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imisi\Documents\DATA ANALYTICS\PORTFOLIO\Portfolio Projects\Excel Portfolio\update\"/>
    </mc:Choice>
  </mc:AlternateContent>
  <xr:revisionPtr revIDLastSave="0" documentId="13_ncr:1_{44E6F155-4363-48D4-A01C-210E98A9AFA5}" xr6:coauthVersionLast="47" xr6:coauthVersionMax="47" xr10:uidLastSave="{00000000-0000-0000-0000-000000000000}"/>
  <bookViews>
    <workbookView xWindow="-120" yWindow="-120" windowWidth="29040" windowHeight="15720" activeTab="1" xr2:uid="{00000000-000D-0000-FFFF-FFFF00000000}"/>
  </bookViews>
  <sheets>
    <sheet name="Source_Data" sheetId="1" r:id="rId1"/>
    <sheet name="Working_Sheet" sheetId="2" r:id="rId2"/>
    <sheet name="Pivot_Tables" sheetId="7" r:id="rId3"/>
    <sheet name="Dashboard" sheetId="6" r:id="rId4"/>
  </sheets>
  <definedNames>
    <definedName name="_xlnm._FilterDatabase" localSheetId="1" hidden="1">Working_Sheet!$B$1:$T$5002</definedName>
    <definedName name="Slicer_Item_Type">#N/A</definedName>
    <definedName name="Slicer_Order_Priority">#N/A</definedName>
    <definedName name="Slicer_Order_Year">#N/A</definedName>
    <definedName name="Slicer_Region1">#N/A</definedName>
  </definedNames>
  <calcPr calcId="191029"/>
  <pivotCaches>
    <pivotCache cacheId="9"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 i="2" l="1"/>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P11" i="7"/>
  <c r="Q11" i="7" s="1"/>
  <c r="P10" i="7"/>
  <c r="Q10" i="7" s="1"/>
  <c r="J10" i="7"/>
  <c r="AY9" i="7"/>
  <c r="AZ9" i="7" s="1"/>
  <c r="Z9" i="7"/>
  <c r="AA9" i="7" s="1"/>
  <c r="P9" i="7"/>
  <c r="Q9" i="7" s="1"/>
  <c r="J9" i="7"/>
  <c r="AY8" i="7"/>
  <c r="AZ8" i="7" s="1"/>
  <c r="Z8" i="7"/>
  <c r="P8" i="7"/>
  <c r="Q8" i="7" s="1"/>
  <c r="J8" i="7"/>
  <c r="AY7" i="7"/>
  <c r="AZ7" i="7" s="1"/>
  <c r="Z7" i="7"/>
  <c r="AA7" i="7" s="1"/>
  <c r="P7" i="7"/>
  <c r="Q7" i="7" s="1"/>
  <c r="J7" i="7"/>
  <c r="J6" i="7"/>
  <c r="U28" i="7"/>
  <c r="U26" i="7"/>
  <c r="U25" i="7"/>
  <c r="U27" i="7"/>
  <c r="AH8" i="7"/>
  <c r="U22" i="7"/>
  <c r="U29" i="7"/>
  <c r="U23" i="7"/>
  <c r="U24" i="7"/>
  <c r="AH7" i="7"/>
  <c r="V27" i="7" l="1"/>
  <c r="V25" i="7"/>
  <c r="V26" i="7"/>
  <c r="V28" i="7"/>
  <c r="V24" i="7"/>
  <c r="V23" i="7"/>
  <c r="V29" i="7"/>
  <c r="AA8" i="7"/>
  <c r="AI8" i="7"/>
  <c r="AI7" i="7"/>
</calcChain>
</file>

<file path=xl/sharedStrings.xml><?xml version="1.0" encoding="utf-8"?>
<sst xmlns="http://schemas.openxmlformats.org/spreadsheetml/2006/main" count="55165" uniqueCount="292">
  <si>
    <t>Region</t>
  </si>
  <si>
    <t>Country</t>
  </si>
  <si>
    <t>Item Type</t>
  </si>
  <si>
    <t>Sales Channel</t>
  </si>
  <si>
    <t>Order Priority</t>
  </si>
  <si>
    <t>Order Date</t>
  </si>
  <si>
    <t>Order ID</t>
  </si>
  <si>
    <t>Ship Date</t>
  </si>
  <si>
    <t>Units Sold</t>
  </si>
  <si>
    <t>Unit Price</t>
  </si>
  <si>
    <t>Unit Cost</t>
  </si>
  <si>
    <t>Total Revenue</t>
  </si>
  <si>
    <t>Total Cost</t>
  </si>
  <si>
    <t>Total Profit</t>
  </si>
  <si>
    <t>Central America and the Caribbean</t>
  </si>
  <si>
    <t xml:space="preserve">Antigua and Barbuda </t>
  </si>
  <si>
    <t>Baby Food</t>
  </si>
  <si>
    <t>Online</t>
  </si>
  <si>
    <t>M</t>
  </si>
  <si>
    <t>Panama</t>
  </si>
  <si>
    <t>Snacks</t>
  </si>
  <si>
    <t>Offline</t>
  </si>
  <si>
    <t>C</t>
  </si>
  <si>
    <t>Europe</t>
  </si>
  <si>
    <t>Czech Republic</t>
  </si>
  <si>
    <t>Beverages</t>
  </si>
  <si>
    <t>Asia</t>
  </si>
  <si>
    <t>North Korea</t>
  </si>
  <si>
    <t>Cereal</t>
  </si>
  <si>
    <t>L</t>
  </si>
  <si>
    <t>Sri Lanka</t>
  </si>
  <si>
    <t>Middle East and North Africa</t>
  </si>
  <si>
    <t>Morocco</t>
  </si>
  <si>
    <t>Personal Care</t>
  </si>
  <si>
    <t>Australia and Oceania</t>
  </si>
  <si>
    <t>Federated States of Micronesia</t>
  </si>
  <si>
    <t>Clothes</t>
  </si>
  <si>
    <t>H</t>
  </si>
  <si>
    <t>Bosnia and Herzegovina</t>
  </si>
  <si>
    <t>Afghanistan</t>
  </si>
  <si>
    <t>Sub-Saharan Africa</t>
  </si>
  <si>
    <t>Ethiopia</t>
  </si>
  <si>
    <t>Turkey</t>
  </si>
  <si>
    <t>Office Supplies</t>
  </si>
  <si>
    <t>Oman</t>
  </si>
  <si>
    <t>Cosmetics</t>
  </si>
  <si>
    <t>Malaysia</t>
  </si>
  <si>
    <t>Saint Lucia</t>
  </si>
  <si>
    <t>Saint Vincent and the Grenadines</t>
  </si>
  <si>
    <t>Lebanon</t>
  </si>
  <si>
    <t>Meat</t>
  </si>
  <si>
    <t>Austria</t>
  </si>
  <si>
    <t>Bulgaria</t>
  </si>
  <si>
    <t>North America</t>
  </si>
  <si>
    <t>Mexico</t>
  </si>
  <si>
    <t>Trinidad and Tobago</t>
  </si>
  <si>
    <t>Libya</t>
  </si>
  <si>
    <t>Algeria</t>
  </si>
  <si>
    <t>Estonia</t>
  </si>
  <si>
    <t>Fruits</t>
  </si>
  <si>
    <t>Tuvalu</t>
  </si>
  <si>
    <t>Saudi Arabia</t>
  </si>
  <si>
    <t>Cuba</t>
  </si>
  <si>
    <t>Montenegro</t>
  </si>
  <si>
    <t>Guatemala</t>
  </si>
  <si>
    <t>Guinea</t>
  </si>
  <si>
    <t>Vanuatu</t>
  </si>
  <si>
    <t>United Arab Emirates</t>
  </si>
  <si>
    <t>Australia</t>
  </si>
  <si>
    <t>Malawi</t>
  </si>
  <si>
    <t>Luxembourg</t>
  </si>
  <si>
    <t>Vegetables</t>
  </si>
  <si>
    <t>Benin</t>
  </si>
  <si>
    <t>Somalia</t>
  </si>
  <si>
    <t>Switzerland</t>
  </si>
  <si>
    <t>Laos</t>
  </si>
  <si>
    <t>Kyrgyzstan</t>
  </si>
  <si>
    <t>Angola</t>
  </si>
  <si>
    <t>Mauritania</t>
  </si>
  <si>
    <t>Household</t>
  </si>
  <si>
    <t>Finland</t>
  </si>
  <si>
    <t>Taiwan</t>
  </si>
  <si>
    <t>Belgium</t>
  </si>
  <si>
    <t>San Marino</t>
  </si>
  <si>
    <t>Kiribati</t>
  </si>
  <si>
    <t xml:space="preserve">Samoa </t>
  </si>
  <si>
    <t>Central African Republic</t>
  </si>
  <si>
    <t>Uzbekistan</t>
  </si>
  <si>
    <t>Dominica</t>
  </si>
  <si>
    <t>Qatar</t>
  </si>
  <si>
    <t>South Korea</t>
  </si>
  <si>
    <t>Nigeria</t>
  </si>
  <si>
    <t>South Africa</t>
  </si>
  <si>
    <t>Sudan</t>
  </si>
  <si>
    <t>Netherlands</t>
  </si>
  <si>
    <t>Solomon Islands</t>
  </si>
  <si>
    <t>Iran</t>
  </si>
  <si>
    <t>Equatorial Guinea</t>
  </si>
  <si>
    <t>Russia</t>
  </si>
  <si>
    <t>Azerbaijan</t>
  </si>
  <si>
    <t>Iraq</t>
  </si>
  <si>
    <t xml:space="preserve">Mauritius </t>
  </si>
  <si>
    <t>Eritrea</t>
  </si>
  <si>
    <t>Ukraine</t>
  </si>
  <si>
    <t>Myanmar</t>
  </si>
  <si>
    <t>Latvia</t>
  </si>
  <si>
    <t>Serbia</t>
  </si>
  <si>
    <t>Mongolia</t>
  </si>
  <si>
    <t>Grenada</t>
  </si>
  <si>
    <t>Namibia</t>
  </si>
  <si>
    <t>Portugal</t>
  </si>
  <si>
    <t>Barbados</t>
  </si>
  <si>
    <t>Poland</t>
  </si>
  <si>
    <t>Senegal</t>
  </si>
  <si>
    <t>Burundi</t>
  </si>
  <si>
    <t>Haiti</t>
  </si>
  <si>
    <t>Liechtenstein</t>
  </si>
  <si>
    <t>Zambia</t>
  </si>
  <si>
    <t>United Kingdom</t>
  </si>
  <si>
    <t>Slovenia</t>
  </si>
  <si>
    <t>Malta</t>
  </si>
  <si>
    <t>Bhutan</t>
  </si>
  <si>
    <t>Singapore</t>
  </si>
  <si>
    <t>Cameroon</t>
  </si>
  <si>
    <t>Cyprus</t>
  </si>
  <si>
    <t>Monaco</t>
  </si>
  <si>
    <t>Gabon</t>
  </si>
  <si>
    <t>Djibouti</t>
  </si>
  <si>
    <t>Norway</t>
  </si>
  <si>
    <t>Thailand</t>
  </si>
  <si>
    <t>Uganda</t>
  </si>
  <si>
    <t>The Gambia</t>
  </si>
  <si>
    <t>Armenia</t>
  </si>
  <si>
    <t>Jordan</t>
  </si>
  <si>
    <t>Tonga</t>
  </si>
  <si>
    <t>Mali</t>
  </si>
  <si>
    <t>Tanzania</t>
  </si>
  <si>
    <t>Swaziland</t>
  </si>
  <si>
    <t>Denmark</t>
  </si>
  <si>
    <t xml:space="preserve">Seychelles </t>
  </si>
  <si>
    <t>Madagascar</t>
  </si>
  <si>
    <t>China</t>
  </si>
  <si>
    <t>United States of America</t>
  </si>
  <si>
    <t>Philippines</t>
  </si>
  <si>
    <t>South Sudan</t>
  </si>
  <si>
    <t>Kuwait</t>
  </si>
  <si>
    <t>Turkmenistan</t>
  </si>
  <si>
    <t>Kosovo</t>
  </si>
  <si>
    <t>Hungary</t>
  </si>
  <si>
    <t>Pakistan</t>
  </si>
  <si>
    <t>Mozambique</t>
  </si>
  <si>
    <t>Kazakhstan</t>
  </si>
  <si>
    <t>Nicaragua</t>
  </si>
  <si>
    <t>Chad</t>
  </si>
  <si>
    <t>East Timor</t>
  </si>
  <si>
    <t>Lithuania</t>
  </si>
  <si>
    <t>Liberia</t>
  </si>
  <si>
    <t xml:space="preserve">Saint Kitts and Nevis </t>
  </si>
  <si>
    <t>Jamaica</t>
  </si>
  <si>
    <t>Albania</t>
  </si>
  <si>
    <t>Japan</t>
  </si>
  <si>
    <t>The Bahamas</t>
  </si>
  <si>
    <t xml:space="preserve">Moldova </t>
  </si>
  <si>
    <t>Egypt</t>
  </si>
  <si>
    <t>India</t>
  </si>
  <si>
    <t>Democratic Republic of the Congo</t>
  </si>
  <si>
    <t>Republic of the Congo</t>
  </si>
  <si>
    <t>Comoros</t>
  </si>
  <si>
    <t>France</t>
  </si>
  <si>
    <t>Rwanda</t>
  </si>
  <si>
    <t>Cote d'Ivoire</t>
  </si>
  <si>
    <t>Spain</t>
  </si>
  <si>
    <t>Israel</t>
  </si>
  <si>
    <t>Costa Rica</t>
  </si>
  <si>
    <t>Honduras</t>
  </si>
  <si>
    <t>Sweden</t>
  </si>
  <si>
    <t>Indonesia</t>
  </si>
  <si>
    <t>Yemen</t>
  </si>
  <si>
    <t>Macedonia</t>
  </si>
  <si>
    <t>Greece</t>
  </si>
  <si>
    <t>Cambodia</t>
  </si>
  <si>
    <t>Italy</t>
  </si>
  <si>
    <t>New Zealand</t>
  </si>
  <si>
    <t>Tajikistan</t>
  </si>
  <si>
    <t>Botswana</t>
  </si>
  <si>
    <t>Dominican Republic</t>
  </si>
  <si>
    <t>Vietnam</t>
  </si>
  <si>
    <t>Germany</t>
  </si>
  <si>
    <t>Togo</t>
  </si>
  <si>
    <t>Kenya</t>
  </si>
  <si>
    <t xml:space="preserve">Tunisia </t>
  </si>
  <si>
    <t>Andorra</t>
  </si>
  <si>
    <t>Iceland</t>
  </si>
  <si>
    <t>Sao Tome and Principe</t>
  </si>
  <si>
    <t>Brunei</t>
  </si>
  <si>
    <t>Nauru</t>
  </si>
  <si>
    <t>Croatia</t>
  </si>
  <si>
    <t>Marshall Islands</t>
  </si>
  <si>
    <t>Slovakia</t>
  </si>
  <si>
    <t>Papua New Guinea</t>
  </si>
  <si>
    <t>Ghana</t>
  </si>
  <si>
    <t>Niger</t>
  </si>
  <si>
    <t>Bahrain</t>
  </si>
  <si>
    <t>Nepal</t>
  </si>
  <si>
    <t>Maldives</t>
  </si>
  <si>
    <t>Guinea-Bissau</t>
  </si>
  <si>
    <t>Vatican City</t>
  </si>
  <si>
    <t>Belarus</t>
  </si>
  <si>
    <t>Ireland</t>
  </si>
  <si>
    <t>Bangladesh</t>
  </si>
  <si>
    <t>Greenland</t>
  </si>
  <si>
    <t>El Salvador</t>
  </si>
  <si>
    <t>Palau</t>
  </si>
  <si>
    <t>Sierra Leone</t>
  </si>
  <si>
    <t>Lesotho</t>
  </si>
  <si>
    <t>Fiji</t>
  </si>
  <si>
    <t>Zimbabwe</t>
  </si>
  <si>
    <t>Romania</t>
  </si>
  <si>
    <t>Georgia</t>
  </si>
  <si>
    <t>Canada</t>
  </si>
  <si>
    <t>Belize</t>
  </si>
  <si>
    <t>Cape Verde</t>
  </si>
  <si>
    <t>Burkina Faso</t>
  </si>
  <si>
    <t>Syria</t>
  </si>
  <si>
    <t>Order Month</t>
  </si>
  <si>
    <t>Order Year</t>
  </si>
  <si>
    <t>Antigua and Barbuda</t>
  </si>
  <si>
    <t>Medium</t>
  </si>
  <si>
    <t>December</t>
  </si>
  <si>
    <t>Critical</t>
  </si>
  <si>
    <t>July</t>
  </si>
  <si>
    <t>September</t>
  </si>
  <si>
    <t>Low</t>
  </si>
  <si>
    <t>May</t>
  </si>
  <si>
    <t>November</t>
  </si>
  <si>
    <t>High</t>
  </si>
  <si>
    <t>March</t>
  </si>
  <si>
    <t>October</t>
  </si>
  <si>
    <t>August</t>
  </si>
  <si>
    <t>April</t>
  </si>
  <si>
    <t>January</t>
  </si>
  <si>
    <t>June</t>
  </si>
  <si>
    <t>February</t>
  </si>
  <si>
    <t>Samoa</t>
  </si>
  <si>
    <t>Mauritius</t>
  </si>
  <si>
    <t>Seychelles</t>
  </si>
  <si>
    <t>Saint Kitts and Nevis</t>
  </si>
  <si>
    <t>Moldova</t>
  </si>
  <si>
    <t>Tunisia</t>
  </si>
  <si>
    <t>Grand Total</t>
  </si>
  <si>
    <t>Sum of Total Profit</t>
  </si>
  <si>
    <t>Sum of Units Sold</t>
  </si>
  <si>
    <t>Sum of Total Revenue</t>
  </si>
  <si>
    <t>Count of Order ID</t>
  </si>
  <si>
    <t>Total Earnings by year</t>
  </si>
  <si>
    <t>Most Profitable Items</t>
  </si>
  <si>
    <t>Sum of Total Revenue2</t>
  </si>
  <si>
    <t>MAX</t>
  </si>
  <si>
    <t>AVG</t>
  </si>
  <si>
    <t>MIN</t>
  </si>
  <si>
    <t>Medium of Sale</t>
  </si>
  <si>
    <t>Count of Sales Channel</t>
  </si>
  <si>
    <t xml:space="preserve"> </t>
  </si>
  <si>
    <t>Order Priority By Region</t>
  </si>
  <si>
    <t>Monthly Revenue</t>
  </si>
  <si>
    <t>Units Sold by Months</t>
  </si>
  <si>
    <t>Units Sold by Year</t>
  </si>
  <si>
    <t>Regional Order Lead Time</t>
  </si>
  <si>
    <t>Order Lead Time (Days)</t>
  </si>
  <si>
    <t>Average of Order Lead Time (Days)</t>
  </si>
  <si>
    <t>Years</t>
  </si>
  <si>
    <t>2010</t>
  </si>
  <si>
    <t>Jan</t>
  </si>
  <si>
    <t>Feb</t>
  </si>
  <si>
    <t>Mar</t>
  </si>
  <si>
    <t>Apr</t>
  </si>
  <si>
    <t>Jun</t>
  </si>
  <si>
    <t>Jul</t>
  </si>
  <si>
    <t>Aug</t>
  </si>
  <si>
    <t>Sep</t>
  </si>
  <si>
    <t>Oct</t>
  </si>
  <si>
    <t>Nov</t>
  </si>
  <si>
    <t>Dec</t>
  </si>
  <si>
    <t>2011</t>
  </si>
  <si>
    <t>2012</t>
  </si>
  <si>
    <t>2013</t>
  </si>
  <si>
    <t>2014</t>
  </si>
  <si>
    <t>2015</t>
  </si>
  <si>
    <t>2016</t>
  </si>
  <si>
    <t>2017</t>
  </si>
  <si>
    <t>Percentage</t>
  </si>
  <si>
    <t>Average of Units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</si>
</sst>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3" formatCode="_-* #,##0.00_-;\-* #,##0.00_-;_-* &quot;-&quot;??_-;_-@_-"/>
    <numFmt numFmtId="164" formatCode="[$-409]mmmm\-yy;@"/>
    <numFmt numFmtId="165" formatCode="0_);[Red]\(0\)"/>
    <numFmt numFmtId="166" formatCode="[$€-1809]#,##0.00_);[Red]\([$€-1809]#,##0.00\)"/>
    <numFmt numFmtId="167" formatCode="0.00_);[Red]\(0.00\)"/>
    <numFmt numFmtId="168" formatCode="&quot;$&quot;#,##0.00_);[Red]\(&quot;$&quot;#,##0.00\)"/>
    <numFmt numFmtId="169" formatCode="#,##0;[Red]#,##0"/>
    <numFmt numFmtId="170" formatCode="_-* #,##0_-;\-* #,##0_-;_-* &quot;-&quot;??_-;_-@_-"/>
    <numFmt numFmtId="171" formatCode="[&lt;999950]0.0,&quot;K&quot;;[&lt;999950000]0.0,,&quot;M&quot;;0.0,,,&quot;B&quot;"/>
    <numFmt numFmtId="172" formatCode="0.0%"/>
  </numFmts>
  <fonts count="13">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tint="0.34998626667073579"/>
      <name val="Calibri"/>
      <charset val="134"/>
      <scheme val="minor"/>
    </font>
    <font>
      <sz val="11"/>
      <color theme="0"/>
      <name val="Calibri"/>
      <charset val="134"/>
      <scheme val="minor"/>
    </font>
    <font>
      <b/>
      <sz val="12"/>
      <color theme="1" tint="0.34998626667073579"/>
      <name val="Calibri"/>
      <charset val="134"/>
      <scheme val="minor"/>
    </font>
    <font>
      <sz val="11"/>
      <color theme="1"/>
      <name val="Calibri"/>
      <charset val="134"/>
      <scheme val="minor"/>
    </font>
    <font>
      <sz val="11"/>
      <color theme="0" tint="-4.9989318521683403E-2"/>
      <name val="Calibri"/>
      <family val="2"/>
      <charset val="134"/>
      <scheme val="minor"/>
    </font>
    <font>
      <sz val="11"/>
      <color rgb="FF5730FC"/>
      <name val="Calibri"/>
      <family val="2"/>
      <scheme val="minor"/>
    </font>
    <font>
      <sz val="11"/>
      <color theme="8" tint="-0.499984740745262"/>
      <name val="Calibri"/>
      <family val="2"/>
      <scheme val="minor"/>
    </font>
    <font>
      <sz val="11"/>
      <color theme="0"/>
      <name val="Calibri"/>
      <family val="2"/>
      <charset val="134"/>
      <scheme val="minor"/>
    </font>
    <font>
      <b/>
      <sz val="11"/>
      <color theme="0"/>
      <name val="Calibri"/>
      <family val="2"/>
      <charset val="134"/>
      <scheme val="minor"/>
    </font>
  </fonts>
  <fills count="6">
    <fill>
      <patternFill patternType="none"/>
    </fill>
    <fill>
      <patternFill patternType="gray125"/>
    </fill>
    <fill>
      <patternFill patternType="solid">
        <fgColor rgb="FFCD65E4"/>
        <bgColor indexed="64"/>
      </patternFill>
    </fill>
    <fill>
      <patternFill patternType="solid">
        <fgColor rgb="FF381D56"/>
        <bgColor indexed="64"/>
      </patternFill>
    </fill>
    <fill>
      <patternFill patternType="solid">
        <fgColor theme="6" tint="0.79998168889431442"/>
        <bgColor indexed="64"/>
      </patternFill>
    </fill>
    <fill>
      <patternFill patternType="solid">
        <fgColor rgb="FF381D56"/>
        <bgColor rgb="FF8D7EF3"/>
      </patternFill>
    </fill>
  </fills>
  <borders count="12">
    <border>
      <left/>
      <right/>
      <top/>
      <bottom/>
      <diagonal/>
    </border>
    <border>
      <left/>
      <right style="thin">
        <color auto="1"/>
      </right>
      <top/>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top/>
      <bottom style="thin">
        <color theme="4" tint="0.39997558519241921"/>
      </bottom>
      <diagonal/>
    </border>
    <border>
      <left style="thin">
        <color indexed="64"/>
      </left>
      <right/>
      <top style="dashed">
        <color indexed="64"/>
      </top>
      <bottom style="thin">
        <color indexed="64"/>
      </bottom>
      <diagonal/>
    </border>
    <border>
      <left/>
      <right style="thin">
        <color indexed="64"/>
      </right>
      <top style="dashed">
        <color indexed="64"/>
      </top>
      <bottom style="thin">
        <color indexed="64"/>
      </bottom>
      <diagonal/>
    </border>
  </borders>
  <cellStyleXfs count="3">
    <xf numFmtId="0" fontId="0" fillId="0" borderId="0">
      <alignment vertical="center"/>
    </xf>
    <xf numFmtId="43" fontId="7" fillId="0" borderId="0" applyFont="0" applyFill="0" applyBorder="0" applyAlignment="0" applyProtection="0"/>
    <xf numFmtId="9" fontId="7" fillId="0" borderId="0" applyFont="0" applyFill="0" applyBorder="0" applyAlignment="0" applyProtection="0"/>
  </cellStyleXfs>
  <cellXfs count="63">
    <xf numFmtId="0" fontId="0" fillId="0" borderId="0" xfId="0">
      <alignment vertical="center"/>
    </xf>
    <xf numFmtId="0" fontId="4" fillId="0" borderId="0" xfId="0" applyFont="1" applyAlignment="1">
      <alignment horizontal="center" vertical="center"/>
    </xf>
    <xf numFmtId="164" fontId="4" fillId="0" borderId="0" xfId="0" applyNumberFormat="1" applyFont="1" applyAlignment="1">
      <alignment horizontal="center" vertical="center"/>
    </xf>
    <xf numFmtId="0" fontId="4" fillId="0" borderId="0" xfId="0" applyNumberFormat="1" applyFont="1" applyAlignment="1">
      <alignment horizontal="center" vertical="center"/>
    </xf>
    <xf numFmtId="165" fontId="4" fillId="0" borderId="0" xfId="0" applyNumberFormat="1" applyFont="1" applyAlignment="1">
      <alignment horizontal="center" vertical="center"/>
    </xf>
    <xf numFmtId="167" fontId="4" fillId="0" borderId="0" xfId="0" applyNumberFormat="1" applyFont="1" applyAlignment="1">
      <alignment horizontal="center" vertical="center"/>
    </xf>
    <xf numFmtId="0" fontId="4" fillId="2" borderId="0" xfId="0" applyFont="1" applyFill="1" applyAlignment="1">
      <alignment horizontal="center" vertical="center"/>
    </xf>
    <xf numFmtId="0" fontId="5" fillId="3" borderId="0" xfId="0" applyFont="1" applyFill="1" applyAlignment="1">
      <alignment horizontal="center" vertical="center" wrapText="1"/>
    </xf>
    <xf numFmtId="164" fontId="5" fillId="3" borderId="0" xfId="0" applyNumberFormat="1" applyFont="1" applyFill="1" applyAlignment="1">
      <alignment horizontal="center" vertical="center" wrapText="1"/>
    </xf>
    <xf numFmtId="14" fontId="4" fillId="0" borderId="0" xfId="0" applyNumberFormat="1" applyFont="1" applyAlignment="1">
      <alignment horizontal="center" vertical="center"/>
    </xf>
    <xf numFmtId="0" fontId="4" fillId="4" borderId="0" xfId="0" applyFont="1" applyFill="1" applyAlignment="1">
      <alignment horizontal="center" vertical="center"/>
    </xf>
    <xf numFmtId="14" fontId="4" fillId="4" borderId="0" xfId="0" applyNumberFormat="1" applyFont="1" applyFill="1" applyAlignment="1">
      <alignment horizontal="center" vertical="center"/>
    </xf>
    <xf numFmtId="164" fontId="4" fillId="4" borderId="0" xfId="0" applyNumberFormat="1" applyFont="1" applyFill="1" applyAlignment="1">
      <alignment horizontal="center" vertical="center"/>
    </xf>
    <xf numFmtId="166" fontId="4" fillId="0" borderId="0" xfId="0" applyNumberFormat="1" applyFont="1" applyAlignment="1">
      <alignment horizontal="center" vertical="center"/>
    </xf>
    <xf numFmtId="165" fontId="4" fillId="4" borderId="0" xfId="0" applyNumberFormat="1" applyFont="1" applyFill="1" applyAlignment="1">
      <alignment horizontal="center" vertical="center"/>
    </xf>
    <xf numFmtId="166" fontId="4" fillId="4" borderId="0" xfId="0" applyNumberFormat="1" applyFont="1" applyFill="1" applyAlignment="1">
      <alignment horizontal="center" vertical="center"/>
    </xf>
    <xf numFmtId="165" fontId="6" fillId="0" borderId="0" xfId="0" applyNumberFormat="1" applyFont="1" applyAlignment="1">
      <alignment horizontal="center" vertical="center"/>
    </xf>
    <xf numFmtId="168" fontId="6" fillId="0" borderId="0" xfId="0" applyNumberFormat="1" applyFont="1" applyAlignment="1">
      <alignment horizontal="center" vertical="center"/>
    </xf>
    <xf numFmtId="14" fontId="0" fillId="0" borderId="0" xfId="0" applyNumberFormat="1">
      <alignment vertical="center"/>
    </xf>
    <xf numFmtId="0" fontId="0" fillId="0" borderId="0" xfId="0" applyNumberFormat="1">
      <alignment vertical="center"/>
    </xf>
    <xf numFmtId="0" fontId="0" fillId="0" borderId="2" xfId="0" applyBorder="1">
      <alignment vertical="center"/>
    </xf>
    <xf numFmtId="0" fontId="0" fillId="0" borderId="3" xfId="0" applyBorder="1">
      <alignment vertical="center"/>
    </xf>
    <xf numFmtId="170" fontId="0" fillId="0" borderId="4" xfId="1" applyNumberFormat="1" applyFont="1" applyBorder="1" applyAlignment="1">
      <alignment vertical="center"/>
    </xf>
    <xf numFmtId="170" fontId="0" fillId="0" borderId="1" xfId="1" applyNumberFormat="1" applyFont="1" applyBorder="1" applyAlignment="1">
      <alignment vertical="center"/>
    </xf>
    <xf numFmtId="170" fontId="0" fillId="0" borderId="6" xfId="1" applyNumberFormat="1" applyFont="1" applyBorder="1" applyAlignment="1">
      <alignment vertical="center"/>
    </xf>
    <xf numFmtId="170" fontId="0" fillId="0" borderId="0" xfId="0" applyNumberFormat="1">
      <alignment vertical="center"/>
    </xf>
    <xf numFmtId="0" fontId="0" fillId="0" borderId="5" xfId="0" applyBorder="1">
      <alignment vertical="center"/>
    </xf>
    <xf numFmtId="0" fontId="9" fillId="0" borderId="0" xfId="0" applyFont="1">
      <alignment vertical="center"/>
    </xf>
    <xf numFmtId="171" fontId="0" fillId="0" borderId="0" xfId="0" applyNumberFormat="1">
      <alignment vertical="center"/>
    </xf>
    <xf numFmtId="0" fontId="2" fillId="0" borderId="3" xfId="0" applyFont="1" applyBorder="1">
      <alignment vertical="center"/>
    </xf>
    <xf numFmtId="0" fontId="2" fillId="0" borderId="2" xfId="0" applyFont="1" applyBorder="1">
      <alignment vertical="center"/>
    </xf>
    <xf numFmtId="0" fontId="2" fillId="0" borderId="5" xfId="0" applyFont="1" applyBorder="1">
      <alignment vertical="center"/>
    </xf>
    <xf numFmtId="170" fontId="0" fillId="0" borderId="0" xfId="1" applyNumberFormat="1" applyFont="1" applyBorder="1" applyAlignment="1">
      <alignment vertical="center"/>
    </xf>
    <xf numFmtId="170" fontId="0" fillId="0" borderId="7" xfId="1" applyNumberFormat="1" applyFont="1" applyBorder="1" applyAlignment="1">
      <alignment vertical="center"/>
    </xf>
    <xf numFmtId="0" fontId="0" fillId="0" borderId="4" xfId="0" applyBorder="1">
      <alignment vertical="center"/>
    </xf>
    <xf numFmtId="170" fontId="0" fillId="0" borderId="8" xfId="1" applyNumberFormat="1" applyFont="1" applyBorder="1" applyAlignment="1">
      <alignment vertical="center"/>
    </xf>
    <xf numFmtId="0" fontId="0" fillId="0" borderId="6" xfId="0" applyBorder="1">
      <alignment vertical="center"/>
    </xf>
    <xf numFmtId="0" fontId="0" fillId="0" borderId="1" xfId="0" applyBorder="1" applyAlignment="1">
      <alignment horizontal="right" vertical="center"/>
    </xf>
    <xf numFmtId="0" fontId="0" fillId="0" borderId="0" xfId="0" applyBorder="1">
      <alignment vertical="center"/>
    </xf>
    <xf numFmtId="170" fontId="0" fillId="0" borderId="7" xfId="0" applyNumberFormat="1" applyBorder="1">
      <alignment vertical="center"/>
    </xf>
    <xf numFmtId="170" fontId="0" fillId="0" borderId="8" xfId="0" applyNumberFormat="1" applyBorder="1">
      <alignment vertical="center"/>
    </xf>
    <xf numFmtId="9" fontId="0" fillId="0" borderId="4" xfId="2" applyFont="1" applyBorder="1" applyAlignment="1">
      <alignment vertical="center"/>
    </xf>
    <xf numFmtId="9" fontId="0" fillId="0" borderId="6" xfId="2" applyFont="1" applyBorder="1" applyAlignment="1">
      <alignment vertical="center"/>
    </xf>
    <xf numFmtId="0" fontId="0" fillId="0" borderId="0" xfId="0" applyAlignment="1">
      <alignment horizontal="left" vertical="top"/>
    </xf>
    <xf numFmtId="0" fontId="1" fillId="0" borderId="0" xfId="0" applyFont="1">
      <alignment vertical="center"/>
    </xf>
    <xf numFmtId="0" fontId="10" fillId="0" borderId="2" xfId="0" applyFont="1" applyBorder="1">
      <alignment vertical="center"/>
    </xf>
    <xf numFmtId="0" fontId="11" fillId="5" borderId="0" xfId="0" applyFont="1" applyFill="1">
      <alignment vertical="center"/>
    </xf>
    <xf numFmtId="170" fontId="8" fillId="5" borderId="0" xfId="0" applyNumberFormat="1" applyFont="1" applyFill="1">
      <alignment vertical="center"/>
    </xf>
    <xf numFmtId="0" fontId="11" fillId="5" borderId="0" xfId="0" applyNumberFormat="1" applyFont="1" applyFill="1">
      <alignment vertical="center"/>
    </xf>
    <xf numFmtId="0" fontId="5" fillId="5" borderId="0" xfId="0" applyFont="1" applyFill="1">
      <alignment vertical="center"/>
    </xf>
    <xf numFmtId="171" fontId="8" fillId="5" borderId="0" xfId="0" applyNumberFormat="1" applyFont="1" applyFill="1">
      <alignment vertical="center"/>
    </xf>
    <xf numFmtId="172" fontId="0" fillId="0" borderId="0" xfId="2" applyNumberFormat="1" applyFont="1" applyAlignment="1">
      <alignment vertical="center"/>
    </xf>
    <xf numFmtId="0" fontId="12" fillId="5" borderId="9" xfId="0" applyFont="1" applyFill="1" applyBorder="1" applyAlignment="1">
      <alignment horizontal="center" vertical="center"/>
    </xf>
    <xf numFmtId="170" fontId="0" fillId="0" borderId="0" xfId="1" applyNumberFormat="1" applyFont="1" applyAlignment="1">
      <alignment vertical="center"/>
    </xf>
    <xf numFmtId="0" fontId="4" fillId="0" borderId="0" xfId="0" applyFont="1" applyFill="1" applyBorder="1" applyAlignment="1">
      <alignment horizontal="center" vertical="center"/>
    </xf>
    <xf numFmtId="167" fontId="4" fillId="0" borderId="0" xfId="0" applyNumberFormat="1" applyFont="1" applyFill="1" applyBorder="1" applyAlignment="1">
      <alignment horizontal="center" vertical="center"/>
    </xf>
    <xf numFmtId="0" fontId="0" fillId="0" borderId="0" xfId="0" applyFill="1" applyBorder="1">
      <alignment vertical="center"/>
    </xf>
    <xf numFmtId="168" fontId="6" fillId="0" borderId="0" xfId="0" applyNumberFormat="1" applyFont="1" applyFill="1" applyBorder="1" applyAlignment="1">
      <alignment horizontal="center" vertical="center"/>
    </xf>
    <xf numFmtId="171" fontId="0" fillId="0" borderId="7" xfId="1" applyNumberFormat="1" applyFont="1" applyBorder="1" applyAlignment="1">
      <alignment vertical="center"/>
    </xf>
    <xf numFmtId="171" fontId="0" fillId="0" borderId="0" xfId="1" applyNumberFormat="1" applyFont="1" applyBorder="1" applyAlignment="1">
      <alignment vertical="center"/>
    </xf>
    <xf numFmtId="171" fontId="0" fillId="0" borderId="8" xfId="1" applyNumberFormat="1" applyFont="1" applyBorder="1" applyAlignment="1">
      <alignment vertical="center"/>
    </xf>
    <xf numFmtId="0" fontId="3" fillId="0" borderId="10" xfId="0" applyFont="1" applyBorder="1">
      <alignment vertical="center"/>
    </xf>
    <xf numFmtId="170" fontId="0" fillId="0" borderId="11" xfId="1" applyNumberFormat="1" applyFont="1" applyBorder="1" applyAlignment="1">
      <alignment vertical="center"/>
    </xf>
  </cellXfs>
  <cellStyles count="3">
    <cellStyle name="Comma" xfId="1" builtinId="3"/>
    <cellStyle name="Normal" xfId="0" builtinId="0"/>
    <cellStyle name="Percent" xfId="2" builtinId="5"/>
  </cellStyles>
  <dxfs count="339">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numFmt numFmtId="170" formatCode="_-* #,##0_-;\-* #,##0_-;_-* &quot;-&quot;??_-;_-@_-"/>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b val="0"/>
        <i val="0"/>
        <strike val="0"/>
        <condense val="0"/>
        <extend val="0"/>
        <outline val="0"/>
        <shadow val="0"/>
        <u val="none"/>
        <vertAlign val="baseline"/>
        <sz val="11"/>
        <color theme="1"/>
        <name val="Calibri"/>
        <charset val="134"/>
        <scheme val="minor"/>
      </font>
      <numFmt numFmtId="170" formatCode="_-* #,##0_-;\-* #,##0_-;_-* &quot;-&quot;??_-;_-@_-"/>
      <fill>
        <patternFill patternType="none">
          <fgColor indexed="64"/>
          <bgColor indexed="65"/>
        </patternFill>
      </fill>
    </dxf>
    <dxf>
      <font>
        <color theme="0" tint="-4.9989318521683403E-2"/>
        <family val="2"/>
      </font>
      <numFmt numFmtId="0" formatCode="General"/>
      <fill>
        <patternFill patternType="solid">
          <fgColor indexed="64"/>
          <bgColor rgb="FF381D56"/>
        </patternFill>
      </fill>
    </dxf>
    <dxf>
      <numFmt numFmtId="170" formatCode="_-* #,##0_-;\-* #,##0_-;_-* &quot;-&quot;??_-;_-@_-"/>
    </dxf>
    <dxf>
      <numFmt numFmtId="171" formatCode="[&lt;999950]0.0,&quot;K&quot;;[&lt;999950000]0.0,,&quot;M&quot;;0.0,,,&quot;B&quot;"/>
    </dxf>
    <dxf>
      <font>
        <color theme="0" tint="-4.9989318521683403E-2"/>
        <family val="2"/>
      </font>
      <numFmt numFmtId="171" formatCode="[&lt;999950]0.0,&quot;K&quot;;[&lt;999950000]0.0,,&quot;M&quot;;0.0,,,&quot;B&quot;"/>
      <fill>
        <patternFill patternType="solid">
          <fgColor indexed="64"/>
          <bgColor rgb="FF381D56"/>
        </patternFill>
      </fill>
    </dxf>
    <dxf>
      <font>
        <color theme="0" tint="-4.9989318521683403E-2"/>
        <family val="2"/>
      </font>
      <numFmt numFmtId="171" formatCode="[&lt;999950]0.0,&quot;K&quot;;[&lt;999950000]0.0,,&quot;M&quot;;0.0,,,&quot;B&quot;"/>
      <fill>
        <patternFill patternType="solid">
          <fgColor indexed="64"/>
          <bgColor rgb="FF381D56"/>
        </patternFill>
      </fill>
    </dxf>
    <dxf>
      <font>
        <color theme="0"/>
      </font>
      <numFmt numFmtId="0" formatCode="General"/>
      <fill>
        <patternFill>
          <fgColor rgb="FF8D7EF3"/>
        </patternFill>
      </fill>
    </dxf>
    <dxf>
      <font>
        <color theme="0"/>
      </font>
      <numFmt numFmtId="0" formatCode="General"/>
      <fill>
        <patternFill>
          <fgColor rgb="FF8D7EF3"/>
        </patternFill>
      </fill>
    </dxf>
    <dxf>
      <font>
        <color theme="0"/>
        <family val="2"/>
      </font>
      <fill>
        <patternFill patternType="solid">
          <fgColor indexed="64"/>
          <bgColor rgb="FF8D7EF3"/>
        </patternFill>
      </fill>
    </dxf>
    <dxf>
      <font>
        <color theme="0"/>
      </font>
      <fill>
        <patternFill>
          <fgColor rgb="FF8D7EF3"/>
        </patternFill>
      </fill>
    </dxf>
    <dxf>
      <fill>
        <patternFill>
          <fgColor rgb="FF8D7EF3"/>
        </patternFill>
      </fill>
    </dxf>
    <dxf>
      <fill>
        <patternFill>
          <fgColor rgb="FF8D7EF3"/>
          <bgColor rgb="FF381D56"/>
        </patternFill>
      </fill>
    </dxf>
    <dxf>
      <numFmt numFmtId="170" formatCode="_-* #,##0_-;\-* #,##0_-;_-* &quot;-&quot;??_-;_-@_-"/>
      <fill>
        <patternFill>
          <fgColor rgb="FF8D7EF3"/>
          <bgColor rgb="FF381D56"/>
        </patternFill>
      </fill>
    </dxf>
    <dxf>
      <numFmt numFmtId="171" formatCode="[&lt;999950]0.0,&quot;K&quot;;[&lt;999950000]0.0,,&quot;M&quot;;0.0,,,&quot;B&quot;"/>
    </dxf>
    <dxf>
      <fill>
        <patternFill patternType="solid">
          <bgColor rgb="FF381D56"/>
        </patternFill>
      </fill>
    </dxf>
    <dxf>
      <font>
        <color theme="0"/>
        <family val="2"/>
      </font>
      <fill>
        <patternFill>
          <fgColor rgb="FF8D7EF3"/>
        </patternFill>
      </fill>
    </dxf>
    <dxf>
      <numFmt numFmtId="170" formatCode="_-* #,##0_-;\-* #,##0_-;_-* &quot;-&quot;??_-;_-@_-"/>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numFmt numFmtId="170" formatCode="_-* #,##0_-;\-* #,##0_-;_-* &quot;-&quot;??_-;_-@_-"/>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b val="0"/>
        <i val="0"/>
        <strike val="0"/>
        <condense val="0"/>
        <extend val="0"/>
        <outline val="0"/>
        <shadow val="0"/>
        <u val="none"/>
        <vertAlign val="baseline"/>
        <sz val="11"/>
        <color theme="1"/>
        <name val="Calibri"/>
        <charset val="134"/>
        <scheme val="minor"/>
      </font>
      <numFmt numFmtId="170" formatCode="_-* #,##0_-;\-* #,##0_-;_-* &quot;-&quot;??_-;_-@_-"/>
      <fill>
        <patternFill patternType="none">
          <fgColor indexed="64"/>
          <bgColor indexed="65"/>
        </patternFill>
      </fill>
    </dxf>
    <dxf>
      <font>
        <color theme="0" tint="-4.9989318521683403E-2"/>
        <family val="2"/>
      </font>
      <numFmt numFmtId="0" formatCode="General"/>
      <fill>
        <patternFill patternType="solid">
          <fgColor indexed="64"/>
          <bgColor rgb="FF381D56"/>
        </patternFill>
      </fill>
    </dxf>
    <dxf>
      <numFmt numFmtId="170" formatCode="_-* #,##0_-;\-* #,##0_-;_-* &quot;-&quot;??_-;_-@_-"/>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ill>
        <patternFill patternType="solid">
          <fgColor indexed="64"/>
          <bgColor rgb="FF381D56"/>
        </patternFill>
      </fill>
    </dxf>
    <dxf>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font>
      <fill>
        <patternFill>
          <fgColor rgb="FF8D7EF3"/>
        </patternFill>
      </fill>
    </dxf>
    <dxf>
      <font>
        <color theme="0"/>
      </font>
      <fill>
        <patternFill>
          <fgColor rgb="FF8D7EF3"/>
        </patternFill>
      </fill>
    </dxf>
    <dxf>
      <font>
        <color theme="0"/>
      </font>
      <fill>
        <patternFill>
          <fgColor rgb="FF8D7EF3"/>
        </patternFill>
      </fill>
    </dxf>
    <dxf>
      <font>
        <color theme="0"/>
      </font>
      <fill>
        <patternFill>
          <fgColor rgb="FF8D7EF3"/>
        </patternFill>
      </fill>
    </dxf>
    <dxf>
      <font>
        <color theme="0"/>
      </font>
      <fill>
        <patternFill>
          <fgColor rgb="FF8D7EF3"/>
        </patternFill>
      </fill>
    </dxf>
    <dxf>
      <font>
        <color theme="0"/>
      </font>
      <fill>
        <patternFill>
          <fgColor rgb="FF8D7EF3"/>
        </patternFill>
      </fill>
    </dxf>
    <dxf>
      <font>
        <color theme="0"/>
      </font>
      <fill>
        <patternFill>
          <fgColor rgb="FF8D7EF3"/>
        </patternFill>
      </fill>
    </dxf>
    <dxf>
      <fill>
        <patternFill>
          <fgColor rgb="FF8D7EF3"/>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numFmt numFmtId="170" formatCode="_-* #,##0_-;\-* #,##0_-;_-* &quot;-&quot;??_-;_-@_-"/>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b val="0"/>
        <i val="0"/>
        <strike val="0"/>
        <condense val="0"/>
        <extend val="0"/>
        <outline val="0"/>
        <shadow val="0"/>
        <u val="none"/>
        <vertAlign val="baseline"/>
        <sz val="11"/>
        <color theme="1"/>
        <name val="Calibri"/>
        <charset val="134"/>
        <scheme val="minor"/>
      </font>
      <numFmt numFmtId="170" formatCode="_-* #,##0_-;\-* #,##0_-;_-* &quot;-&quot;??_-;_-@_-"/>
      <fill>
        <patternFill patternType="none">
          <fgColor indexed="64"/>
          <bgColor indexed="65"/>
        </patternFill>
      </fill>
    </dxf>
    <dxf>
      <font>
        <color theme="0" tint="-4.9989318521683403E-2"/>
        <family val="2"/>
      </font>
      <numFmt numFmtId="0" formatCode="General"/>
      <fill>
        <patternFill patternType="solid">
          <fgColor indexed="64"/>
          <bgColor rgb="FF381D56"/>
        </patternFill>
      </fill>
    </dxf>
    <dxf>
      <numFmt numFmtId="170" formatCode="_-* #,##0_-;\-* #,##0_-;_-* &quot;-&quot;??_-;_-@_-"/>
    </dxf>
    <dxf>
      <font>
        <color theme="0" tint="-4.9989318521683403E-2"/>
        <family val="2"/>
      </font>
      <fill>
        <patternFill patternType="solid">
          <fgColor indexed="64"/>
          <bgColor rgb="FF381D56"/>
        </patternFill>
      </fill>
    </dxf>
    <dxf>
      <font>
        <color theme="0"/>
      </font>
      <fill>
        <patternFill>
          <fgColor rgb="FF8D7EF3"/>
        </patternFill>
      </fill>
    </dxf>
    <dxf>
      <font>
        <color theme="0"/>
      </font>
      <fill>
        <patternFill>
          <fgColor rgb="FF8D7EF3"/>
        </patternFill>
      </fill>
    </dxf>
    <dxf>
      <font>
        <color theme="0"/>
      </font>
      <fill>
        <patternFill>
          <fgColor rgb="FF8D7EF3"/>
        </patternFill>
      </fill>
    </dxf>
    <dxf>
      <fill>
        <patternFill>
          <fgColor rgb="FF8D7EF3"/>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numFmt numFmtId="170" formatCode="_-* #,##0_-;\-* #,##0_-;_-* &quot;-&quot;??_-;_-@_-"/>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b val="0"/>
        <i val="0"/>
        <strike val="0"/>
        <condense val="0"/>
        <extend val="0"/>
        <outline val="0"/>
        <shadow val="0"/>
        <u val="none"/>
        <vertAlign val="baseline"/>
        <sz val="11"/>
        <color theme="1"/>
        <name val="Calibri"/>
        <charset val="134"/>
        <scheme val="minor"/>
      </font>
      <numFmt numFmtId="170" formatCode="_-* #,##0_-;\-* #,##0_-;_-* &quot;-&quot;??_-;_-@_-"/>
      <fill>
        <patternFill patternType="none">
          <fgColor indexed="64"/>
          <bgColor indexed="65"/>
        </patternFill>
      </fill>
    </dxf>
    <dxf>
      <font>
        <color theme="0" tint="-4.9989318521683403E-2"/>
        <family val="2"/>
      </font>
      <numFmt numFmtId="0" formatCode="General"/>
      <fill>
        <patternFill patternType="solid">
          <fgColor indexed="64"/>
          <bgColor rgb="FF381D56"/>
        </patternFill>
      </fill>
    </dxf>
    <dxf>
      <numFmt numFmtId="170" formatCode="_-* #,##0_-;\-* #,##0_-;_-* &quot;-&quot;??_-;_-@_-"/>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font>
      <fill>
        <patternFill>
          <fgColor rgb="FF8D7EF3"/>
        </patternFill>
      </fill>
    </dxf>
    <dxf>
      <font>
        <color theme="0"/>
      </font>
      <fill>
        <patternFill>
          <fgColor rgb="FF8D7EF3"/>
        </patternFill>
      </fill>
    </dxf>
    <dxf>
      <font>
        <color theme="0"/>
      </font>
      <fill>
        <patternFill>
          <fgColor rgb="FF8D7EF3"/>
        </patternFill>
      </fill>
    </dxf>
    <dxf>
      <fill>
        <patternFill>
          <fgColor rgb="FF8D7EF3"/>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numFmt numFmtId="170" formatCode="_-* #,##0_-;\-* #,##0_-;_-* &quot;-&quot;??_-;_-@_-"/>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b val="0"/>
        <i val="0"/>
        <strike val="0"/>
        <condense val="0"/>
        <extend val="0"/>
        <outline val="0"/>
        <shadow val="0"/>
        <u val="none"/>
        <vertAlign val="baseline"/>
        <sz val="11"/>
        <color theme="1"/>
        <name val="Calibri"/>
        <charset val="134"/>
        <scheme val="minor"/>
      </font>
      <numFmt numFmtId="170" formatCode="_-* #,##0_-;\-* #,##0_-;_-* &quot;-&quot;??_-;_-@_-"/>
      <fill>
        <patternFill patternType="none">
          <fgColor indexed="64"/>
          <bgColor indexed="65"/>
        </patternFill>
      </fill>
    </dxf>
    <dxf>
      <font>
        <color theme="0" tint="-4.9989318521683403E-2"/>
        <family val="2"/>
      </font>
      <numFmt numFmtId="0" formatCode="General"/>
      <fill>
        <patternFill patternType="solid">
          <fgColor indexed="64"/>
          <bgColor rgb="FF381D56"/>
        </patternFill>
      </fill>
    </dxf>
    <dxf>
      <numFmt numFmtId="170" formatCode="_-* #,##0_-;\-* #,##0_-;_-* &quot;-&quot;??_-;_-@_-"/>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font>
      <numFmt numFmtId="0" formatCode="General"/>
      <fill>
        <patternFill>
          <fgColor rgb="FF8D7EF3"/>
        </patternFill>
      </fill>
    </dxf>
    <dxf>
      <font>
        <color theme="0"/>
        <family val="2"/>
      </font>
      <fill>
        <patternFill patternType="solid">
          <fgColor indexed="64"/>
          <bgColor rgb="FF8D7EF3"/>
        </patternFill>
      </fill>
    </dxf>
    <dxf>
      <font>
        <color theme="0"/>
        <family val="2"/>
      </font>
      <fill>
        <patternFill patternType="solid">
          <fgColor indexed="64"/>
          <bgColor rgb="FF8D7EF3"/>
        </patternFill>
      </fill>
    </dxf>
    <dxf>
      <fill>
        <patternFill>
          <fgColor rgb="FF8D7EF3"/>
          <bgColor rgb="FF381D56"/>
        </patternFill>
      </fill>
    </dxf>
    <dxf>
      <fill>
        <patternFill>
          <fgColor rgb="FF8D7EF3"/>
          <bgColor rgb="FF381D56"/>
        </patternFill>
      </fill>
    </dxf>
    <dxf>
      <fill>
        <patternFill>
          <fgColor rgb="FF8D7EF3"/>
          <bgColor rgb="FF381D56"/>
        </patternFill>
      </fill>
    </dxf>
    <dxf>
      <fill>
        <patternFill>
          <fgColor rgb="FF8D7EF3"/>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numFmt numFmtId="0" formatCode="General"/>
      <fill>
        <patternFill patternType="solid">
          <fgColor indexed="64"/>
          <bgColor rgb="FF381D56"/>
        </patternFill>
      </fill>
    </dxf>
    <dxf>
      <font>
        <color theme="0" tint="-4.9989318521683403E-2"/>
        <family val="2"/>
      </font>
      <fill>
        <patternFill patternType="solid">
          <fgColor indexed="64"/>
          <bgColor rgb="FF381D56"/>
        </patternFill>
      </fill>
    </dxf>
    <dxf>
      <numFmt numFmtId="170" formatCode="_-* #,##0_-;\-* #,##0_-;_-* &quot;-&quot;??_-;_-@_-"/>
    </dxf>
    <dxf>
      <font>
        <color theme="0"/>
      </font>
      <fill>
        <patternFill>
          <fgColor rgb="FF8D7EF3"/>
        </patternFill>
      </fill>
    </dxf>
    <dxf>
      <font>
        <color theme="0"/>
      </font>
      <fill>
        <patternFill>
          <fgColor rgb="FF8D7EF3"/>
        </patternFill>
      </fill>
    </dxf>
    <dxf>
      <font>
        <color theme="0"/>
      </font>
      <fill>
        <patternFill>
          <fgColor rgb="FF8D7EF3"/>
        </patternFill>
      </fill>
    </dxf>
    <dxf>
      <fill>
        <patternFill>
          <fgColor rgb="FF8D7EF3"/>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numFmt numFmtId="170" formatCode="_-* #,##0_-;\-* #,##0_-;_-* &quot;-&quot;??_-;_-@_-"/>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b val="0"/>
        <i val="0"/>
        <strike val="0"/>
        <condense val="0"/>
        <extend val="0"/>
        <outline val="0"/>
        <shadow val="0"/>
        <u val="none"/>
        <vertAlign val="baseline"/>
        <sz val="11"/>
        <color theme="1"/>
        <name val="Calibri"/>
        <charset val="134"/>
        <scheme val="minor"/>
      </font>
      <numFmt numFmtId="170" formatCode="_-* #,##0_-;\-* #,##0_-;_-* &quot;-&quot;??_-;_-@_-"/>
      <fill>
        <patternFill patternType="none">
          <fgColor indexed="64"/>
          <bgColor indexed="65"/>
        </patternFill>
      </fill>
    </dxf>
    <dxf>
      <font>
        <color theme="0" tint="-4.9989318521683403E-2"/>
        <family val="2"/>
      </font>
      <numFmt numFmtId="0" formatCode="General"/>
      <fill>
        <patternFill patternType="solid">
          <fgColor indexed="64"/>
          <bgColor rgb="FF381D56"/>
        </patternFill>
      </fill>
    </dxf>
    <dxf>
      <numFmt numFmtId="170" formatCode="_-* #,##0_-;\-* #,##0_-;_-* &quot;-&quot;??_-;_-@_-"/>
    </dxf>
    <dxf>
      <font>
        <color theme="0" tint="-4.9989318521683403E-2"/>
        <family val="2"/>
      </font>
      <fill>
        <patternFill patternType="solid">
          <fgColor indexed="64"/>
          <bgColor rgb="FF381D56"/>
        </patternFill>
      </fill>
    </dxf>
    <dxf>
      <font>
        <color theme="0"/>
      </font>
      <fill>
        <patternFill>
          <fgColor rgb="FF8D7EF3"/>
        </patternFill>
      </fill>
    </dxf>
    <dxf>
      <font>
        <color theme="0"/>
        <family val="2"/>
      </font>
      <fill>
        <patternFill patternType="solid">
          <fgColor indexed="64"/>
          <bgColor rgb="FF8D7EF3"/>
        </patternFill>
      </fill>
    </dxf>
    <dxf>
      <font>
        <color theme="0"/>
        <family val="2"/>
      </font>
      <fill>
        <patternFill patternType="solid">
          <fgColor indexed="64"/>
          <bgColor rgb="FF8D7EF3"/>
        </patternFill>
      </fill>
    </dxf>
    <dxf>
      <fill>
        <patternFill>
          <fgColor rgb="FF8D7EF3"/>
          <bgColor rgb="FF381D56"/>
        </patternFill>
      </fill>
    </dxf>
    <dxf>
      <fill>
        <patternFill>
          <fgColor rgb="FF8D7EF3"/>
          <bgColor rgb="FF381D56"/>
        </patternFill>
      </fill>
    </dxf>
    <dxf>
      <fill>
        <patternFill>
          <fgColor rgb="FF8D7EF3"/>
          <bgColor rgb="FF381D56"/>
        </patternFill>
      </fill>
    </dxf>
    <dxf>
      <fill>
        <patternFill>
          <fgColor rgb="FF8D7EF3"/>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numFmt numFmtId="170" formatCode="_-* #,##0_-;\-* #,##0_-;_-* &quot;-&quot;??_-;_-@_-"/>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b val="0"/>
        <i val="0"/>
        <strike val="0"/>
        <condense val="0"/>
        <extend val="0"/>
        <outline val="0"/>
        <shadow val="0"/>
        <u val="none"/>
        <vertAlign val="baseline"/>
        <sz val="11"/>
        <color theme="1"/>
        <name val="Calibri"/>
        <charset val="134"/>
        <scheme val="minor"/>
      </font>
      <numFmt numFmtId="170" formatCode="_-* #,##0_-;\-* #,##0_-;_-* &quot;-&quot;??_-;_-@_-"/>
      <fill>
        <patternFill patternType="none">
          <fgColor indexed="64"/>
          <bgColor indexed="65"/>
        </patternFill>
      </fill>
    </dxf>
    <dxf>
      <font>
        <color theme="0" tint="-4.9989318521683403E-2"/>
        <family val="2"/>
      </font>
      <numFmt numFmtId="0" formatCode="General"/>
      <fill>
        <patternFill patternType="solid">
          <fgColor indexed="64"/>
          <bgColor rgb="FF381D56"/>
        </patternFill>
      </fill>
    </dxf>
    <dxf>
      <numFmt numFmtId="170" formatCode="_-* #,##0_-;\-* #,##0_-;_-* &quot;-&quot;??_-;_-@_-"/>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ill>
        <patternFill patternType="solid">
          <bgColor rgb="FFADA3F7"/>
        </patternFill>
      </fill>
    </dxf>
    <dxf>
      <font>
        <color theme="0"/>
      </font>
    </dxf>
    <dxf>
      <font>
        <color theme="0"/>
      </font>
      <fill>
        <patternFill>
          <fgColor rgb="FF8D7EF3"/>
        </patternFill>
      </fill>
    </dxf>
    <dxf>
      <font>
        <color theme="0"/>
      </font>
      <fill>
        <patternFill>
          <fgColor rgb="FF8D7EF3"/>
        </patternFill>
      </fill>
    </dxf>
    <dxf>
      <font>
        <color theme="0"/>
      </font>
      <numFmt numFmtId="0" formatCode="General"/>
      <fill>
        <patternFill>
          <fgColor rgb="FF8D7EF3"/>
        </patternFill>
      </fill>
    </dxf>
    <dxf>
      <fill>
        <patternFill>
          <fgColor rgb="FF8D7EF3"/>
        </patternFill>
      </fill>
    </dxf>
    <dxf>
      <fill>
        <patternFill>
          <fgColor rgb="FF8D7EF3"/>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numFmt numFmtId="170" formatCode="_-* #,##0_-;\-* #,##0_-;_-* &quot;-&quot;??_-;_-@_-"/>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numFmt numFmtId="0" formatCode="General"/>
      <fill>
        <patternFill patternType="solid">
          <fgColor indexed="64"/>
          <bgColor rgb="FF381D56"/>
        </patternFill>
      </fill>
    </dxf>
    <dxf>
      <font>
        <color theme="0"/>
      </font>
      <fill>
        <patternFill>
          <fgColor rgb="FF8D7EF3"/>
        </patternFill>
      </fill>
    </dxf>
    <dxf>
      <font>
        <color theme="0"/>
      </font>
      <fill>
        <patternFill>
          <fgColor rgb="FF8D7EF3"/>
        </patternFill>
      </fill>
    </dxf>
    <dxf>
      <font>
        <color theme="0"/>
      </font>
      <fill>
        <patternFill>
          <fgColor rgb="FF8D7EF3"/>
        </patternFill>
      </fill>
    </dxf>
    <dxf>
      <numFmt numFmtId="170" formatCode="_-* #,##0_-;\-* #,##0_-;_-* &quot;-&quot;??_-;_-@_-"/>
      <fill>
        <patternFill>
          <fgColor rgb="FF8D7EF3"/>
        </patternFill>
      </fill>
    </dxf>
    <dxf>
      <numFmt numFmtId="170" formatCode="_-* #,##0_-;\-* #,##0_-;_-* &quot;-&quot;??_-;_-@_-"/>
      <fill>
        <patternFill>
          <fgColor rgb="FF8D7EF3"/>
        </patternFill>
      </fill>
    </dxf>
    <dxf>
      <font>
        <color theme="0"/>
      </font>
      <fill>
        <patternFill>
          <fgColor rgb="FF8D7EF3"/>
        </patternFill>
      </fill>
    </dxf>
    <dxf>
      <font>
        <color theme="0"/>
      </font>
      <fill>
        <patternFill>
          <fgColor rgb="FF8D7EF3"/>
        </patternFill>
      </fill>
    </dxf>
    <dxf>
      <font>
        <color theme="0"/>
      </font>
      <fill>
        <patternFill>
          <fgColor rgb="FF8D7EF3"/>
        </patternFill>
      </fill>
    </dxf>
    <dxf>
      <font>
        <color theme="0" tint="-4.9989318521683403E-2"/>
        <family val="2"/>
      </font>
      <numFmt numFmtId="0" formatCode="General"/>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numFmt numFmtId="170" formatCode="_-* #,##0_-;\-* #,##0_-;_-* &quot;-&quot;??_-;_-@_-"/>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ill>
        <patternFill>
          <fgColor rgb="FF8D7EF3"/>
          <bgColor rgb="FF381D56"/>
        </patternFill>
      </fill>
    </dxf>
    <dxf>
      <fill>
        <patternFill>
          <fgColor rgb="FF8D7EF3"/>
        </patternFill>
      </fill>
    </dxf>
    <dxf>
      <font>
        <color theme="0"/>
      </font>
      <numFmt numFmtId="0" formatCode="General"/>
      <fill>
        <patternFill>
          <fgColor rgb="FF8D7EF3"/>
        </patternFill>
      </fill>
    </dxf>
    <dxf>
      <font>
        <color theme="0"/>
      </font>
      <fill>
        <patternFill>
          <fgColor rgb="FF8D7EF3"/>
        </patternFill>
      </fill>
    </dxf>
    <dxf>
      <font>
        <color theme="0"/>
      </font>
      <fill>
        <patternFill>
          <fgColor rgb="FF8D7EF3"/>
        </patternFill>
      </fill>
    </dxf>
    <dxf>
      <font>
        <color theme="0"/>
      </font>
    </dxf>
    <dxf>
      <fill>
        <patternFill patternType="solid">
          <bgColor rgb="FFADA3F7"/>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numFmt numFmtId="170" formatCode="_-* #,##0_-;\-* #,##0_-;_-* &quot;-&quot;??_-;_-@_-"/>
    </dxf>
    <dxf>
      <font>
        <color theme="0" tint="-4.9989318521683403E-2"/>
        <family val="2"/>
      </font>
      <numFmt numFmtId="0" formatCode="General"/>
      <fill>
        <patternFill patternType="solid">
          <fgColor indexed="64"/>
          <bgColor rgb="FF381D56"/>
        </patternFill>
      </fill>
    </dxf>
    <dxf>
      <font>
        <b val="0"/>
        <i val="0"/>
        <strike val="0"/>
        <condense val="0"/>
        <extend val="0"/>
        <outline val="0"/>
        <shadow val="0"/>
        <u val="none"/>
        <vertAlign val="baseline"/>
        <sz val="11"/>
        <color theme="1"/>
        <name val="Calibri"/>
        <charset val="134"/>
        <scheme val="minor"/>
      </font>
      <numFmt numFmtId="170" formatCode="_-* #,##0_-;\-* #,##0_-;_-* &quot;-&quot;??_-;_-@_-"/>
      <fill>
        <patternFill patternType="none">
          <fgColor indexed="64"/>
          <bgColor indexed="65"/>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numFmt numFmtId="170" formatCode="_-* #,##0_-;\-* #,##0_-;_-* &quot;-&quot;??_-;_-@_-"/>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ill>
        <patternFill>
          <fgColor rgb="FF8D7EF3"/>
          <bgColor rgb="FF381D56"/>
        </patternFill>
      </fill>
    </dxf>
    <dxf>
      <fill>
        <patternFill>
          <fgColor rgb="FF8D7EF3"/>
          <bgColor rgb="FF381D56"/>
        </patternFill>
      </fill>
    </dxf>
    <dxf>
      <fill>
        <patternFill>
          <fgColor rgb="FF8D7EF3"/>
          <bgColor rgb="FF381D56"/>
        </patternFill>
      </fill>
    </dxf>
    <dxf>
      <fill>
        <patternFill>
          <fgColor rgb="FF8D7EF3"/>
          <bgColor rgb="FF381D56"/>
        </patternFill>
      </fill>
    </dxf>
    <dxf>
      <font>
        <color theme="0"/>
        <family val="2"/>
      </font>
      <fill>
        <patternFill patternType="solid">
          <fgColor indexed="64"/>
          <bgColor rgb="FF8D7EF3"/>
        </patternFill>
      </fill>
    </dxf>
    <dxf>
      <font>
        <color theme="0"/>
        <family val="2"/>
      </font>
      <fill>
        <patternFill patternType="solid">
          <fgColor indexed="64"/>
          <bgColor rgb="FF8D7EF3"/>
        </patternFill>
      </fill>
    </dxf>
    <dxf>
      <font>
        <color theme="0"/>
      </font>
      <fill>
        <patternFill>
          <fgColor rgb="FF8D7EF3"/>
        </patternFill>
      </fill>
    </dxf>
    <dxf>
      <font>
        <color theme="0" tint="-4.9989318521683403E-2"/>
        <family val="2"/>
      </font>
      <fill>
        <patternFill patternType="solid">
          <fgColor indexed="64"/>
          <bgColor rgb="FF381D56"/>
        </patternFill>
      </fill>
    </dxf>
    <dxf>
      <numFmt numFmtId="170" formatCode="_-* #,##0_-;\-* #,##0_-;_-* &quot;-&quot;??_-;_-@_-"/>
    </dxf>
    <dxf>
      <font>
        <color theme="0" tint="-4.9989318521683403E-2"/>
        <family val="2"/>
      </font>
      <numFmt numFmtId="0" formatCode="General"/>
      <fill>
        <patternFill patternType="solid">
          <fgColor indexed="64"/>
          <bgColor rgb="FF381D56"/>
        </patternFill>
      </fill>
    </dxf>
    <dxf>
      <font>
        <b val="0"/>
        <i val="0"/>
        <strike val="0"/>
        <condense val="0"/>
        <extend val="0"/>
        <outline val="0"/>
        <shadow val="0"/>
        <u val="none"/>
        <vertAlign val="baseline"/>
        <sz val="11"/>
        <color theme="1"/>
        <name val="Calibri"/>
        <charset val="134"/>
        <scheme val="minor"/>
      </font>
      <numFmt numFmtId="170" formatCode="_-* #,##0_-;\-* #,##0_-;_-* &quot;-&quot;??_-;_-@_-"/>
      <fill>
        <patternFill patternType="none">
          <fgColor indexed="64"/>
          <bgColor indexed="65"/>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numFmt numFmtId="170" formatCode="_-* #,##0_-;\-* #,##0_-;_-* &quot;-&quot;??_-;_-@_-"/>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ill>
        <patternFill>
          <fgColor rgb="FF8D7EF3"/>
        </patternFill>
      </fill>
    </dxf>
    <dxf>
      <font>
        <color theme="0"/>
      </font>
      <fill>
        <patternFill>
          <fgColor rgb="FF8D7EF3"/>
        </patternFill>
      </fill>
    </dxf>
    <dxf>
      <font>
        <color theme="0"/>
      </font>
      <fill>
        <patternFill>
          <fgColor rgb="FF8D7EF3"/>
        </patternFill>
      </fill>
    </dxf>
    <dxf>
      <font>
        <color theme="0"/>
      </font>
      <fill>
        <patternFill>
          <fgColor rgb="FF8D7EF3"/>
        </patternFill>
      </fill>
    </dxf>
    <dxf>
      <numFmt numFmtId="170" formatCode="_-* #,##0_-;\-* #,##0_-;_-* &quot;-&quot;??_-;_-@_-"/>
    </dxf>
    <dxf>
      <font>
        <color theme="0" tint="-4.9989318521683403E-2"/>
        <family val="2"/>
      </font>
      <fill>
        <patternFill patternType="solid">
          <fgColor indexed="64"/>
          <bgColor rgb="FF381D56"/>
        </patternFill>
      </fill>
    </dxf>
    <dxf>
      <font>
        <color theme="0" tint="-4.9989318521683403E-2"/>
        <family val="2"/>
      </font>
      <numFmt numFmtId="0" formatCode="General"/>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ill>
        <patternFill>
          <fgColor rgb="FF8D7EF3"/>
          <bgColor rgb="FF381D56"/>
        </patternFill>
      </fill>
    </dxf>
    <dxf>
      <fill>
        <patternFill>
          <fgColor rgb="FF8D7EF3"/>
          <bgColor rgb="FF381D56"/>
        </patternFill>
      </fill>
    </dxf>
    <dxf>
      <fill>
        <patternFill>
          <fgColor rgb="FF8D7EF3"/>
          <bgColor rgb="FF381D56"/>
        </patternFill>
      </fill>
    </dxf>
    <dxf>
      <fill>
        <patternFill>
          <fgColor rgb="FF8D7EF3"/>
          <bgColor rgb="FF381D56"/>
        </patternFill>
      </fill>
    </dxf>
    <dxf>
      <font>
        <color theme="0"/>
        <family val="2"/>
      </font>
      <fill>
        <patternFill patternType="solid">
          <fgColor indexed="64"/>
          <bgColor rgb="FF8D7EF3"/>
        </patternFill>
      </fill>
    </dxf>
    <dxf>
      <font>
        <color theme="0"/>
        <family val="2"/>
      </font>
      <fill>
        <patternFill patternType="solid">
          <fgColor indexed="64"/>
          <bgColor rgb="FF8D7EF3"/>
        </patternFill>
      </fill>
    </dxf>
    <dxf>
      <font>
        <color theme="0"/>
      </font>
      <numFmt numFmtId="0" formatCode="General"/>
      <fill>
        <patternFill>
          <fgColor rgb="FF8D7EF3"/>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numFmt numFmtId="170" formatCode="_-* #,##0_-;\-* #,##0_-;_-* &quot;-&quot;??_-;_-@_-"/>
    </dxf>
    <dxf>
      <font>
        <color theme="0" tint="-4.9989318521683403E-2"/>
        <family val="2"/>
      </font>
      <numFmt numFmtId="0" formatCode="General"/>
      <fill>
        <patternFill patternType="solid">
          <fgColor indexed="64"/>
          <bgColor rgb="FF381D56"/>
        </patternFill>
      </fill>
    </dxf>
    <dxf>
      <font>
        <b val="0"/>
        <i val="0"/>
        <strike val="0"/>
        <condense val="0"/>
        <extend val="0"/>
        <outline val="0"/>
        <shadow val="0"/>
        <u val="none"/>
        <vertAlign val="baseline"/>
        <sz val="11"/>
        <color theme="1"/>
        <name val="Calibri"/>
        <charset val="134"/>
        <scheme val="minor"/>
      </font>
      <numFmt numFmtId="170" formatCode="_-* #,##0_-;\-* #,##0_-;_-* &quot;-&quot;??_-;_-@_-"/>
      <fill>
        <patternFill patternType="none">
          <fgColor indexed="64"/>
          <bgColor indexed="65"/>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numFmt numFmtId="170" formatCode="_-* #,##0_-;\-* #,##0_-;_-* &quot;-&quot;??_-;_-@_-"/>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ill>
        <patternFill>
          <fgColor rgb="FF8D7EF3"/>
        </patternFill>
      </fill>
    </dxf>
    <dxf>
      <font>
        <color theme="0"/>
      </font>
      <fill>
        <patternFill>
          <fgColor rgb="FF8D7EF3"/>
        </patternFill>
      </fill>
    </dxf>
    <dxf>
      <font>
        <color theme="0"/>
      </font>
      <fill>
        <patternFill>
          <fgColor rgb="FF8D7EF3"/>
        </patternFill>
      </fill>
    </dxf>
    <dxf>
      <font>
        <color theme="0"/>
      </font>
      <fill>
        <patternFill>
          <fgColor rgb="FF8D7EF3"/>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numFmt numFmtId="170" formatCode="_-* #,##0_-;\-* #,##0_-;_-* &quot;-&quot;??_-;_-@_-"/>
    </dxf>
    <dxf>
      <font>
        <color theme="0" tint="-4.9989318521683403E-2"/>
        <family val="2"/>
      </font>
      <numFmt numFmtId="0" formatCode="General"/>
      <fill>
        <patternFill patternType="solid">
          <fgColor indexed="64"/>
          <bgColor rgb="FF381D56"/>
        </patternFill>
      </fill>
    </dxf>
    <dxf>
      <font>
        <b val="0"/>
        <i val="0"/>
        <strike val="0"/>
        <condense val="0"/>
        <extend val="0"/>
        <outline val="0"/>
        <shadow val="0"/>
        <u val="none"/>
        <vertAlign val="baseline"/>
        <sz val="11"/>
        <color theme="1"/>
        <name val="Calibri"/>
        <charset val="134"/>
        <scheme val="minor"/>
      </font>
      <numFmt numFmtId="170" formatCode="_-* #,##0_-;\-* #,##0_-;_-* &quot;-&quot;??_-;_-@_-"/>
      <fill>
        <patternFill patternType="none">
          <fgColor indexed="64"/>
          <bgColor indexed="65"/>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numFmt numFmtId="170" formatCode="_-* #,##0_-;\-* #,##0_-;_-* &quot;-&quot;??_-;_-@_-"/>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ill>
        <patternFill>
          <fgColor rgb="FF8D7EF3"/>
        </patternFill>
      </fill>
    </dxf>
    <dxf>
      <font>
        <color theme="0"/>
      </font>
      <fill>
        <patternFill>
          <fgColor rgb="FF8D7EF3"/>
        </patternFill>
      </fill>
    </dxf>
    <dxf>
      <font>
        <color theme="0"/>
      </font>
      <fill>
        <patternFill>
          <fgColor rgb="FF8D7EF3"/>
        </patternFill>
      </fill>
    </dxf>
    <dxf>
      <font>
        <color theme="0"/>
      </font>
      <fill>
        <patternFill>
          <fgColor rgb="FF8D7EF3"/>
        </patternFill>
      </fill>
    </dxf>
    <dxf>
      <font>
        <color theme="0" tint="-4.9989318521683403E-2"/>
        <family val="2"/>
      </font>
      <fill>
        <patternFill patternType="solid">
          <fgColor indexed="64"/>
          <bgColor rgb="FF381D56"/>
        </patternFill>
      </fill>
    </dxf>
    <dxf>
      <numFmt numFmtId="170" formatCode="_-* #,##0_-;\-* #,##0_-;_-* &quot;-&quot;??_-;_-@_-"/>
    </dxf>
    <dxf>
      <font>
        <color theme="0" tint="-4.9989318521683403E-2"/>
        <family val="2"/>
      </font>
      <numFmt numFmtId="0" formatCode="General"/>
      <fill>
        <patternFill patternType="solid">
          <fgColor indexed="64"/>
          <bgColor rgb="FF381D56"/>
        </patternFill>
      </fill>
    </dxf>
    <dxf>
      <font>
        <b val="0"/>
        <i val="0"/>
        <strike val="0"/>
        <condense val="0"/>
        <extend val="0"/>
        <outline val="0"/>
        <shadow val="0"/>
        <u val="none"/>
        <vertAlign val="baseline"/>
        <sz val="11"/>
        <color theme="1"/>
        <name val="Calibri"/>
        <charset val="134"/>
        <scheme val="minor"/>
      </font>
      <numFmt numFmtId="170" formatCode="_-* #,##0_-;\-* #,##0_-;_-* &quot;-&quot;??_-;_-@_-"/>
      <fill>
        <patternFill patternType="none">
          <fgColor indexed="64"/>
          <bgColor indexed="65"/>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numFmt numFmtId="170" formatCode="_-* #,##0_-;\-* #,##0_-;_-* &quot;-&quot;??_-;_-@_-"/>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ill>
        <patternFill>
          <fgColor rgb="FF8D7EF3"/>
        </patternFill>
      </fill>
    </dxf>
    <dxf>
      <font>
        <color theme="0"/>
      </font>
      <fill>
        <patternFill>
          <fgColor rgb="FF8D7EF3"/>
        </patternFill>
      </fill>
    </dxf>
    <dxf>
      <font>
        <color theme="0"/>
      </font>
      <fill>
        <patternFill>
          <fgColor rgb="FF8D7EF3"/>
        </patternFill>
      </fill>
    </dxf>
    <dxf>
      <font>
        <color theme="0"/>
      </font>
      <fill>
        <patternFill>
          <fgColor rgb="FF8D7EF3"/>
        </patternFill>
      </fill>
    </dxf>
    <dxf>
      <font>
        <color theme="0"/>
      </font>
      <fill>
        <patternFill>
          <fgColor rgb="FF8D7EF3"/>
        </patternFill>
      </fill>
    </dxf>
    <dxf>
      <font>
        <color theme="0"/>
      </font>
      <fill>
        <patternFill>
          <fgColor rgb="FF8D7EF3"/>
        </patternFill>
      </fill>
    </dxf>
    <dxf>
      <font>
        <color theme="0"/>
      </font>
      <fill>
        <patternFill>
          <fgColor rgb="FF8D7EF3"/>
        </patternFill>
      </fill>
    </dxf>
    <dxf>
      <font>
        <color theme="0"/>
      </font>
      <fill>
        <patternFill>
          <fgColor rgb="FF8D7EF3"/>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ill>
        <patternFill patternType="solid">
          <fgColor indexed="64"/>
          <bgColor rgb="FF381D56"/>
        </patternFill>
      </fill>
    </dxf>
    <dxf>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numFmt numFmtId="170" formatCode="_-* #,##0_-;\-* #,##0_-;_-* &quot;-&quot;??_-;_-@_-"/>
    </dxf>
    <dxf>
      <font>
        <color theme="0" tint="-4.9989318521683403E-2"/>
        <family val="2"/>
      </font>
      <numFmt numFmtId="0" formatCode="General"/>
      <fill>
        <patternFill patternType="solid">
          <fgColor indexed="64"/>
          <bgColor rgb="FF381D56"/>
        </patternFill>
      </fill>
    </dxf>
    <dxf>
      <font>
        <b val="0"/>
        <i val="0"/>
        <strike val="0"/>
        <condense val="0"/>
        <extend val="0"/>
        <outline val="0"/>
        <shadow val="0"/>
        <u val="none"/>
        <vertAlign val="baseline"/>
        <sz val="11"/>
        <color theme="1"/>
        <name val="Calibri"/>
        <charset val="134"/>
        <scheme val="minor"/>
      </font>
      <numFmt numFmtId="170" formatCode="_-* #,##0_-;\-* #,##0_-;_-* &quot;-&quot;??_-;_-@_-"/>
      <fill>
        <patternFill patternType="none">
          <fgColor indexed="64"/>
          <bgColor indexed="65"/>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numFmt numFmtId="170" formatCode="_-* #,##0_-;\-* #,##0_-;_-* &quot;-&quot;??_-;_-@_-"/>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numFmt numFmtId="170" formatCode="_-* #,##0_-;\-* #,##0_-;_-* &quot;-&quot;??_-;_-@_-"/>
    </dxf>
    <dxf>
      <font>
        <color theme="0"/>
        <family val="2"/>
      </font>
      <fill>
        <patternFill>
          <fgColor rgb="FF8D7EF3"/>
        </patternFill>
      </fill>
    </dxf>
    <dxf>
      <fill>
        <patternFill patternType="solid">
          <bgColor rgb="FF381D56"/>
        </patternFill>
      </fill>
    </dxf>
    <dxf>
      <numFmt numFmtId="171" formatCode="[&lt;999950]0.0,&quot;K&quot;;[&lt;999950000]0.0,,&quot;M&quot;;0.0,,,&quot;B&quot;"/>
    </dxf>
    <dxf>
      <numFmt numFmtId="170" formatCode="_-* #,##0_-;\-* #,##0_-;_-* &quot;-&quot;??_-;_-@_-"/>
      <fill>
        <patternFill>
          <fgColor rgb="FF8D7EF3"/>
          <bgColor rgb="FF381D56"/>
        </patternFill>
      </fill>
    </dxf>
    <dxf>
      <fill>
        <patternFill>
          <fgColor rgb="FF8D7EF3"/>
          <bgColor rgb="FF381D56"/>
        </patternFill>
      </fill>
    </dxf>
    <dxf>
      <fill>
        <patternFill>
          <fgColor rgb="FF8D7EF3"/>
        </patternFill>
      </fill>
    </dxf>
    <dxf>
      <font>
        <color theme="0"/>
      </font>
      <fill>
        <patternFill>
          <fgColor rgb="FF8D7EF3"/>
        </patternFill>
      </fill>
    </dxf>
    <dxf>
      <font>
        <color theme="0"/>
        <family val="2"/>
      </font>
      <fill>
        <patternFill patternType="solid">
          <fgColor indexed="64"/>
          <bgColor rgb="FF8D7EF3"/>
        </patternFill>
      </fill>
    </dxf>
    <dxf>
      <font>
        <color theme="0"/>
      </font>
      <numFmt numFmtId="0" formatCode="General"/>
      <fill>
        <patternFill>
          <fgColor rgb="FF8D7EF3"/>
        </patternFill>
      </fill>
    </dxf>
    <dxf>
      <font>
        <color theme="0"/>
      </font>
      <numFmt numFmtId="0" formatCode="General"/>
      <fill>
        <patternFill>
          <fgColor rgb="FF8D7EF3"/>
        </patternFill>
      </fill>
    </dxf>
    <dxf>
      <font>
        <color theme="0" tint="-4.9989318521683403E-2"/>
        <family val="2"/>
      </font>
      <numFmt numFmtId="171" formatCode="[&lt;999950]0.0,&quot;K&quot;;[&lt;999950000]0.0,,&quot;M&quot;;0.0,,,&quot;B&quot;"/>
      <fill>
        <patternFill patternType="solid">
          <fgColor indexed="64"/>
          <bgColor rgb="FF381D56"/>
        </patternFill>
      </fill>
    </dxf>
    <dxf>
      <font>
        <color theme="0" tint="-4.9989318521683403E-2"/>
        <family val="2"/>
      </font>
      <numFmt numFmtId="171" formatCode="[&lt;999950]0.0,&quot;K&quot;;[&lt;999950000]0.0,,&quot;M&quot;;0.0,,,&quot;B&quot;"/>
      <fill>
        <patternFill patternType="solid">
          <fgColor indexed="64"/>
          <bgColor rgb="FF381D56"/>
        </patternFill>
      </fill>
    </dxf>
    <dxf>
      <numFmt numFmtId="171" formatCode="[&lt;999950]0.0,&quot;K&quot;;[&lt;999950000]0.0,,&quot;M&quot;;0.0,,,&quot;B&quot;"/>
    </dxf>
    <dxf>
      <numFmt numFmtId="170" formatCode="_-* #,##0_-;\-* #,##0_-;_-* &quot;-&quot;??_-;_-@_-"/>
    </dxf>
    <dxf>
      <font>
        <color theme="0" tint="-4.9989318521683403E-2"/>
        <family val="2"/>
      </font>
      <numFmt numFmtId="0" formatCode="General"/>
      <fill>
        <patternFill patternType="solid">
          <fgColor indexed="64"/>
          <bgColor rgb="FF381D56"/>
        </patternFill>
      </fill>
    </dxf>
    <dxf>
      <font>
        <b val="0"/>
        <i val="0"/>
        <strike val="0"/>
        <condense val="0"/>
        <extend val="0"/>
        <outline val="0"/>
        <shadow val="0"/>
        <u val="none"/>
        <vertAlign val="baseline"/>
        <sz val="11"/>
        <color theme="1"/>
        <name val="Calibri"/>
        <charset val="134"/>
        <scheme val="minor"/>
      </font>
      <numFmt numFmtId="170" formatCode="_-* #,##0_-;\-* #,##0_-;_-* &quot;-&quot;??_-;_-@_-"/>
      <fill>
        <patternFill patternType="none">
          <fgColor indexed="64"/>
          <bgColor indexed="65"/>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numFmt numFmtId="170" formatCode="_-* #,##0_-;\-* #,##0_-;_-* &quot;-&quot;??_-;_-@_-"/>
    </dxf>
    <dxf>
      <font>
        <color theme="0" tint="-4.9989318521683403E-2"/>
        <family val="2"/>
      </font>
      <fill>
        <patternFill patternType="solid">
          <fgColor indexed="64"/>
          <bgColor rgb="FF381D56"/>
        </patternFill>
      </fill>
    </dxf>
    <dxf>
      <font>
        <color theme="0" tint="-4.9989318521683403E-2"/>
        <family val="2"/>
      </font>
      <fill>
        <patternFill patternType="solid">
          <fgColor indexed="64"/>
          <bgColor rgb="FF381D56"/>
        </patternFill>
      </fill>
    </dxf>
    <dxf>
      <font>
        <color theme="1" tint="0.34998626667073579"/>
      </font>
      <numFmt numFmtId="166" formatCode="[$€-1809]#,##0.00_);[Red]\([$€-1809]#,##0.00\)"/>
    </dxf>
    <dxf>
      <font>
        <color theme="1" tint="0.34998626667073579"/>
      </font>
      <numFmt numFmtId="166" formatCode="[$€-1809]#,##0.00_);[Red]\([$€-1809]#,##0.00\)"/>
    </dxf>
    <dxf>
      <font>
        <color theme="1" tint="0.34998626667073579"/>
      </font>
      <numFmt numFmtId="166" formatCode="[$€-1809]#,##0.00_);[Red]\([$€-1809]#,##0.00\)"/>
    </dxf>
    <dxf>
      <font>
        <color theme="1" tint="0.34998626667073579"/>
      </font>
      <numFmt numFmtId="166" formatCode="[$€-1809]#,##0.00_);[Red]\([$€-1809]#,##0.00\)"/>
    </dxf>
    <dxf>
      <font>
        <color theme="1" tint="0.34998626667073579"/>
      </font>
      <numFmt numFmtId="166" formatCode="[$€-1809]#,##0.00_);[Red]\([$€-1809]#,##0.00\)"/>
    </dxf>
    <dxf>
      <font>
        <color theme="1" tint="0.34998626667073579"/>
      </font>
      <numFmt numFmtId="165" formatCode="0_);[Red]\(0\)"/>
    </dxf>
    <dxf>
      <font>
        <color theme="1" tint="0.34998626667073579"/>
      </font>
      <numFmt numFmtId="173" formatCode="m/d/yyyy"/>
    </dxf>
    <dxf>
      <font>
        <b val="0"/>
        <i val="0"/>
        <strike val="0"/>
        <condense val="0"/>
        <extend val="0"/>
        <outline val="0"/>
        <shadow val="0"/>
        <u val="none"/>
        <vertAlign val="baseline"/>
        <sz val="11"/>
        <color theme="1" tint="0.34998626667073579"/>
        <name val="Calibri"/>
        <charset val="134"/>
        <scheme val="minor"/>
      </font>
      <numFmt numFmtId="0" formatCode="General"/>
      <fill>
        <patternFill patternType="solid">
          <fgColor indexed="64"/>
          <bgColor theme="6" tint="0.79998168889431442"/>
        </patternFill>
      </fill>
      <alignment horizontal="center" vertical="center" textRotation="0" wrapText="0" indent="0" justifyLastLine="0" shrinkToFit="0" readingOrder="0"/>
    </dxf>
    <dxf>
      <font>
        <color theme="1" tint="0.34998626667073579"/>
      </font>
    </dxf>
    <dxf>
      <font>
        <color theme="1" tint="0.34998626667073579"/>
      </font>
    </dxf>
    <dxf>
      <font>
        <color theme="1" tint="0.34998626667073579"/>
      </font>
      <numFmt numFmtId="173" formatCode="m/d/yyyy"/>
    </dxf>
    <dxf>
      <font>
        <b val="0"/>
        <i val="0"/>
        <strike val="0"/>
        <u val="none"/>
        <sz val="11"/>
        <color theme="1" tint="0.34998626667073579"/>
        <name val="Calibri"/>
        <charset val="134"/>
        <scheme val="none"/>
      </font>
    </dxf>
    <dxf>
      <font>
        <b val="0"/>
        <i val="0"/>
        <strike val="0"/>
        <u val="none"/>
        <sz val="11"/>
        <color theme="1" tint="0.34998626667073579"/>
        <name val="Calibri"/>
        <charset val="134"/>
        <scheme val="none"/>
      </font>
    </dxf>
    <dxf>
      <font>
        <b val="0"/>
        <i val="0"/>
        <strike val="0"/>
        <u val="none"/>
        <sz val="11"/>
        <color theme="1" tint="0.34998626667073579"/>
        <name val="Calibri"/>
        <charset val="134"/>
        <scheme val="none"/>
      </font>
    </dxf>
    <dxf>
      <font>
        <b val="0"/>
        <i val="0"/>
        <strike val="0"/>
        <u val="none"/>
        <sz val="11"/>
        <color theme="1" tint="0.34998626667073579"/>
        <name val="Calibri"/>
        <charset val="134"/>
        <scheme val="none"/>
      </font>
    </dxf>
    <dxf>
      <font>
        <b val="0"/>
        <i val="0"/>
        <strike val="0"/>
        <u val="none"/>
        <sz val="11"/>
        <color theme="1" tint="0.34998626667073579"/>
        <name val="Calibri"/>
        <charset val="134"/>
        <scheme val="none"/>
      </font>
    </dxf>
    <dxf>
      <border diagonalUp="0" diagonalDown="0">
        <left/>
        <right/>
        <top/>
        <bottom/>
        <vertical/>
        <horizontal/>
      </border>
    </dxf>
    <dxf>
      <border diagonalUp="0" diagonalDown="0">
        <left/>
        <right/>
        <top/>
        <bottom/>
        <vertical/>
        <horizontal/>
      </border>
    </dxf>
    <dxf>
      <border diagonalUp="0" diagonalDown="0">
        <left/>
        <right/>
        <top/>
        <bottom/>
        <vertical/>
        <horizontal/>
      </border>
    </dxf>
    <dxf>
      <border diagonalUp="0" diagonalDown="0">
        <left/>
        <right/>
        <top/>
        <bottom/>
        <vertical/>
        <horizontal/>
      </border>
    </dxf>
    <dxf>
      <font>
        <b/>
        <color theme="1"/>
      </font>
      <border diagonalUp="0" diagonalDown="0">
        <left/>
        <right/>
        <top/>
        <bottom/>
        <vertical/>
        <horizontal/>
      </border>
    </dxf>
    <dxf>
      <font>
        <b/>
        <color theme="1"/>
      </font>
      <border diagonalUp="0" diagonalDown="0">
        <left/>
        <right/>
        <top/>
        <bottom/>
        <vertical/>
        <horizontal/>
      </border>
    </dxf>
    <dxf>
      <font>
        <b/>
        <color theme="1"/>
      </font>
      <border diagonalUp="0" diagonalDown="0">
        <left/>
        <right/>
        <top/>
        <bottom/>
        <vertical/>
        <horizontal/>
      </border>
    </dxf>
    <dxf>
      <font>
        <b/>
        <color theme="0"/>
      </font>
      <fill>
        <patternFill patternType="solid">
          <fgColor theme="9"/>
          <bgColor theme="9"/>
        </patternFill>
      </fill>
      <border diagonalUp="0" diagonalDown="0">
        <left/>
        <right/>
        <top/>
        <bottom/>
        <vertical/>
        <horizontal/>
      </border>
    </dxf>
    <dxf>
      <font>
        <color theme="1"/>
      </font>
      <border diagonalUp="0" diagonalDown="0">
        <left/>
        <right/>
        <top/>
        <bottom/>
        <vertical/>
        <horizontal/>
      </border>
    </dxf>
    <dxf>
      <font>
        <b/>
        <i val="0"/>
        <sz val="12"/>
        <color rgb="FF8D7EF3"/>
        <name val="Calibri"/>
        <family val="2"/>
        <scheme val="minor"/>
      </font>
      <fill>
        <patternFill>
          <bgColor rgb="FFE3E0FC"/>
        </patternFill>
      </fill>
      <border diagonalUp="0" diagonalDown="0">
        <left/>
        <right/>
        <top/>
        <bottom/>
        <vertical/>
        <horizontal/>
      </border>
    </dxf>
    <dxf>
      <font>
        <b/>
        <i val="0"/>
        <sz val="12"/>
        <color theme="0"/>
        <name val="Calibri"/>
        <family val="2"/>
        <scheme val="minor"/>
      </font>
      <fill>
        <patternFill>
          <bgColor rgb="FFE3E0FC"/>
        </patternFill>
      </fill>
      <border diagonalUp="0" diagonalDown="0">
        <left/>
        <right/>
        <top/>
        <bottom/>
        <vertical/>
        <horizontal/>
      </border>
    </dxf>
    <dxf>
      <font>
        <b/>
        <i val="0"/>
        <sz val="12"/>
        <color theme="0" tint="-0.499984740745262"/>
        <name val="Calibri"/>
        <family val="2"/>
        <scheme val="minor"/>
      </font>
      <fill>
        <patternFill>
          <bgColor theme="0"/>
        </patternFill>
      </fill>
      <border diagonalUp="0" diagonalDown="0">
        <left/>
        <right/>
        <top/>
        <bottom/>
        <vertical/>
        <horizontal/>
      </border>
    </dxf>
    <dxf>
      <font>
        <color theme="1"/>
      </font>
      <fill>
        <patternFill>
          <bgColor theme="0"/>
        </patternFill>
      </fill>
      <border diagonalUp="0" diagonalDown="0">
        <left/>
        <right/>
        <top/>
        <bottom/>
        <vertical/>
        <horizontal/>
      </border>
    </dxf>
  </dxfs>
  <tableStyles count="3" defaultTableStyle="TableStyleMedium2" defaultPivotStyle="PivotStyleLight16">
    <tableStyle name="#Style 1" pivot="0" table="0" count="10" xr9:uid="{4B7B5CCA-79F0-49F8-B557-E58C345917CA}">
      <tableStyleElement type="wholeTable" dxfId="338"/>
      <tableStyleElement type="headerRow" dxfId="337"/>
    </tableStyle>
    <tableStyle name="#Style 2" pivot="0" table="0" count="10" xr9:uid="{D5D98C25-E243-4474-A5CD-0C682DAB2707}">
      <tableStyleElement type="wholeTable" dxfId="336"/>
      <tableStyleElement type="headerRow" dxfId="335"/>
    </tableStyle>
    <tableStyle name="TableStyleLight14 2" pivot="0" count="9" xr9:uid="{4DB8E523-6C1F-4870-A4CD-5987D975BA6A}">
      <tableStyleElement type="wholeTable" dxfId="334"/>
      <tableStyleElement type="headerRow" dxfId="333"/>
      <tableStyleElement type="totalRow" dxfId="332"/>
      <tableStyleElement type="firstColumn" dxfId="331"/>
      <tableStyleElement type="lastColumn" dxfId="330"/>
      <tableStyleElement type="firstRowStripe" dxfId="329"/>
      <tableStyleElement type="secondRowStripe" dxfId="328"/>
      <tableStyleElement type="firstColumnStripe" dxfId="327"/>
      <tableStyleElement type="secondColumnStripe" dxfId="326"/>
    </tableStyle>
  </tableStyles>
  <colors>
    <mruColors>
      <color rgb="FFCD65E4"/>
      <color rgb="FFD6D1FB"/>
      <color rgb="FFADA3F7"/>
      <color rgb="FF8D7EF3"/>
      <color rgb="FFC44EE0"/>
      <color rgb="FF623EFC"/>
      <color rgb="FF5C36FC"/>
      <color rgb="FF9F93F5"/>
      <color rgb="FF5730FC"/>
      <color rgb="FFE3E0FC"/>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2"/>
            <color theme="0"/>
            <name val="Calibri"/>
            <family val="2"/>
            <scheme val="minor"/>
          </font>
          <fill>
            <patternFill patternType="solid">
              <fgColor auto="1"/>
              <bgColor rgb="FF8071F3"/>
            </patternFill>
          </fill>
          <border diagonalUp="0" diagonalDown="0">
            <left/>
            <right/>
            <top/>
            <bottom/>
            <vertical/>
            <horizontal/>
          </border>
        </dxf>
        <dxf>
          <font>
            <b/>
            <i val="0"/>
            <sz val="12"/>
            <color theme="0"/>
            <name val="Calibri"/>
            <family val="2"/>
            <scheme val="minor"/>
          </font>
          <fill>
            <patternFill patternType="solid">
              <fgColor auto="1"/>
              <bgColor rgb="FF9F93F5"/>
            </patternFill>
          </fill>
          <border diagonalUp="0" diagonalDown="0">
            <left/>
            <right/>
            <top/>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b/>
            <i val="0"/>
            <sz val="12"/>
            <color theme="0"/>
            <name val="Calibri"/>
            <family val="2"/>
            <scheme val="minor"/>
          </font>
          <fill>
            <patternFill patternType="solid">
              <fgColor rgb="FFB6B6B6"/>
              <bgColor rgb="FFADA3F7"/>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12"/>
            <color theme="0"/>
            <name val="Calibri"/>
            <family val="2"/>
            <scheme val="minor"/>
          </font>
          <fill>
            <patternFill patternType="solid">
              <fgColor rgb="FFFFFFFF"/>
              <bgColor rgb="FFD6D1FB"/>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sz val="12"/>
            <color theme="0"/>
            <name val="Calibri"/>
            <family val="2"/>
            <scheme val="minor"/>
          </font>
          <fill>
            <patternFill patternType="solid">
              <fgColor auto="1"/>
              <bgColor theme="0" tint="-0.34998626667073579"/>
            </patternFill>
          </fill>
          <border diagonalUp="0" diagonalDown="0">
            <left/>
            <right/>
            <top/>
            <bottom/>
            <vertical/>
            <horizontal/>
          </border>
        </dxf>
        <dxf>
          <font>
            <b/>
            <i val="0"/>
            <sz val="12"/>
            <color theme="0"/>
            <name val="Calibri"/>
            <family val="2"/>
            <scheme val="minor"/>
          </font>
          <fill>
            <patternFill patternType="solid">
              <fgColor auto="1"/>
              <bgColor theme="0" tint="-0.34998626667073579"/>
            </patternFill>
          </fill>
          <border diagonalUp="0" diagonalDown="0">
            <left/>
            <right/>
            <top/>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b/>
            <i val="0"/>
            <sz val="12"/>
            <color theme="0" tint="-0.499984740745262"/>
            <name val="Calibri"/>
            <family val="2"/>
            <scheme val="minor"/>
          </font>
          <fill>
            <patternFill patternType="solid">
              <fgColor rgb="FFB6B6B6"/>
              <bgColor theme="0" tint="-4.9989318521683403E-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12"/>
            <color theme="0" tint="-0.499984740745262"/>
            <name val="Calibri"/>
            <family val="2"/>
            <scheme val="minor"/>
          </font>
          <fill>
            <patternFill patternType="solid">
              <fgColor rgb="FFFFFFFF"/>
              <bgColor theme="0"/>
            </patternFill>
          </fill>
          <border diagonalUp="0" diagonalDown="0">
            <left/>
            <right/>
            <top/>
            <bottom/>
            <vertical/>
            <horizontal/>
          </border>
        </dxf>
      </x14:dxfs>
    </ext>
    <ext xmlns:x14="http://schemas.microsoft.com/office/spreadsheetml/2009/9/main" uri="{EB79DEF2-80B8-43e5-95BD-54CBDDF9020C}">
      <x14:slicerStyles defaultSlicerStyle="#Style 2">
        <x14:slicerStyle name="#Style 1">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Dashboard.xlsx]Pivot_Tables!Units Sold By Month</c:name>
    <c:fmtId val="10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rgbClr val="8D7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Pivot_Tables!$BD$6</c:f>
              <c:strCache>
                <c:ptCount val="1"/>
                <c:pt idx="0">
                  <c:v>Total</c:v>
                </c:pt>
              </c:strCache>
            </c:strRef>
          </c:tx>
          <c:spPr>
            <a:ln w="15875" cap="rnd">
              <a:solidFill>
                <a:srgbClr val="8D7EF3"/>
              </a:solidFill>
              <a:round/>
            </a:ln>
            <a:effectLst/>
          </c:spPr>
          <c:marker>
            <c:symbol val="none"/>
          </c:marker>
          <c:cat>
            <c:strRef>
              <c:f>Pivot_Tables!$BC$7:$BC$19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Pivot_Tables!$BD$7:$BD$19</c:f>
              <c:numCache>
                <c:formatCode>_-* #,##0_-;\-* #,##0_-;_-* "-"??_-;_-@_-</c:formatCode>
                <c:ptCount val="12"/>
                <c:pt idx="0">
                  <c:v>4462.804347826087</c:v>
                </c:pt>
                <c:pt idx="1">
                  <c:v>5721.105263157895</c:v>
                </c:pt>
                <c:pt idx="2">
                  <c:v>4479.9230769230771</c:v>
                </c:pt>
                <c:pt idx="3">
                  <c:v>4535.4722222222226</c:v>
                </c:pt>
                <c:pt idx="4">
                  <c:v>4834.5</c:v>
                </c:pt>
                <c:pt idx="5">
                  <c:v>4971.0232558139533</c:v>
                </c:pt>
                <c:pt idx="6">
                  <c:v>5463.2432432432433</c:v>
                </c:pt>
                <c:pt idx="7">
                  <c:v>4780.8285714285712</c:v>
                </c:pt>
                <c:pt idx="8">
                  <c:v>5196.8780487804879</c:v>
                </c:pt>
                <c:pt idx="9">
                  <c:v>4724.4210526315792</c:v>
                </c:pt>
                <c:pt idx="10">
                  <c:v>5188.8461538461543</c:v>
                </c:pt>
                <c:pt idx="11">
                  <c:v>5101.333333333333</c:v>
                </c:pt>
              </c:numCache>
            </c:numRef>
          </c:val>
          <c:smooth val="0"/>
          <c:extLst>
            <c:ext xmlns:c16="http://schemas.microsoft.com/office/drawing/2014/chart" uri="{C3380CC4-5D6E-409C-BE32-E72D297353CC}">
              <c16:uniqueId val="{00000000-9CD9-4B6A-B33D-C25A1B28045B}"/>
            </c:ext>
          </c:extLst>
        </c:ser>
        <c:dLbls>
          <c:showLegendKey val="0"/>
          <c:showVal val="0"/>
          <c:showCatName val="0"/>
          <c:showSerName val="0"/>
          <c:showPercent val="0"/>
          <c:showBubbleSize val="0"/>
        </c:dLbls>
        <c:smooth val="0"/>
        <c:axId val="1141161823"/>
        <c:axId val="1141156415"/>
      </c:lineChart>
      <c:catAx>
        <c:axId val="1141161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bg1">
                    <a:lumMod val="50000"/>
                  </a:schemeClr>
                </a:solidFill>
                <a:latin typeface="+mn-lt"/>
                <a:ea typeface="+mn-ea"/>
                <a:cs typeface="+mn-cs"/>
              </a:defRPr>
            </a:pPr>
            <a:endParaRPr lang="en-NG"/>
          </a:p>
        </c:txPr>
        <c:crossAx val="1141156415"/>
        <c:crosses val="autoZero"/>
        <c:auto val="1"/>
        <c:lblAlgn val="ctr"/>
        <c:lblOffset val="100"/>
        <c:noMultiLvlLbl val="0"/>
      </c:catAx>
      <c:valAx>
        <c:axId val="11411564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41161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Dashboard.xlsx]Pivot_Tables!Units sold by Year</c:name>
    <c:fmtId val="1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rgbClr val="8D7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Pivot_Tables!$BH$6</c:f>
              <c:strCache>
                <c:ptCount val="1"/>
                <c:pt idx="0">
                  <c:v>Total</c:v>
                </c:pt>
              </c:strCache>
            </c:strRef>
          </c:tx>
          <c:spPr>
            <a:ln w="15875" cap="rnd">
              <a:solidFill>
                <a:srgbClr val="8D7EF3"/>
              </a:solidFill>
              <a:round/>
            </a:ln>
            <a:effectLst/>
          </c:spPr>
          <c:marker>
            <c:symbol val="none"/>
          </c:marker>
          <c:cat>
            <c:strRef>
              <c:f>Pivot_Tables!$BG$7:$BG$15</c:f>
              <c:strCache>
                <c:ptCount val="8"/>
                <c:pt idx="0">
                  <c:v>2010</c:v>
                </c:pt>
                <c:pt idx="1">
                  <c:v>2011</c:v>
                </c:pt>
                <c:pt idx="2">
                  <c:v>2012</c:v>
                </c:pt>
                <c:pt idx="3">
                  <c:v>2013</c:v>
                </c:pt>
                <c:pt idx="4">
                  <c:v>2014</c:v>
                </c:pt>
                <c:pt idx="5">
                  <c:v>2015</c:v>
                </c:pt>
                <c:pt idx="6">
                  <c:v>2016</c:v>
                </c:pt>
                <c:pt idx="7">
                  <c:v>2017</c:v>
                </c:pt>
              </c:strCache>
            </c:strRef>
          </c:cat>
          <c:val>
            <c:numRef>
              <c:f>Pivot_Tables!$BH$7:$BH$15</c:f>
              <c:numCache>
                <c:formatCode>_-* #,##0_-;\-* #,##0_-;_-* "-"??_-;_-@_-</c:formatCode>
                <c:ptCount val="8"/>
                <c:pt idx="0">
                  <c:v>264507</c:v>
                </c:pt>
                <c:pt idx="1">
                  <c:v>274233</c:v>
                </c:pt>
                <c:pt idx="2">
                  <c:v>282978</c:v>
                </c:pt>
                <c:pt idx="3">
                  <c:v>267107</c:v>
                </c:pt>
                <c:pt idx="4">
                  <c:v>252532</c:v>
                </c:pt>
                <c:pt idx="5">
                  <c:v>352261</c:v>
                </c:pt>
                <c:pt idx="6">
                  <c:v>322588</c:v>
                </c:pt>
                <c:pt idx="7">
                  <c:v>191963</c:v>
                </c:pt>
              </c:numCache>
            </c:numRef>
          </c:val>
          <c:smooth val="0"/>
          <c:extLst>
            <c:ext xmlns:c16="http://schemas.microsoft.com/office/drawing/2014/chart" uri="{C3380CC4-5D6E-409C-BE32-E72D297353CC}">
              <c16:uniqueId val="{00000000-6051-40CA-83A6-12D7D1453409}"/>
            </c:ext>
          </c:extLst>
        </c:ser>
        <c:dLbls>
          <c:showLegendKey val="0"/>
          <c:showVal val="0"/>
          <c:showCatName val="0"/>
          <c:showSerName val="0"/>
          <c:showPercent val="0"/>
          <c:showBubbleSize val="0"/>
        </c:dLbls>
        <c:smooth val="0"/>
        <c:axId val="1400794095"/>
        <c:axId val="1400794511"/>
      </c:lineChart>
      <c:catAx>
        <c:axId val="1400794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50000"/>
                    <a:lumOff val="50000"/>
                  </a:schemeClr>
                </a:solidFill>
                <a:latin typeface="+mn-lt"/>
                <a:ea typeface="+mn-ea"/>
                <a:cs typeface="+mn-cs"/>
              </a:defRPr>
            </a:pPr>
            <a:endParaRPr lang="en-NG"/>
          </a:p>
        </c:txPr>
        <c:crossAx val="1400794511"/>
        <c:crosses val="autoZero"/>
        <c:auto val="1"/>
        <c:lblAlgn val="ctr"/>
        <c:lblOffset val="100"/>
        <c:noMultiLvlLbl val="0"/>
      </c:catAx>
      <c:valAx>
        <c:axId val="140079451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00794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Dashboard.xlsx]Pivot_Tables!Order Lead Time</c:name>
    <c:fmtId val="1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DA3F7">
              <a:alpha val="79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ADA3F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Pivot_Tables!$BL$6</c:f>
              <c:strCache>
                <c:ptCount val="1"/>
                <c:pt idx="0">
                  <c:v>Total</c:v>
                </c:pt>
              </c:strCache>
            </c:strRef>
          </c:tx>
          <c:spPr>
            <a:solidFill>
              <a:srgbClr val="ADA3F7"/>
            </a:solidFill>
            <a:ln>
              <a:noFill/>
            </a:ln>
            <a:effectLst/>
          </c:spPr>
          <c:invertIfNegative val="0"/>
          <c:cat>
            <c:strRef>
              <c:f>Pivot_Tables!$BK$7:$BK$14</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Pivot_Tables!$BL$7:$BL$14</c:f>
              <c:numCache>
                <c:formatCode>_-* #,##0_-;\-* #,##0_-;_-* "-"??_-;_-@_-</c:formatCode>
                <c:ptCount val="7"/>
                <c:pt idx="0">
                  <c:v>26.068493150684933</c:v>
                </c:pt>
                <c:pt idx="1">
                  <c:v>21.404761904761905</c:v>
                </c:pt>
                <c:pt idx="2">
                  <c:v>23.021276595744681</c:v>
                </c:pt>
                <c:pt idx="3">
                  <c:v>24.123966942148762</c:v>
                </c:pt>
                <c:pt idx="4">
                  <c:v>28.181818181818183</c:v>
                </c:pt>
                <c:pt idx="5">
                  <c:v>22.76923076923077</c:v>
                </c:pt>
                <c:pt idx="6">
                  <c:v>24.616822429906541</c:v>
                </c:pt>
              </c:numCache>
            </c:numRef>
          </c:val>
          <c:extLst>
            <c:ext xmlns:c16="http://schemas.microsoft.com/office/drawing/2014/chart" uri="{C3380CC4-5D6E-409C-BE32-E72D297353CC}">
              <c16:uniqueId val="{00000001-F45F-428A-BD0A-BBDE307FFB14}"/>
            </c:ext>
          </c:extLst>
        </c:ser>
        <c:dLbls>
          <c:showLegendKey val="0"/>
          <c:showVal val="0"/>
          <c:showCatName val="0"/>
          <c:showSerName val="0"/>
          <c:showPercent val="0"/>
          <c:showBubbleSize val="0"/>
        </c:dLbls>
        <c:gapWidth val="140"/>
        <c:overlap val="-27"/>
        <c:axId val="436043343"/>
        <c:axId val="423110223"/>
      </c:barChart>
      <c:catAx>
        <c:axId val="43604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Arial" panose="020B0604020202020204" pitchFamily="34" charset="0"/>
              </a:defRPr>
            </a:pPr>
            <a:endParaRPr lang="en-NG"/>
          </a:p>
        </c:txPr>
        <c:crossAx val="423110223"/>
        <c:crosses val="autoZero"/>
        <c:auto val="1"/>
        <c:lblAlgn val="ctr"/>
        <c:lblOffset val="100"/>
        <c:noMultiLvlLbl val="0"/>
      </c:catAx>
      <c:valAx>
        <c:axId val="423110223"/>
        <c:scaling>
          <c:orientation val="minMax"/>
          <c:min val="0"/>
        </c:scaling>
        <c:delete val="0"/>
        <c:axPos val="l"/>
        <c:majorGridlines>
          <c:spPr>
            <a:ln w="6350" cap="flat" cmpd="sng" algn="ctr">
              <a:solidFill>
                <a:schemeClr val="bg1">
                  <a:lumMod val="50000"/>
                  <a:alpha val="25000"/>
                </a:schemeClr>
              </a:solid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r>
                  <a:rPr lang="en-US" sz="800">
                    <a:solidFill>
                      <a:schemeClr val="tx1">
                        <a:lumMod val="65000"/>
                        <a:lumOff val="35000"/>
                      </a:schemeClr>
                    </a:solidFill>
                  </a:rPr>
                  <a:t>Days</a:t>
                </a:r>
              </a:p>
            </c:rich>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NG"/>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36043343"/>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Dashboard.xlsx]Pivot_Tables!Sales Channel</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w="19050">
            <a:solidFill>
              <a:schemeClr val="lt1"/>
            </a:solidFill>
          </a:ln>
          <a:effectLst/>
        </c:spPr>
      </c:pivotFmt>
      <c:pivotFmt>
        <c:idx val="3"/>
        <c:spPr>
          <a:solidFill>
            <a:srgbClr val="CD65E4"/>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w="19050">
            <a:solidFill>
              <a:schemeClr val="lt1"/>
            </a:solidFill>
          </a:ln>
          <a:effectLst/>
        </c:spPr>
      </c:pivotFmt>
      <c:pivotFmt>
        <c:idx val="6"/>
        <c:spPr>
          <a:solidFill>
            <a:srgbClr val="CD65E4"/>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lumMod val="95000"/>
            </a:schemeClr>
          </a:solidFill>
          <a:ln w="19050">
            <a:solidFill>
              <a:schemeClr val="lt1"/>
            </a:solidFill>
          </a:ln>
          <a:effectLst/>
        </c:spPr>
      </c:pivotFmt>
      <c:pivotFmt>
        <c:idx val="9"/>
        <c:spPr>
          <a:solidFill>
            <a:srgbClr val="CD65E4"/>
          </a:solidFill>
          <a:ln w="19050">
            <a:solidFill>
              <a:schemeClr val="lt1"/>
            </a:solidFill>
          </a:ln>
          <a:effectLst/>
        </c:spPr>
      </c:pivotFmt>
    </c:pivotFmts>
    <c:plotArea>
      <c:layout/>
      <c:doughnutChart>
        <c:varyColors val="1"/>
        <c:ser>
          <c:idx val="0"/>
          <c:order val="0"/>
          <c:tx>
            <c:strRef>
              <c:f>Pivot_Tables!$AE$6</c:f>
              <c:strCache>
                <c:ptCount val="1"/>
                <c:pt idx="0">
                  <c:v>Total</c:v>
                </c:pt>
              </c:strCache>
            </c:strRef>
          </c:tx>
          <c:dPt>
            <c:idx val="0"/>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1-9405-47DE-8852-76E70EF719FB}"/>
              </c:ext>
            </c:extLst>
          </c:dPt>
          <c:dPt>
            <c:idx val="1"/>
            <c:bubble3D val="0"/>
            <c:spPr>
              <a:solidFill>
                <a:srgbClr val="CD65E4"/>
              </a:solidFill>
              <a:ln w="19050">
                <a:solidFill>
                  <a:schemeClr val="lt1"/>
                </a:solidFill>
              </a:ln>
              <a:effectLst/>
            </c:spPr>
            <c:extLst>
              <c:ext xmlns:c16="http://schemas.microsoft.com/office/drawing/2014/chart" uri="{C3380CC4-5D6E-409C-BE32-E72D297353CC}">
                <c16:uniqueId val="{00000003-9405-47DE-8852-76E70EF719FB}"/>
              </c:ext>
            </c:extLst>
          </c:dPt>
          <c:cat>
            <c:strRef>
              <c:f>Pivot_Tables!$AD$7:$AD$9</c:f>
              <c:strCache>
                <c:ptCount val="2"/>
                <c:pt idx="0">
                  <c:v>Offline</c:v>
                </c:pt>
                <c:pt idx="1">
                  <c:v>Online</c:v>
                </c:pt>
              </c:strCache>
            </c:strRef>
          </c:cat>
          <c:val>
            <c:numRef>
              <c:f>Pivot_Tables!$AE$7:$AE$9</c:f>
              <c:numCache>
                <c:formatCode>_-* #,##0_-;\-* #,##0_-;_-* "-"??_-;_-@_-</c:formatCode>
                <c:ptCount val="2"/>
                <c:pt idx="0">
                  <c:v>2504</c:v>
                </c:pt>
                <c:pt idx="1">
                  <c:v>2496</c:v>
                </c:pt>
              </c:numCache>
            </c:numRef>
          </c:val>
          <c:extLst>
            <c:ext xmlns:c16="http://schemas.microsoft.com/office/drawing/2014/chart" uri="{C3380CC4-5D6E-409C-BE32-E72D297353CC}">
              <c16:uniqueId val="{00000004-9405-47DE-8852-76E70EF719FB}"/>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Dashboard.xlsx]Pivot_Tables!Sales Channel</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w="19050">
            <a:solidFill>
              <a:schemeClr val="lt1"/>
            </a:solidFill>
          </a:ln>
          <a:effectLst/>
        </c:spPr>
      </c:pivotFmt>
      <c:pivotFmt>
        <c:idx val="3"/>
        <c:spPr>
          <a:solidFill>
            <a:srgbClr val="CD65E4"/>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w="19050">
            <a:solidFill>
              <a:schemeClr val="lt1"/>
            </a:solidFill>
          </a:ln>
          <a:effectLst/>
        </c:spPr>
      </c:pivotFmt>
      <c:pivotFmt>
        <c:idx val="6"/>
        <c:spPr>
          <a:solidFill>
            <a:schemeClr val="bg1">
              <a:lumMod val="95000"/>
            </a:schemeClr>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lumMod val="60000"/>
              <a:lumOff val="40000"/>
            </a:schemeClr>
          </a:solidFill>
          <a:ln w="19050">
            <a:solidFill>
              <a:schemeClr val="lt1"/>
            </a:solidFill>
          </a:ln>
          <a:effectLst/>
        </c:spPr>
      </c:pivotFmt>
      <c:pivotFmt>
        <c:idx val="9"/>
        <c:spPr>
          <a:solidFill>
            <a:schemeClr val="bg1">
              <a:lumMod val="95000"/>
            </a:schemeClr>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lumMod val="60000"/>
              <a:lumOff val="40000"/>
            </a:schemeClr>
          </a:solidFill>
          <a:ln w="19050">
            <a:solidFill>
              <a:schemeClr val="lt1"/>
            </a:solidFill>
          </a:ln>
          <a:effectLst/>
        </c:spPr>
      </c:pivotFmt>
      <c:pivotFmt>
        <c:idx val="12"/>
        <c:spPr>
          <a:solidFill>
            <a:schemeClr val="bg1">
              <a:lumMod val="95000"/>
            </a:schemeClr>
          </a:solidFill>
          <a:ln w="19050">
            <a:solidFill>
              <a:schemeClr val="lt1"/>
            </a:solidFill>
          </a:ln>
          <a:effectLst/>
        </c:spPr>
      </c:pivotFmt>
    </c:pivotFmts>
    <c:plotArea>
      <c:layout/>
      <c:doughnutChart>
        <c:varyColors val="1"/>
        <c:ser>
          <c:idx val="0"/>
          <c:order val="0"/>
          <c:tx>
            <c:strRef>
              <c:f>Pivot_Tables!$AE$6</c:f>
              <c:strCache>
                <c:ptCount val="1"/>
                <c:pt idx="0">
                  <c:v>Total</c:v>
                </c:pt>
              </c:strCache>
            </c:strRef>
          </c:tx>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1-5E84-433A-B59A-5464F060851B}"/>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5E84-433A-B59A-5464F060851B}"/>
              </c:ext>
            </c:extLst>
          </c:dPt>
          <c:cat>
            <c:strRef>
              <c:f>Pivot_Tables!$AD$7:$AD$9</c:f>
              <c:strCache>
                <c:ptCount val="2"/>
                <c:pt idx="0">
                  <c:v>Offline</c:v>
                </c:pt>
                <c:pt idx="1">
                  <c:v>Online</c:v>
                </c:pt>
              </c:strCache>
            </c:strRef>
          </c:cat>
          <c:val>
            <c:numRef>
              <c:f>Pivot_Tables!$AE$7:$AE$9</c:f>
              <c:numCache>
                <c:formatCode>_-* #,##0_-;\-* #,##0_-;_-* "-"??_-;_-@_-</c:formatCode>
                <c:ptCount val="2"/>
                <c:pt idx="0">
                  <c:v>2504</c:v>
                </c:pt>
                <c:pt idx="1">
                  <c:v>2496</c:v>
                </c:pt>
              </c:numCache>
            </c:numRef>
          </c:val>
          <c:extLst>
            <c:ext xmlns:c16="http://schemas.microsoft.com/office/drawing/2014/chart" uri="{C3380CC4-5D6E-409C-BE32-E72D297353CC}">
              <c16:uniqueId val="{00000004-5E84-433A-B59A-5464F060851B}"/>
            </c:ext>
          </c:extLst>
        </c:ser>
        <c:dLbls>
          <c:showLegendKey val="0"/>
          <c:showVal val="0"/>
          <c:showCatName val="0"/>
          <c:showSerName val="0"/>
          <c:showPercent val="0"/>
          <c:showBubbleSize val="0"/>
          <c:showLeaderLines val="1"/>
        </c:dLbls>
        <c:firstSliceAng val="0"/>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Dashboard.xlsx]Pivot_Tables!Yearly Revenue</c:name>
    <c:fmtId val="14"/>
  </c:pivotSource>
  <c:chart>
    <c:autoTitleDeleted val="1"/>
    <c:pivotFmts>
      <c:pivotFmt>
        <c:idx val="0"/>
        <c:spPr>
          <a:solidFill>
            <a:schemeClr val="accent1"/>
          </a:solidFill>
          <a:ln w="19050" cap="rnd">
            <a:solidFill>
              <a:srgbClr val="8D7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50000"/>
                      <a:lumOff val="50000"/>
                    </a:schemeClr>
                  </a:solidFill>
                  <a:latin typeface="Arial" panose="020B0604020202020204" pitchFamily="34" charset="0"/>
                  <a:ea typeface="+mn-ea"/>
                  <a:cs typeface="Arial" panose="020B0604020202020204" pitchFamily="34" charset="0"/>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CD65E4">
                  <a:lumMod val="19000"/>
                  <a:lumOff val="81000"/>
                </a:srgbClr>
              </a:gs>
              <a:gs pos="100000">
                <a:schemeClr val="bg1">
                  <a:lumMod val="28000"/>
                  <a:lumOff val="72000"/>
                </a:schemeClr>
              </a:gs>
            </a:gsLst>
            <a:lin ang="6000000" scaled="0"/>
            <a:tileRect/>
          </a:gradFill>
          <a:ln>
            <a:noFill/>
          </a:ln>
          <a:effectLst/>
        </c:spPr>
        <c:marker>
          <c:symbol val="none"/>
        </c:marker>
      </c:pivotFmt>
      <c:pivotFmt>
        <c:idx val="2"/>
        <c:spPr>
          <a:gradFill flip="none" rotWithShape="1">
            <a:gsLst>
              <a:gs pos="0">
                <a:srgbClr val="CD65E4">
                  <a:lumMod val="19000"/>
                  <a:lumOff val="81000"/>
                </a:srgbClr>
              </a:gs>
              <a:gs pos="100000">
                <a:schemeClr val="bg1">
                  <a:lumMod val="28000"/>
                  <a:lumOff val="72000"/>
                </a:schemeClr>
              </a:gs>
            </a:gsLst>
            <a:lin ang="6000000" scaled="0"/>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cap="rnd">
            <a:solidFill>
              <a:srgbClr val="8D7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50000"/>
                      <a:lumOff val="50000"/>
                    </a:schemeClr>
                  </a:solidFill>
                  <a:latin typeface="Arial" panose="020B0604020202020204" pitchFamily="34" charset="0"/>
                  <a:ea typeface="+mn-ea"/>
                  <a:cs typeface="Arial" panose="020B0604020202020204" pitchFamily="34" charset="0"/>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CD65E4">
                  <a:lumMod val="19000"/>
                  <a:lumOff val="81000"/>
                </a:srgbClr>
              </a:gs>
              <a:gs pos="100000">
                <a:schemeClr val="bg1">
                  <a:lumMod val="28000"/>
                  <a:lumOff val="72000"/>
                </a:schemeClr>
              </a:gs>
            </a:gsLst>
            <a:lin ang="6000000" scaled="0"/>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19050" cap="rnd">
            <a:solidFill>
              <a:srgbClr val="8D7EF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50000"/>
                      <a:lumOff val="50000"/>
                    </a:schemeClr>
                  </a:solidFill>
                  <a:latin typeface="Arial" panose="020B0604020202020204" pitchFamily="34" charset="0"/>
                  <a:ea typeface="+mn-ea"/>
                  <a:cs typeface="Arial" panose="020B0604020202020204" pitchFamily="34" charset="0"/>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935601596438191E-2"/>
          <c:y val="0"/>
          <c:w val="0.94391332058636079"/>
          <c:h val="1"/>
        </c:manualLayout>
      </c:layout>
      <c:areaChart>
        <c:grouping val="standard"/>
        <c:varyColors val="0"/>
        <c:ser>
          <c:idx val="1"/>
          <c:order val="1"/>
          <c:tx>
            <c:strRef>
              <c:f>Pivot_Tables!$V$6</c:f>
              <c:strCache>
                <c:ptCount val="1"/>
                <c:pt idx="0">
                  <c:v>Sum of Total Revenue2</c:v>
                </c:pt>
              </c:strCache>
            </c:strRef>
          </c:tx>
          <c:spPr>
            <a:gradFill flip="none" rotWithShape="1">
              <a:gsLst>
                <a:gs pos="0">
                  <a:srgbClr val="CD65E4">
                    <a:lumMod val="19000"/>
                    <a:lumOff val="81000"/>
                  </a:srgbClr>
                </a:gs>
                <a:gs pos="100000">
                  <a:schemeClr val="bg1">
                    <a:lumMod val="28000"/>
                    <a:lumOff val="72000"/>
                  </a:schemeClr>
                </a:gs>
              </a:gsLst>
              <a:lin ang="6000000" scaled="0"/>
              <a:tileRect/>
            </a:gradFill>
            <a:ln>
              <a:noFill/>
            </a:ln>
            <a:effectLst/>
          </c:spPr>
          <c:cat>
            <c:strRef>
              <c:f>Pivot_Tables!$T$7:$T$15</c:f>
              <c:strCache>
                <c:ptCount val="8"/>
                <c:pt idx="0">
                  <c:v>2010</c:v>
                </c:pt>
                <c:pt idx="1">
                  <c:v>2011</c:v>
                </c:pt>
                <c:pt idx="2">
                  <c:v>2012</c:v>
                </c:pt>
                <c:pt idx="3">
                  <c:v>2013</c:v>
                </c:pt>
                <c:pt idx="4">
                  <c:v>2014</c:v>
                </c:pt>
                <c:pt idx="5">
                  <c:v>2015</c:v>
                </c:pt>
                <c:pt idx="6">
                  <c:v>2016</c:v>
                </c:pt>
                <c:pt idx="7">
                  <c:v>2017</c:v>
                </c:pt>
              </c:strCache>
            </c:strRef>
          </c:cat>
          <c:val>
            <c:numRef>
              <c:f>Pivot_Tables!$V$7:$V$15</c:f>
              <c:numCache>
                <c:formatCode>_-* #,##0_-;\-* #,##0_-;_-* "-"??_-;_-@_-</c:formatCode>
                <c:ptCount val="8"/>
                <c:pt idx="0">
                  <c:v>817765368.17000031</c:v>
                </c:pt>
                <c:pt idx="1">
                  <c:v>837622220.24000001</c:v>
                </c:pt>
                <c:pt idx="2">
                  <c:v>903647422.80000043</c:v>
                </c:pt>
                <c:pt idx="3">
                  <c:v>902880703.96000028</c:v>
                </c:pt>
                <c:pt idx="4">
                  <c:v>856397745.55999851</c:v>
                </c:pt>
                <c:pt idx="5">
                  <c:v>984503786.19999933</c:v>
                </c:pt>
                <c:pt idx="6">
                  <c:v>855319761.35000074</c:v>
                </c:pt>
                <c:pt idx="7">
                  <c:v>470552200.25999993</c:v>
                </c:pt>
              </c:numCache>
            </c:numRef>
          </c:val>
          <c:extLst>
            <c:ext xmlns:c16="http://schemas.microsoft.com/office/drawing/2014/chart" uri="{C3380CC4-5D6E-409C-BE32-E72D297353CC}">
              <c16:uniqueId val="{00000000-41DA-43EC-A23F-6CE9C06D08ED}"/>
            </c:ext>
          </c:extLst>
        </c:ser>
        <c:dLbls>
          <c:showLegendKey val="0"/>
          <c:showVal val="0"/>
          <c:showCatName val="0"/>
          <c:showSerName val="0"/>
          <c:showPercent val="0"/>
          <c:showBubbleSize val="0"/>
        </c:dLbls>
        <c:axId val="233524368"/>
        <c:axId val="233523536"/>
      </c:areaChart>
      <c:lineChart>
        <c:grouping val="standard"/>
        <c:varyColors val="0"/>
        <c:ser>
          <c:idx val="0"/>
          <c:order val="0"/>
          <c:tx>
            <c:strRef>
              <c:f>Pivot_Tables!$U$6</c:f>
              <c:strCache>
                <c:ptCount val="1"/>
                <c:pt idx="0">
                  <c:v>Sum of Total Revenue</c:v>
                </c:pt>
              </c:strCache>
            </c:strRef>
          </c:tx>
          <c:spPr>
            <a:ln w="19050" cap="rnd">
              <a:solidFill>
                <a:srgbClr val="8D7EF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50000"/>
                        <a:lumOff val="50000"/>
                      </a:schemeClr>
                    </a:solidFill>
                    <a:latin typeface="Arial" panose="020B0604020202020204" pitchFamily="34" charset="0"/>
                    <a:ea typeface="+mn-ea"/>
                    <a:cs typeface="Arial" panose="020B0604020202020204" pitchFamily="34" charset="0"/>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Pivot_Tables!$T$7:$T$15</c:f>
              <c:strCache>
                <c:ptCount val="8"/>
                <c:pt idx="0">
                  <c:v>2010</c:v>
                </c:pt>
                <c:pt idx="1">
                  <c:v>2011</c:v>
                </c:pt>
                <c:pt idx="2">
                  <c:v>2012</c:v>
                </c:pt>
                <c:pt idx="3">
                  <c:v>2013</c:v>
                </c:pt>
                <c:pt idx="4">
                  <c:v>2014</c:v>
                </c:pt>
                <c:pt idx="5">
                  <c:v>2015</c:v>
                </c:pt>
                <c:pt idx="6">
                  <c:v>2016</c:v>
                </c:pt>
                <c:pt idx="7">
                  <c:v>2017</c:v>
                </c:pt>
              </c:strCache>
            </c:strRef>
          </c:cat>
          <c:val>
            <c:numRef>
              <c:f>Pivot_Tables!$U$7:$U$15</c:f>
              <c:numCache>
                <c:formatCode>[&lt;999950]0.0,"K";[&lt;999950000]0.0,,"M";0.0,,,"B"</c:formatCode>
                <c:ptCount val="8"/>
                <c:pt idx="0">
                  <c:v>817765368.17000031</c:v>
                </c:pt>
                <c:pt idx="1">
                  <c:v>837622220.24000001</c:v>
                </c:pt>
                <c:pt idx="2">
                  <c:v>903647422.80000043</c:v>
                </c:pt>
                <c:pt idx="3">
                  <c:v>902880703.96000028</c:v>
                </c:pt>
                <c:pt idx="4">
                  <c:v>856397745.55999851</c:v>
                </c:pt>
                <c:pt idx="5">
                  <c:v>984503786.19999933</c:v>
                </c:pt>
                <c:pt idx="6">
                  <c:v>855319761.35000074</c:v>
                </c:pt>
                <c:pt idx="7">
                  <c:v>470552200.25999993</c:v>
                </c:pt>
              </c:numCache>
            </c:numRef>
          </c:val>
          <c:smooth val="1"/>
          <c:extLst>
            <c:ext xmlns:c16="http://schemas.microsoft.com/office/drawing/2014/chart" uri="{C3380CC4-5D6E-409C-BE32-E72D297353CC}">
              <c16:uniqueId val="{00000001-41DA-43EC-A23F-6CE9C06D08ED}"/>
            </c:ext>
          </c:extLst>
        </c:ser>
        <c:dLbls>
          <c:dLblPos val="t"/>
          <c:showLegendKey val="0"/>
          <c:showVal val="1"/>
          <c:showCatName val="0"/>
          <c:showSerName val="0"/>
          <c:showPercent val="0"/>
          <c:showBubbleSize val="0"/>
        </c:dLbls>
        <c:marker val="1"/>
        <c:smooth val="0"/>
        <c:axId val="233524368"/>
        <c:axId val="233523536"/>
      </c:lineChart>
      <c:catAx>
        <c:axId val="233524368"/>
        <c:scaling>
          <c:orientation val="minMax"/>
        </c:scaling>
        <c:delete val="1"/>
        <c:axPos val="b"/>
        <c:numFmt formatCode="General" sourceLinked="1"/>
        <c:majorTickMark val="none"/>
        <c:minorTickMark val="none"/>
        <c:tickLblPos val="nextTo"/>
        <c:crossAx val="233523536"/>
        <c:crosses val="autoZero"/>
        <c:auto val="1"/>
        <c:lblAlgn val="ctr"/>
        <c:lblOffset val="100"/>
        <c:noMultiLvlLbl val="0"/>
      </c:catAx>
      <c:valAx>
        <c:axId val="233523536"/>
        <c:scaling>
          <c:orientation val="minMax"/>
        </c:scaling>
        <c:delete val="1"/>
        <c:axPos val="l"/>
        <c:numFmt formatCode="_-* #,##0_-;\-* #,##0_-;_-* &quot;-&quot;??_-;_-@_-" sourceLinked="1"/>
        <c:majorTickMark val="none"/>
        <c:minorTickMark val="none"/>
        <c:tickLblPos val="nextTo"/>
        <c:crossAx val="233524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4861903729923669E-3"/>
          <c:y val="0.14912150992053513"/>
          <c:w val="0.99851380962700764"/>
          <c:h val="0.78271604938271599"/>
        </c:manualLayout>
      </c:layout>
      <c:lineChart>
        <c:grouping val="standard"/>
        <c:varyColors val="0"/>
        <c:ser>
          <c:idx val="0"/>
          <c:order val="0"/>
          <c:tx>
            <c:strRef>
              <c:f>Pivot_Tables!$V$21</c:f>
              <c:strCache>
                <c:ptCount val="1"/>
                <c:pt idx="0">
                  <c:v>Percentage</c:v>
                </c:pt>
              </c:strCache>
            </c:strRef>
          </c:tx>
          <c:spPr>
            <a:ln w="12700" cap="rnd">
              <a:solidFill>
                <a:schemeClr val="accent1">
                  <a:alpha val="0"/>
                </a:schemeClr>
              </a:solid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50000"/>
                      </a:schemeClr>
                    </a:solidFill>
                    <a:latin typeface="+mn-lt"/>
                    <a:ea typeface="+mn-ea"/>
                    <a:cs typeface="Arial" panose="020B0604020202020204" pitchFamily="34" charset="0"/>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Pivot_Tables!$T$22:$T$29</c:f>
              <c:numCache>
                <c:formatCode>General</c:formatCode>
                <c:ptCount val="8"/>
                <c:pt idx="0">
                  <c:v>2010</c:v>
                </c:pt>
                <c:pt idx="1">
                  <c:v>2011</c:v>
                </c:pt>
                <c:pt idx="2">
                  <c:v>2012</c:v>
                </c:pt>
                <c:pt idx="3">
                  <c:v>2013</c:v>
                </c:pt>
                <c:pt idx="4">
                  <c:v>2014</c:v>
                </c:pt>
                <c:pt idx="5">
                  <c:v>2015</c:v>
                </c:pt>
                <c:pt idx="6">
                  <c:v>2016</c:v>
                </c:pt>
                <c:pt idx="7">
                  <c:v>2017</c:v>
                </c:pt>
              </c:numCache>
            </c:numRef>
          </c:cat>
          <c:val>
            <c:numRef>
              <c:f>Pivot_Tables!$V$22:$V$29</c:f>
              <c:numCache>
                <c:formatCode>0.0%</c:formatCode>
                <c:ptCount val="8"/>
                <c:pt idx="1">
                  <c:v>2.4281845187985235E-2</c:v>
                </c:pt>
                <c:pt idx="2">
                  <c:v>7.8824559526468302E-2</c:v>
                </c:pt>
                <c:pt idx="3">
                  <c:v>-8.4847122965772735E-4</c:v>
                </c:pt>
                <c:pt idx="4">
                  <c:v>-5.1482945859989346E-2</c:v>
                </c:pt>
                <c:pt idx="5">
                  <c:v>0.14958708299288231</c:v>
                </c:pt>
                <c:pt idx="6">
                  <c:v>-0.13121739769902235</c:v>
                </c:pt>
                <c:pt idx="7">
                  <c:v>-0.44985229907783247</c:v>
                </c:pt>
              </c:numCache>
            </c:numRef>
          </c:val>
          <c:smooth val="0"/>
          <c:extLst>
            <c:ext xmlns:c16="http://schemas.microsoft.com/office/drawing/2014/chart" uri="{C3380CC4-5D6E-409C-BE32-E72D297353CC}">
              <c16:uniqueId val="{00000000-7750-4E86-9958-EC1F38FBADB4}"/>
            </c:ext>
          </c:extLst>
        </c:ser>
        <c:dLbls>
          <c:dLblPos val="t"/>
          <c:showLegendKey val="0"/>
          <c:showVal val="1"/>
          <c:showCatName val="0"/>
          <c:showSerName val="0"/>
          <c:showPercent val="0"/>
          <c:showBubbleSize val="0"/>
        </c:dLbls>
        <c:smooth val="0"/>
        <c:axId val="28540192"/>
        <c:axId val="28539776"/>
      </c:lineChart>
      <c:catAx>
        <c:axId val="28540192"/>
        <c:scaling>
          <c:orientation val="minMax"/>
        </c:scaling>
        <c:delete val="1"/>
        <c:axPos val="b"/>
        <c:numFmt formatCode="General" sourceLinked="1"/>
        <c:majorTickMark val="none"/>
        <c:minorTickMark val="none"/>
        <c:tickLblPos val="nextTo"/>
        <c:crossAx val="28539776"/>
        <c:crosses val="autoZero"/>
        <c:auto val="1"/>
        <c:lblAlgn val="ctr"/>
        <c:lblOffset val="100"/>
        <c:noMultiLvlLbl val="0"/>
      </c:catAx>
      <c:valAx>
        <c:axId val="28539776"/>
        <c:scaling>
          <c:orientation val="minMax"/>
        </c:scaling>
        <c:delete val="1"/>
        <c:axPos val="l"/>
        <c:numFmt formatCode="General" sourceLinked="1"/>
        <c:majorTickMark val="none"/>
        <c:minorTickMark val="none"/>
        <c:tickLblPos val="nextTo"/>
        <c:crossAx val="285401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Dashboard.xlsx]Pivot_Tables!New Order By Region</c:name>
    <c:fmtId val="5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DA3F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ED14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ADA3F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Pivot_Tables!$AM$6:$AM$7</c:f>
              <c:strCache>
                <c:ptCount val="1"/>
                <c:pt idx="0">
                  <c:v>Critical</c:v>
                </c:pt>
              </c:strCache>
            </c:strRef>
          </c:tx>
          <c:spPr>
            <a:solidFill>
              <a:srgbClr val="C00000"/>
            </a:solidFill>
            <a:ln>
              <a:noFill/>
            </a:ln>
            <a:effectLst/>
          </c:spPr>
          <c:invertIfNegative val="0"/>
          <c:cat>
            <c:strRef>
              <c:f>Pivot_Tables!$AL$8:$AL$15</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Pivot_Tables!$AM$8:$AM$15</c:f>
              <c:numCache>
                <c:formatCode>_-* #,##0_-;\-* #,##0_-;_-* "-"??_-;_-@_-</c:formatCode>
                <c:ptCount val="7"/>
                <c:pt idx="0">
                  <c:v>188</c:v>
                </c:pt>
                <c:pt idx="1">
                  <c:v>96</c:v>
                </c:pt>
                <c:pt idx="2">
                  <c:v>137</c:v>
                </c:pt>
                <c:pt idx="3">
                  <c:v>307</c:v>
                </c:pt>
                <c:pt idx="4">
                  <c:v>131</c:v>
                </c:pt>
                <c:pt idx="5">
                  <c:v>28</c:v>
                </c:pt>
                <c:pt idx="6">
                  <c:v>287</c:v>
                </c:pt>
              </c:numCache>
            </c:numRef>
          </c:val>
          <c:extLst>
            <c:ext xmlns:c16="http://schemas.microsoft.com/office/drawing/2014/chart" uri="{C3380CC4-5D6E-409C-BE32-E72D297353CC}">
              <c16:uniqueId val="{00000000-03F4-4B69-BC98-B4287888D2BD}"/>
            </c:ext>
          </c:extLst>
        </c:ser>
        <c:ser>
          <c:idx val="1"/>
          <c:order val="1"/>
          <c:tx>
            <c:strRef>
              <c:f>Pivot_Tables!$AN$6:$AN$7</c:f>
              <c:strCache>
                <c:ptCount val="1"/>
                <c:pt idx="0">
                  <c:v>High</c:v>
                </c:pt>
              </c:strCache>
            </c:strRef>
          </c:tx>
          <c:spPr>
            <a:solidFill>
              <a:srgbClr val="FED14E"/>
            </a:solidFill>
            <a:ln>
              <a:noFill/>
            </a:ln>
            <a:effectLst/>
          </c:spPr>
          <c:invertIfNegative val="0"/>
          <c:cat>
            <c:strRef>
              <c:f>Pivot_Tables!$AL$8:$AL$15</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Pivot_Tables!$AN$8:$AN$15</c:f>
              <c:numCache>
                <c:formatCode>_-* #,##0_-;\-* #,##0_-;_-* "-"??_-;_-@_-</c:formatCode>
                <c:ptCount val="7"/>
                <c:pt idx="0">
                  <c:v>171</c:v>
                </c:pt>
                <c:pt idx="1">
                  <c:v>102</c:v>
                </c:pt>
                <c:pt idx="2">
                  <c:v>146</c:v>
                </c:pt>
                <c:pt idx="3">
                  <c:v>335</c:v>
                </c:pt>
                <c:pt idx="4">
                  <c:v>164</c:v>
                </c:pt>
                <c:pt idx="5">
                  <c:v>30</c:v>
                </c:pt>
                <c:pt idx="6">
                  <c:v>330</c:v>
                </c:pt>
              </c:numCache>
            </c:numRef>
          </c:val>
          <c:extLst>
            <c:ext xmlns:c16="http://schemas.microsoft.com/office/drawing/2014/chart" uri="{C3380CC4-5D6E-409C-BE32-E72D297353CC}">
              <c16:uniqueId val="{0000000D-3DD5-4B3A-A0B0-17A732D5C9AB}"/>
            </c:ext>
          </c:extLst>
        </c:ser>
        <c:ser>
          <c:idx val="2"/>
          <c:order val="2"/>
          <c:tx>
            <c:strRef>
              <c:f>Pivot_Tables!$AO$6:$AO$7</c:f>
              <c:strCache>
                <c:ptCount val="1"/>
                <c:pt idx="0">
                  <c:v>Medium</c:v>
                </c:pt>
              </c:strCache>
            </c:strRef>
          </c:tx>
          <c:spPr>
            <a:solidFill>
              <a:srgbClr val="ADA3F7"/>
            </a:solidFill>
            <a:ln>
              <a:noFill/>
            </a:ln>
            <a:effectLst/>
          </c:spPr>
          <c:invertIfNegative val="0"/>
          <c:cat>
            <c:strRef>
              <c:f>Pivot_Tables!$AL$8:$AL$15</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Pivot_Tables!$AO$8:$AO$15</c:f>
              <c:numCache>
                <c:formatCode>_-* #,##0_-;\-* #,##0_-;_-* "-"??_-;_-@_-</c:formatCode>
                <c:ptCount val="7"/>
                <c:pt idx="0">
                  <c:v>177</c:v>
                </c:pt>
                <c:pt idx="1">
                  <c:v>105</c:v>
                </c:pt>
                <c:pt idx="2">
                  <c:v>130</c:v>
                </c:pt>
                <c:pt idx="3">
                  <c:v>354</c:v>
                </c:pt>
                <c:pt idx="4">
                  <c:v>154</c:v>
                </c:pt>
                <c:pt idx="5">
                  <c:v>27</c:v>
                </c:pt>
                <c:pt idx="6">
                  <c:v>374</c:v>
                </c:pt>
              </c:numCache>
            </c:numRef>
          </c:val>
          <c:extLst>
            <c:ext xmlns:c16="http://schemas.microsoft.com/office/drawing/2014/chart" uri="{C3380CC4-5D6E-409C-BE32-E72D297353CC}">
              <c16:uniqueId val="{0000000E-3DD5-4B3A-A0B0-17A732D5C9AB}"/>
            </c:ext>
          </c:extLst>
        </c:ser>
        <c:ser>
          <c:idx val="3"/>
          <c:order val="3"/>
          <c:tx>
            <c:strRef>
              <c:f>Pivot_Tables!$AP$6:$AP$7</c:f>
              <c:strCache>
                <c:ptCount val="1"/>
                <c:pt idx="0">
                  <c:v>Low</c:v>
                </c:pt>
              </c:strCache>
            </c:strRef>
          </c:tx>
          <c:spPr>
            <a:solidFill>
              <a:srgbClr val="00B050"/>
            </a:solidFill>
            <a:ln>
              <a:noFill/>
            </a:ln>
            <a:effectLst/>
          </c:spPr>
          <c:invertIfNegative val="0"/>
          <c:cat>
            <c:strRef>
              <c:f>Pivot_Tables!$AL$8:$AL$15</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Pivot_Tables!$AP$8:$AP$15</c:f>
              <c:numCache>
                <c:formatCode>_-* #,##0_-;\-* #,##0_-;_-* "-"??_-;_-@_-</c:formatCode>
                <c:ptCount val="7"/>
                <c:pt idx="0">
                  <c:v>183</c:v>
                </c:pt>
                <c:pt idx="1">
                  <c:v>113</c:v>
                </c:pt>
                <c:pt idx="2">
                  <c:v>121</c:v>
                </c:pt>
                <c:pt idx="3">
                  <c:v>334</c:v>
                </c:pt>
                <c:pt idx="4">
                  <c:v>161</c:v>
                </c:pt>
                <c:pt idx="5">
                  <c:v>21</c:v>
                </c:pt>
                <c:pt idx="6">
                  <c:v>294</c:v>
                </c:pt>
              </c:numCache>
            </c:numRef>
          </c:val>
          <c:extLst>
            <c:ext xmlns:c16="http://schemas.microsoft.com/office/drawing/2014/chart" uri="{C3380CC4-5D6E-409C-BE32-E72D297353CC}">
              <c16:uniqueId val="{0000000F-3DD5-4B3A-A0B0-17A732D5C9AB}"/>
            </c:ext>
          </c:extLst>
        </c:ser>
        <c:dLbls>
          <c:showLegendKey val="0"/>
          <c:showVal val="0"/>
          <c:showCatName val="0"/>
          <c:showSerName val="0"/>
          <c:showPercent val="0"/>
          <c:showBubbleSize val="0"/>
        </c:dLbls>
        <c:gapWidth val="250"/>
        <c:overlap val="-27"/>
        <c:axId val="428686159"/>
        <c:axId val="428686575"/>
      </c:barChart>
      <c:catAx>
        <c:axId val="428686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lumMod val="50000"/>
                  </a:schemeClr>
                </a:solidFill>
                <a:latin typeface="+mn-lt"/>
                <a:ea typeface="+mn-ea"/>
                <a:cs typeface="+mn-cs"/>
              </a:defRPr>
            </a:pPr>
            <a:endParaRPr lang="en-NG"/>
          </a:p>
        </c:txPr>
        <c:crossAx val="428686575"/>
        <c:crosses val="autoZero"/>
        <c:auto val="1"/>
        <c:lblAlgn val="ctr"/>
        <c:lblOffset val="100"/>
        <c:noMultiLvlLbl val="0"/>
      </c:catAx>
      <c:valAx>
        <c:axId val="428686575"/>
        <c:scaling>
          <c:orientation val="minMax"/>
        </c:scaling>
        <c:delete val="0"/>
        <c:axPos val="l"/>
        <c:majorGridlines>
          <c:spPr>
            <a:ln w="9525" cap="flat" cmpd="sng" algn="ctr">
              <a:solidFill>
                <a:schemeClr val="bg1">
                  <a:lumMod val="50000"/>
                  <a:alpha val="1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NG"/>
          </a:p>
        </c:txPr>
        <c:crossAx val="428686159"/>
        <c:crosses val="autoZero"/>
        <c:crossBetween val="between"/>
      </c:valAx>
      <c:spPr>
        <a:noFill/>
        <a:ln>
          <a:solidFill>
            <a:schemeClr val="bg1">
              <a:lumMod val="50000"/>
              <a:alpha val="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Dashboard.xlsx]Pivot_Tables!Monthly Revenue</c:name>
    <c:fmtId val="98"/>
  </c:pivotSource>
  <c:chart>
    <c:autoTitleDeleted val="1"/>
    <c:pivotFmts>
      <c:pivotFmt>
        <c:idx val="0"/>
        <c:spPr>
          <a:solidFill>
            <a:schemeClr val="accent1"/>
          </a:solidFill>
          <a:ln w="28575" cap="rnd">
            <a:solidFill>
              <a:schemeClr val="accent1"/>
            </a:solidFill>
            <a:round/>
          </a:ln>
          <a:effectLst/>
        </c:spPr>
        <c:marker>
          <c:symbol val="none"/>
        </c:marker>
        <c:dLbl>
          <c:idx val="0"/>
          <c:numFmt formatCode="[&lt;999950]0.0,&quot;K&quot;;[&lt;999950000]0.0,,&quot;M&quot;;0.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9F93F5">
                  <a:alpha val="42000"/>
                </a:srgbClr>
              </a:gs>
              <a:gs pos="100000">
                <a:schemeClr val="bg1">
                  <a:alpha val="0"/>
                  <a:lumMod val="0"/>
                  <a:lumOff val="10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rgbClr val="9F93F5">
                  <a:alpha val="42000"/>
                </a:srgbClr>
              </a:gs>
              <a:gs pos="100000">
                <a:schemeClr val="bg1">
                  <a:alpha val="0"/>
                  <a:lumMod val="0"/>
                  <a:lumOff val="10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numFmt formatCode="[&lt;999950]0.0,&quot;K&quot;;[&lt;999950000]0.0,,&quot;M&quot;;0.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rgbClr val="CD65E4">
                  <a:lumMod val="45000"/>
                  <a:lumOff val="55000"/>
                  <a:alpha val="5000"/>
                </a:srgbClr>
              </a:gs>
              <a:gs pos="100000">
                <a:schemeClr val="bg1">
                  <a:lumMod val="100000"/>
                </a:schemeClr>
              </a:gs>
            </a:gsLst>
            <a:lin ang="5400000" scaled="0"/>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8D7EF3"/>
            </a:solidFill>
            <a:round/>
          </a:ln>
          <a:effectLst/>
        </c:spPr>
        <c:marker>
          <c:symbol val="none"/>
        </c:marker>
        <c:dLbl>
          <c:idx val="0"/>
          <c:numFmt formatCode="[&lt;999950]0.0,&quot;K&quot;;[&lt;999950000]0.0,,&quot;M&quot;;0.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Pivot_Tables!$AV$6</c:f>
              <c:strCache>
                <c:ptCount val="1"/>
                <c:pt idx="0">
                  <c:v>Sum of Total Revenue2</c:v>
                </c:pt>
              </c:strCache>
            </c:strRef>
          </c:tx>
          <c:spPr>
            <a:gradFill flip="none" rotWithShape="1">
              <a:gsLst>
                <a:gs pos="0">
                  <a:srgbClr val="CD65E4">
                    <a:lumMod val="45000"/>
                    <a:lumOff val="55000"/>
                    <a:alpha val="5000"/>
                  </a:srgbClr>
                </a:gs>
                <a:gs pos="100000">
                  <a:schemeClr val="bg1">
                    <a:lumMod val="100000"/>
                  </a:schemeClr>
                </a:gs>
              </a:gsLst>
              <a:lin ang="5400000" scaled="0"/>
              <a:tileRect/>
            </a:gradFill>
            <a:ln>
              <a:noFill/>
            </a:ln>
            <a:effectLst/>
          </c:spPr>
          <c:cat>
            <c:strRef>
              <c:f>Pivot_Tables!$AT$7:$AT$19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Pivot_Tables!$AV$7:$AV$19</c:f>
              <c:numCache>
                <c:formatCode>_-* #,##0_-;\-* #,##0_-;_-* "-"??_-;_-@_-</c:formatCode>
                <c:ptCount val="12"/>
                <c:pt idx="0">
                  <c:v>652554998.61999989</c:v>
                </c:pt>
                <c:pt idx="1">
                  <c:v>527685167.51000035</c:v>
                </c:pt>
                <c:pt idx="2">
                  <c:v>560722372.7900002</c:v>
                </c:pt>
                <c:pt idx="3">
                  <c:v>536080922.81000012</c:v>
                </c:pt>
                <c:pt idx="4">
                  <c:v>617572825.5</c:v>
                </c:pt>
                <c:pt idx="5">
                  <c:v>580149701.44000041</c:v>
                </c:pt>
                <c:pt idx="6">
                  <c:v>590523190.74999952</c:v>
                </c:pt>
                <c:pt idx="7">
                  <c:v>531634567.44999969</c:v>
                </c:pt>
                <c:pt idx="8">
                  <c:v>486706637.69999987</c:v>
                </c:pt>
                <c:pt idx="9">
                  <c:v>505030980.79999989</c:v>
                </c:pt>
                <c:pt idx="10">
                  <c:v>510930257.13999945</c:v>
                </c:pt>
                <c:pt idx="11">
                  <c:v>529097586.02999985</c:v>
                </c:pt>
              </c:numCache>
            </c:numRef>
          </c:val>
          <c:extLst>
            <c:ext xmlns:c16="http://schemas.microsoft.com/office/drawing/2014/chart" uri="{C3380CC4-5D6E-409C-BE32-E72D297353CC}">
              <c16:uniqueId val="{00000000-6F5A-409D-980F-C6F1C448389C}"/>
            </c:ext>
          </c:extLst>
        </c:ser>
        <c:dLbls>
          <c:showLegendKey val="0"/>
          <c:showVal val="0"/>
          <c:showCatName val="0"/>
          <c:showSerName val="0"/>
          <c:showPercent val="0"/>
          <c:showBubbleSize val="0"/>
        </c:dLbls>
        <c:axId val="1975526383"/>
        <c:axId val="1975532623"/>
      </c:areaChart>
      <c:lineChart>
        <c:grouping val="standard"/>
        <c:varyColors val="0"/>
        <c:ser>
          <c:idx val="0"/>
          <c:order val="0"/>
          <c:tx>
            <c:strRef>
              <c:f>Pivot_Tables!$AU$6</c:f>
              <c:strCache>
                <c:ptCount val="1"/>
                <c:pt idx="0">
                  <c:v>Sum of Total Revenue</c:v>
                </c:pt>
              </c:strCache>
            </c:strRef>
          </c:tx>
          <c:spPr>
            <a:ln w="28575" cap="rnd">
              <a:solidFill>
                <a:srgbClr val="8D7EF3"/>
              </a:solidFill>
              <a:round/>
            </a:ln>
            <a:effectLst/>
          </c:spPr>
          <c:marker>
            <c:symbol val="none"/>
          </c:marker>
          <c:dLbls>
            <c:numFmt formatCode="[&lt;999950]0.0,&quot;K&quot;;[&lt;999950000]0.0,,&quot;M&quot;;0.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Pivot_Tables!$AT$7:$AT$19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Pivot_Tables!$AU$7:$AU$19</c:f>
              <c:numCache>
                <c:formatCode>_-* #,##0_-;\-* #,##0_-;_-* "-"??_-;_-@_-</c:formatCode>
                <c:ptCount val="12"/>
                <c:pt idx="0">
                  <c:v>652554998.61999989</c:v>
                </c:pt>
                <c:pt idx="1">
                  <c:v>527685167.51000035</c:v>
                </c:pt>
                <c:pt idx="2">
                  <c:v>560722372.7900002</c:v>
                </c:pt>
                <c:pt idx="3">
                  <c:v>536080922.81000012</c:v>
                </c:pt>
                <c:pt idx="4">
                  <c:v>617572825.5</c:v>
                </c:pt>
                <c:pt idx="5">
                  <c:v>580149701.44000041</c:v>
                </c:pt>
                <c:pt idx="6">
                  <c:v>590523190.74999952</c:v>
                </c:pt>
                <c:pt idx="7">
                  <c:v>531634567.44999969</c:v>
                </c:pt>
                <c:pt idx="8">
                  <c:v>486706637.69999987</c:v>
                </c:pt>
                <c:pt idx="9">
                  <c:v>505030980.79999989</c:v>
                </c:pt>
                <c:pt idx="10">
                  <c:v>510930257.13999945</c:v>
                </c:pt>
                <c:pt idx="11">
                  <c:v>529097586.02999985</c:v>
                </c:pt>
              </c:numCache>
            </c:numRef>
          </c:val>
          <c:smooth val="0"/>
          <c:extLst>
            <c:ext xmlns:c16="http://schemas.microsoft.com/office/drawing/2014/chart" uri="{C3380CC4-5D6E-409C-BE32-E72D297353CC}">
              <c16:uniqueId val="{00000001-6F5A-409D-980F-C6F1C448389C}"/>
            </c:ext>
          </c:extLst>
        </c:ser>
        <c:dLbls>
          <c:showLegendKey val="0"/>
          <c:showVal val="0"/>
          <c:showCatName val="0"/>
          <c:showSerName val="0"/>
          <c:showPercent val="0"/>
          <c:showBubbleSize val="0"/>
        </c:dLbls>
        <c:marker val="1"/>
        <c:smooth val="0"/>
        <c:axId val="1975526383"/>
        <c:axId val="1975532623"/>
      </c:lineChart>
      <c:catAx>
        <c:axId val="1975526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NG"/>
          </a:p>
        </c:txPr>
        <c:crossAx val="1975532623"/>
        <c:crosses val="autoZero"/>
        <c:auto val="1"/>
        <c:lblAlgn val="ctr"/>
        <c:lblOffset val="100"/>
        <c:noMultiLvlLbl val="0"/>
      </c:catAx>
      <c:valAx>
        <c:axId val="1975532623"/>
        <c:scaling>
          <c:orientation val="minMax"/>
        </c:scaling>
        <c:delete val="1"/>
        <c:axPos val="l"/>
        <c:numFmt formatCode="_-* #,##0_-;\-* #,##0_-;_-* &quot;-&quot;??_-;_-@_-" sourceLinked="1"/>
        <c:majorTickMark val="none"/>
        <c:minorTickMark val="none"/>
        <c:tickLblPos val="nextTo"/>
        <c:crossAx val="1975526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7.xml"/><Relationship Id="rId18" Type="http://schemas.openxmlformats.org/officeDocument/2006/relationships/image" Target="../media/image8.png"/><Relationship Id="rId3" Type="http://schemas.openxmlformats.org/officeDocument/2006/relationships/chart" Target="../charts/chart3.xml"/><Relationship Id="rId7" Type="http://schemas.openxmlformats.org/officeDocument/2006/relationships/chart" Target="../charts/chart5.xml"/><Relationship Id="rId12" Type="http://schemas.openxmlformats.org/officeDocument/2006/relationships/image" Target="../media/image5.png"/><Relationship Id="rId17" Type="http://schemas.openxmlformats.org/officeDocument/2006/relationships/chart" Target="../charts/chart9.xml"/><Relationship Id="rId2" Type="http://schemas.openxmlformats.org/officeDocument/2006/relationships/chart" Target="../charts/chart2.xml"/><Relationship Id="rId16" Type="http://schemas.openxmlformats.org/officeDocument/2006/relationships/chart" Target="../charts/chart8.xml"/><Relationship Id="rId1" Type="http://schemas.openxmlformats.org/officeDocument/2006/relationships/chart" Target="../charts/chart1.xml"/><Relationship Id="rId6" Type="http://schemas.openxmlformats.org/officeDocument/2006/relationships/chart" Target="../charts/chart4.xml"/><Relationship Id="rId11" Type="http://schemas.microsoft.com/office/2007/relationships/hdphoto" Target="../media/hdphoto1.wdp"/><Relationship Id="rId5" Type="http://schemas.openxmlformats.org/officeDocument/2006/relationships/image" Target="../media/image2.png"/><Relationship Id="rId15" Type="http://schemas.openxmlformats.org/officeDocument/2006/relationships/image" Target="../media/image7.png"/><Relationship Id="rId10" Type="http://schemas.openxmlformats.org/officeDocument/2006/relationships/image" Target="../media/image4.png"/><Relationship Id="rId4" Type="http://schemas.openxmlformats.org/officeDocument/2006/relationships/image" Target="../media/image1.png"/><Relationship Id="rId9" Type="http://schemas.openxmlformats.org/officeDocument/2006/relationships/image" Target="../media/image3.png"/><Relationship Id="rId1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133350</xdr:colOff>
      <xdr:row>1</xdr:row>
      <xdr:rowOff>76200</xdr:rowOff>
    </xdr:to>
    <xdr:sp macro="" textlink="">
      <xdr:nvSpPr>
        <xdr:cNvPr id="2" name="Rectangle 1">
          <a:extLst>
            <a:ext uri="{FF2B5EF4-FFF2-40B4-BE49-F238E27FC236}">
              <a16:creationId xmlns:a16="http://schemas.microsoft.com/office/drawing/2014/main" id="{78BDAB2F-6ACC-44BF-B12B-E71BB2D17B02}"/>
            </a:ext>
          </a:extLst>
        </xdr:cNvPr>
        <xdr:cNvSpPr>
          <a:spLocks noChangeAspect="1"/>
        </xdr:cNvSpPr>
      </xdr:nvSpPr>
      <xdr:spPr>
        <a:xfrm>
          <a:off x="0" y="0"/>
          <a:ext cx="742950" cy="2667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276225</xdr:colOff>
      <xdr:row>2</xdr:row>
      <xdr:rowOff>19050</xdr:rowOff>
    </xdr:to>
    <xdr:sp macro="" textlink="">
      <xdr:nvSpPr>
        <xdr:cNvPr id="29" name="Rectangle 28">
          <a:extLst>
            <a:ext uri="{FF2B5EF4-FFF2-40B4-BE49-F238E27FC236}">
              <a16:creationId xmlns:a16="http://schemas.microsoft.com/office/drawing/2014/main" id="{CB916E18-02D8-42EF-9B36-C94F803FF237}"/>
            </a:ext>
          </a:extLst>
        </xdr:cNvPr>
        <xdr:cNvSpPr/>
      </xdr:nvSpPr>
      <xdr:spPr>
        <a:xfrm>
          <a:off x="0" y="0"/>
          <a:ext cx="885825" cy="4000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editAs="absolute">
    <xdr:from>
      <xdr:col>0</xdr:col>
      <xdr:colOff>169068</xdr:colOff>
      <xdr:row>27</xdr:row>
      <xdr:rowOff>157538</xdr:rowOff>
    </xdr:from>
    <xdr:to>
      <xdr:col>29</xdr:col>
      <xdr:colOff>161925</xdr:colOff>
      <xdr:row>39</xdr:row>
      <xdr:rowOff>38738</xdr:rowOff>
    </xdr:to>
    <xdr:grpSp>
      <xdr:nvGrpSpPr>
        <xdr:cNvPr id="146" name="Group 145">
          <a:extLst>
            <a:ext uri="{FF2B5EF4-FFF2-40B4-BE49-F238E27FC236}">
              <a16:creationId xmlns:a16="http://schemas.microsoft.com/office/drawing/2014/main" id="{C0C2A22D-507D-4058-8C66-0E589B275C7D}"/>
            </a:ext>
          </a:extLst>
        </xdr:cNvPr>
        <xdr:cNvGrpSpPr>
          <a:grpSpLocks noChangeAspect="1"/>
        </xdr:cNvGrpSpPr>
      </xdr:nvGrpSpPr>
      <xdr:grpSpPr>
        <a:xfrm>
          <a:off x="169068" y="5301038"/>
          <a:ext cx="17671257" cy="2167200"/>
          <a:chOff x="169068" y="5272463"/>
          <a:chExt cx="17671257" cy="2167200"/>
        </a:xfrm>
      </xdr:grpSpPr>
      <xdr:grpSp>
        <xdr:nvGrpSpPr>
          <xdr:cNvPr id="144" name="Group 143">
            <a:extLst>
              <a:ext uri="{FF2B5EF4-FFF2-40B4-BE49-F238E27FC236}">
                <a16:creationId xmlns:a16="http://schemas.microsoft.com/office/drawing/2014/main" id="{76EFF332-5EEC-4C4B-9311-0E0FF83469FF}"/>
              </a:ext>
            </a:extLst>
          </xdr:cNvPr>
          <xdr:cNvGrpSpPr/>
        </xdr:nvGrpSpPr>
        <xdr:grpSpPr>
          <a:xfrm>
            <a:off x="169068" y="5272463"/>
            <a:ext cx="12146757" cy="2167200"/>
            <a:chOff x="169068" y="5272463"/>
            <a:chExt cx="12146757" cy="2167200"/>
          </a:xfrm>
        </xdr:grpSpPr>
        <xdr:sp macro="" textlink="">
          <xdr:nvSpPr>
            <xdr:cNvPr id="118" name="Rounded Rectangle 4">
              <a:extLst>
                <a:ext uri="{FF2B5EF4-FFF2-40B4-BE49-F238E27FC236}">
                  <a16:creationId xmlns:a16="http://schemas.microsoft.com/office/drawing/2014/main" id="{98F5C7B4-B6C4-4B96-8DB6-86AE7BFC4A77}"/>
                </a:ext>
              </a:extLst>
            </xdr:cNvPr>
            <xdr:cNvSpPr/>
          </xdr:nvSpPr>
          <xdr:spPr>
            <a:xfrm>
              <a:off x="169068" y="5272463"/>
              <a:ext cx="12146757" cy="2166562"/>
            </a:xfrm>
            <a:prstGeom prst="roundRect">
              <a:avLst/>
            </a:prstGeom>
            <a:solidFill>
              <a:schemeClr val="bg1"/>
            </a:solidFill>
            <a:ln>
              <a:solidFill>
                <a:schemeClr val="bg1">
                  <a:lumMod val="95000"/>
                </a:schemeClr>
              </a:solidFill>
            </a:ln>
            <a:effectLst>
              <a:outerShdw blurRad="279400" dist="381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aphicFrame macro="">
          <xdr:nvGraphicFramePr>
            <xdr:cNvPr id="119" name="Chart 118">
              <a:extLst>
                <a:ext uri="{FF2B5EF4-FFF2-40B4-BE49-F238E27FC236}">
                  <a16:creationId xmlns:a16="http://schemas.microsoft.com/office/drawing/2014/main" id="{3F8351F3-9051-4C7B-AF9E-65AA4FE84E75}"/>
                </a:ext>
              </a:extLst>
            </xdr:cNvPr>
            <xdr:cNvGraphicFramePr>
              <a:graphicFrameLocks/>
            </xdr:cNvGraphicFramePr>
          </xdr:nvGraphicFramePr>
          <xdr:xfrm>
            <a:off x="266700" y="5751866"/>
            <a:ext cx="5210175" cy="164880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120" name="Item Type">
                  <a:extLst>
                    <a:ext uri="{FF2B5EF4-FFF2-40B4-BE49-F238E27FC236}">
                      <a16:creationId xmlns:a16="http://schemas.microsoft.com/office/drawing/2014/main" id="{E01F1F76-DB5E-4B65-AB85-51EAF7055DF2}"/>
                    </a:ext>
                  </a:extLst>
                </xdr:cNvPr>
                <xdr:cNvGraphicFramePr>
                  <a:graphicFrameLocks noMove="1" noResize="1"/>
                </xdr:cNvGraphicFramePr>
              </xdr:nvGraphicFramePr>
              <xdr:xfrm>
                <a:off x="5536406" y="5272463"/>
                <a:ext cx="1507332" cy="216720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5536406" y="5301038"/>
                  <a:ext cx="1507332" cy="21672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126" name="Text Box 2">
              <a:extLst>
                <a:ext uri="{FF2B5EF4-FFF2-40B4-BE49-F238E27FC236}">
                  <a16:creationId xmlns:a16="http://schemas.microsoft.com/office/drawing/2014/main" id="{98CE102E-4101-48E0-AD5B-D883C7CBD9DA}"/>
                </a:ext>
              </a:extLst>
            </xdr:cNvPr>
            <xdr:cNvSpPr txBox="1"/>
          </xdr:nvSpPr>
          <xdr:spPr>
            <a:xfrm>
              <a:off x="419097" y="5386763"/>
              <a:ext cx="1202533" cy="3853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a:solidFill>
                    <a:schemeClr val="tx1">
                      <a:lumMod val="65000"/>
                      <a:lumOff val="35000"/>
                    </a:schemeClr>
                  </a:solidFill>
                  <a:latin typeface="Arial" panose="020B0604020202020204" pitchFamily="7" charset="0"/>
                  <a:cs typeface="Arial" panose="020B0604020202020204" pitchFamily="7" charset="0"/>
                </a:rPr>
                <a:t>Average Item Units Sold by Month</a:t>
              </a:r>
              <a:endParaRPr lang="en-US" sz="900">
                <a:solidFill>
                  <a:schemeClr val="tx1">
                    <a:lumMod val="65000"/>
                    <a:lumOff val="35000"/>
                  </a:schemeClr>
                </a:solidFill>
                <a:cs typeface="+mn-lt"/>
              </a:endParaRPr>
            </a:p>
          </xdr:txBody>
        </xdr:sp>
        <xdr:graphicFrame macro="">
          <xdr:nvGraphicFramePr>
            <xdr:cNvPr id="127" name="Chart 126">
              <a:extLst>
                <a:ext uri="{FF2B5EF4-FFF2-40B4-BE49-F238E27FC236}">
                  <a16:creationId xmlns:a16="http://schemas.microsoft.com/office/drawing/2014/main" id="{8CCF19BF-B523-4828-A0C7-7DAD68711711}"/>
                </a:ext>
              </a:extLst>
            </xdr:cNvPr>
            <xdr:cNvGraphicFramePr>
              <a:graphicFrameLocks/>
            </xdr:cNvGraphicFramePr>
          </xdr:nvGraphicFramePr>
          <xdr:xfrm>
            <a:off x="7103269" y="5752842"/>
            <a:ext cx="5126832" cy="1647824"/>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28" name="Text Box 2">
              <a:extLst>
                <a:ext uri="{FF2B5EF4-FFF2-40B4-BE49-F238E27FC236}">
                  <a16:creationId xmlns:a16="http://schemas.microsoft.com/office/drawing/2014/main" id="{CF9185D9-FC84-4123-B945-50E14D44B21A}"/>
                </a:ext>
              </a:extLst>
            </xdr:cNvPr>
            <xdr:cNvSpPr txBox="1"/>
          </xdr:nvSpPr>
          <xdr:spPr>
            <a:xfrm>
              <a:off x="7284243" y="5386763"/>
              <a:ext cx="983457" cy="3853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a:solidFill>
                    <a:schemeClr val="tx1">
                      <a:lumMod val="65000"/>
                      <a:lumOff val="35000"/>
                    </a:schemeClr>
                  </a:solidFill>
                  <a:latin typeface="Arial" panose="020B0604020202020204" pitchFamily="7" charset="0"/>
                  <a:cs typeface="Arial" panose="020B0604020202020204" pitchFamily="7" charset="0"/>
                </a:rPr>
                <a:t>Total Item Units Sold by Year</a:t>
              </a:r>
              <a:endParaRPr lang="en-US" sz="900">
                <a:solidFill>
                  <a:schemeClr val="tx1">
                    <a:lumMod val="65000"/>
                    <a:lumOff val="35000"/>
                  </a:schemeClr>
                </a:solidFill>
                <a:cs typeface="+mn-lt"/>
              </a:endParaRPr>
            </a:p>
          </xdr:txBody>
        </xdr:sp>
      </xdr:grpSp>
      <xdr:grpSp>
        <xdr:nvGrpSpPr>
          <xdr:cNvPr id="145" name="Group 144">
            <a:extLst>
              <a:ext uri="{FF2B5EF4-FFF2-40B4-BE49-F238E27FC236}">
                <a16:creationId xmlns:a16="http://schemas.microsoft.com/office/drawing/2014/main" id="{71944BFF-5827-474D-B29D-14625B7744AC}"/>
              </a:ext>
            </a:extLst>
          </xdr:cNvPr>
          <xdr:cNvGrpSpPr/>
        </xdr:nvGrpSpPr>
        <xdr:grpSpPr>
          <a:xfrm>
            <a:off x="12430125" y="5272463"/>
            <a:ext cx="5410200" cy="2167200"/>
            <a:chOff x="12430125" y="5272463"/>
            <a:chExt cx="5410200" cy="2167200"/>
          </a:xfrm>
        </xdr:grpSpPr>
        <xdr:sp macro="" textlink="">
          <xdr:nvSpPr>
            <xdr:cNvPr id="106" name="Rounded Rectangle 4">
              <a:extLst>
                <a:ext uri="{FF2B5EF4-FFF2-40B4-BE49-F238E27FC236}">
                  <a16:creationId xmlns:a16="http://schemas.microsoft.com/office/drawing/2014/main" id="{DA708A92-EDC0-4DF7-9945-AA61A8325A8A}"/>
                </a:ext>
              </a:extLst>
            </xdr:cNvPr>
            <xdr:cNvSpPr/>
          </xdr:nvSpPr>
          <xdr:spPr>
            <a:xfrm>
              <a:off x="12430125" y="5272463"/>
              <a:ext cx="5410200" cy="2167200"/>
            </a:xfrm>
            <a:prstGeom prst="roundRect">
              <a:avLst/>
            </a:prstGeom>
            <a:solidFill>
              <a:schemeClr val="bg1"/>
            </a:solidFill>
            <a:ln>
              <a:solidFill>
                <a:schemeClr val="bg1">
                  <a:lumMod val="95000"/>
                </a:schemeClr>
              </a:solidFill>
            </a:ln>
            <a:effectLst>
              <a:outerShdw blurRad="279400" dist="381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r>
                <a:rPr lang="en-US" sz="1100"/>
                <a:t>.02</a:t>
              </a:r>
            </a:p>
            <a:p>
              <a:pPr algn="l"/>
              <a:endParaRPr lang="en-US" sz="1100"/>
            </a:p>
          </xdr:txBody>
        </xdr:sp>
        <xdr:graphicFrame macro="">
          <xdr:nvGraphicFramePr>
            <xdr:cNvPr id="105" name="Chart 104">
              <a:extLst>
                <a:ext uri="{FF2B5EF4-FFF2-40B4-BE49-F238E27FC236}">
                  <a16:creationId xmlns:a16="http://schemas.microsoft.com/office/drawing/2014/main" id="{443CF910-8C38-4351-8851-7D3510A6E3A9}"/>
                </a:ext>
              </a:extLst>
            </xdr:cNvPr>
            <xdr:cNvGraphicFramePr>
              <a:graphicFrameLocks/>
            </xdr:cNvGraphicFramePr>
          </xdr:nvGraphicFramePr>
          <xdr:xfrm>
            <a:off x="12520612" y="5619750"/>
            <a:ext cx="5229226" cy="1800225"/>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12" name="Text Box 2">
              <a:extLst>
                <a:ext uri="{FF2B5EF4-FFF2-40B4-BE49-F238E27FC236}">
                  <a16:creationId xmlns:a16="http://schemas.microsoft.com/office/drawing/2014/main" id="{AE2D5945-AE17-41DC-A0DF-C04D64315AE3}"/>
                </a:ext>
              </a:extLst>
            </xdr:cNvPr>
            <xdr:cNvSpPr txBox="1"/>
          </xdr:nvSpPr>
          <xdr:spPr>
            <a:xfrm>
              <a:off x="12884943" y="5310563"/>
              <a:ext cx="1373982" cy="356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800">
                  <a:solidFill>
                    <a:schemeClr val="tx1">
                      <a:lumMod val="50000"/>
                      <a:lumOff val="50000"/>
                    </a:schemeClr>
                  </a:solidFill>
                  <a:latin typeface="Arial" panose="020B0604020202020204" pitchFamily="7" charset="0"/>
                  <a:cs typeface="Arial" panose="020B0604020202020204" pitchFamily="7" charset="0"/>
                </a:rPr>
                <a:t>Average</a:t>
              </a:r>
              <a:endParaRPr lang="en-US" sz="800" baseline="0">
                <a:solidFill>
                  <a:schemeClr val="tx1">
                    <a:lumMod val="50000"/>
                    <a:lumOff val="50000"/>
                  </a:schemeClr>
                </a:solidFill>
                <a:latin typeface="Arial" panose="020B0604020202020204" pitchFamily="7" charset="0"/>
                <a:cs typeface="Arial" panose="020B0604020202020204" pitchFamily="7" charset="0"/>
              </a:endParaRPr>
            </a:p>
            <a:p>
              <a:pPr algn="l"/>
              <a:r>
                <a:rPr lang="en-US" sz="900" baseline="0">
                  <a:solidFill>
                    <a:schemeClr val="tx1">
                      <a:lumMod val="65000"/>
                      <a:lumOff val="35000"/>
                    </a:schemeClr>
                  </a:solidFill>
                  <a:latin typeface="Arial" panose="020B0604020202020204" pitchFamily="7" charset="0"/>
                  <a:cs typeface="Arial" panose="020B0604020202020204" pitchFamily="7" charset="0"/>
                </a:rPr>
                <a:t>Lead Time (Item Type)</a:t>
              </a:r>
              <a:endParaRPr lang="en-US" sz="900">
                <a:solidFill>
                  <a:schemeClr val="tx1">
                    <a:lumMod val="65000"/>
                    <a:lumOff val="35000"/>
                  </a:schemeClr>
                </a:solidFill>
                <a:cs typeface="+mn-lt"/>
              </a:endParaRPr>
            </a:p>
          </xdr:txBody>
        </xdr:sp>
      </xdr:grpSp>
    </xdr:grpSp>
    <xdr:clientData/>
  </xdr:twoCellAnchor>
  <xdr:twoCellAnchor>
    <xdr:from>
      <xdr:col>0</xdr:col>
      <xdr:colOff>161925</xdr:colOff>
      <xdr:row>0</xdr:row>
      <xdr:rowOff>42863</xdr:rowOff>
    </xdr:from>
    <xdr:to>
      <xdr:col>29</xdr:col>
      <xdr:colOff>161925</xdr:colOff>
      <xdr:row>10</xdr:row>
      <xdr:rowOff>71438</xdr:rowOff>
    </xdr:to>
    <xdr:grpSp>
      <xdr:nvGrpSpPr>
        <xdr:cNvPr id="125" name="Group 124">
          <a:extLst>
            <a:ext uri="{FF2B5EF4-FFF2-40B4-BE49-F238E27FC236}">
              <a16:creationId xmlns:a16="http://schemas.microsoft.com/office/drawing/2014/main" id="{52CB5418-97C5-4EEB-9EAB-749A85151E7A}"/>
            </a:ext>
          </a:extLst>
        </xdr:cNvPr>
        <xdr:cNvGrpSpPr/>
      </xdr:nvGrpSpPr>
      <xdr:grpSpPr>
        <a:xfrm>
          <a:off x="161925" y="42863"/>
          <a:ext cx="17678400" cy="1933575"/>
          <a:chOff x="161925" y="42863"/>
          <a:chExt cx="17678400" cy="1933575"/>
        </a:xfrm>
      </xdr:grpSpPr>
      <xdr:grpSp>
        <xdr:nvGrpSpPr>
          <xdr:cNvPr id="96" name="Group 95">
            <a:extLst>
              <a:ext uri="{FF2B5EF4-FFF2-40B4-BE49-F238E27FC236}">
                <a16:creationId xmlns:a16="http://schemas.microsoft.com/office/drawing/2014/main" id="{070B78F6-4699-4D04-B683-F89F99EE7E8A}"/>
              </a:ext>
            </a:extLst>
          </xdr:cNvPr>
          <xdr:cNvGrpSpPr/>
        </xdr:nvGrpSpPr>
        <xdr:grpSpPr>
          <a:xfrm>
            <a:off x="2269617" y="42863"/>
            <a:ext cx="1619250" cy="1933575"/>
            <a:chOff x="2126456" y="42863"/>
            <a:chExt cx="1619250" cy="1933575"/>
          </a:xfrm>
        </xdr:grpSpPr>
        <xdr:sp macro="" textlink="">
          <xdr:nvSpPr>
            <xdr:cNvPr id="5" name="Rounded Rectangle 4">
              <a:extLst>
                <a:ext uri="{FF2B5EF4-FFF2-40B4-BE49-F238E27FC236}">
                  <a16:creationId xmlns:a16="http://schemas.microsoft.com/office/drawing/2014/main" id="{00000000-0008-0000-0600-000005000000}"/>
                </a:ext>
              </a:extLst>
            </xdr:cNvPr>
            <xdr:cNvSpPr/>
          </xdr:nvSpPr>
          <xdr:spPr>
            <a:xfrm>
              <a:off x="2126456" y="42863"/>
              <a:ext cx="1619250" cy="1933575"/>
            </a:xfrm>
            <a:prstGeom prst="roundRect">
              <a:avLst/>
            </a:prstGeom>
            <a:solidFill>
              <a:schemeClr val="bg1"/>
            </a:solidFill>
            <a:ln>
              <a:solidFill>
                <a:schemeClr val="bg1">
                  <a:lumMod val="95000"/>
                </a:schemeClr>
              </a:solidFill>
            </a:ln>
            <a:effectLst>
              <a:outerShdw blurRad="279400" dist="381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solidFill>
                  <a:sysClr val="windowText" lastClr="000000"/>
                </a:solidFill>
              </a:endParaRPr>
            </a:p>
          </xdr:txBody>
        </xdr:sp>
        <xdr:sp macro="" textlink="">
          <xdr:nvSpPr>
            <xdr:cNvPr id="8" name="Text Box 2">
              <a:extLst>
                <a:ext uri="{FF2B5EF4-FFF2-40B4-BE49-F238E27FC236}">
                  <a16:creationId xmlns:a16="http://schemas.microsoft.com/office/drawing/2014/main" id="{A9925E4D-BFBE-4ADD-AE4D-F070C54BB6EF}"/>
                </a:ext>
              </a:extLst>
            </xdr:cNvPr>
            <xdr:cNvSpPr txBox="1"/>
          </xdr:nvSpPr>
          <xdr:spPr>
            <a:xfrm>
              <a:off x="2571749" y="239447"/>
              <a:ext cx="1007427" cy="1765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ctr"/>
              <a:r>
                <a:rPr lang="en-US" sz="1000">
                  <a:solidFill>
                    <a:schemeClr val="bg1">
                      <a:lumMod val="50000"/>
                    </a:schemeClr>
                  </a:solidFill>
                  <a:latin typeface="Arial" panose="020B0604020202020204" pitchFamily="7" charset="0"/>
                  <a:cs typeface="Arial" panose="020B0604020202020204" pitchFamily="7" charset="0"/>
                </a:rPr>
                <a:t>Total Profit</a:t>
              </a:r>
              <a:endParaRPr lang="en-US" sz="500">
                <a:solidFill>
                  <a:schemeClr val="bg1">
                    <a:lumMod val="50000"/>
                  </a:schemeClr>
                </a:solidFill>
                <a:cs typeface="+mn-lt"/>
              </a:endParaRPr>
            </a:p>
          </xdr:txBody>
        </xdr:sp>
        <xdr:sp macro="" textlink="Pivot_Tables!B6">
          <xdr:nvSpPr>
            <xdr:cNvPr id="9" name="Text Box 2">
              <a:extLst>
                <a:ext uri="{FF2B5EF4-FFF2-40B4-BE49-F238E27FC236}">
                  <a16:creationId xmlns:a16="http://schemas.microsoft.com/office/drawing/2014/main" id="{8AE554D0-9C97-4FF9-A717-51417C5C1300}"/>
                </a:ext>
              </a:extLst>
            </xdr:cNvPr>
            <xdr:cNvSpPr txBox="1"/>
          </xdr:nvSpPr>
          <xdr:spPr>
            <a:xfrm>
              <a:off x="2238375" y="647700"/>
              <a:ext cx="1428750" cy="287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fld id="{2442F409-1E55-4E0E-989F-4DD585133227}" type="TxLink">
                <a:rPr lang="en-US" sz="1400" b="0" i="0" u="none" strike="noStrike">
                  <a:solidFill>
                    <a:srgbClr val="000000"/>
                  </a:solidFill>
                  <a:latin typeface="Calibri"/>
                  <a:ea typeface="Calibri"/>
                  <a:cs typeface="Calibri"/>
                </a:rPr>
                <a:pPr algn="l"/>
                <a:t> 1,963,223,229 </a:t>
              </a:fld>
              <a:endParaRPr lang="en-US" sz="1400"/>
            </a:p>
          </xdr:txBody>
        </xdr:sp>
        <xdr:sp macro="" textlink="">
          <xdr:nvSpPr>
            <xdr:cNvPr id="12" name="Text Box 2">
              <a:extLst>
                <a:ext uri="{FF2B5EF4-FFF2-40B4-BE49-F238E27FC236}">
                  <a16:creationId xmlns:a16="http://schemas.microsoft.com/office/drawing/2014/main" id="{01AB7F08-F7E5-467D-9885-CACF4F0A9793}"/>
                </a:ext>
              </a:extLst>
            </xdr:cNvPr>
            <xdr:cNvSpPr txBox="1"/>
          </xdr:nvSpPr>
          <xdr:spPr>
            <a:xfrm>
              <a:off x="2238375" y="952500"/>
              <a:ext cx="619125" cy="1238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1000">
                  <a:solidFill>
                    <a:schemeClr val="bg1">
                      <a:lumMod val="50000"/>
                    </a:schemeClr>
                  </a:solidFill>
                  <a:latin typeface="Arial" panose="020B0604020202020204" pitchFamily="34" charset="0"/>
                  <a:cs typeface="Arial" panose="020B0604020202020204" pitchFamily="34" charset="0"/>
                </a:rPr>
                <a:t>Euros</a:t>
              </a:r>
            </a:p>
          </xdr:txBody>
        </xdr:sp>
        <xdr:pic>
          <xdr:nvPicPr>
            <xdr:cNvPr id="13" name="Picture 12">
              <a:extLst>
                <a:ext uri="{FF2B5EF4-FFF2-40B4-BE49-F238E27FC236}">
                  <a16:creationId xmlns:a16="http://schemas.microsoft.com/office/drawing/2014/main" id="{80DF8986-CA0D-45FB-B99D-2B5B7E25A82A}"/>
                </a:ext>
              </a:extLst>
            </xdr:cNvPr>
            <xdr:cNvPicPr>
              <a:picLocks noChangeAspect="1"/>
            </xdr:cNvPicPr>
          </xdr:nvPicPr>
          <xdr:blipFill>
            <a:blip xmlns:r="http://schemas.openxmlformats.org/officeDocument/2006/relationships" r:embed="rId4"/>
            <a:stretch>
              <a:fillRect/>
            </a:stretch>
          </xdr:blipFill>
          <xdr:spPr>
            <a:xfrm>
              <a:off x="2247900" y="152401"/>
              <a:ext cx="342900" cy="350623"/>
            </a:xfrm>
            <a:prstGeom prst="rect">
              <a:avLst/>
            </a:prstGeom>
          </xdr:spPr>
        </xdr:pic>
        <xdr:sp macro="" textlink="">
          <xdr:nvSpPr>
            <xdr:cNvPr id="14" name="Isosceles Triangle 13">
              <a:extLst>
                <a:ext uri="{FF2B5EF4-FFF2-40B4-BE49-F238E27FC236}">
                  <a16:creationId xmlns:a16="http://schemas.microsoft.com/office/drawing/2014/main" id="{6F41BE3E-3CDF-4B45-B4A4-16792632668D}"/>
                </a:ext>
              </a:extLst>
            </xdr:cNvPr>
            <xdr:cNvSpPr/>
          </xdr:nvSpPr>
          <xdr:spPr>
            <a:xfrm>
              <a:off x="3505200" y="571501"/>
              <a:ext cx="95250" cy="76200"/>
            </a:xfrm>
            <a:prstGeom prst="triangle">
              <a:avLst/>
            </a:prstGeom>
            <a:solidFill>
              <a:srgbClr val="00B62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xnSp macro="">
          <xdr:nvCxnSpPr>
            <xdr:cNvPr id="16" name="Straight Connector 15">
              <a:extLst>
                <a:ext uri="{FF2B5EF4-FFF2-40B4-BE49-F238E27FC236}">
                  <a16:creationId xmlns:a16="http://schemas.microsoft.com/office/drawing/2014/main" id="{59F3B8AE-ECBA-4F27-A4D5-52F6EBC8328C}"/>
                </a:ext>
              </a:extLst>
            </xdr:cNvPr>
            <xdr:cNvCxnSpPr/>
          </xdr:nvCxnSpPr>
          <xdr:spPr>
            <a:xfrm flipH="1">
              <a:off x="2271714" y="1181100"/>
              <a:ext cx="1323975" cy="0"/>
            </a:xfrm>
            <a:prstGeom prst="line">
              <a:avLst/>
            </a:prstGeom>
          </xdr:spPr>
          <xdr:style>
            <a:lnRef idx="1">
              <a:schemeClr val="accent3"/>
            </a:lnRef>
            <a:fillRef idx="0">
              <a:schemeClr val="accent3"/>
            </a:fillRef>
            <a:effectRef idx="0">
              <a:schemeClr val="accent3"/>
            </a:effectRef>
            <a:fontRef idx="minor">
              <a:schemeClr val="tx1"/>
            </a:fontRef>
          </xdr:style>
        </xdr:cxnSp>
        <xdr:sp macro="" textlink="">
          <xdr:nvSpPr>
            <xdr:cNvPr id="20" name="Text Box 2">
              <a:extLst>
                <a:ext uri="{FF2B5EF4-FFF2-40B4-BE49-F238E27FC236}">
                  <a16:creationId xmlns:a16="http://schemas.microsoft.com/office/drawing/2014/main" id="{4A78D95D-3EC2-4087-AE88-BF0B285FED52}"/>
                </a:ext>
              </a:extLst>
            </xdr:cNvPr>
            <xdr:cNvSpPr txBox="1"/>
          </xdr:nvSpPr>
          <xdr:spPr>
            <a:xfrm>
              <a:off x="2429988" y="1268147"/>
              <a:ext cx="1007427" cy="1765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ctr"/>
              <a:r>
                <a:rPr lang="en-US" sz="1000">
                  <a:solidFill>
                    <a:schemeClr val="bg1">
                      <a:lumMod val="50000"/>
                    </a:schemeClr>
                  </a:solidFill>
                  <a:latin typeface="Arial" panose="020B0604020202020204" pitchFamily="7" charset="0"/>
                  <a:cs typeface="Arial" panose="020B0604020202020204" pitchFamily="7" charset="0"/>
                </a:rPr>
                <a:t>Total Orders</a:t>
              </a:r>
              <a:endParaRPr lang="en-US" sz="500">
                <a:solidFill>
                  <a:schemeClr val="bg1">
                    <a:lumMod val="50000"/>
                  </a:schemeClr>
                </a:solidFill>
                <a:cs typeface="+mn-lt"/>
              </a:endParaRPr>
            </a:p>
          </xdr:txBody>
        </xdr:sp>
        <xdr:sp macro="" textlink="Pivot_Tables!J10">
          <xdr:nvSpPr>
            <xdr:cNvPr id="23" name="Text Box 2">
              <a:extLst>
                <a:ext uri="{FF2B5EF4-FFF2-40B4-BE49-F238E27FC236}">
                  <a16:creationId xmlns:a16="http://schemas.microsoft.com/office/drawing/2014/main" id="{7FE52540-D09F-40E2-9493-96CEDE200E62}"/>
                </a:ext>
              </a:extLst>
            </xdr:cNvPr>
            <xdr:cNvSpPr txBox="1"/>
          </xdr:nvSpPr>
          <xdr:spPr>
            <a:xfrm>
              <a:off x="2362199" y="1524740"/>
              <a:ext cx="733425" cy="2873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indent="0" algn="l"/>
              <a:fld id="{23694C18-AF2F-4A0A-B520-68735340FF90}" type="TxLink">
                <a:rPr lang="en-US" sz="1600" b="0" i="0" u="none" strike="noStrike">
                  <a:solidFill>
                    <a:srgbClr val="000000"/>
                  </a:solidFill>
                  <a:latin typeface="Calibri"/>
                  <a:ea typeface="Calibri"/>
                  <a:cs typeface="Calibri"/>
                </a:rPr>
                <a:pPr marL="0" indent="0" algn="l"/>
                <a:t> 5,000 </a:t>
              </a:fld>
              <a:endParaRPr lang="en-US" sz="1600" b="0" i="0" u="none" strike="noStrike">
                <a:solidFill>
                  <a:srgbClr val="000000"/>
                </a:solidFill>
                <a:latin typeface="Calibri"/>
                <a:ea typeface="Calibri"/>
                <a:cs typeface="Calibri"/>
              </a:endParaRPr>
            </a:p>
          </xdr:txBody>
        </xdr:sp>
        <xdr:pic>
          <xdr:nvPicPr>
            <xdr:cNvPr id="24" name="Picture 23">
              <a:extLst>
                <a:ext uri="{FF2B5EF4-FFF2-40B4-BE49-F238E27FC236}">
                  <a16:creationId xmlns:a16="http://schemas.microsoft.com/office/drawing/2014/main" id="{21F6F05F-8906-4D7B-9A77-863AA95E0604}"/>
                </a:ext>
              </a:extLst>
            </xdr:cNvPr>
            <xdr:cNvPicPr>
              <a:picLocks noChangeAspect="1"/>
            </xdr:cNvPicPr>
          </xdr:nvPicPr>
          <xdr:blipFill>
            <a:blip xmlns:r="http://schemas.openxmlformats.org/officeDocument/2006/relationships" r:embed="rId5"/>
            <a:stretch>
              <a:fillRect/>
            </a:stretch>
          </xdr:blipFill>
          <xdr:spPr>
            <a:xfrm>
              <a:off x="3114674" y="1501748"/>
              <a:ext cx="333375" cy="333375"/>
            </a:xfrm>
            <a:prstGeom prst="rect">
              <a:avLst/>
            </a:prstGeom>
          </xdr:spPr>
        </xdr:pic>
      </xdr:grpSp>
      <xdr:grpSp>
        <xdr:nvGrpSpPr>
          <xdr:cNvPr id="91" name="Group 90">
            <a:extLst>
              <a:ext uri="{FF2B5EF4-FFF2-40B4-BE49-F238E27FC236}">
                <a16:creationId xmlns:a16="http://schemas.microsoft.com/office/drawing/2014/main" id="{8FDD9D5A-8030-4FC8-B2D3-A9F74DA97DFE}"/>
              </a:ext>
            </a:extLst>
          </xdr:cNvPr>
          <xdr:cNvGrpSpPr/>
        </xdr:nvGrpSpPr>
        <xdr:grpSpPr>
          <a:xfrm>
            <a:off x="4015359" y="43238"/>
            <a:ext cx="1967865" cy="1933200"/>
            <a:chOff x="3875721" y="43238"/>
            <a:chExt cx="1967865" cy="1933200"/>
          </a:xfrm>
        </xdr:grpSpPr>
        <xdr:sp macro="" textlink="">
          <xdr:nvSpPr>
            <xdr:cNvPr id="6" name="Rounded Rectangle 4">
              <a:extLst>
                <a:ext uri="{FF2B5EF4-FFF2-40B4-BE49-F238E27FC236}">
                  <a16:creationId xmlns:a16="http://schemas.microsoft.com/office/drawing/2014/main" id="{9BC556D7-710F-434D-8FA9-9D518634A029}"/>
                </a:ext>
              </a:extLst>
            </xdr:cNvPr>
            <xdr:cNvSpPr/>
          </xdr:nvSpPr>
          <xdr:spPr>
            <a:xfrm>
              <a:off x="3875721" y="43238"/>
              <a:ext cx="1967865" cy="1933200"/>
            </a:xfrm>
            <a:prstGeom prst="roundRect">
              <a:avLst/>
            </a:prstGeom>
            <a:solidFill>
              <a:schemeClr val="bg1"/>
            </a:solidFill>
            <a:ln>
              <a:solidFill>
                <a:schemeClr val="bg1">
                  <a:lumMod val="95000"/>
                </a:schemeClr>
              </a:solidFill>
            </a:ln>
            <a:effectLst>
              <a:outerShdw blurRad="279400" dist="381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sp macro="" textlink="">
          <xdr:nvSpPr>
            <xdr:cNvPr id="27" name="Text Box 2">
              <a:extLst>
                <a:ext uri="{FF2B5EF4-FFF2-40B4-BE49-F238E27FC236}">
                  <a16:creationId xmlns:a16="http://schemas.microsoft.com/office/drawing/2014/main" id="{8DCD8120-7F55-449F-B2F4-EDAF4280273B}"/>
                </a:ext>
              </a:extLst>
            </xdr:cNvPr>
            <xdr:cNvSpPr txBox="1"/>
          </xdr:nvSpPr>
          <xdr:spPr>
            <a:xfrm>
              <a:off x="3990973" y="144196"/>
              <a:ext cx="714377" cy="5606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a:solidFill>
                    <a:schemeClr val="bg1">
                      <a:lumMod val="50000"/>
                    </a:schemeClr>
                  </a:solidFill>
                  <a:latin typeface="Arial" panose="020B0604020202020204" pitchFamily="7" charset="0"/>
                  <a:cs typeface="Arial" panose="020B0604020202020204" pitchFamily="7" charset="0"/>
                </a:rPr>
                <a:t>Top 5 </a:t>
              </a:r>
              <a:r>
                <a:rPr lang="en-US" sz="1200">
                  <a:solidFill>
                    <a:schemeClr val="bg2">
                      <a:lumMod val="25000"/>
                    </a:schemeClr>
                  </a:solidFill>
                  <a:latin typeface="Arial" panose="020B0604020202020204" pitchFamily="7" charset="0"/>
                  <a:cs typeface="Arial" panose="020B0604020202020204" pitchFamily="7" charset="0"/>
                </a:rPr>
                <a:t>Items</a:t>
              </a:r>
              <a:r>
                <a:rPr lang="en-US" sz="1000">
                  <a:solidFill>
                    <a:schemeClr val="bg1">
                      <a:lumMod val="50000"/>
                    </a:schemeClr>
                  </a:solidFill>
                  <a:latin typeface="Arial" panose="020B0604020202020204" pitchFamily="7" charset="0"/>
                  <a:cs typeface="Arial" panose="020B0604020202020204" pitchFamily="7" charset="0"/>
                </a:rPr>
                <a:t> </a:t>
              </a:r>
              <a:r>
                <a:rPr lang="en-US" sz="900">
                  <a:solidFill>
                    <a:schemeClr val="bg1">
                      <a:lumMod val="50000"/>
                    </a:schemeClr>
                  </a:solidFill>
                  <a:latin typeface="Arial" panose="020B0604020202020204" pitchFamily="7" charset="0"/>
                  <a:cs typeface="Arial" panose="020B0604020202020204" pitchFamily="7" charset="0"/>
                </a:rPr>
                <a:t>Profit</a:t>
              </a:r>
              <a:endParaRPr lang="en-US" sz="500">
                <a:solidFill>
                  <a:schemeClr val="bg1">
                    <a:lumMod val="50000"/>
                  </a:schemeClr>
                </a:solidFill>
                <a:cs typeface="+mn-lt"/>
              </a:endParaRPr>
            </a:p>
          </xdr:txBody>
        </xdr:sp>
        <xdr:sp macro="" textlink="">
          <xdr:nvSpPr>
            <xdr:cNvPr id="28" name="Star: 5 Points 27">
              <a:extLst>
                <a:ext uri="{FF2B5EF4-FFF2-40B4-BE49-F238E27FC236}">
                  <a16:creationId xmlns:a16="http://schemas.microsoft.com/office/drawing/2014/main" id="{071B79F0-07CA-47EC-8D82-15FED8546068}"/>
                </a:ext>
              </a:extLst>
            </xdr:cNvPr>
            <xdr:cNvSpPr/>
          </xdr:nvSpPr>
          <xdr:spPr>
            <a:xfrm>
              <a:off x="5572125" y="209550"/>
              <a:ext cx="108000" cy="108000"/>
            </a:xfrm>
            <a:prstGeom prst="star5">
              <a:avLst/>
            </a:prstGeom>
            <a:solidFill>
              <a:srgbClr val="FED14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nvGrpSpPr>
            <xdr:cNvPr id="10" name="Group 9">
              <a:extLst>
                <a:ext uri="{FF2B5EF4-FFF2-40B4-BE49-F238E27FC236}">
                  <a16:creationId xmlns:a16="http://schemas.microsoft.com/office/drawing/2014/main" id="{7F3B804F-A955-473B-9CC1-325FEB10D6D3}"/>
                </a:ext>
              </a:extLst>
            </xdr:cNvPr>
            <xdr:cNvGrpSpPr/>
          </xdr:nvGrpSpPr>
          <xdr:grpSpPr>
            <a:xfrm>
              <a:off x="4010023" y="750424"/>
              <a:ext cx="1790702" cy="1019176"/>
              <a:chOff x="3981448" y="750424"/>
              <a:chExt cx="1790702" cy="1019176"/>
            </a:xfrm>
          </xdr:grpSpPr>
          <xdr:grpSp>
            <xdr:nvGrpSpPr>
              <xdr:cNvPr id="7" name="Group 6">
                <a:extLst>
                  <a:ext uri="{FF2B5EF4-FFF2-40B4-BE49-F238E27FC236}">
                    <a16:creationId xmlns:a16="http://schemas.microsoft.com/office/drawing/2014/main" id="{834A3C12-9A94-493F-8594-E6CAD8C58E00}"/>
                  </a:ext>
                </a:extLst>
              </xdr:cNvPr>
              <xdr:cNvGrpSpPr/>
            </xdr:nvGrpSpPr>
            <xdr:grpSpPr>
              <a:xfrm>
                <a:off x="3981448" y="750424"/>
                <a:ext cx="1790702" cy="171451"/>
                <a:chOff x="3981448" y="750424"/>
                <a:chExt cx="1790702" cy="171451"/>
              </a:xfrm>
            </xdr:grpSpPr>
            <xdr:sp macro="" textlink="Pivot_Tables!P7">
              <xdr:nvSpPr>
                <xdr:cNvPr id="18" name="Text Box 2">
                  <a:extLst>
                    <a:ext uri="{FF2B5EF4-FFF2-40B4-BE49-F238E27FC236}">
                      <a16:creationId xmlns:a16="http://schemas.microsoft.com/office/drawing/2014/main" id="{84A71942-73F9-4A4E-A55E-6A6E66B68265}"/>
                    </a:ext>
                  </a:extLst>
                </xdr:cNvPr>
                <xdr:cNvSpPr txBox="1"/>
              </xdr:nvSpPr>
              <xdr:spPr>
                <a:xfrm>
                  <a:off x="4929186" y="750424"/>
                  <a:ext cx="842964" cy="1714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fld id="{73F39836-17A6-44D0-89AA-D77A22C68050}" type="TxLink">
                    <a:rPr lang="en-US" sz="1100" b="0" i="0" u="none" strike="noStrike">
                      <a:solidFill>
                        <a:schemeClr val="bg2">
                          <a:lumMod val="50000"/>
                        </a:schemeClr>
                      </a:solidFill>
                      <a:latin typeface="Calibri"/>
                      <a:ea typeface="Calibri"/>
                      <a:cs typeface="Calibri"/>
                    </a:rPr>
                    <a:pPr algn="l"/>
                    <a:t>Cosmetics</a:t>
                  </a:fld>
                  <a:endParaRPr lang="en-US" sz="500">
                    <a:solidFill>
                      <a:schemeClr val="bg2">
                        <a:lumMod val="50000"/>
                      </a:schemeClr>
                    </a:solidFill>
                    <a:cs typeface="+mn-lt"/>
                  </a:endParaRPr>
                </a:p>
              </xdr:txBody>
            </xdr:sp>
            <xdr:sp macro="" textlink="Pivot_Tables!Q7">
              <xdr:nvSpPr>
                <xdr:cNvPr id="38" name="Text Box 2">
                  <a:extLst>
                    <a:ext uri="{FF2B5EF4-FFF2-40B4-BE49-F238E27FC236}">
                      <a16:creationId xmlns:a16="http://schemas.microsoft.com/office/drawing/2014/main" id="{61C6568B-2FD0-4159-AB72-240EAFDD69DC}"/>
                    </a:ext>
                  </a:extLst>
                </xdr:cNvPr>
                <xdr:cNvSpPr txBox="1"/>
              </xdr:nvSpPr>
              <xdr:spPr>
                <a:xfrm>
                  <a:off x="3981448" y="750424"/>
                  <a:ext cx="952502" cy="171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indent="0" algn="l"/>
                  <a:fld id="{1166AE38-8427-4D44-A971-04F408958FBA}" type="TxLink">
                    <a:rPr lang="en-US" sz="1100" b="0" i="0" u="none" strike="noStrike">
                      <a:solidFill>
                        <a:schemeClr val="tx1">
                          <a:lumMod val="65000"/>
                          <a:lumOff val="35000"/>
                        </a:schemeClr>
                      </a:solidFill>
                      <a:latin typeface="Calibri"/>
                      <a:ea typeface="Calibri"/>
                      <a:cs typeface="Calibri"/>
                    </a:rPr>
                    <a:pPr marL="0" indent="0" algn="l"/>
                    <a:t> 372,413,718 </a:t>
                  </a:fld>
                  <a:endParaRPr lang="en-US" sz="1100" b="0" i="0" u="none" strike="noStrike">
                    <a:solidFill>
                      <a:schemeClr val="tx1">
                        <a:lumMod val="65000"/>
                        <a:lumOff val="35000"/>
                      </a:schemeClr>
                    </a:solidFill>
                    <a:latin typeface="Calibri"/>
                    <a:ea typeface="Calibri"/>
                    <a:cs typeface="Calibri"/>
                  </a:endParaRPr>
                </a:p>
              </xdr:txBody>
            </xdr:sp>
          </xdr:grpSp>
          <xdr:grpSp>
            <xdr:nvGrpSpPr>
              <xdr:cNvPr id="39" name="Group 38">
                <a:extLst>
                  <a:ext uri="{FF2B5EF4-FFF2-40B4-BE49-F238E27FC236}">
                    <a16:creationId xmlns:a16="http://schemas.microsoft.com/office/drawing/2014/main" id="{B159E983-AE77-49E6-96B4-21C0B8306DD3}"/>
                  </a:ext>
                </a:extLst>
              </xdr:cNvPr>
              <xdr:cNvGrpSpPr/>
            </xdr:nvGrpSpPr>
            <xdr:grpSpPr>
              <a:xfrm>
                <a:off x="3981448" y="962355"/>
                <a:ext cx="1790702" cy="171451"/>
                <a:chOff x="3981448" y="750424"/>
                <a:chExt cx="1790702" cy="171451"/>
              </a:xfrm>
            </xdr:grpSpPr>
            <xdr:sp macro="" textlink="Pivot_Tables!P8">
              <xdr:nvSpPr>
                <xdr:cNvPr id="40" name="Text Box 2">
                  <a:extLst>
                    <a:ext uri="{FF2B5EF4-FFF2-40B4-BE49-F238E27FC236}">
                      <a16:creationId xmlns:a16="http://schemas.microsoft.com/office/drawing/2014/main" id="{D6BB30D1-5DD9-4087-9A04-C5465F58E811}"/>
                    </a:ext>
                  </a:extLst>
                </xdr:cNvPr>
                <xdr:cNvSpPr txBox="1"/>
              </xdr:nvSpPr>
              <xdr:spPr>
                <a:xfrm>
                  <a:off x="4929186" y="750424"/>
                  <a:ext cx="842964" cy="1714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indent="0" algn="l"/>
                  <a:fld id="{88F549F7-C22E-4FF7-9A93-A591F3171568}" type="TxLink">
                    <a:rPr lang="en-US" sz="1100" b="0" i="0" u="none" strike="noStrike">
                      <a:solidFill>
                        <a:schemeClr val="bg2">
                          <a:lumMod val="50000"/>
                        </a:schemeClr>
                      </a:solidFill>
                      <a:latin typeface="Calibri"/>
                      <a:ea typeface="Calibri"/>
                      <a:cs typeface="Calibri"/>
                    </a:rPr>
                    <a:pPr marL="0" indent="0" algn="l"/>
                    <a:t>Household</a:t>
                  </a:fld>
                  <a:endParaRPr lang="en-US" sz="1100" b="0" i="0" u="none" strike="noStrike">
                    <a:solidFill>
                      <a:schemeClr val="bg2">
                        <a:lumMod val="50000"/>
                      </a:schemeClr>
                    </a:solidFill>
                    <a:latin typeface="Calibri"/>
                    <a:ea typeface="Calibri"/>
                    <a:cs typeface="Calibri"/>
                  </a:endParaRPr>
                </a:p>
              </xdr:txBody>
            </xdr:sp>
            <xdr:sp macro="" textlink="Pivot_Tables!Q8">
              <xdr:nvSpPr>
                <xdr:cNvPr id="41" name="Text Box 2">
                  <a:extLst>
                    <a:ext uri="{FF2B5EF4-FFF2-40B4-BE49-F238E27FC236}">
                      <a16:creationId xmlns:a16="http://schemas.microsoft.com/office/drawing/2014/main" id="{C50B74FD-1842-4456-AECE-97A3451F263D}"/>
                    </a:ext>
                  </a:extLst>
                </xdr:cNvPr>
                <xdr:cNvSpPr txBox="1"/>
              </xdr:nvSpPr>
              <xdr:spPr>
                <a:xfrm>
                  <a:off x="3981448" y="750424"/>
                  <a:ext cx="952502" cy="171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indent="0" algn="l"/>
                  <a:fld id="{6F3D0400-81DA-4B5E-83C3-DA82C428E9CF}" type="TxLink">
                    <a:rPr lang="en-US" sz="1100" b="0" i="0" u="none" strike="noStrike">
                      <a:solidFill>
                        <a:schemeClr val="tx1">
                          <a:lumMod val="65000"/>
                          <a:lumOff val="35000"/>
                        </a:schemeClr>
                      </a:solidFill>
                      <a:latin typeface="Calibri"/>
                      <a:ea typeface="Calibri"/>
                      <a:cs typeface="Calibri"/>
                    </a:rPr>
                    <a:pPr marL="0" indent="0" algn="l"/>
                    <a:t> 347,906,714 </a:t>
                  </a:fld>
                  <a:endParaRPr lang="en-US" sz="1100" b="0" i="0" u="none" strike="noStrike">
                    <a:solidFill>
                      <a:schemeClr val="tx1">
                        <a:lumMod val="65000"/>
                        <a:lumOff val="35000"/>
                      </a:schemeClr>
                    </a:solidFill>
                    <a:latin typeface="Calibri"/>
                    <a:ea typeface="Calibri"/>
                    <a:cs typeface="Calibri"/>
                  </a:endParaRPr>
                </a:p>
              </xdr:txBody>
            </xdr:sp>
          </xdr:grpSp>
          <xdr:grpSp>
            <xdr:nvGrpSpPr>
              <xdr:cNvPr id="42" name="Group 41">
                <a:extLst>
                  <a:ext uri="{FF2B5EF4-FFF2-40B4-BE49-F238E27FC236}">
                    <a16:creationId xmlns:a16="http://schemas.microsoft.com/office/drawing/2014/main" id="{E686EF90-F0D7-4B5E-BEFD-E8E95FFC31E1}"/>
                  </a:ext>
                </a:extLst>
              </xdr:cNvPr>
              <xdr:cNvGrpSpPr/>
            </xdr:nvGrpSpPr>
            <xdr:grpSpPr>
              <a:xfrm>
                <a:off x="3981448" y="1174286"/>
                <a:ext cx="1790702" cy="171451"/>
                <a:chOff x="3981448" y="750424"/>
                <a:chExt cx="1790702" cy="171451"/>
              </a:xfrm>
            </xdr:grpSpPr>
            <xdr:sp macro="" textlink="Pivot_Tables!P9">
              <xdr:nvSpPr>
                <xdr:cNvPr id="43" name="Text Box 2">
                  <a:extLst>
                    <a:ext uri="{FF2B5EF4-FFF2-40B4-BE49-F238E27FC236}">
                      <a16:creationId xmlns:a16="http://schemas.microsoft.com/office/drawing/2014/main" id="{DC99F47F-643D-416B-AC39-A16AEA32C98F}"/>
                    </a:ext>
                  </a:extLst>
                </xdr:cNvPr>
                <xdr:cNvSpPr txBox="1"/>
              </xdr:nvSpPr>
              <xdr:spPr>
                <a:xfrm>
                  <a:off x="4929186" y="750424"/>
                  <a:ext cx="842964" cy="1714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indent="0" algn="l"/>
                  <a:fld id="{24CD82A3-EDC5-4F45-85E3-5743C02518A2}" type="TxLink">
                    <a:rPr lang="en-US" sz="1100" b="0" i="0" u="none" strike="noStrike">
                      <a:solidFill>
                        <a:schemeClr val="bg2">
                          <a:lumMod val="50000"/>
                        </a:schemeClr>
                      </a:solidFill>
                      <a:latin typeface="Calibri"/>
                      <a:ea typeface="Calibri"/>
                      <a:cs typeface="Calibri"/>
                    </a:rPr>
                    <a:pPr marL="0" indent="0" algn="l"/>
                    <a:t>Office Supplies</a:t>
                  </a:fld>
                  <a:endParaRPr lang="en-US" sz="1100" b="0" i="0" u="none" strike="noStrike">
                    <a:solidFill>
                      <a:schemeClr val="bg2">
                        <a:lumMod val="50000"/>
                      </a:schemeClr>
                    </a:solidFill>
                    <a:latin typeface="Calibri"/>
                    <a:ea typeface="Calibri"/>
                    <a:cs typeface="Calibri"/>
                  </a:endParaRPr>
                </a:p>
              </xdr:txBody>
            </xdr:sp>
            <xdr:sp macro="" textlink="Pivot_Tables!Q9">
              <xdr:nvSpPr>
                <xdr:cNvPr id="44" name="Text Box 2">
                  <a:extLst>
                    <a:ext uri="{FF2B5EF4-FFF2-40B4-BE49-F238E27FC236}">
                      <a16:creationId xmlns:a16="http://schemas.microsoft.com/office/drawing/2014/main" id="{AD5A8097-E8BB-4F41-93A2-CC7DF10CF680}"/>
                    </a:ext>
                  </a:extLst>
                </xdr:cNvPr>
                <xdr:cNvSpPr txBox="1"/>
              </xdr:nvSpPr>
              <xdr:spPr>
                <a:xfrm>
                  <a:off x="3981448" y="750424"/>
                  <a:ext cx="952502" cy="171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indent="0" algn="l"/>
                  <a:fld id="{7F245F8A-677F-42C7-9FDC-FA7E0F60D193}" type="TxLink">
                    <a:rPr lang="en-US" sz="1100" b="0" i="0" u="none" strike="noStrike">
                      <a:solidFill>
                        <a:schemeClr val="tx1">
                          <a:lumMod val="65000"/>
                          <a:lumOff val="35000"/>
                        </a:schemeClr>
                      </a:solidFill>
                      <a:latin typeface="Calibri"/>
                      <a:ea typeface="Calibri"/>
                      <a:cs typeface="Calibri"/>
                    </a:rPr>
                    <a:pPr marL="0" indent="0" algn="l"/>
                    <a:t> 266,088,035 </a:t>
                  </a:fld>
                  <a:endParaRPr lang="en-US" sz="1100" b="0" i="0" u="none" strike="noStrike">
                    <a:solidFill>
                      <a:schemeClr val="tx1">
                        <a:lumMod val="65000"/>
                        <a:lumOff val="35000"/>
                      </a:schemeClr>
                    </a:solidFill>
                    <a:latin typeface="Calibri"/>
                    <a:ea typeface="Calibri"/>
                    <a:cs typeface="Calibri"/>
                  </a:endParaRPr>
                </a:p>
              </xdr:txBody>
            </xdr:sp>
          </xdr:grpSp>
          <xdr:grpSp>
            <xdr:nvGrpSpPr>
              <xdr:cNvPr id="45" name="Group 44">
                <a:extLst>
                  <a:ext uri="{FF2B5EF4-FFF2-40B4-BE49-F238E27FC236}">
                    <a16:creationId xmlns:a16="http://schemas.microsoft.com/office/drawing/2014/main" id="{689F5D03-20C2-4E3D-B0EE-1EF763E49B8B}"/>
                  </a:ext>
                </a:extLst>
              </xdr:cNvPr>
              <xdr:cNvGrpSpPr/>
            </xdr:nvGrpSpPr>
            <xdr:grpSpPr>
              <a:xfrm>
                <a:off x="3981448" y="1386217"/>
                <a:ext cx="1790702" cy="171451"/>
                <a:chOff x="3981448" y="750424"/>
                <a:chExt cx="1790702" cy="171451"/>
              </a:xfrm>
            </xdr:grpSpPr>
            <xdr:sp macro="" textlink="Pivot_Tables!P10">
              <xdr:nvSpPr>
                <xdr:cNvPr id="46" name="Text Box 2">
                  <a:extLst>
                    <a:ext uri="{FF2B5EF4-FFF2-40B4-BE49-F238E27FC236}">
                      <a16:creationId xmlns:a16="http://schemas.microsoft.com/office/drawing/2014/main" id="{D3E938F2-A374-4229-BE70-E5182D523E05}"/>
                    </a:ext>
                  </a:extLst>
                </xdr:cNvPr>
                <xdr:cNvSpPr txBox="1"/>
              </xdr:nvSpPr>
              <xdr:spPr>
                <a:xfrm>
                  <a:off x="4929186" y="750424"/>
                  <a:ext cx="842964" cy="1714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indent="0" algn="l"/>
                  <a:fld id="{F7620747-90C1-4716-803E-12304A4CE3C7}" type="TxLink">
                    <a:rPr lang="en-US" sz="1100" b="0" i="0" u="none" strike="noStrike">
                      <a:solidFill>
                        <a:schemeClr val="bg2">
                          <a:lumMod val="50000"/>
                        </a:schemeClr>
                      </a:solidFill>
                      <a:latin typeface="Calibri"/>
                      <a:ea typeface="Calibri"/>
                      <a:cs typeface="Calibri"/>
                    </a:rPr>
                    <a:pPr marL="0" indent="0" algn="l"/>
                    <a:t>Baby Food</a:t>
                  </a:fld>
                  <a:endParaRPr lang="en-US" sz="1100" b="0" i="0" u="none" strike="noStrike">
                    <a:solidFill>
                      <a:schemeClr val="bg2">
                        <a:lumMod val="50000"/>
                      </a:schemeClr>
                    </a:solidFill>
                    <a:latin typeface="Calibri"/>
                    <a:ea typeface="Calibri"/>
                    <a:cs typeface="Calibri"/>
                  </a:endParaRPr>
                </a:p>
              </xdr:txBody>
            </xdr:sp>
            <xdr:sp macro="" textlink="Pivot_Tables!Q10">
              <xdr:nvSpPr>
                <xdr:cNvPr id="47" name="Text Box 2">
                  <a:extLst>
                    <a:ext uri="{FF2B5EF4-FFF2-40B4-BE49-F238E27FC236}">
                      <a16:creationId xmlns:a16="http://schemas.microsoft.com/office/drawing/2014/main" id="{1D922C87-A41A-4004-A1C3-F6B9E83DE9EA}"/>
                    </a:ext>
                  </a:extLst>
                </xdr:cNvPr>
                <xdr:cNvSpPr txBox="1"/>
              </xdr:nvSpPr>
              <xdr:spPr>
                <a:xfrm>
                  <a:off x="3981448" y="750424"/>
                  <a:ext cx="952502" cy="171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indent="0" algn="l"/>
                  <a:fld id="{F8553F10-55EC-4245-80E3-AE4BD09D95EB}" type="TxLink">
                    <a:rPr lang="en-US" sz="1100" b="0" i="0" u="none" strike="noStrike">
                      <a:solidFill>
                        <a:schemeClr val="tx1">
                          <a:lumMod val="65000"/>
                          <a:lumOff val="35000"/>
                        </a:schemeClr>
                      </a:solidFill>
                      <a:latin typeface="Calibri"/>
                      <a:ea typeface="Calibri"/>
                      <a:cs typeface="Calibri"/>
                    </a:rPr>
                    <a:pPr marL="0" indent="0" algn="l"/>
                    <a:t> 218,073,927 </a:t>
                  </a:fld>
                  <a:endParaRPr lang="en-US" sz="1100" b="0" i="0" u="none" strike="noStrike">
                    <a:solidFill>
                      <a:schemeClr val="tx1">
                        <a:lumMod val="65000"/>
                        <a:lumOff val="35000"/>
                      </a:schemeClr>
                    </a:solidFill>
                    <a:latin typeface="Calibri"/>
                    <a:ea typeface="Calibri"/>
                    <a:cs typeface="Calibri"/>
                  </a:endParaRPr>
                </a:p>
              </xdr:txBody>
            </xdr:sp>
          </xdr:grpSp>
          <xdr:grpSp>
            <xdr:nvGrpSpPr>
              <xdr:cNvPr id="48" name="Group 47">
                <a:extLst>
                  <a:ext uri="{FF2B5EF4-FFF2-40B4-BE49-F238E27FC236}">
                    <a16:creationId xmlns:a16="http://schemas.microsoft.com/office/drawing/2014/main" id="{BE8E4A17-C6FB-4F2C-80BA-4789EAC67D8B}"/>
                  </a:ext>
                </a:extLst>
              </xdr:cNvPr>
              <xdr:cNvGrpSpPr/>
            </xdr:nvGrpSpPr>
            <xdr:grpSpPr>
              <a:xfrm>
                <a:off x="3981448" y="1598149"/>
                <a:ext cx="1790702" cy="171451"/>
                <a:chOff x="3981448" y="750424"/>
                <a:chExt cx="1790702" cy="171451"/>
              </a:xfrm>
            </xdr:grpSpPr>
            <xdr:sp macro="" textlink="Pivot_Tables!P11">
              <xdr:nvSpPr>
                <xdr:cNvPr id="49" name="Text Box 2">
                  <a:extLst>
                    <a:ext uri="{FF2B5EF4-FFF2-40B4-BE49-F238E27FC236}">
                      <a16:creationId xmlns:a16="http://schemas.microsoft.com/office/drawing/2014/main" id="{03D0696A-0318-4E89-8CAB-3199EAF1E9FB}"/>
                    </a:ext>
                  </a:extLst>
                </xdr:cNvPr>
                <xdr:cNvSpPr txBox="1"/>
              </xdr:nvSpPr>
              <xdr:spPr>
                <a:xfrm>
                  <a:off x="4929186" y="750424"/>
                  <a:ext cx="842964" cy="1714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indent="0" algn="l"/>
                  <a:fld id="{CF227304-509C-42FF-A4F5-5E6F3EBBC2A4}" type="TxLink">
                    <a:rPr lang="en-US" sz="1100" b="0" i="0" u="none" strike="noStrike">
                      <a:solidFill>
                        <a:schemeClr val="bg2">
                          <a:lumMod val="50000"/>
                        </a:schemeClr>
                      </a:solidFill>
                      <a:latin typeface="Calibri"/>
                      <a:ea typeface="Calibri"/>
                      <a:cs typeface="Calibri"/>
                    </a:rPr>
                    <a:pPr marL="0" indent="0" algn="l"/>
                    <a:t>Cereal</a:t>
                  </a:fld>
                  <a:endParaRPr lang="en-US" sz="1100" b="0" i="0" u="none" strike="noStrike">
                    <a:solidFill>
                      <a:schemeClr val="bg2">
                        <a:lumMod val="50000"/>
                      </a:schemeClr>
                    </a:solidFill>
                    <a:latin typeface="Calibri"/>
                    <a:ea typeface="Calibri"/>
                    <a:cs typeface="Calibri"/>
                  </a:endParaRPr>
                </a:p>
              </xdr:txBody>
            </xdr:sp>
            <xdr:sp macro="" textlink="Pivot_Tables!Q11">
              <xdr:nvSpPr>
                <xdr:cNvPr id="50" name="Text Box 2">
                  <a:extLst>
                    <a:ext uri="{FF2B5EF4-FFF2-40B4-BE49-F238E27FC236}">
                      <a16:creationId xmlns:a16="http://schemas.microsoft.com/office/drawing/2014/main" id="{7FBFAFE5-FD9A-4415-ABFE-69059AC23495}"/>
                    </a:ext>
                  </a:extLst>
                </xdr:cNvPr>
                <xdr:cNvSpPr txBox="1"/>
              </xdr:nvSpPr>
              <xdr:spPr>
                <a:xfrm>
                  <a:off x="3981448" y="750424"/>
                  <a:ext cx="952502" cy="171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indent="0" algn="l"/>
                  <a:fld id="{1A697F1A-80DF-400D-8DFB-D02A919DDE00}" type="TxLink">
                    <a:rPr lang="en-US" sz="1100" b="0" i="0" u="none" strike="noStrike">
                      <a:solidFill>
                        <a:schemeClr val="tx1">
                          <a:lumMod val="65000"/>
                          <a:lumOff val="35000"/>
                        </a:schemeClr>
                      </a:solidFill>
                      <a:latin typeface="Calibri"/>
                      <a:ea typeface="Calibri"/>
                      <a:cs typeface="Calibri"/>
                    </a:rPr>
                    <a:pPr marL="0" indent="0" algn="l"/>
                    <a:t> 172,715,153 </a:t>
                  </a:fld>
                  <a:endParaRPr lang="en-US" sz="1100" b="0" i="0" u="none" strike="noStrike">
                    <a:solidFill>
                      <a:schemeClr val="tx1">
                        <a:lumMod val="65000"/>
                        <a:lumOff val="35000"/>
                      </a:schemeClr>
                    </a:solidFill>
                    <a:latin typeface="Calibri"/>
                    <a:ea typeface="Calibri"/>
                    <a:cs typeface="Calibri"/>
                  </a:endParaRPr>
                </a:p>
              </xdr:txBody>
            </xdr:sp>
          </xdr:grpSp>
        </xdr:grpSp>
      </xdr:grpSp>
      <xdr:grpSp>
        <xdr:nvGrpSpPr>
          <xdr:cNvPr id="32" name="Group 31">
            <a:extLst>
              <a:ext uri="{FF2B5EF4-FFF2-40B4-BE49-F238E27FC236}">
                <a16:creationId xmlns:a16="http://schemas.microsoft.com/office/drawing/2014/main" id="{949EE834-A795-4CA0-92BB-B374302EB323}"/>
              </a:ext>
            </a:extLst>
          </xdr:cNvPr>
          <xdr:cNvGrpSpPr/>
        </xdr:nvGrpSpPr>
        <xdr:grpSpPr>
          <a:xfrm>
            <a:off x="10817733" y="43238"/>
            <a:ext cx="2171701" cy="1933200"/>
            <a:chOff x="10677525" y="43238"/>
            <a:chExt cx="2171701" cy="1933200"/>
          </a:xfrm>
        </xdr:grpSpPr>
        <xdr:sp macro="" textlink="">
          <xdr:nvSpPr>
            <xdr:cNvPr id="62" name="Rounded Rectangle 1">
              <a:extLst>
                <a:ext uri="{FF2B5EF4-FFF2-40B4-BE49-F238E27FC236}">
                  <a16:creationId xmlns:a16="http://schemas.microsoft.com/office/drawing/2014/main" id="{F50CB383-3833-46E0-8931-6428B2B1402B}"/>
                </a:ext>
              </a:extLst>
            </xdr:cNvPr>
            <xdr:cNvSpPr/>
          </xdr:nvSpPr>
          <xdr:spPr>
            <a:xfrm>
              <a:off x="10820400" y="43238"/>
              <a:ext cx="2028826" cy="1933200"/>
            </a:xfrm>
            <a:prstGeom prst="roundRect">
              <a:avLst/>
            </a:prstGeom>
            <a:solidFill>
              <a:schemeClr val="bg1"/>
            </a:solidFill>
            <a:ln>
              <a:solidFill>
                <a:schemeClr val="bg1">
                  <a:lumMod val="95000"/>
                </a:schemeClr>
              </a:solidFill>
            </a:ln>
            <a:effectLst>
              <a:outerShdw blurRad="279400" dist="381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en-US" sz="1100"/>
            </a:p>
          </xdr:txBody>
        </xdr:sp>
        <xdr:grpSp>
          <xdr:nvGrpSpPr>
            <xdr:cNvPr id="30" name="Group 29">
              <a:extLst>
                <a:ext uri="{FF2B5EF4-FFF2-40B4-BE49-F238E27FC236}">
                  <a16:creationId xmlns:a16="http://schemas.microsoft.com/office/drawing/2014/main" id="{0CF4E12E-516C-4128-BF68-8725EC842810}"/>
                </a:ext>
              </a:extLst>
            </xdr:cNvPr>
            <xdr:cNvGrpSpPr/>
          </xdr:nvGrpSpPr>
          <xdr:grpSpPr>
            <a:xfrm>
              <a:off x="10677525" y="87047"/>
              <a:ext cx="1966914" cy="1837003"/>
              <a:chOff x="10677525" y="87047"/>
              <a:chExt cx="1966914" cy="1837003"/>
            </a:xfrm>
          </xdr:grpSpPr>
          <xdr:sp macro="" textlink="">
            <xdr:nvSpPr>
              <xdr:cNvPr id="72" name="Text Box 2">
                <a:extLst>
                  <a:ext uri="{FF2B5EF4-FFF2-40B4-BE49-F238E27FC236}">
                    <a16:creationId xmlns:a16="http://schemas.microsoft.com/office/drawing/2014/main" id="{1DC91472-E624-4C25-BB8E-17EC0D7680B0}"/>
                  </a:ext>
                </a:extLst>
              </xdr:cNvPr>
              <xdr:cNvSpPr txBox="1"/>
            </xdr:nvSpPr>
            <xdr:spPr>
              <a:xfrm>
                <a:off x="11082337" y="87047"/>
                <a:ext cx="628652" cy="379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a:solidFill>
                      <a:schemeClr val="bg1">
                        <a:lumMod val="50000"/>
                      </a:schemeClr>
                    </a:solidFill>
                    <a:latin typeface="Arial" panose="020B0604020202020204" pitchFamily="7" charset="0"/>
                    <a:cs typeface="Arial" panose="020B0604020202020204" pitchFamily="7" charset="0"/>
                  </a:rPr>
                  <a:t>Sales</a:t>
                </a:r>
                <a:r>
                  <a:rPr lang="en-US" sz="900" baseline="0">
                    <a:solidFill>
                      <a:schemeClr val="bg1">
                        <a:lumMod val="50000"/>
                      </a:schemeClr>
                    </a:solidFill>
                    <a:latin typeface="Arial" panose="020B0604020202020204" pitchFamily="7" charset="0"/>
                    <a:cs typeface="Arial" panose="020B0604020202020204" pitchFamily="7" charset="0"/>
                  </a:rPr>
                  <a:t> Channel</a:t>
                </a:r>
                <a:endParaRPr lang="en-US" sz="500">
                  <a:solidFill>
                    <a:schemeClr val="bg1">
                      <a:lumMod val="50000"/>
                    </a:schemeClr>
                  </a:solidFill>
                  <a:cs typeface="+mn-lt"/>
                </a:endParaRPr>
              </a:p>
            </xdr:txBody>
          </xdr:sp>
          <xdr:cxnSp macro="">
            <xdr:nvCxnSpPr>
              <xdr:cNvPr id="78" name="Straight Connector 77">
                <a:extLst>
                  <a:ext uri="{FF2B5EF4-FFF2-40B4-BE49-F238E27FC236}">
                    <a16:creationId xmlns:a16="http://schemas.microsoft.com/office/drawing/2014/main" id="{45526401-51B0-402F-8168-73825012FEA2}"/>
                  </a:ext>
                </a:extLst>
              </xdr:cNvPr>
              <xdr:cNvCxnSpPr/>
            </xdr:nvCxnSpPr>
            <xdr:spPr>
              <a:xfrm flipH="1">
                <a:off x="11220450" y="1123950"/>
                <a:ext cx="1323975" cy="0"/>
              </a:xfrm>
              <a:prstGeom prst="line">
                <a:avLst/>
              </a:prstGeom>
            </xdr:spPr>
            <xdr:style>
              <a:lnRef idx="1">
                <a:schemeClr val="accent3"/>
              </a:lnRef>
              <a:fillRef idx="0">
                <a:schemeClr val="accent3"/>
              </a:fillRef>
              <a:effectRef idx="0">
                <a:schemeClr val="accent3"/>
              </a:effectRef>
              <a:fontRef idx="minor">
                <a:schemeClr val="tx1"/>
              </a:fontRef>
            </xdr:style>
          </xdr:cxnSp>
          <xdr:graphicFrame macro="">
            <xdr:nvGraphicFramePr>
              <xdr:cNvPr id="60" name="Chart 59">
                <a:extLst>
                  <a:ext uri="{FF2B5EF4-FFF2-40B4-BE49-F238E27FC236}">
                    <a16:creationId xmlns:a16="http://schemas.microsoft.com/office/drawing/2014/main" id="{B42C0453-6C0B-4D21-B915-6A9405CBE747}"/>
                  </a:ext>
                </a:extLst>
              </xdr:cNvPr>
              <xdr:cNvGraphicFramePr>
                <a:graphicFrameLocks/>
              </xdr:cNvGraphicFramePr>
            </xdr:nvGraphicFramePr>
            <xdr:xfrm>
              <a:off x="10677525" y="361950"/>
              <a:ext cx="1562100" cy="782153"/>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61" name="Chart 60">
                <a:extLst>
                  <a:ext uri="{FF2B5EF4-FFF2-40B4-BE49-F238E27FC236}">
                    <a16:creationId xmlns:a16="http://schemas.microsoft.com/office/drawing/2014/main" id="{59C6C97D-C8BB-492A-A58D-12B34C092062}"/>
                  </a:ext>
                </a:extLst>
              </xdr:cNvPr>
              <xdr:cNvGraphicFramePr>
                <a:graphicFrameLocks/>
              </xdr:cNvGraphicFramePr>
            </xdr:nvGraphicFramePr>
            <xdr:xfrm>
              <a:off x="10677525" y="1141897"/>
              <a:ext cx="1562100" cy="782153"/>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74" name="Text Box 2">
                <a:extLst>
                  <a:ext uri="{FF2B5EF4-FFF2-40B4-BE49-F238E27FC236}">
                    <a16:creationId xmlns:a16="http://schemas.microsoft.com/office/drawing/2014/main" id="{939CEC11-4653-4BBD-AEDA-EAD9256C762A}"/>
                  </a:ext>
                </a:extLst>
              </xdr:cNvPr>
              <xdr:cNvSpPr txBox="1"/>
            </xdr:nvSpPr>
            <xdr:spPr>
              <a:xfrm>
                <a:off x="12015787" y="419100"/>
                <a:ext cx="628652" cy="180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r"/>
                <a:r>
                  <a:rPr lang="en-US" sz="1050">
                    <a:solidFill>
                      <a:schemeClr val="bg1">
                        <a:lumMod val="50000"/>
                      </a:schemeClr>
                    </a:solidFill>
                    <a:latin typeface="Arial" panose="020B0604020202020204" pitchFamily="7" charset="0"/>
                    <a:cs typeface="Arial" panose="020B0604020202020204" pitchFamily="7" charset="0"/>
                  </a:rPr>
                  <a:t>Online</a:t>
                </a:r>
                <a:endParaRPr lang="en-US" sz="700">
                  <a:solidFill>
                    <a:schemeClr val="bg1">
                      <a:lumMod val="50000"/>
                    </a:schemeClr>
                  </a:solidFill>
                  <a:cs typeface="+mn-lt"/>
                </a:endParaRPr>
              </a:p>
            </xdr:txBody>
          </xdr:sp>
          <xdr:sp macro="" textlink="">
            <xdr:nvSpPr>
              <xdr:cNvPr id="76" name="Text Box 2">
                <a:extLst>
                  <a:ext uri="{FF2B5EF4-FFF2-40B4-BE49-F238E27FC236}">
                    <a16:creationId xmlns:a16="http://schemas.microsoft.com/office/drawing/2014/main" id="{56A289F8-977C-413C-A752-ABC035D5E98A}"/>
                  </a:ext>
                </a:extLst>
              </xdr:cNvPr>
              <xdr:cNvSpPr txBox="1"/>
            </xdr:nvSpPr>
            <xdr:spPr>
              <a:xfrm>
                <a:off x="12015787" y="1201472"/>
                <a:ext cx="628652" cy="1796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r"/>
                <a:r>
                  <a:rPr lang="en-US" sz="1050">
                    <a:solidFill>
                      <a:schemeClr val="bg1">
                        <a:lumMod val="50000"/>
                      </a:schemeClr>
                    </a:solidFill>
                    <a:latin typeface="Arial" panose="020B0604020202020204" pitchFamily="7" charset="0"/>
                    <a:cs typeface="Arial" panose="020B0604020202020204" pitchFamily="7" charset="0"/>
                  </a:rPr>
                  <a:t>Offline</a:t>
                </a:r>
                <a:endParaRPr lang="en-US" sz="700">
                  <a:solidFill>
                    <a:schemeClr val="bg1">
                      <a:lumMod val="50000"/>
                    </a:schemeClr>
                  </a:solidFill>
                  <a:cs typeface="+mn-lt"/>
                </a:endParaRPr>
              </a:p>
            </xdr:txBody>
          </xdr:sp>
          <xdr:sp macro="" textlink="">
            <xdr:nvSpPr>
              <xdr:cNvPr id="84" name="Text Box 2">
                <a:extLst>
                  <a:ext uri="{FF2B5EF4-FFF2-40B4-BE49-F238E27FC236}">
                    <a16:creationId xmlns:a16="http://schemas.microsoft.com/office/drawing/2014/main" id="{72584CA0-46D4-4B5D-8DF1-84A6C23FE217}"/>
                  </a:ext>
                </a:extLst>
              </xdr:cNvPr>
              <xdr:cNvSpPr txBox="1"/>
            </xdr:nvSpPr>
            <xdr:spPr>
              <a:xfrm>
                <a:off x="11949112" y="809625"/>
                <a:ext cx="619125" cy="1238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800">
                    <a:solidFill>
                      <a:schemeClr val="bg1">
                        <a:lumMod val="50000"/>
                      </a:schemeClr>
                    </a:solidFill>
                    <a:latin typeface="Arial" panose="020B0604020202020204" pitchFamily="34" charset="0"/>
                    <a:cs typeface="Arial" panose="020B0604020202020204" pitchFamily="34" charset="0"/>
                  </a:rPr>
                  <a:t>Orders</a:t>
                </a:r>
              </a:p>
            </xdr:txBody>
          </xdr:sp>
          <xdr:sp macro="" textlink="">
            <xdr:nvSpPr>
              <xdr:cNvPr id="85" name="Text Box 2">
                <a:extLst>
                  <a:ext uri="{FF2B5EF4-FFF2-40B4-BE49-F238E27FC236}">
                    <a16:creationId xmlns:a16="http://schemas.microsoft.com/office/drawing/2014/main" id="{7AA2BFC4-67E3-4A3F-A81E-1801EFA0ED35}"/>
                  </a:ext>
                </a:extLst>
              </xdr:cNvPr>
              <xdr:cNvSpPr txBox="1"/>
            </xdr:nvSpPr>
            <xdr:spPr>
              <a:xfrm>
                <a:off x="11949112" y="1600200"/>
                <a:ext cx="619125" cy="1238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800">
                    <a:solidFill>
                      <a:schemeClr val="bg1">
                        <a:lumMod val="50000"/>
                      </a:schemeClr>
                    </a:solidFill>
                    <a:latin typeface="Arial" panose="020B0604020202020204" pitchFamily="34" charset="0"/>
                    <a:cs typeface="Arial" panose="020B0604020202020204" pitchFamily="34" charset="0"/>
                  </a:rPr>
                  <a:t>Orders</a:t>
                </a:r>
              </a:p>
            </xdr:txBody>
          </xdr:sp>
          <xdr:sp macro="" textlink="Pivot_Tables!AH8">
            <xdr:nvSpPr>
              <xdr:cNvPr id="86" name="Text Box 2">
                <a:extLst>
                  <a:ext uri="{FF2B5EF4-FFF2-40B4-BE49-F238E27FC236}">
                    <a16:creationId xmlns:a16="http://schemas.microsoft.com/office/drawing/2014/main" id="{0F66393A-10B9-49F3-88C4-1F92AFE51BE9}"/>
                  </a:ext>
                </a:extLst>
              </xdr:cNvPr>
              <xdr:cNvSpPr txBox="1"/>
            </xdr:nvSpPr>
            <xdr:spPr>
              <a:xfrm>
                <a:off x="11911012" y="619125"/>
                <a:ext cx="628652" cy="180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indent="0" algn="l"/>
                <a:fld id="{4DDAA741-E28D-4B03-A258-78738DFD79B7}" type="TxLink">
                  <a:rPr lang="en-US" sz="1400" b="0" i="0" u="none" strike="noStrike">
                    <a:solidFill>
                      <a:schemeClr val="bg2">
                        <a:lumMod val="25000"/>
                      </a:schemeClr>
                    </a:solidFill>
                    <a:latin typeface="Calibri"/>
                    <a:ea typeface="Calibri"/>
                    <a:cs typeface="Calibri"/>
                  </a:rPr>
                  <a:pPr marL="0" indent="0" algn="l"/>
                  <a:t> 2,496 </a:t>
                </a:fld>
                <a:endParaRPr lang="en-US" sz="1400" b="0" i="0" u="none" strike="noStrike">
                  <a:solidFill>
                    <a:schemeClr val="bg2">
                      <a:lumMod val="25000"/>
                    </a:schemeClr>
                  </a:solidFill>
                  <a:latin typeface="Calibri"/>
                  <a:ea typeface="Calibri"/>
                  <a:cs typeface="Calibri"/>
                </a:endParaRPr>
              </a:p>
            </xdr:txBody>
          </xdr:sp>
          <xdr:sp macro="" textlink="Pivot_Tables!AH7">
            <xdr:nvSpPr>
              <xdr:cNvPr id="87" name="Text Box 2">
                <a:extLst>
                  <a:ext uri="{FF2B5EF4-FFF2-40B4-BE49-F238E27FC236}">
                    <a16:creationId xmlns:a16="http://schemas.microsoft.com/office/drawing/2014/main" id="{47AA9B83-ACF6-4A15-B5F6-0D48A8D6DEF6}"/>
                  </a:ext>
                </a:extLst>
              </xdr:cNvPr>
              <xdr:cNvSpPr txBox="1"/>
            </xdr:nvSpPr>
            <xdr:spPr>
              <a:xfrm>
                <a:off x="11911012" y="1400836"/>
                <a:ext cx="628652" cy="1796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fld id="{7404F72C-9A99-4289-8A72-CB920174B72B}" type="TxLink">
                  <a:rPr lang="en-US" sz="1400" b="0" i="0" u="none" strike="noStrike">
                    <a:solidFill>
                      <a:schemeClr val="bg2">
                        <a:lumMod val="25000"/>
                      </a:schemeClr>
                    </a:solidFill>
                    <a:latin typeface="Calibri"/>
                    <a:ea typeface="Calibri"/>
                    <a:cs typeface="Calibri"/>
                  </a:rPr>
                  <a:pPr algn="l"/>
                  <a:t> 2,504 </a:t>
                </a:fld>
                <a:endParaRPr lang="en-US" sz="700">
                  <a:solidFill>
                    <a:schemeClr val="bg2">
                      <a:lumMod val="25000"/>
                    </a:schemeClr>
                  </a:solidFill>
                  <a:cs typeface="+mn-lt"/>
                </a:endParaRPr>
              </a:p>
            </xdr:txBody>
          </xdr:sp>
          <xdr:sp macro="" textlink="Pivot_Tables!AI7">
            <xdr:nvSpPr>
              <xdr:cNvPr id="26" name="Rectangle: Rounded Corners 25">
                <a:extLst>
                  <a:ext uri="{FF2B5EF4-FFF2-40B4-BE49-F238E27FC236}">
                    <a16:creationId xmlns:a16="http://schemas.microsoft.com/office/drawing/2014/main" id="{EE98D6B7-14DF-48C3-888B-F04CA6D5B3CF}"/>
                  </a:ext>
                </a:extLst>
              </xdr:cNvPr>
              <xdr:cNvSpPr/>
            </xdr:nvSpPr>
            <xdr:spPr>
              <a:xfrm>
                <a:off x="11220525" y="1464291"/>
                <a:ext cx="476100" cy="13736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AD5C029-13CF-4E9C-8521-39383F489C6D}" type="TxLink">
                  <a:rPr lang="en-US" sz="900" b="0" i="0" u="none" strike="noStrike">
                    <a:solidFill>
                      <a:srgbClr val="000000"/>
                    </a:solidFill>
                    <a:latin typeface="Calibri"/>
                    <a:ea typeface="Calibri"/>
                    <a:cs typeface="Calibri"/>
                  </a:rPr>
                  <a:pPr algn="ctr"/>
                  <a:t>50%</a:t>
                </a:fld>
                <a:endParaRPr lang="en-NG" sz="900"/>
              </a:p>
            </xdr:txBody>
          </xdr:sp>
          <xdr:sp macro="" textlink="Pivot_Tables!AI8">
            <xdr:nvSpPr>
              <xdr:cNvPr id="79" name="Rectangle: Rounded Corners 78">
                <a:extLst>
                  <a:ext uri="{FF2B5EF4-FFF2-40B4-BE49-F238E27FC236}">
                    <a16:creationId xmlns:a16="http://schemas.microsoft.com/office/drawing/2014/main" id="{DE3E8FF7-13FA-49F5-8B49-77A77E89BF43}"/>
                  </a:ext>
                </a:extLst>
              </xdr:cNvPr>
              <xdr:cNvSpPr/>
            </xdr:nvSpPr>
            <xdr:spPr>
              <a:xfrm>
                <a:off x="11230050" y="699183"/>
                <a:ext cx="457050" cy="107687"/>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90D427D-7C4A-4B3E-8034-98F9D42E19CA}" type="TxLink">
                  <a:rPr lang="en-US" sz="900" b="0" i="0" u="none" strike="noStrike">
                    <a:solidFill>
                      <a:srgbClr val="000000"/>
                    </a:solidFill>
                    <a:latin typeface="Calibri"/>
                    <a:ea typeface="Calibri"/>
                    <a:cs typeface="Calibri"/>
                  </a:rPr>
                  <a:pPr marL="0" indent="0" algn="ctr"/>
                  <a:t>50%</a:t>
                </a:fld>
                <a:endParaRPr lang="en-NG" sz="900" b="0" i="0" u="none" strike="noStrike">
                  <a:solidFill>
                    <a:srgbClr val="000000"/>
                  </a:solidFill>
                  <a:latin typeface="Calibri"/>
                  <a:ea typeface="Calibri"/>
                  <a:cs typeface="Calibri"/>
                </a:endParaRPr>
              </a:p>
            </xdr:txBody>
          </xdr:sp>
        </xdr:grpSp>
      </xdr:grpSp>
      <xdr:grpSp>
        <xdr:nvGrpSpPr>
          <xdr:cNvPr id="31" name="Group 30">
            <a:extLst>
              <a:ext uri="{FF2B5EF4-FFF2-40B4-BE49-F238E27FC236}">
                <a16:creationId xmlns:a16="http://schemas.microsoft.com/office/drawing/2014/main" id="{3B4E1DFB-9490-41DA-9F6F-A99DE407C7EF}"/>
              </a:ext>
            </a:extLst>
          </xdr:cNvPr>
          <xdr:cNvGrpSpPr/>
        </xdr:nvGrpSpPr>
        <xdr:grpSpPr>
          <a:xfrm>
            <a:off x="13115925" y="43238"/>
            <a:ext cx="4724400" cy="1933200"/>
            <a:chOff x="21636038" y="-2034883"/>
            <a:chExt cx="4724400" cy="1933574"/>
          </a:xfrm>
          <a:solidFill>
            <a:srgbClr val="E3E0FC"/>
          </a:solidFill>
        </xdr:grpSpPr>
        <xdr:sp macro="" textlink="">
          <xdr:nvSpPr>
            <xdr:cNvPr id="88" name="Rounded Rectangle 4">
              <a:extLst>
                <a:ext uri="{FF2B5EF4-FFF2-40B4-BE49-F238E27FC236}">
                  <a16:creationId xmlns:a16="http://schemas.microsoft.com/office/drawing/2014/main" id="{3A057559-5A0A-4E11-89BC-44C9E4CF3A5C}"/>
                </a:ext>
              </a:extLst>
            </xdr:cNvPr>
            <xdr:cNvSpPr/>
          </xdr:nvSpPr>
          <xdr:spPr>
            <a:xfrm>
              <a:off x="21636038" y="-2034883"/>
              <a:ext cx="4724400" cy="1933574"/>
            </a:xfrm>
            <a:prstGeom prst="roundRect">
              <a:avLst/>
            </a:prstGeom>
            <a:grpFill/>
            <a:ln>
              <a:solidFill>
                <a:schemeClr val="bg1">
                  <a:lumMod val="95000"/>
                </a:schemeClr>
              </a:solidFill>
            </a:ln>
            <a:effectLst>
              <a:outerShdw blurRad="279400" dist="381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mc:AlternateContent xmlns:mc="http://schemas.openxmlformats.org/markup-compatibility/2006" xmlns:a14="http://schemas.microsoft.com/office/drawing/2010/main">
          <mc:Choice Requires="a14">
            <xdr:graphicFrame macro="">
              <xdr:nvGraphicFramePr>
                <xdr:cNvPr id="82" name="Region 2">
                  <a:extLst>
                    <a:ext uri="{FF2B5EF4-FFF2-40B4-BE49-F238E27FC236}">
                      <a16:creationId xmlns:a16="http://schemas.microsoft.com/office/drawing/2014/main" id="{F2DA80AC-F9B3-4CD0-860D-245253DEC4D0}"/>
                    </a:ext>
                  </a:extLst>
                </xdr:cNvPr>
                <xdr:cNvGraphicFramePr>
                  <a:graphicFrameLocks noMove="1" noResize="1"/>
                </xdr:cNvGraphicFramePr>
              </xdr:nvGraphicFramePr>
              <xdr:xfrm>
                <a:off x="21831301" y="-1863433"/>
                <a:ext cx="4333875" cy="1590675"/>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3311188" y="214655"/>
                  <a:ext cx="4333875" cy="159036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36" name="Group 35">
            <a:extLst>
              <a:ext uri="{FF2B5EF4-FFF2-40B4-BE49-F238E27FC236}">
                <a16:creationId xmlns:a16="http://schemas.microsoft.com/office/drawing/2014/main" id="{29219F4C-2FD2-4997-94DC-A5AA9782ED68}"/>
              </a:ext>
            </a:extLst>
          </xdr:cNvPr>
          <xdr:cNvGrpSpPr/>
        </xdr:nvGrpSpPr>
        <xdr:grpSpPr>
          <a:xfrm>
            <a:off x="6109716" y="43238"/>
            <a:ext cx="4724400" cy="1933200"/>
            <a:chOff x="5937885" y="43238"/>
            <a:chExt cx="4724400" cy="1933200"/>
          </a:xfrm>
        </xdr:grpSpPr>
        <xdr:sp macro="" textlink="">
          <xdr:nvSpPr>
            <xdr:cNvPr id="51" name="Rounded Rectangle 4">
              <a:extLst>
                <a:ext uri="{FF2B5EF4-FFF2-40B4-BE49-F238E27FC236}">
                  <a16:creationId xmlns:a16="http://schemas.microsoft.com/office/drawing/2014/main" id="{C1B63931-3421-4240-A406-1747D9A5F2F2}"/>
                </a:ext>
              </a:extLst>
            </xdr:cNvPr>
            <xdr:cNvSpPr/>
          </xdr:nvSpPr>
          <xdr:spPr>
            <a:xfrm>
              <a:off x="5937885" y="43238"/>
              <a:ext cx="4724400" cy="1933200"/>
            </a:xfrm>
            <a:prstGeom prst="roundRect">
              <a:avLst/>
            </a:prstGeom>
            <a:solidFill>
              <a:schemeClr val="bg1"/>
            </a:solidFill>
            <a:ln>
              <a:solidFill>
                <a:schemeClr val="bg1">
                  <a:lumMod val="95000"/>
                </a:schemeClr>
              </a:solidFill>
            </a:ln>
            <a:effectLst>
              <a:outerShdw blurRad="279400" dist="381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sp macro="" textlink="">
          <xdr:nvSpPr>
            <xdr:cNvPr id="52" name="Text Box 2">
              <a:extLst>
                <a:ext uri="{FF2B5EF4-FFF2-40B4-BE49-F238E27FC236}">
                  <a16:creationId xmlns:a16="http://schemas.microsoft.com/office/drawing/2014/main" id="{0F327313-D979-4A3E-959C-C3F5B869EE0A}"/>
                </a:ext>
              </a:extLst>
            </xdr:cNvPr>
            <xdr:cNvSpPr txBox="1"/>
          </xdr:nvSpPr>
          <xdr:spPr>
            <a:xfrm>
              <a:off x="6083139" y="152399"/>
              <a:ext cx="1504953" cy="1905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1000">
                  <a:solidFill>
                    <a:schemeClr val="bg2">
                      <a:lumMod val="25000"/>
                    </a:schemeClr>
                  </a:solidFill>
                  <a:latin typeface="Arial" panose="020B0604020202020204" pitchFamily="7" charset="0"/>
                  <a:cs typeface="Arial" panose="020B0604020202020204" pitchFamily="7" charset="0"/>
                </a:rPr>
                <a:t>Total Revenue by Year</a:t>
              </a:r>
              <a:endParaRPr lang="en-US" sz="1000">
                <a:solidFill>
                  <a:schemeClr val="bg2">
                    <a:lumMod val="25000"/>
                  </a:schemeClr>
                </a:solidFill>
                <a:cs typeface="+mn-lt"/>
              </a:endParaRPr>
            </a:p>
          </xdr:txBody>
        </xdr:sp>
        <xdr:graphicFrame macro="">
          <xdr:nvGraphicFramePr>
            <xdr:cNvPr id="53" name="Chart 52">
              <a:extLst>
                <a:ext uri="{FF2B5EF4-FFF2-40B4-BE49-F238E27FC236}">
                  <a16:creationId xmlns:a16="http://schemas.microsoft.com/office/drawing/2014/main" id="{E8AB856E-AB44-4F75-B5E9-A4F0D5F14805}"/>
                </a:ext>
              </a:extLst>
            </xdr:cNvPr>
            <xdr:cNvGraphicFramePr>
              <a:graphicFrameLocks/>
            </xdr:cNvGraphicFramePr>
          </xdr:nvGraphicFramePr>
          <xdr:xfrm>
            <a:off x="6064091" y="333374"/>
            <a:ext cx="4471988" cy="1076325"/>
          </xdr:xfrm>
          <a:graphic>
            <a:graphicData uri="http://schemas.openxmlformats.org/drawingml/2006/chart">
              <c:chart xmlns:c="http://schemas.openxmlformats.org/drawingml/2006/chart" xmlns:r="http://schemas.openxmlformats.org/officeDocument/2006/relationships" r:id="rId8"/>
            </a:graphicData>
          </a:graphic>
        </xdr:graphicFrame>
        <xdr:grpSp>
          <xdr:nvGrpSpPr>
            <xdr:cNvPr id="21" name="Group 20">
              <a:extLst>
                <a:ext uri="{FF2B5EF4-FFF2-40B4-BE49-F238E27FC236}">
                  <a16:creationId xmlns:a16="http://schemas.microsoft.com/office/drawing/2014/main" id="{A7DF8A92-2759-4E41-B917-F3879EA7A252}"/>
                </a:ext>
              </a:extLst>
            </xdr:cNvPr>
            <xdr:cNvGrpSpPr/>
          </xdr:nvGrpSpPr>
          <xdr:grpSpPr>
            <a:xfrm>
              <a:off x="6503357" y="1224292"/>
              <a:ext cx="3618385" cy="627989"/>
              <a:chOff x="6573365" y="1262392"/>
              <a:chExt cx="3618385" cy="627989"/>
            </a:xfrm>
          </xdr:grpSpPr>
          <xdr:pic>
            <xdr:nvPicPr>
              <xdr:cNvPr id="70" name="Picture 69">
                <a:extLst>
                  <a:ext uri="{FF2B5EF4-FFF2-40B4-BE49-F238E27FC236}">
                    <a16:creationId xmlns:a16="http://schemas.microsoft.com/office/drawing/2014/main" id="{9F8BBE98-D165-4363-9D50-82031435B54F}"/>
                  </a:ext>
                </a:extLst>
              </xdr:cNvPr>
              <xdr:cNvPicPr>
                <a:picLocks noChangeAspect="1"/>
              </xdr:cNvPicPr>
            </xdr:nvPicPr>
            <xdr:blipFill rotWithShape="1">
              <a:blip xmlns:r="http://schemas.openxmlformats.org/officeDocument/2006/relationships" r:embed="rId9"/>
              <a:srcRect l="55006" t="29706" r="25544" b="26470"/>
              <a:stretch/>
            </xdr:blipFill>
            <xdr:spPr>
              <a:xfrm>
                <a:off x="6686551" y="1309687"/>
                <a:ext cx="138461" cy="180000"/>
              </a:xfrm>
              <a:prstGeom prst="rect">
                <a:avLst/>
              </a:prstGeom>
            </xdr:spPr>
          </xdr:pic>
          <xdr:grpSp>
            <xdr:nvGrpSpPr>
              <xdr:cNvPr id="19" name="Group 18">
                <a:extLst>
                  <a:ext uri="{FF2B5EF4-FFF2-40B4-BE49-F238E27FC236}">
                    <a16:creationId xmlns:a16="http://schemas.microsoft.com/office/drawing/2014/main" id="{C5B85119-21DF-4DAE-90B4-1CBD966D5B55}"/>
                  </a:ext>
                </a:extLst>
              </xdr:cNvPr>
              <xdr:cNvGrpSpPr/>
            </xdr:nvGrpSpPr>
            <xdr:grpSpPr>
              <a:xfrm>
                <a:off x="6573365" y="1262392"/>
                <a:ext cx="3618385" cy="627989"/>
                <a:chOff x="6573365" y="1262392"/>
                <a:chExt cx="3618385" cy="627989"/>
              </a:xfrm>
            </xdr:grpSpPr>
            <xdr:grpSp>
              <xdr:nvGrpSpPr>
                <xdr:cNvPr id="25" name="Group 24">
                  <a:extLst>
                    <a:ext uri="{FF2B5EF4-FFF2-40B4-BE49-F238E27FC236}">
                      <a16:creationId xmlns:a16="http://schemas.microsoft.com/office/drawing/2014/main" id="{6E2C29BD-FECD-4931-B68A-E11010EA7A9D}"/>
                    </a:ext>
                  </a:extLst>
                </xdr:cNvPr>
                <xdr:cNvGrpSpPr/>
              </xdr:nvGrpSpPr>
              <xdr:grpSpPr>
                <a:xfrm>
                  <a:off x="6573365" y="1262392"/>
                  <a:ext cx="3589810" cy="627989"/>
                  <a:chOff x="6573365" y="1262392"/>
                  <a:chExt cx="3589810" cy="627989"/>
                </a:xfrm>
              </xdr:grpSpPr>
              <xdr:grpSp>
                <xdr:nvGrpSpPr>
                  <xdr:cNvPr id="68" name="Group 67">
                    <a:extLst>
                      <a:ext uri="{FF2B5EF4-FFF2-40B4-BE49-F238E27FC236}">
                        <a16:creationId xmlns:a16="http://schemas.microsoft.com/office/drawing/2014/main" id="{F01CC002-E58C-487B-98D6-6C2F639E4D94}"/>
                      </a:ext>
                    </a:extLst>
                  </xdr:cNvPr>
                  <xdr:cNvGrpSpPr/>
                </xdr:nvGrpSpPr>
                <xdr:grpSpPr>
                  <a:xfrm>
                    <a:off x="6573365" y="1262392"/>
                    <a:ext cx="3589810" cy="627989"/>
                    <a:chOff x="6678140" y="1262392"/>
                    <a:chExt cx="3589810" cy="627989"/>
                  </a:xfrm>
                </xdr:grpSpPr>
                <xdr:sp macro="" textlink="">
                  <xdr:nvSpPr>
                    <xdr:cNvPr id="54" name="Text Box 2">
                      <a:extLst>
                        <a:ext uri="{FF2B5EF4-FFF2-40B4-BE49-F238E27FC236}">
                          <a16:creationId xmlns:a16="http://schemas.microsoft.com/office/drawing/2014/main" id="{AB16EE93-8980-4D35-AC21-371743F39DA9}"/>
                        </a:ext>
                      </a:extLst>
                    </xdr:cNvPr>
                    <xdr:cNvSpPr txBox="1"/>
                  </xdr:nvSpPr>
                  <xdr:spPr>
                    <a:xfrm>
                      <a:off x="6763865" y="1262392"/>
                      <a:ext cx="827560" cy="385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ctr"/>
                      <a:r>
                        <a:rPr lang="en-US" sz="900">
                          <a:solidFill>
                            <a:schemeClr val="tx1">
                              <a:lumMod val="65000"/>
                              <a:lumOff val="35000"/>
                            </a:schemeClr>
                          </a:solidFill>
                          <a:latin typeface="Arial" panose="020B0604020202020204" pitchFamily="7" charset="0"/>
                          <a:cs typeface="Arial" panose="020B0604020202020204" pitchFamily="7" charset="0"/>
                        </a:rPr>
                        <a:t>Highest</a:t>
                      </a:r>
                      <a:r>
                        <a:rPr lang="en-US" sz="800" baseline="0">
                          <a:solidFill>
                            <a:schemeClr val="bg1">
                              <a:lumMod val="50000"/>
                            </a:schemeClr>
                          </a:solidFill>
                          <a:latin typeface="Arial" panose="020B0604020202020204" pitchFamily="7" charset="0"/>
                          <a:cs typeface="Arial" panose="020B0604020202020204" pitchFamily="7" charset="0"/>
                        </a:rPr>
                        <a:t> </a:t>
                      </a:r>
                      <a:r>
                        <a:rPr lang="en-US" sz="700" baseline="0">
                          <a:solidFill>
                            <a:schemeClr val="bg1">
                              <a:lumMod val="50000"/>
                            </a:schemeClr>
                          </a:solidFill>
                          <a:latin typeface="Arial" panose="020B0604020202020204" pitchFamily="7" charset="0"/>
                          <a:cs typeface="Arial" panose="020B0604020202020204" pitchFamily="7" charset="0"/>
                        </a:rPr>
                        <a:t>Yearly Revenue</a:t>
                      </a:r>
                      <a:endParaRPr lang="en-US" sz="800">
                        <a:solidFill>
                          <a:schemeClr val="bg1">
                            <a:lumMod val="50000"/>
                          </a:schemeClr>
                        </a:solidFill>
                        <a:cs typeface="+mn-lt"/>
                      </a:endParaRPr>
                    </a:p>
                  </xdr:txBody>
                </xdr:sp>
                <xdr:sp macro="" textlink="Pivot_Tables!Z7">
                  <xdr:nvSpPr>
                    <xdr:cNvPr id="63" name="Text Box 2">
                      <a:extLst>
                        <a:ext uri="{FF2B5EF4-FFF2-40B4-BE49-F238E27FC236}">
                          <a16:creationId xmlns:a16="http://schemas.microsoft.com/office/drawing/2014/main" id="{3677415C-DD75-419B-AC7C-BF4342AC0D6A}"/>
                        </a:ext>
                      </a:extLst>
                    </xdr:cNvPr>
                    <xdr:cNvSpPr txBox="1"/>
                  </xdr:nvSpPr>
                  <xdr:spPr>
                    <a:xfrm>
                      <a:off x="6678140" y="1690688"/>
                      <a:ext cx="922810" cy="199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ctr"/>
                      <a:fld id="{F324E4ED-0AC9-498A-9B1B-C7D8B903BCEB}" type="TxLink">
                        <a:rPr lang="en-US" sz="1100" b="0" i="0" u="none" strike="noStrike">
                          <a:solidFill>
                            <a:schemeClr val="tx1">
                              <a:lumMod val="50000"/>
                              <a:lumOff val="50000"/>
                            </a:schemeClr>
                          </a:solidFill>
                          <a:latin typeface="Calibri"/>
                          <a:ea typeface="Calibri"/>
                          <a:cs typeface="Calibri"/>
                        </a:rPr>
                        <a:pPr algn="ctr"/>
                        <a:t> 984,503,786 </a:t>
                      </a:fld>
                      <a:endParaRPr lang="en-US" sz="800">
                        <a:solidFill>
                          <a:schemeClr val="tx1">
                            <a:lumMod val="50000"/>
                            <a:lumOff val="50000"/>
                          </a:schemeClr>
                        </a:solidFill>
                        <a:cs typeface="+mn-lt"/>
                      </a:endParaRPr>
                    </a:p>
                  </xdr:txBody>
                </xdr:sp>
                <xdr:sp macro="" textlink="Pivot_Tables!AA7">
                  <xdr:nvSpPr>
                    <xdr:cNvPr id="57" name="Text Box 2">
                      <a:extLst>
                        <a:ext uri="{FF2B5EF4-FFF2-40B4-BE49-F238E27FC236}">
                          <a16:creationId xmlns:a16="http://schemas.microsoft.com/office/drawing/2014/main" id="{C3197FF8-3C3A-4BFA-A308-AD9592DFD4D2}"/>
                        </a:ext>
                      </a:extLst>
                    </xdr:cNvPr>
                    <xdr:cNvSpPr txBox="1"/>
                  </xdr:nvSpPr>
                  <xdr:spPr>
                    <a:xfrm>
                      <a:off x="6725765" y="1595438"/>
                      <a:ext cx="827560" cy="114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ctr"/>
                      <a:fld id="{13F73D15-DBCB-4609-AC58-69EA470F649E}" type="TxLink">
                        <a:rPr lang="en-US" sz="850" b="0" i="0" u="none" strike="noStrike">
                          <a:solidFill>
                            <a:schemeClr val="tx1">
                              <a:lumMod val="65000"/>
                              <a:lumOff val="35000"/>
                            </a:schemeClr>
                          </a:solidFill>
                          <a:latin typeface="Calibri"/>
                          <a:ea typeface="Calibri"/>
                          <a:cs typeface="Calibri"/>
                        </a:rPr>
                        <a:pPr algn="ctr"/>
                        <a:t>2015</a:t>
                      </a:fld>
                      <a:endParaRPr lang="en-US" sz="850">
                        <a:solidFill>
                          <a:schemeClr val="tx1">
                            <a:lumMod val="65000"/>
                            <a:lumOff val="35000"/>
                          </a:schemeClr>
                        </a:solidFill>
                        <a:cs typeface="+mn-lt"/>
                      </a:endParaRPr>
                    </a:p>
                  </xdr:txBody>
                </xdr:sp>
                <xdr:sp macro="" textlink="Pivot_Tables!AA9">
                  <xdr:nvSpPr>
                    <xdr:cNvPr id="58" name="Text Box 2">
                      <a:extLst>
                        <a:ext uri="{FF2B5EF4-FFF2-40B4-BE49-F238E27FC236}">
                          <a16:creationId xmlns:a16="http://schemas.microsoft.com/office/drawing/2014/main" id="{7BC7404B-0892-43D4-A842-4AE0890978F3}"/>
                        </a:ext>
                      </a:extLst>
                    </xdr:cNvPr>
                    <xdr:cNvSpPr txBox="1"/>
                  </xdr:nvSpPr>
                  <xdr:spPr>
                    <a:xfrm>
                      <a:off x="9440390" y="1595438"/>
                      <a:ext cx="827560" cy="114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ctr"/>
                      <a:fld id="{E8C48095-5009-4C0C-A9BE-B944391AAE7D}" type="TxLink">
                        <a:rPr lang="en-US" sz="850" b="0" i="0" u="none" strike="noStrike">
                          <a:solidFill>
                            <a:schemeClr val="tx1">
                              <a:lumMod val="65000"/>
                              <a:lumOff val="35000"/>
                            </a:schemeClr>
                          </a:solidFill>
                          <a:latin typeface="Calibri"/>
                          <a:ea typeface="Calibri"/>
                          <a:cs typeface="Calibri"/>
                        </a:rPr>
                        <a:pPr algn="ctr"/>
                        <a:t>2017</a:t>
                      </a:fld>
                      <a:endParaRPr lang="en-US" sz="850">
                        <a:solidFill>
                          <a:schemeClr val="tx1">
                            <a:lumMod val="65000"/>
                            <a:lumOff val="35000"/>
                          </a:schemeClr>
                        </a:solidFill>
                        <a:cs typeface="+mn-lt"/>
                      </a:endParaRPr>
                    </a:p>
                  </xdr:txBody>
                </xdr:sp>
              </xdr:grpSp>
              <xdr:pic>
                <xdr:nvPicPr>
                  <xdr:cNvPr id="59" name="Picture 58">
                    <a:extLst>
                      <a:ext uri="{FF2B5EF4-FFF2-40B4-BE49-F238E27FC236}">
                        <a16:creationId xmlns:a16="http://schemas.microsoft.com/office/drawing/2014/main" id="{3710EA4A-864E-4D9A-BE8F-C15791CD2B89}"/>
                      </a:ext>
                    </a:extLst>
                  </xdr:cNvPr>
                  <xdr:cNvPicPr>
                    <a:picLocks noChangeAspect="1"/>
                  </xdr:cNvPicPr>
                </xdr:nvPicPr>
                <xdr:blipFill rotWithShape="1">
                  <a:blip xmlns:r="http://schemas.openxmlformats.org/officeDocument/2006/relationships" r:embed="rId10">
                    <a:duotone>
                      <a:prstClr val="black"/>
                      <a:srgbClr val="FF0000">
                        <a:tint val="45000"/>
                        <a:satMod val="400000"/>
                      </a:srgbClr>
                    </a:duotone>
                    <a:extLst>
                      <a:ext uri="{BEBA8EAE-BF5A-486C-A8C5-ECC9F3942E4B}">
                        <a14:imgProps xmlns:a14="http://schemas.microsoft.com/office/drawing/2010/main">
                          <a14:imgLayer r:embed="rId11">
                            <a14:imgEffect>
                              <a14:artisticPencilSketch/>
                            </a14:imgEffect>
                          </a14:imgLayer>
                        </a14:imgProps>
                      </a:ext>
                    </a:extLst>
                  </a:blip>
                  <a:srcRect l="55006" t="29706" r="25544" b="26470"/>
                  <a:stretch/>
                </xdr:blipFill>
                <xdr:spPr>
                  <a:xfrm flipV="1">
                    <a:off x="9382126" y="1300162"/>
                    <a:ext cx="138461" cy="180000"/>
                  </a:xfrm>
                  <a:prstGeom prst="rect">
                    <a:avLst/>
                  </a:prstGeom>
                </xdr:spPr>
              </xdr:pic>
            </xdr:grpSp>
            <xdr:sp macro="" textlink="">
              <xdr:nvSpPr>
                <xdr:cNvPr id="56" name="Text Box 2">
                  <a:extLst>
                    <a:ext uri="{FF2B5EF4-FFF2-40B4-BE49-F238E27FC236}">
                      <a16:creationId xmlns:a16="http://schemas.microsoft.com/office/drawing/2014/main" id="{3AEFF932-15E3-40DB-8029-627FE25557FA}"/>
                    </a:ext>
                  </a:extLst>
                </xdr:cNvPr>
                <xdr:cNvSpPr txBox="1"/>
              </xdr:nvSpPr>
              <xdr:spPr>
                <a:xfrm>
                  <a:off x="9321327" y="1283493"/>
                  <a:ext cx="818036"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chemeClr val="tx1">
                          <a:lumMod val="65000"/>
                          <a:lumOff val="35000"/>
                        </a:schemeClr>
                      </a:solidFill>
                      <a:effectLst/>
                      <a:uLnTx/>
                      <a:uFillTx/>
                      <a:latin typeface="Arial" panose="020B0604020202020204" pitchFamily="7" charset="0"/>
                      <a:ea typeface="+mn-ea"/>
                      <a:cs typeface="Arial" panose="020B0604020202020204" pitchFamily="7" charset="0"/>
                    </a:rPr>
                    <a:t>Lowest</a:t>
                  </a:r>
                  <a:r>
                    <a:rPr kumimoji="0" lang="en-US" sz="800" b="0" i="0" u="none" strike="noStrike" kern="0" cap="none" spc="0" normalizeH="0" baseline="0" noProof="0">
                      <a:ln>
                        <a:noFill/>
                      </a:ln>
                      <a:solidFill>
                        <a:prstClr val="white">
                          <a:lumMod val="50000"/>
                        </a:prstClr>
                      </a:solidFill>
                      <a:effectLst/>
                      <a:uLnTx/>
                      <a:uFillTx/>
                      <a:latin typeface="Arial" panose="020B0604020202020204" pitchFamily="7" charset="0"/>
                      <a:ea typeface="+mn-ea"/>
                      <a:cs typeface="Arial" panose="020B0604020202020204" pitchFamily="7" charset="0"/>
                    </a:rPr>
                    <a:t> </a:t>
                  </a:r>
                  <a:r>
                    <a:rPr kumimoji="0" lang="en-US" sz="700" b="0" i="0" u="none" strike="noStrike" kern="0" cap="none" spc="0" normalizeH="0" baseline="0" noProof="0">
                      <a:ln>
                        <a:noFill/>
                      </a:ln>
                      <a:solidFill>
                        <a:prstClr val="white">
                          <a:lumMod val="50000"/>
                        </a:prstClr>
                      </a:solidFill>
                      <a:effectLst/>
                      <a:uLnTx/>
                      <a:uFillTx/>
                      <a:latin typeface="Arial" panose="020B0604020202020204" pitchFamily="7" charset="0"/>
                      <a:ea typeface="+mn-ea"/>
                      <a:cs typeface="Arial" panose="020B0604020202020204" pitchFamily="7" charset="0"/>
                    </a:rPr>
                    <a:t>Yearly Revenue</a:t>
                  </a:r>
                  <a:endParaRPr kumimoji="0" lang="en-US" sz="800" b="0" i="0" u="none" strike="noStrike" kern="0" cap="none" spc="0" normalizeH="0" baseline="0" noProof="0">
                    <a:ln>
                      <a:noFill/>
                    </a:ln>
                    <a:solidFill>
                      <a:prstClr val="white">
                        <a:lumMod val="50000"/>
                      </a:prstClr>
                    </a:solidFill>
                    <a:effectLst/>
                    <a:uLnTx/>
                    <a:uFillTx/>
                    <a:latin typeface="+mn-lt"/>
                    <a:ea typeface="+mn-ea"/>
                    <a:cs typeface="Calibri"/>
                  </a:endParaRPr>
                </a:p>
              </xdr:txBody>
            </xdr:sp>
            <xdr:sp macro="" textlink="Pivot_Tables!Z9">
              <xdr:nvSpPr>
                <xdr:cNvPr id="65" name="Text Box 2">
                  <a:extLst>
                    <a:ext uri="{FF2B5EF4-FFF2-40B4-BE49-F238E27FC236}">
                      <a16:creationId xmlns:a16="http://schemas.microsoft.com/office/drawing/2014/main" id="{582DB16B-650B-46B2-A3F1-136A1F0628B7}"/>
                    </a:ext>
                  </a:extLst>
                </xdr:cNvPr>
                <xdr:cNvSpPr txBox="1"/>
              </xdr:nvSpPr>
              <xdr:spPr>
                <a:xfrm>
                  <a:off x="9268940" y="1690688"/>
                  <a:ext cx="922810" cy="199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ctr"/>
                  <a:fld id="{A12D50A4-33EE-4B3E-9AA0-E9FAA7988C0C}" type="TxLink">
                    <a:rPr lang="en-US" sz="1100" b="0" i="0" u="none" strike="noStrike">
                      <a:solidFill>
                        <a:schemeClr val="tx1">
                          <a:lumMod val="50000"/>
                          <a:lumOff val="50000"/>
                        </a:schemeClr>
                      </a:solidFill>
                      <a:latin typeface="Calibri"/>
                      <a:ea typeface="Calibri"/>
                      <a:cs typeface="Calibri"/>
                    </a:rPr>
                    <a:pPr algn="ctr"/>
                    <a:t> 470,552,200 </a:t>
                  </a:fld>
                  <a:endParaRPr lang="en-US" sz="800">
                    <a:solidFill>
                      <a:schemeClr val="tx1">
                        <a:lumMod val="50000"/>
                        <a:lumOff val="50000"/>
                      </a:schemeClr>
                    </a:solidFill>
                    <a:cs typeface="+mn-lt"/>
                  </a:endParaRPr>
                </a:p>
              </xdr:txBody>
            </xdr:sp>
            <xdr:grpSp>
              <xdr:nvGrpSpPr>
                <xdr:cNvPr id="15" name="Group 14">
                  <a:extLst>
                    <a:ext uri="{FF2B5EF4-FFF2-40B4-BE49-F238E27FC236}">
                      <a16:creationId xmlns:a16="http://schemas.microsoft.com/office/drawing/2014/main" id="{AF59F908-EC1D-4C9C-9C5C-C716500E013D}"/>
                    </a:ext>
                  </a:extLst>
                </xdr:cNvPr>
                <xdr:cNvGrpSpPr/>
              </xdr:nvGrpSpPr>
              <xdr:grpSpPr>
                <a:xfrm>
                  <a:off x="7921152" y="1273968"/>
                  <a:ext cx="922810" cy="616413"/>
                  <a:chOff x="8025927" y="1331118"/>
                  <a:chExt cx="922810" cy="616413"/>
                </a:xfrm>
              </xdr:grpSpPr>
              <xdr:grpSp>
                <xdr:nvGrpSpPr>
                  <xdr:cNvPr id="67" name="Group 66">
                    <a:extLst>
                      <a:ext uri="{FF2B5EF4-FFF2-40B4-BE49-F238E27FC236}">
                        <a16:creationId xmlns:a16="http://schemas.microsoft.com/office/drawing/2014/main" id="{F88296C3-11F9-4FCA-B0DB-C3C27DFE23FB}"/>
                      </a:ext>
                    </a:extLst>
                  </xdr:cNvPr>
                  <xdr:cNvGrpSpPr/>
                </xdr:nvGrpSpPr>
                <xdr:grpSpPr>
                  <a:xfrm>
                    <a:off x="8025927" y="1331118"/>
                    <a:ext cx="922810" cy="616413"/>
                    <a:chOff x="8025928" y="1273968"/>
                    <a:chExt cx="922810" cy="616413"/>
                  </a:xfrm>
                </xdr:grpSpPr>
                <xdr:sp macro="" textlink="">
                  <xdr:nvSpPr>
                    <xdr:cNvPr id="55" name="Text Box 2">
                      <a:extLst>
                        <a:ext uri="{FF2B5EF4-FFF2-40B4-BE49-F238E27FC236}">
                          <a16:creationId xmlns:a16="http://schemas.microsoft.com/office/drawing/2014/main" id="{6E7526D1-5B44-4CE4-9AED-058EB6B53A4C}"/>
                        </a:ext>
                      </a:extLst>
                    </xdr:cNvPr>
                    <xdr:cNvSpPr txBox="1"/>
                  </xdr:nvSpPr>
                  <xdr:spPr>
                    <a:xfrm>
                      <a:off x="8061924" y="1273968"/>
                      <a:ext cx="850819"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chemeClr val="tx1">
                              <a:lumMod val="65000"/>
                              <a:lumOff val="35000"/>
                            </a:schemeClr>
                          </a:solidFill>
                          <a:effectLst/>
                          <a:uLnTx/>
                          <a:uFillTx/>
                          <a:latin typeface="Arial" panose="020B0604020202020204" pitchFamily="7" charset="0"/>
                          <a:ea typeface="+mn-ea"/>
                          <a:cs typeface="Arial" panose="020B0604020202020204" pitchFamily="7" charset="0"/>
                        </a:rPr>
                        <a:t>Average</a:t>
                      </a:r>
                      <a:r>
                        <a:rPr kumimoji="0" lang="en-US" sz="800" b="0" i="0" u="none" strike="noStrike" kern="0" cap="none" spc="0" normalizeH="0" baseline="0" noProof="0">
                          <a:ln>
                            <a:noFill/>
                          </a:ln>
                          <a:solidFill>
                            <a:prstClr val="white">
                              <a:lumMod val="50000"/>
                            </a:prstClr>
                          </a:solidFill>
                          <a:effectLst/>
                          <a:uLnTx/>
                          <a:uFillTx/>
                          <a:latin typeface="Arial" panose="020B0604020202020204" pitchFamily="7" charset="0"/>
                          <a:ea typeface="+mn-ea"/>
                          <a:cs typeface="Arial" panose="020B0604020202020204" pitchFamily="7" charset="0"/>
                        </a:rPr>
                        <a:t> </a:t>
                      </a:r>
                      <a:r>
                        <a:rPr kumimoji="0" lang="en-US" sz="700" b="0" i="0" u="none" strike="noStrike" kern="0" cap="none" spc="0" normalizeH="0" baseline="0" noProof="0">
                          <a:ln>
                            <a:noFill/>
                          </a:ln>
                          <a:solidFill>
                            <a:prstClr val="white">
                              <a:lumMod val="50000"/>
                            </a:prstClr>
                          </a:solidFill>
                          <a:effectLst/>
                          <a:uLnTx/>
                          <a:uFillTx/>
                          <a:latin typeface="Arial" panose="020B0604020202020204" pitchFamily="7" charset="0"/>
                          <a:ea typeface="+mn-ea"/>
                          <a:cs typeface="Arial" panose="020B0604020202020204" pitchFamily="7" charset="0"/>
                        </a:rPr>
                        <a:t>Yearly Revenue</a:t>
                      </a:r>
                      <a:endParaRPr kumimoji="0" lang="en-US" sz="800" b="0" i="0" u="none" strike="noStrike" kern="0" cap="none" spc="0" normalizeH="0" baseline="0" noProof="0">
                        <a:ln>
                          <a:noFill/>
                        </a:ln>
                        <a:solidFill>
                          <a:prstClr val="white">
                            <a:lumMod val="50000"/>
                          </a:prstClr>
                        </a:solidFill>
                        <a:effectLst/>
                        <a:uLnTx/>
                        <a:uFillTx/>
                        <a:latin typeface="+mn-lt"/>
                        <a:ea typeface="+mn-ea"/>
                        <a:cs typeface="Calibri"/>
                      </a:endParaRPr>
                    </a:p>
                  </xdr:txBody>
                </xdr:sp>
                <xdr:sp macro="" textlink="Pivot_Tables!Z8">
                  <xdr:nvSpPr>
                    <xdr:cNvPr id="64" name="Text Box 2">
                      <a:extLst>
                        <a:ext uri="{FF2B5EF4-FFF2-40B4-BE49-F238E27FC236}">
                          <a16:creationId xmlns:a16="http://schemas.microsoft.com/office/drawing/2014/main" id="{40310739-C06F-4221-BE5C-0E5711E9BFAF}"/>
                        </a:ext>
                      </a:extLst>
                    </xdr:cNvPr>
                    <xdr:cNvSpPr txBox="1"/>
                  </xdr:nvSpPr>
                  <xdr:spPr>
                    <a:xfrm>
                      <a:off x="8025928" y="1690688"/>
                      <a:ext cx="922810" cy="199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ctr"/>
                      <a:fld id="{8312527C-0BD4-4667-91DA-75EB242CED47}" type="TxLink">
                        <a:rPr lang="en-US" sz="1100" b="0" i="0" u="none" strike="noStrike">
                          <a:solidFill>
                            <a:schemeClr val="tx1">
                              <a:lumMod val="50000"/>
                              <a:lumOff val="50000"/>
                            </a:schemeClr>
                          </a:solidFill>
                          <a:latin typeface="Calibri"/>
                          <a:ea typeface="Calibri"/>
                          <a:cs typeface="Calibri"/>
                        </a:rPr>
                        <a:pPr algn="ctr"/>
                        <a:t> 828,586,151 </a:t>
                      </a:fld>
                      <a:endParaRPr lang="en-US" sz="800">
                        <a:solidFill>
                          <a:schemeClr val="tx1">
                            <a:lumMod val="50000"/>
                            <a:lumOff val="50000"/>
                          </a:schemeClr>
                        </a:solidFill>
                        <a:cs typeface="+mn-lt"/>
                      </a:endParaRPr>
                    </a:p>
                  </xdr:txBody>
                </xdr:sp>
              </xdr:grpSp>
              <xdr:pic>
                <xdr:nvPicPr>
                  <xdr:cNvPr id="77" name="Picture 76" descr="Average Icon - Free PNG &amp; SVG 986801 - Noun Project">
                    <a:extLst>
                      <a:ext uri="{FF2B5EF4-FFF2-40B4-BE49-F238E27FC236}">
                        <a16:creationId xmlns:a16="http://schemas.microsoft.com/office/drawing/2014/main" id="{D22F795E-55C3-43DB-9466-248E53684975}"/>
                      </a:ext>
                    </a:extLst>
                  </xdr:cNvPr>
                  <xdr:cNvPicPr>
                    <a:picLocks noChangeAspect="1" noChangeArrowheads="1"/>
                  </xdr:cNvPicPr>
                </xdr:nvPicPr>
                <xdr:blipFill>
                  <a:blip xmlns:r="http://schemas.openxmlformats.org/officeDocument/2006/relationships" r:embed="rId12"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8103569" y="1361587"/>
                    <a:ext cx="133350" cy="133350"/>
                  </a:xfrm>
                  <a:prstGeom prst="rect">
                    <a:avLst/>
                  </a:prstGeom>
                  <a:noFill/>
                  <a:extLst>
                    <a:ext uri="{909E8E84-426E-40DD-AFC4-6F175D3DCCD1}">
                      <a14:hiddenFill xmlns:a14="http://schemas.microsoft.com/office/drawing/2010/main">
                        <a:solidFill>
                          <a:srgbClr val="FFFFFF"/>
                        </a:solidFill>
                      </a14:hiddenFill>
                    </a:ext>
                  </a:extLst>
                </xdr:spPr>
              </xdr:pic>
            </xdr:grpSp>
          </xdr:grpSp>
        </xdr:grpSp>
        <xdr:graphicFrame macro="">
          <xdr:nvGraphicFramePr>
            <xdr:cNvPr id="121" name="Chart 120">
              <a:extLst>
                <a:ext uri="{FF2B5EF4-FFF2-40B4-BE49-F238E27FC236}">
                  <a16:creationId xmlns:a16="http://schemas.microsoft.com/office/drawing/2014/main" id="{1C25C9EF-CA4B-4F39-9E11-E1EBE5712013}"/>
                </a:ext>
              </a:extLst>
            </xdr:cNvPr>
            <xdr:cNvGraphicFramePr>
              <a:graphicFrameLocks/>
            </xdr:cNvGraphicFramePr>
          </xdr:nvGraphicFramePr>
          <xdr:xfrm>
            <a:off x="6191250" y="790576"/>
            <a:ext cx="4152900" cy="676274"/>
          </xdr:xfrm>
          <a:graphic>
            <a:graphicData uri="http://schemas.openxmlformats.org/drawingml/2006/chart">
              <c:chart xmlns:c="http://schemas.openxmlformats.org/drawingml/2006/chart" xmlns:r="http://schemas.openxmlformats.org/officeDocument/2006/relationships" r:id="rId13"/>
            </a:graphicData>
          </a:graphic>
        </xdr:graphicFrame>
      </xdr:grpSp>
      <xdr:grpSp>
        <xdr:nvGrpSpPr>
          <xdr:cNvPr id="124" name="Group 123">
            <a:extLst>
              <a:ext uri="{FF2B5EF4-FFF2-40B4-BE49-F238E27FC236}">
                <a16:creationId xmlns:a16="http://schemas.microsoft.com/office/drawing/2014/main" id="{F817F3CC-B341-40B8-8B0C-2A2F2DC071E5}"/>
              </a:ext>
            </a:extLst>
          </xdr:cNvPr>
          <xdr:cNvGrpSpPr/>
        </xdr:nvGrpSpPr>
        <xdr:grpSpPr>
          <a:xfrm>
            <a:off x="161925" y="42863"/>
            <a:ext cx="1981200" cy="1933575"/>
            <a:chOff x="161925" y="42863"/>
            <a:chExt cx="1981200" cy="1933575"/>
          </a:xfrm>
        </xdr:grpSpPr>
        <xdr:sp macro="" textlink="">
          <xdr:nvSpPr>
            <xdr:cNvPr id="2" name="Rounded Rectangle 1">
              <a:extLst>
                <a:ext uri="{FF2B5EF4-FFF2-40B4-BE49-F238E27FC236}">
                  <a16:creationId xmlns:a16="http://schemas.microsoft.com/office/drawing/2014/main" id="{00000000-0008-0000-0600-000002000000}"/>
                </a:ext>
              </a:extLst>
            </xdr:cNvPr>
            <xdr:cNvSpPr/>
          </xdr:nvSpPr>
          <xdr:spPr>
            <a:xfrm>
              <a:off x="161925" y="42863"/>
              <a:ext cx="1971194" cy="1933575"/>
            </a:xfrm>
            <a:prstGeom prst="roundRect">
              <a:avLst/>
            </a:prstGeom>
            <a:solidFill>
              <a:schemeClr val="bg1"/>
            </a:solidFill>
            <a:ln>
              <a:solidFill>
                <a:schemeClr val="bg1">
                  <a:lumMod val="95000"/>
                </a:schemeClr>
              </a:solidFill>
            </a:ln>
            <a:effectLst>
              <a:outerShdw blurRad="279400" dist="381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l"/>
              <a:endParaRPr lang="en-US" sz="1100"/>
            </a:p>
          </xdr:txBody>
        </xdr:sp>
        <xdr:sp macro="" textlink="">
          <xdr:nvSpPr>
            <xdr:cNvPr id="3" name="Text Box 2">
              <a:extLst>
                <a:ext uri="{FF2B5EF4-FFF2-40B4-BE49-F238E27FC236}">
                  <a16:creationId xmlns:a16="http://schemas.microsoft.com/office/drawing/2014/main" id="{00000000-0008-0000-0600-000003000000}"/>
                </a:ext>
              </a:extLst>
            </xdr:cNvPr>
            <xdr:cNvSpPr txBox="1"/>
          </xdr:nvSpPr>
          <xdr:spPr>
            <a:xfrm>
              <a:off x="1172538" y="619124"/>
              <a:ext cx="970587" cy="5715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ctr"/>
              <a:r>
                <a:rPr lang="en-US" sz="1000">
                  <a:solidFill>
                    <a:srgbClr val="7030A0"/>
                  </a:solidFill>
                  <a:latin typeface="Arial" panose="020B0604020202020204" pitchFamily="7" charset="0"/>
                  <a:cs typeface="Arial" panose="020B0604020202020204" pitchFamily="7" charset="0"/>
                </a:rPr>
                <a:t>Sales</a:t>
              </a:r>
            </a:p>
            <a:p>
              <a:pPr algn="ctr"/>
              <a:r>
                <a:rPr lang="en-US" sz="1000">
                  <a:cs typeface="+mn-lt"/>
                </a:rPr>
                <a:t>Performance</a:t>
              </a:r>
            </a:p>
            <a:p>
              <a:pPr algn="ctr"/>
              <a:r>
                <a:rPr lang="en-US" sz="1000">
                  <a:cs typeface="+mn-lt"/>
                </a:rPr>
                <a:t>Metrics </a:t>
              </a:r>
            </a:p>
          </xdr:txBody>
        </xdr:sp>
        <xdr:pic>
          <xdr:nvPicPr>
            <xdr:cNvPr id="4" name="Picture 3" descr="Sales icon">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4"/>
            <a:stretch>
              <a:fillRect/>
            </a:stretch>
          </xdr:blipFill>
          <xdr:spPr>
            <a:xfrm>
              <a:off x="1412684" y="218440"/>
              <a:ext cx="490297" cy="413934"/>
            </a:xfrm>
            <a:prstGeom prst="rect">
              <a:avLst/>
            </a:prstGeom>
          </xdr:spPr>
        </xdr:pic>
        <xdr:sp macro="" textlink="">
          <xdr:nvSpPr>
            <xdr:cNvPr id="111" name="TextBox 110">
              <a:extLst>
                <a:ext uri="{FF2B5EF4-FFF2-40B4-BE49-F238E27FC236}">
                  <a16:creationId xmlns:a16="http://schemas.microsoft.com/office/drawing/2014/main" id="{9414A98B-141E-4EEC-8682-6490FA507943}"/>
                </a:ext>
              </a:extLst>
            </xdr:cNvPr>
            <xdr:cNvSpPr txBox="1"/>
          </xdr:nvSpPr>
          <xdr:spPr>
            <a:xfrm>
              <a:off x="276226" y="1200150"/>
              <a:ext cx="1447800"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i="1">
                  <a:latin typeface="Constantia" panose="02030602050306030303" pitchFamily="18" charset="0"/>
                </a:rPr>
                <a:t>Imisi Sanwoolu</a:t>
              </a:r>
            </a:p>
            <a:p>
              <a:r>
                <a:rPr lang="en-US" sz="1000">
                  <a:latin typeface="Arial" panose="020B0604020202020204" pitchFamily="34" charset="0"/>
                  <a:cs typeface="Arial" panose="020B0604020202020204" pitchFamily="34" charset="0"/>
                </a:rPr>
                <a:t>Data Analyst</a:t>
              </a:r>
            </a:p>
            <a:p>
              <a:r>
                <a:rPr lang="en-US" sz="900"/>
                <a:t>imisisanwoolu@gmail.com</a:t>
              </a:r>
              <a:endParaRPr lang="en-NG" sz="900"/>
            </a:p>
          </xdr:txBody>
        </xdr:sp>
        <xdr:pic>
          <xdr:nvPicPr>
            <xdr:cNvPr id="123" name="Picture 122">
              <a:extLst>
                <a:ext uri="{FF2B5EF4-FFF2-40B4-BE49-F238E27FC236}">
                  <a16:creationId xmlns:a16="http://schemas.microsoft.com/office/drawing/2014/main" id="{B5D2DA28-D816-4B2F-92B3-8E20D3DE455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23851" y="257175"/>
              <a:ext cx="846000" cy="846000"/>
            </a:xfrm>
            <a:prstGeom prst="rect">
              <a:avLst/>
            </a:prstGeom>
          </xdr:spPr>
        </xdr:pic>
      </xdr:grpSp>
    </xdr:grpSp>
    <xdr:clientData/>
  </xdr:twoCellAnchor>
  <xdr:twoCellAnchor>
    <xdr:from>
      <xdr:col>0</xdr:col>
      <xdr:colOff>161925</xdr:colOff>
      <xdr:row>11</xdr:row>
      <xdr:rowOff>52576</xdr:rowOff>
    </xdr:from>
    <xdr:to>
      <xdr:col>29</xdr:col>
      <xdr:colOff>161925</xdr:colOff>
      <xdr:row>26</xdr:row>
      <xdr:rowOff>176401</xdr:rowOff>
    </xdr:to>
    <xdr:grpSp>
      <xdr:nvGrpSpPr>
        <xdr:cNvPr id="137" name="Group 136">
          <a:extLst>
            <a:ext uri="{FF2B5EF4-FFF2-40B4-BE49-F238E27FC236}">
              <a16:creationId xmlns:a16="http://schemas.microsoft.com/office/drawing/2014/main" id="{36907FEB-96BD-4F72-AB79-8C97232EC8F2}"/>
            </a:ext>
          </a:extLst>
        </xdr:cNvPr>
        <xdr:cNvGrpSpPr/>
      </xdr:nvGrpSpPr>
      <xdr:grpSpPr>
        <a:xfrm>
          <a:off x="161925" y="2148076"/>
          <a:ext cx="17678400" cy="2981325"/>
          <a:chOff x="161925" y="2148076"/>
          <a:chExt cx="17678400" cy="2981325"/>
        </a:xfrm>
      </xdr:grpSpPr>
      <xdr:grpSp>
        <xdr:nvGrpSpPr>
          <xdr:cNvPr id="35" name="Group 34">
            <a:extLst>
              <a:ext uri="{FF2B5EF4-FFF2-40B4-BE49-F238E27FC236}">
                <a16:creationId xmlns:a16="http://schemas.microsoft.com/office/drawing/2014/main" id="{018B6C3F-5DE1-4DF7-BAB3-08DD29AC0BCA}"/>
              </a:ext>
            </a:extLst>
          </xdr:cNvPr>
          <xdr:cNvGrpSpPr/>
        </xdr:nvGrpSpPr>
        <xdr:grpSpPr>
          <a:xfrm>
            <a:off x="7483674" y="2148076"/>
            <a:ext cx="3234927" cy="2980800"/>
            <a:chOff x="7371160" y="2171700"/>
            <a:chExt cx="3234927" cy="2980800"/>
          </a:xfrm>
        </xdr:grpSpPr>
        <xdr:sp macro="" textlink="">
          <xdr:nvSpPr>
            <xdr:cNvPr id="73" name="Rounded Rectangle 4">
              <a:extLst>
                <a:ext uri="{FF2B5EF4-FFF2-40B4-BE49-F238E27FC236}">
                  <a16:creationId xmlns:a16="http://schemas.microsoft.com/office/drawing/2014/main" id="{F83ADC9F-0C5E-42EF-8C84-2A123B2FA6F5}"/>
                </a:ext>
              </a:extLst>
            </xdr:cNvPr>
            <xdr:cNvSpPr/>
          </xdr:nvSpPr>
          <xdr:spPr>
            <a:xfrm>
              <a:off x="7371160" y="2171700"/>
              <a:ext cx="3234927" cy="2980800"/>
            </a:xfrm>
            <a:prstGeom prst="roundRect">
              <a:avLst/>
            </a:prstGeom>
            <a:solidFill>
              <a:srgbClr val="E3E0FC"/>
            </a:solidFill>
            <a:ln>
              <a:solidFill>
                <a:schemeClr val="bg1">
                  <a:lumMod val="95000"/>
                </a:schemeClr>
              </a:solidFill>
            </a:ln>
            <a:effectLst>
              <a:outerShdw blurRad="279400" dist="381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mc:AlternateContent xmlns:mc="http://schemas.openxmlformats.org/markup-compatibility/2006" xmlns:a14="http://schemas.microsoft.com/office/drawing/2010/main">
          <mc:Choice Requires="a14">
            <xdr:graphicFrame macro="">
              <xdr:nvGraphicFramePr>
                <xdr:cNvPr id="75" name="Order Year 1">
                  <a:extLst>
                    <a:ext uri="{FF2B5EF4-FFF2-40B4-BE49-F238E27FC236}">
                      <a16:creationId xmlns:a16="http://schemas.microsoft.com/office/drawing/2014/main" id="{6668ABEA-BB7C-483E-82D0-0B884409AA25}"/>
                    </a:ext>
                  </a:extLst>
                </xdr:cNvPr>
                <xdr:cNvGraphicFramePr>
                  <a:graphicFrameLocks noMove="1" noResize="1"/>
                </xdr:cNvGraphicFramePr>
              </xdr:nvGraphicFramePr>
              <xdr:xfrm>
                <a:off x="7621785" y="2381250"/>
                <a:ext cx="2733676" cy="1495519"/>
              </xdr:xfrm>
              <a:graphic>
                <a:graphicData uri="http://schemas.microsoft.com/office/drawing/2010/slicer">
                  <sle:slicer xmlns:sle="http://schemas.microsoft.com/office/drawing/2010/slicer" name="Order Year 1"/>
                </a:graphicData>
              </a:graphic>
            </xdr:graphicFrame>
          </mc:Choice>
          <mc:Fallback xmlns="">
            <xdr:sp macro="" textlink="">
              <xdr:nvSpPr>
                <xdr:cNvPr id="0" name=""/>
                <xdr:cNvSpPr>
                  <a:spLocks noTextEdit="1"/>
                </xdr:cNvSpPr>
              </xdr:nvSpPr>
              <xdr:spPr>
                <a:xfrm>
                  <a:off x="7734299" y="2357626"/>
                  <a:ext cx="2733676" cy="149551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3" name="Order Priority">
                  <a:extLst>
                    <a:ext uri="{FF2B5EF4-FFF2-40B4-BE49-F238E27FC236}">
                      <a16:creationId xmlns:a16="http://schemas.microsoft.com/office/drawing/2014/main" id="{FF68B948-A442-48AD-A530-C61AEE995888}"/>
                    </a:ext>
                  </a:extLst>
                </xdr:cNvPr>
                <xdr:cNvGraphicFramePr>
                  <a:graphicFrameLocks noMove="1" noResize="1"/>
                </xdr:cNvGraphicFramePr>
              </xdr:nvGraphicFramePr>
              <xdr:xfrm>
                <a:off x="7622423" y="3962400"/>
                <a:ext cx="2732400" cy="1000126"/>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7734937" y="3938776"/>
                  <a:ext cx="2732400" cy="100012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11" name="Group 10">
            <a:extLst>
              <a:ext uri="{FF2B5EF4-FFF2-40B4-BE49-F238E27FC236}">
                <a16:creationId xmlns:a16="http://schemas.microsoft.com/office/drawing/2014/main" id="{1AE49DA2-4C63-4566-BA45-C3A4DA777334}"/>
              </a:ext>
            </a:extLst>
          </xdr:cNvPr>
          <xdr:cNvGrpSpPr/>
        </xdr:nvGrpSpPr>
        <xdr:grpSpPr>
          <a:xfrm>
            <a:off x="10906125" y="2148076"/>
            <a:ext cx="6934200" cy="2981325"/>
            <a:chOff x="10906125" y="2171700"/>
            <a:chExt cx="6791324" cy="2981325"/>
          </a:xfrm>
        </xdr:grpSpPr>
        <xdr:sp macro="" textlink="">
          <xdr:nvSpPr>
            <xdr:cNvPr id="95" name="Rounded Rectangle 4">
              <a:extLst>
                <a:ext uri="{FF2B5EF4-FFF2-40B4-BE49-F238E27FC236}">
                  <a16:creationId xmlns:a16="http://schemas.microsoft.com/office/drawing/2014/main" id="{AC965C39-FCF8-48FD-81AE-8AD5ECF908DA}"/>
                </a:ext>
              </a:extLst>
            </xdr:cNvPr>
            <xdr:cNvSpPr/>
          </xdr:nvSpPr>
          <xdr:spPr>
            <a:xfrm>
              <a:off x="10906125" y="2171700"/>
              <a:ext cx="6791324" cy="2981325"/>
            </a:xfrm>
            <a:prstGeom prst="roundRect">
              <a:avLst/>
            </a:prstGeom>
            <a:solidFill>
              <a:schemeClr val="bg1"/>
            </a:solidFill>
            <a:ln>
              <a:solidFill>
                <a:schemeClr val="bg1">
                  <a:lumMod val="95000"/>
                </a:schemeClr>
              </a:solidFill>
            </a:ln>
            <a:effectLst>
              <a:outerShdw blurRad="279400" dist="381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aphicFrame macro="">
          <xdr:nvGraphicFramePr>
            <xdr:cNvPr id="94" name="Chart 93">
              <a:extLst>
                <a:ext uri="{FF2B5EF4-FFF2-40B4-BE49-F238E27FC236}">
                  <a16:creationId xmlns:a16="http://schemas.microsoft.com/office/drawing/2014/main" id="{5D6A61E9-8AC5-4D6C-95B5-8B9DF2816C9F}"/>
                </a:ext>
              </a:extLst>
            </xdr:cNvPr>
            <xdr:cNvGraphicFramePr>
              <a:graphicFrameLocks/>
            </xdr:cNvGraphicFramePr>
          </xdr:nvGraphicFramePr>
          <xdr:xfrm>
            <a:off x="11194256" y="2571749"/>
            <a:ext cx="6215063" cy="2495550"/>
          </xdr:xfrm>
          <a:graphic>
            <a:graphicData uri="http://schemas.openxmlformats.org/drawingml/2006/chart">
              <c:chart xmlns:c="http://schemas.openxmlformats.org/drawingml/2006/chart" xmlns:r="http://schemas.openxmlformats.org/officeDocument/2006/relationships" r:id="rId16"/>
            </a:graphicData>
          </a:graphic>
        </xdr:graphicFrame>
        <xdr:sp macro="" textlink="">
          <xdr:nvSpPr>
            <xdr:cNvPr id="100" name="Text Box 2">
              <a:extLst>
                <a:ext uri="{FF2B5EF4-FFF2-40B4-BE49-F238E27FC236}">
                  <a16:creationId xmlns:a16="http://schemas.microsoft.com/office/drawing/2014/main" id="{3982D189-8F94-405A-9272-B8DDD41D5826}"/>
                </a:ext>
              </a:extLst>
            </xdr:cNvPr>
            <xdr:cNvSpPr txBox="1"/>
          </xdr:nvSpPr>
          <xdr:spPr>
            <a:xfrm>
              <a:off x="11229973" y="2300099"/>
              <a:ext cx="1541900" cy="2049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1000">
                  <a:solidFill>
                    <a:schemeClr val="tx1">
                      <a:lumMod val="65000"/>
                      <a:lumOff val="35000"/>
                    </a:schemeClr>
                  </a:solidFill>
                  <a:latin typeface="Arial" panose="020B0604020202020204" pitchFamily="7" charset="0"/>
                  <a:cs typeface="Arial" panose="020B0604020202020204" pitchFamily="7" charset="0"/>
                </a:rPr>
                <a:t>Order Priority By Region</a:t>
              </a:r>
              <a:endParaRPr lang="en-US" sz="1000">
                <a:solidFill>
                  <a:schemeClr val="tx1">
                    <a:lumMod val="65000"/>
                    <a:lumOff val="35000"/>
                  </a:schemeClr>
                </a:solidFill>
                <a:cs typeface="+mn-lt"/>
              </a:endParaRPr>
            </a:p>
          </xdr:txBody>
        </xdr:sp>
      </xdr:grpSp>
      <xdr:grpSp>
        <xdr:nvGrpSpPr>
          <xdr:cNvPr id="136" name="Group 135">
            <a:extLst>
              <a:ext uri="{FF2B5EF4-FFF2-40B4-BE49-F238E27FC236}">
                <a16:creationId xmlns:a16="http://schemas.microsoft.com/office/drawing/2014/main" id="{CB6DC157-96C8-4966-8E0E-3F787AE32A57}"/>
              </a:ext>
            </a:extLst>
          </xdr:cNvPr>
          <xdr:cNvGrpSpPr/>
        </xdr:nvGrpSpPr>
        <xdr:grpSpPr>
          <a:xfrm>
            <a:off x="161925" y="2148076"/>
            <a:ext cx="7134224" cy="2980800"/>
            <a:chOff x="161925" y="2148076"/>
            <a:chExt cx="7134224" cy="2980800"/>
          </a:xfrm>
        </xdr:grpSpPr>
        <xdr:sp macro="" textlink="">
          <xdr:nvSpPr>
            <xdr:cNvPr id="80" name="Rounded Rectangle 4">
              <a:extLst>
                <a:ext uri="{FF2B5EF4-FFF2-40B4-BE49-F238E27FC236}">
                  <a16:creationId xmlns:a16="http://schemas.microsoft.com/office/drawing/2014/main" id="{F579E142-98E1-4170-B8D2-B840B1193921}"/>
                </a:ext>
              </a:extLst>
            </xdr:cNvPr>
            <xdr:cNvSpPr/>
          </xdr:nvSpPr>
          <xdr:spPr>
            <a:xfrm>
              <a:off x="161925" y="2148076"/>
              <a:ext cx="7134224" cy="2980800"/>
            </a:xfrm>
            <a:prstGeom prst="roundRect">
              <a:avLst/>
            </a:prstGeom>
            <a:solidFill>
              <a:schemeClr val="bg1"/>
            </a:solidFill>
            <a:ln>
              <a:solidFill>
                <a:schemeClr val="bg1">
                  <a:lumMod val="95000"/>
                </a:schemeClr>
              </a:solidFill>
            </a:ln>
            <a:effectLst>
              <a:outerShdw blurRad="279400" dist="38100" dir="2700000" algn="tl" rotWithShape="0">
                <a:prstClr val="black">
                  <a:alpha val="12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graphicFrame macro="">
          <xdr:nvGraphicFramePr>
            <xdr:cNvPr id="81" name="Chart 80">
              <a:extLst>
                <a:ext uri="{FF2B5EF4-FFF2-40B4-BE49-F238E27FC236}">
                  <a16:creationId xmlns:a16="http://schemas.microsoft.com/office/drawing/2014/main" id="{2C0C4E03-3C2B-4ADF-86C1-C6FB2FFD24F9}"/>
                </a:ext>
              </a:extLst>
            </xdr:cNvPr>
            <xdr:cNvGraphicFramePr>
              <a:graphicFrameLocks/>
            </xdr:cNvGraphicFramePr>
          </xdr:nvGraphicFramePr>
          <xdr:xfrm>
            <a:off x="385765" y="2653296"/>
            <a:ext cx="5576886" cy="2290332"/>
          </xdr:xfrm>
          <a:graphic>
            <a:graphicData uri="http://schemas.openxmlformats.org/drawingml/2006/chart">
              <c:chart xmlns:c="http://schemas.openxmlformats.org/drawingml/2006/chart" xmlns:r="http://schemas.openxmlformats.org/officeDocument/2006/relationships" r:id="rId17"/>
            </a:graphicData>
          </a:graphic>
        </xdr:graphicFrame>
        <xdr:sp macro="" textlink="">
          <xdr:nvSpPr>
            <xdr:cNvPr id="90" name="Text Box 2">
              <a:extLst>
                <a:ext uri="{FF2B5EF4-FFF2-40B4-BE49-F238E27FC236}">
                  <a16:creationId xmlns:a16="http://schemas.microsoft.com/office/drawing/2014/main" id="{285C21A4-9520-4968-842B-BB577D3C5D7B}"/>
                </a:ext>
              </a:extLst>
            </xdr:cNvPr>
            <xdr:cNvSpPr txBox="1"/>
          </xdr:nvSpPr>
          <xdr:spPr>
            <a:xfrm>
              <a:off x="414684" y="2395914"/>
              <a:ext cx="1214091" cy="1684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1000">
                  <a:solidFill>
                    <a:schemeClr val="bg2">
                      <a:lumMod val="25000"/>
                    </a:schemeClr>
                  </a:solidFill>
                  <a:latin typeface="Arial" panose="020B0604020202020204" pitchFamily="7" charset="0"/>
                  <a:cs typeface="Arial" panose="020B0604020202020204" pitchFamily="7" charset="0"/>
                </a:rPr>
                <a:t>Monthly Revenue</a:t>
              </a:r>
            </a:p>
          </xdr:txBody>
        </xdr:sp>
        <xdr:grpSp>
          <xdr:nvGrpSpPr>
            <xdr:cNvPr id="135" name="Group 134">
              <a:extLst>
                <a:ext uri="{FF2B5EF4-FFF2-40B4-BE49-F238E27FC236}">
                  <a16:creationId xmlns:a16="http://schemas.microsoft.com/office/drawing/2014/main" id="{50859E1D-73C6-4128-862D-3C52CE7B70D5}"/>
                </a:ext>
              </a:extLst>
            </xdr:cNvPr>
            <xdr:cNvGrpSpPr/>
          </xdr:nvGrpSpPr>
          <xdr:grpSpPr>
            <a:xfrm>
              <a:off x="5903837" y="2343481"/>
              <a:ext cx="1161458" cy="2577947"/>
              <a:chOff x="5903837" y="2343481"/>
              <a:chExt cx="1161458" cy="2577947"/>
            </a:xfrm>
          </xdr:grpSpPr>
          <xdr:grpSp>
            <xdr:nvGrpSpPr>
              <xdr:cNvPr id="37" name="Group 36">
                <a:extLst>
                  <a:ext uri="{FF2B5EF4-FFF2-40B4-BE49-F238E27FC236}">
                    <a16:creationId xmlns:a16="http://schemas.microsoft.com/office/drawing/2014/main" id="{1D72682D-3E66-4C01-A847-38EDFE959FD9}"/>
                  </a:ext>
                </a:extLst>
              </xdr:cNvPr>
              <xdr:cNvGrpSpPr/>
            </xdr:nvGrpSpPr>
            <xdr:grpSpPr>
              <a:xfrm>
                <a:off x="5903837" y="2343481"/>
                <a:ext cx="1161458" cy="666089"/>
                <a:chOff x="5809067" y="2334143"/>
                <a:chExt cx="1161458" cy="666089"/>
              </a:xfrm>
            </xdr:grpSpPr>
            <xdr:pic>
              <xdr:nvPicPr>
                <xdr:cNvPr id="92" name="Picture 91">
                  <a:extLst>
                    <a:ext uri="{FF2B5EF4-FFF2-40B4-BE49-F238E27FC236}">
                      <a16:creationId xmlns:a16="http://schemas.microsoft.com/office/drawing/2014/main" id="{C0DCD2EC-83A7-4D24-9369-7D9985918AAA}"/>
                    </a:ext>
                  </a:extLst>
                </xdr:cNvPr>
                <xdr:cNvPicPr>
                  <a:picLocks noChangeAspect="1"/>
                </xdr:cNvPicPr>
              </xdr:nvPicPr>
              <xdr:blipFill rotWithShape="1">
                <a:blip xmlns:r="http://schemas.openxmlformats.org/officeDocument/2006/relationships" r:embed="rId9"/>
                <a:srcRect l="55006" t="29706" r="25544" b="26470"/>
                <a:stretch/>
              </xdr:blipFill>
              <xdr:spPr>
                <a:xfrm>
                  <a:off x="6022798" y="2390964"/>
                  <a:ext cx="147600" cy="152455"/>
                </a:xfrm>
                <a:prstGeom prst="rect">
                  <a:avLst/>
                </a:prstGeom>
              </xdr:spPr>
            </xdr:pic>
            <xdr:sp macro="" textlink="">
              <xdr:nvSpPr>
                <xdr:cNvPr id="107" name="Text Box 2">
                  <a:extLst>
                    <a:ext uri="{FF2B5EF4-FFF2-40B4-BE49-F238E27FC236}">
                      <a16:creationId xmlns:a16="http://schemas.microsoft.com/office/drawing/2014/main" id="{51017054-0CD1-460C-B720-B2EF718EC553}"/>
                    </a:ext>
                  </a:extLst>
                </xdr:cNvPr>
                <xdr:cNvSpPr txBox="1"/>
              </xdr:nvSpPr>
              <xdr:spPr>
                <a:xfrm>
                  <a:off x="5943993" y="2334143"/>
                  <a:ext cx="891607" cy="375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ctr"/>
                  <a:r>
                    <a:rPr lang="en-US" sz="900">
                      <a:solidFill>
                        <a:schemeClr val="tx1">
                          <a:lumMod val="65000"/>
                          <a:lumOff val="35000"/>
                        </a:schemeClr>
                      </a:solidFill>
                      <a:latin typeface="Arial" panose="020B0604020202020204" pitchFamily="7" charset="0"/>
                      <a:cs typeface="Arial" panose="020B0604020202020204" pitchFamily="7" charset="0"/>
                    </a:rPr>
                    <a:t>Highest</a:t>
                  </a:r>
                  <a:r>
                    <a:rPr lang="en-US" sz="800" baseline="0">
                      <a:solidFill>
                        <a:schemeClr val="bg1">
                          <a:lumMod val="50000"/>
                        </a:schemeClr>
                      </a:solidFill>
                      <a:latin typeface="Arial" panose="020B0604020202020204" pitchFamily="7" charset="0"/>
                      <a:cs typeface="Arial" panose="020B0604020202020204" pitchFamily="7" charset="0"/>
                    </a:rPr>
                    <a:t> </a:t>
                  </a:r>
                  <a:r>
                    <a:rPr lang="en-US" sz="700" baseline="0">
                      <a:solidFill>
                        <a:schemeClr val="bg1">
                          <a:lumMod val="50000"/>
                        </a:schemeClr>
                      </a:solidFill>
                      <a:latin typeface="Arial" panose="020B0604020202020204" pitchFamily="7" charset="0"/>
                      <a:cs typeface="Arial" panose="020B0604020202020204" pitchFamily="7" charset="0"/>
                    </a:rPr>
                    <a:t>Monthly Revenue</a:t>
                  </a:r>
                  <a:endParaRPr lang="en-US" sz="800">
                    <a:solidFill>
                      <a:schemeClr val="bg1">
                        <a:lumMod val="50000"/>
                      </a:schemeClr>
                    </a:solidFill>
                    <a:cs typeface="+mn-lt"/>
                  </a:endParaRPr>
                </a:p>
              </xdr:txBody>
            </xdr:sp>
            <xdr:sp macro="" textlink="Pivot_Tables!AY7">
              <xdr:nvSpPr>
                <xdr:cNvPr id="108" name="Text Box 2">
                  <a:extLst>
                    <a:ext uri="{FF2B5EF4-FFF2-40B4-BE49-F238E27FC236}">
                      <a16:creationId xmlns:a16="http://schemas.microsoft.com/office/drawing/2014/main" id="{362C9C2A-3F1C-4C0F-BFB8-020FE3E164BB}"/>
                    </a:ext>
                  </a:extLst>
                </xdr:cNvPr>
                <xdr:cNvSpPr txBox="1"/>
              </xdr:nvSpPr>
              <xdr:spPr>
                <a:xfrm>
                  <a:off x="5809067" y="2800539"/>
                  <a:ext cx="1161458" cy="199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ctr"/>
                  <a:fld id="{628F17F7-48A8-4BD5-A8FA-A22839CD1286}" type="TxLink">
                    <a:rPr lang="en-US" sz="1100" b="0" i="0" u="none" strike="noStrike">
                      <a:solidFill>
                        <a:schemeClr val="tx1">
                          <a:lumMod val="50000"/>
                          <a:lumOff val="50000"/>
                        </a:schemeClr>
                      </a:solidFill>
                      <a:latin typeface="Calibri"/>
                      <a:ea typeface="Calibri"/>
                      <a:cs typeface="Calibri"/>
                    </a:rPr>
                    <a:pPr algn="ctr"/>
                    <a:t>652.6M</a:t>
                  </a:fld>
                  <a:endParaRPr lang="en-US" sz="800">
                    <a:solidFill>
                      <a:schemeClr val="tx1">
                        <a:lumMod val="50000"/>
                        <a:lumOff val="50000"/>
                      </a:schemeClr>
                    </a:solidFill>
                    <a:cs typeface="+mn-lt"/>
                  </a:endParaRPr>
                </a:p>
              </xdr:txBody>
            </xdr:sp>
            <xdr:sp macro="" textlink="Pivot_Tables!AZ7">
              <xdr:nvSpPr>
                <xdr:cNvPr id="109" name="Text Box 2">
                  <a:extLst>
                    <a:ext uri="{FF2B5EF4-FFF2-40B4-BE49-F238E27FC236}">
                      <a16:creationId xmlns:a16="http://schemas.microsoft.com/office/drawing/2014/main" id="{1DEF19EE-4824-4C3B-87FF-2119BB0B0569}"/>
                    </a:ext>
                  </a:extLst>
                </xdr:cNvPr>
                <xdr:cNvSpPr txBox="1"/>
              </xdr:nvSpPr>
              <xdr:spPr>
                <a:xfrm>
                  <a:off x="5869009" y="2705289"/>
                  <a:ext cx="1041575" cy="114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ctr"/>
                  <a:fld id="{FACC8E03-6417-4E27-A9D5-B1D5C42C73F2}" type="TxLink">
                    <a:rPr lang="en-US" sz="800" b="0" i="0" u="none" strike="noStrike">
                      <a:solidFill>
                        <a:schemeClr val="tx1">
                          <a:lumMod val="65000"/>
                          <a:lumOff val="35000"/>
                        </a:schemeClr>
                      </a:solidFill>
                      <a:latin typeface="Calibri"/>
                      <a:ea typeface="Calibri"/>
                      <a:cs typeface="Calibri"/>
                    </a:rPr>
                    <a:pPr algn="ctr"/>
                    <a:t>Jan</a:t>
                  </a:fld>
                  <a:endParaRPr lang="en-US" sz="500">
                    <a:solidFill>
                      <a:schemeClr val="tx1">
                        <a:lumMod val="65000"/>
                        <a:lumOff val="35000"/>
                      </a:schemeClr>
                    </a:solidFill>
                    <a:cs typeface="+mn-lt"/>
                  </a:endParaRPr>
                </a:p>
              </xdr:txBody>
            </xdr:sp>
          </xdr:grpSp>
          <xdr:grpSp>
            <xdr:nvGrpSpPr>
              <xdr:cNvPr id="99" name="Group 98">
                <a:extLst>
                  <a:ext uri="{FF2B5EF4-FFF2-40B4-BE49-F238E27FC236}">
                    <a16:creationId xmlns:a16="http://schemas.microsoft.com/office/drawing/2014/main" id="{FF4C376C-6582-46D5-8FAD-FE9D8C8F2DC4}"/>
                  </a:ext>
                </a:extLst>
              </xdr:cNvPr>
              <xdr:cNvGrpSpPr/>
            </xdr:nvGrpSpPr>
            <xdr:grpSpPr>
              <a:xfrm>
                <a:off x="5903837" y="3339869"/>
                <a:ext cx="1161458" cy="587838"/>
                <a:chOff x="5820584" y="3288694"/>
                <a:chExt cx="1161458" cy="587838"/>
              </a:xfrm>
            </xdr:grpSpPr>
            <xdr:sp macro="" textlink="">
              <xdr:nvSpPr>
                <xdr:cNvPr id="103" name="Text Box 2">
                  <a:extLst>
                    <a:ext uri="{FF2B5EF4-FFF2-40B4-BE49-F238E27FC236}">
                      <a16:creationId xmlns:a16="http://schemas.microsoft.com/office/drawing/2014/main" id="{202AEB6F-8B82-43CF-B509-67515D9EB80A}"/>
                    </a:ext>
                  </a:extLst>
                </xdr:cNvPr>
                <xdr:cNvSpPr txBox="1"/>
              </xdr:nvSpPr>
              <xdr:spPr>
                <a:xfrm>
                  <a:off x="5960791" y="3288694"/>
                  <a:ext cx="881043"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chemeClr val="tx1">
                          <a:lumMod val="65000"/>
                          <a:lumOff val="35000"/>
                        </a:schemeClr>
                      </a:solidFill>
                      <a:effectLst/>
                      <a:uLnTx/>
                      <a:uFillTx/>
                      <a:latin typeface="Arial" panose="020B0604020202020204" pitchFamily="7" charset="0"/>
                      <a:ea typeface="+mn-ea"/>
                      <a:cs typeface="Arial" panose="020B0604020202020204" pitchFamily="7" charset="0"/>
                    </a:rPr>
                    <a:t>Average</a:t>
                  </a:r>
                  <a:r>
                    <a:rPr kumimoji="0" lang="en-US" sz="800" b="0" i="0" u="none" strike="noStrike" kern="0" cap="none" spc="0" normalizeH="0" baseline="0" noProof="0">
                      <a:ln>
                        <a:noFill/>
                      </a:ln>
                      <a:solidFill>
                        <a:prstClr val="white">
                          <a:lumMod val="50000"/>
                        </a:prstClr>
                      </a:solidFill>
                      <a:effectLst/>
                      <a:uLnTx/>
                      <a:uFillTx/>
                      <a:latin typeface="Arial" panose="020B0604020202020204" pitchFamily="7" charset="0"/>
                      <a:ea typeface="+mn-ea"/>
                      <a:cs typeface="Arial" panose="020B0604020202020204" pitchFamily="7" charset="0"/>
                    </a:rPr>
                    <a:t> </a:t>
                  </a:r>
                  <a:r>
                    <a:rPr kumimoji="0" lang="en-US" sz="700" b="0" i="0" u="none" strike="noStrike" kern="0" cap="none" spc="0" normalizeH="0" baseline="0" noProof="0">
                      <a:ln>
                        <a:noFill/>
                      </a:ln>
                      <a:solidFill>
                        <a:prstClr val="white">
                          <a:lumMod val="50000"/>
                        </a:prstClr>
                      </a:solidFill>
                      <a:effectLst/>
                      <a:uLnTx/>
                      <a:uFillTx/>
                      <a:latin typeface="Arial" panose="020B0604020202020204" pitchFamily="7" charset="0"/>
                      <a:ea typeface="+mn-ea"/>
                      <a:cs typeface="Arial" panose="020B0604020202020204" pitchFamily="7" charset="0"/>
                    </a:rPr>
                    <a:t>Monthly Revenue</a:t>
                  </a:r>
                  <a:endParaRPr kumimoji="0" lang="en-US" sz="800" b="0" i="0" u="none" strike="noStrike" kern="0" cap="none" spc="0" normalizeH="0" baseline="0" noProof="0">
                    <a:ln>
                      <a:noFill/>
                    </a:ln>
                    <a:solidFill>
                      <a:prstClr val="white">
                        <a:lumMod val="50000"/>
                      </a:prstClr>
                    </a:solidFill>
                    <a:effectLst/>
                    <a:uLnTx/>
                    <a:uFillTx/>
                    <a:latin typeface="+mn-lt"/>
                    <a:ea typeface="+mn-ea"/>
                    <a:cs typeface="Calibri"/>
                  </a:endParaRPr>
                </a:p>
              </xdr:txBody>
            </xdr:sp>
            <xdr:sp macro="" textlink="Pivot_Tables!AY8">
              <xdr:nvSpPr>
                <xdr:cNvPr id="104" name="Text Box 2">
                  <a:extLst>
                    <a:ext uri="{FF2B5EF4-FFF2-40B4-BE49-F238E27FC236}">
                      <a16:creationId xmlns:a16="http://schemas.microsoft.com/office/drawing/2014/main" id="{5FE49334-8BD1-4A9A-A170-FD49592DB696}"/>
                    </a:ext>
                  </a:extLst>
                </xdr:cNvPr>
                <xdr:cNvSpPr txBox="1"/>
              </xdr:nvSpPr>
              <xdr:spPr>
                <a:xfrm>
                  <a:off x="5820584" y="3676839"/>
                  <a:ext cx="1161458" cy="199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ctr"/>
                  <a:fld id="{84A78A06-B80D-4F24-B6D4-46E01B1EFCBD}" type="TxLink">
                    <a:rPr lang="en-US" sz="1100" b="0" i="0" u="none" strike="noStrike">
                      <a:solidFill>
                        <a:schemeClr val="tx1">
                          <a:lumMod val="50000"/>
                          <a:lumOff val="50000"/>
                        </a:schemeClr>
                      </a:solidFill>
                      <a:latin typeface="Calibri"/>
                      <a:ea typeface="Calibri"/>
                      <a:cs typeface="Calibri"/>
                    </a:rPr>
                    <a:pPr algn="ctr"/>
                    <a:t>552.4M</a:t>
                  </a:fld>
                  <a:endParaRPr lang="en-US" sz="800">
                    <a:solidFill>
                      <a:schemeClr val="tx1">
                        <a:lumMod val="50000"/>
                        <a:lumOff val="50000"/>
                      </a:schemeClr>
                    </a:solidFill>
                    <a:cs typeface="+mn-lt"/>
                  </a:endParaRPr>
                </a:p>
              </xdr:txBody>
            </xdr:sp>
            <xdr:pic>
              <xdr:nvPicPr>
                <xdr:cNvPr id="102" name="Picture 101" descr="Average Icon - Free PNG &amp; SVG 986801 - Noun Project">
                  <a:extLst>
                    <a:ext uri="{FF2B5EF4-FFF2-40B4-BE49-F238E27FC236}">
                      <a16:creationId xmlns:a16="http://schemas.microsoft.com/office/drawing/2014/main" id="{2C901721-76CE-4F45-B8DE-F6E6FB581114}"/>
                    </a:ext>
                  </a:extLst>
                </xdr:cNvPr>
                <xdr:cNvPicPr>
                  <a:picLocks noChangeAspect="1" noChangeArrowheads="1"/>
                </xdr:cNvPicPr>
              </xdr:nvPicPr>
              <xdr:blipFill>
                <a:blip xmlns:r="http://schemas.openxmlformats.org/officeDocument/2006/relationships" r:embed="rId12"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980915" y="3319163"/>
                  <a:ext cx="167836" cy="13335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66" name="Group 65">
                <a:extLst>
                  <a:ext uri="{FF2B5EF4-FFF2-40B4-BE49-F238E27FC236}">
                    <a16:creationId xmlns:a16="http://schemas.microsoft.com/office/drawing/2014/main" id="{900240A1-833F-4FD8-A5D9-AF3164FA9E60}"/>
                  </a:ext>
                </a:extLst>
              </xdr:cNvPr>
              <xdr:cNvGrpSpPr/>
            </xdr:nvGrpSpPr>
            <xdr:grpSpPr>
              <a:xfrm>
                <a:off x="5903837" y="4259772"/>
                <a:ext cx="1161458" cy="661656"/>
                <a:chOff x="5841626" y="4200525"/>
                <a:chExt cx="1161458" cy="661656"/>
              </a:xfrm>
            </xdr:grpSpPr>
            <xdr:sp macro="" textlink="Pivot_Tables!AZ9">
              <xdr:nvSpPr>
                <xdr:cNvPr id="110" name="Text Box 2">
                  <a:extLst>
                    <a:ext uri="{FF2B5EF4-FFF2-40B4-BE49-F238E27FC236}">
                      <a16:creationId xmlns:a16="http://schemas.microsoft.com/office/drawing/2014/main" id="{FD297E67-37BF-4E05-B9D3-B2827267D9E3}"/>
                    </a:ext>
                  </a:extLst>
                </xdr:cNvPr>
                <xdr:cNvSpPr txBox="1"/>
              </xdr:nvSpPr>
              <xdr:spPr>
                <a:xfrm>
                  <a:off x="5901568" y="4550569"/>
                  <a:ext cx="1041575" cy="114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ctr"/>
                  <a:fld id="{F0EC74B8-D53F-45DA-B436-517A0EE2A2C4}" type="TxLink">
                    <a:rPr lang="en-US" sz="800" b="0" i="0" u="none" strike="noStrike">
                      <a:solidFill>
                        <a:schemeClr val="tx1">
                          <a:lumMod val="65000"/>
                          <a:lumOff val="35000"/>
                        </a:schemeClr>
                      </a:solidFill>
                      <a:latin typeface="Calibri"/>
                      <a:ea typeface="Calibri"/>
                      <a:cs typeface="Calibri"/>
                    </a:rPr>
                    <a:pPr algn="ctr"/>
                    <a:t>Sep</a:t>
                  </a:fld>
                  <a:endParaRPr lang="en-US" sz="500">
                    <a:solidFill>
                      <a:schemeClr val="tx1">
                        <a:lumMod val="65000"/>
                        <a:lumOff val="35000"/>
                      </a:schemeClr>
                    </a:solidFill>
                    <a:cs typeface="+mn-lt"/>
                  </a:endParaRPr>
                </a:p>
              </xdr:txBody>
            </xdr:sp>
            <xdr:sp macro="" textlink="">
              <xdr:nvSpPr>
                <xdr:cNvPr id="97" name="Text Box 2">
                  <a:extLst>
                    <a:ext uri="{FF2B5EF4-FFF2-40B4-BE49-F238E27FC236}">
                      <a16:creationId xmlns:a16="http://schemas.microsoft.com/office/drawing/2014/main" id="{A113E7D3-FC2E-4EC2-B5EC-74528DEC69E7}"/>
                    </a:ext>
                  </a:extLst>
                </xdr:cNvPr>
                <xdr:cNvSpPr txBox="1"/>
              </xdr:nvSpPr>
              <xdr:spPr>
                <a:xfrm>
                  <a:off x="5984805" y="4200525"/>
                  <a:ext cx="8751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900" b="0" i="0" u="none" strike="noStrike" kern="0" cap="none" spc="0" normalizeH="0" baseline="0" noProof="0">
                      <a:ln>
                        <a:noFill/>
                      </a:ln>
                      <a:solidFill>
                        <a:schemeClr val="tx1">
                          <a:lumMod val="65000"/>
                          <a:lumOff val="35000"/>
                        </a:schemeClr>
                      </a:solidFill>
                      <a:effectLst/>
                      <a:uLnTx/>
                      <a:uFillTx/>
                      <a:latin typeface="Arial" panose="020B0604020202020204" pitchFamily="7" charset="0"/>
                      <a:ea typeface="+mn-ea"/>
                      <a:cs typeface="Arial" panose="020B0604020202020204" pitchFamily="7" charset="0"/>
                    </a:rPr>
                    <a:t>Lowest</a:t>
                  </a:r>
                  <a:r>
                    <a:rPr kumimoji="0" lang="en-US" sz="800" b="0" i="0" u="none" strike="noStrike" kern="0" cap="none" spc="0" normalizeH="0" baseline="0" noProof="0">
                      <a:ln>
                        <a:noFill/>
                      </a:ln>
                      <a:solidFill>
                        <a:prstClr val="white">
                          <a:lumMod val="50000"/>
                        </a:prstClr>
                      </a:solidFill>
                      <a:effectLst/>
                      <a:uLnTx/>
                      <a:uFillTx/>
                      <a:latin typeface="Arial" panose="020B0604020202020204" pitchFamily="7" charset="0"/>
                      <a:ea typeface="+mn-ea"/>
                      <a:cs typeface="Arial" panose="020B0604020202020204" pitchFamily="7" charset="0"/>
                    </a:rPr>
                    <a:t> </a:t>
                  </a:r>
                  <a:r>
                    <a:rPr kumimoji="0" lang="en-US" sz="700" b="0" i="0" u="none" strike="noStrike" kern="0" cap="none" spc="0" normalizeH="0" baseline="0" noProof="0">
                      <a:ln>
                        <a:noFill/>
                      </a:ln>
                      <a:solidFill>
                        <a:prstClr val="white">
                          <a:lumMod val="50000"/>
                        </a:prstClr>
                      </a:solidFill>
                      <a:effectLst/>
                      <a:uLnTx/>
                      <a:uFillTx/>
                      <a:latin typeface="Arial" panose="020B0604020202020204" pitchFamily="7" charset="0"/>
                      <a:ea typeface="+mn-ea"/>
                      <a:cs typeface="Arial" panose="020B0604020202020204" pitchFamily="7" charset="0"/>
                    </a:rPr>
                    <a:t>Monthly Revenue</a:t>
                  </a:r>
                  <a:endParaRPr kumimoji="0" lang="en-US" sz="800" b="0" i="0" u="none" strike="noStrike" kern="0" cap="none" spc="0" normalizeH="0" baseline="0" noProof="0">
                    <a:ln>
                      <a:noFill/>
                    </a:ln>
                    <a:solidFill>
                      <a:prstClr val="white">
                        <a:lumMod val="50000"/>
                      </a:prstClr>
                    </a:solidFill>
                    <a:effectLst/>
                    <a:uLnTx/>
                    <a:uFillTx/>
                    <a:latin typeface="+mn-lt"/>
                    <a:ea typeface="+mn-ea"/>
                    <a:cs typeface="Calibri"/>
                  </a:endParaRPr>
                </a:p>
              </xdr:txBody>
            </xdr:sp>
            <xdr:sp macro="" textlink="Pivot_Tables!AY9">
              <xdr:nvSpPr>
                <xdr:cNvPr id="98" name="Text Box 2">
                  <a:extLst>
                    <a:ext uri="{FF2B5EF4-FFF2-40B4-BE49-F238E27FC236}">
                      <a16:creationId xmlns:a16="http://schemas.microsoft.com/office/drawing/2014/main" id="{3B6CBF2F-9978-42E1-9F03-CB1515BDFD6F}"/>
                    </a:ext>
                  </a:extLst>
                </xdr:cNvPr>
                <xdr:cNvSpPr txBox="1"/>
              </xdr:nvSpPr>
              <xdr:spPr>
                <a:xfrm>
                  <a:off x="5841626" y="4662488"/>
                  <a:ext cx="1161458" cy="199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ctr"/>
                  <a:fld id="{518E9AFD-6DFB-4A82-8BA6-E7429AA664A4}" type="TxLink">
                    <a:rPr lang="en-US" sz="1100" b="0" i="0" u="none" strike="noStrike">
                      <a:solidFill>
                        <a:schemeClr val="tx1">
                          <a:lumMod val="50000"/>
                          <a:lumOff val="50000"/>
                        </a:schemeClr>
                      </a:solidFill>
                      <a:latin typeface="Calibri"/>
                      <a:ea typeface="Calibri"/>
                      <a:cs typeface="Calibri"/>
                    </a:rPr>
                    <a:pPr algn="ctr"/>
                    <a:t>486.7M</a:t>
                  </a:fld>
                  <a:endParaRPr lang="en-US" sz="800">
                    <a:solidFill>
                      <a:schemeClr val="tx1">
                        <a:lumMod val="50000"/>
                        <a:lumOff val="50000"/>
                      </a:schemeClr>
                    </a:solidFill>
                    <a:cs typeface="+mn-lt"/>
                  </a:endParaRPr>
                </a:p>
              </xdr:txBody>
            </xdr:sp>
            <xdr:pic>
              <xdr:nvPicPr>
                <xdr:cNvPr id="113" name="Picture 112">
                  <a:extLst>
                    <a:ext uri="{FF2B5EF4-FFF2-40B4-BE49-F238E27FC236}">
                      <a16:creationId xmlns:a16="http://schemas.microsoft.com/office/drawing/2014/main" id="{75AC5772-8F47-4613-A825-C9241FFD341B}"/>
                    </a:ext>
                  </a:extLst>
                </xdr:cNvPr>
                <xdr:cNvPicPr>
                  <a:picLocks noChangeAspect="1"/>
                </xdr:cNvPicPr>
              </xdr:nvPicPr>
              <xdr:blipFill rotWithShape="1">
                <a:blip xmlns:r="http://schemas.openxmlformats.org/officeDocument/2006/relationships" r:embed="rId18">
                  <a:duotone>
                    <a:prstClr val="black"/>
                    <a:srgbClr val="FF1515">
                      <a:tint val="45000"/>
                      <a:satMod val="400000"/>
                    </a:srgbClr>
                  </a:duotone>
                  <a:extLst>
                    <a:ext uri="{BEBA8EAE-BF5A-486C-A8C5-ECC9F3942E4B}">
                      <a14:imgProps xmlns:a14="http://schemas.microsoft.com/office/drawing/2010/main">
                        <a14:imgLayer r:embed="rId11">
                          <a14:imgEffect>
                            <a14:artisticLineDrawing/>
                          </a14:imgEffect>
                        </a14:imgLayer>
                      </a14:imgProps>
                    </a:ext>
                  </a:extLst>
                </a:blip>
                <a:srcRect l="55006" t="29706" r="25544" b="26470"/>
                <a:stretch/>
              </xdr:blipFill>
              <xdr:spPr>
                <a:xfrm rot="10800000">
                  <a:off x="6058991" y="4223307"/>
                  <a:ext cx="147600" cy="152455"/>
                </a:xfrm>
                <a:prstGeom prst="rect">
                  <a:avLst/>
                </a:prstGeom>
              </xdr:spPr>
            </xdr:pic>
          </xdr:grpSp>
          <xdr:cxnSp macro="">
            <xdr:nvCxnSpPr>
              <xdr:cNvPr id="34" name="Straight Connector 33">
                <a:extLst>
                  <a:ext uri="{FF2B5EF4-FFF2-40B4-BE49-F238E27FC236}">
                    <a16:creationId xmlns:a16="http://schemas.microsoft.com/office/drawing/2014/main" id="{AC6C0906-63D1-4CA1-996A-7B4E7F5ECAFC}"/>
                  </a:ext>
                </a:extLst>
              </xdr:cNvPr>
              <xdr:cNvCxnSpPr/>
            </xdr:nvCxnSpPr>
            <xdr:spPr>
              <a:xfrm>
                <a:off x="5915025" y="3178969"/>
                <a:ext cx="1104900"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75" name="Straight Connector 174">
                <a:extLst>
                  <a:ext uri="{FF2B5EF4-FFF2-40B4-BE49-F238E27FC236}">
                    <a16:creationId xmlns:a16="http://schemas.microsoft.com/office/drawing/2014/main" id="{67C2FB2F-3908-424A-A9CA-9FE21C5605F9}"/>
                  </a:ext>
                </a:extLst>
              </xdr:cNvPr>
              <xdr:cNvCxnSpPr/>
            </xdr:nvCxnSpPr>
            <xdr:spPr>
              <a:xfrm>
                <a:off x="5915025" y="4088607"/>
                <a:ext cx="1104900"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grpSp>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Imisi sanwoolu" refreshedDate="45127.968092476855" missingItemsLimit="1048576" createdVersion="5" refreshedVersion="7" minRefreshableVersion="3" recordCount="5000" xr:uid="{00000000-000A-0000-FFFF-FFFF00000000}">
  <cacheSource type="worksheet">
    <worksheetSource ref="B1:R5001" sheet="Working_Sheet"/>
  </cacheSource>
  <cacheFields count="19">
    <cacheField name="Region" numFmtId="0">
      <sharedItems count="7">
        <s v="Central America and the Caribbean"/>
        <s v="Europe"/>
        <s v="Asia"/>
        <s v="Middle East and North Africa"/>
        <s v="Australia and Oceania"/>
        <s v="Sub-Saharan Africa"/>
        <s v="North America"/>
      </sharedItems>
    </cacheField>
    <cacheField name="Country" numFmtId="0">
      <sharedItems/>
    </cacheField>
    <cacheField name="Item Type" numFmtId="0">
      <sharedItems count="12">
        <s v="Baby Food"/>
        <s v="Snacks"/>
        <s v="Beverages"/>
        <s v="Cereal"/>
        <s v="Personal Care"/>
        <s v="Clothes"/>
        <s v="Office Supplies"/>
        <s v="Cosmetics"/>
        <s v="Meat"/>
        <s v="Fruits"/>
        <s v="Vegetables"/>
        <s v="Household"/>
      </sharedItems>
    </cacheField>
    <cacheField name="Sales Channel" numFmtId="0">
      <sharedItems count="2">
        <s v="Online"/>
        <s v="Offline"/>
      </sharedItems>
    </cacheField>
    <cacheField name="Order Priority" numFmtId="0">
      <sharedItems count="4">
        <s v="Medium"/>
        <s v="Critical"/>
        <s v="Low"/>
        <s v="High"/>
      </sharedItems>
    </cacheField>
    <cacheField name="Order Date" numFmtId="14">
      <sharedItems containsSemiMixedTypes="0" containsNonDate="0" containsDate="1" containsString="0" minDate="2010-01-01T00:00:00" maxDate="2017-07-29T00:00:00" count="2305">
        <d v="2013-12-20T00:00:00"/>
        <d v="2010-07-05T00:00:00"/>
        <d v="2011-09-12T00:00:00"/>
        <d v="2010-05-13T00:00:00"/>
        <d v="2015-07-20T00:00:00"/>
        <d v="2010-11-08T00:00:00"/>
        <d v="2011-03-28T00:00:00"/>
        <d v="2013-10-14T00:00:00"/>
        <d v="2016-08-27T00:00:00"/>
        <d v="2015-04-13T00:00:00"/>
        <d v="2013-09-25T00:00:00"/>
        <d v="2013-05-12T00:00:00"/>
        <d v="2016-07-31T00:00:00"/>
        <d v="2015-07-06T00:00:00"/>
        <d v="2010-11-28T00:00:00"/>
        <d v="2015-12-17T00:00:00"/>
        <d v="2014-08-13T00:00:00"/>
        <d v="2010-10-31T00:00:00"/>
        <d v="2017-03-13T00:00:00"/>
        <d v="2013-04-16T00:00:00"/>
        <d v="2010-01-18T00:00:00"/>
        <d v="2015-09-05T00:00:00"/>
        <d v="2016-09-28T00:00:00"/>
        <d v="2012-03-22T00:00:00"/>
        <d v="2017-04-25T00:00:00"/>
        <d v="2014-03-13T00:00:00"/>
        <d v="2016-05-29T00:00:00"/>
        <d v="2012-01-17T00:00:00"/>
        <d v="2012-12-27T00:00:00"/>
        <d v="2013-04-01T00:00:00"/>
        <d v="2015-06-26T00:00:00"/>
        <d v="2011-07-03T00:00:00"/>
        <d v="2012-02-17T00:00:00"/>
        <d v="2013-04-05T00:00:00"/>
        <d v="2011-07-08T00:00:00"/>
        <d v="2012-02-24T00:00:00"/>
        <d v="2010-02-13T00:00:00"/>
        <d v="2016-08-07T00:00:00"/>
        <d v="2017-04-26T00:00:00"/>
        <d v="2014-03-21T00:00:00"/>
        <d v="2014-02-02T00:00:00"/>
        <d v="2017-03-21T00:00:00"/>
        <d v="2013-08-06T00:00:00"/>
        <d v="2016-12-30T00:00:00"/>
        <d v="2015-10-03T00:00:00"/>
        <d v="2014-05-30T00:00:00"/>
        <d v="2014-10-15T00:00:00"/>
        <d v="2012-03-16T00:00:00"/>
        <d v="2014-05-27T00:00:00"/>
        <d v="2015-01-12T00:00:00"/>
        <d v="2012-08-10T00:00:00"/>
        <d v="2014-04-13T00:00:00"/>
        <d v="2016-11-23T00:00:00"/>
        <d v="2010-10-22T00:00:00"/>
        <d v="2013-12-03T00:00:00"/>
        <d v="2014-12-08T00:00:00"/>
        <d v="2014-12-16T00:00:00"/>
        <d v="2016-03-02T00:00:00"/>
        <d v="2010-06-12T00:00:00"/>
        <d v="2013-06-18T00:00:00"/>
        <d v="2015-06-12T00:00:00"/>
        <d v="2015-04-04T00:00:00"/>
        <d v="2016-08-12T00:00:00"/>
        <d v="2016-09-22T00:00:00"/>
        <d v="2010-01-29T00:00:00"/>
        <d v="2014-12-10T00:00:00"/>
        <d v="2016-07-28T00:00:00"/>
        <d v="2016-06-10T00:00:00"/>
        <d v="2014-07-05T00:00:00"/>
        <d v="2017-03-08T00:00:00"/>
        <d v="2011-11-24T00:00:00"/>
        <d v="2016-10-20T00:00:00"/>
        <d v="2010-03-01T00:00:00"/>
        <d v="2017-07-13T00:00:00"/>
        <d v="2012-04-29T00:00:00"/>
        <d v="2010-06-16T00:00:00"/>
        <d v="2017-07-10T00:00:00"/>
        <d v="2017-06-28T00:00:00"/>
        <d v="2014-04-21T00:00:00"/>
        <d v="2012-12-26T00:00:00"/>
        <d v="2015-11-01T00:00:00"/>
        <d v="2011-01-22T00:00:00"/>
        <d v="2014-06-13T00:00:00"/>
        <d v="2012-07-24T00:00:00"/>
        <d v="2011-12-15T00:00:00"/>
        <d v="2012-09-03T00:00:00"/>
        <d v="2012-01-19T00:00:00"/>
        <d v="2016-01-17T00:00:00"/>
        <d v="2012-10-02T00:00:00"/>
        <d v="2014-01-21T00:00:00"/>
        <d v="2013-12-21T00:00:00"/>
        <d v="2015-02-24T00:00:00"/>
        <d v="2017-07-07T00:00:00"/>
        <d v="2014-06-30T00:00:00"/>
        <d v="2011-12-07T00:00:00"/>
        <d v="2016-09-27T00:00:00"/>
        <d v="2010-05-22T00:00:00"/>
        <d v="2013-04-12T00:00:00"/>
        <d v="2012-10-17T00:00:00"/>
        <d v="2012-07-15T00:00:00"/>
        <d v="2013-05-19T00:00:00"/>
        <d v="2017-04-08T00:00:00"/>
        <d v="2015-11-06T00:00:00"/>
        <d v="2016-12-21T00:00:00"/>
        <d v="2010-08-21T00:00:00"/>
        <d v="2010-08-12T00:00:00"/>
        <d v="2012-10-22T00:00:00"/>
        <d v="2014-03-11T00:00:00"/>
        <d v="2016-08-03T00:00:00"/>
        <d v="2015-04-26T00:00:00"/>
        <d v="2010-07-16T00:00:00"/>
        <d v="2015-05-22T00:00:00"/>
        <d v="2015-07-12T00:00:00"/>
        <d v="2015-11-27T00:00:00"/>
        <d v="2014-06-08T00:00:00"/>
        <d v="2013-11-21T00:00:00"/>
        <d v="2010-07-14T00:00:00"/>
        <d v="2013-01-17T00:00:00"/>
        <d v="2016-01-15T00:00:00"/>
        <d v="2011-05-23T00:00:00"/>
        <d v="2014-10-08T00:00:00"/>
        <d v="2016-05-27T00:00:00"/>
        <d v="2015-02-27T00:00:00"/>
        <d v="2014-10-01T00:00:00"/>
        <d v="2012-05-19T00:00:00"/>
        <d v="2011-02-01T00:00:00"/>
        <d v="2015-09-07T00:00:00"/>
        <d v="2010-03-27T00:00:00"/>
        <d v="2016-03-15T00:00:00"/>
        <d v="2010-09-07T00:00:00"/>
        <d v="2013-06-26T00:00:00"/>
        <d v="2015-03-09T00:00:00"/>
        <d v="2011-03-23T00:00:00"/>
        <d v="2013-03-29T00:00:00"/>
        <d v="2015-01-05T00:00:00"/>
        <d v="2011-05-21T00:00:00"/>
        <d v="2017-03-11T00:00:00"/>
        <d v="2010-06-23T00:00:00"/>
        <d v="2011-12-28T00:00:00"/>
        <d v="2013-04-06T00:00:00"/>
        <d v="2010-09-05T00:00:00"/>
        <d v="2016-10-27T00:00:00"/>
        <d v="2011-04-11T00:00:00"/>
        <d v="2012-07-17T00:00:00"/>
        <d v="2013-09-09T00:00:00"/>
        <d v="2016-06-05T00:00:00"/>
        <d v="2012-02-28T00:00:00"/>
        <d v="2016-01-31T00:00:00"/>
        <d v="2010-05-18T00:00:00"/>
        <d v="2016-02-25T00:00:00"/>
        <d v="2013-12-07T00:00:00"/>
        <d v="2015-08-08T00:00:00"/>
        <d v="2015-03-03T00:00:00"/>
        <d v="2015-04-15T00:00:00"/>
        <d v="2015-11-20T00:00:00"/>
        <d v="2012-03-18T00:00:00"/>
        <d v="2013-02-14T00:00:00"/>
        <d v="2017-04-23T00:00:00"/>
        <d v="2014-11-18T00:00:00"/>
        <d v="2015-12-11T00:00:00"/>
        <d v="2016-07-09T00:00:00"/>
        <d v="2013-03-22T00:00:00"/>
        <d v="2010-07-04T00:00:00"/>
        <d v="2017-03-14T00:00:00"/>
        <d v="2015-09-21T00:00:00"/>
        <d v="2012-04-10T00:00:00"/>
        <d v="2010-05-02T00:00:00"/>
        <d v="2011-04-18T00:00:00"/>
        <d v="2011-05-01T00:00:00"/>
        <d v="2014-09-21T00:00:00"/>
        <d v="2015-02-17T00:00:00"/>
        <d v="2011-01-25T00:00:00"/>
        <d v="2017-04-01T00:00:00"/>
        <d v="2015-05-21T00:00:00"/>
        <d v="2010-12-18T00:00:00"/>
        <d v="2014-05-02T00:00:00"/>
        <d v="2014-03-06T00:00:00"/>
        <d v="2011-08-11T00:00:00"/>
        <d v="2016-05-20T00:00:00"/>
        <d v="2016-07-20T00:00:00"/>
        <d v="2010-04-07T00:00:00"/>
        <d v="2015-07-14T00:00:00"/>
        <d v="2013-05-10T00:00:00"/>
        <d v="2016-02-01T00:00:00"/>
        <d v="2010-08-20T00:00:00"/>
        <d v="2015-04-12T00:00:00"/>
        <d v="2015-04-08T00:00:00"/>
        <d v="2012-01-27T00:00:00"/>
        <d v="2012-01-06T00:00:00"/>
        <d v="2014-11-26T00:00:00"/>
        <d v="2010-04-04T00:00:00"/>
        <d v="2011-05-17T00:00:00"/>
        <d v="2013-09-14T00:00:00"/>
        <d v="2012-10-05T00:00:00"/>
        <d v="2013-04-13T00:00:00"/>
        <d v="2014-12-15T00:00:00"/>
        <d v="2010-12-20T00:00:00"/>
        <d v="2014-07-02T00:00:00"/>
        <d v="2017-01-31T00:00:00"/>
        <d v="2015-02-05T00:00:00"/>
        <d v="2013-07-23T00:00:00"/>
        <d v="2014-10-06T00:00:00"/>
        <d v="2013-05-29T00:00:00"/>
        <d v="2013-03-11T00:00:00"/>
        <d v="2012-11-01T00:00:00"/>
        <d v="2012-05-22T00:00:00"/>
        <d v="2016-09-30T00:00:00"/>
        <d v="2016-09-25T00:00:00"/>
        <d v="2015-08-03T00:00:00"/>
        <d v="2010-01-16T00:00:00"/>
        <d v="2016-11-01T00:00:00"/>
        <d v="2015-11-25T00:00:00"/>
        <d v="2014-09-24T00:00:00"/>
        <d v="2014-04-30T00:00:00"/>
        <d v="2012-12-18T00:00:00"/>
        <d v="2017-07-20T00:00:00"/>
        <d v="2017-02-16T00:00:00"/>
        <d v="2016-12-15T00:00:00"/>
        <d v="2013-05-28T00:00:00"/>
        <d v="2013-03-17T00:00:00"/>
        <d v="2010-04-30T00:00:00"/>
        <d v="2013-09-16T00:00:00"/>
        <d v="2015-11-28T00:00:00"/>
        <d v="2015-03-07T00:00:00"/>
        <d v="2014-01-15T00:00:00"/>
        <d v="2011-10-22T00:00:00"/>
        <d v="2012-02-08T00:00:00"/>
        <d v="2014-10-16T00:00:00"/>
        <d v="2011-11-14T00:00:00"/>
        <d v="2015-05-03T00:00:00"/>
        <d v="2015-07-16T00:00:00"/>
        <d v="2015-04-01T00:00:00"/>
        <d v="2010-09-20T00:00:00"/>
        <d v="2010-08-24T00:00:00"/>
        <d v="2017-03-15T00:00:00"/>
        <d v="2014-09-12T00:00:00"/>
        <d v="2011-03-25T00:00:00"/>
        <d v="2012-03-03T00:00:00"/>
        <d v="2016-05-19T00:00:00"/>
        <d v="2012-06-08T00:00:00"/>
        <d v="2012-09-08T00:00:00"/>
        <d v="2011-08-16T00:00:00"/>
        <d v="2012-05-14T00:00:00"/>
        <d v="2015-04-28T00:00:00"/>
        <d v="2014-05-21T00:00:00"/>
        <d v="2015-11-15T00:00:00"/>
        <d v="2012-01-10T00:00:00"/>
        <d v="2015-01-28T00:00:00"/>
        <d v="2015-08-11T00:00:00"/>
        <d v="2016-08-19T00:00:00"/>
        <d v="2014-08-22T00:00:00"/>
        <d v="2010-12-26T00:00:00"/>
        <d v="2015-08-27T00:00:00"/>
        <d v="2011-12-08T00:00:00"/>
        <d v="2017-06-27T00:00:00"/>
        <d v="2013-10-21T00:00:00"/>
        <d v="2012-06-01T00:00:00"/>
        <d v="2010-10-08T00:00:00"/>
        <d v="2011-02-25T00:00:00"/>
        <d v="2016-12-05T00:00:00"/>
        <d v="2010-06-07T00:00:00"/>
        <d v="2013-12-27T00:00:00"/>
        <d v="2016-01-08T00:00:00"/>
        <d v="2010-03-20T00:00:00"/>
        <d v="2010-02-21T00:00:00"/>
        <d v="2012-07-14T00:00:00"/>
        <d v="2011-05-29T00:00:00"/>
        <d v="2016-12-25T00:00:00"/>
        <d v="2014-01-17T00:00:00"/>
        <d v="2011-03-02T00:00:00"/>
        <d v="2014-03-10T00:00:00"/>
        <d v="2014-11-17T00:00:00"/>
        <d v="2017-06-03T00:00:00"/>
        <d v="2010-10-06T00:00:00"/>
        <d v="2011-12-26T00:00:00"/>
        <d v="2014-02-12T00:00:00"/>
        <d v="2016-05-21T00:00:00"/>
        <d v="2011-07-02T00:00:00"/>
        <d v="2012-03-02T00:00:00"/>
        <d v="2017-01-06T00:00:00"/>
        <d v="2014-05-20T00:00:00"/>
        <d v="2017-04-06T00:00:00"/>
        <d v="2012-05-05T00:00:00"/>
        <d v="2016-12-07T00:00:00"/>
        <d v="2017-02-14T00:00:00"/>
        <d v="2011-06-02T00:00:00"/>
        <d v="2014-07-15T00:00:00"/>
        <d v="2015-10-06T00:00:00"/>
        <d v="2013-01-05T00:00:00"/>
        <d v="2015-04-24T00:00:00"/>
        <d v="2010-02-26T00:00:00"/>
        <d v="2010-12-02T00:00:00"/>
        <d v="2017-01-23T00:00:00"/>
        <d v="2013-12-15T00:00:00"/>
        <d v="2014-07-19T00:00:00"/>
        <d v="2010-02-17T00:00:00"/>
        <d v="2017-05-03T00:00:00"/>
        <d v="2013-01-31T00:00:00"/>
        <d v="2017-07-03T00:00:00"/>
        <d v="2015-11-08T00:00:00"/>
        <d v="2017-03-03T00:00:00"/>
        <d v="2012-08-18T00:00:00"/>
        <d v="2012-09-29T00:00:00"/>
        <d v="2012-06-22T00:00:00"/>
        <d v="2016-01-19T00:00:00"/>
        <d v="2017-04-03T00:00:00"/>
        <d v="2010-12-04T00:00:00"/>
        <d v="2011-11-27T00:00:00"/>
        <d v="2013-05-16T00:00:00"/>
        <d v="2011-01-01T00:00:00"/>
        <d v="2010-03-19T00:00:00"/>
        <d v="2016-01-09T00:00:00"/>
        <d v="2012-04-05T00:00:00"/>
        <d v="2014-04-05T00:00:00"/>
        <d v="2015-09-19T00:00:00"/>
        <d v="2015-08-12T00:00:00"/>
        <d v="2013-12-30T00:00:00"/>
        <d v="2015-10-08T00:00:00"/>
        <d v="2011-09-29T00:00:00"/>
        <d v="2012-09-28T00:00:00"/>
        <d v="2015-07-01T00:00:00"/>
        <d v="2014-01-08T00:00:00"/>
        <d v="2013-11-02T00:00:00"/>
        <d v="2016-01-20T00:00:00"/>
        <d v="2012-09-04T00:00:00"/>
        <d v="2010-08-13T00:00:00"/>
        <d v="2013-01-29T00:00:00"/>
        <d v="2016-03-01T00:00:00"/>
        <d v="2017-07-06T00:00:00"/>
        <d v="2011-06-29T00:00:00"/>
        <d v="2012-06-18T00:00:00"/>
        <d v="2013-02-22T00:00:00"/>
        <d v="2011-02-06T00:00:00"/>
        <d v="2012-07-11T00:00:00"/>
        <d v="2013-04-30T00:00:00"/>
        <d v="2010-06-26T00:00:00"/>
        <d v="2013-05-21T00:00:00"/>
        <d v="2017-05-07T00:00:00"/>
        <d v="2014-12-19T00:00:00"/>
        <d v="2015-01-16T00:00:00"/>
        <d v="2016-02-02T00:00:00"/>
        <d v="2010-02-07T00:00:00"/>
        <d v="2016-08-30T00:00:00"/>
        <d v="2010-12-03T00:00:00"/>
        <d v="2012-10-19T00:00:00"/>
        <d v="2010-02-20T00:00:00"/>
        <d v="2012-09-07T00:00:00"/>
        <d v="2017-02-26T00:00:00"/>
        <d v="2017-05-26T00:00:00"/>
        <d v="2011-12-04T00:00:00"/>
        <d v="2012-01-07T00:00:00"/>
        <d v="2014-11-20T00:00:00"/>
        <d v="2015-01-08T00:00:00"/>
        <d v="2015-07-18T00:00:00"/>
        <d v="2016-11-08T00:00:00"/>
        <d v="2012-11-08T00:00:00"/>
        <d v="2017-06-08T00:00:00"/>
        <d v="2015-04-05T00:00:00"/>
        <d v="2010-12-27T00:00:00"/>
        <d v="2010-05-10T00:00:00"/>
        <d v="2016-05-11T00:00:00"/>
        <d v="2010-05-12T00:00:00"/>
        <d v="2016-06-03T00:00:00"/>
        <d v="2014-03-30T00:00:00"/>
        <d v="2017-04-21T00:00:00"/>
        <d v="2016-03-29T00:00:00"/>
        <d v="2014-03-07T00:00:00"/>
        <d v="2012-12-02T00:00:00"/>
        <d v="2015-08-22T00:00:00"/>
        <d v="2015-05-25T00:00:00"/>
        <d v="2013-11-26T00:00:00"/>
        <d v="2010-02-19T00:00:00"/>
        <d v="2011-09-22T00:00:00"/>
        <d v="2015-12-27T00:00:00"/>
        <d v="2013-09-29T00:00:00"/>
        <d v="2015-10-26T00:00:00"/>
        <d v="2011-05-12T00:00:00"/>
        <d v="2017-02-09T00:00:00"/>
        <d v="2012-12-31T00:00:00"/>
        <d v="2014-02-06T00:00:00"/>
        <d v="2010-06-27T00:00:00"/>
        <d v="2010-12-14T00:00:00"/>
        <d v="2011-11-09T00:00:00"/>
        <d v="2010-11-16T00:00:00"/>
        <d v="2010-07-20T00:00:00"/>
        <d v="2014-06-21T00:00:00"/>
        <d v="2016-11-28T00:00:00"/>
        <d v="2016-01-30T00:00:00"/>
        <d v="2012-10-01T00:00:00"/>
        <d v="2012-08-19T00:00:00"/>
        <d v="2017-07-21T00:00:00"/>
        <d v="2015-04-03T00:00:00"/>
        <d v="2013-06-20T00:00:00"/>
        <d v="2013-06-08T00:00:00"/>
        <d v="2013-08-29T00:00:00"/>
        <d v="2013-09-19T00:00:00"/>
        <d v="2010-06-18T00:00:00"/>
        <d v="2016-12-16T00:00:00"/>
        <d v="2013-04-04T00:00:00"/>
        <d v="2010-08-05T00:00:00"/>
        <d v="2014-12-04T00:00:00"/>
        <d v="2015-08-21T00:00:00"/>
        <d v="2013-04-03T00:00:00"/>
        <d v="2013-02-25T00:00:00"/>
        <d v="2012-07-08T00:00:00"/>
        <d v="2012-11-28T00:00:00"/>
        <d v="2017-06-06T00:00:00"/>
        <d v="2014-01-20T00:00:00"/>
        <d v="2010-10-05T00:00:00"/>
        <d v="2015-02-21T00:00:00"/>
        <d v="2013-10-19T00:00:00"/>
        <d v="2017-03-24T00:00:00"/>
        <d v="2016-01-04T00:00:00"/>
        <d v="2013-02-23T00:00:00"/>
        <d v="2012-09-19T00:00:00"/>
        <d v="2016-01-25T00:00:00"/>
        <d v="2010-09-29T00:00:00"/>
        <d v="2010-02-06T00:00:00"/>
        <d v="2014-02-19T00:00:00"/>
        <d v="2010-09-24T00:00:00"/>
        <d v="2011-12-01T00:00:00"/>
        <d v="2017-01-02T00:00:00"/>
        <d v="2012-09-16T00:00:00"/>
        <d v="2017-06-30T00:00:00"/>
        <d v="2016-09-05T00:00:00"/>
        <d v="2016-03-21T00:00:00"/>
        <d v="2011-10-16T00:00:00"/>
        <d v="2015-04-09T00:00:00"/>
        <d v="2013-02-05T00:00:00"/>
        <d v="2015-07-03T00:00:00"/>
        <d v="2014-11-02T00:00:00"/>
        <d v="2012-02-06T00:00:00"/>
        <d v="2013-02-17T00:00:00"/>
        <d v="2017-04-10T00:00:00"/>
        <d v="2013-07-27T00:00:00"/>
        <d v="2014-11-05T00:00:00"/>
        <d v="2016-01-24T00:00:00"/>
        <d v="2013-03-31T00:00:00"/>
        <d v="2015-03-25T00:00:00"/>
        <d v="2013-08-12T00:00:00"/>
        <d v="2010-04-15T00:00:00"/>
        <d v="2010-05-21T00:00:00"/>
        <d v="2012-08-23T00:00:00"/>
        <d v="2014-08-16T00:00:00"/>
        <d v="2013-08-18T00:00:00"/>
        <d v="2012-06-12T00:00:00"/>
        <d v="2012-04-20T00:00:00"/>
        <d v="2011-09-15T00:00:00"/>
        <d v="2010-03-26T00:00:00"/>
        <d v="2012-04-23T00:00:00"/>
        <d v="2015-11-09T00:00:00"/>
        <d v="2016-10-10T00:00:00"/>
        <d v="2011-07-11T00:00:00"/>
        <d v="2010-01-23T00:00:00"/>
        <d v="2011-11-06T00:00:00"/>
        <d v="2017-05-27T00:00:00"/>
        <d v="2016-12-13T00:00:00"/>
        <d v="2013-06-28T00:00:00"/>
        <d v="2012-09-26T00:00:00"/>
        <d v="2013-01-14T00:00:00"/>
        <d v="2013-04-26T00:00:00"/>
        <d v="2012-10-24T00:00:00"/>
        <d v="2016-05-14T00:00:00"/>
        <d v="2014-07-25T00:00:00"/>
        <d v="2010-05-30T00:00:00"/>
        <d v="2015-07-19T00:00:00"/>
        <d v="2016-03-07T00:00:00"/>
        <d v="2014-09-23T00:00:00"/>
        <d v="2012-12-16T00:00:00"/>
        <d v="2011-06-11T00:00:00"/>
        <d v="2012-12-30T00:00:00"/>
        <d v="2014-01-02T00:00:00"/>
        <d v="2011-11-29T00:00:00"/>
        <d v="2016-08-01T00:00:00"/>
        <d v="2016-03-28T00:00:00"/>
        <d v="2011-09-11T00:00:00"/>
        <d v="2015-10-02T00:00:00"/>
        <d v="2016-03-03T00:00:00"/>
        <d v="2010-04-10T00:00:00"/>
        <d v="2011-08-06T00:00:00"/>
        <d v="2015-10-24T00:00:00"/>
        <d v="2012-01-30T00:00:00"/>
        <d v="2017-02-18T00:00:00"/>
        <d v="2016-01-18T00:00:00"/>
        <d v="2016-04-01T00:00:00"/>
        <d v="2016-06-29T00:00:00"/>
        <d v="2011-09-18T00:00:00"/>
        <d v="2014-06-24T00:00:00"/>
        <d v="2012-06-30T00:00:00"/>
        <d v="2014-03-22T00:00:00"/>
        <d v="2014-01-07T00:00:00"/>
        <d v="2011-02-10T00:00:00"/>
        <d v="2013-05-09T00:00:00"/>
        <d v="2010-09-26T00:00:00"/>
        <d v="2017-01-13T00:00:00"/>
        <d v="2013-01-04T00:00:00"/>
        <d v="2010-10-12T00:00:00"/>
        <d v="2012-03-01T00:00:00"/>
        <d v="2012-06-25T00:00:00"/>
        <d v="2011-08-22T00:00:00"/>
        <d v="2010-03-23T00:00:00"/>
        <d v="2014-10-17T00:00:00"/>
        <d v="2014-08-18T00:00:00"/>
        <d v="2015-03-23T00:00:00"/>
        <d v="2011-10-10T00:00:00"/>
        <d v="2015-09-08T00:00:00"/>
        <d v="2012-12-04T00:00:00"/>
        <d v="2016-02-08T00:00:00"/>
        <d v="2013-08-26T00:00:00"/>
        <d v="2012-07-29T00:00:00"/>
        <d v="2014-12-09T00:00:00"/>
        <d v="2010-05-17T00:00:00"/>
        <d v="2016-02-04T00:00:00"/>
        <d v="2015-02-18T00:00:00"/>
        <d v="2011-12-21T00:00:00"/>
        <d v="2012-04-19T00:00:00"/>
        <d v="2015-12-25T00:00:00"/>
        <d v="2013-08-05T00:00:00"/>
        <d v="2011-04-12T00:00:00"/>
        <d v="2016-10-08T00:00:00"/>
        <d v="2011-11-22T00:00:00"/>
        <d v="2011-06-25T00:00:00"/>
        <d v="2016-04-16T00:00:00"/>
        <d v="2016-10-17T00:00:00"/>
        <d v="2012-02-01T00:00:00"/>
        <d v="2013-09-10T00:00:00"/>
        <d v="2011-06-27T00:00:00"/>
        <d v="2015-05-04T00:00:00"/>
        <d v="2014-01-27T00:00:00"/>
        <d v="2011-04-20T00:00:00"/>
        <d v="2015-01-07T00:00:00"/>
        <d v="2012-09-24T00:00:00"/>
        <d v="2016-12-08T00:00:00"/>
        <d v="2014-01-26T00:00:00"/>
        <d v="2014-05-11T00:00:00"/>
        <d v="2010-02-27T00:00:00"/>
        <d v="2010-01-14T00:00:00"/>
        <d v="2012-04-08T00:00:00"/>
        <d v="2016-03-09T00:00:00"/>
        <d v="2010-11-04T00:00:00"/>
        <d v="2016-08-18T00:00:00"/>
        <d v="2013-05-14T00:00:00"/>
        <d v="2012-03-21T00:00:00"/>
        <d v="2013-04-14T00:00:00"/>
        <d v="2016-11-22T00:00:00"/>
        <d v="2011-07-25T00:00:00"/>
        <d v="2014-06-09T00:00:00"/>
        <d v="2013-11-07T00:00:00"/>
        <d v="2014-05-08T00:00:00"/>
        <d v="2010-03-07T00:00:00"/>
        <d v="2011-10-27T00:00:00"/>
        <d v="2011-06-15T00:00:00"/>
        <d v="2016-10-14T00:00:00"/>
        <d v="2012-04-02T00:00:00"/>
        <d v="2015-01-24T00:00:00"/>
        <d v="2015-01-25T00:00:00"/>
        <d v="2014-10-20T00:00:00"/>
        <d v="2016-11-26T00:00:00"/>
        <d v="2011-12-20T00:00:00"/>
        <d v="2010-10-28T00:00:00"/>
        <d v="2016-04-06T00:00:00"/>
        <d v="2016-11-09T00:00:00"/>
        <d v="2017-05-23T00:00:00"/>
        <d v="2012-05-07T00:00:00"/>
        <d v="2012-06-04T00:00:00"/>
        <d v="2015-06-24T00:00:00"/>
        <d v="2011-02-04T00:00:00"/>
        <d v="2013-02-04T00:00:00"/>
        <d v="2013-12-04T00:00:00"/>
        <d v="2015-01-20T00:00:00"/>
        <d v="2010-04-05T00:00:00"/>
        <d v="2017-02-06T00:00:00"/>
        <d v="2012-07-22T00:00:00"/>
        <d v="2015-01-17T00:00:00"/>
        <d v="2011-08-24T00:00:00"/>
        <d v="2011-07-15T00:00:00"/>
        <d v="2014-07-27T00:00:00"/>
        <d v="2011-02-28T00:00:00"/>
        <d v="2011-05-18T00:00:00"/>
        <d v="2015-09-09T00:00:00"/>
        <d v="2014-01-09T00:00:00"/>
        <d v="2011-05-04T00:00:00"/>
        <d v="2010-02-15T00:00:00"/>
        <d v="2014-09-10T00:00:00"/>
        <d v="2010-09-17T00:00:00"/>
        <d v="2012-04-25T00:00:00"/>
        <d v="2017-04-16T00:00:00"/>
        <d v="2016-05-01T00:00:00"/>
        <d v="2016-05-10T00:00:00"/>
        <d v="2013-12-22T00:00:00"/>
        <d v="2014-06-12T00:00:00"/>
        <d v="2012-09-22T00:00:00"/>
        <d v="2014-05-24T00:00:00"/>
        <d v="2013-01-09T00:00:00"/>
        <d v="2015-02-06T00:00:00"/>
        <d v="2013-05-02T00:00:00"/>
        <d v="2012-11-11T00:00:00"/>
        <d v="2012-04-24T00:00:00"/>
        <d v="2015-03-02T00:00:00"/>
        <d v="2010-10-26T00:00:00"/>
        <d v="2011-08-09T00:00:00"/>
        <d v="2012-03-20T00:00:00"/>
        <d v="2011-09-27T00:00:00"/>
        <d v="2016-04-02T00:00:00"/>
        <d v="2010-03-10T00:00:00"/>
        <d v="2013-02-11T00:00:00"/>
        <d v="2015-05-20T00:00:00"/>
        <d v="2012-03-07T00:00:00"/>
        <d v="2017-02-24T00:00:00"/>
        <d v="2010-11-23T00:00:00"/>
        <d v="2017-07-14T00:00:00"/>
        <d v="2016-01-16T00:00:00"/>
        <d v="2012-11-06T00:00:00"/>
        <d v="2011-09-05T00:00:00"/>
        <d v="2017-04-22T00:00:00"/>
        <d v="2016-08-25T00:00:00"/>
        <d v="2012-10-30T00:00:00"/>
        <d v="2013-10-29T00:00:00"/>
        <d v="2013-07-13T00:00:00"/>
        <d v="2010-09-10T00:00:00"/>
        <d v="2012-09-10T00:00:00"/>
        <d v="2016-08-16T00:00:00"/>
        <d v="2013-01-26T00:00:00"/>
        <d v="2012-08-09T00:00:00"/>
        <d v="2011-09-25T00:00:00"/>
        <d v="2011-10-18T00:00:00"/>
        <d v="2015-03-20T00:00:00"/>
        <d v="2014-02-08T00:00:00"/>
        <d v="2016-10-21T00:00:00"/>
        <d v="2013-10-09T00:00:00"/>
        <d v="2011-09-06T00:00:00"/>
        <d v="2014-06-27T00:00:00"/>
        <d v="2012-01-22T00:00:00"/>
        <d v="2014-04-09T00:00:00"/>
        <d v="2013-01-12T00:00:00"/>
        <d v="2011-12-06T00:00:00"/>
        <d v="2012-07-31T00:00:00"/>
        <d v="2016-08-10T00:00:00"/>
        <d v="2015-09-16T00:00:00"/>
        <d v="2015-07-26T00:00:00"/>
        <d v="2012-12-03T00:00:00"/>
        <d v="2015-02-09T00:00:00"/>
        <d v="2014-12-12T00:00:00"/>
        <d v="2017-06-11T00:00:00"/>
        <d v="2013-04-19T00:00:00"/>
        <d v="2010-01-03T00:00:00"/>
        <d v="2012-09-25T00:00:00"/>
        <d v="2013-02-01T00:00:00"/>
        <d v="2015-03-11T00:00:00"/>
        <d v="2013-03-27T00:00:00"/>
        <d v="2014-01-06T00:00:00"/>
        <d v="2010-03-31T00:00:00"/>
        <d v="2014-08-20T00:00:00"/>
        <d v="2010-08-30T00:00:00"/>
        <d v="2016-12-14T00:00:00"/>
        <d v="2015-03-16T00:00:00"/>
        <d v="2011-11-16T00:00:00"/>
        <d v="2012-07-01T00:00:00"/>
        <d v="2016-03-10T00:00:00"/>
        <d v="2016-11-18T00:00:00"/>
        <d v="2012-05-26T00:00:00"/>
        <d v="2010-06-30T00:00:00"/>
        <d v="2016-07-27T00:00:00"/>
        <d v="2016-01-01T00:00:00"/>
        <d v="2014-02-28T00:00:00"/>
        <d v="2017-06-26T00:00:00"/>
        <d v="2010-02-14T00:00:00"/>
        <d v="2010-02-04T00:00:00"/>
        <d v="2013-08-08T00:00:00"/>
        <d v="2010-02-01T00:00:00"/>
        <d v="2013-07-08T00:00:00"/>
        <d v="2011-10-05T00:00:00"/>
        <d v="2016-06-15T00:00:00"/>
        <d v="2016-02-17T00:00:00"/>
        <d v="2013-12-26T00:00:00"/>
        <d v="2012-12-20T00:00:00"/>
        <d v="2012-03-09T00:00:00"/>
        <d v="2015-08-05T00:00:00"/>
        <d v="2013-01-20T00:00:00"/>
        <d v="2014-06-11T00:00:00"/>
        <d v="2017-01-03T00:00:00"/>
        <d v="2012-12-15T00:00:00"/>
        <d v="2017-07-08T00:00:00"/>
        <d v="2015-08-07T00:00:00"/>
        <d v="2012-02-05T00:00:00"/>
        <d v="2012-12-22T00:00:00"/>
        <d v="2013-11-27T00:00:00"/>
        <d v="2011-08-17T00:00:00"/>
        <d v="2015-04-17T00:00:00"/>
        <d v="2012-05-28T00:00:00"/>
        <d v="2011-07-01T00:00:00"/>
        <d v="2012-11-14T00:00:00"/>
        <d v="2014-03-26T00:00:00"/>
        <d v="2016-06-17T00:00:00"/>
        <d v="2013-12-02T00:00:00"/>
        <d v="2015-03-17T00:00:00"/>
        <d v="2016-11-17T00:00:00"/>
        <d v="2017-01-20T00:00:00"/>
        <d v="2012-08-14T00:00:00"/>
        <d v="2014-06-06T00:00:00"/>
        <d v="2013-09-24T00:00:00"/>
        <d v="2016-08-08T00:00:00"/>
        <d v="2015-01-18T00:00:00"/>
        <d v="2013-06-30T00:00:00"/>
        <d v="2017-06-07T00:00:00"/>
        <d v="2014-06-26T00:00:00"/>
        <d v="2016-01-22T00:00:00"/>
        <d v="2015-09-12T00:00:00"/>
        <d v="2015-07-29T00:00:00"/>
        <d v="2010-04-25T00:00:00"/>
        <d v="2011-07-12T00:00:00"/>
        <d v="2015-01-22T00:00:00"/>
        <d v="2014-05-31T00:00:00"/>
        <d v="2011-01-21T00:00:00"/>
        <d v="2011-04-23T00:00:00"/>
        <d v="2014-12-25T00:00:00"/>
        <d v="2011-08-05T00:00:00"/>
        <d v="2014-06-10T00:00:00"/>
        <d v="2011-05-22T00:00:00"/>
        <d v="2014-01-29T00:00:00"/>
        <d v="2016-04-15T00:00:00"/>
        <d v="2012-11-09T00:00:00"/>
        <d v="2011-08-21T00:00:00"/>
        <d v="2012-08-22T00:00:00"/>
        <d v="2013-03-03T00:00:00"/>
        <d v="2017-03-04T00:00:00"/>
        <d v="2014-07-11T00:00:00"/>
        <d v="2015-02-03T00:00:00"/>
        <d v="2014-09-01T00:00:00"/>
        <d v="2013-11-19T00:00:00"/>
        <d v="2014-06-15T00:00:00"/>
        <d v="2015-05-10T00:00:00"/>
        <d v="2016-08-21T00:00:00"/>
        <d v="2015-08-18T00:00:00"/>
        <d v="2010-09-19T00:00:00"/>
        <d v="2012-09-20T00:00:00"/>
        <d v="2010-10-20T00:00:00"/>
        <d v="2014-02-13T00:00:00"/>
        <d v="2010-03-06T00:00:00"/>
        <d v="2016-03-22T00:00:00"/>
        <d v="2012-02-16T00:00:00"/>
        <d v="2011-01-26T00:00:00"/>
        <d v="2010-09-25T00:00:00"/>
        <d v="2015-11-07T00:00:00"/>
        <d v="2010-08-18T00:00:00"/>
        <d v="2015-01-29T00:00:00"/>
        <d v="2013-04-09T00:00:00"/>
        <d v="2013-01-24T00:00:00"/>
        <d v="2016-05-08T00:00:00"/>
        <d v="2014-05-17T00:00:00"/>
        <d v="2010-08-23T00:00:00"/>
        <d v="2014-07-20T00:00:00"/>
        <d v="2016-03-31T00:00:00"/>
        <d v="2015-06-09T00:00:00"/>
        <d v="2010-08-10T00:00:00"/>
        <d v="2012-07-23T00:00:00"/>
        <d v="2013-07-21T00:00:00"/>
        <d v="2014-03-14T00:00:00"/>
        <d v="2014-05-10T00:00:00"/>
        <d v="2011-10-26T00:00:00"/>
        <d v="2013-01-10T00:00:00"/>
        <d v="2014-02-15T00:00:00"/>
        <d v="2012-04-27T00:00:00"/>
        <d v="2011-08-18T00:00:00"/>
        <d v="2010-07-12T00:00:00"/>
        <d v="2013-07-28T00:00:00"/>
        <d v="2015-11-02T00:00:00"/>
        <d v="2011-06-28T00:00:00"/>
        <d v="2012-03-04T00:00:00"/>
        <d v="2011-09-02T00:00:00"/>
        <d v="2012-10-14T00:00:00"/>
        <d v="2011-08-27T00:00:00"/>
        <d v="2016-06-19T00:00:00"/>
        <d v="2016-03-19T00:00:00"/>
        <d v="2014-04-04T00:00:00"/>
        <d v="2011-03-27T00:00:00"/>
        <d v="2016-06-04T00:00:00"/>
        <d v="2013-09-01T00:00:00"/>
        <d v="2010-07-31T00:00:00"/>
        <d v="2012-01-23T00:00:00"/>
        <d v="2016-07-03T00:00:00"/>
        <d v="2012-01-04T00:00:00"/>
        <d v="2010-06-15T00:00:00"/>
        <d v="2013-06-03T00:00:00"/>
        <d v="2015-12-30T00:00:00"/>
        <d v="2010-07-13T00:00:00"/>
        <d v="2013-03-02T00:00:00"/>
        <d v="2014-08-10T00:00:00"/>
        <d v="2014-03-09T00:00:00"/>
        <d v="2010-06-11T00:00:00"/>
        <d v="2014-11-27T00:00:00"/>
        <d v="2010-05-14T00:00:00"/>
        <d v="2012-11-05T00:00:00"/>
        <d v="2016-09-16T00:00:00"/>
        <d v="2013-08-11T00:00:00"/>
        <d v="2011-05-27T00:00:00"/>
        <d v="2015-03-21T00:00:00"/>
        <d v="2016-02-13T00:00:00"/>
        <d v="2016-07-30T00:00:00"/>
        <d v="2014-12-06T00:00:00"/>
        <d v="2011-04-10T00:00:00"/>
        <d v="2014-03-25T00:00:00"/>
        <d v="2013-10-20T00:00:00"/>
        <d v="2011-02-09T00:00:00"/>
        <d v="2011-07-07T00:00:00"/>
        <d v="2016-02-19T00:00:00"/>
        <d v="2012-01-02T00:00:00"/>
        <d v="2013-09-21T00:00:00"/>
        <d v="2014-03-29T00:00:00"/>
        <d v="2011-05-11T00:00:00"/>
        <d v="2011-07-05T00:00:00"/>
        <d v="2010-11-03T00:00:00"/>
        <d v="2014-02-17T00:00:00"/>
        <d v="2015-11-14T00:00:00"/>
        <d v="2011-08-10T00:00:00"/>
        <d v="2010-06-22T00:00:00"/>
        <d v="2013-10-26T00:00:00"/>
        <d v="2011-08-04T00:00:00"/>
        <d v="2016-01-10T00:00:00"/>
        <d v="2012-01-24T00:00:00"/>
        <d v="2012-05-24T00:00:00"/>
        <d v="2017-06-20T00:00:00"/>
        <d v="2015-12-09T00:00:00"/>
        <d v="2014-04-27T00:00:00"/>
        <d v="2011-04-19T00:00:00"/>
        <d v="2012-06-14T00:00:00"/>
        <d v="2012-07-25T00:00:00"/>
        <d v="2016-07-16T00:00:00"/>
        <d v="2015-03-12T00:00:00"/>
        <d v="2011-10-09T00:00:00"/>
        <d v="2010-07-30T00:00:00"/>
        <d v="2013-03-13T00:00:00"/>
        <d v="2014-09-18T00:00:00"/>
        <d v="2013-06-19T00:00:00"/>
        <d v="2016-09-20T00:00:00"/>
        <d v="2010-08-16T00:00:00"/>
        <d v="2012-12-06T00:00:00"/>
        <d v="2015-07-15T00:00:00"/>
        <d v="2011-03-30T00:00:00"/>
        <d v="2014-06-03T00:00:00"/>
        <d v="2010-03-17T00:00:00"/>
        <d v="2011-04-24T00:00:00"/>
        <d v="2015-06-01T00:00:00"/>
        <d v="2015-10-15T00:00:00"/>
        <d v="2013-09-23T00:00:00"/>
        <d v="2013-02-07T00:00:00"/>
        <d v="2014-07-13T00:00:00"/>
        <d v="2016-06-26T00:00:00"/>
        <d v="2010-02-16T00:00:00"/>
        <d v="2013-09-26T00:00:00"/>
        <d v="2013-04-11T00:00:00"/>
        <d v="2010-12-06T00:00:00"/>
        <d v="2013-09-20T00:00:00"/>
        <d v="2014-08-08T00:00:00"/>
        <d v="2011-05-15T00:00:00"/>
        <d v="2010-06-19T00:00:00"/>
        <d v="2016-05-31T00:00:00"/>
        <d v="2014-05-18T00:00:00"/>
        <d v="2015-01-21T00:00:00"/>
        <d v="2010-11-22T00:00:00"/>
        <d v="2015-10-13T00:00:00"/>
        <d v="2014-05-23T00:00:00"/>
        <d v="2013-02-09T00:00:00"/>
        <d v="2017-05-12T00:00:00"/>
        <d v="2011-06-06T00:00:00"/>
        <d v="2013-10-24T00:00:00"/>
        <d v="2015-01-04T00:00:00"/>
        <d v="2014-07-01T00:00:00"/>
        <d v="2011-05-19T00:00:00"/>
        <d v="2017-03-07T00:00:00"/>
        <d v="2012-04-21T00:00:00"/>
        <d v="2014-11-10T00:00:00"/>
        <d v="2014-12-05T00:00:00"/>
        <d v="2011-09-17T00:00:00"/>
        <d v="2015-01-10T00:00:00"/>
        <d v="2011-03-04T00:00:00"/>
        <d v="2013-06-12T00:00:00"/>
        <d v="2012-06-23T00:00:00"/>
        <d v="2010-02-28T00:00:00"/>
        <d v="2012-10-18T00:00:00"/>
        <d v="2012-02-26T00:00:00"/>
        <d v="2012-06-03T00:00:00"/>
        <d v="2011-04-13T00:00:00"/>
        <d v="2011-04-06T00:00:00"/>
        <d v="2015-12-20T00:00:00"/>
        <d v="2011-02-15T00:00:00"/>
        <d v="2013-10-27T00:00:00"/>
        <d v="2015-09-15T00:00:00"/>
        <d v="2017-01-22T00:00:00"/>
        <d v="2015-06-14T00:00:00"/>
        <d v="2017-01-27T00:00:00"/>
        <d v="2010-04-09T00:00:00"/>
        <d v="2014-09-22T00:00:00"/>
        <d v="2017-02-11T00:00:00"/>
        <d v="2012-10-03T00:00:00"/>
        <d v="2016-12-18T00:00:00"/>
        <d v="2015-10-27T00:00:00"/>
        <d v="2015-05-30T00:00:00"/>
        <d v="2015-04-22T00:00:00"/>
        <d v="2012-05-11T00:00:00"/>
        <d v="2012-01-25T00:00:00"/>
        <d v="2017-03-12T00:00:00"/>
        <d v="2016-06-07T00:00:00"/>
        <d v="2015-06-08T00:00:00"/>
        <d v="2017-06-19T00:00:00"/>
        <d v="2011-08-07T00:00:00"/>
        <d v="2014-07-14T00:00:00"/>
        <d v="2011-10-14T00:00:00"/>
        <d v="2010-08-25T00:00:00"/>
        <d v="2010-02-02T00:00:00"/>
        <d v="2014-10-11T00:00:00"/>
        <d v="2015-04-16T00:00:00"/>
        <d v="2014-08-19T00:00:00"/>
        <d v="2016-11-16T00:00:00"/>
        <d v="2015-10-21T00:00:00"/>
        <d v="2013-10-28T00:00:00"/>
        <d v="2010-08-19T00:00:00"/>
        <d v="2014-07-22T00:00:00"/>
        <d v="2014-04-03T00:00:00"/>
        <d v="2017-07-24T00:00:00"/>
        <d v="2013-09-12T00:00:00"/>
        <d v="2010-01-13T00:00:00"/>
        <d v="2011-06-10T00:00:00"/>
        <d v="2013-12-28T00:00:00"/>
        <d v="2012-09-17T00:00:00"/>
        <d v="2012-03-29T00:00:00"/>
        <d v="2014-03-03T00:00:00"/>
        <d v="2012-08-08T00:00:00"/>
        <d v="2012-05-29T00:00:00"/>
        <d v="2013-12-08T00:00:00"/>
        <d v="2014-10-05T00:00:00"/>
        <d v="2016-11-15T00:00:00"/>
        <d v="2017-06-18T00:00:00"/>
        <d v="2016-10-24T00:00:00"/>
        <d v="2012-06-27T00:00:00"/>
        <d v="2010-09-09T00:00:00"/>
        <d v="2014-11-24T00:00:00"/>
        <d v="2014-07-04T00:00:00"/>
        <d v="2011-05-06T00:00:00"/>
        <d v="2013-02-06T00:00:00"/>
        <d v="2011-05-14T00:00:00"/>
        <d v="2017-03-01T00:00:00"/>
        <d v="2012-01-12T00:00:00"/>
        <d v="2016-07-22T00:00:00"/>
        <d v="2010-03-14T00:00:00"/>
        <d v="2015-02-19T00:00:00"/>
        <d v="2017-05-14T00:00:00"/>
        <d v="2011-05-25T00:00:00"/>
        <d v="2014-10-29T00:00:00"/>
        <d v="2014-07-30T00:00:00"/>
        <d v="2013-10-07T00:00:00"/>
        <d v="2012-10-20T00:00:00"/>
        <d v="2013-02-24T00:00:00"/>
        <d v="2011-01-28T00:00:00"/>
        <d v="2011-01-02T00:00:00"/>
        <d v="2016-11-13T00:00:00"/>
        <d v="2015-06-30T00:00:00"/>
        <d v="2014-07-29T00:00:00"/>
        <d v="2010-01-11T00:00:00"/>
        <d v="2017-01-10T00:00:00"/>
        <d v="2017-05-09T00:00:00"/>
        <d v="2012-12-09T00:00:00"/>
        <d v="2013-11-25T00:00:00"/>
        <d v="2013-10-17T00:00:00"/>
        <d v="2010-02-05T00:00:00"/>
        <d v="2013-11-22T00:00:00"/>
        <d v="2015-05-14T00:00:00"/>
        <d v="2016-04-26T00:00:00"/>
        <d v="2016-08-14T00:00:00"/>
        <d v="2012-11-18T00:00:00"/>
        <d v="2014-01-04T00:00:00"/>
        <d v="2015-11-21T00:00:00"/>
        <d v="2012-10-28T00:00:00"/>
        <d v="2012-02-14T00:00:00"/>
        <d v="2017-01-15T00:00:00"/>
        <d v="2010-01-01T00:00:00"/>
        <d v="2012-05-08T00:00:00"/>
        <d v="2013-08-14T00:00:00"/>
        <d v="2011-11-18T00:00:00"/>
        <d v="2017-04-14T00:00:00"/>
        <d v="2015-12-02T00:00:00"/>
        <d v="2013-11-12T00:00:00"/>
        <d v="2010-09-13T00:00:00"/>
        <d v="2010-11-05T00:00:00"/>
        <d v="2012-03-23T00:00:00"/>
        <d v="2010-01-12T00:00:00"/>
        <d v="2015-09-04T00:00:00"/>
        <d v="2015-02-13T00:00:00"/>
        <d v="2010-07-18T00:00:00"/>
        <d v="2016-07-21T00:00:00"/>
        <d v="2010-12-12T00:00:00"/>
        <d v="2014-03-31T00:00:00"/>
        <d v="2010-03-03T00:00:00"/>
        <d v="2010-12-16T00:00:00"/>
        <d v="2012-05-21T00:00:00"/>
        <d v="2014-12-28T00:00:00"/>
        <d v="2016-12-10T00:00:00"/>
        <d v="2015-06-04T00:00:00"/>
        <d v="2014-10-07T00:00:00"/>
        <d v="2011-07-10T00:00:00"/>
        <d v="2017-05-01T00:00:00"/>
        <d v="2010-10-30T00:00:00"/>
        <d v="2017-02-22T00:00:00"/>
        <d v="2015-01-26T00:00:00"/>
        <d v="2013-01-15T00:00:00"/>
        <d v="2013-11-06T00:00:00"/>
        <d v="2013-11-15T00:00:00"/>
        <d v="2010-07-24T00:00:00"/>
        <d v="2013-10-10T00:00:00"/>
        <d v="2012-08-28T00:00:00"/>
        <d v="2010-09-01T00:00:00"/>
        <d v="2012-04-28T00:00:00"/>
        <d v="2016-06-21T00:00:00"/>
        <d v="2014-09-06T00:00:00"/>
        <d v="2015-10-20T00:00:00"/>
        <d v="2017-01-12T00:00:00"/>
        <d v="2015-03-01T00:00:00"/>
        <d v="2013-08-19T00:00:00"/>
        <d v="2016-06-11T00:00:00"/>
        <d v="2013-02-18T00:00:00"/>
        <d v="2012-10-09T00:00:00"/>
        <d v="2015-11-18T00:00:00"/>
        <d v="2016-10-28T00:00:00"/>
        <d v="2010-03-02T00:00:00"/>
        <d v="2015-07-24T00:00:00"/>
        <d v="2010-06-04T00:00:00"/>
        <d v="2015-06-29T00:00:00"/>
        <d v="2014-05-15T00:00:00"/>
        <d v="2012-11-21T00:00:00"/>
        <d v="2010-01-07T00:00:00"/>
        <d v="2012-11-22T00:00:00"/>
        <d v="2010-10-19T00:00:00"/>
        <d v="2016-10-19T00:00:00"/>
        <d v="2014-02-26T00:00:00"/>
        <d v="2011-05-13T00:00:00"/>
        <d v="2010-11-14T00:00:00"/>
        <d v="2013-03-14T00:00:00"/>
        <d v="2011-01-06T00:00:00"/>
        <d v="2012-06-10T00:00:00"/>
        <d v="2017-04-20T00:00:00"/>
        <d v="2013-03-24T00:00:00"/>
        <d v="2012-09-01T00:00:00"/>
        <d v="2014-06-18T00:00:00"/>
        <d v="2010-09-11T00:00:00"/>
        <d v="2011-12-12T00:00:00"/>
        <d v="2016-01-13T00:00:00"/>
        <d v="2010-07-28T00:00:00"/>
        <d v="2011-03-12T00:00:00"/>
        <d v="2015-05-05T00:00:00"/>
        <d v="2014-03-02T00:00:00"/>
        <d v="2013-06-22T00:00:00"/>
        <d v="2015-09-29T00:00:00"/>
        <d v="2015-09-26T00:00:00"/>
        <d v="2011-08-08T00:00:00"/>
        <d v="2015-05-28T00:00:00"/>
        <d v="2017-05-25T00:00:00"/>
        <d v="2010-10-03T00:00:00"/>
        <d v="2011-01-23T00:00:00"/>
        <d v="2010-06-06T00:00:00"/>
        <d v="2011-05-05T00:00:00"/>
        <d v="2017-02-03T00:00:00"/>
        <d v="2016-09-11T00:00:00"/>
        <d v="2012-11-23T00:00:00"/>
        <d v="2010-05-04T00:00:00"/>
        <d v="2014-03-20T00:00:00"/>
        <d v="2011-03-24T00:00:00"/>
        <d v="2014-04-11T00:00:00"/>
        <d v="2012-05-02T00:00:00"/>
        <d v="2016-10-22T00:00:00"/>
        <d v="2013-08-31T00:00:00"/>
        <d v="2012-08-27T00:00:00"/>
        <d v="2015-12-05T00:00:00"/>
        <d v="2012-05-03T00:00:00"/>
        <d v="2016-03-17T00:00:00"/>
        <d v="2012-03-17T00:00:00"/>
        <d v="2017-07-17T00:00:00"/>
        <d v="2012-08-12T00:00:00"/>
        <d v="2012-12-21T00:00:00"/>
        <d v="2012-07-07T00:00:00"/>
        <d v="2017-07-23T00:00:00"/>
        <d v="2010-04-21T00:00:00"/>
        <d v="2015-04-27T00:00:00"/>
        <d v="2017-06-22T00:00:00"/>
        <d v="2016-07-24T00:00:00"/>
        <d v="2014-08-07T00:00:00"/>
        <d v="2017-01-26T00:00:00"/>
        <d v="2013-07-05T00:00:00"/>
        <d v="2011-09-16T00:00:00"/>
        <d v="2015-06-28T00:00:00"/>
        <d v="2017-04-07T00:00:00"/>
        <d v="2012-09-13T00:00:00"/>
        <d v="2013-09-06T00:00:00"/>
        <d v="2016-12-17T00:00:00"/>
        <d v="2014-09-17T00:00:00"/>
        <d v="2011-07-29T00:00:00"/>
        <d v="2014-01-31T00:00:00"/>
        <d v="2014-03-23T00:00:00"/>
        <d v="2011-04-27T00:00:00"/>
        <d v="2014-01-30T00:00:00"/>
        <d v="2012-12-14T00:00:00"/>
        <d v="2015-06-02T00:00:00"/>
        <d v="2015-09-17T00:00:00"/>
        <d v="2010-04-29T00:00:00"/>
        <d v="2017-07-12T00:00:00"/>
        <d v="2015-10-31T00:00:00"/>
        <d v="2011-04-25T00:00:00"/>
        <d v="2011-02-16T00:00:00"/>
        <d v="2014-04-19T00:00:00"/>
        <d v="2013-08-24T00:00:00"/>
        <d v="2016-01-27T00:00:00"/>
        <d v="2011-07-22T00:00:00"/>
        <d v="2013-10-23T00:00:00"/>
        <d v="2016-03-27T00:00:00"/>
        <d v="2011-11-26T00:00:00"/>
        <d v="2010-08-26T00:00:00"/>
        <d v="2015-10-10T00:00:00"/>
        <d v="2016-02-26T00:00:00"/>
        <d v="2014-06-28T00:00:00"/>
        <d v="2011-10-25T00:00:00"/>
        <d v="2015-11-05T00:00:00"/>
        <d v="2013-01-02T00:00:00"/>
        <d v="2014-10-30T00:00:00"/>
        <d v="2011-03-07T00:00:00"/>
        <d v="2012-11-16T00:00:00"/>
        <d v="2014-08-24T00:00:00"/>
        <d v="2015-10-11T00:00:00"/>
        <d v="2017-02-12T00:00:00"/>
        <d v="2011-06-03T00:00:00"/>
        <d v="2011-02-26T00:00:00"/>
        <d v="2017-06-02T00:00:00"/>
        <d v="2011-09-10T00:00:00"/>
        <d v="2017-04-27T00:00:00"/>
        <d v="2016-07-06T00:00:00"/>
        <d v="2016-02-27T00:00:00"/>
        <d v="2014-11-03T00:00:00"/>
        <d v="2012-12-12T00:00:00"/>
        <d v="2012-04-22T00:00:00"/>
        <d v="2016-01-12T00:00:00"/>
        <d v="2016-06-16T00:00:00"/>
        <d v="2014-09-28T00:00:00"/>
        <d v="2013-07-01T00:00:00"/>
        <d v="2016-07-12T00:00:00"/>
        <d v="2014-02-07T00:00:00"/>
        <d v="2016-08-28T00:00:00"/>
        <d v="2011-10-23T00:00:00"/>
        <d v="2015-03-24T00:00:00"/>
        <d v="2016-05-26T00:00:00"/>
        <d v="2016-09-26T00:00:00"/>
        <d v="2014-04-24T00:00:00"/>
        <d v="2015-06-15T00:00:00"/>
        <d v="2014-10-27T00:00:00"/>
        <d v="2011-10-29T00:00:00"/>
        <d v="2010-12-23T00:00:00"/>
        <d v="2016-05-06T00:00:00"/>
        <d v="2014-04-29T00:00:00"/>
        <d v="2011-02-23T00:00:00"/>
        <d v="2013-07-26T00:00:00"/>
        <d v="2017-05-20T00:00:00"/>
        <d v="2016-04-03T00:00:00"/>
        <d v="2012-03-12T00:00:00"/>
        <d v="2011-10-01T00:00:00"/>
        <d v="2013-06-15T00:00:00"/>
        <d v="2013-04-18T00:00:00"/>
        <d v="2014-06-23T00:00:00"/>
        <d v="2013-12-23T00:00:00"/>
        <d v="2017-03-16T00:00:00"/>
        <d v="2016-03-23T00:00:00"/>
        <d v="2014-10-31T00:00:00"/>
        <d v="2012-03-27T00:00:00"/>
        <d v="2012-08-11T00:00:00"/>
        <d v="2014-09-25T00:00:00"/>
        <d v="2015-07-28T00:00:00"/>
        <d v="2016-12-12T00:00:00"/>
        <d v="2014-03-08T00:00:00"/>
        <d v="2014-07-03T00:00:00"/>
        <d v="2011-04-04T00:00:00"/>
        <d v="2015-05-06T00:00:00"/>
        <d v="2011-10-07T00:00:00"/>
        <d v="2011-10-20T00:00:00"/>
        <d v="2011-07-27T00:00:00"/>
        <d v="2015-09-20T00:00:00"/>
        <d v="2016-02-20T00:00:00"/>
        <d v="2010-09-03T00:00:00"/>
        <d v="2013-12-17T00:00:00"/>
        <d v="2010-05-20T00:00:00"/>
        <d v="2014-04-01T00:00:00"/>
        <d v="2011-01-07T00:00:00"/>
        <d v="2016-10-01T00:00:00"/>
        <d v="2017-05-02T00:00:00"/>
        <d v="2012-10-12T00:00:00"/>
        <d v="2015-08-06T00:00:00"/>
        <d v="2013-06-23T00:00:00"/>
        <d v="2010-10-07T00:00:00"/>
        <d v="2015-03-29T00:00:00"/>
        <d v="2013-11-18T00:00:00"/>
        <d v="2017-07-26T00:00:00"/>
        <d v="2015-10-09T00:00:00"/>
        <d v="2016-11-25T00:00:00"/>
        <d v="2016-06-24T00:00:00"/>
        <d v="2016-12-01T00:00:00"/>
        <d v="2016-08-29T00:00:00"/>
        <d v="2015-08-15T00:00:00"/>
        <d v="2011-11-12T00:00:00"/>
        <d v="2013-08-16T00:00:00"/>
        <d v="2013-03-12T00:00:00"/>
        <d v="2012-08-03T00:00:00"/>
        <d v="2014-06-29T00:00:00"/>
        <d v="2014-06-17T00:00:00"/>
        <d v="2012-06-05T00:00:00"/>
        <d v="2013-01-08T00:00:00"/>
        <d v="2010-02-03T00:00:00"/>
        <d v="2016-06-08T00:00:00"/>
        <d v="2012-04-11T00:00:00"/>
        <d v="2016-06-02T00:00:00"/>
        <d v="2010-01-22T00:00:00"/>
        <d v="2014-10-13T00:00:00"/>
        <d v="2011-08-02T00:00:00"/>
        <d v="2012-10-26T00:00:00"/>
        <d v="2015-03-06T00:00:00"/>
        <d v="2013-03-30T00:00:00"/>
        <d v="2016-11-24T00:00:00"/>
        <d v="2013-07-19T00:00:00"/>
        <d v="2017-05-10T00:00:00"/>
        <d v="2015-05-02T00:00:00"/>
        <d v="2012-06-20T00:00:00"/>
        <d v="2016-01-23T00:00:00"/>
        <d v="2014-05-09T00:00:00"/>
        <d v="2013-04-28T00:00:00"/>
        <d v="2011-03-09T00:00:00"/>
        <d v="2011-08-20T00:00:00"/>
        <d v="2012-09-09T00:00:00"/>
        <d v="2015-02-14T00:00:00"/>
        <d v="2014-04-08T00:00:00"/>
        <d v="2010-08-04T00:00:00"/>
        <d v="2016-04-08T00:00:00"/>
        <d v="2012-12-08T00:00:00"/>
        <d v="2015-01-31T00:00:00"/>
        <d v="2015-10-05T00:00:00"/>
        <d v="2011-08-03T00:00:00"/>
        <d v="2012-11-20T00:00:00"/>
        <d v="2010-09-12T00:00:00"/>
        <d v="2013-06-01T00:00:00"/>
        <d v="2014-07-08T00:00:00"/>
        <d v="2015-12-10T00:00:00"/>
        <d v="2014-08-31T00:00:00"/>
        <d v="2012-07-04T00:00:00"/>
        <d v="2012-05-10T00:00:00"/>
        <d v="2012-03-28T00:00:00"/>
        <d v="2012-11-19T00:00:00"/>
        <d v="2016-04-29T00:00:00"/>
        <d v="2016-07-25T00:00:00"/>
        <d v="2010-09-27T00:00:00"/>
        <d v="2013-12-09T00:00:00"/>
        <d v="2014-10-21T00:00:00"/>
        <d v="2010-11-24T00:00:00"/>
        <d v="2013-07-03T00:00:00"/>
        <d v="2012-04-06T00:00:00"/>
        <d v="2011-10-03T00:00:00"/>
        <d v="2013-05-24T00:00:00"/>
        <d v="2010-11-10T00:00:00"/>
        <d v="2013-08-02T00:00:00"/>
        <d v="2015-12-26T00:00:00"/>
        <d v="2012-08-17T00:00:00"/>
        <d v="2016-02-10T00:00:00"/>
        <d v="2013-07-31T00:00:00"/>
        <d v="2015-12-21T00:00:00"/>
        <d v="2015-03-05T00:00:00"/>
        <d v="2012-08-25T00:00:00"/>
        <d v="2013-09-30T00:00:00"/>
        <d v="2016-11-10T00:00:00"/>
        <d v="2010-01-31T00:00:00"/>
        <d v="2011-09-04T00:00:00"/>
        <d v="2016-09-14T00:00:00"/>
        <d v="2012-09-30T00:00:00"/>
        <d v="2015-12-13T00:00:00"/>
        <d v="2017-01-01T00:00:00"/>
        <d v="2015-04-02T00:00:00"/>
        <d v="2013-07-30T00:00:00"/>
        <d v="2013-11-14T00:00:00"/>
        <d v="2016-09-18T00:00:00"/>
        <d v="2013-03-05T00:00:00"/>
        <d v="2011-02-18T00:00:00"/>
        <d v="2010-12-30T00:00:00"/>
        <d v="2014-10-12T00:00:00"/>
        <d v="2011-06-24T00:00:00"/>
        <d v="2011-03-19T00:00:00"/>
        <d v="2016-08-22T00:00:00"/>
        <d v="2015-03-14T00:00:00"/>
        <d v="2012-06-13T00:00:00"/>
        <d v="2015-11-24T00:00:00"/>
        <d v="2012-03-06T00:00:00"/>
        <d v="2016-06-13T00:00:00"/>
        <d v="2010-06-08T00:00:00"/>
        <d v="2015-05-11T00:00:00"/>
        <d v="2011-07-04T00:00:00"/>
        <d v="2013-05-01T00:00:00"/>
        <d v="2016-01-07T00:00:00"/>
        <d v="2014-02-21T00:00:00"/>
        <d v="2012-04-13T00:00:00"/>
        <d v="2016-12-23T00:00:00"/>
        <d v="2013-08-27T00:00:00"/>
        <d v="2017-02-17T00:00:00"/>
        <d v="2013-07-12T00:00:00"/>
        <d v="2015-05-19T00:00:00"/>
        <d v="2016-02-06T00:00:00"/>
        <d v="2013-12-19T00:00:00"/>
        <d v="2015-11-22T00:00:00"/>
        <d v="2010-11-30T00:00:00"/>
        <d v="2011-11-13T00:00:00"/>
        <d v="2012-06-15T00:00:00"/>
        <d v="2012-11-02T00:00:00"/>
        <d v="2015-08-20T00:00:00"/>
        <d v="2016-06-27T00:00:00"/>
        <d v="2011-06-21T00:00:00"/>
        <d v="2015-08-26T00:00:00"/>
        <d v="2012-04-26T00:00:00"/>
        <d v="2016-10-02T00:00:00"/>
        <d v="2015-11-29T00:00:00"/>
        <d v="2012-03-25T00:00:00"/>
        <d v="2010-05-26T00:00:00"/>
        <d v="2010-07-27T00:00:00"/>
        <d v="2012-02-13T00:00:00"/>
        <d v="2012-07-26T00:00:00"/>
        <d v="2016-05-22T00:00:00"/>
        <d v="2014-12-22T00:00:00"/>
        <d v="2015-09-11T00:00:00"/>
        <d v="2016-10-03T00:00:00"/>
        <d v="2017-02-28T00:00:00"/>
        <d v="2012-07-05T00:00:00"/>
        <d v="2011-11-15T00:00:00"/>
        <d v="2010-07-06T00:00:00"/>
        <d v="2016-07-11T00:00:00"/>
        <d v="2010-01-21T00:00:00"/>
        <d v="2013-06-16T00:00:00"/>
        <d v="2016-04-04T00:00:00"/>
        <d v="2013-04-23T00:00:00"/>
        <d v="2013-11-13T00:00:00"/>
        <d v="2015-06-27T00:00:00"/>
        <d v="2014-12-29T00:00:00"/>
        <d v="2014-01-05T00:00:00"/>
        <d v="2013-08-07T00:00:00"/>
        <d v="2013-07-11T00:00:00"/>
        <d v="2015-01-09T00:00:00"/>
        <d v="2016-12-28T00:00:00"/>
        <d v="2011-10-30T00:00:00"/>
        <d v="2011-02-13T00:00:00"/>
        <d v="2010-03-08T00:00:00"/>
        <d v="2017-07-22T00:00:00"/>
        <d v="2011-04-28T00:00:00"/>
        <d v="2016-11-29T00:00:00"/>
        <d v="2013-06-06T00:00:00"/>
        <d v="2011-07-14T00:00:00"/>
        <d v="2010-07-25T00:00:00"/>
        <d v="2016-10-15T00:00:00"/>
        <d v="2010-02-18T00:00:00"/>
        <d v="2016-12-06T00:00:00"/>
        <d v="2015-09-27T00:00:00"/>
        <d v="2011-03-08T00:00:00"/>
        <d v="2017-07-04T00:00:00"/>
        <d v="2014-11-04T00:00:00"/>
        <d v="2015-05-09T00:00:00"/>
        <d v="2012-09-06T00:00:00"/>
        <d v="2016-07-23T00:00:00"/>
        <d v="2014-04-26T00:00:00"/>
        <d v="2016-03-04T00:00:00"/>
        <d v="2010-04-03T00:00:00"/>
        <d v="2016-11-21T00:00:00"/>
        <d v="2011-01-08T00:00:00"/>
        <d v="2011-12-22T00:00:00"/>
        <d v="2017-06-09T00:00:00"/>
        <d v="2014-09-07T00:00:00"/>
        <d v="2014-11-21T00:00:00"/>
        <d v="2012-11-27T00:00:00"/>
        <d v="2013-11-17T00:00:00"/>
        <d v="2016-06-18T00:00:00"/>
        <d v="2010-12-15T00:00:00"/>
        <d v="2014-05-22T00:00:00"/>
        <d v="2015-06-05T00:00:00"/>
        <d v="2013-08-23T00:00:00"/>
        <d v="2015-05-27T00:00:00"/>
        <d v="2010-05-16T00:00:00"/>
        <d v="2015-03-27T00:00:00"/>
        <d v="2010-10-09T00:00:00"/>
        <d v="2016-04-27T00:00:00"/>
        <d v="2011-03-01T00:00:00"/>
        <d v="2012-04-30T00:00:00"/>
        <d v="2011-04-30T00:00:00"/>
        <d v="2011-06-30T00:00:00"/>
        <d v="2015-11-12T00:00:00"/>
        <d v="2014-06-02T00:00:00"/>
        <d v="2015-04-11T00:00:00"/>
        <d v="2016-12-31T00:00:00"/>
        <d v="2016-04-25T00:00:00"/>
        <d v="2016-03-12T00:00:00"/>
        <d v="2017-04-04T00:00:00"/>
        <d v="2011-03-26T00:00:00"/>
        <d v="2014-05-19T00:00:00"/>
        <d v="2013-09-27T00:00:00"/>
        <d v="2016-03-18T00:00:00"/>
        <d v="2016-07-29T00:00:00"/>
        <d v="2014-04-16T00:00:00"/>
        <d v="2013-05-23T00:00:00"/>
        <d v="2011-03-05T00:00:00"/>
        <d v="2014-09-29T00:00:00"/>
        <d v="2013-08-13T00:00:00"/>
        <d v="2013-07-10T00:00:00"/>
        <d v="2014-05-16T00:00:00"/>
        <d v="2013-03-01T00:00:00"/>
        <d v="2013-04-25T00:00:00"/>
        <d v="2015-11-19T00:00:00"/>
        <d v="2011-07-24T00:00:00"/>
        <d v="2011-12-09T00:00:00"/>
        <d v="2010-04-11T00:00:00"/>
        <d v="2013-02-21T00:00:00"/>
        <d v="2011-09-24T00:00:00"/>
        <d v="2014-02-18T00:00:00"/>
        <d v="2015-08-13T00:00:00"/>
        <d v="2017-04-30T00:00:00"/>
        <d v="2010-03-16T00:00:00"/>
        <d v="2016-11-30T00:00:00"/>
        <d v="2010-11-06T00:00:00"/>
        <d v="2016-01-14T00:00:00"/>
        <d v="2016-06-09T00:00:00"/>
        <d v="2015-10-12T00:00:00"/>
        <d v="2015-09-23T00:00:00"/>
        <d v="2010-09-02T00:00:00"/>
        <d v="2013-06-25T00:00:00"/>
        <d v="2015-11-26T00:00:00"/>
        <d v="2015-07-22T00:00:00"/>
        <d v="2016-11-11T00:00:00"/>
        <d v="2010-03-04T00:00:00"/>
        <d v="2013-05-26T00:00:00"/>
        <d v="2012-08-30T00:00:00"/>
        <d v="2012-09-02T00:00:00"/>
        <d v="2012-03-31T00:00:00"/>
        <d v="2011-04-15T00:00:00"/>
        <d v="2012-03-05T00:00:00"/>
        <d v="2013-02-20T00:00:00"/>
        <d v="2017-07-18T00:00:00"/>
        <d v="2016-07-17T00:00:00"/>
        <d v="2010-12-10T00:00:00"/>
        <d v="2017-01-24T00:00:00"/>
        <d v="2012-02-12T00:00:00"/>
        <d v="2011-07-16T00:00:00"/>
        <d v="2015-12-16T00:00:00"/>
        <d v="2011-03-14T00:00:00"/>
        <d v="2011-04-26T00:00:00"/>
        <d v="2011-03-13T00:00:00"/>
        <d v="2011-12-18T00:00:00"/>
        <d v="2016-05-23T00:00:00"/>
        <d v="2011-01-18T00:00:00"/>
        <d v="2012-07-03T00:00:00"/>
        <d v="2013-06-05T00:00:00"/>
        <d v="2017-02-25T00:00:00"/>
        <d v="2015-01-14T00:00:00"/>
        <d v="2016-04-30T00:00:00"/>
        <d v="2010-05-11T00:00:00"/>
        <d v="2017-05-28T00:00:00"/>
        <d v="2017-06-24T00:00:00"/>
        <d v="2012-09-23T00:00:00"/>
        <d v="2010-10-24T00:00:00"/>
        <d v="2014-09-14T00:00:00"/>
        <d v="2015-07-30T00:00:00"/>
        <d v="2012-05-15T00:00:00"/>
        <d v="2011-02-08T00:00:00"/>
        <d v="2012-06-17T00:00:00"/>
        <d v="2010-02-11T00:00:00"/>
        <d v="2016-07-04T00:00:00"/>
        <d v="2011-01-31T00:00:00"/>
        <d v="2014-07-24T00:00:00"/>
        <d v="2013-11-09T00:00:00"/>
        <d v="2013-02-08T00:00:00"/>
        <d v="2010-12-05T00:00:00"/>
        <d v="2015-09-02T00:00:00"/>
        <d v="2010-06-05T00:00:00"/>
        <d v="2014-05-13T00:00:00"/>
        <d v="2011-10-24T00:00:00"/>
        <d v="2012-03-14T00:00:00"/>
        <d v="2011-07-17T00:00:00"/>
        <d v="2015-01-30T00:00:00"/>
        <d v="2016-02-21T00:00:00"/>
        <d v="2016-06-23T00:00:00"/>
        <d v="2014-05-05T00:00:00"/>
        <d v="2016-12-26T00:00:00"/>
        <d v="2013-09-02T00:00:00"/>
        <d v="2015-08-31T00:00:00"/>
        <d v="2013-05-31T00:00:00"/>
        <d v="2012-06-29T00:00:00"/>
        <d v="2011-02-20T00:00:00"/>
        <d v="2016-10-18T00:00:00"/>
        <d v="2012-01-01T00:00:00"/>
        <d v="2017-04-09T00:00:00"/>
        <d v="2011-06-17T00:00:00"/>
        <d v="2016-06-12T00:00:00"/>
        <d v="2016-01-26T00:00:00"/>
        <d v="2014-06-16T00:00:00"/>
        <d v="2013-10-18T00:00:00"/>
        <d v="2011-02-07T00:00:00"/>
        <d v="2014-05-14T00:00:00"/>
        <d v="2014-08-04T00:00:00"/>
        <d v="2012-03-10T00:00:00"/>
        <d v="2011-02-17T00:00:00"/>
        <d v="2017-05-24T00:00:00"/>
        <d v="2012-01-18T00:00:00"/>
        <d v="2013-07-20T00:00:00"/>
        <d v="2010-11-29T00:00:00"/>
        <d v="2011-07-20T00:00:00"/>
        <d v="2010-08-27T00:00:00"/>
        <d v="2012-06-06T00:00:00"/>
        <d v="2014-07-07T00:00:00"/>
        <d v="2015-12-12T00:00:00"/>
        <d v="2016-09-15T00:00:00"/>
        <d v="2016-08-31T00:00:00"/>
        <d v="2013-04-21T00:00:00"/>
        <d v="2012-04-12T00:00:00"/>
        <d v="2012-12-01T00:00:00"/>
        <d v="2010-08-28T00:00:00"/>
        <d v="2012-05-17T00:00:00"/>
        <d v="2017-01-29T00:00:00"/>
        <d v="2014-04-20T00:00:00"/>
        <d v="2013-08-21T00:00:00"/>
        <d v="2013-01-06T00:00:00"/>
        <d v="2010-08-01T00:00:00"/>
        <d v="2016-12-03T00:00:00"/>
        <d v="2016-06-20T00:00:00"/>
        <d v="2013-06-09T00:00:00"/>
        <d v="2011-07-31T00:00:00"/>
        <d v="2012-10-15T00:00:00"/>
        <d v="2016-07-19T00:00:00"/>
        <d v="2011-11-28T00:00:00"/>
        <d v="2015-09-18T00:00:00"/>
        <d v="2015-07-04T00:00:00"/>
        <d v="2017-03-25T00:00:00"/>
        <d v="2012-09-27T00:00:00"/>
        <d v="2011-08-23T00:00:00"/>
        <d v="2012-02-21T00:00:00"/>
        <d v="2017-04-05T00:00:00"/>
        <d v="2017-05-31T00:00:00"/>
        <d v="2012-07-06T00:00:00"/>
        <d v="2015-10-22T00:00:00"/>
        <d v="2013-09-05T00:00:00"/>
        <d v="2012-10-25T00:00:00"/>
        <d v="2013-12-01T00:00:00"/>
        <d v="2013-11-01T00:00:00"/>
        <d v="2010-06-28T00:00:00"/>
        <d v="2013-09-18T00:00:00"/>
        <d v="2014-08-14T00:00:00"/>
        <d v="2015-03-04T00:00:00"/>
        <d v="2013-03-23T00:00:00"/>
        <d v="2013-04-20T00:00:00"/>
        <d v="2010-01-02T00:00:00"/>
        <d v="2012-12-17T00:00:00"/>
        <d v="2012-08-24T00:00:00"/>
        <d v="2010-08-02T00:00:00"/>
        <d v="2010-04-06T00:00:00"/>
        <d v="2014-10-26T00:00:00"/>
        <d v="2012-04-16T00:00:00"/>
        <d v="2014-04-28T00:00:00"/>
        <d v="2014-09-09T00:00:00"/>
        <d v="2015-10-23T00:00:00"/>
        <d v="2017-05-16T00:00:00"/>
        <d v="2014-07-26T00:00:00"/>
        <d v="2014-11-28T00:00:00"/>
        <d v="2015-06-20T00:00:00"/>
        <d v="2013-09-07T00:00:00"/>
        <d v="2016-06-22T00:00:00"/>
        <d v="2011-10-19T00:00:00"/>
        <d v="2014-11-29T00:00:00"/>
        <d v="2016-01-21T00:00:00"/>
        <d v="2012-08-31T00:00:00"/>
        <d v="2011-08-30T00:00:00"/>
        <d v="2010-03-12T00:00:00"/>
        <d v="2013-04-29T00:00:00"/>
        <d v="2017-01-04T00:00:00"/>
        <d v="2017-01-05T00:00:00"/>
        <d v="2014-04-06T00:00:00"/>
        <d v="2015-08-10T00:00:00"/>
        <d v="2016-12-24T00:00:00"/>
        <d v="2014-07-18T00:00:00"/>
        <d v="2014-08-27T00:00:00"/>
        <d v="2014-06-04T00:00:00"/>
        <d v="2015-04-18T00:00:00"/>
        <d v="2015-06-07T00:00:00"/>
        <d v="2014-12-01T00:00:00"/>
        <d v="2015-09-25T00:00:00"/>
        <d v="2011-01-30T00:00:00"/>
        <d v="2014-01-01T00:00:00"/>
        <d v="2010-06-14T00:00:00"/>
        <d v="2012-02-07T00:00:00"/>
        <d v="2010-01-10T00:00:00"/>
        <d v="2014-04-23T00:00:00"/>
        <d v="2012-10-04T00:00:00"/>
        <d v="2010-08-31T00:00:00"/>
        <d v="2014-08-02T00:00:00"/>
        <d v="2015-03-19T00:00:00"/>
        <d v="2012-08-29T00:00:00"/>
        <d v="2013-05-15T00:00:00"/>
        <d v="2017-03-23T00:00:00"/>
        <d v="2010-06-20T00:00:00"/>
        <d v="2013-03-20T00:00:00"/>
        <d v="2014-11-25T00:00:00"/>
        <d v="2012-09-12T00:00:00"/>
        <d v="2012-10-29T00:00:00"/>
        <d v="2012-09-05T00:00:00"/>
        <d v="2017-07-05T00:00:00"/>
        <d v="2011-02-11T00:00:00"/>
        <d v="2010-11-17T00:00:00"/>
        <d v="2016-08-13T00:00:00"/>
        <d v="2014-02-11T00:00:00"/>
        <d v="2012-02-25T00:00:00"/>
        <d v="2015-02-28T00:00:00"/>
        <d v="2015-10-18T00:00:00"/>
        <d v="2012-03-30T00:00:00"/>
        <d v="2010-03-21T00:00:00"/>
        <d v="2016-05-04T00:00:00"/>
        <d v="2012-03-15T00:00:00"/>
        <d v="2013-12-29T00:00:00"/>
        <d v="2017-02-19T00:00:00"/>
        <d v="2012-01-08T00:00:00"/>
        <d v="2014-05-26T00:00:00"/>
        <d v="2015-12-01T00:00:00"/>
        <d v="2017-05-05T00:00:00"/>
        <d v="2013-11-23T00:00:00"/>
        <d v="2016-09-06T00:00:00"/>
        <d v="2014-09-20T00:00:00"/>
        <d v="2017-03-19T00:00:00"/>
        <d v="2015-04-21T00:00:00"/>
        <d v="2017-07-02T00:00:00"/>
        <d v="2016-04-24T00:00:00"/>
        <d v="2016-09-17T00:00:00"/>
        <d v="2012-10-31T00:00:00"/>
        <d v="2013-03-16T00:00:00"/>
        <d v="2014-12-13T00:00:00"/>
        <d v="2014-03-18T00:00:00"/>
        <d v="2016-05-09T00:00:00"/>
        <d v="2011-09-08T00:00:00"/>
        <d v="2015-10-07T00:00:00"/>
        <d v="2016-07-14T00:00:00"/>
        <d v="2012-03-24T00:00:00"/>
        <d v="2013-10-04T00:00:00"/>
        <d v="2010-01-15T00:00:00"/>
        <d v="2015-07-23T00:00:00"/>
        <d v="2013-07-18T00:00:00"/>
        <d v="2011-01-13T00:00:00"/>
        <d v="2013-05-20T00:00:00"/>
        <d v="2011-11-04T00:00:00"/>
        <d v="2012-07-28T00:00:00"/>
        <d v="2014-11-07T00:00:00"/>
        <d v="2017-06-04T00:00:00"/>
        <d v="2012-05-31T00:00:00"/>
        <d v="2012-03-13T00:00:00"/>
        <d v="2010-08-14T00:00:00"/>
        <d v="2014-12-03T00:00:00"/>
        <d v="2010-09-23T00:00:00"/>
        <d v="2011-03-20T00:00:00"/>
        <d v="2013-12-18T00:00:00"/>
        <d v="2016-02-15T00:00:00"/>
        <d v="2013-06-29T00:00:00"/>
        <d v="2012-05-06T00:00:00"/>
        <d v="2015-09-14T00:00:00"/>
        <d v="2015-01-23T00:00:00"/>
        <d v="2010-10-10T00:00:00"/>
        <d v="2011-12-25T00:00:00"/>
        <d v="2016-11-04T00:00:00"/>
        <d v="2011-09-14T00:00:00"/>
        <d v="2017-07-28T00:00:00"/>
        <d v="2013-11-16T00:00:00"/>
        <d v="2010-10-21T00:00:00"/>
        <d v="2011-10-08T00:00:00"/>
        <d v="2016-04-17T00:00:00"/>
        <d v="2014-01-28T00:00:00"/>
        <d v="2010-10-29T00:00:00"/>
        <d v="2014-07-10T00:00:00"/>
        <d v="2011-06-26T00:00:00"/>
        <d v="2015-08-09T00:00:00"/>
        <d v="2011-07-21T00:00:00"/>
        <d v="2013-08-22T00:00:00"/>
        <d v="2013-08-03T00:00:00"/>
        <d v="2014-02-05T00:00:00"/>
        <d v="2011-07-23T00:00:00"/>
        <d v="2013-06-27T00:00:00"/>
        <d v="2014-08-11T00:00:00"/>
        <d v="2010-09-18T00:00:00"/>
        <d v="2010-01-06T00:00:00"/>
        <d v="2015-09-24T00:00:00"/>
        <d v="2017-07-11T00:00:00"/>
        <d v="2015-04-29T00:00:00"/>
        <d v="2016-10-05T00:00:00"/>
        <d v="2013-01-13T00:00:00"/>
        <d v="2017-03-10T00:00:00"/>
        <d v="2011-05-30T00:00:00"/>
        <d v="2016-10-25T00:00:00"/>
        <d v="2013-08-01T00:00:00"/>
        <d v="2017-01-08T00:00:00"/>
        <d v="2016-11-03T00:00:00"/>
        <d v="2013-02-16T00:00:00"/>
        <d v="2014-01-16T00:00:00"/>
        <d v="2016-12-27T00:00:00"/>
        <d v="2015-04-07T00:00:00"/>
        <d v="2010-04-14T00:00:00"/>
        <d v="2016-12-11T00:00:00"/>
        <d v="2016-02-29T00:00:00"/>
        <d v="2010-12-17T00:00:00"/>
        <d v="2012-11-25T00:00:00"/>
        <d v="2015-08-29T00:00:00"/>
        <d v="2016-12-02T00:00:00"/>
        <d v="2013-03-09T00:00:00"/>
        <d v="2011-03-31T00:00:00"/>
        <d v="2013-01-23T00:00:00"/>
        <d v="2013-05-13T00:00:00"/>
        <d v="2015-07-07T00:00:00"/>
        <d v="2011-03-15T00:00:00"/>
        <d v="2011-01-09T00:00:00"/>
        <d v="2013-08-09T00:00:00"/>
        <d v="2014-11-22T00:00:00"/>
        <d v="2016-10-30T00:00:00"/>
        <d v="2014-08-05T00:00:00"/>
        <d v="2014-12-23T00:00:00"/>
        <d v="2014-10-24T00:00:00"/>
        <d v="2015-12-03T00:00:00"/>
        <d v="2013-03-07T00:00:00"/>
        <d v="2010-02-24T00:00:00"/>
        <d v="2014-09-15T00:00:00"/>
        <d v="2013-09-08T00:00:00"/>
        <d v="2013-09-28T00:00:00"/>
        <d v="2011-04-03T00:00:00"/>
        <d v="2014-09-26T00:00:00"/>
        <d v="2012-02-15T00:00:00"/>
        <d v="2011-05-28T00:00:00"/>
        <d v="2013-02-10T00:00:00"/>
        <d v="2012-08-04T00:00:00"/>
        <d v="2013-03-18T00:00:00"/>
        <d v="2014-08-30T00:00:00"/>
        <d v="2014-10-22T00:00:00"/>
        <d v="2010-01-17T00:00:00"/>
        <d v="2015-02-15T00:00:00"/>
        <d v="2014-08-09T00:00:00"/>
        <d v="2014-02-22T00:00:00"/>
        <d v="2012-09-15T00:00:00"/>
        <d v="2012-03-26T00:00:00"/>
        <d v="2010-10-04T00:00:00"/>
        <d v="2016-07-26T00:00:00"/>
        <d v="2011-06-13T00:00:00"/>
        <d v="2013-04-27T00:00:00"/>
        <d v="2014-04-12T00:00:00"/>
        <d v="2011-08-13T00:00:00"/>
        <d v="2010-05-01T00:00:00"/>
        <d v="2010-05-07T00:00:00"/>
        <d v="2016-08-06T00:00:00"/>
        <d v="2010-06-01T00:00:00"/>
        <d v="2011-10-17T00:00:00"/>
        <d v="2012-12-23T00:00:00"/>
        <d v="2011-05-31T00:00:00"/>
        <d v="2015-07-02T00:00:00"/>
        <d v="2015-05-15T00:00:00"/>
        <d v="2010-11-07T00:00:00"/>
        <d v="2012-01-15T00:00:00"/>
        <d v="2013-08-20T00:00:00"/>
        <d v="2012-04-17T00:00:00"/>
        <d v="2011-07-13T00:00:00"/>
        <d v="2014-06-14T00:00:00"/>
        <d v="2016-11-12T00:00:00"/>
        <d v="2017-04-29T00:00:00"/>
        <d v="2011-12-14T00:00:00"/>
        <d v="2014-10-04T00:00:00"/>
        <d v="2014-08-21T00:00:00"/>
        <d v="2014-10-14T00:00:00"/>
        <d v="2014-11-06T00:00:00"/>
        <d v="2011-10-28T00:00:00"/>
        <d v="2012-06-11T00:00:00"/>
        <d v="2010-10-25T00:00:00"/>
        <d v="2015-12-19T00:00:00"/>
        <d v="2010-08-22T00:00:00"/>
        <d v="2011-11-05T00:00:00"/>
        <d v="2016-06-28T00:00:00"/>
        <d v="2014-07-21T00:00:00"/>
        <d v="2015-05-31T00:00:00"/>
        <d v="2010-04-27T00:00:00"/>
        <d v="2013-01-18T00:00:00"/>
        <d v="2012-11-04T00:00:00"/>
        <d v="2014-08-12T00:00:00"/>
        <d v="2010-01-09T00:00:00"/>
        <d v="2015-07-05T00:00:00"/>
        <d v="2015-07-27T00:00:00"/>
        <d v="2012-01-28T00:00:00"/>
        <d v="2015-02-26T00:00:00"/>
        <d v="2012-12-19T00:00:00"/>
        <d v="2017-03-18T00:00:00"/>
        <d v="2011-09-20T00:00:00"/>
        <d v="2017-02-04T00:00:00"/>
        <d v="2011-12-29T00:00:00"/>
        <d v="2011-11-11T00:00:00"/>
        <d v="2015-11-16T00:00:00"/>
        <d v="2012-11-12T00:00:00"/>
        <d v="2013-08-25T00:00:00"/>
        <d v="2014-08-15T00:00:00"/>
        <d v="2012-06-02T00:00:00"/>
        <d v="2012-04-07T00:00:00"/>
        <d v="2017-04-17T00:00:00"/>
        <d v="2013-02-12T00:00:00"/>
        <d v="2012-05-20T00:00:00"/>
        <d v="2016-12-22T00:00:00"/>
        <d v="2015-01-27T00:00:00"/>
        <d v="2014-07-06T00:00:00"/>
        <d v="2014-12-02T00:00:00"/>
        <d v="2016-06-25T00:00:00"/>
        <d v="2012-11-17T00:00:00"/>
        <d v="2013-05-22T00:00:00"/>
        <d v="2014-04-15T00:00:00"/>
        <d v="2010-12-24T00:00:00"/>
        <d v="2011-04-09T00:00:00"/>
        <d v="2010-09-22T00:00:00"/>
        <d v="2014-09-03T00:00:00"/>
        <d v="2013-06-10T00:00:00"/>
        <d v="2016-05-12T00:00:00"/>
        <d v="2015-05-17T00:00:00"/>
        <d v="2012-07-18T00:00:00"/>
        <d v="2010-05-24T00:00:00"/>
        <d v="2015-09-22T00:00:00"/>
        <d v="2016-10-11T00:00:00"/>
        <d v="2016-04-21T00:00:00"/>
        <d v="2012-08-21T00:00:00"/>
        <d v="2013-07-29T00:00:00"/>
        <d v="2011-12-05T00:00:00"/>
        <d v="2011-12-23T00:00:00"/>
        <d v="2016-04-11T00:00:00"/>
        <d v="2016-09-03T00:00:00"/>
        <d v="2011-05-08T00:00:00"/>
        <d v="2016-04-10T00:00:00"/>
        <d v="2011-08-14T00:00:00"/>
        <d v="2016-11-14T00:00:00"/>
        <d v="2014-04-07T00:00:00"/>
        <d v="2016-04-28T00:00:00"/>
        <d v="2015-07-31T00:00:00"/>
        <d v="2015-06-22T00:00:00"/>
        <d v="2010-08-11T00:00:00"/>
        <d v="2015-12-04T00:00:00"/>
        <d v="2017-03-17T00:00:00"/>
        <d v="2016-12-20T00:00:00"/>
        <d v="2016-04-23T00:00:00"/>
        <d v="2016-02-07T00:00:00"/>
        <d v="2011-03-18T00:00:00"/>
        <d v="2012-07-19T00:00:00"/>
        <d v="2010-01-30T00:00:00"/>
        <d v="2016-05-15T00:00:00"/>
        <d v="2011-06-04T00:00:00"/>
        <d v="2011-02-02T00:00:00"/>
        <d v="2011-09-09T00:00:00"/>
        <d v="2012-07-12T00:00:00"/>
        <d v="2011-05-07T00:00:00"/>
        <d v="2011-09-01T00:00:00"/>
        <d v="2015-01-06T00:00:00"/>
        <d v="2016-07-07T00:00:00"/>
        <d v="2010-04-18T00:00:00"/>
        <d v="2011-03-22T00:00:00"/>
        <d v="2011-06-08T00:00:00"/>
        <d v="2016-09-24T00:00:00"/>
        <d v="2012-09-21T00:00:00"/>
        <d v="2010-12-21T00:00:00"/>
        <d v="2011-10-06T00:00:00"/>
        <d v="2016-09-23T00:00:00"/>
        <d v="2013-02-15T00:00:00"/>
        <d v="2011-09-07T00:00:00"/>
        <d v="2016-05-05T00:00:00"/>
        <d v="2017-01-16T00:00:00"/>
        <d v="2010-06-02T00:00:00"/>
        <d v="2011-07-30T00:00:00"/>
        <d v="2016-11-27T00:00:00"/>
        <d v="2010-09-06T00:00:00"/>
        <d v="2010-06-13T00:00:00"/>
        <d v="2010-04-02T00:00:00"/>
        <d v="2015-02-11T00:00:00"/>
        <d v="2010-09-30T00:00:00"/>
        <d v="2013-05-05T00:00:00"/>
        <d v="2014-03-27T00:00:00"/>
        <d v="2013-01-11T00:00:00"/>
        <d v="2011-08-01T00:00:00"/>
        <d v="2014-03-12T00:00:00"/>
        <d v="2013-11-10T00:00:00"/>
        <d v="2014-08-03T00:00:00"/>
        <d v="2014-02-10T00:00:00"/>
        <d v="2011-10-21T00:00:00"/>
        <d v="2014-04-22T00:00:00"/>
        <d v="2016-05-25T00:00:00"/>
        <d v="2010-04-16T00:00:00"/>
        <d v="2014-10-23T00:00:00"/>
        <d v="2010-05-06T00:00:00"/>
        <d v="2010-05-31T00:00:00"/>
        <d v="2011-03-21T00:00:00"/>
        <d v="2017-06-17T00:00:00"/>
        <d v="2016-03-08T00:00:00"/>
        <d v="2011-03-29T00:00:00"/>
        <d v="2013-12-10T00:00:00"/>
        <d v="2013-06-04T00:00:00"/>
        <d v="2017-07-09T00:00:00"/>
        <d v="2013-02-13T00:00:00"/>
        <d v="2016-06-30T00:00:00"/>
        <d v="2011-01-10T00:00:00"/>
        <d v="2014-03-17T00:00:00"/>
        <d v="2012-02-22T00:00:00"/>
        <d v="2015-11-30T00:00:00"/>
        <d v="2012-04-14T00:00:00"/>
        <d v="2016-10-13T00:00:00"/>
        <d v="2014-07-31T00:00:00"/>
        <d v="2015-05-26T00:00:00"/>
        <d v="2010-02-25T00:00:00"/>
        <d v="2015-10-04T00:00:00"/>
        <d v="2017-05-18T00:00:00"/>
        <d v="2012-01-13T00:00:00"/>
        <d v="2016-09-21T00:00:00"/>
        <d v="2013-09-15T00:00:00"/>
        <d v="2015-05-23T00:00:00"/>
        <d v="2012-12-24T00:00:00"/>
        <d v="2017-06-29T00:00:00"/>
        <d v="2014-09-30T00:00:00"/>
        <d v="2011-02-05T00:00:00"/>
        <d v="2014-08-01T00:00:00"/>
        <d v="2010-11-13T00:00:00"/>
        <d v="2016-06-06T00:00:00"/>
        <d v="2015-09-30T00:00:00"/>
        <d v="2013-04-02T00:00:00"/>
        <d v="2011-08-28T00:00:00"/>
        <d v="2016-10-16T00:00:00"/>
        <d v="2014-10-02T00:00:00"/>
        <d v="2014-12-14T00:00:00"/>
        <d v="2011-06-05T00:00:00"/>
        <d v="2012-02-19T00:00:00"/>
        <d v="2013-03-10T00:00:00"/>
        <d v="2015-06-19T00:00:00"/>
        <d v="2016-01-11T00:00:00"/>
        <d v="2010-04-20T00:00:00"/>
        <d v="2014-12-21T00:00:00"/>
        <d v="2011-01-24T00:00:00"/>
        <d v="2014-08-23T00:00:00"/>
        <d v="2016-02-14T00:00:00"/>
        <d v="2017-01-14T00:00:00"/>
        <d v="2011-12-03T00:00:00"/>
        <d v="2014-06-20T00:00:00"/>
        <d v="2010-10-16T00:00:00"/>
        <d v="2017-02-21T00:00:00"/>
        <d v="2013-11-30T00:00:00"/>
        <d v="2015-06-06T00:00:00"/>
        <d v="2011-09-03T00:00:00"/>
        <d v="2016-03-20T00:00:00"/>
        <d v="2017-06-13T00:00:00"/>
        <d v="2011-08-19T00:00:00"/>
        <d v="2014-08-29T00:00:00"/>
        <d v="2011-12-30T00:00:00"/>
        <d v="2011-12-10T00:00:00"/>
        <d v="2013-08-30T00:00:00"/>
        <d v="2013-01-28T00:00:00"/>
        <d v="2017-04-28T00:00:00"/>
        <d v="2016-09-01T00:00:00"/>
        <d v="2017-01-18T00:00:00"/>
        <d v="2011-11-30T00:00:00"/>
        <d v="2017-04-19T00:00:00"/>
        <d v="2011-04-22T00:00:00"/>
        <d v="2012-04-18T00:00:00"/>
        <d v="2010-05-27T00:00:00"/>
        <d v="2010-10-11T00:00:00"/>
        <d v="2012-04-09T00:00:00"/>
        <d v="2013-07-14T00:00:00"/>
        <d v="2011-10-15T00:00:00"/>
        <d v="2014-12-11T00:00:00"/>
        <d v="2012-08-16T00:00:00"/>
        <d v="2011-07-19T00:00:00"/>
        <d v="2013-02-27T00:00:00"/>
        <d v="2010-01-19T00:00:00"/>
        <d v="2010-04-28T00:00:00"/>
        <d v="2017-04-24T00:00:00"/>
        <d v="2013-02-03T00:00:00"/>
        <d v="2015-12-29T00:00:00"/>
        <d v="2014-03-15T00:00:00"/>
        <d v="2010-12-22T00:00:00"/>
        <d v="2016-01-05T00:00:00"/>
        <d v="2014-01-13T00:00:00"/>
        <d v="2017-01-28T00:00:00"/>
        <d v="2017-02-23T00:00:00"/>
        <d v="2010-08-15T00:00:00"/>
        <d v="2014-02-09T00:00:00"/>
        <d v="2012-05-18T00:00:00"/>
        <d v="2013-11-24T00:00:00"/>
        <d v="2017-05-21T00:00:00"/>
        <d v="2015-03-18T00:00:00"/>
        <d v="2015-11-04T00:00:00"/>
        <d v="2013-11-11T00:00:00"/>
        <d v="2011-06-12T00:00:00"/>
        <d v="2015-10-19T00:00:00"/>
        <d v="2011-12-31T00:00:00"/>
        <d v="2012-07-21T00:00:00"/>
        <d v="2014-06-25T00:00:00"/>
        <d v="2012-04-01T00:00:00"/>
        <d v="2014-10-03T00:00:00"/>
        <d v="2010-01-24T00:00:00"/>
        <d v="2015-08-24T00:00:00"/>
        <d v="2015-02-20T00:00:00"/>
        <d v="2016-04-14T00:00:00"/>
        <d v="2011-12-02T00:00:00"/>
        <d v="2010-11-21T00:00:00"/>
        <d v="2012-10-07T00:00:00"/>
        <d v="2016-03-14T00:00:00"/>
        <d v="2014-01-10T00:00:00"/>
        <d v="2015-04-14T00:00:00"/>
        <d v="2013-11-04T00:00:00"/>
        <d v="2013-09-11T00:00:00"/>
        <d v="2013-10-02T00:00:00"/>
        <d v="2013-07-04T00:00:00"/>
        <d v="2016-09-19T00:00:00"/>
        <d v="2011-04-14T00:00:00"/>
        <d v="2010-05-19T00:00:00"/>
        <d v="2010-02-12T00:00:00"/>
        <d v="2010-11-12T00:00:00"/>
        <d v="2013-08-15T00:00:00"/>
        <d v="2015-07-11T00:00:00"/>
        <d v="2016-11-02T00:00:00"/>
        <d v="2017-05-06T00:00:00"/>
        <d v="2013-03-06T00:00:00"/>
        <d v="2010-11-25T00:00:00"/>
        <d v="2010-08-07T00:00:00"/>
        <d v="2010-10-14T00:00:00"/>
        <d v="2011-07-28T00:00:00"/>
        <d v="2012-01-05T00:00:00"/>
        <d v="2010-04-17T00:00:00"/>
        <d v="2014-04-25T00:00:00"/>
        <d v="2014-01-24T00:00:00"/>
        <d v="2011-08-12T00:00:00"/>
        <d v="2016-03-11T00:00:00"/>
        <d v="2013-06-13T00:00:00"/>
        <d v="2012-05-30T00:00:00"/>
        <d v="2010-01-08T00:00:00"/>
        <d v="2011-01-29T00:00:00"/>
        <d v="2011-06-16T00:00:00"/>
        <d v="2013-07-24T00:00:00"/>
        <d v="2013-12-06T00:00:00"/>
        <d v="2016-06-01T00:00:00"/>
        <d v="2017-02-13T00:00:00"/>
        <d v="2014-09-02T00:00:00"/>
        <d v="2017-02-27T00:00:00"/>
        <d v="2013-06-17T00:00:00"/>
        <d v="2013-10-25T00:00:00"/>
        <d v="2015-04-30T00:00:00"/>
        <d v="2011-12-27T00:00:00"/>
        <d v="2010-04-23T00:00:00"/>
        <d v="2014-02-24T00:00:00"/>
        <d v="2014-12-26T00:00:00"/>
        <d v="2010-02-10T00:00:00"/>
        <d v="2014-02-23T00:00:00"/>
        <d v="2016-10-26T00:00:00"/>
        <d v="2016-09-10T00:00:00"/>
        <d v="2011-11-03T00:00:00"/>
        <d v="2010-07-10T00:00:00"/>
        <d v="2011-11-02T00:00:00"/>
        <d v="2012-05-16T00:00:00"/>
        <d v="2015-08-25T00:00:00"/>
        <d v="2012-05-01T00:00:00"/>
        <d v="2014-08-25T00:00:00"/>
        <d v="2014-06-05T00:00:00"/>
        <d v="2012-07-13T00:00:00"/>
        <d v="2014-07-23T00:00:00"/>
        <d v="2011-11-25T00:00:00"/>
        <d v="2014-11-14T00:00:00"/>
        <d v="2015-01-15T00:00:00"/>
        <d v="2011-01-14T00:00:00"/>
        <d v="2016-03-30T00:00:00"/>
        <d v="2015-12-28T00:00:00"/>
        <d v="2011-03-11T00:00:00"/>
        <d v="2011-04-17T00:00:00"/>
        <d v="2013-03-15T00:00:00"/>
        <d v="2014-11-11T00:00:00"/>
        <d v="2015-09-13T00:00:00"/>
        <d v="2017-06-16T00:00:00"/>
        <d v="2010-05-28T00:00:00"/>
        <d v="2010-06-09T00:00:00"/>
        <d v="2012-10-27T00:00:00"/>
        <d v="2011-01-15T00:00:00"/>
        <d v="2011-02-21T00:00:00"/>
        <d v="2010-01-20T00:00:00"/>
        <d v="2014-11-01T00:00:00"/>
        <d v="2012-12-13T00:00:00"/>
        <d v="2015-12-23T00:00:00"/>
        <d v="2011-04-07T00:00:00"/>
        <d v="2015-11-17T00:00:00"/>
        <d v="2015-03-30T00:00:00"/>
        <d v="2016-04-19T00:00:00"/>
        <d v="2014-11-12T00:00:00"/>
        <d v="2017-04-15T00:00:00"/>
        <d v="2010-05-03T00:00:00"/>
        <d v="2014-04-10T00:00:00"/>
        <d v="2017-06-05T00:00:00"/>
        <d v="2010-07-19T00:00:00"/>
        <d v="2015-01-11T00:00:00"/>
        <d v="2017-02-15T00:00:00"/>
        <d v="2015-07-13T00:00:00"/>
        <d v="2013-05-06T00:00:00"/>
        <d v="2010-12-13T00:00:00"/>
        <d v="2011-12-11T00:00:00"/>
        <d v="2013-07-15T00:00:00"/>
        <d v="2013-07-02T00:00:00"/>
        <d v="2013-12-14T00:00:00"/>
        <d v="2014-10-18T00:00:00"/>
        <d v="2012-08-07T00:00:00"/>
        <d v="2012-12-05T00:00:00"/>
        <d v="2014-09-16T00:00:00"/>
        <d v="2010-01-04T00:00:00"/>
        <d v="2013-01-25T00:00:00"/>
        <d v="2010-03-24T00:00:00"/>
        <d v="2017-06-23T00:00:00"/>
        <d v="2015-05-18T00:00:00"/>
        <d v="2012-01-29T00:00:00"/>
        <d v="2012-01-31T00:00:00"/>
        <d v="2015-06-21T00:00:00"/>
        <d v="2010-11-11T00:00:00"/>
        <d v="2012-07-20T00:00:00"/>
        <d v="2015-12-24T00:00:00"/>
        <d v="2012-06-28T00:00:00"/>
        <d v="2013-07-17T00:00:00"/>
        <d v="2010-05-08T00:00:00"/>
        <d v="2011-11-21T00:00:00"/>
        <d v="2012-07-30T00:00:00"/>
        <d v="2011-04-05T00:00:00"/>
        <d v="2010-11-19T00:00:00"/>
        <d v="2014-05-03T00:00:00"/>
        <d v="2010-01-05T00:00:00"/>
        <d v="2013-05-08T00:00:00"/>
        <d v="2016-01-03T00:00:00"/>
        <d v="2017-05-22T00:00:00"/>
        <d v="2010-07-23T00:00:00"/>
        <d v="2014-02-03T00:00:00"/>
        <d v="2015-10-28T00:00:00"/>
        <d v="2013-06-24T00:00:00"/>
        <d v="2016-05-17T00:00:00"/>
        <d v="2013-08-10T00:00:00"/>
        <d v="2016-08-11T00:00:00"/>
        <d v="2011-08-25T00:00:00"/>
        <d v="2011-03-10T00:00:00"/>
        <d v="2013-05-27T00:00:00"/>
        <d v="2015-08-04T00:00:00"/>
        <d v="2016-08-04T00:00:00"/>
        <d v="2013-12-05T00:00:00"/>
        <d v="2015-05-13T00:00:00"/>
        <d v="2012-09-11T00:00:00"/>
        <d v="2016-03-26T00:00:00"/>
        <d v="2016-02-18T00:00:00"/>
        <d v="2017-02-01T00:00:00"/>
        <d v="2016-04-12T00:00:00"/>
        <d v="2014-03-04T00:00:00"/>
        <d v="2012-10-10T00:00:00"/>
        <d v="2014-03-19T00:00:00"/>
        <d v="2011-11-19T00:00:00"/>
        <d v="2016-05-30T00:00:00"/>
        <d v="2015-04-06T00:00:00"/>
        <d v="2012-08-20T00:00:00"/>
        <d v="2016-07-15T00:00:00"/>
        <d v="2015-09-01T00:00:00"/>
        <d v="2016-07-08T00:00:00"/>
        <d v="2016-03-25T00:00:00"/>
        <d v="2010-07-09T00:00:00"/>
        <d v="2011-12-24T00:00:00"/>
        <d v="2015-02-16T00:00:00"/>
        <d v="2017-06-21T00:00:00"/>
        <d v="2011-02-03T00:00:00"/>
        <d v="2015-05-29T00:00:00"/>
        <d v="2016-05-28T00:00:00"/>
        <d v="2016-09-12T00:00:00"/>
        <d v="2017-05-17T00:00:00"/>
        <d v="2017-05-13T00:00:00"/>
        <d v="2011-04-29T00:00:00"/>
        <d v="2014-09-27T00:00:00"/>
        <d v="2016-05-03T00:00:00"/>
        <d v="2013-08-04T00:00:00"/>
        <d v="2010-10-01T00:00:00"/>
        <d v="2012-01-20T00:00:00"/>
        <d v="2011-11-01T00:00:00"/>
        <d v="2016-07-10T00:00:00"/>
        <d v="2014-03-28T00:00:00"/>
        <d v="2011-09-26T00:00:00"/>
        <d v="2014-05-01T00:00:00"/>
        <d v="2015-07-08T00:00:00"/>
        <d v="2013-10-08T00:00:00"/>
        <d v="2015-12-14T00:00:00"/>
        <d v="2016-04-09T00:00:00"/>
        <d v="2013-05-11T00:00:00"/>
        <d v="2016-12-19T00:00:00"/>
        <d v="2012-08-01T00:00:00"/>
        <d v="2010-09-16T00:00:00"/>
        <d v="2012-08-05T00:00:00"/>
        <d v="2010-07-02T00:00:00"/>
        <d v="2015-02-01T00:00:00"/>
        <d v="2013-04-24T00:00:00"/>
        <d v="2015-09-28T00:00:00"/>
        <d v="2011-09-19T00:00:00"/>
        <d v="2010-03-15T00:00:00"/>
        <d v="2010-10-13T00:00:00"/>
        <d v="2016-02-05T00:00:00"/>
        <d v="2016-07-13T00:00:00"/>
        <d v="2015-07-09T00:00:00"/>
        <d v="2012-11-13T00:00:00"/>
        <d v="2017-01-25T00:00:00"/>
        <d v="2013-01-07T00:00:00"/>
        <d v="2015-07-10T00:00:00"/>
        <d v="2015-02-04T00:00:00"/>
        <d v="2014-10-10T00:00:00"/>
        <d v="2010-08-06T00:00:00"/>
        <d v="2015-06-23T00:00:00"/>
        <d v="2013-01-30T00:00:00"/>
        <d v="2017-02-02T00:00:00"/>
        <d v="2015-02-07T00:00:00"/>
        <d v="2013-07-22T00:00:00"/>
        <d v="2010-12-28T00:00:00"/>
        <d v="2015-10-30T00:00:00"/>
        <d v="2015-06-16T00:00:00"/>
        <d v="2017-06-25T00:00:00"/>
        <d v="2011-05-10T00:00:00"/>
        <d v="2010-12-08T00:00:00"/>
        <d v="2011-09-28T00:00:00"/>
        <d v="2015-02-12T00:00:00"/>
        <d v="2010-01-26T00:00:00"/>
        <d v="2012-02-20T00:00:00"/>
        <d v="2014-06-07T00:00:00"/>
        <d v="2016-04-05T00:00:00"/>
        <d v="2011-06-18T00:00:00"/>
        <d v="2010-11-15T00:00:00"/>
        <d v="2016-07-18T00:00:00"/>
        <d v="2012-02-29T00:00:00"/>
        <d v="2015-08-28T00:00:00"/>
        <d v="2015-06-25T00:00:00"/>
        <d v="2013-11-20T00:00:00"/>
        <d v="2010-05-05T00:00:00"/>
        <d v="2016-02-23T00:00:00"/>
        <d v="2016-08-02T00:00:00"/>
        <d v="2017-04-13T00:00:00"/>
        <d v="2010-03-30T00:00:00"/>
        <d v="2015-01-13T00:00:00"/>
        <d v="2017-01-21T00:00:00"/>
        <d v="2015-11-13T00:00:00"/>
        <d v="2015-08-02T00:00:00"/>
        <d v="2015-08-01T00:00:00"/>
        <d v="2013-01-22T00:00:00"/>
        <d v="2010-03-22T00:00:00"/>
        <d v="2014-01-03T00:00:00"/>
        <d v="2015-03-22T00:00:00"/>
        <d v="2011-08-29T00:00:00"/>
        <d v="2013-03-04T00:00:00"/>
        <d v="2015-03-15T00:00:00"/>
        <d v="2012-10-06T00:00:00"/>
        <d v="2011-06-23T00:00:00"/>
        <d v="2017-07-16T00:00:00"/>
        <d v="2010-07-29T00:00:00"/>
        <d v="2012-01-14T00:00:00"/>
        <d v="2014-09-08T00:00:00"/>
        <d v="2013-11-05T00:00:00"/>
        <d v="2013-10-31T00:00:00"/>
        <d v="2012-07-27T00:00:00"/>
        <d v="2017-03-31T00:00:00"/>
        <d v="2014-11-08T00:00:00"/>
        <d v="2015-08-14T00:00:00"/>
        <d v="2014-06-19T00:00:00"/>
        <d v="2013-06-21T00:00:00"/>
        <d v="2012-01-09T00:00:00"/>
        <d v="2013-05-04T00:00:00"/>
        <d v="2013-10-13T00:00:00"/>
        <d v="2012-11-30T00:00:00"/>
        <d v="2010-09-14T00:00:00"/>
        <d v="2017-07-15T00:00:00"/>
        <d v="2015-01-02T00:00:00"/>
        <d v="2011-06-09T00:00:00"/>
        <d v="2012-08-15T00:00:00"/>
        <d v="2013-10-22T00:00:00"/>
        <d v="2014-11-23T00:00:00"/>
        <d v="2014-04-14T00:00:00"/>
        <d v="2012-11-07T00:00:00"/>
        <d v="2010-07-11T00:00:00"/>
        <d v="2013-03-26T00:00:00"/>
        <d v="2010-02-23T00:00:00"/>
        <d v="2016-05-13T00:00:00"/>
        <d v="2016-09-04T00:00:00"/>
        <d v="2016-10-31T00:00:00"/>
        <d v="2013-09-03T00:00:00"/>
        <d v="2011-03-03T00:00:00"/>
        <d v="2011-01-27T00:00:00"/>
        <d v="2014-09-13T00:00:00"/>
        <d v="2016-03-16T00:00:00"/>
        <d v="2015-06-18T00:00:00"/>
        <d v="2012-05-04T00:00:00"/>
        <d v="2016-01-28T00:00:00"/>
        <d v="2017-06-10T00:00:00"/>
        <d v="2014-05-28T00:00:00"/>
        <d v="2014-07-28T00:00:00"/>
        <d v="2014-10-28T00:00:00"/>
        <d v="2017-02-08T00:00:00"/>
        <d v="2012-08-26T00:00:00"/>
        <d v="2010-06-29T00:00:00"/>
        <d v="2014-03-16T00:00:00"/>
        <d v="2015-02-25T00:00:00"/>
        <d v="2010-04-12T00:00:00"/>
        <d v="2011-02-22T00:00:00"/>
        <d v="2014-07-09T00:00:00"/>
        <d v="2015-10-14T00:00:00"/>
        <d v="2011-05-09T00:00:00"/>
        <d v="2011-01-05T00:00:00"/>
        <d v="2013-07-16T00:00:00"/>
        <d v="2010-07-03T00:00:00"/>
        <d v="2014-01-14T00:00:00"/>
        <d v="2012-05-09T00:00:00"/>
        <d v="2014-08-17T00:00:00"/>
      </sharedItems>
      <fieldGroup par="18" base="5">
        <rangePr groupBy="months" startDate="2010-01-01T00:00:00" endDate="2017-07-29T00:00:00"/>
        <groupItems count="14">
          <s v="&lt;01/01/2010"/>
          <s v="Jan"/>
          <s v="Feb"/>
          <s v="Mar"/>
          <s v="Apr"/>
          <s v="May"/>
          <s v="Jun"/>
          <s v="Jul"/>
          <s v="Aug"/>
          <s v="Sep"/>
          <s v="Oct"/>
          <s v="Nov"/>
          <s v="Dec"/>
          <s v="&gt;29/07/2017"/>
        </groupItems>
      </fieldGroup>
    </cacheField>
    <cacheField name="Order Month" numFmtId="164">
      <sharedItems count="12">
        <s v="December"/>
        <s v="July"/>
        <s v="September"/>
        <s v="May"/>
        <s v="November"/>
        <s v="March"/>
        <s v="October"/>
        <s v="August"/>
        <s v="April"/>
        <s v="January"/>
        <s v="June"/>
        <s v="February"/>
      </sharedItems>
    </cacheField>
    <cacheField name="Order Year" numFmtId="0">
      <sharedItems containsSemiMixedTypes="0" containsString="0" containsNumber="1" containsInteger="1" minValue="2010" maxValue="2017" count="8">
        <n v="2013"/>
        <n v="2010"/>
        <n v="2011"/>
        <n v="2015"/>
        <n v="2016"/>
        <n v="2014"/>
        <n v="2017"/>
        <n v="2012"/>
      </sharedItems>
    </cacheField>
    <cacheField name="Order ID" numFmtId="0">
      <sharedItems containsSemiMixedTypes="0" containsString="0" containsNumber="1" containsInteger="1" minValue="100090873" maxValue="999879729"/>
    </cacheField>
    <cacheField name="Order Lead Time (Days)" numFmtId="0">
      <sharedItems containsSemiMixedTypes="0" containsString="0" containsNumber="1" containsInteger="1" minValue="0" maxValue="50"/>
    </cacheField>
    <cacheField name="Ship Date" numFmtId="14">
      <sharedItems containsSemiMixedTypes="0" containsNonDate="0" containsDate="1" containsString="0" minDate="2010-01-06T00:00:00" maxDate="2017-09-01T00:00:00"/>
    </cacheField>
    <cacheField name="Units Sold" numFmtId="165">
      <sharedItems containsSemiMixedTypes="0" containsString="0" containsNumber="1" containsInteger="1" minValue="2" maxValue="9999"/>
    </cacheField>
    <cacheField name="Unit Price" numFmtId="166">
      <sharedItems containsSemiMixedTypes="0" containsString="0" containsNumber="1" minValue="9.33" maxValue="668.27"/>
    </cacheField>
    <cacheField name="Unit Cost" numFmtId="166">
      <sharedItems containsSemiMixedTypes="0" containsString="0" containsNumber="1" minValue="6.92" maxValue="524.96"/>
    </cacheField>
    <cacheField name="Total Revenue" numFmtId="166">
      <sharedItems containsSemiMixedTypes="0" containsString="0" containsNumber="1" minValue="65.31" maxValue="6672675.9500000002"/>
    </cacheField>
    <cacheField name="Total Cost" numFmtId="166">
      <sharedItems containsSemiMixedTypes="0" containsString="0" containsNumber="1" minValue="48.44" maxValue="5248025.12"/>
    </cacheField>
    <cacheField name="Total Profit" numFmtId="166">
      <sharedItems containsSemiMixedTypes="0" containsString="0" containsNumber="1" minValue="16.87" maxValue="1726007.49"/>
    </cacheField>
    <cacheField name="Quarters" numFmtId="0" databaseField="0">
      <fieldGroup base="5">
        <rangePr groupBy="quarters" startDate="2010-01-01T00:00:00" endDate="2017-07-29T00:00:00"/>
        <groupItems count="6">
          <s v="&lt;01/01/2010"/>
          <s v="Qtr1"/>
          <s v="Qtr2"/>
          <s v="Qtr3"/>
          <s v="Qtr4"/>
          <s v="&gt;29/07/2017"/>
        </groupItems>
      </fieldGroup>
    </cacheField>
    <cacheField name="Years" numFmtId="0" databaseField="0">
      <fieldGroup base="5">
        <rangePr groupBy="years" startDate="2010-01-01T00:00:00" endDate="2017-07-29T00:00:00"/>
        <groupItems count="10">
          <s v="&lt;01/01/2010"/>
          <s v="2010"/>
          <s v="2011"/>
          <s v="2012"/>
          <s v="2013"/>
          <s v="2014"/>
          <s v="2015"/>
          <s v="2016"/>
          <s v="2017"/>
          <s v="&gt;29/07/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s v="Antigua and Barbuda"/>
    <x v="0"/>
    <x v="0"/>
    <x v="0"/>
    <x v="0"/>
    <x v="0"/>
    <x v="0"/>
    <n v="957081544"/>
    <n v="22"/>
    <d v="2014-01-11T00:00:00"/>
    <n v="552"/>
    <n v="255.28"/>
    <n v="159.41999999999999"/>
    <n v="140914.56"/>
    <n v="87999.84"/>
    <n v="52914.720000000001"/>
  </r>
  <r>
    <x v="0"/>
    <s v="Panama"/>
    <x v="1"/>
    <x v="1"/>
    <x v="1"/>
    <x v="1"/>
    <x v="1"/>
    <x v="1"/>
    <n v="301644504"/>
    <n v="21"/>
    <d v="2010-07-26T00:00:00"/>
    <n v="2167"/>
    <n v="152.58000000000001"/>
    <n v="97.44"/>
    <n v="330640.86"/>
    <n v="211152.48"/>
    <n v="119488.38"/>
  </r>
  <r>
    <x v="1"/>
    <s v="Czech Republic"/>
    <x v="2"/>
    <x v="1"/>
    <x v="1"/>
    <x v="2"/>
    <x v="2"/>
    <x v="2"/>
    <n v="478051030"/>
    <n v="17"/>
    <d v="2011-09-29T00:00:00"/>
    <n v="4778"/>
    <n v="47.45"/>
    <n v="31.79"/>
    <n v="226716.1"/>
    <n v="151892.62"/>
    <n v="74823.48"/>
  </r>
  <r>
    <x v="2"/>
    <s v="North Korea"/>
    <x v="3"/>
    <x v="1"/>
    <x v="2"/>
    <x v="3"/>
    <x v="3"/>
    <x v="1"/>
    <n v="892599952"/>
    <n v="33"/>
    <d v="2010-06-15T00:00:00"/>
    <n v="9016"/>
    <n v="205.7"/>
    <n v="117.11"/>
    <n v="1854591.2"/>
    <n v="1055863.76"/>
    <n v="798727.44"/>
  </r>
  <r>
    <x v="2"/>
    <s v="Sri Lanka"/>
    <x v="1"/>
    <x v="1"/>
    <x v="1"/>
    <x v="4"/>
    <x v="1"/>
    <x v="3"/>
    <n v="571902596"/>
    <n v="7"/>
    <d v="2015-07-27T00:00:00"/>
    <n v="7542"/>
    <n v="152.58000000000001"/>
    <n v="97.44"/>
    <n v="1150758.3600000001"/>
    <n v="734892.48"/>
    <n v="415865.88"/>
  </r>
  <r>
    <x v="3"/>
    <s v="Morocco"/>
    <x v="4"/>
    <x v="1"/>
    <x v="2"/>
    <x v="5"/>
    <x v="4"/>
    <x v="1"/>
    <n v="412882792"/>
    <n v="14"/>
    <d v="2010-11-22T00:00:00"/>
    <n v="48"/>
    <n v="81.73"/>
    <n v="56.67"/>
    <n v="3923.04"/>
    <n v="2720.16"/>
    <n v="1202.8800000000001"/>
  </r>
  <r>
    <x v="4"/>
    <s v="Federated States of Micronesia"/>
    <x v="5"/>
    <x v="1"/>
    <x v="3"/>
    <x v="6"/>
    <x v="5"/>
    <x v="2"/>
    <n v="932776868"/>
    <n v="43"/>
    <d v="2011-05-10T00:00:00"/>
    <n v="8258"/>
    <n v="109.28"/>
    <n v="35.840000000000003"/>
    <n v="902434.24"/>
    <n v="295966.71999999997"/>
    <n v="606467.52"/>
  </r>
  <r>
    <x v="1"/>
    <s v="Bosnia and Herzegovina"/>
    <x v="5"/>
    <x v="0"/>
    <x v="0"/>
    <x v="7"/>
    <x v="6"/>
    <x v="0"/>
    <n v="919133651"/>
    <n v="21"/>
    <d v="2013-11-04T00:00:00"/>
    <n v="927"/>
    <n v="109.28"/>
    <n v="35.840000000000003"/>
    <n v="101302.56"/>
    <n v="33223.68"/>
    <n v="68078.880000000005"/>
  </r>
  <r>
    <x v="3"/>
    <s v="Afghanistan"/>
    <x v="5"/>
    <x v="1"/>
    <x v="0"/>
    <x v="8"/>
    <x v="7"/>
    <x v="4"/>
    <n v="579814469"/>
    <n v="39"/>
    <d v="2016-10-05T00:00:00"/>
    <n v="8841"/>
    <n v="109.28"/>
    <n v="35.840000000000003"/>
    <n v="966144.48"/>
    <n v="316861.44"/>
    <n v="649283.04"/>
  </r>
  <r>
    <x v="5"/>
    <s v="Ethiopia"/>
    <x v="0"/>
    <x v="0"/>
    <x v="0"/>
    <x v="9"/>
    <x v="8"/>
    <x v="3"/>
    <n v="192993152"/>
    <n v="24"/>
    <d v="2015-05-07T00:00:00"/>
    <n v="9817"/>
    <n v="255.28"/>
    <n v="159.41999999999999"/>
    <n v="2506083.7599999998"/>
    <n v="1565026.14"/>
    <n v="941057.62"/>
  </r>
  <r>
    <x v="3"/>
    <s v="Turkey"/>
    <x v="6"/>
    <x v="1"/>
    <x v="1"/>
    <x v="10"/>
    <x v="2"/>
    <x v="0"/>
    <n v="557156026"/>
    <n v="20"/>
    <d v="2013-10-15T00:00:00"/>
    <n v="3704"/>
    <n v="651.21"/>
    <n v="524.96"/>
    <n v="2412081.84"/>
    <n v="1944451.84"/>
    <n v="467630"/>
  </r>
  <r>
    <x v="3"/>
    <s v="Oman"/>
    <x v="7"/>
    <x v="0"/>
    <x v="0"/>
    <x v="11"/>
    <x v="3"/>
    <x v="0"/>
    <n v="741101920"/>
    <n v="5"/>
    <d v="2013-05-17T00:00:00"/>
    <n v="7382"/>
    <n v="437.2"/>
    <n v="263.33"/>
    <n v="3227410.4"/>
    <n v="1943902.06"/>
    <n v="1283508.3400000001"/>
  </r>
  <r>
    <x v="2"/>
    <s v="Malaysia"/>
    <x v="3"/>
    <x v="1"/>
    <x v="2"/>
    <x v="12"/>
    <x v="1"/>
    <x v="4"/>
    <n v="333942162"/>
    <n v="25"/>
    <d v="2016-08-25T00:00:00"/>
    <n v="9762"/>
    <n v="205.7"/>
    <n v="117.11"/>
    <n v="2008043.4"/>
    <n v="1143227.82"/>
    <n v="864815.58"/>
  </r>
  <r>
    <x v="0"/>
    <s v="Saint Lucia"/>
    <x v="7"/>
    <x v="1"/>
    <x v="3"/>
    <x v="13"/>
    <x v="1"/>
    <x v="3"/>
    <n v="795100581"/>
    <n v="10"/>
    <d v="2015-07-16T00:00:00"/>
    <n v="6786"/>
    <n v="437.2"/>
    <n v="263.33"/>
    <n v="2966839.2"/>
    <n v="1786957.38"/>
    <n v="1179881.82"/>
  </r>
  <r>
    <x v="0"/>
    <s v="Saint Vincent and the Grenadines"/>
    <x v="0"/>
    <x v="0"/>
    <x v="2"/>
    <x v="14"/>
    <x v="4"/>
    <x v="1"/>
    <n v="504313504"/>
    <n v="5"/>
    <d v="2010-12-03T00:00:00"/>
    <n v="6428"/>
    <n v="255.28"/>
    <n v="159.41999999999999"/>
    <n v="1640939.84"/>
    <n v="1024751.76"/>
    <n v="616188.07999999996"/>
  </r>
  <r>
    <x v="3"/>
    <s v="Lebanon"/>
    <x v="8"/>
    <x v="1"/>
    <x v="3"/>
    <x v="15"/>
    <x v="0"/>
    <x v="3"/>
    <n v="611629760"/>
    <n v="45"/>
    <d v="2016-01-31T00:00:00"/>
    <n v="3693"/>
    <n v="421.89"/>
    <n v="364.69"/>
    <n v="1558039.77"/>
    <n v="1346800.17"/>
    <n v="211239.6"/>
  </r>
  <r>
    <x v="1"/>
    <s v="Austria"/>
    <x v="3"/>
    <x v="1"/>
    <x v="1"/>
    <x v="16"/>
    <x v="7"/>
    <x v="5"/>
    <n v="987410676"/>
    <n v="24"/>
    <d v="2014-09-06T00:00:00"/>
    <n v="5616"/>
    <n v="205.7"/>
    <n v="117.11"/>
    <n v="1155211.2"/>
    <n v="657689.76"/>
    <n v="497521.44"/>
  </r>
  <r>
    <x v="1"/>
    <s v="Bulgaria"/>
    <x v="6"/>
    <x v="0"/>
    <x v="2"/>
    <x v="17"/>
    <x v="6"/>
    <x v="1"/>
    <n v="672330081"/>
    <n v="29"/>
    <d v="2010-11-29T00:00:00"/>
    <n v="6266"/>
    <n v="651.21"/>
    <n v="524.96"/>
    <n v="4080481.86"/>
    <n v="3289399.36"/>
    <n v="791082.5"/>
  </r>
  <r>
    <x v="6"/>
    <s v="Mexico"/>
    <x v="2"/>
    <x v="0"/>
    <x v="1"/>
    <x v="18"/>
    <x v="5"/>
    <x v="6"/>
    <n v="127374303"/>
    <n v="7"/>
    <d v="2017-03-20T00:00:00"/>
    <n v="1742"/>
    <n v="47.45"/>
    <n v="31.79"/>
    <n v="82657.899999999994"/>
    <n v="55378.18"/>
    <n v="27279.72"/>
  </r>
  <r>
    <x v="0"/>
    <s v="Trinidad and Tobago"/>
    <x v="0"/>
    <x v="1"/>
    <x v="1"/>
    <x v="19"/>
    <x v="8"/>
    <x v="0"/>
    <n v="783842170"/>
    <n v="46"/>
    <d v="2013-06-01T00:00:00"/>
    <n v="5172"/>
    <n v="255.28"/>
    <n v="159.41999999999999"/>
    <n v="1320308.1599999999"/>
    <n v="824520.24"/>
    <n v="495787.92"/>
  </r>
  <r>
    <x v="3"/>
    <s v="Libya"/>
    <x v="2"/>
    <x v="1"/>
    <x v="2"/>
    <x v="20"/>
    <x v="9"/>
    <x v="1"/>
    <n v="993345010"/>
    <n v="44"/>
    <d v="2010-03-03T00:00:00"/>
    <n v="1718"/>
    <n v="47.45"/>
    <n v="31.79"/>
    <n v="81519.100000000006"/>
    <n v="54615.22"/>
    <n v="26903.88"/>
  </r>
  <r>
    <x v="3"/>
    <s v="Algeria"/>
    <x v="0"/>
    <x v="1"/>
    <x v="0"/>
    <x v="21"/>
    <x v="2"/>
    <x v="3"/>
    <n v="977806651"/>
    <n v="39"/>
    <d v="2015-10-14T00:00:00"/>
    <n v="3572"/>
    <n v="255.28"/>
    <n v="159.41999999999999"/>
    <n v="911860.16"/>
    <n v="569448.24"/>
    <n v="342411.92"/>
  </r>
  <r>
    <x v="1"/>
    <s v="Estonia"/>
    <x v="9"/>
    <x v="0"/>
    <x v="2"/>
    <x v="22"/>
    <x v="2"/>
    <x v="4"/>
    <n v="579463422"/>
    <n v="34"/>
    <d v="2016-11-01T00:00:00"/>
    <n v="4958"/>
    <n v="9.33"/>
    <n v="6.92"/>
    <n v="46258.14"/>
    <n v="34309.360000000001"/>
    <n v="11948.78"/>
  </r>
  <r>
    <x v="4"/>
    <s v="Tuvalu"/>
    <x v="2"/>
    <x v="1"/>
    <x v="2"/>
    <x v="23"/>
    <x v="5"/>
    <x v="7"/>
    <n v="610864150"/>
    <n v="16"/>
    <d v="2012-04-07T00:00:00"/>
    <n v="7132"/>
    <n v="47.45"/>
    <n v="31.79"/>
    <n v="338413.4"/>
    <n v="226726.28"/>
    <n v="111687.12"/>
  </r>
  <r>
    <x v="3"/>
    <s v="Saudi Arabia"/>
    <x v="1"/>
    <x v="1"/>
    <x v="2"/>
    <x v="24"/>
    <x v="8"/>
    <x v="6"/>
    <n v="604870164"/>
    <n v="41"/>
    <d v="2017-06-05T00:00:00"/>
    <n v="3378"/>
    <n v="152.58000000000001"/>
    <n v="97.44"/>
    <n v="515415.24"/>
    <n v="329152.32"/>
    <n v="186262.92"/>
  </r>
  <r>
    <x v="0"/>
    <s v="Cuba"/>
    <x v="3"/>
    <x v="0"/>
    <x v="3"/>
    <x v="25"/>
    <x v="5"/>
    <x v="5"/>
    <n v="164655292"/>
    <n v="49"/>
    <d v="2014-05-01T00:00:00"/>
    <n v="4015"/>
    <n v="205.7"/>
    <n v="117.11"/>
    <n v="825885.5"/>
    <n v="470196.65"/>
    <n v="355688.85"/>
  </r>
  <r>
    <x v="1"/>
    <s v="Montenegro"/>
    <x v="9"/>
    <x v="1"/>
    <x v="2"/>
    <x v="26"/>
    <x v="3"/>
    <x v="4"/>
    <n v="313705861"/>
    <n v="42"/>
    <d v="2016-07-10T00:00:00"/>
    <n v="1390"/>
    <n v="9.33"/>
    <n v="6.92"/>
    <n v="12968.7"/>
    <n v="9618.7999999999993"/>
    <n v="3349.9"/>
  </r>
  <r>
    <x v="0"/>
    <s v="Guatemala"/>
    <x v="6"/>
    <x v="0"/>
    <x v="0"/>
    <x v="27"/>
    <x v="9"/>
    <x v="7"/>
    <n v="345820701"/>
    <n v="15"/>
    <d v="2012-02-01T00:00:00"/>
    <n v="4885"/>
    <n v="651.21"/>
    <n v="524.96"/>
    <n v="3181160.85"/>
    <n v="2564429.6"/>
    <n v="616731.25"/>
  </r>
  <r>
    <x v="5"/>
    <s v="Guinea"/>
    <x v="0"/>
    <x v="0"/>
    <x v="0"/>
    <x v="28"/>
    <x v="0"/>
    <x v="7"/>
    <n v="975111138"/>
    <n v="25"/>
    <d v="2013-01-21T00:00:00"/>
    <n v="5910"/>
    <n v="255.28"/>
    <n v="159.41999999999999"/>
    <n v="1508704.8"/>
    <n v="942172.2"/>
    <n v="566532.6"/>
  </r>
  <r>
    <x v="4"/>
    <s v="Vanuatu"/>
    <x v="1"/>
    <x v="0"/>
    <x v="1"/>
    <x v="29"/>
    <x v="8"/>
    <x v="0"/>
    <n v="286001002"/>
    <n v="14"/>
    <d v="2013-04-15T00:00:00"/>
    <n v="2907"/>
    <n v="152.58000000000001"/>
    <n v="97.44"/>
    <n v="443550.06"/>
    <n v="283258.08"/>
    <n v="160291.98000000001"/>
  </r>
  <r>
    <x v="3"/>
    <s v="United Arab Emirates"/>
    <x v="7"/>
    <x v="1"/>
    <x v="3"/>
    <x v="30"/>
    <x v="10"/>
    <x v="3"/>
    <n v="483226621"/>
    <n v="41"/>
    <d v="2015-08-06T00:00:00"/>
    <n v="6350"/>
    <n v="437.2"/>
    <n v="263.33"/>
    <n v="2776220"/>
    <n v="1672145.5"/>
    <n v="1104074.5"/>
  </r>
  <r>
    <x v="4"/>
    <s v="Australia"/>
    <x v="5"/>
    <x v="1"/>
    <x v="0"/>
    <x v="27"/>
    <x v="9"/>
    <x v="7"/>
    <n v="241836822"/>
    <n v="0"/>
    <d v="2012-01-17T00:00:00"/>
    <n v="3744"/>
    <n v="109.28"/>
    <n v="35.840000000000003"/>
    <n v="409144.32000000001"/>
    <n v="134184.95999999999"/>
    <n v="274959.35999999999"/>
  </r>
  <r>
    <x v="3"/>
    <s v="Oman"/>
    <x v="5"/>
    <x v="0"/>
    <x v="3"/>
    <x v="31"/>
    <x v="1"/>
    <x v="2"/>
    <n v="557192933"/>
    <n v="2"/>
    <d v="2011-07-05T00:00:00"/>
    <n v="4626"/>
    <n v="109.28"/>
    <n v="35.840000000000003"/>
    <n v="505529.28"/>
    <n v="165795.84"/>
    <n v="339733.44"/>
  </r>
  <r>
    <x v="5"/>
    <s v="Malawi"/>
    <x v="8"/>
    <x v="0"/>
    <x v="2"/>
    <x v="32"/>
    <x v="11"/>
    <x v="7"/>
    <n v="694968783"/>
    <n v="45"/>
    <d v="2012-04-02T00:00:00"/>
    <n v="5562"/>
    <n v="421.89"/>
    <n v="364.69"/>
    <n v="2346552.1800000002"/>
    <n v="2028405.78"/>
    <n v="318146.40000000002"/>
  </r>
  <r>
    <x v="3"/>
    <s v="Lebanon"/>
    <x v="9"/>
    <x v="0"/>
    <x v="3"/>
    <x v="33"/>
    <x v="8"/>
    <x v="0"/>
    <n v="441150701"/>
    <n v="37"/>
    <d v="2013-05-12T00:00:00"/>
    <n v="5150"/>
    <n v="9.33"/>
    <n v="6.92"/>
    <n v="48049.5"/>
    <n v="35638"/>
    <n v="12411.5"/>
  </r>
  <r>
    <x v="1"/>
    <s v="Czech Republic"/>
    <x v="3"/>
    <x v="0"/>
    <x v="0"/>
    <x v="34"/>
    <x v="1"/>
    <x v="2"/>
    <n v="552037513"/>
    <n v="28"/>
    <d v="2011-08-05T00:00:00"/>
    <n v="9022"/>
    <n v="205.7"/>
    <n v="117.11"/>
    <n v="1855825.4"/>
    <n v="1056566.42"/>
    <n v="799258.98"/>
  </r>
  <r>
    <x v="4"/>
    <s v="Vanuatu"/>
    <x v="7"/>
    <x v="1"/>
    <x v="1"/>
    <x v="35"/>
    <x v="11"/>
    <x v="7"/>
    <n v="504240548"/>
    <n v="32"/>
    <d v="2012-03-27T00:00:00"/>
    <n v="4838"/>
    <n v="437.2"/>
    <n v="263.33"/>
    <n v="2115173.6"/>
    <n v="1273990.54"/>
    <n v="841183.06"/>
  </r>
  <r>
    <x v="1"/>
    <s v="Luxembourg"/>
    <x v="10"/>
    <x v="1"/>
    <x v="2"/>
    <x v="36"/>
    <x v="11"/>
    <x v="1"/>
    <n v="744683635"/>
    <n v="47"/>
    <d v="2010-04-01T00:00:00"/>
    <n v="7291"/>
    <n v="154.06"/>
    <n v="90.93"/>
    <n v="1123251.46"/>
    <n v="662970.63"/>
    <n v="460280.83"/>
  </r>
  <r>
    <x v="5"/>
    <s v="Benin"/>
    <x v="4"/>
    <x v="0"/>
    <x v="2"/>
    <x v="37"/>
    <x v="7"/>
    <x v="4"/>
    <n v="440603101"/>
    <n v="39"/>
    <d v="2016-09-15T00:00:00"/>
    <n v="3104"/>
    <n v="81.73"/>
    <n v="56.67"/>
    <n v="253689.92"/>
    <n v="175903.68"/>
    <n v="77786.240000000005"/>
  </r>
  <r>
    <x v="3"/>
    <s v="Somalia"/>
    <x v="5"/>
    <x v="1"/>
    <x v="2"/>
    <x v="38"/>
    <x v="8"/>
    <x v="6"/>
    <n v="629547774"/>
    <n v="7"/>
    <d v="2017-05-03T00:00:00"/>
    <n v="6031"/>
    <n v="109.28"/>
    <n v="35.840000000000003"/>
    <n v="659067.68000000005"/>
    <n v="216151.04000000001"/>
    <n v="442916.64"/>
  </r>
  <r>
    <x v="1"/>
    <s v="Switzerland"/>
    <x v="8"/>
    <x v="0"/>
    <x v="2"/>
    <x v="39"/>
    <x v="5"/>
    <x v="5"/>
    <n v="169378983"/>
    <n v="20"/>
    <d v="2014-04-10T00:00:00"/>
    <n v="1860"/>
    <n v="421.89"/>
    <n v="364.69"/>
    <n v="784715.4"/>
    <n v="678323.4"/>
    <n v="106392"/>
  </r>
  <r>
    <x v="3"/>
    <s v="Saudi Arabia"/>
    <x v="4"/>
    <x v="1"/>
    <x v="2"/>
    <x v="40"/>
    <x v="11"/>
    <x v="5"/>
    <n v="688270556"/>
    <n v="30"/>
    <d v="2014-03-04T00:00:00"/>
    <n v="3407"/>
    <n v="81.73"/>
    <n v="56.67"/>
    <n v="278454.11"/>
    <n v="193074.69"/>
    <n v="85379.42"/>
  </r>
  <r>
    <x v="2"/>
    <s v="Laos"/>
    <x v="8"/>
    <x v="0"/>
    <x v="2"/>
    <x v="41"/>
    <x v="5"/>
    <x v="6"/>
    <n v="734708821"/>
    <n v="3"/>
    <d v="2017-03-24T00:00:00"/>
    <n v="5522"/>
    <n v="421.89"/>
    <n v="364.69"/>
    <n v="2329676.58"/>
    <n v="2013818.18"/>
    <n v="315858.40000000002"/>
  </r>
  <r>
    <x v="2"/>
    <s v="Kyrgyzstan"/>
    <x v="1"/>
    <x v="0"/>
    <x v="1"/>
    <x v="42"/>
    <x v="7"/>
    <x v="0"/>
    <n v="727492606"/>
    <n v="47"/>
    <d v="2013-09-22T00:00:00"/>
    <n v="84"/>
    <n v="152.58000000000001"/>
    <n v="97.44"/>
    <n v="12816.72"/>
    <n v="8184.96"/>
    <n v="4631.76"/>
  </r>
  <r>
    <x v="3"/>
    <s v="Algeria"/>
    <x v="0"/>
    <x v="1"/>
    <x v="0"/>
    <x v="43"/>
    <x v="0"/>
    <x v="4"/>
    <n v="705733239"/>
    <n v="26"/>
    <d v="2017-01-25T00:00:00"/>
    <n v="1003"/>
    <n v="255.28"/>
    <n v="159.41999999999999"/>
    <n v="256045.84"/>
    <n v="159898.26"/>
    <n v="96147.58"/>
  </r>
  <r>
    <x v="5"/>
    <s v="Angola"/>
    <x v="6"/>
    <x v="1"/>
    <x v="1"/>
    <x v="44"/>
    <x v="6"/>
    <x v="3"/>
    <n v="778854548"/>
    <n v="0"/>
    <d v="2015-10-03T00:00:00"/>
    <n v="9224"/>
    <n v="651.21"/>
    <n v="524.96"/>
    <n v="6006761.04"/>
    <n v="4842231.04"/>
    <n v="1164530"/>
  </r>
  <r>
    <x v="5"/>
    <s v="Mauritania"/>
    <x v="7"/>
    <x v="1"/>
    <x v="0"/>
    <x v="45"/>
    <x v="3"/>
    <x v="5"/>
    <n v="676592862"/>
    <n v="40"/>
    <d v="2014-07-09T00:00:00"/>
    <n v="7718"/>
    <n v="437.2"/>
    <n v="263.33"/>
    <n v="3374309.6"/>
    <n v="2032380.94"/>
    <n v="1341928.6599999999"/>
  </r>
  <r>
    <x v="3"/>
    <s v="Lebanon"/>
    <x v="11"/>
    <x v="1"/>
    <x v="0"/>
    <x v="46"/>
    <x v="6"/>
    <x v="5"/>
    <n v="198997008"/>
    <n v="1"/>
    <d v="2014-10-16T00:00:00"/>
    <n v="6492"/>
    <n v="668.27"/>
    <n v="502.54"/>
    <n v="4338408.84"/>
    <n v="3262489.68"/>
    <n v="1075919.1599999999"/>
  </r>
  <r>
    <x v="1"/>
    <s v="Finland"/>
    <x v="2"/>
    <x v="0"/>
    <x v="3"/>
    <x v="47"/>
    <x v="5"/>
    <x v="7"/>
    <n v="566428315"/>
    <n v="7"/>
    <d v="2012-03-23T00:00:00"/>
    <n v="7581"/>
    <n v="47.45"/>
    <n v="31.79"/>
    <n v="359718.45"/>
    <n v="240999.99"/>
    <n v="118718.46"/>
  </r>
  <r>
    <x v="2"/>
    <s v="Taiwan"/>
    <x v="0"/>
    <x v="0"/>
    <x v="0"/>
    <x v="48"/>
    <x v="3"/>
    <x v="5"/>
    <n v="369560611"/>
    <n v="17"/>
    <d v="2014-06-13T00:00:00"/>
    <n v="52"/>
    <n v="255.28"/>
    <n v="159.41999999999999"/>
    <n v="13274.56"/>
    <n v="8289.84"/>
    <n v="4984.72"/>
  </r>
  <r>
    <x v="1"/>
    <s v="Belgium"/>
    <x v="1"/>
    <x v="0"/>
    <x v="0"/>
    <x v="49"/>
    <x v="9"/>
    <x v="3"/>
    <n v="519380223"/>
    <n v="5"/>
    <d v="2015-01-17T00:00:00"/>
    <n v="5005"/>
    <n v="152.58000000000001"/>
    <n v="97.44"/>
    <n v="763662.9"/>
    <n v="487687.2"/>
    <n v="275975.7"/>
  </r>
  <r>
    <x v="2"/>
    <s v="Laos"/>
    <x v="6"/>
    <x v="0"/>
    <x v="3"/>
    <x v="50"/>
    <x v="7"/>
    <x v="7"/>
    <n v="197185981"/>
    <n v="32"/>
    <d v="2012-09-11T00:00:00"/>
    <n v="568"/>
    <n v="651.21"/>
    <n v="524.96"/>
    <n v="369887.28"/>
    <n v="298177.28000000003"/>
    <n v="71710"/>
  </r>
  <r>
    <x v="1"/>
    <s v="San Marino"/>
    <x v="6"/>
    <x v="0"/>
    <x v="3"/>
    <x v="51"/>
    <x v="8"/>
    <x v="5"/>
    <n v="904589211"/>
    <n v="21"/>
    <d v="2014-05-04T00:00:00"/>
    <n v="6905"/>
    <n v="651.21"/>
    <n v="524.96"/>
    <n v="4496605.05"/>
    <n v="3624848.8"/>
    <n v="871756.25"/>
  </r>
  <r>
    <x v="4"/>
    <s v="Tuvalu"/>
    <x v="11"/>
    <x v="1"/>
    <x v="3"/>
    <x v="52"/>
    <x v="4"/>
    <x v="4"/>
    <n v="613513743"/>
    <n v="38"/>
    <d v="2016-12-31T00:00:00"/>
    <n v="1205"/>
    <n v="668.27"/>
    <n v="502.54"/>
    <n v="805265.35"/>
    <n v="605560.69999999995"/>
    <n v="199704.65"/>
  </r>
  <r>
    <x v="4"/>
    <s v="Kiribati"/>
    <x v="5"/>
    <x v="1"/>
    <x v="0"/>
    <x v="53"/>
    <x v="6"/>
    <x v="1"/>
    <n v="516195905"/>
    <n v="7"/>
    <d v="2010-10-29T00:00:00"/>
    <n v="2694"/>
    <n v="109.28"/>
    <n v="35.840000000000003"/>
    <n v="294400.32"/>
    <n v="96552.960000000006"/>
    <n v="197847.36"/>
  </r>
  <r>
    <x v="2"/>
    <s v="Kyrgyzstan"/>
    <x v="10"/>
    <x v="1"/>
    <x v="3"/>
    <x v="54"/>
    <x v="0"/>
    <x v="0"/>
    <n v="975184524"/>
    <n v="45"/>
    <d v="2014-01-17T00:00:00"/>
    <n v="7626"/>
    <n v="154.06"/>
    <n v="90.93"/>
    <n v="1174861.56"/>
    <n v="693432.18"/>
    <n v="481429.38"/>
  </r>
  <r>
    <x v="4"/>
    <s v="Samoa"/>
    <x v="5"/>
    <x v="0"/>
    <x v="0"/>
    <x v="55"/>
    <x v="0"/>
    <x v="5"/>
    <n v="173340928"/>
    <n v="26"/>
    <d v="2015-01-03T00:00:00"/>
    <n v="4287"/>
    <n v="109.28"/>
    <n v="35.840000000000003"/>
    <n v="468483.36"/>
    <n v="153646.07999999999"/>
    <n v="314837.28000000003"/>
  </r>
  <r>
    <x v="5"/>
    <s v="Central African Republic"/>
    <x v="4"/>
    <x v="1"/>
    <x v="3"/>
    <x v="56"/>
    <x v="0"/>
    <x v="5"/>
    <n v="863838946"/>
    <n v="20"/>
    <d v="2015-01-05T00:00:00"/>
    <n v="7995"/>
    <n v="81.73"/>
    <n v="56.67"/>
    <n v="653431.35"/>
    <n v="453076.65"/>
    <n v="200354.7"/>
  </r>
  <r>
    <x v="2"/>
    <s v="Uzbekistan"/>
    <x v="3"/>
    <x v="1"/>
    <x v="2"/>
    <x v="57"/>
    <x v="5"/>
    <x v="4"/>
    <n v="920164906"/>
    <n v="4"/>
    <d v="2016-03-06T00:00:00"/>
    <n v="6099"/>
    <n v="205.7"/>
    <n v="117.11"/>
    <n v="1254564.3"/>
    <n v="714253.89"/>
    <n v="540310.41"/>
  </r>
  <r>
    <x v="0"/>
    <s v="Dominica"/>
    <x v="8"/>
    <x v="0"/>
    <x v="0"/>
    <x v="58"/>
    <x v="10"/>
    <x v="1"/>
    <n v="986117637"/>
    <n v="48"/>
    <d v="2010-07-30T00:00:00"/>
    <n v="2977"/>
    <n v="421.89"/>
    <n v="364.69"/>
    <n v="1255966.53"/>
    <n v="1085682.1299999999"/>
    <n v="170284.4"/>
  </r>
  <r>
    <x v="3"/>
    <s v="Qatar"/>
    <x v="3"/>
    <x v="0"/>
    <x v="2"/>
    <x v="59"/>
    <x v="10"/>
    <x v="0"/>
    <n v="425808465"/>
    <n v="30"/>
    <d v="2013-07-18T00:00:00"/>
    <n v="5042"/>
    <n v="205.7"/>
    <n v="117.11"/>
    <n v="1037139.4"/>
    <n v="590468.62"/>
    <n v="446670.78"/>
  </r>
  <r>
    <x v="0"/>
    <s v="Saint Lucia"/>
    <x v="2"/>
    <x v="0"/>
    <x v="2"/>
    <x v="60"/>
    <x v="10"/>
    <x v="3"/>
    <n v="473661220"/>
    <n v="21"/>
    <d v="2015-07-03T00:00:00"/>
    <n v="5736"/>
    <n v="47.45"/>
    <n v="31.79"/>
    <n v="272173.2"/>
    <n v="182347.44"/>
    <n v="89825.76"/>
  </r>
  <r>
    <x v="1"/>
    <s v="Bosnia and Herzegovina"/>
    <x v="0"/>
    <x v="0"/>
    <x v="1"/>
    <x v="61"/>
    <x v="8"/>
    <x v="3"/>
    <n v="184412229"/>
    <n v="3"/>
    <d v="2015-04-07T00:00:00"/>
    <n v="531"/>
    <n v="255.28"/>
    <n v="159.41999999999999"/>
    <n v="135553.68"/>
    <n v="84652.02"/>
    <n v="50901.66"/>
  </r>
  <r>
    <x v="2"/>
    <s v="South Korea"/>
    <x v="10"/>
    <x v="1"/>
    <x v="3"/>
    <x v="62"/>
    <x v="7"/>
    <x v="4"/>
    <n v="483110320"/>
    <n v="49"/>
    <d v="2016-09-30T00:00:00"/>
    <n v="1934"/>
    <n v="154.06"/>
    <n v="90.93"/>
    <n v="297952.03999999998"/>
    <n v="175858.62"/>
    <n v="122093.42"/>
  </r>
  <r>
    <x v="0"/>
    <s v="Trinidad and Tobago"/>
    <x v="11"/>
    <x v="0"/>
    <x v="3"/>
    <x v="63"/>
    <x v="2"/>
    <x v="4"/>
    <n v="115116822"/>
    <n v="40"/>
    <d v="2016-11-01T00:00:00"/>
    <n v="4481"/>
    <n v="668.27"/>
    <n v="502.54"/>
    <n v="2994517.87"/>
    <n v="2251881.7400000002"/>
    <n v="742636.13"/>
  </r>
  <r>
    <x v="3"/>
    <s v="Somalia"/>
    <x v="0"/>
    <x v="0"/>
    <x v="0"/>
    <x v="64"/>
    <x v="9"/>
    <x v="1"/>
    <n v="596105563"/>
    <n v="50"/>
    <d v="2010-03-20T00:00:00"/>
    <n v="9738"/>
    <n v="255.28"/>
    <n v="159.41999999999999"/>
    <n v="2485916.64"/>
    <n v="1552431.96"/>
    <n v="933484.68"/>
  </r>
  <r>
    <x v="5"/>
    <s v="Nigeria"/>
    <x v="1"/>
    <x v="0"/>
    <x v="1"/>
    <x v="65"/>
    <x v="0"/>
    <x v="5"/>
    <n v="362062871"/>
    <n v="13"/>
    <d v="2014-12-23T00:00:00"/>
    <n v="1304"/>
    <n v="152.58000000000001"/>
    <n v="97.44"/>
    <n v="198964.32"/>
    <n v="127061.75999999999"/>
    <n v="71902.559999999998"/>
  </r>
  <r>
    <x v="5"/>
    <s v="South Africa"/>
    <x v="2"/>
    <x v="0"/>
    <x v="3"/>
    <x v="66"/>
    <x v="1"/>
    <x v="4"/>
    <n v="619287574"/>
    <n v="5"/>
    <d v="2016-08-02T00:00:00"/>
    <n v="9810"/>
    <n v="47.45"/>
    <n v="31.79"/>
    <n v="465484.5"/>
    <n v="311859.90000000002"/>
    <n v="153624.6"/>
  </r>
  <r>
    <x v="0"/>
    <s v="Saint Vincent and the Grenadines"/>
    <x v="5"/>
    <x v="1"/>
    <x v="3"/>
    <x v="67"/>
    <x v="10"/>
    <x v="4"/>
    <n v="394391000"/>
    <n v="13"/>
    <d v="2016-06-23T00:00:00"/>
    <n v="7916"/>
    <n v="109.28"/>
    <n v="35.840000000000003"/>
    <n v="865060.48"/>
    <n v="283709.44"/>
    <n v="581351.04"/>
  </r>
  <r>
    <x v="5"/>
    <s v="Sudan"/>
    <x v="2"/>
    <x v="0"/>
    <x v="0"/>
    <x v="19"/>
    <x v="8"/>
    <x v="0"/>
    <n v="584296977"/>
    <n v="12"/>
    <d v="2013-04-28T00:00:00"/>
    <n v="5315"/>
    <n v="47.45"/>
    <n v="31.79"/>
    <n v="252196.75"/>
    <n v="168963.85"/>
    <n v="83232.899999999994"/>
  </r>
  <r>
    <x v="3"/>
    <s v="Algeria"/>
    <x v="5"/>
    <x v="1"/>
    <x v="0"/>
    <x v="68"/>
    <x v="1"/>
    <x v="5"/>
    <n v="806241834"/>
    <n v="41"/>
    <d v="2014-08-15T00:00:00"/>
    <n v="3730"/>
    <n v="109.28"/>
    <n v="35.840000000000003"/>
    <n v="407614.4"/>
    <n v="133683.20000000001"/>
    <n v="273931.2"/>
  </r>
  <r>
    <x v="1"/>
    <s v="Netherlands"/>
    <x v="8"/>
    <x v="1"/>
    <x v="0"/>
    <x v="69"/>
    <x v="5"/>
    <x v="6"/>
    <n v="747774398"/>
    <n v="26"/>
    <d v="2017-04-03T00:00:00"/>
    <n v="1916"/>
    <n v="421.89"/>
    <n v="364.69"/>
    <n v="808341.24"/>
    <n v="698746.04"/>
    <n v="109595.2"/>
  </r>
  <r>
    <x v="0"/>
    <s v="Panama"/>
    <x v="8"/>
    <x v="0"/>
    <x v="3"/>
    <x v="70"/>
    <x v="4"/>
    <x v="2"/>
    <n v="616755998"/>
    <n v="9"/>
    <d v="2011-12-03T00:00:00"/>
    <n v="660"/>
    <n v="421.89"/>
    <n v="364.69"/>
    <n v="278447.40000000002"/>
    <n v="240695.4"/>
    <n v="37752"/>
  </r>
  <r>
    <x v="4"/>
    <s v="Solomon Islands"/>
    <x v="0"/>
    <x v="1"/>
    <x v="1"/>
    <x v="71"/>
    <x v="6"/>
    <x v="4"/>
    <n v="691360461"/>
    <n v="18"/>
    <d v="2016-11-07T00:00:00"/>
    <n v="7779"/>
    <n v="255.28"/>
    <n v="159.41999999999999"/>
    <n v="1985823.12"/>
    <n v="1240128.18"/>
    <n v="745694.94"/>
  </r>
  <r>
    <x v="0"/>
    <s v="Saint Vincent and the Grenadines"/>
    <x v="2"/>
    <x v="0"/>
    <x v="1"/>
    <x v="29"/>
    <x v="8"/>
    <x v="0"/>
    <n v="870074117"/>
    <n v="45"/>
    <d v="2013-05-16T00:00:00"/>
    <n v="3121"/>
    <n v="47.45"/>
    <n v="31.79"/>
    <n v="148091.45000000001"/>
    <n v="99216.59"/>
    <n v="48874.86"/>
  </r>
  <r>
    <x v="3"/>
    <s v="Iran"/>
    <x v="6"/>
    <x v="0"/>
    <x v="3"/>
    <x v="72"/>
    <x v="5"/>
    <x v="1"/>
    <n v="221695792"/>
    <n v="19"/>
    <d v="2010-03-20T00:00:00"/>
    <n v="3566"/>
    <n v="651.21"/>
    <n v="524.96"/>
    <n v="2322214.86"/>
    <n v="1872007.36"/>
    <n v="450207.5"/>
  </r>
  <r>
    <x v="4"/>
    <s v="Vanuatu"/>
    <x v="9"/>
    <x v="0"/>
    <x v="0"/>
    <x v="73"/>
    <x v="1"/>
    <x v="6"/>
    <n v="135336816"/>
    <n v="35"/>
    <d v="2017-08-17T00:00:00"/>
    <n v="8026"/>
    <n v="9.33"/>
    <n v="6.92"/>
    <n v="74882.58"/>
    <n v="55539.92"/>
    <n v="19342.66"/>
  </r>
  <r>
    <x v="4"/>
    <s v="Federated States of Micronesia"/>
    <x v="6"/>
    <x v="0"/>
    <x v="2"/>
    <x v="74"/>
    <x v="8"/>
    <x v="7"/>
    <n v="270421016"/>
    <n v="24"/>
    <d v="2012-05-23T00:00:00"/>
    <n v="2443"/>
    <n v="651.21"/>
    <n v="524.96"/>
    <n v="1590906.03"/>
    <n v="1282477.28"/>
    <n v="308428.75"/>
  </r>
  <r>
    <x v="5"/>
    <s v="Equatorial Guinea"/>
    <x v="11"/>
    <x v="0"/>
    <x v="3"/>
    <x v="75"/>
    <x v="10"/>
    <x v="1"/>
    <n v="806684720"/>
    <n v="32"/>
    <d v="2010-07-18T00:00:00"/>
    <n v="4790"/>
    <n v="668.27"/>
    <n v="502.54"/>
    <n v="3201013.3"/>
    <n v="2407166.6"/>
    <n v="793846.7"/>
  </r>
  <r>
    <x v="1"/>
    <s v="Russia"/>
    <x v="11"/>
    <x v="0"/>
    <x v="0"/>
    <x v="76"/>
    <x v="1"/>
    <x v="6"/>
    <n v="194176757"/>
    <n v="41"/>
    <d v="2017-08-20T00:00:00"/>
    <n v="72"/>
    <n v="668.27"/>
    <n v="502.54"/>
    <n v="48115.44"/>
    <n v="36182.879999999997"/>
    <n v="11932.56"/>
  </r>
  <r>
    <x v="3"/>
    <s v="Azerbaijan"/>
    <x v="0"/>
    <x v="1"/>
    <x v="3"/>
    <x v="77"/>
    <x v="10"/>
    <x v="6"/>
    <n v="103258454"/>
    <n v="48"/>
    <d v="2017-08-15T00:00:00"/>
    <n v="5326"/>
    <n v="255.28"/>
    <n v="159.41999999999999"/>
    <n v="1359621.28"/>
    <n v="849070.92"/>
    <n v="510550.36"/>
  </r>
  <r>
    <x v="3"/>
    <s v="Iraq"/>
    <x v="6"/>
    <x v="0"/>
    <x v="3"/>
    <x v="78"/>
    <x v="8"/>
    <x v="5"/>
    <n v="474603641"/>
    <n v="39"/>
    <d v="2014-05-30T00:00:00"/>
    <n v="4619"/>
    <n v="651.21"/>
    <n v="524.96"/>
    <n v="3007938.99"/>
    <n v="2424790.2400000002"/>
    <n v="583148.75"/>
  </r>
  <r>
    <x v="5"/>
    <s v="Mauritius"/>
    <x v="3"/>
    <x v="0"/>
    <x v="3"/>
    <x v="79"/>
    <x v="0"/>
    <x v="7"/>
    <n v="869198644"/>
    <n v="10"/>
    <d v="2013-01-05T00:00:00"/>
    <n v="4049"/>
    <n v="205.7"/>
    <n v="117.11"/>
    <n v="832879.3"/>
    <n v="474178.39"/>
    <n v="358700.91"/>
  </r>
  <r>
    <x v="5"/>
    <s v="Eritrea"/>
    <x v="11"/>
    <x v="0"/>
    <x v="3"/>
    <x v="80"/>
    <x v="4"/>
    <x v="3"/>
    <n v="918342292"/>
    <n v="50"/>
    <d v="2015-12-21T00:00:00"/>
    <n v="6747"/>
    <n v="668.27"/>
    <n v="502.54"/>
    <n v="4508817.6900000004"/>
    <n v="3390637.38"/>
    <n v="1118180.31"/>
  </r>
  <r>
    <x v="1"/>
    <s v="Ukraine"/>
    <x v="7"/>
    <x v="0"/>
    <x v="3"/>
    <x v="81"/>
    <x v="9"/>
    <x v="2"/>
    <n v="773645913"/>
    <n v="6"/>
    <d v="2011-01-28T00:00:00"/>
    <n v="7873"/>
    <n v="437.2"/>
    <n v="263.33"/>
    <n v="3442075.6"/>
    <n v="2073197.09"/>
    <n v="1368878.51"/>
  </r>
  <r>
    <x v="2"/>
    <s v="Myanmar"/>
    <x v="7"/>
    <x v="0"/>
    <x v="1"/>
    <x v="82"/>
    <x v="10"/>
    <x v="5"/>
    <n v="657033336"/>
    <n v="19"/>
    <d v="2014-07-02T00:00:00"/>
    <n v="9620"/>
    <n v="437.2"/>
    <n v="263.33"/>
    <n v="4205864"/>
    <n v="2533234.6"/>
    <n v="1672629.4"/>
  </r>
  <r>
    <x v="1"/>
    <s v="Bosnia and Herzegovina"/>
    <x v="8"/>
    <x v="0"/>
    <x v="3"/>
    <x v="83"/>
    <x v="1"/>
    <x v="7"/>
    <n v="410740888"/>
    <n v="39"/>
    <d v="2012-09-01T00:00:00"/>
    <n v="6211"/>
    <n v="421.89"/>
    <n v="364.69"/>
    <n v="2620358.79"/>
    <n v="2265089.59"/>
    <n v="355269.2"/>
  </r>
  <r>
    <x v="1"/>
    <s v="Latvia"/>
    <x v="8"/>
    <x v="1"/>
    <x v="0"/>
    <x v="84"/>
    <x v="0"/>
    <x v="2"/>
    <n v="847317397"/>
    <n v="3"/>
    <d v="2011-12-18T00:00:00"/>
    <n v="8902"/>
    <n v="421.89"/>
    <n v="364.69"/>
    <n v="3755664.78"/>
    <n v="3246470.38"/>
    <n v="509194.4"/>
  </r>
  <r>
    <x v="1"/>
    <s v="Serbia"/>
    <x v="2"/>
    <x v="0"/>
    <x v="2"/>
    <x v="85"/>
    <x v="2"/>
    <x v="7"/>
    <n v="599624192"/>
    <n v="18"/>
    <d v="2012-09-21T00:00:00"/>
    <n v="978"/>
    <n v="47.45"/>
    <n v="31.79"/>
    <n v="46406.1"/>
    <n v="31090.62"/>
    <n v="15315.48"/>
  </r>
  <r>
    <x v="2"/>
    <s v="Mongolia"/>
    <x v="2"/>
    <x v="1"/>
    <x v="3"/>
    <x v="86"/>
    <x v="9"/>
    <x v="7"/>
    <n v="170835101"/>
    <n v="24"/>
    <d v="2012-02-12T00:00:00"/>
    <n v="2758"/>
    <n v="47.45"/>
    <n v="31.79"/>
    <n v="130867.1"/>
    <n v="87676.82"/>
    <n v="43190.28"/>
  </r>
  <r>
    <x v="0"/>
    <s v="Grenada"/>
    <x v="3"/>
    <x v="0"/>
    <x v="3"/>
    <x v="87"/>
    <x v="9"/>
    <x v="4"/>
    <n v="584436452"/>
    <n v="23"/>
    <d v="2016-02-09T00:00:00"/>
    <n v="6588"/>
    <n v="205.7"/>
    <n v="117.11"/>
    <n v="1355151.6"/>
    <n v="771520.68"/>
    <n v="583630.92000000004"/>
  </r>
  <r>
    <x v="5"/>
    <s v="Namibia"/>
    <x v="6"/>
    <x v="0"/>
    <x v="3"/>
    <x v="88"/>
    <x v="6"/>
    <x v="7"/>
    <n v="234227073"/>
    <n v="10"/>
    <d v="2012-10-12T00:00:00"/>
    <n v="1851"/>
    <n v="651.21"/>
    <n v="524.96"/>
    <n v="1205389.71"/>
    <n v="971700.96"/>
    <n v="233688.75"/>
  </r>
  <r>
    <x v="1"/>
    <s v="Portugal"/>
    <x v="6"/>
    <x v="0"/>
    <x v="0"/>
    <x v="89"/>
    <x v="9"/>
    <x v="5"/>
    <n v="734318292"/>
    <n v="42"/>
    <d v="2014-03-04T00:00:00"/>
    <n v="9956"/>
    <n v="651.21"/>
    <n v="524.96"/>
    <n v="6483446.7599999998"/>
    <n v="5226501.76"/>
    <n v="1256945"/>
  </r>
  <r>
    <x v="0"/>
    <s v="Barbados"/>
    <x v="1"/>
    <x v="0"/>
    <x v="3"/>
    <x v="90"/>
    <x v="0"/>
    <x v="0"/>
    <n v="169133937"/>
    <n v="10"/>
    <d v="2013-12-31T00:00:00"/>
    <n v="9345"/>
    <n v="152.58000000000001"/>
    <n v="97.44"/>
    <n v="1425860.1"/>
    <n v="910576.8"/>
    <n v="515283.3"/>
  </r>
  <r>
    <x v="2"/>
    <s v="Sri Lanka"/>
    <x v="3"/>
    <x v="0"/>
    <x v="1"/>
    <x v="91"/>
    <x v="11"/>
    <x v="3"/>
    <n v="743410336"/>
    <n v="24"/>
    <d v="2015-03-20T00:00:00"/>
    <n v="494"/>
    <n v="205.7"/>
    <n v="117.11"/>
    <n v="101615.8"/>
    <n v="57852.34"/>
    <n v="43763.46"/>
  </r>
  <r>
    <x v="1"/>
    <s v="Poland"/>
    <x v="11"/>
    <x v="1"/>
    <x v="2"/>
    <x v="92"/>
    <x v="1"/>
    <x v="6"/>
    <n v="232196319"/>
    <n v="28"/>
    <d v="2017-08-04T00:00:00"/>
    <n v="905"/>
    <n v="668.27"/>
    <n v="502.54"/>
    <n v="604784.35"/>
    <n v="454798.7"/>
    <n v="149985.65"/>
  </r>
  <r>
    <x v="5"/>
    <s v="Senegal"/>
    <x v="2"/>
    <x v="1"/>
    <x v="2"/>
    <x v="93"/>
    <x v="10"/>
    <x v="5"/>
    <n v="530853211"/>
    <n v="33"/>
    <d v="2014-08-02T00:00:00"/>
    <n v="117"/>
    <n v="47.45"/>
    <n v="31.79"/>
    <n v="5551.65"/>
    <n v="3719.43"/>
    <n v="1832.22"/>
  </r>
  <r>
    <x v="4"/>
    <s v="Kiribati"/>
    <x v="9"/>
    <x v="0"/>
    <x v="2"/>
    <x v="94"/>
    <x v="0"/>
    <x v="2"/>
    <n v="905054843"/>
    <n v="36"/>
    <d v="2012-01-12T00:00:00"/>
    <n v="4695"/>
    <n v="9.33"/>
    <n v="6.92"/>
    <n v="43804.35"/>
    <n v="32489.4"/>
    <n v="11314.95"/>
  </r>
  <r>
    <x v="3"/>
    <s v="Somalia"/>
    <x v="11"/>
    <x v="1"/>
    <x v="1"/>
    <x v="95"/>
    <x v="2"/>
    <x v="4"/>
    <n v="240787541"/>
    <n v="47"/>
    <d v="2016-11-13T00:00:00"/>
    <n v="3239"/>
    <n v="668.27"/>
    <n v="502.54"/>
    <n v="2164526.5299999998"/>
    <n v="1627727.06"/>
    <n v="536799.47"/>
  </r>
  <r>
    <x v="5"/>
    <s v="Burundi"/>
    <x v="8"/>
    <x v="0"/>
    <x v="2"/>
    <x v="96"/>
    <x v="3"/>
    <x v="1"/>
    <n v="194350135"/>
    <n v="14"/>
    <d v="2010-06-05T00:00:00"/>
    <n v="1379"/>
    <n v="421.89"/>
    <n v="364.69"/>
    <n v="581786.31000000006"/>
    <n v="502907.51"/>
    <n v="78878.8"/>
  </r>
  <r>
    <x v="2"/>
    <s v="Malaysia"/>
    <x v="11"/>
    <x v="0"/>
    <x v="2"/>
    <x v="97"/>
    <x v="8"/>
    <x v="0"/>
    <n v="242353951"/>
    <n v="1"/>
    <d v="2013-04-13T00:00:00"/>
    <n v="6775"/>
    <n v="668.27"/>
    <n v="502.54"/>
    <n v="4527529.25"/>
    <n v="3404708.5"/>
    <n v="1122820.75"/>
  </r>
  <r>
    <x v="0"/>
    <s v="Haiti"/>
    <x v="10"/>
    <x v="1"/>
    <x v="1"/>
    <x v="98"/>
    <x v="6"/>
    <x v="7"/>
    <n v="831722819"/>
    <n v="9"/>
    <d v="2012-10-26T00:00:00"/>
    <n v="4120"/>
    <n v="154.06"/>
    <n v="90.93"/>
    <n v="634727.19999999995"/>
    <n v="374631.6"/>
    <n v="260095.6"/>
  </r>
  <r>
    <x v="1"/>
    <s v="Liechtenstein"/>
    <x v="7"/>
    <x v="0"/>
    <x v="2"/>
    <x v="99"/>
    <x v="1"/>
    <x v="7"/>
    <n v="229693067"/>
    <n v="0"/>
    <d v="2012-07-15T00:00:00"/>
    <n v="138"/>
    <n v="437.2"/>
    <n v="263.33"/>
    <n v="60333.599999999999"/>
    <n v="36339.54"/>
    <n v="23994.06"/>
  </r>
  <r>
    <x v="5"/>
    <s v="Zambia"/>
    <x v="3"/>
    <x v="1"/>
    <x v="3"/>
    <x v="100"/>
    <x v="3"/>
    <x v="0"/>
    <n v="373813521"/>
    <n v="27"/>
    <d v="2013-06-15T00:00:00"/>
    <n v="8583"/>
    <n v="205.7"/>
    <n v="117.11"/>
    <n v="1765523.1"/>
    <n v="1005155.13"/>
    <n v="760367.97"/>
  </r>
  <r>
    <x v="1"/>
    <s v="United Kingdom"/>
    <x v="2"/>
    <x v="0"/>
    <x v="1"/>
    <x v="101"/>
    <x v="8"/>
    <x v="6"/>
    <n v="121945512"/>
    <n v="4"/>
    <d v="2017-04-12T00:00:00"/>
    <n v="5242"/>
    <n v="47.45"/>
    <n v="31.79"/>
    <n v="248732.9"/>
    <n v="166643.18"/>
    <n v="82089.72"/>
  </r>
  <r>
    <x v="4"/>
    <s v="Vanuatu"/>
    <x v="9"/>
    <x v="1"/>
    <x v="2"/>
    <x v="102"/>
    <x v="4"/>
    <x v="3"/>
    <n v="202262866"/>
    <n v="38"/>
    <d v="2015-12-14T00:00:00"/>
    <n v="2932"/>
    <n v="9.33"/>
    <n v="6.92"/>
    <n v="27355.56"/>
    <n v="20289.439999999999"/>
    <n v="7066.12"/>
  </r>
  <r>
    <x v="4"/>
    <s v="Tuvalu"/>
    <x v="4"/>
    <x v="1"/>
    <x v="0"/>
    <x v="103"/>
    <x v="0"/>
    <x v="4"/>
    <n v="963251912"/>
    <n v="42"/>
    <d v="2017-02-01T00:00:00"/>
    <n v="6501"/>
    <n v="81.73"/>
    <n v="56.67"/>
    <n v="531326.73"/>
    <n v="368411.67"/>
    <n v="162915.06"/>
  </r>
  <r>
    <x v="0"/>
    <s v="Antigua and Barbuda"/>
    <x v="11"/>
    <x v="0"/>
    <x v="0"/>
    <x v="104"/>
    <x v="7"/>
    <x v="1"/>
    <n v="123711478"/>
    <n v="23"/>
    <d v="2010-09-13T00:00:00"/>
    <n v="7830"/>
    <n v="668.27"/>
    <n v="502.54"/>
    <n v="5232554.0999999996"/>
    <n v="3934888.2"/>
    <n v="1297665.8999999999"/>
  </r>
  <r>
    <x v="0"/>
    <s v="Haiti"/>
    <x v="5"/>
    <x v="1"/>
    <x v="2"/>
    <x v="105"/>
    <x v="7"/>
    <x v="1"/>
    <n v="422752892"/>
    <n v="0"/>
    <d v="2010-08-12T00:00:00"/>
    <n v="830"/>
    <n v="109.28"/>
    <n v="35.840000000000003"/>
    <n v="90702.399999999994"/>
    <n v="29747.200000000001"/>
    <n v="60955.199999999997"/>
  </r>
  <r>
    <x v="1"/>
    <s v="Slovenia"/>
    <x v="9"/>
    <x v="0"/>
    <x v="3"/>
    <x v="106"/>
    <x v="6"/>
    <x v="7"/>
    <n v="169799983"/>
    <n v="29"/>
    <d v="2012-11-20T00:00:00"/>
    <n v="6443"/>
    <n v="9.33"/>
    <n v="6.92"/>
    <n v="60113.19"/>
    <n v="44585.56"/>
    <n v="15527.63"/>
  </r>
  <r>
    <x v="1"/>
    <s v="Malta"/>
    <x v="10"/>
    <x v="0"/>
    <x v="0"/>
    <x v="107"/>
    <x v="5"/>
    <x v="5"/>
    <n v="894589078"/>
    <n v="30"/>
    <d v="2014-04-10T00:00:00"/>
    <n v="7643"/>
    <n v="154.06"/>
    <n v="90.93"/>
    <n v="1177480.58"/>
    <n v="694977.99"/>
    <n v="482502.59"/>
  </r>
  <r>
    <x v="2"/>
    <s v="Bhutan"/>
    <x v="6"/>
    <x v="1"/>
    <x v="0"/>
    <x v="108"/>
    <x v="7"/>
    <x v="4"/>
    <n v="597169005"/>
    <n v="11"/>
    <d v="2016-08-14T00:00:00"/>
    <n v="4434"/>
    <n v="651.21"/>
    <n v="524.96"/>
    <n v="2887465.14"/>
    <n v="2327672.64"/>
    <n v="559792.5"/>
  </r>
  <r>
    <x v="5"/>
    <s v="Eritrea"/>
    <x v="6"/>
    <x v="1"/>
    <x v="3"/>
    <x v="109"/>
    <x v="8"/>
    <x v="3"/>
    <n v="497901093"/>
    <n v="46"/>
    <d v="2015-06-11T00:00:00"/>
    <n v="8853"/>
    <n v="651.21"/>
    <n v="524.96"/>
    <n v="5765162.1299999999"/>
    <n v="4647470.88"/>
    <n v="1117691.25"/>
  </r>
  <r>
    <x v="1"/>
    <s v="Ukraine"/>
    <x v="4"/>
    <x v="0"/>
    <x v="0"/>
    <x v="110"/>
    <x v="1"/>
    <x v="1"/>
    <n v="987459170"/>
    <n v="42"/>
    <d v="2010-08-27T00:00:00"/>
    <n v="9967"/>
    <n v="81.73"/>
    <n v="56.67"/>
    <n v="814602.91"/>
    <n v="564829.89"/>
    <n v="249773.02"/>
  </r>
  <r>
    <x v="2"/>
    <s v="Singapore"/>
    <x v="4"/>
    <x v="1"/>
    <x v="0"/>
    <x v="81"/>
    <x v="9"/>
    <x v="2"/>
    <n v="276829564"/>
    <n v="22"/>
    <d v="2011-02-13T00:00:00"/>
    <n v="8875"/>
    <n v="81.73"/>
    <n v="56.67"/>
    <n v="725353.75"/>
    <n v="502946.25"/>
    <n v="222407.5"/>
  </r>
  <r>
    <x v="5"/>
    <s v="Cameroon"/>
    <x v="11"/>
    <x v="1"/>
    <x v="3"/>
    <x v="111"/>
    <x v="3"/>
    <x v="3"/>
    <n v="247311103"/>
    <n v="50"/>
    <d v="2015-07-11T00:00:00"/>
    <n v="3706"/>
    <n v="668.27"/>
    <n v="502.54"/>
    <n v="2476608.62"/>
    <n v="1862413.24"/>
    <n v="614195.38"/>
  </r>
  <r>
    <x v="1"/>
    <s v="Cyprus"/>
    <x v="9"/>
    <x v="1"/>
    <x v="0"/>
    <x v="112"/>
    <x v="1"/>
    <x v="3"/>
    <n v="600515115"/>
    <n v="49"/>
    <d v="2015-08-30T00:00:00"/>
    <n v="4622"/>
    <n v="9.33"/>
    <n v="6.92"/>
    <n v="43123.26"/>
    <n v="31984.240000000002"/>
    <n v="11139.02"/>
  </r>
  <r>
    <x v="1"/>
    <s v="Poland"/>
    <x v="6"/>
    <x v="1"/>
    <x v="0"/>
    <x v="113"/>
    <x v="4"/>
    <x v="3"/>
    <n v="208365428"/>
    <n v="32"/>
    <d v="2015-12-29T00:00:00"/>
    <n v="8815"/>
    <n v="651.21"/>
    <n v="524.96"/>
    <n v="5740416.1500000004"/>
    <n v="4627522.4000000004"/>
    <n v="1112893.75"/>
  </r>
  <r>
    <x v="1"/>
    <s v="Monaco"/>
    <x v="4"/>
    <x v="0"/>
    <x v="2"/>
    <x v="114"/>
    <x v="10"/>
    <x v="5"/>
    <n v="263098371"/>
    <n v="26"/>
    <d v="2014-07-04T00:00:00"/>
    <n v="5509"/>
    <n v="81.73"/>
    <n v="56.67"/>
    <n v="450250.57"/>
    <n v="312195.03000000003"/>
    <n v="138055.54"/>
  </r>
  <r>
    <x v="4"/>
    <s v="Vanuatu"/>
    <x v="6"/>
    <x v="0"/>
    <x v="2"/>
    <x v="115"/>
    <x v="4"/>
    <x v="0"/>
    <n v="227262771"/>
    <n v="46"/>
    <d v="2014-01-06T00:00:00"/>
    <n v="959"/>
    <n v="651.21"/>
    <n v="524.96"/>
    <n v="624510.39"/>
    <n v="503436.64"/>
    <n v="121073.75"/>
  </r>
  <r>
    <x v="5"/>
    <s v="Gabon"/>
    <x v="6"/>
    <x v="1"/>
    <x v="3"/>
    <x v="116"/>
    <x v="1"/>
    <x v="1"/>
    <n v="983719956"/>
    <n v="18"/>
    <d v="2010-08-01T00:00:00"/>
    <n v="3450"/>
    <n v="651.21"/>
    <n v="524.96"/>
    <n v="2246674.5"/>
    <n v="1811112"/>
    <n v="435562.5"/>
  </r>
  <r>
    <x v="5"/>
    <s v="Djibouti"/>
    <x v="0"/>
    <x v="1"/>
    <x v="3"/>
    <x v="117"/>
    <x v="9"/>
    <x v="0"/>
    <n v="785643756"/>
    <n v="9"/>
    <d v="2013-01-26T00:00:00"/>
    <n v="8301"/>
    <n v="255.28"/>
    <n v="159.41999999999999"/>
    <n v="2119079.2799999998"/>
    <n v="1323345.42"/>
    <n v="795733.86"/>
  </r>
  <r>
    <x v="5"/>
    <s v="Namibia"/>
    <x v="6"/>
    <x v="0"/>
    <x v="1"/>
    <x v="118"/>
    <x v="9"/>
    <x v="4"/>
    <n v="206520497"/>
    <n v="50"/>
    <d v="2016-03-05T00:00:00"/>
    <n v="2859"/>
    <n v="651.21"/>
    <n v="524.96"/>
    <n v="1861809.39"/>
    <n v="1500860.64"/>
    <n v="360948.75"/>
  </r>
  <r>
    <x v="1"/>
    <s v="Estonia"/>
    <x v="7"/>
    <x v="0"/>
    <x v="1"/>
    <x v="119"/>
    <x v="3"/>
    <x v="2"/>
    <n v="790149009"/>
    <n v="6"/>
    <d v="2011-05-29T00:00:00"/>
    <n v="1505"/>
    <n v="437.2"/>
    <n v="263.33"/>
    <n v="657986"/>
    <n v="396311.65"/>
    <n v="261674.35"/>
  </r>
  <r>
    <x v="1"/>
    <s v="Norway"/>
    <x v="3"/>
    <x v="0"/>
    <x v="0"/>
    <x v="120"/>
    <x v="6"/>
    <x v="5"/>
    <n v="100640618"/>
    <n v="10"/>
    <d v="2014-10-18T00:00:00"/>
    <n v="650"/>
    <n v="205.7"/>
    <n v="117.11"/>
    <n v="133705"/>
    <n v="76121.5"/>
    <n v="57583.5"/>
  </r>
  <r>
    <x v="5"/>
    <s v="Ethiopia"/>
    <x v="4"/>
    <x v="0"/>
    <x v="2"/>
    <x v="121"/>
    <x v="3"/>
    <x v="4"/>
    <n v="272419154"/>
    <n v="31"/>
    <d v="2016-06-27T00:00:00"/>
    <n v="3736"/>
    <n v="81.73"/>
    <n v="56.67"/>
    <n v="305343.28000000003"/>
    <n v="211719.12"/>
    <n v="93624.16"/>
  </r>
  <r>
    <x v="5"/>
    <s v="Burundi"/>
    <x v="8"/>
    <x v="1"/>
    <x v="0"/>
    <x v="122"/>
    <x v="11"/>
    <x v="3"/>
    <n v="360220944"/>
    <n v="0"/>
    <d v="2015-02-27T00:00:00"/>
    <n v="6237"/>
    <n v="421.89"/>
    <n v="364.69"/>
    <n v="2631327.9300000002"/>
    <n v="2274571.5299999998"/>
    <n v="356756.4"/>
  </r>
  <r>
    <x v="2"/>
    <s v="Thailand"/>
    <x v="2"/>
    <x v="1"/>
    <x v="1"/>
    <x v="123"/>
    <x v="6"/>
    <x v="5"/>
    <n v="389094817"/>
    <n v="41"/>
    <d v="2014-11-11T00:00:00"/>
    <n v="658"/>
    <n v="47.45"/>
    <n v="31.79"/>
    <n v="31222.1"/>
    <n v="20917.82"/>
    <n v="10304.280000000001"/>
  </r>
  <r>
    <x v="5"/>
    <s v="Mauritius"/>
    <x v="8"/>
    <x v="1"/>
    <x v="2"/>
    <x v="124"/>
    <x v="3"/>
    <x v="7"/>
    <n v="904402101"/>
    <n v="35"/>
    <d v="2012-06-23T00:00:00"/>
    <n v="1534"/>
    <n v="421.89"/>
    <n v="364.69"/>
    <n v="647179.26"/>
    <n v="559434.46"/>
    <n v="87744.8"/>
  </r>
  <r>
    <x v="5"/>
    <s v="Uganda"/>
    <x v="10"/>
    <x v="0"/>
    <x v="3"/>
    <x v="36"/>
    <x v="11"/>
    <x v="1"/>
    <n v="721816623"/>
    <n v="4"/>
    <d v="2010-02-17T00:00:00"/>
    <n v="434"/>
    <n v="154.06"/>
    <n v="90.93"/>
    <n v="66862.039999999994"/>
    <n v="39463.620000000003"/>
    <n v="27398.42"/>
  </r>
  <r>
    <x v="1"/>
    <s v="Luxembourg"/>
    <x v="1"/>
    <x v="0"/>
    <x v="3"/>
    <x v="125"/>
    <x v="11"/>
    <x v="2"/>
    <n v="977324712"/>
    <n v="37"/>
    <d v="2011-03-10T00:00:00"/>
    <n v="955"/>
    <n v="152.58000000000001"/>
    <n v="97.44"/>
    <n v="145713.9"/>
    <n v="93055.2"/>
    <n v="52658.7"/>
  </r>
  <r>
    <x v="5"/>
    <s v="The Gambia"/>
    <x v="2"/>
    <x v="0"/>
    <x v="1"/>
    <x v="126"/>
    <x v="2"/>
    <x v="3"/>
    <n v="177225196"/>
    <n v="5"/>
    <d v="2015-09-12T00:00:00"/>
    <n v="3729"/>
    <n v="47.45"/>
    <n v="31.79"/>
    <n v="176941.05"/>
    <n v="118544.91"/>
    <n v="58396.14"/>
  </r>
  <r>
    <x v="3"/>
    <s v="United Arab Emirates"/>
    <x v="2"/>
    <x v="0"/>
    <x v="0"/>
    <x v="127"/>
    <x v="5"/>
    <x v="1"/>
    <n v="948129403"/>
    <n v="48"/>
    <d v="2010-05-14T00:00:00"/>
    <n v="1415"/>
    <n v="47.45"/>
    <n v="31.79"/>
    <n v="67141.75"/>
    <n v="44982.85"/>
    <n v="22158.9"/>
  </r>
  <r>
    <x v="0"/>
    <s v="Haiti"/>
    <x v="8"/>
    <x v="1"/>
    <x v="0"/>
    <x v="128"/>
    <x v="5"/>
    <x v="4"/>
    <n v="586961162"/>
    <n v="38"/>
    <d v="2016-04-22T00:00:00"/>
    <n v="3706"/>
    <n v="421.89"/>
    <n v="364.69"/>
    <n v="1563524.34"/>
    <n v="1351541.14"/>
    <n v="211983.2"/>
  </r>
  <r>
    <x v="1"/>
    <s v="Luxembourg"/>
    <x v="1"/>
    <x v="0"/>
    <x v="3"/>
    <x v="129"/>
    <x v="2"/>
    <x v="1"/>
    <n v="510956799"/>
    <n v="16"/>
    <d v="2010-09-23T00:00:00"/>
    <n v="2326"/>
    <n v="152.58000000000001"/>
    <n v="97.44"/>
    <n v="354901.08"/>
    <n v="226645.44"/>
    <n v="128255.64"/>
  </r>
  <r>
    <x v="0"/>
    <s v="Saint Lucia"/>
    <x v="8"/>
    <x v="0"/>
    <x v="2"/>
    <x v="130"/>
    <x v="10"/>
    <x v="0"/>
    <n v="407665145"/>
    <n v="9"/>
    <d v="2013-07-05T00:00:00"/>
    <n v="6030"/>
    <n v="421.89"/>
    <n v="364.69"/>
    <n v="2543996.7000000002"/>
    <n v="2199080.7000000002"/>
    <n v="344916"/>
  </r>
  <r>
    <x v="3"/>
    <s v="Iraq"/>
    <x v="8"/>
    <x v="0"/>
    <x v="1"/>
    <x v="131"/>
    <x v="5"/>
    <x v="3"/>
    <n v="484947526"/>
    <n v="7"/>
    <d v="2015-03-16T00:00:00"/>
    <n v="5604"/>
    <n v="421.89"/>
    <n v="364.69"/>
    <n v="2364271.56"/>
    <n v="2043722.76"/>
    <n v="320548.8"/>
  </r>
  <r>
    <x v="1"/>
    <s v="Armenia"/>
    <x v="9"/>
    <x v="0"/>
    <x v="0"/>
    <x v="132"/>
    <x v="5"/>
    <x v="2"/>
    <n v="120977771"/>
    <n v="40"/>
    <d v="2011-05-02T00:00:00"/>
    <n v="8866"/>
    <n v="9.33"/>
    <n v="6.92"/>
    <n v="82719.78"/>
    <n v="61352.72"/>
    <n v="21367.06"/>
  </r>
  <r>
    <x v="2"/>
    <s v="Singapore"/>
    <x v="4"/>
    <x v="1"/>
    <x v="0"/>
    <x v="133"/>
    <x v="5"/>
    <x v="0"/>
    <n v="114242208"/>
    <n v="47"/>
    <d v="2013-05-15T00:00:00"/>
    <n v="5663"/>
    <n v="81.73"/>
    <n v="56.67"/>
    <n v="462836.99"/>
    <n v="320922.21000000002"/>
    <n v="141914.78"/>
  </r>
  <r>
    <x v="3"/>
    <s v="Jordan"/>
    <x v="5"/>
    <x v="0"/>
    <x v="0"/>
    <x v="134"/>
    <x v="9"/>
    <x v="3"/>
    <n v="433539664"/>
    <n v="10"/>
    <d v="2015-01-15T00:00:00"/>
    <n v="2876"/>
    <n v="109.28"/>
    <n v="35.840000000000003"/>
    <n v="314289.28000000003"/>
    <n v="103075.84"/>
    <n v="211213.44"/>
  </r>
  <r>
    <x v="4"/>
    <s v="Tonga"/>
    <x v="8"/>
    <x v="0"/>
    <x v="0"/>
    <x v="135"/>
    <x v="3"/>
    <x v="2"/>
    <n v="667981469"/>
    <n v="22"/>
    <d v="2011-06-12T00:00:00"/>
    <n v="9416"/>
    <n v="421.89"/>
    <n v="364.69"/>
    <n v="3972516.24"/>
    <n v="3433921.04"/>
    <n v="538595.19999999995"/>
  </r>
  <r>
    <x v="1"/>
    <s v="Bulgaria"/>
    <x v="1"/>
    <x v="1"/>
    <x v="2"/>
    <x v="136"/>
    <x v="5"/>
    <x v="6"/>
    <n v="476991450"/>
    <n v="16"/>
    <d v="2017-03-27T00:00:00"/>
    <n v="1225"/>
    <n v="152.58000000000001"/>
    <n v="97.44"/>
    <n v="186910.5"/>
    <n v="119364"/>
    <n v="67546.5"/>
  </r>
  <r>
    <x v="5"/>
    <s v="Sudan"/>
    <x v="6"/>
    <x v="0"/>
    <x v="1"/>
    <x v="137"/>
    <x v="10"/>
    <x v="1"/>
    <n v="940305936"/>
    <n v="36"/>
    <d v="2010-07-29T00:00:00"/>
    <n v="6277"/>
    <n v="651.21"/>
    <n v="524.96"/>
    <n v="4087645.17"/>
    <n v="3295173.92"/>
    <n v="792471.25"/>
  </r>
  <r>
    <x v="5"/>
    <s v="Mali"/>
    <x v="0"/>
    <x v="0"/>
    <x v="3"/>
    <x v="138"/>
    <x v="0"/>
    <x v="2"/>
    <n v="507973754"/>
    <n v="15"/>
    <d v="2012-01-12T00:00:00"/>
    <n v="9577"/>
    <n v="255.28"/>
    <n v="159.41999999999999"/>
    <n v="2444816.56"/>
    <n v="1526765.34"/>
    <n v="918051.22"/>
  </r>
  <r>
    <x v="2"/>
    <s v="Myanmar"/>
    <x v="7"/>
    <x v="0"/>
    <x v="2"/>
    <x v="139"/>
    <x v="8"/>
    <x v="0"/>
    <n v="850356233"/>
    <n v="50"/>
    <d v="2013-05-26T00:00:00"/>
    <n v="8161"/>
    <n v="437.2"/>
    <n v="263.33"/>
    <n v="3567989.2"/>
    <n v="2149036.13"/>
    <n v="1418953.07"/>
  </r>
  <r>
    <x v="2"/>
    <s v="Sri Lanka"/>
    <x v="8"/>
    <x v="1"/>
    <x v="2"/>
    <x v="140"/>
    <x v="2"/>
    <x v="1"/>
    <n v="108127200"/>
    <n v="26"/>
    <d v="2010-10-01T00:00:00"/>
    <n v="6096"/>
    <n v="421.89"/>
    <n v="364.69"/>
    <n v="2571841.44"/>
    <n v="2223150.2400000002"/>
    <n v="348691.20000000001"/>
  </r>
  <r>
    <x v="3"/>
    <s v="Azerbaijan"/>
    <x v="6"/>
    <x v="0"/>
    <x v="1"/>
    <x v="141"/>
    <x v="6"/>
    <x v="4"/>
    <n v="542272984"/>
    <n v="42"/>
    <d v="2016-12-08T00:00:00"/>
    <n v="9481"/>
    <n v="651.21"/>
    <n v="524.96"/>
    <n v="6174122.0099999998"/>
    <n v="4977145.76"/>
    <n v="1196976.25"/>
  </r>
  <r>
    <x v="5"/>
    <s v="Tanzania"/>
    <x v="6"/>
    <x v="1"/>
    <x v="1"/>
    <x v="142"/>
    <x v="8"/>
    <x v="2"/>
    <n v="884092414"/>
    <n v="32"/>
    <d v="2011-05-13T00:00:00"/>
    <n v="1447"/>
    <n v="651.21"/>
    <n v="524.96"/>
    <n v="942300.87"/>
    <n v="759617.12"/>
    <n v="182683.75"/>
  </r>
  <r>
    <x v="5"/>
    <s v="Swaziland"/>
    <x v="11"/>
    <x v="1"/>
    <x v="1"/>
    <x v="143"/>
    <x v="1"/>
    <x v="7"/>
    <n v="385196816"/>
    <n v="48"/>
    <d v="2012-09-03T00:00:00"/>
    <n v="7153"/>
    <n v="668.27"/>
    <n v="502.54"/>
    <n v="4780135.3099999996"/>
    <n v="3594668.62"/>
    <n v="1185466.69"/>
  </r>
  <r>
    <x v="2"/>
    <s v="Myanmar"/>
    <x v="8"/>
    <x v="0"/>
    <x v="2"/>
    <x v="144"/>
    <x v="2"/>
    <x v="0"/>
    <n v="167510020"/>
    <n v="27"/>
    <d v="2013-10-06T00:00:00"/>
    <n v="8792"/>
    <n v="421.89"/>
    <n v="364.69"/>
    <n v="3709256.88"/>
    <n v="3206354.48"/>
    <n v="502902.4"/>
  </r>
  <r>
    <x v="1"/>
    <s v="Denmark"/>
    <x v="2"/>
    <x v="0"/>
    <x v="3"/>
    <x v="145"/>
    <x v="10"/>
    <x v="4"/>
    <n v="973268353"/>
    <n v="21"/>
    <d v="2016-06-26T00:00:00"/>
    <n v="589"/>
    <n v="47.45"/>
    <n v="31.79"/>
    <n v="27948.05"/>
    <n v="18724.310000000001"/>
    <n v="9223.74"/>
  </r>
  <r>
    <x v="5"/>
    <s v="Seychelles"/>
    <x v="9"/>
    <x v="1"/>
    <x v="0"/>
    <x v="146"/>
    <x v="11"/>
    <x v="7"/>
    <n v="915020644"/>
    <n v="19"/>
    <d v="2012-03-18T00:00:00"/>
    <n v="3797"/>
    <n v="9.33"/>
    <n v="6.92"/>
    <n v="35426.01"/>
    <n v="26275.24"/>
    <n v="9150.77"/>
  </r>
  <r>
    <x v="5"/>
    <s v="Madagascar"/>
    <x v="7"/>
    <x v="1"/>
    <x v="1"/>
    <x v="147"/>
    <x v="9"/>
    <x v="4"/>
    <n v="425628221"/>
    <n v="24"/>
    <d v="2016-02-24T00:00:00"/>
    <n v="1704"/>
    <n v="437.2"/>
    <n v="263.33"/>
    <n v="744988.8"/>
    <n v="448714.32"/>
    <n v="296274.48"/>
  </r>
  <r>
    <x v="0"/>
    <s v="Saint Lucia"/>
    <x v="2"/>
    <x v="0"/>
    <x v="2"/>
    <x v="148"/>
    <x v="3"/>
    <x v="1"/>
    <n v="908264911"/>
    <n v="27"/>
    <d v="2010-06-14T00:00:00"/>
    <n v="4626"/>
    <n v="47.45"/>
    <n v="31.79"/>
    <n v="219503.7"/>
    <n v="147060.54"/>
    <n v="72443.16"/>
  </r>
  <r>
    <x v="5"/>
    <s v="Mauritius"/>
    <x v="3"/>
    <x v="0"/>
    <x v="1"/>
    <x v="149"/>
    <x v="11"/>
    <x v="4"/>
    <n v="686417043"/>
    <n v="33"/>
    <d v="2016-03-29T00:00:00"/>
    <n v="4912"/>
    <n v="205.7"/>
    <n v="117.11"/>
    <n v="1010398.4"/>
    <n v="575244.31999999995"/>
    <n v="435154.08"/>
  </r>
  <r>
    <x v="2"/>
    <s v="Taiwan"/>
    <x v="11"/>
    <x v="0"/>
    <x v="3"/>
    <x v="150"/>
    <x v="0"/>
    <x v="0"/>
    <n v="853883445"/>
    <n v="34"/>
    <d v="2014-01-10T00:00:00"/>
    <n v="1941"/>
    <n v="668.27"/>
    <n v="502.54"/>
    <n v="1297112.07"/>
    <n v="975430.14"/>
    <n v="321681.93"/>
  </r>
  <r>
    <x v="3"/>
    <s v="Morocco"/>
    <x v="3"/>
    <x v="0"/>
    <x v="1"/>
    <x v="151"/>
    <x v="7"/>
    <x v="3"/>
    <n v="324775445"/>
    <n v="37"/>
    <d v="2015-09-14T00:00:00"/>
    <n v="7126"/>
    <n v="205.7"/>
    <n v="117.11"/>
    <n v="1465818.2"/>
    <n v="834525.86"/>
    <n v="631292.34"/>
  </r>
  <r>
    <x v="3"/>
    <s v="Jordan"/>
    <x v="3"/>
    <x v="0"/>
    <x v="1"/>
    <x v="152"/>
    <x v="5"/>
    <x v="3"/>
    <n v="783516871"/>
    <n v="34"/>
    <d v="2015-04-06T00:00:00"/>
    <n v="8909"/>
    <n v="205.7"/>
    <n v="117.11"/>
    <n v="1832581.3"/>
    <n v="1043332.99"/>
    <n v="789248.31"/>
  </r>
  <r>
    <x v="2"/>
    <s v="China"/>
    <x v="7"/>
    <x v="1"/>
    <x v="3"/>
    <x v="153"/>
    <x v="8"/>
    <x v="3"/>
    <n v="834844052"/>
    <n v="35"/>
    <d v="2015-05-20T00:00:00"/>
    <n v="7762"/>
    <n v="437.2"/>
    <n v="263.33"/>
    <n v="3393546.4"/>
    <n v="2043967.46"/>
    <n v="1349578.94"/>
  </r>
  <r>
    <x v="2"/>
    <s v="South Korea"/>
    <x v="1"/>
    <x v="1"/>
    <x v="3"/>
    <x v="154"/>
    <x v="4"/>
    <x v="3"/>
    <n v="953805816"/>
    <n v="35"/>
    <d v="2015-12-25T00:00:00"/>
    <n v="1191"/>
    <n v="152.58000000000001"/>
    <n v="97.44"/>
    <n v="181722.78"/>
    <n v="116051.04"/>
    <n v="65671.740000000005"/>
  </r>
  <r>
    <x v="6"/>
    <s v="United States of America"/>
    <x v="6"/>
    <x v="0"/>
    <x v="2"/>
    <x v="96"/>
    <x v="3"/>
    <x v="1"/>
    <n v="335763490"/>
    <n v="43"/>
    <d v="2010-07-04T00:00:00"/>
    <n v="8733"/>
    <n v="651.21"/>
    <n v="524.96"/>
    <n v="5687016.9299999997"/>
    <n v="4584475.68"/>
    <n v="1102541.25"/>
  </r>
  <r>
    <x v="2"/>
    <s v="Uzbekistan"/>
    <x v="7"/>
    <x v="0"/>
    <x v="3"/>
    <x v="155"/>
    <x v="5"/>
    <x v="7"/>
    <n v="946390902"/>
    <n v="5"/>
    <d v="2012-03-23T00:00:00"/>
    <n v="6954"/>
    <n v="437.2"/>
    <n v="263.33"/>
    <n v="3040288.8"/>
    <n v="1831196.82"/>
    <n v="1209091.98"/>
  </r>
  <r>
    <x v="1"/>
    <s v="Finland"/>
    <x v="10"/>
    <x v="1"/>
    <x v="2"/>
    <x v="156"/>
    <x v="11"/>
    <x v="0"/>
    <n v="771674382"/>
    <n v="35"/>
    <d v="2013-03-21T00:00:00"/>
    <n v="4453"/>
    <n v="154.06"/>
    <n v="90.93"/>
    <n v="686029.18"/>
    <n v="404911.29"/>
    <n v="281117.89"/>
  </r>
  <r>
    <x v="2"/>
    <s v="Philippines"/>
    <x v="3"/>
    <x v="0"/>
    <x v="1"/>
    <x v="157"/>
    <x v="8"/>
    <x v="6"/>
    <n v="567912757"/>
    <n v="29"/>
    <d v="2017-05-22T00:00:00"/>
    <n v="6860"/>
    <n v="205.7"/>
    <n v="117.11"/>
    <n v="1411102"/>
    <n v="803374.6"/>
    <n v="607727.4"/>
  </r>
  <r>
    <x v="3"/>
    <s v="Libya"/>
    <x v="6"/>
    <x v="1"/>
    <x v="2"/>
    <x v="158"/>
    <x v="4"/>
    <x v="5"/>
    <n v="711717355"/>
    <n v="0"/>
    <d v="2014-11-18T00:00:00"/>
    <n v="1836"/>
    <n v="651.21"/>
    <n v="524.96"/>
    <n v="1195621.56"/>
    <n v="963826.56"/>
    <n v="231795"/>
  </r>
  <r>
    <x v="5"/>
    <s v="South Sudan"/>
    <x v="6"/>
    <x v="0"/>
    <x v="2"/>
    <x v="159"/>
    <x v="0"/>
    <x v="3"/>
    <n v="750012004"/>
    <n v="50"/>
    <d v="2016-01-30T00:00:00"/>
    <n v="4074"/>
    <n v="651.21"/>
    <n v="524.96"/>
    <n v="2653029.54"/>
    <n v="2138687.04"/>
    <n v="514342.5"/>
  </r>
  <r>
    <x v="3"/>
    <s v="Kuwait"/>
    <x v="1"/>
    <x v="0"/>
    <x v="1"/>
    <x v="160"/>
    <x v="1"/>
    <x v="4"/>
    <n v="750033032"/>
    <n v="40"/>
    <d v="2016-08-18T00:00:00"/>
    <n v="297"/>
    <n v="152.58000000000001"/>
    <n v="97.44"/>
    <n v="45316.26"/>
    <n v="28939.68"/>
    <n v="16376.58"/>
  </r>
  <r>
    <x v="0"/>
    <s v="Saint Lucia"/>
    <x v="11"/>
    <x v="1"/>
    <x v="3"/>
    <x v="77"/>
    <x v="10"/>
    <x v="6"/>
    <n v="849329268"/>
    <n v="24"/>
    <d v="2017-07-22T00:00:00"/>
    <n v="4259"/>
    <n v="668.27"/>
    <n v="502.54"/>
    <n v="2846161.93"/>
    <n v="2140317.86"/>
    <n v="705844.07"/>
  </r>
  <r>
    <x v="0"/>
    <s v="Grenada"/>
    <x v="8"/>
    <x v="0"/>
    <x v="0"/>
    <x v="161"/>
    <x v="5"/>
    <x v="0"/>
    <n v="805762040"/>
    <n v="17"/>
    <d v="2013-04-08T00:00:00"/>
    <n v="1748"/>
    <n v="421.89"/>
    <n v="364.69"/>
    <n v="737463.72"/>
    <n v="637478.12"/>
    <n v="99985.600000000006"/>
  </r>
  <r>
    <x v="5"/>
    <s v="Namibia"/>
    <x v="3"/>
    <x v="0"/>
    <x v="3"/>
    <x v="162"/>
    <x v="1"/>
    <x v="1"/>
    <n v="447505176"/>
    <n v="23"/>
    <d v="2010-07-27T00:00:00"/>
    <n v="5581"/>
    <n v="205.7"/>
    <n v="117.11"/>
    <n v="1148011.7"/>
    <n v="653590.91"/>
    <n v="494420.79"/>
  </r>
  <r>
    <x v="4"/>
    <s v="Solomon Islands"/>
    <x v="2"/>
    <x v="1"/>
    <x v="2"/>
    <x v="163"/>
    <x v="5"/>
    <x v="6"/>
    <n v="123045003"/>
    <n v="8"/>
    <d v="2017-03-22T00:00:00"/>
    <n v="606"/>
    <n v="47.45"/>
    <n v="31.79"/>
    <n v="28754.7"/>
    <n v="19264.740000000002"/>
    <n v="9489.9599999999991"/>
  </r>
  <r>
    <x v="2"/>
    <s v="Philippines"/>
    <x v="11"/>
    <x v="1"/>
    <x v="3"/>
    <x v="164"/>
    <x v="2"/>
    <x v="3"/>
    <n v="251180350"/>
    <n v="29"/>
    <d v="2015-10-20T00:00:00"/>
    <n v="8702"/>
    <n v="668.27"/>
    <n v="502.54"/>
    <n v="5815285.54"/>
    <n v="4373103.08"/>
    <n v="1442182.46"/>
  </r>
  <r>
    <x v="2"/>
    <s v="Turkmenistan"/>
    <x v="11"/>
    <x v="0"/>
    <x v="0"/>
    <x v="165"/>
    <x v="8"/>
    <x v="7"/>
    <n v="871022546"/>
    <n v="1"/>
    <d v="2012-04-11T00:00:00"/>
    <n v="3782"/>
    <n v="668.27"/>
    <n v="502.54"/>
    <n v="2527397.14"/>
    <n v="1900606.28"/>
    <n v="626790.86"/>
  </r>
  <r>
    <x v="1"/>
    <s v="Kosovo"/>
    <x v="9"/>
    <x v="0"/>
    <x v="2"/>
    <x v="166"/>
    <x v="3"/>
    <x v="1"/>
    <n v="291995418"/>
    <n v="35"/>
    <d v="2010-06-06T00:00:00"/>
    <n v="6788"/>
    <n v="9.33"/>
    <n v="6.92"/>
    <n v="63332.04"/>
    <n v="46972.959999999999"/>
    <n v="16359.08"/>
  </r>
  <r>
    <x v="2"/>
    <s v="Singapore"/>
    <x v="5"/>
    <x v="0"/>
    <x v="1"/>
    <x v="82"/>
    <x v="10"/>
    <x v="5"/>
    <n v="943835294"/>
    <n v="49"/>
    <d v="2014-08-01T00:00:00"/>
    <n v="692"/>
    <n v="109.28"/>
    <n v="35.840000000000003"/>
    <n v="75621.759999999995"/>
    <n v="24801.279999999999"/>
    <n v="50820.480000000003"/>
  </r>
  <r>
    <x v="5"/>
    <s v="South Africa"/>
    <x v="6"/>
    <x v="1"/>
    <x v="2"/>
    <x v="167"/>
    <x v="8"/>
    <x v="2"/>
    <n v="826591002"/>
    <n v="0"/>
    <d v="2011-04-18T00:00:00"/>
    <n v="5501"/>
    <n v="651.21"/>
    <n v="524.96"/>
    <n v="3582306.21"/>
    <n v="2887804.96"/>
    <n v="694501.25"/>
  </r>
  <r>
    <x v="3"/>
    <s v="Lebanon"/>
    <x v="7"/>
    <x v="0"/>
    <x v="0"/>
    <x v="168"/>
    <x v="3"/>
    <x v="2"/>
    <n v="260623872"/>
    <n v="11"/>
    <d v="2011-05-12T00:00:00"/>
    <n v="3250"/>
    <n v="437.2"/>
    <n v="263.33"/>
    <n v="1420900"/>
    <n v="855822.5"/>
    <n v="565077.5"/>
  </r>
  <r>
    <x v="4"/>
    <s v="Samoa"/>
    <x v="10"/>
    <x v="0"/>
    <x v="2"/>
    <x v="169"/>
    <x v="2"/>
    <x v="5"/>
    <n v="536607730"/>
    <n v="43"/>
    <d v="2014-11-03T00:00:00"/>
    <n v="3007"/>
    <n v="154.06"/>
    <n v="90.93"/>
    <n v="463258.42"/>
    <n v="273426.51"/>
    <n v="189831.91"/>
  </r>
  <r>
    <x v="4"/>
    <s v="Samoa"/>
    <x v="4"/>
    <x v="1"/>
    <x v="2"/>
    <x v="170"/>
    <x v="11"/>
    <x v="3"/>
    <n v="765528905"/>
    <n v="17"/>
    <d v="2015-03-06T00:00:00"/>
    <n v="5870"/>
    <n v="81.73"/>
    <n v="56.67"/>
    <n v="479755.1"/>
    <n v="332652.90000000002"/>
    <n v="147102.20000000001"/>
  </r>
  <r>
    <x v="1"/>
    <s v="Hungary"/>
    <x v="0"/>
    <x v="0"/>
    <x v="0"/>
    <x v="171"/>
    <x v="9"/>
    <x v="2"/>
    <n v="128686225"/>
    <n v="47"/>
    <d v="2011-03-13T00:00:00"/>
    <n v="9968"/>
    <n v="255.28"/>
    <n v="159.41999999999999"/>
    <n v="2544631.04"/>
    <n v="1589098.56"/>
    <n v="955532.48"/>
  </r>
  <r>
    <x v="3"/>
    <s v="Pakistan"/>
    <x v="10"/>
    <x v="1"/>
    <x v="2"/>
    <x v="172"/>
    <x v="8"/>
    <x v="6"/>
    <n v="127691018"/>
    <n v="4"/>
    <d v="2017-04-05T00:00:00"/>
    <n v="5465"/>
    <n v="154.06"/>
    <n v="90.93"/>
    <n v="841937.9"/>
    <n v="496932.45"/>
    <n v="345005.45"/>
  </r>
  <r>
    <x v="4"/>
    <s v="Tonga"/>
    <x v="10"/>
    <x v="1"/>
    <x v="1"/>
    <x v="173"/>
    <x v="3"/>
    <x v="3"/>
    <n v="534467113"/>
    <n v="4"/>
    <d v="2015-05-25T00:00:00"/>
    <n v="9550"/>
    <n v="154.06"/>
    <n v="90.93"/>
    <n v="1471273"/>
    <n v="868381.5"/>
    <n v="602891.5"/>
  </r>
  <r>
    <x v="4"/>
    <s v="Vanuatu"/>
    <x v="4"/>
    <x v="0"/>
    <x v="3"/>
    <x v="174"/>
    <x v="0"/>
    <x v="1"/>
    <n v="741250836"/>
    <n v="23"/>
    <d v="2011-01-10T00:00:00"/>
    <n v="1450"/>
    <n v="81.73"/>
    <n v="56.67"/>
    <n v="118508.5"/>
    <n v="82171.5"/>
    <n v="36337"/>
  </r>
  <r>
    <x v="4"/>
    <s v="Vanuatu"/>
    <x v="1"/>
    <x v="0"/>
    <x v="0"/>
    <x v="175"/>
    <x v="3"/>
    <x v="5"/>
    <n v="210591018"/>
    <n v="25"/>
    <d v="2014-05-27T00:00:00"/>
    <n v="7417"/>
    <n v="152.58000000000001"/>
    <n v="97.44"/>
    <n v="1131685.8600000001"/>
    <n v="722712.48"/>
    <n v="408973.38"/>
  </r>
  <r>
    <x v="0"/>
    <s v="Grenada"/>
    <x v="10"/>
    <x v="0"/>
    <x v="1"/>
    <x v="176"/>
    <x v="5"/>
    <x v="5"/>
    <n v="725348985"/>
    <n v="38"/>
    <d v="2014-04-13T00:00:00"/>
    <n v="5738"/>
    <n v="154.06"/>
    <n v="90.93"/>
    <n v="883996.28"/>
    <n v="521756.34"/>
    <n v="362239.94"/>
  </r>
  <r>
    <x v="5"/>
    <s v="Mozambique"/>
    <x v="11"/>
    <x v="1"/>
    <x v="3"/>
    <x v="177"/>
    <x v="7"/>
    <x v="2"/>
    <n v="538698565"/>
    <n v="27"/>
    <d v="2011-09-07T00:00:00"/>
    <n v="1731"/>
    <n v="668.27"/>
    <n v="502.54"/>
    <n v="1156775.3700000001"/>
    <n v="869896.74"/>
    <n v="286878.63"/>
  </r>
  <r>
    <x v="0"/>
    <s v="Cuba"/>
    <x v="3"/>
    <x v="1"/>
    <x v="3"/>
    <x v="178"/>
    <x v="3"/>
    <x v="4"/>
    <n v="224126088"/>
    <n v="23"/>
    <d v="2016-06-12T00:00:00"/>
    <n v="2745"/>
    <n v="205.7"/>
    <n v="117.11"/>
    <n v="564646.5"/>
    <n v="321466.95"/>
    <n v="243179.55"/>
  </r>
  <r>
    <x v="3"/>
    <s v="Algeria"/>
    <x v="2"/>
    <x v="0"/>
    <x v="0"/>
    <x v="106"/>
    <x v="6"/>
    <x v="7"/>
    <n v="425430381"/>
    <n v="44"/>
    <d v="2012-12-05T00:00:00"/>
    <n v="3159"/>
    <n v="47.45"/>
    <n v="31.79"/>
    <n v="149894.54999999999"/>
    <n v="100424.61"/>
    <n v="49469.94"/>
  </r>
  <r>
    <x v="5"/>
    <s v="Equatorial Guinea"/>
    <x v="10"/>
    <x v="1"/>
    <x v="0"/>
    <x v="179"/>
    <x v="1"/>
    <x v="4"/>
    <n v="506722772"/>
    <n v="19"/>
    <d v="2016-08-08T00:00:00"/>
    <n v="9383"/>
    <n v="154.06"/>
    <n v="90.93"/>
    <n v="1445544.98"/>
    <n v="853196.19"/>
    <n v="592348.79"/>
  </r>
  <r>
    <x v="5"/>
    <s v="Uganda"/>
    <x v="6"/>
    <x v="1"/>
    <x v="1"/>
    <x v="180"/>
    <x v="8"/>
    <x v="1"/>
    <n v="802427089"/>
    <n v="19"/>
    <d v="2010-04-26T00:00:00"/>
    <n v="4862"/>
    <n v="651.21"/>
    <n v="524.96"/>
    <n v="3166183.02"/>
    <n v="2552355.52"/>
    <n v="613827.5"/>
  </r>
  <r>
    <x v="2"/>
    <s v="Thailand"/>
    <x v="7"/>
    <x v="1"/>
    <x v="3"/>
    <x v="181"/>
    <x v="1"/>
    <x v="3"/>
    <n v="367279660"/>
    <n v="26"/>
    <d v="2015-08-09T00:00:00"/>
    <n v="5068"/>
    <n v="437.2"/>
    <n v="263.33"/>
    <n v="2215729.6"/>
    <n v="1334556.44"/>
    <n v="881173.16"/>
  </r>
  <r>
    <x v="3"/>
    <s v="Turkey"/>
    <x v="4"/>
    <x v="1"/>
    <x v="3"/>
    <x v="182"/>
    <x v="3"/>
    <x v="0"/>
    <n v="126329314"/>
    <n v="11"/>
    <d v="2013-05-21T00:00:00"/>
    <n v="2506"/>
    <n v="81.73"/>
    <n v="56.67"/>
    <n v="204815.38"/>
    <n v="142015.01999999999"/>
    <n v="62800.36"/>
  </r>
  <r>
    <x v="2"/>
    <s v="Kazakhstan"/>
    <x v="4"/>
    <x v="1"/>
    <x v="3"/>
    <x v="183"/>
    <x v="11"/>
    <x v="4"/>
    <n v="624937379"/>
    <n v="7"/>
    <d v="2016-02-08T00:00:00"/>
    <n v="1713"/>
    <n v="81.73"/>
    <n v="56.67"/>
    <n v="140003.49"/>
    <n v="97075.71"/>
    <n v="42927.78"/>
  </r>
  <r>
    <x v="0"/>
    <s v="Nicaragua"/>
    <x v="1"/>
    <x v="1"/>
    <x v="3"/>
    <x v="184"/>
    <x v="7"/>
    <x v="1"/>
    <n v="678777682"/>
    <n v="39"/>
    <d v="2010-09-28T00:00:00"/>
    <n v="4255"/>
    <n v="152.58000000000001"/>
    <n v="97.44"/>
    <n v="649227.9"/>
    <n v="414607.2"/>
    <n v="234620.7"/>
  </r>
  <r>
    <x v="2"/>
    <s v="Kazakhstan"/>
    <x v="3"/>
    <x v="0"/>
    <x v="2"/>
    <x v="185"/>
    <x v="8"/>
    <x v="3"/>
    <n v="523836553"/>
    <n v="40"/>
    <d v="2015-05-22T00:00:00"/>
    <n v="3732"/>
    <n v="205.7"/>
    <n v="117.11"/>
    <n v="767672.4"/>
    <n v="437054.52"/>
    <n v="330617.88"/>
  </r>
  <r>
    <x v="5"/>
    <s v="Chad"/>
    <x v="3"/>
    <x v="1"/>
    <x v="1"/>
    <x v="186"/>
    <x v="8"/>
    <x v="3"/>
    <n v="466412818"/>
    <n v="34"/>
    <d v="2015-05-12T00:00:00"/>
    <n v="772"/>
    <n v="205.7"/>
    <n v="117.11"/>
    <n v="158800.4"/>
    <n v="90408.92"/>
    <n v="68391.48"/>
  </r>
  <r>
    <x v="4"/>
    <s v="East Timor"/>
    <x v="9"/>
    <x v="0"/>
    <x v="3"/>
    <x v="187"/>
    <x v="9"/>
    <x v="7"/>
    <n v="433117806"/>
    <n v="10"/>
    <d v="2012-02-06T00:00:00"/>
    <n v="8039"/>
    <n v="9.33"/>
    <n v="6.92"/>
    <n v="75003.87"/>
    <n v="55629.88"/>
    <n v="19373.990000000002"/>
  </r>
  <r>
    <x v="1"/>
    <s v="Lithuania"/>
    <x v="7"/>
    <x v="1"/>
    <x v="2"/>
    <x v="188"/>
    <x v="9"/>
    <x v="7"/>
    <n v="420875346"/>
    <n v="43"/>
    <d v="2012-02-18T00:00:00"/>
    <n v="5223"/>
    <n v="437.2"/>
    <n v="263.33"/>
    <n v="2283495.6"/>
    <n v="1375372.59"/>
    <n v="908123.01"/>
  </r>
  <r>
    <x v="5"/>
    <s v="Eritrea"/>
    <x v="7"/>
    <x v="0"/>
    <x v="1"/>
    <x v="189"/>
    <x v="4"/>
    <x v="5"/>
    <n v="946921765"/>
    <n v="20"/>
    <d v="2014-12-16T00:00:00"/>
    <n v="4048"/>
    <n v="437.2"/>
    <n v="263.33"/>
    <n v="1769785.6"/>
    <n v="1065959.8400000001"/>
    <n v="703825.76"/>
  </r>
  <r>
    <x v="5"/>
    <s v="Zambia"/>
    <x v="11"/>
    <x v="1"/>
    <x v="3"/>
    <x v="190"/>
    <x v="8"/>
    <x v="1"/>
    <n v="798805892"/>
    <n v="21"/>
    <d v="2010-04-25T00:00:00"/>
    <n v="3270"/>
    <n v="668.27"/>
    <n v="502.54"/>
    <n v="2185242.9"/>
    <n v="1643305.8"/>
    <n v="541937.1"/>
  </r>
  <r>
    <x v="5"/>
    <s v="Liberia"/>
    <x v="11"/>
    <x v="1"/>
    <x v="0"/>
    <x v="191"/>
    <x v="3"/>
    <x v="2"/>
    <n v="184389054"/>
    <n v="34"/>
    <d v="2011-06-20T00:00:00"/>
    <n v="3674"/>
    <n v="668.27"/>
    <n v="502.54"/>
    <n v="2455223.98"/>
    <n v="1846331.96"/>
    <n v="608892.02"/>
  </r>
  <r>
    <x v="0"/>
    <s v="Saint Kitts and Nevis"/>
    <x v="11"/>
    <x v="1"/>
    <x v="0"/>
    <x v="144"/>
    <x v="2"/>
    <x v="0"/>
    <n v="281845080"/>
    <n v="39"/>
    <d v="2013-10-18T00:00:00"/>
    <n v="3077"/>
    <n v="668.27"/>
    <n v="502.54"/>
    <n v="2056266.79"/>
    <n v="1546315.58"/>
    <n v="509951.21"/>
  </r>
  <r>
    <x v="0"/>
    <s v="Jamaica"/>
    <x v="8"/>
    <x v="0"/>
    <x v="3"/>
    <x v="192"/>
    <x v="2"/>
    <x v="0"/>
    <n v="989660298"/>
    <n v="27"/>
    <d v="2013-10-11T00:00:00"/>
    <n v="1330"/>
    <n v="421.89"/>
    <n v="364.69"/>
    <n v="561113.69999999995"/>
    <n v="485037.7"/>
    <n v="76076"/>
  </r>
  <r>
    <x v="1"/>
    <s v="Albania"/>
    <x v="10"/>
    <x v="0"/>
    <x v="1"/>
    <x v="193"/>
    <x v="6"/>
    <x v="7"/>
    <n v="476633536"/>
    <n v="29"/>
    <d v="2012-11-03T00:00:00"/>
    <n v="5310"/>
    <n v="154.06"/>
    <n v="90.93"/>
    <n v="818058.6"/>
    <n v="482838.3"/>
    <n v="335220.3"/>
  </r>
  <r>
    <x v="2"/>
    <s v="Japan"/>
    <x v="0"/>
    <x v="1"/>
    <x v="1"/>
    <x v="194"/>
    <x v="8"/>
    <x v="0"/>
    <n v="131876122"/>
    <n v="39"/>
    <d v="2013-05-22T00:00:00"/>
    <n v="3930"/>
    <n v="255.28"/>
    <n v="159.41999999999999"/>
    <n v="1003250.4"/>
    <n v="626520.6"/>
    <n v="376729.8"/>
  </r>
  <r>
    <x v="5"/>
    <s v="Equatorial Guinea"/>
    <x v="8"/>
    <x v="1"/>
    <x v="2"/>
    <x v="195"/>
    <x v="0"/>
    <x v="5"/>
    <n v="514811885"/>
    <n v="37"/>
    <d v="2015-01-21T00:00:00"/>
    <n v="3132"/>
    <n v="421.89"/>
    <n v="364.69"/>
    <n v="1321359.48"/>
    <n v="1142209.08"/>
    <n v="179150.4"/>
  </r>
  <r>
    <x v="2"/>
    <s v="Myanmar"/>
    <x v="6"/>
    <x v="0"/>
    <x v="1"/>
    <x v="196"/>
    <x v="0"/>
    <x v="1"/>
    <n v="905177152"/>
    <n v="18"/>
    <d v="2011-01-07T00:00:00"/>
    <n v="889"/>
    <n v="651.21"/>
    <n v="524.96"/>
    <n v="578925.68999999994"/>
    <n v="466689.44"/>
    <n v="112236.25"/>
  </r>
  <r>
    <x v="3"/>
    <s v="Libya"/>
    <x v="4"/>
    <x v="1"/>
    <x v="3"/>
    <x v="197"/>
    <x v="1"/>
    <x v="5"/>
    <n v="653020751"/>
    <n v="17"/>
    <d v="2014-07-19T00:00:00"/>
    <n v="2207"/>
    <n v="81.73"/>
    <n v="56.67"/>
    <n v="180378.11"/>
    <n v="125070.69"/>
    <n v="55307.42"/>
  </r>
  <r>
    <x v="2"/>
    <s v="Mongolia"/>
    <x v="8"/>
    <x v="0"/>
    <x v="2"/>
    <x v="198"/>
    <x v="9"/>
    <x v="6"/>
    <n v="528704011"/>
    <n v="30"/>
    <d v="2017-03-02T00:00:00"/>
    <n v="4121"/>
    <n v="421.89"/>
    <n v="364.69"/>
    <n v="1738608.69"/>
    <n v="1502887.49"/>
    <n v="235721.2"/>
  </r>
  <r>
    <x v="2"/>
    <s v="Singapore"/>
    <x v="1"/>
    <x v="1"/>
    <x v="0"/>
    <x v="199"/>
    <x v="11"/>
    <x v="3"/>
    <n v="472900760"/>
    <n v="42"/>
    <d v="2015-03-19T00:00:00"/>
    <n v="699"/>
    <n v="152.58000000000001"/>
    <n v="97.44"/>
    <n v="106653.42"/>
    <n v="68110.559999999998"/>
    <n v="38542.86"/>
  </r>
  <r>
    <x v="0"/>
    <s v="The Bahamas"/>
    <x v="0"/>
    <x v="1"/>
    <x v="2"/>
    <x v="200"/>
    <x v="1"/>
    <x v="0"/>
    <n v="946597325"/>
    <n v="0"/>
    <d v="2013-07-23T00:00:00"/>
    <n v="8039"/>
    <n v="255.28"/>
    <n v="159.41999999999999"/>
    <n v="2052195.92"/>
    <n v="1281577.3799999999"/>
    <n v="770618.54"/>
  </r>
  <r>
    <x v="2"/>
    <s v="Sri Lanka"/>
    <x v="6"/>
    <x v="1"/>
    <x v="2"/>
    <x v="201"/>
    <x v="6"/>
    <x v="5"/>
    <n v="681092536"/>
    <n v="43"/>
    <d v="2014-11-18T00:00:00"/>
    <n v="9272"/>
    <n v="651.21"/>
    <n v="524.96"/>
    <n v="6038019.1200000001"/>
    <n v="4867429.12"/>
    <n v="1170590"/>
  </r>
  <r>
    <x v="1"/>
    <s v="Cyprus"/>
    <x v="10"/>
    <x v="1"/>
    <x v="1"/>
    <x v="197"/>
    <x v="1"/>
    <x v="5"/>
    <n v="727997720"/>
    <n v="17"/>
    <d v="2014-07-19T00:00:00"/>
    <n v="9558"/>
    <n v="154.06"/>
    <n v="90.93"/>
    <n v="1472505.48"/>
    <n v="869108.94"/>
    <n v="603396.54"/>
  </r>
  <r>
    <x v="3"/>
    <s v="Afghanistan"/>
    <x v="0"/>
    <x v="0"/>
    <x v="1"/>
    <x v="202"/>
    <x v="3"/>
    <x v="0"/>
    <n v="409236705"/>
    <n v="13"/>
    <d v="2013-06-11T00:00:00"/>
    <n v="1090"/>
    <n v="255.28"/>
    <n v="159.41999999999999"/>
    <n v="278255.2"/>
    <n v="173767.8"/>
    <n v="104487.4"/>
  </r>
  <r>
    <x v="1"/>
    <s v="Moldova"/>
    <x v="4"/>
    <x v="0"/>
    <x v="0"/>
    <x v="203"/>
    <x v="5"/>
    <x v="0"/>
    <n v="467045819"/>
    <n v="32"/>
    <d v="2013-04-12T00:00:00"/>
    <n v="8092"/>
    <n v="81.73"/>
    <n v="56.67"/>
    <n v="661359.16"/>
    <n v="458573.64"/>
    <n v="202785.52"/>
  </r>
  <r>
    <x v="1"/>
    <s v="Kosovo"/>
    <x v="7"/>
    <x v="1"/>
    <x v="1"/>
    <x v="204"/>
    <x v="4"/>
    <x v="7"/>
    <n v="813973891"/>
    <n v="12"/>
    <d v="2012-11-13T00:00:00"/>
    <n v="1818"/>
    <n v="437.2"/>
    <n v="263.33"/>
    <n v="794829.6"/>
    <n v="478733.94"/>
    <n v="316095.65999999997"/>
  </r>
  <r>
    <x v="3"/>
    <s v="Egypt"/>
    <x v="11"/>
    <x v="0"/>
    <x v="0"/>
    <x v="205"/>
    <x v="3"/>
    <x v="7"/>
    <n v="982882249"/>
    <n v="7"/>
    <d v="2012-05-29T00:00:00"/>
    <n v="5554"/>
    <n v="668.27"/>
    <n v="502.54"/>
    <n v="3711571.58"/>
    <n v="2791107.16"/>
    <n v="920464.42"/>
  </r>
  <r>
    <x v="1"/>
    <s v="Albania"/>
    <x v="7"/>
    <x v="1"/>
    <x v="2"/>
    <x v="206"/>
    <x v="2"/>
    <x v="4"/>
    <n v="576944720"/>
    <n v="9"/>
    <d v="2016-10-09T00:00:00"/>
    <n v="9619"/>
    <n v="437.2"/>
    <n v="263.33"/>
    <n v="4205426.8"/>
    <n v="2532971.27"/>
    <n v="1672455.53"/>
  </r>
  <r>
    <x v="2"/>
    <s v="Singapore"/>
    <x v="10"/>
    <x v="1"/>
    <x v="1"/>
    <x v="207"/>
    <x v="2"/>
    <x v="4"/>
    <n v="619647634"/>
    <n v="21"/>
    <d v="2016-10-16T00:00:00"/>
    <n v="6360"/>
    <n v="154.06"/>
    <n v="90.93"/>
    <n v="979821.6"/>
    <n v="578314.80000000005"/>
    <n v="401506.8"/>
  </r>
  <r>
    <x v="1"/>
    <s v="Portugal"/>
    <x v="0"/>
    <x v="0"/>
    <x v="2"/>
    <x v="208"/>
    <x v="7"/>
    <x v="3"/>
    <n v="404789817"/>
    <n v="36"/>
    <d v="2015-09-08T00:00:00"/>
    <n v="5157"/>
    <n v="255.28"/>
    <n v="159.41999999999999"/>
    <n v="1316478.96"/>
    <n v="822128.94"/>
    <n v="494350.02"/>
  </r>
  <r>
    <x v="2"/>
    <s v="India"/>
    <x v="1"/>
    <x v="1"/>
    <x v="0"/>
    <x v="209"/>
    <x v="9"/>
    <x v="1"/>
    <n v="646482598"/>
    <n v="9"/>
    <d v="2010-01-25T00:00:00"/>
    <n v="7422"/>
    <n v="152.58000000000001"/>
    <n v="97.44"/>
    <n v="1132448.76"/>
    <n v="723199.68"/>
    <n v="409249.08"/>
  </r>
  <r>
    <x v="5"/>
    <s v="Sudan"/>
    <x v="8"/>
    <x v="0"/>
    <x v="1"/>
    <x v="210"/>
    <x v="4"/>
    <x v="4"/>
    <n v="329149806"/>
    <n v="37"/>
    <d v="2016-12-08T00:00:00"/>
    <n v="1597"/>
    <n v="421.89"/>
    <n v="364.69"/>
    <n v="673758.33"/>
    <n v="582409.93000000005"/>
    <n v="91348.4"/>
  </r>
  <r>
    <x v="4"/>
    <s v="Vanuatu"/>
    <x v="6"/>
    <x v="1"/>
    <x v="0"/>
    <x v="211"/>
    <x v="4"/>
    <x v="3"/>
    <n v="757527768"/>
    <n v="24"/>
    <d v="2015-12-19T00:00:00"/>
    <n v="8155"/>
    <n v="651.21"/>
    <n v="524.96"/>
    <n v="5310617.55"/>
    <n v="4281048.8"/>
    <n v="1029568.75"/>
  </r>
  <r>
    <x v="5"/>
    <s v="Democratic Republic of the Congo"/>
    <x v="7"/>
    <x v="0"/>
    <x v="1"/>
    <x v="212"/>
    <x v="2"/>
    <x v="5"/>
    <n v="606665313"/>
    <n v="19"/>
    <d v="2014-10-13T00:00:00"/>
    <n v="4602"/>
    <n v="437.2"/>
    <n v="263.33"/>
    <n v="2011994.4"/>
    <n v="1211844.6599999999"/>
    <n v="800149.74"/>
  </r>
  <r>
    <x v="1"/>
    <s v="Bosnia and Herzegovina"/>
    <x v="0"/>
    <x v="0"/>
    <x v="1"/>
    <x v="213"/>
    <x v="8"/>
    <x v="5"/>
    <n v="871923768"/>
    <n v="30"/>
    <d v="2014-05-30T00:00:00"/>
    <n v="474"/>
    <n v="255.28"/>
    <n v="159.41999999999999"/>
    <n v="121002.72"/>
    <n v="75565.08"/>
    <n v="45437.64"/>
  </r>
  <r>
    <x v="1"/>
    <s v="Kosovo"/>
    <x v="10"/>
    <x v="1"/>
    <x v="1"/>
    <x v="214"/>
    <x v="0"/>
    <x v="7"/>
    <n v="818976962"/>
    <n v="3"/>
    <d v="2012-12-21T00:00:00"/>
    <n v="2337"/>
    <n v="154.06"/>
    <n v="90.93"/>
    <n v="360038.22"/>
    <n v="212503.41"/>
    <n v="147534.81"/>
  </r>
  <r>
    <x v="1"/>
    <s v="Switzerland"/>
    <x v="7"/>
    <x v="0"/>
    <x v="1"/>
    <x v="215"/>
    <x v="1"/>
    <x v="6"/>
    <n v="233811223"/>
    <n v="0"/>
    <d v="2017-07-20T00:00:00"/>
    <n v="8792"/>
    <n v="437.2"/>
    <n v="263.33"/>
    <n v="3843862.4"/>
    <n v="2315197.36"/>
    <n v="1528665.04"/>
  </r>
  <r>
    <x v="0"/>
    <s v="Cuba"/>
    <x v="2"/>
    <x v="1"/>
    <x v="2"/>
    <x v="216"/>
    <x v="11"/>
    <x v="6"/>
    <n v="772725379"/>
    <n v="21"/>
    <d v="2017-03-09T00:00:00"/>
    <n v="5466"/>
    <n v="47.45"/>
    <n v="31.79"/>
    <n v="259361.7"/>
    <n v="173764.14"/>
    <n v="85597.56"/>
  </r>
  <r>
    <x v="1"/>
    <s v="Lithuania"/>
    <x v="6"/>
    <x v="1"/>
    <x v="1"/>
    <x v="217"/>
    <x v="0"/>
    <x v="4"/>
    <n v="112330758"/>
    <n v="27"/>
    <d v="2017-01-11T00:00:00"/>
    <n v="22"/>
    <n v="651.21"/>
    <n v="524.96"/>
    <n v="14326.62"/>
    <n v="11549.12"/>
    <n v="2777.5"/>
  </r>
  <r>
    <x v="3"/>
    <s v="Lebanon"/>
    <x v="5"/>
    <x v="0"/>
    <x v="0"/>
    <x v="138"/>
    <x v="0"/>
    <x v="2"/>
    <n v="499551188"/>
    <n v="17"/>
    <d v="2012-01-14T00:00:00"/>
    <n v="7153"/>
    <n v="109.28"/>
    <n v="35.840000000000003"/>
    <n v="781679.84"/>
    <n v="256363.51999999999"/>
    <n v="525316.31999999995"/>
  </r>
  <r>
    <x v="2"/>
    <s v="North Korea"/>
    <x v="5"/>
    <x v="0"/>
    <x v="0"/>
    <x v="218"/>
    <x v="3"/>
    <x v="0"/>
    <n v="201622998"/>
    <n v="8"/>
    <d v="2013-06-05T00:00:00"/>
    <n v="3581"/>
    <n v="109.28"/>
    <n v="35.840000000000003"/>
    <n v="391331.68"/>
    <n v="128343.03999999999"/>
    <n v="262988.64"/>
  </r>
  <r>
    <x v="1"/>
    <s v="Montenegro"/>
    <x v="6"/>
    <x v="1"/>
    <x v="3"/>
    <x v="197"/>
    <x v="1"/>
    <x v="5"/>
    <n v="256095016"/>
    <n v="50"/>
    <d v="2014-08-21T00:00:00"/>
    <n v="3061"/>
    <n v="651.21"/>
    <n v="524.96"/>
    <n v="1993353.81"/>
    <n v="1606902.56"/>
    <n v="386451.25"/>
  </r>
  <r>
    <x v="5"/>
    <s v="Eritrea"/>
    <x v="9"/>
    <x v="1"/>
    <x v="0"/>
    <x v="41"/>
    <x v="5"/>
    <x v="6"/>
    <n v="420828568"/>
    <n v="8"/>
    <d v="2017-03-29T00:00:00"/>
    <n v="1380"/>
    <n v="9.33"/>
    <n v="6.92"/>
    <n v="12875.4"/>
    <n v="9549.6"/>
    <n v="3325.8"/>
  </r>
  <r>
    <x v="5"/>
    <s v="Democratic Republic of the Congo"/>
    <x v="3"/>
    <x v="0"/>
    <x v="2"/>
    <x v="219"/>
    <x v="5"/>
    <x v="0"/>
    <n v="523997485"/>
    <n v="37"/>
    <d v="2013-04-23T00:00:00"/>
    <n v="1355"/>
    <n v="205.7"/>
    <n v="117.11"/>
    <n v="278723.5"/>
    <n v="158684.04999999999"/>
    <n v="120039.45"/>
  </r>
  <r>
    <x v="2"/>
    <s v="India"/>
    <x v="6"/>
    <x v="0"/>
    <x v="1"/>
    <x v="220"/>
    <x v="8"/>
    <x v="1"/>
    <n v="914088094"/>
    <n v="3"/>
    <d v="2010-05-03T00:00:00"/>
    <n v="7835"/>
    <n v="651.21"/>
    <n v="524.96"/>
    <n v="5102230.3499999996"/>
    <n v="4113061.6"/>
    <n v="989168.75"/>
  </r>
  <r>
    <x v="5"/>
    <s v="Republic of the Congo"/>
    <x v="1"/>
    <x v="0"/>
    <x v="0"/>
    <x v="221"/>
    <x v="2"/>
    <x v="0"/>
    <n v="209899222"/>
    <n v="12"/>
    <d v="2013-09-28T00:00:00"/>
    <n v="2699"/>
    <n v="152.58000000000001"/>
    <n v="97.44"/>
    <n v="411813.42"/>
    <n v="262990.56"/>
    <n v="148822.85999999999"/>
  </r>
  <r>
    <x v="5"/>
    <s v="Comoros"/>
    <x v="5"/>
    <x v="1"/>
    <x v="0"/>
    <x v="45"/>
    <x v="3"/>
    <x v="5"/>
    <n v="250542199"/>
    <n v="32"/>
    <d v="2014-07-01T00:00:00"/>
    <n v="9859"/>
    <n v="109.28"/>
    <n v="35.840000000000003"/>
    <n v="1077391.52"/>
    <n v="353346.56"/>
    <n v="724044.96"/>
  </r>
  <r>
    <x v="1"/>
    <s v="France"/>
    <x v="8"/>
    <x v="0"/>
    <x v="2"/>
    <x v="222"/>
    <x v="4"/>
    <x v="3"/>
    <n v="245440852"/>
    <n v="19"/>
    <d v="2015-12-17T00:00:00"/>
    <n v="257"/>
    <n v="421.89"/>
    <n v="364.69"/>
    <n v="108425.73"/>
    <n v="93725.33"/>
    <n v="14700.4"/>
  </r>
  <r>
    <x v="5"/>
    <s v="Rwanda"/>
    <x v="10"/>
    <x v="0"/>
    <x v="2"/>
    <x v="223"/>
    <x v="5"/>
    <x v="3"/>
    <n v="824331510"/>
    <n v="45"/>
    <d v="2015-04-21T00:00:00"/>
    <n v="6867"/>
    <n v="154.06"/>
    <n v="90.93"/>
    <n v="1057930.02"/>
    <n v="624416.31000000006"/>
    <n v="433513.71"/>
  </r>
  <r>
    <x v="5"/>
    <s v="Malawi"/>
    <x v="8"/>
    <x v="0"/>
    <x v="0"/>
    <x v="224"/>
    <x v="9"/>
    <x v="5"/>
    <n v="887263000"/>
    <n v="16"/>
    <d v="2014-01-31T00:00:00"/>
    <n v="9693"/>
    <n v="421.89"/>
    <n v="364.69"/>
    <n v="4089379.77"/>
    <n v="3534940.17"/>
    <n v="554439.6"/>
  </r>
  <r>
    <x v="5"/>
    <s v="Cote d'Ivoire"/>
    <x v="3"/>
    <x v="1"/>
    <x v="3"/>
    <x v="111"/>
    <x v="3"/>
    <x v="3"/>
    <n v="754596650"/>
    <n v="5"/>
    <d v="2015-05-27T00:00:00"/>
    <n v="772"/>
    <n v="205.7"/>
    <n v="117.11"/>
    <n v="158800.4"/>
    <n v="90408.92"/>
    <n v="68391.48"/>
  </r>
  <r>
    <x v="1"/>
    <s v="Spain"/>
    <x v="9"/>
    <x v="0"/>
    <x v="3"/>
    <x v="225"/>
    <x v="6"/>
    <x v="2"/>
    <n v="817006289"/>
    <n v="23"/>
    <d v="2011-11-14T00:00:00"/>
    <n v="9172"/>
    <n v="9.33"/>
    <n v="6.92"/>
    <n v="85574.76"/>
    <n v="63470.239999999998"/>
    <n v="22104.52"/>
  </r>
  <r>
    <x v="5"/>
    <s v="Uganda"/>
    <x v="5"/>
    <x v="1"/>
    <x v="3"/>
    <x v="226"/>
    <x v="11"/>
    <x v="7"/>
    <n v="185478246"/>
    <n v="41"/>
    <d v="2012-03-20T00:00:00"/>
    <n v="5989"/>
    <n v="109.28"/>
    <n v="35.840000000000003"/>
    <n v="654477.92000000004"/>
    <n v="214645.76000000001"/>
    <n v="439832.16"/>
  </r>
  <r>
    <x v="2"/>
    <s v="Taiwan"/>
    <x v="4"/>
    <x v="1"/>
    <x v="1"/>
    <x v="227"/>
    <x v="6"/>
    <x v="5"/>
    <n v="741311347"/>
    <n v="20"/>
    <d v="2014-11-05T00:00:00"/>
    <n v="9356"/>
    <n v="81.73"/>
    <n v="56.67"/>
    <n v="764665.88"/>
    <n v="530204.52"/>
    <n v="234461.36"/>
  </r>
  <r>
    <x v="3"/>
    <s v="Israel"/>
    <x v="4"/>
    <x v="1"/>
    <x v="0"/>
    <x v="228"/>
    <x v="4"/>
    <x v="2"/>
    <n v="386116921"/>
    <n v="38"/>
    <d v="2011-12-22T00:00:00"/>
    <n v="9432"/>
    <n v="81.73"/>
    <n v="56.67"/>
    <n v="770877.36"/>
    <n v="534511.43999999994"/>
    <n v="236365.92"/>
  </r>
  <r>
    <x v="0"/>
    <s v="Costa Rica"/>
    <x v="8"/>
    <x v="1"/>
    <x v="2"/>
    <x v="229"/>
    <x v="3"/>
    <x v="3"/>
    <n v="691818797"/>
    <n v="4"/>
    <d v="2015-05-07T00:00:00"/>
    <n v="3411"/>
    <n v="421.89"/>
    <n v="364.69"/>
    <n v="1439066.79"/>
    <n v="1243957.5900000001"/>
    <n v="195109.2"/>
  </r>
  <r>
    <x v="0"/>
    <s v="Honduras"/>
    <x v="1"/>
    <x v="0"/>
    <x v="1"/>
    <x v="230"/>
    <x v="1"/>
    <x v="3"/>
    <n v="150653302"/>
    <n v="48"/>
    <d v="2015-09-02T00:00:00"/>
    <n v="515"/>
    <n v="152.58000000000001"/>
    <n v="97.44"/>
    <n v="78578.7"/>
    <n v="50181.599999999999"/>
    <n v="28397.1"/>
  </r>
  <r>
    <x v="2"/>
    <s v="South Korea"/>
    <x v="10"/>
    <x v="1"/>
    <x v="0"/>
    <x v="231"/>
    <x v="8"/>
    <x v="3"/>
    <n v="925169265"/>
    <n v="32"/>
    <d v="2015-05-03T00:00:00"/>
    <n v="7000"/>
    <n v="154.06"/>
    <n v="90.93"/>
    <n v="1078420"/>
    <n v="636510"/>
    <n v="441910"/>
  </r>
  <r>
    <x v="1"/>
    <s v="Sweden"/>
    <x v="10"/>
    <x v="0"/>
    <x v="3"/>
    <x v="232"/>
    <x v="2"/>
    <x v="1"/>
    <n v="298228013"/>
    <n v="35"/>
    <d v="2010-10-25T00:00:00"/>
    <n v="1151"/>
    <n v="154.06"/>
    <n v="90.93"/>
    <n v="177323.06"/>
    <n v="104660.43"/>
    <n v="72662.63"/>
  </r>
  <r>
    <x v="4"/>
    <s v="Tonga"/>
    <x v="6"/>
    <x v="0"/>
    <x v="2"/>
    <x v="233"/>
    <x v="7"/>
    <x v="1"/>
    <n v="123003375"/>
    <n v="23"/>
    <d v="2010-09-16T00:00:00"/>
    <n v="8287"/>
    <n v="651.21"/>
    <n v="524.96"/>
    <n v="5396577.2699999996"/>
    <n v="4350343.5199999996"/>
    <n v="1046233.75"/>
  </r>
  <r>
    <x v="1"/>
    <s v="Latvia"/>
    <x v="1"/>
    <x v="0"/>
    <x v="1"/>
    <x v="234"/>
    <x v="5"/>
    <x v="6"/>
    <n v="972981679"/>
    <n v="25"/>
    <d v="2017-04-09T00:00:00"/>
    <n v="5755"/>
    <n v="152.58000000000001"/>
    <n v="97.44"/>
    <n v="878097.9"/>
    <n v="560767.19999999995"/>
    <n v="317330.7"/>
  </r>
  <r>
    <x v="2"/>
    <s v="Indonesia"/>
    <x v="2"/>
    <x v="0"/>
    <x v="0"/>
    <x v="235"/>
    <x v="2"/>
    <x v="5"/>
    <n v="791961753"/>
    <n v="9"/>
    <d v="2014-09-21T00:00:00"/>
    <n v="7937"/>
    <n v="47.45"/>
    <n v="31.79"/>
    <n v="376610.65"/>
    <n v="252317.23"/>
    <n v="124293.42"/>
  </r>
  <r>
    <x v="2"/>
    <s v="Myanmar"/>
    <x v="11"/>
    <x v="0"/>
    <x v="1"/>
    <x v="236"/>
    <x v="5"/>
    <x v="2"/>
    <n v="744054925"/>
    <n v="6"/>
    <d v="2011-03-31T00:00:00"/>
    <n v="1242"/>
    <n v="668.27"/>
    <n v="502.54"/>
    <n v="829991.34"/>
    <n v="624154.68000000005"/>
    <n v="205836.66"/>
  </r>
  <r>
    <x v="2"/>
    <s v="Turkmenistan"/>
    <x v="6"/>
    <x v="1"/>
    <x v="2"/>
    <x v="237"/>
    <x v="5"/>
    <x v="7"/>
    <n v="263685023"/>
    <n v="36"/>
    <d v="2012-04-08T00:00:00"/>
    <n v="9113"/>
    <n v="651.21"/>
    <n v="524.96"/>
    <n v="5934476.7300000004"/>
    <n v="4783960.4800000004"/>
    <n v="1150516.25"/>
  </r>
  <r>
    <x v="0"/>
    <s v="Panama"/>
    <x v="0"/>
    <x v="0"/>
    <x v="3"/>
    <x v="238"/>
    <x v="3"/>
    <x v="4"/>
    <n v="205588376"/>
    <n v="30"/>
    <d v="2016-06-18T00:00:00"/>
    <n v="7024"/>
    <n v="255.28"/>
    <n v="159.41999999999999"/>
    <n v="1793086.72"/>
    <n v="1119766.08"/>
    <n v="673320.64"/>
  </r>
  <r>
    <x v="1"/>
    <s v="Norway"/>
    <x v="4"/>
    <x v="1"/>
    <x v="0"/>
    <x v="239"/>
    <x v="10"/>
    <x v="7"/>
    <n v="594813811"/>
    <n v="9"/>
    <d v="2012-06-17T00:00:00"/>
    <n v="7480"/>
    <n v="81.73"/>
    <n v="56.67"/>
    <n v="611340.4"/>
    <n v="423891.6"/>
    <n v="187448.8"/>
  </r>
  <r>
    <x v="1"/>
    <s v="Estonia"/>
    <x v="5"/>
    <x v="0"/>
    <x v="3"/>
    <x v="240"/>
    <x v="2"/>
    <x v="7"/>
    <n v="176722657"/>
    <n v="8"/>
    <d v="2012-09-16T00:00:00"/>
    <n v="5016"/>
    <n v="109.28"/>
    <n v="35.840000000000003"/>
    <n v="548148.47999999998"/>
    <n v="179773.44"/>
    <n v="368375.03999999998"/>
  </r>
  <r>
    <x v="1"/>
    <s v="Malta"/>
    <x v="4"/>
    <x v="1"/>
    <x v="0"/>
    <x v="241"/>
    <x v="7"/>
    <x v="2"/>
    <n v="466988742"/>
    <n v="0"/>
    <d v="2011-08-16T00:00:00"/>
    <n v="1201"/>
    <n v="81.73"/>
    <n v="56.67"/>
    <n v="98157.73"/>
    <n v="68060.67"/>
    <n v="30097.06"/>
  </r>
  <r>
    <x v="5"/>
    <s v="Eritrea"/>
    <x v="4"/>
    <x v="1"/>
    <x v="2"/>
    <x v="242"/>
    <x v="3"/>
    <x v="7"/>
    <n v="801598393"/>
    <n v="19"/>
    <d v="2012-06-02T00:00:00"/>
    <n v="9633"/>
    <n v="81.73"/>
    <n v="56.67"/>
    <n v="787305.09"/>
    <n v="545902.11"/>
    <n v="241402.98"/>
  </r>
  <r>
    <x v="5"/>
    <s v="Republic of the Congo"/>
    <x v="8"/>
    <x v="1"/>
    <x v="0"/>
    <x v="243"/>
    <x v="8"/>
    <x v="3"/>
    <n v="586850440"/>
    <n v="41"/>
    <d v="2015-06-08T00:00:00"/>
    <n v="941"/>
    <n v="421.89"/>
    <n v="364.69"/>
    <n v="396998.49"/>
    <n v="343173.29"/>
    <n v="53825.2"/>
  </r>
  <r>
    <x v="0"/>
    <s v="Trinidad and Tobago"/>
    <x v="1"/>
    <x v="1"/>
    <x v="3"/>
    <x v="244"/>
    <x v="3"/>
    <x v="5"/>
    <n v="649356210"/>
    <n v="0"/>
    <d v="2014-05-21T00:00:00"/>
    <n v="7787"/>
    <n v="152.58000000000001"/>
    <n v="97.44"/>
    <n v="1188140.46"/>
    <n v="758765.28"/>
    <n v="429375.18"/>
  </r>
  <r>
    <x v="3"/>
    <s v="Yemen"/>
    <x v="3"/>
    <x v="1"/>
    <x v="3"/>
    <x v="245"/>
    <x v="4"/>
    <x v="3"/>
    <n v="986039531"/>
    <n v="25"/>
    <d v="2015-12-10T00:00:00"/>
    <n v="9864"/>
    <n v="205.7"/>
    <n v="117.11"/>
    <n v="2029024.8"/>
    <n v="1155173.04"/>
    <n v="873851.76"/>
  </r>
  <r>
    <x v="2"/>
    <s v="Turkmenistan"/>
    <x v="11"/>
    <x v="1"/>
    <x v="3"/>
    <x v="246"/>
    <x v="9"/>
    <x v="7"/>
    <n v="314136731"/>
    <n v="2"/>
    <d v="2012-01-12T00:00:00"/>
    <n v="8894"/>
    <n v="668.27"/>
    <n v="502.54"/>
    <n v="5943593.3799999999"/>
    <n v="4469590.76"/>
    <n v="1474002.62"/>
  </r>
  <r>
    <x v="3"/>
    <s v="Somalia"/>
    <x v="2"/>
    <x v="1"/>
    <x v="3"/>
    <x v="247"/>
    <x v="9"/>
    <x v="3"/>
    <n v="121196639"/>
    <n v="10"/>
    <d v="2015-02-07T00:00:00"/>
    <n v="3634"/>
    <n v="47.45"/>
    <n v="31.79"/>
    <n v="172433.3"/>
    <n v="115524.86"/>
    <n v="56908.44"/>
  </r>
  <r>
    <x v="1"/>
    <s v="Portugal"/>
    <x v="3"/>
    <x v="0"/>
    <x v="1"/>
    <x v="248"/>
    <x v="7"/>
    <x v="3"/>
    <n v="615080583"/>
    <n v="39"/>
    <d v="2015-09-19T00:00:00"/>
    <n v="4868"/>
    <n v="205.7"/>
    <n v="117.11"/>
    <n v="1001347.6"/>
    <n v="570091.48"/>
    <n v="431256.12"/>
  </r>
  <r>
    <x v="2"/>
    <s v="Kyrgyzstan"/>
    <x v="9"/>
    <x v="1"/>
    <x v="2"/>
    <x v="249"/>
    <x v="7"/>
    <x v="4"/>
    <n v="273962390"/>
    <n v="17"/>
    <d v="2016-09-05T00:00:00"/>
    <n v="414"/>
    <n v="9.33"/>
    <n v="6.92"/>
    <n v="3862.62"/>
    <n v="2864.88"/>
    <n v="997.74"/>
  </r>
  <r>
    <x v="3"/>
    <s v="Lebanon"/>
    <x v="4"/>
    <x v="1"/>
    <x v="3"/>
    <x v="250"/>
    <x v="7"/>
    <x v="5"/>
    <n v="796328389"/>
    <n v="36"/>
    <d v="2014-09-27T00:00:00"/>
    <n v="121"/>
    <n v="81.73"/>
    <n v="56.67"/>
    <n v="9889.33"/>
    <n v="6857.07"/>
    <n v="3032.26"/>
  </r>
  <r>
    <x v="1"/>
    <s v="Macedonia"/>
    <x v="7"/>
    <x v="0"/>
    <x v="1"/>
    <x v="251"/>
    <x v="0"/>
    <x v="1"/>
    <n v="350977408"/>
    <n v="27"/>
    <d v="2011-01-22T00:00:00"/>
    <n v="869"/>
    <n v="437.2"/>
    <n v="263.33"/>
    <n v="379926.8"/>
    <n v="228833.77"/>
    <n v="151093.03"/>
  </r>
  <r>
    <x v="3"/>
    <s v="Algeria"/>
    <x v="5"/>
    <x v="1"/>
    <x v="0"/>
    <x v="252"/>
    <x v="7"/>
    <x v="3"/>
    <n v="327020776"/>
    <n v="33"/>
    <d v="2015-09-29T00:00:00"/>
    <n v="1570"/>
    <n v="109.28"/>
    <n v="35.840000000000003"/>
    <n v="171569.6"/>
    <n v="56268.800000000003"/>
    <n v="115300.8"/>
  </r>
  <r>
    <x v="3"/>
    <s v="Qatar"/>
    <x v="10"/>
    <x v="0"/>
    <x v="3"/>
    <x v="203"/>
    <x v="5"/>
    <x v="0"/>
    <n v="383882319"/>
    <n v="35"/>
    <d v="2013-04-15T00:00:00"/>
    <n v="8164"/>
    <n v="154.06"/>
    <n v="90.93"/>
    <n v="1257745.8400000001"/>
    <n v="742352.52"/>
    <n v="515393.32"/>
  </r>
  <r>
    <x v="1"/>
    <s v="Greece"/>
    <x v="4"/>
    <x v="1"/>
    <x v="0"/>
    <x v="253"/>
    <x v="0"/>
    <x v="2"/>
    <n v="701298367"/>
    <n v="29"/>
    <d v="2012-01-06T00:00:00"/>
    <n v="8626"/>
    <n v="81.73"/>
    <n v="56.67"/>
    <n v="705002.98"/>
    <n v="488835.42"/>
    <n v="216167.56"/>
  </r>
  <r>
    <x v="5"/>
    <s v="Benin"/>
    <x v="9"/>
    <x v="0"/>
    <x v="0"/>
    <x v="254"/>
    <x v="10"/>
    <x v="6"/>
    <n v="629317748"/>
    <n v="48"/>
    <d v="2017-08-14T00:00:00"/>
    <n v="7961"/>
    <n v="9.33"/>
    <n v="6.92"/>
    <n v="74276.13"/>
    <n v="55090.12"/>
    <n v="19186.009999999998"/>
  </r>
  <r>
    <x v="2"/>
    <s v="Uzbekistan"/>
    <x v="0"/>
    <x v="1"/>
    <x v="1"/>
    <x v="255"/>
    <x v="6"/>
    <x v="0"/>
    <n v="938301789"/>
    <n v="39"/>
    <d v="2013-11-29T00:00:00"/>
    <n v="3205"/>
    <n v="255.28"/>
    <n v="159.41999999999999"/>
    <n v="818172.4"/>
    <n v="510941.1"/>
    <n v="307231.3"/>
  </r>
  <r>
    <x v="3"/>
    <s v="Azerbaijan"/>
    <x v="10"/>
    <x v="0"/>
    <x v="2"/>
    <x v="256"/>
    <x v="10"/>
    <x v="7"/>
    <n v="668924319"/>
    <n v="36"/>
    <d v="2012-07-07T00:00:00"/>
    <n v="8426"/>
    <n v="154.06"/>
    <n v="90.93"/>
    <n v="1298109.56"/>
    <n v="766176.18"/>
    <n v="531933.38"/>
  </r>
  <r>
    <x v="2"/>
    <s v="Cambodia"/>
    <x v="5"/>
    <x v="0"/>
    <x v="1"/>
    <x v="257"/>
    <x v="6"/>
    <x v="1"/>
    <n v="282171666"/>
    <n v="38"/>
    <d v="2010-11-15T00:00:00"/>
    <n v="9721"/>
    <n v="109.28"/>
    <n v="35.840000000000003"/>
    <n v="1062310.8799999999"/>
    <n v="348400.64000000001"/>
    <n v="713910.24"/>
  </r>
  <r>
    <x v="1"/>
    <s v="Italy"/>
    <x v="4"/>
    <x v="0"/>
    <x v="1"/>
    <x v="258"/>
    <x v="11"/>
    <x v="2"/>
    <n v="309342658"/>
    <n v="31"/>
    <d v="2011-03-28T00:00:00"/>
    <n v="222"/>
    <n v="81.73"/>
    <n v="56.67"/>
    <n v="18144.060000000001"/>
    <n v="12580.74"/>
    <n v="5563.32"/>
  </r>
  <r>
    <x v="5"/>
    <s v="Mauritius"/>
    <x v="7"/>
    <x v="0"/>
    <x v="3"/>
    <x v="259"/>
    <x v="0"/>
    <x v="4"/>
    <n v="902048623"/>
    <n v="15"/>
    <d v="2016-12-20T00:00:00"/>
    <n v="5088"/>
    <n v="437.2"/>
    <n v="263.33"/>
    <n v="2224473.6"/>
    <n v="1339823.04"/>
    <n v="884650.56"/>
  </r>
  <r>
    <x v="3"/>
    <s v="Yemen"/>
    <x v="5"/>
    <x v="0"/>
    <x v="3"/>
    <x v="42"/>
    <x v="7"/>
    <x v="0"/>
    <n v="482213389"/>
    <n v="28"/>
    <d v="2013-09-03T00:00:00"/>
    <n v="6513"/>
    <n v="109.28"/>
    <n v="35.840000000000003"/>
    <n v="711740.64"/>
    <n v="233425.92000000001"/>
    <n v="478314.72"/>
  </r>
  <r>
    <x v="0"/>
    <s v="Cuba"/>
    <x v="10"/>
    <x v="1"/>
    <x v="1"/>
    <x v="260"/>
    <x v="10"/>
    <x v="1"/>
    <n v="692073285"/>
    <n v="21"/>
    <d v="2010-06-28T00:00:00"/>
    <n v="8719"/>
    <n v="154.06"/>
    <n v="90.93"/>
    <n v="1343249.14"/>
    <n v="792818.67"/>
    <n v="550430.47"/>
  </r>
  <r>
    <x v="4"/>
    <s v="Tonga"/>
    <x v="9"/>
    <x v="0"/>
    <x v="2"/>
    <x v="261"/>
    <x v="0"/>
    <x v="0"/>
    <n v="544177138"/>
    <n v="34"/>
    <d v="2014-01-30T00:00:00"/>
    <n v="2963"/>
    <n v="9.33"/>
    <n v="6.92"/>
    <n v="27644.79"/>
    <n v="20503.96"/>
    <n v="7140.83"/>
  </r>
  <r>
    <x v="0"/>
    <s v="Guatemala"/>
    <x v="10"/>
    <x v="0"/>
    <x v="0"/>
    <x v="22"/>
    <x v="2"/>
    <x v="4"/>
    <n v="471386277"/>
    <n v="19"/>
    <d v="2016-10-17T00:00:00"/>
    <n v="2530"/>
    <n v="154.06"/>
    <n v="90.93"/>
    <n v="389771.8"/>
    <n v="230052.9"/>
    <n v="159718.9"/>
  </r>
  <r>
    <x v="4"/>
    <s v="New Zealand"/>
    <x v="4"/>
    <x v="0"/>
    <x v="2"/>
    <x v="262"/>
    <x v="9"/>
    <x v="4"/>
    <n v="976874530"/>
    <n v="19"/>
    <d v="2016-01-27T00:00:00"/>
    <n v="7737"/>
    <n v="81.73"/>
    <n v="56.67"/>
    <n v="632345.01"/>
    <n v="438455.79"/>
    <n v="193889.22"/>
  </r>
  <r>
    <x v="1"/>
    <s v="Norway"/>
    <x v="11"/>
    <x v="1"/>
    <x v="0"/>
    <x v="263"/>
    <x v="5"/>
    <x v="1"/>
    <n v="384128224"/>
    <n v="37"/>
    <d v="2010-04-26T00:00:00"/>
    <n v="933"/>
    <n v="668.27"/>
    <n v="502.54"/>
    <n v="623495.91"/>
    <n v="468869.82"/>
    <n v="154626.09"/>
  </r>
  <r>
    <x v="5"/>
    <s v="South Africa"/>
    <x v="4"/>
    <x v="0"/>
    <x v="3"/>
    <x v="264"/>
    <x v="11"/>
    <x v="1"/>
    <n v="686946189"/>
    <n v="15"/>
    <d v="2010-03-08T00:00:00"/>
    <n v="1498"/>
    <n v="81.73"/>
    <n v="56.67"/>
    <n v="122431.54"/>
    <n v="84891.66"/>
    <n v="37539.879999999997"/>
  </r>
  <r>
    <x v="5"/>
    <s v="Zambia"/>
    <x v="1"/>
    <x v="1"/>
    <x v="0"/>
    <x v="265"/>
    <x v="1"/>
    <x v="7"/>
    <n v="799439752"/>
    <n v="10"/>
    <d v="2012-07-24T00:00:00"/>
    <n v="843"/>
    <n v="152.58000000000001"/>
    <n v="97.44"/>
    <n v="128624.94"/>
    <n v="82141.919999999998"/>
    <n v="46483.02"/>
  </r>
  <r>
    <x v="0"/>
    <s v="Saint Kitts and Nevis"/>
    <x v="3"/>
    <x v="0"/>
    <x v="0"/>
    <x v="266"/>
    <x v="3"/>
    <x v="2"/>
    <n v="606032741"/>
    <n v="17"/>
    <d v="2011-06-15T00:00:00"/>
    <n v="7410"/>
    <n v="205.7"/>
    <n v="117.11"/>
    <n v="1524237"/>
    <n v="867785.1"/>
    <n v="656451.9"/>
  </r>
  <r>
    <x v="2"/>
    <s v="Indonesia"/>
    <x v="2"/>
    <x v="1"/>
    <x v="3"/>
    <x v="267"/>
    <x v="0"/>
    <x v="4"/>
    <n v="511461484"/>
    <n v="42"/>
    <d v="2017-02-05T00:00:00"/>
    <n v="1674"/>
    <n v="47.45"/>
    <n v="31.79"/>
    <n v="79431.3"/>
    <n v="53216.46"/>
    <n v="26214.84"/>
  </r>
  <r>
    <x v="1"/>
    <s v="Netherlands"/>
    <x v="11"/>
    <x v="1"/>
    <x v="1"/>
    <x v="268"/>
    <x v="9"/>
    <x v="5"/>
    <n v="990774810"/>
    <n v="32"/>
    <d v="2014-02-18T00:00:00"/>
    <n v="1138"/>
    <n v="668.27"/>
    <n v="502.54"/>
    <n v="760491.26"/>
    <n v="571890.52"/>
    <n v="188600.74"/>
  </r>
  <r>
    <x v="2"/>
    <s v="Thailand"/>
    <x v="1"/>
    <x v="1"/>
    <x v="0"/>
    <x v="269"/>
    <x v="5"/>
    <x v="2"/>
    <n v="339334046"/>
    <n v="45"/>
    <d v="2011-04-16T00:00:00"/>
    <n v="5340"/>
    <n v="152.58000000000001"/>
    <n v="97.44"/>
    <n v="814777.2"/>
    <n v="520329.6"/>
    <n v="294447.59999999998"/>
  </r>
  <r>
    <x v="5"/>
    <s v="Republic of the Congo"/>
    <x v="4"/>
    <x v="1"/>
    <x v="1"/>
    <x v="270"/>
    <x v="5"/>
    <x v="5"/>
    <n v="522813022"/>
    <n v="29"/>
    <d v="2014-04-08T00:00:00"/>
    <n v="846"/>
    <n v="81.73"/>
    <n v="56.67"/>
    <n v="69143.58"/>
    <n v="47942.82"/>
    <n v="21200.76"/>
  </r>
  <r>
    <x v="5"/>
    <s v="Equatorial Guinea"/>
    <x v="9"/>
    <x v="1"/>
    <x v="0"/>
    <x v="271"/>
    <x v="4"/>
    <x v="5"/>
    <n v="427198064"/>
    <n v="46"/>
    <d v="2015-01-02T00:00:00"/>
    <n v="6255"/>
    <n v="9.33"/>
    <n v="6.92"/>
    <n v="58359.15"/>
    <n v="43284.6"/>
    <n v="15074.55"/>
  </r>
  <r>
    <x v="2"/>
    <s v="Tajikistan"/>
    <x v="2"/>
    <x v="1"/>
    <x v="1"/>
    <x v="272"/>
    <x v="10"/>
    <x v="6"/>
    <n v="808788001"/>
    <n v="42"/>
    <d v="2017-07-15T00:00:00"/>
    <n v="7197"/>
    <n v="47.45"/>
    <n v="31.79"/>
    <n v="341497.65"/>
    <n v="228792.63"/>
    <n v="112705.02"/>
  </r>
  <r>
    <x v="5"/>
    <s v="Botswana"/>
    <x v="8"/>
    <x v="1"/>
    <x v="2"/>
    <x v="94"/>
    <x v="0"/>
    <x v="2"/>
    <n v="244194161"/>
    <n v="31"/>
    <d v="2012-01-07T00:00:00"/>
    <n v="1334"/>
    <n v="421.89"/>
    <n v="364.69"/>
    <n v="562801.26"/>
    <n v="486496.46"/>
    <n v="76304.800000000003"/>
  </r>
  <r>
    <x v="0"/>
    <s v="Dominican Republic"/>
    <x v="9"/>
    <x v="1"/>
    <x v="2"/>
    <x v="183"/>
    <x v="11"/>
    <x v="4"/>
    <n v="980340373"/>
    <n v="14"/>
    <d v="2016-02-15T00:00:00"/>
    <n v="3357"/>
    <n v="9.33"/>
    <n v="6.92"/>
    <n v="31320.81"/>
    <n v="23230.44"/>
    <n v="8090.37"/>
  </r>
  <r>
    <x v="4"/>
    <s v="Samoa"/>
    <x v="2"/>
    <x v="0"/>
    <x v="0"/>
    <x v="273"/>
    <x v="6"/>
    <x v="1"/>
    <n v="384462964"/>
    <n v="4"/>
    <d v="2010-10-10T00:00:00"/>
    <n v="9990"/>
    <n v="47.45"/>
    <n v="31.79"/>
    <n v="474025.5"/>
    <n v="317582.09999999998"/>
    <n v="156443.4"/>
  </r>
  <r>
    <x v="1"/>
    <s v="Belgium"/>
    <x v="10"/>
    <x v="1"/>
    <x v="1"/>
    <x v="274"/>
    <x v="0"/>
    <x v="2"/>
    <n v="394110763"/>
    <n v="3"/>
    <d v="2011-12-29T00:00:00"/>
    <n v="4988"/>
    <n v="154.06"/>
    <n v="90.93"/>
    <n v="768451.28"/>
    <n v="453558.84"/>
    <n v="314892.44"/>
  </r>
  <r>
    <x v="4"/>
    <s v="Federated States of Micronesia"/>
    <x v="7"/>
    <x v="0"/>
    <x v="2"/>
    <x v="275"/>
    <x v="11"/>
    <x v="5"/>
    <n v="767145097"/>
    <n v="27"/>
    <d v="2014-03-11T00:00:00"/>
    <n v="4137"/>
    <n v="437.2"/>
    <n v="263.33"/>
    <n v="1808696.4"/>
    <n v="1089396.21"/>
    <n v="719300.19"/>
  </r>
  <r>
    <x v="5"/>
    <s v="Botswana"/>
    <x v="9"/>
    <x v="0"/>
    <x v="2"/>
    <x v="276"/>
    <x v="3"/>
    <x v="4"/>
    <n v="431739795"/>
    <n v="29"/>
    <d v="2016-06-19T00:00:00"/>
    <n v="254"/>
    <n v="9.33"/>
    <n v="6.92"/>
    <n v="2369.8200000000002"/>
    <n v="1757.68"/>
    <n v="612.14"/>
  </r>
  <r>
    <x v="2"/>
    <s v="Vietnam"/>
    <x v="3"/>
    <x v="0"/>
    <x v="2"/>
    <x v="277"/>
    <x v="1"/>
    <x v="2"/>
    <n v="636381185"/>
    <n v="26"/>
    <d v="2011-07-28T00:00:00"/>
    <n v="8189"/>
    <n v="205.7"/>
    <n v="117.11"/>
    <n v="1684477.3"/>
    <n v="959013.79"/>
    <n v="725463.51"/>
  </r>
  <r>
    <x v="1"/>
    <s v="Kosovo"/>
    <x v="9"/>
    <x v="0"/>
    <x v="1"/>
    <x v="278"/>
    <x v="5"/>
    <x v="7"/>
    <n v="899868094"/>
    <n v="24"/>
    <d v="2012-03-26T00:00:00"/>
    <n v="9821"/>
    <n v="9.33"/>
    <n v="6.92"/>
    <n v="91629.93"/>
    <n v="67961.320000000007"/>
    <n v="23668.61"/>
  </r>
  <r>
    <x v="1"/>
    <s v="Germany"/>
    <x v="0"/>
    <x v="1"/>
    <x v="2"/>
    <x v="279"/>
    <x v="9"/>
    <x v="6"/>
    <n v="361311852"/>
    <n v="40"/>
    <d v="2017-02-15T00:00:00"/>
    <n v="9061"/>
    <n v="255.28"/>
    <n v="159.41999999999999"/>
    <n v="2313092.08"/>
    <n v="1444504.62"/>
    <n v="868587.46"/>
  </r>
  <r>
    <x v="1"/>
    <s v="Hungary"/>
    <x v="2"/>
    <x v="0"/>
    <x v="2"/>
    <x v="280"/>
    <x v="3"/>
    <x v="5"/>
    <n v="930136287"/>
    <n v="32"/>
    <d v="2014-06-21T00:00:00"/>
    <n v="6852"/>
    <n v="47.45"/>
    <n v="31.79"/>
    <n v="325127.40000000002"/>
    <n v="217825.08"/>
    <n v="107302.32"/>
  </r>
  <r>
    <x v="0"/>
    <s v="Saint Lucia"/>
    <x v="3"/>
    <x v="0"/>
    <x v="2"/>
    <x v="238"/>
    <x v="3"/>
    <x v="4"/>
    <n v="536077725"/>
    <n v="19"/>
    <d v="2016-06-07T00:00:00"/>
    <n v="6167"/>
    <n v="205.7"/>
    <n v="117.11"/>
    <n v="1268551.8999999999"/>
    <n v="722217.37"/>
    <n v="546334.53"/>
  </r>
  <r>
    <x v="5"/>
    <s v="Madagascar"/>
    <x v="1"/>
    <x v="0"/>
    <x v="0"/>
    <x v="281"/>
    <x v="8"/>
    <x v="6"/>
    <n v="779184997"/>
    <n v="11"/>
    <d v="2017-04-17T00:00:00"/>
    <n v="7011"/>
    <n v="152.58000000000001"/>
    <n v="97.44"/>
    <n v="1069738.3799999999"/>
    <n v="683151.84"/>
    <n v="386586.54"/>
  </r>
  <r>
    <x v="1"/>
    <s v="Bulgaria"/>
    <x v="7"/>
    <x v="0"/>
    <x v="1"/>
    <x v="282"/>
    <x v="3"/>
    <x v="7"/>
    <n v="179819428"/>
    <n v="28"/>
    <d v="2012-06-02T00:00:00"/>
    <n v="1420"/>
    <n v="437.2"/>
    <n v="263.33"/>
    <n v="620824"/>
    <n v="373928.6"/>
    <n v="246895.4"/>
  </r>
  <r>
    <x v="2"/>
    <s v="Myanmar"/>
    <x v="10"/>
    <x v="0"/>
    <x v="3"/>
    <x v="283"/>
    <x v="0"/>
    <x v="4"/>
    <n v="928654849"/>
    <n v="31"/>
    <d v="2017-01-07T00:00:00"/>
    <n v="8461"/>
    <n v="154.06"/>
    <n v="90.93"/>
    <n v="1303501.6599999999"/>
    <n v="769358.73"/>
    <n v="534142.93000000005"/>
  </r>
  <r>
    <x v="5"/>
    <s v="Togo"/>
    <x v="0"/>
    <x v="1"/>
    <x v="3"/>
    <x v="284"/>
    <x v="11"/>
    <x v="6"/>
    <n v="336677587"/>
    <n v="42"/>
    <d v="2017-03-28T00:00:00"/>
    <n v="9234"/>
    <n v="255.28"/>
    <n v="159.41999999999999"/>
    <n v="2357255.52"/>
    <n v="1472084.28"/>
    <n v="885171.24"/>
  </r>
  <r>
    <x v="4"/>
    <s v="Australia"/>
    <x v="10"/>
    <x v="0"/>
    <x v="1"/>
    <x v="285"/>
    <x v="10"/>
    <x v="2"/>
    <n v="285186469"/>
    <n v="23"/>
    <d v="2011-06-25T00:00:00"/>
    <n v="1869"/>
    <n v="154.06"/>
    <n v="90.93"/>
    <n v="287938.14"/>
    <n v="169948.17"/>
    <n v="117989.97"/>
  </r>
  <r>
    <x v="3"/>
    <s v="Morocco"/>
    <x v="0"/>
    <x v="1"/>
    <x v="0"/>
    <x v="286"/>
    <x v="1"/>
    <x v="5"/>
    <n v="475792825"/>
    <n v="50"/>
    <d v="2014-09-03T00:00:00"/>
    <n v="6525"/>
    <n v="255.28"/>
    <n v="159.41999999999999"/>
    <n v="1665702"/>
    <n v="1040215.5"/>
    <n v="625486.5"/>
  </r>
  <r>
    <x v="3"/>
    <s v="Qatar"/>
    <x v="5"/>
    <x v="1"/>
    <x v="2"/>
    <x v="287"/>
    <x v="6"/>
    <x v="3"/>
    <n v="680420482"/>
    <n v="33"/>
    <d v="2015-11-08T00:00:00"/>
    <n v="396"/>
    <n v="109.28"/>
    <n v="35.840000000000003"/>
    <n v="43274.879999999997"/>
    <n v="14192.64"/>
    <n v="29082.240000000002"/>
  </r>
  <r>
    <x v="1"/>
    <s v="Bosnia and Herzegovina"/>
    <x v="9"/>
    <x v="0"/>
    <x v="3"/>
    <x v="288"/>
    <x v="9"/>
    <x v="0"/>
    <n v="291305768"/>
    <n v="1"/>
    <d v="2013-01-06T00:00:00"/>
    <n v="2705"/>
    <n v="9.33"/>
    <n v="6.92"/>
    <n v="25237.65"/>
    <n v="18718.599999999999"/>
    <n v="6519.05"/>
  </r>
  <r>
    <x v="3"/>
    <s v="Iraq"/>
    <x v="0"/>
    <x v="1"/>
    <x v="2"/>
    <x v="249"/>
    <x v="7"/>
    <x v="4"/>
    <n v="570997512"/>
    <n v="18"/>
    <d v="2016-09-06T00:00:00"/>
    <n v="9707"/>
    <n v="255.28"/>
    <n v="159.41999999999999"/>
    <n v="2478002.96"/>
    <n v="1547489.94"/>
    <n v="930513.02"/>
  </r>
  <r>
    <x v="1"/>
    <s v="Russia"/>
    <x v="4"/>
    <x v="0"/>
    <x v="2"/>
    <x v="289"/>
    <x v="8"/>
    <x v="3"/>
    <n v="602357041"/>
    <n v="11"/>
    <d v="2015-05-05T00:00:00"/>
    <n v="9689"/>
    <n v="81.73"/>
    <n v="56.67"/>
    <n v="791881.97"/>
    <n v="549075.63"/>
    <n v="242806.34"/>
  </r>
  <r>
    <x v="3"/>
    <s v="Lebanon"/>
    <x v="8"/>
    <x v="0"/>
    <x v="0"/>
    <x v="290"/>
    <x v="11"/>
    <x v="1"/>
    <n v="438558185"/>
    <n v="47"/>
    <d v="2010-04-14T00:00:00"/>
    <n v="7967"/>
    <n v="421.89"/>
    <n v="364.69"/>
    <n v="3361197.63"/>
    <n v="2905485.23"/>
    <n v="455712.4"/>
  </r>
  <r>
    <x v="1"/>
    <s v="Albania"/>
    <x v="1"/>
    <x v="0"/>
    <x v="3"/>
    <x v="291"/>
    <x v="0"/>
    <x v="1"/>
    <n v="653087270"/>
    <n v="5"/>
    <d v="2010-12-07T00:00:00"/>
    <n v="1891"/>
    <n v="152.58000000000001"/>
    <n v="97.44"/>
    <n v="288528.78000000003"/>
    <n v="184259.04"/>
    <n v="104269.74"/>
  </r>
  <r>
    <x v="4"/>
    <s v="Samoa"/>
    <x v="3"/>
    <x v="1"/>
    <x v="1"/>
    <x v="292"/>
    <x v="9"/>
    <x v="6"/>
    <n v="989743125"/>
    <n v="2"/>
    <d v="2017-01-25T00:00:00"/>
    <n v="5840"/>
    <n v="205.7"/>
    <n v="117.11"/>
    <n v="1201288"/>
    <n v="683922.4"/>
    <n v="517365.6"/>
  </r>
  <r>
    <x v="1"/>
    <s v="Slovenia"/>
    <x v="9"/>
    <x v="1"/>
    <x v="0"/>
    <x v="293"/>
    <x v="0"/>
    <x v="0"/>
    <n v="812637078"/>
    <n v="21"/>
    <d v="2014-01-05T00:00:00"/>
    <n v="6225"/>
    <n v="9.33"/>
    <n v="6.92"/>
    <n v="58079.25"/>
    <n v="43077"/>
    <n v="15002.25"/>
  </r>
  <r>
    <x v="1"/>
    <s v="Macedonia"/>
    <x v="4"/>
    <x v="0"/>
    <x v="2"/>
    <x v="294"/>
    <x v="1"/>
    <x v="5"/>
    <n v="456192958"/>
    <n v="30"/>
    <d v="2014-08-18T00:00:00"/>
    <n v="6489"/>
    <n v="81.73"/>
    <n v="56.67"/>
    <n v="530345.97"/>
    <n v="367731.63"/>
    <n v="162614.34"/>
  </r>
  <r>
    <x v="3"/>
    <s v="Lebanon"/>
    <x v="3"/>
    <x v="0"/>
    <x v="2"/>
    <x v="295"/>
    <x v="11"/>
    <x v="1"/>
    <n v="775147092"/>
    <n v="11"/>
    <d v="2010-02-28T00:00:00"/>
    <n v="2105"/>
    <n v="205.7"/>
    <n v="117.11"/>
    <n v="432998.5"/>
    <n v="246516.55"/>
    <n v="186481.95"/>
  </r>
  <r>
    <x v="5"/>
    <s v="Comoros"/>
    <x v="11"/>
    <x v="1"/>
    <x v="0"/>
    <x v="138"/>
    <x v="0"/>
    <x v="2"/>
    <n v="894548308"/>
    <n v="36"/>
    <d v="2012-02-02T00:00:00"/>
    <n v="5578"/>
    <n v="668.27"/>
    <n v="502.54"/>
    <n v="3727610.06"/>
    <n v="2803168.12"/>
    <n v="924441.94"/>
  </r>
  <r>
    <x v="5"/>
    <s v="Cameroon"/>
    <x v="7"/>
    <x v="1"/>
    <x v="3"/>
    <x v="296"/>
    <x v="3"/>
    <x v="6"/>
    <n v="459757936"/>
    <n v="38"/>
    <d v="2017-06-10T00:00:00"/>
    <n v="1445"/>
    <n v="437.2"/>
    <n v="263.33"/>
    <n v="631754"/>
    <n v="380511.85"/>
    <n v="251242.15"/>
  </r>
  <r>
    <x v="1"/>
    <s v="Albania"/>
    <x v="8"/>
    <x v="1"/>
    <x v="3"/>
    <x v="297"/>
    <x v="9"/>
    <x v="0"/>
    <n v="986449801"/>
    <n v="41"/>
    <d v="2013-03-13T00:00:00"/>
    <n v="1272"/>
    <n v="421.89"/>
    <n v="364.69"/>
    <n v="536644.07999999996"/>
    <n v="463885.68"/>
    <n v="72758.399999999994"/>
  </r>
  <r>
    <x v="1"/>
    <s v="Sweden"/>
    <x v="7"/>
    <x v="0"/>
    <x v="2"/>
    <x v="298"/>
    <x v="1"/>
    <x v="6"/>
    <n v="910610234"/>
    <n v="28"/>
    <d v="2017-07-31T00:00:00"/>
    <n v="8659"/>
    <n v="437.2"/>
    <n v="263.33"/>
    <n v="3785714.8"/>
    <n v="2280174.4700000002"/>
    <n v="1505540.33"/>
  </r>
  <r>
    <x v="5"/>
    <s v="Liberia"/>
    <x v="3"/>
    <x v="1"/>
    <x v="3"/>
    <x v="299"/>
    <x v="4"/>
    <x v="3"/>
    <n v="538538062"/>
    <n v="25"/>
    <d v="2015-12-03T00:00:00"/>
    <n v="4235"/>
    <n v="205.7"/>
    <n v="117.11"/>
    <n v="871139.5"/>
    <n v="495960.85"/>
    <n v="375178.65"/>
  </r>
  <r>
    <x v="1"/>
    <s v="Norway"/>
    <x v="8"/>
    <x v="0"/>
    <x v="0"/>
    <x v="300"/>
    <x v="5"/>
    <x v="6"/>
    <n v="696844613"/>
    <n v="19"/>
    <d v="2017-03-22T00:00:00"/>
    <n v="661"/>
    <n v="421.89"/>
    <n v="364.69"/>
    <n v="278869.28999999998"/>
    <n v="241060.09"/>
    <n v="37809.199999999997"/>
  </r>
  <r>
    <x v="3"/>
    <s v="Israel"/>
    <x v="9"/>
    <x v="0"/>
    <x v="3"/>
    <x v="301"/>
    <x v="7"/>
    <x v="7"/>
    <n v="482453715"/>
    <n v="35"/>
    <d v="2012-09-22T00:00:00"/>
    <n v="7630"/>
    <n v="9.33"/>
    <n v="6.92"/>
    <n v="71187.899999999994"/>
    <n v="52799.6"/>
    <n v="18388.3"/>
  </r>
  <r>
    <x v="0"/>
    <s v="Cuba"/>
    <x v="6"/>
    <x v="1"/>
    <x v="2"/>
    <x v="136"/>
    <x v="5"/>
    <x v="6"/>
    <n v="412601697"/>
    <n v="12"/>
    <d v="2017-03-23T00:00:00"/>
    <n v="6866"/>
    <n v="651.21"/>
    <n v="524.96"/>
    <n v="4471207.8600000003"/>
    <n v="3604375.36"/>
    <n v="866832.5"/>
  </r>
  <r>
    <x v="0"/>
    <s v="Nicaragua"/>
    <x v="8"/>
    <x v="1"/>
    <x v="0"/>
    <x v="98"/>
    <x v="6"/>
    <x v="7"/>
    <n v="174837386"/>
    <n v="28"/>
    <d v="2012-11-14T00:00:00"/>
    <n v="7123"/>
    <n v="421.89"/>
    <n v="364.69"/>
    <n v="3005122.47"/>
    <n v="2597686.87"/>
    <n v="407435.6"/>
  </r>
  <r>
    <x v="3"/>
    <s v="Kuwait"/>
    <x v="4"/>
    <x v="1"/>
    <x v="2"/>
    <x v="302"/>
    <x v="2"/>
    <x v="7"/>
    <n v="877022111"/>
    <n v="22"/>
    <d v="2012-10-21T00:00:00"/>
    <n v="9187"/>
    <n v="81.73"/>
    <n v="56.67"/>
    <n v="750853.51"/>
    <n v="520627.29"/>
    <n v="230226.22"/>
  </r>
  <r>
    <x v="6"/>
    <s v="United States of America"/>
    <x v="3"/>
    <x v="1"/>
    <x v="0"/>
    <x v="303"/>
    <x v="10"/>
    <x v="7"/>
    <n v="997329699"/>
    <n v="23"/>
    <d v="2012-07-15T00:00:00"/>
    <n v="876"/>
    <n v="205.7"/>
    <n v="117.11"/>
    <n v="180193.2"/>
    <n v="102588.36"/>
    <n v="77604.84"/>
  </r>
  <r>
    <x v="5"/>
    <s v="Rwanda"/>
    <x v="1"/>
    <x v="1"/>
    <x v="0"/>
    <x v="304"/>
    <x v="9"/>
    <x v="4"/>
    <n v="434246480"/>
    <n v="23"/>
    <d v="2016-02-11T00:00:00"/>
    <n v="2038"/>
    <n v="152.58000000000001"/>
    <n v="97.44"/>
    <n v="310958.03999999998"/>
    <n v="198582.72"/>
    <n v="112375.32"/>
  </r>
  <r>
    <x v="0"/>
    <s v="Jamaica"/>
    <x v="3"/>
    <x v="0"/>
    <x v="1"/>
    <x v="305"/>
    <x v="8"/>
    <x v="6"/>
    <n v="956571280"/>
    <n v="2"/>
    <d v="2017-04-05T00:00:00"/>
    <n v="9554"/>
    <n v="205.7"/>
    <n v="117.11"/>
    <n v="1965257.8"/>
    <n v="1118868.94"/>
    <n v="846388.86"/>
  </r>
  <r>
    <x v="1"/>
    <s v="Czech Republic"/>
    <x v="4"/>
    <x v="0"/>
    <x v="0"/>
    <x v="306"/>
    <x v="0"/>
    <x v="1"/>
    <n v="353415429"/>
    <n v="4"/>
    <d v="2010-12-08T00:00:00"/>
    <n v="2334"/>
    <n v="81.73"/>
    <n v="56.67"/>
    <n v="190757.82"/>
    <n v="132267.78"/>
    <n v="58490.04"/>
  </r>
  <r>
    <x v="5"/>
    <s v="Kenya"/>
    <x v="10"/>
    <x v="0"/>
    <x v="3"/>
    <x v="307"/>
    <x v="4"/>
    <x v="2"/>
    <n v="984202754"/>
    <n v="11"/>
    <d v="2011-12-08T00:00:00"/>
    <n v="6321"/>
    <n v="154.06"/>
    <n v="90.93"/>
    <n v="973813.26"/>
    <n v="574768.53"/>
    <n v="399044.73"/>
  </r>
  <r>
    <x v="5"/>
    <s v="Central African Republic"/>
    <x v="2"/>
    <x v="1"/>
    <x v="3"/>
    <x v="308"/>
    <x v="3"/>
    <x v="0"/>
    <n v="328669583"/>
    <n v="17"/>
    <d v="2013-06-02T00:00:00"/>
    <n v="9488"/>
    <n v="47.45"/>
    <n v="31.79"/>
    <n v="450205.6"/>
    <n v="301623.52"/>
    <n v="148582.07999999999"/>
  </r>
  <r>
    <x v="3"/>
    <s v="Jordan"/>
    <x v="7"/>
    <x v="1"/>
    <x v="1"/>
    <x v="308"/>
    <x v="3"/>
    <x v="0"/>
    <n v="436864745"/>
    <n v="6"/>
    <d v="2013-05-22T00:00:00"/>
    <n v="6841"/>
    <n v="437.2"/>
    <n v="263.33"/>
    <n v="2990885.2"/>
    <n v="1801440.53"/>
    <n v="1189444.67"/>
  </r>
  <r>
    <x v="3"/>
    <s v="Tunisia"/>
    <x v="11"/>
    <x v="1"/>
    <x v="0"/>
    <x v="309"/>
    <x v="9"/>
    <x v="2"/>
    <n v="279149568"/>
    <n v="25"/>
    <d v="2011-01-26T00:00:00"/>
    <n v="5415"/>
    <n v="668.27"/>
    <n v="502.54"/>
    <n v="3618682.05"/>
    <n v="2721254.1"/>
    <n v="897427.95"/>
  </r>
  <r>
    <x v="1"/>
    <s v="Andorra"/>
    <x v="3"/>
    <x v="0"/>
    <x v="3"/>
    <x v="310"/>
    <x v="5"/>
    <x v="1"/>
    <n v="696197879"/>
    <n v="7"/>
    <d v="2010-03-26T00:00:00"/>
    <n v="9278"/>
    <n v="205.7"/>
    <n v="117.11"/>
    <n v="1908484.6"/>
    <n v="1086546.58"/>
    <n v="821938.02"/>
  </r>
  <r>
    <x v="6"/>
    <s v="United States of America"/>
    <x v="11"/>
    <x v="1"/>
    <x v="0"/>
    <x v="311"/>
    <x v="9"/>
    <x v="4"/>
    <n v="348996007"/>
    <n v="3"/>
    <d v="2016-01-12T00:00:00"/>
    <n v="4529"/>
    <n v="668.27"/>
    <n v="502.54"/>
    <n v="3026594.83"/>
    <n v="2276003.66"/>
    <n v="750591.17"/>
  </r>
  <r>
    <x v="5"/>
    <s v="Cote d'Ivoire"/>
    <x v="2"/>
    <x v="1"/>
    <x v="2"/>
    <x v="208"/>
    <x v="7"/>
    <x v="3"/>
    <n v="668842780"/>
    <n v="48"/>
    <d v="2015-09-20T00:00:00"/>
    <n v="4297"/>
    <n v="47.45"/>
    <n v="31.79"/>
    <n v="203892.65"/>
    <n v="136601.63"/>
    <n v="67291.02"/>
  </r>
  <r>
    <x v="1"/>
    <s v="Iceland"/>
    <x v="7"/>
    <x v="0"/>
    <x v="1"/>
    <x v="312"/>
    <x v="8"/>
    <x v="7"/>
    <n v="907349526"/>
    <n v="41"/>
    <d v="2012-05-16T00:00:00"/>
    <n v="3743"/>
    <n v="437.2"/>
    <n v="263.33"/>
    <n v="1636439.6"/>
    <n v="985644.19"/>
    <n v="650795.41"/>
  </r>
  <r>
    <x v="1"/>
    <s v="Poland"/>
    <x v="4"/>
    <x v="1"/>
    <x v="1"/>
    <x v="313"/>
    <x v="8"/>
    <x v="5"/>
    <n v="386440074"/>
    <n v="20"/>
    <d v="2014-04-25T00:00:00"/>
    <n v="5060"/>
    <n v="81.73"/>
    <n v="56.67"/>
    <n v="413553.8"/>
    <n v="286750.2"/>
    <n v="126803.6"/>
  </r>
  <r>
    <x v="5"/>
    <s v="Madagascar"/>
    <x v="10"/>
    <x v="1"/>
    <x v="1"/>
    <x v="314"/>
    <x v="2"/>
    <x v="3"/>
    <n v="748350751"/>
    <n v="38"/>
    <d v="2015-10-27T00:00:00"/>
    <n v="2472"/>
    <n v="154.06"/>
    <n v="90.93"/>
    <n v="380836.32"/>
    <n v="224778.96"/>
    <n v="156057.35999999999"/>
  </r>
  <r>
    <x v="0"/>
    <s v="Saint Kitts and Nevis"/>
    <x v="4"/>
    <x v="0"/>
    <x v="2"/>
    <x v="315"/>
    <x v="7"/>
    <x v="3"/>
    <n v="105630385"/>
    <n v="34"/>
    <d v="2015-09-15T00:00:00"/>
    <n v="7233"/>
    <n v="81.73"/>
    <n v="56.67"/>
    <n v="591153.09"/>
    <n v="409894.11"/>
    <n v="181258.98"/>
  </r>
  <r>
    <x v="2"/>
    <s v="Sri Lanka"/>
    <x v="7"/>
    <x v="1"/>
    <x v="2"/>
    <x v="316"/>
    <x v="0"/>
    <x v="0"/>
    <n v="691140305"/>
    <n v="9"/>
    <d v="2014-01-08T00:00:00"/>
    <n v="2630"/>
    <n v="437.2"/>
    <n v="263.33"/>
    <n v="1149836"/>
    <n v="692557.9"/>
    <n v="457278.1"/>
  </r>
  <r>
    <x v="5"/>
    <s v="Comoros"/>
    <x v="7"/>
    <x v="1"/>
    <x v="3"/>
    <x v="317"/>
    <x v="6"/>
    <x v="3"/>
    <n v="308054339"/>
    <n v="7"/>
    <d v="2015-10-15T00:00:00"/>
    <n v="8980"/>
    <n v="437.2"/>
    <n v="263.33"/>
    <n v="3926056"/>
    <n v="2364703.4"/>
    <n v="1561352.6"/>
  </r>
  <r>
    <x v="5"/>
    <s v="Senegal"/>
    <x v="9"/>
    <x v="1"/>
    <x v="3"/>
    <x v="318"/>
    <x v="2"/>
    <x v="2"/>
    <n v="879858815"/>
    <n v="31"/>
    <d v="2011-10-30T00:00:00"/>
    <n v="8631"/>
    <n v="9.33"/>
    <n v="6.92"/>
    <n v="80527.23"/>
    <n v="59726.52"/>
    <n v="20800.71"/>
  </r>
  <r>
    <x v="1"/>
    <s v="Finland"/>
    <x v="10"/>
    <x v="0"/>
    <x v="3"/>
    <x v="319"/>
    <x v="2"/>
    <x v="7"/>
    <n v="800352561"/>
    <n v="23"/>
    <d v="2012-10-21T00:00:00"/>
    <n v="963"/>
    <n v="154.06"/>
    <n v="90.93"/>
    <n v="148359.78"/>
    <n v="87565.59"/>
    <n v="60794.19"/>
  </r>
  <r>
    <x v="5"/>
    <s v="Sao Tome and Principe"/>
    <x v="0"/>
    <x v="0"/>
    <x v="2"/>
    <x v="320"/>
    <x v="1"/>
    <x v="3"/>
    <n v="783646905"/>
    <n v="40"/>
    <d v="2015-08-10T00:00:00"/>
    <n v="7388"/>
    <n v="255.28"/>
    <n v="159.41999999999999"/>
    <n v="1886008.64"/>
    <n v="1177794.96"/>
    <n v="708213.68"/>
  </r>
  <r>
    <x v="1"/>
    <s v="Poland"/>
    <x v="2"/>
    <x v="1"/>
    <x v="1"/>
    <x v="321"/>
    <x v="9"/>
    <x v="5"/>
    <n v="714165675"/>
    <n v="25"/>
    <d v="2014-02-02T00:00:00"/>
    <n v="6348"/>
    <n v="47.45"/>
    <n v="31.79"/>
    <n v="301212.59999999998"/>
    <n v="201802.92"/>
    <n v="99409.68"/>
  </r>
  <r>
    <x v="2"/>
    <s v="Turkmenistan"/>
    <x v="8"/>
    <x v="1"/>
    <x v="3"/>
    <x v="196"/>
    <x v="0"/>
    <x v="1"/>
    <n v="996645200"/>
    <n v="38"/>
    <d v="2011-01-27T00:00:00"/>
    <n v="8317"/>
    <n v="421.89"/>
    <n v="364.69"/>
    <n v="3508859.13"/>
    <n v="3033126.73"/>
    <n v="475732.4"/>
  </r>
  <r>
    <x v="3"/>
    <s v="Saudi Arabia"/>
    <x v="6"/>
    <x v="1"/>
    <x v="0"/>
    <x v="322"/>
    <x v="4"/>
    <x v="0"/>
    <n v="306134307"/>
    <n v="22"/>
    <d v="2013-11-24T00:00:00"/>
    <n v="799"/>
    <n v="651.21"/>
    <n v="524.96"/>
    <n v="520316.79"/>
    <n v="419443.04"/>
    <n v="100873.75"/>
  </r>
  <r>
    <x v="2"/>
    <s v="Brunei"/>
    <x v="1"/>
    <x v="1"/>
    <x v="0"/>
    <x v="323"/>
    <x v="9"/>
    <x v="4"/>
    <n v="537994325"/>
    <n v="39"/>
    <d v="2016-02-28T00:00:00"/>
    <n v="3331"/>
    <n v="152.58000000000001"/>
    <n v="97.44"/>
    <n v="508243.98"/>
    <n v="324572.64"/>
    <n v="183671.34"/>
  </r>
  <r>
    <x v="2"/>
    <s v="Philippines"/>
    <x v="3"/>
    <x v="0"/>
    <x v="0"/>
    <x v="154"/>
    <x v="4"/>
    <x v="3"/>
    <n v="957899081"/>
    <n v="33"/>
    <d v="2015-12-23T00:00:00"/>
    <n v="2480"/>
    <n v="205.7"/>
    <n v="117.11"/>
    <n v="510136"/>
    <n v="290432.8"/>
    <n v="219703.2"/>
  </r>
  <r>
    <x v="2"/>
    <s v="India"/>
    <x v="6"/>
    <x v="0"/>
    <x v="0"/>
    <x v="324"/>
    <x v="2"/>
    <x v="7"/>
    <n v="451834905"/>
    <n v="17"/>
    <d v="2012-09-21T00:00:00"/>
    <n v="6844"/>
    <n v="651.21"/>
    <n v="524.96"/>
    <n v="4456881.24"/>
    <n v="3592826.24"/>
    <n v="864055"/>
  </r>
  <r>
    <x v="5"/>
    <s v="Cote d'Ivoire"/>
    <x v="0"/>
    <x v="0"/>
    <x v="3"/>
    <x v="325"/>
    <x v="7"/>
    <x v="1"/>
    <n v="676100623"/>
    <n v="41"/>
    <d v="2010-09-23T00:00:00"/>
    <n v="2054"/>
    <n v="255.28"/>
    <n v="159.41999999999999"/>
    <n v="524345.12"/>
    <n v="327448.68"/>
    <n v="196896.44"/>
  </r>
  <r>
    <x v="4"/>
    <s v="Vanuatu"/>
    <x v="1"/>
    <x v="1"/>
    <x v="0"/>
    <x v="195"/>
    <x v="0"/>
    <x v="5"/>
    <n v="207307565"/>
    <n v="14"/>
    <d v="2014-12-29T00:00:00"/>
    <n v="5770"/>
    <n v="152.58000000000001"/>
    <n v="97.44"/>
    <n v="880386.6"/>
    <n v="562228.80000000005"/>
    <n v="318157.8"/>
  </r>
  <r>
    <x v="2"/>
    <s v="Japan"/>
    <x v="0"/>
    <x v="1"/>
    <x v="3"/>
    <x v="326"/>
    <x v="9"/>
    <x v="0"/>
    <n v="392379558"/>
    <n v="39"/>
    <d v="2013-03-09T00:00:00"/>
    <n v="2685"/>
    <n v="255.28"/>
    <n v="159.41999999999999"/>
    <n v="685426.8"/>
    <n v="428042.7"/>
    <n v="257384.1"/>
  </r>
  <r>
    <x v="4"/>
    <s v="Nauru"/>
    <x v="7"/>
    <x v="0"/>
    <x v="0"/>
    <x v="327"/>
    <x v="5"/>
    <x v="4"/>
    <n v="398552930"/>
    <n v="28"/>
    <d v="2016-03-29T00:00:00"/>
    <n v="9524"/>
    <n v="437.2"/>
    <n v="263.33"/>
    <n v="4163892.8"/>
    <n v="2507954.92"/>
    <n v="1655937.88"/>
  </r>
  <r>
    <x v="3"/>
    <s v="Pakistan"/>
    <x v="6"/>
    <x v="1"/>
    <x v="2"/>
    <x v="328"/>
    <x v="1"/>
    <x v="6"/>
    <n v="363376510"/>
    <n v="35"/>
    <d v="2017-08-10T00:00:00"/>
    <n v="39"/>
    <n v="651.21"/>
    <n v="524.96"/>
    <n v="25397.19"/>
    <n v="20473.439999999999"/>
    <n v="4923.75"/>
  </r>
  <r>
    <x v="3"/>
    <s v="Morocco"/>
    <x v="10"/>
    <x v="1"/>
    <x v="3"/>
    <x v="329"/>
    <x v="10"/>
    <x v="2"/>
    <n v="944711625"/>
    <n v="24"/>
    <d v="2011-07-23T00:00:00"/>
    <n v="18"/>
    <n v="154.06"/>
    <n v="90.93"/>
    <n v="2773.08"/>
    <n v="1636.74"/>
    <n v="1136.3399999999999"/>
  </r>
  <r>
    <x v="5"/>
    <s v="Cameroon"/>
    <x v="11"/>
    <x v="0"/>
    <x v="1"/>
    <x v="330"/>
    <x v="10"/>
    <x v="7"/>
    <n v="170732104"/>
    <n v="50"/>
    <d v="2012-08-07T00:00:00"/>
    <n v="2279"/>
    <n v="668.27"/>
    <n v="502.54"/>
    <n v="1522987.33"/>
    <n v="1145288.6599999999"/>
    <n v="377698.67"/>
  </r>
  <r>
    <x v="1"/>
    <s v="Croatia"/>
    <x v="2"/>
    <x v="1"/>
    <x v="2"/>
    <x v="331"/>
    <x v="11"/>
    <x v="0"/>
    <n v="189924275"/>
    <n v="27"/>
    <d v="2013-03-21T00:00:00"/>
    <n v="1668"/>
    <n v="47.45"/>
    <n v="31.79"/>
    <n v="79146.600000000006"/>
    <n v="53025.72"/>
    <n v="26120.880000000001"/>
  </r>
  <r>
    <x v="2"/>
    <s v="Thailand"/>
    <x v="5"/>
    <x v="1"/>
    <x v="2"/>
    <x v="332"/>
    <x v="11"/>
    <x v="2"/>
    <n v="521086966"/>
    <n v="13"/>
    <d v="2011-02-19T00:00:00"/>
    <n v="68"/>
    <n v="109.28"/>
    <n v="35.840000000000003"/>
    <n v="7431.04"/>
    <n v="2437.12"/>
    <n v="4993.92"/>
  </r>
  <r>
    <x v="2"/>
    <s v="Kyrgyzstan"/>
    <x v="8"/>
    <x v="0"/>
    <x v="0"/>
    <x v="333"/>
    <x v="1"/>
    <x v="7"/>
    <n v="303331506"/>
    <n v="26"/>
    <d v="2012-08-06T00:00:00"/>
    <n v="1388"/>
    <n v="421.89"/>
    <n v="364.69"/>
    <n v="585583.31999999995"/>
    <n v="506189.72"/>
    <n v="79393.600000000006"/>
  </r>
  <r>
    <x v="1"/>
    <s v="Poland"/>
    <x v="8"/>
    <x v="0"/>
    <x v="3"/>
    <x v="334"/>
    <x v="8"/>
    <x v="0"/>
    <n v="546081721"/>
    <n v="22"/>
    <d v="2013-05-22T00:00:00"/>
    <n v="6571"/>
    <n v="421.89"/>
    <n v="364.69"/>
    <n v="2772239.19"/>
    <n v="2396377.9900000002"/>
    <n v="375861.2"/>
  </r>
  <r>
    <x v="1"/>
    <s v="Switzerland"/>
    <x v="0"/>
    <x v="0"/>
    <x v="1"/>
    <x v="335"/>
    <x v="10"/>
    <x v="1"/>
    <n v="979073941"/>
    <n v="22"/>
    <d v="2010-07-18T00:00:00"/>
    <n v="8591"/>
    <n v="255.28"/>
    <n v="159.41999999999999"/>
    <n v="2193110.48"/>
    <n v="1369577.22"/>
    <n v="823533.26"/>
  </r>
  <r>
    <x v="5"/>
    <s v="Sao Tome and Principe"/>
    <x v="10"/>
    <x v="1"/>
    <x v="2"/>
    <x v="336"/>
    <x v="3"/>
    <x v="0"/>
    <n v="502356994"/>
    <n v="34"/>
    <d v="2013-06-24T00:00:00"/>
    <n v="7453"/>
    <n v="154.06"/>
    <n v="90.93"/>
    <n v="1148209.18"/>
    <n v="677701.29"/>
    <n v="470507.89"/>
  </r>
  <r>
    <x v="4"/>
    <s v="New Zealand"/>
    <x v="8"/>
    <x v="0"/>
    <x v="3"/>
    <x v="337"/>
    <x v="3"/>
    <x v="6"/>
    <n v="336292207"/>
    <n v="29"/>
    <d v="2017-06-05T00:00:00"/>
    <n v="5192"/>
    <n v="421.89"/>
    <n v="364.69"/>
    <n v="2190452.88"/>
    <n v="1893470.48"/>
    <n v="296982.40000000002"/>
  </r>
  <r>
    <x v="5"/>
    <s v="Equatorial Guinea"/>
    <x v="4"/>
    <x v="0"/>
    <x v="3"/>
    <x v="338"/>
    <x v="0"/>
    <x v="5"/>
    <n v="871553409"/>
    <n v="17"/>
    <d v="2015-01-05T00:00:00"/>
    <n v="876"/>
    <n v="81.73"/>
    <n v="56.67"/>
    <n v="71595.48"/>
    <n v="49642.92"/>
    <n v="21952.560000000001"/>
  </r>
  <r>
    <x v="4"/>
    <s v="New Zealand"/>
    <x v="4"/>
    <x v="1"/>
    <x v="3"/>
    <x v="339"/>
    <x v="9"/>
    <x v="3"/>
    <n v="319126927"/>
    <n v="21"/>
    <d v="2015-02-06T00:00:00"/>
    <n v="5604"/>
    <n v="81.73"/>
    <n v="56.67"/>
    <n v="458014.92"/>
    <n v="317578.68"/>
    <n v="140436.24"/>
  </r>
  <r>
    <x v="5"/>
    <s v="Liberia"/>
    <x v="10"/>
    <x v="0"/>
    <x v="3"/>
    <x v="340"/>
    <x v="11"/>
    <x v="4"/>
    <n v="560311591"/>
    <n v="3"/>
    <d v="2016-02-05T00:00:00"/>
    <n v="7506"/>
    <n v="154.06"/>
    <n v="90.93"/>
    <n v="1156374.3600000001"/>
    <n v="682520.58"/>
    <n v="473853.78"/>
  </r>
  <r>
    <x v="1"/>
    <s v="Bosnia and Herzegovina"/>
    <x v="4"/>
    <x v="1"/>
    <x v="2"/>
    <x v="341"/>
    <x v="11"/>
    <x v="1"/>
    <n v="396718728"/>
    <n v="39"/>
    <d v="2010-03-18T00:00:00"/>
    <n v="6742"/>
    <n v="81.73"/>
    <n v="56.67"/>
    <n v="551023.66"/>
    <n v="382069.14"/>
    <n v="168954.52"/>
  </r>
  <r>
    <x v="4"/>
    <s v="Marshall Islands"/>
    <x v="9"/>
    <x v="0"/>
    <x v="3"/>
    <x v="342"/>
    <x v="7"/>
    <x v="4"/>
    <n v="500272166"/>
    <n v="40"/>
    <d v="2016-10-09T00:00:00"/>
    <n v="506"/>
    <n v="9.33"/>
    <n v="6.92"/>
    <n v="4720.9799999999996"/>
    <n v="3501.52"/>
    <n v="1219.46"/>
  </r>
  <r>
    <x v="2"/>
    <s v="South Korea"/>
    <x v="1"/>
    <x v="0"/>
    <x v="2"/>
    <x v="174"/>
    <x v="0"/>
    <x v="1"/>
    <n v="263208234"/>
    <n v="33"/>
    <d v="2011-01-20T00:00:00"/>
    <n v="8020"/>
    <n v="152.58000000000001"/>
    <n v="97.44"/>
    <n v="1223691.6000000001"/>
    <n v="781468.8"/>
    <n v="442222.8"/>
  </r>
  <r>
    <x v="1"/>
    <s v="Hungary"/>
    <x v="2"/>
    <x v="1"/>
    <x v="0"/>
    <x v="343"/>
    <x v="0"/>
    <x v="1"/>
    <n v="948075759"/>
    <n v="32"/>
    <d v="2011-01-04T00:00:00"/>
    <n v="5540"/>
    <n v="47.45"/>
    <n v="31.79"/>
    <n v="262873"/>
    <n v="176116.6"/>
    <n v="86756.4"/>
  </r>
  <r>
    <x v="1"/>
    <s v="Sweden"/>
    <x v="3"/>
    <x v="1"/>
    <x v="2"/>
    <x v="344"/>
    <x v="6"/>
    <x v="7"/>
    <n v="737736070"/>
    <n v="15"/>
    <d v="2012-11-03T00:00:00"/>
    <n v="1352"/>
    <n v="205.7"/>
    <n v="117.11"/>
    <n v="278106.40000000002"/>
    <n v="158332.72"/>
    <n v="119773.68"/>
  </r>
  <r>
    <x v="1"/>
    <s v="Slovakia"/>
    <x v="11"/>
    <x v="1"/>
    <x v="2"/>
    <x v="345"/>
    <x v="11"/>
    <x v="1"/>
    <n v="585362994"/>
    <n v="50"/>
    <d v="2010-04-11T00:00:00"/>
    <n v="773"/>
    <n v="668.27"/>
    <n v="502.54"/>
    <n v="516572.71"/>
    <n v="388463.42"/>
    <n v="128109.29"/>
  </r>
  <r>
    <x v="3"/>
    <s v="Morocco"/>
    <x v="0"/>
    <x v="1"/>
    <x v="0"/>
    <x v="346"/>
    <x v="2"/>
    <x v="7"/>
    <n v="164442861"/>
    <n v="13"/>
    <d v="2012-09-20T00:00:00"/>
    <n v="1152"/>
    <n v="255.28"/>
    <n v="159.41999999999999"/>
    <n v="294082.56"/>
    <n v="183651.84"/>
    <n v="110430.72"/>
  </r>
  <r>
    <x v="4"/>
    <s v="Samoa"/>
    <x v="6"/>
    <x v="0"/>
    <x v="0"/>
    <x v="74"/>
    <x v="8"/>
    <x v="7"/>
    <n v="118774497"/>
    <n v="25"/>
    <d v="2012-05-24T00:00:00"/>
    <n v="6868"/>
    <n v="651.21"/>
    <n v="524.96"/>
    <n v="4472510.28"/>
    <n v="3605425.28"/>
    <n v="867085"/>
  </r>
  <r>
    <x v="4"/>
    <s v="Papua New Guinea"/>
    <x v="0"/>
    <x v="0"/>
    <x v="0"/>
    <x v="347"/>
    <x v="11"/>
    <x v="6"/>
    <n v="712469232"/>
    <n v="14"/>
    <d v="2017-03-12T00:00:00"/>
    <n v="4333"/>
    <n v="255.28"/>
    <n v="159.41999999999999"/>
    <n v="1106128.24"/>
    <n v="690766.86"/>
    <n v="415361.38"/>
  </r>
  <r>
    <x v="5"/>
    <s v="Ghana"/>
    <x v="0"/>
    <x v="1"/>
    <x v="1"/>
    <x v="348"/>
    <x v="3"/>
    <x v="6"/>
    <n v="479950892"/>
    <n v="2"/>
    <d v="2017-05-28T00:00:00"/>
    <n v="6989"/>
    <n v="255.28"/>
    <n v="159.41999999999999"/>
    <n v="1784151.92"/>
    <n v="1114186.3799999999"/>
    <n v="669965.54"/>
  </r>
  <r>
    <x v="5"/>
    <s v="Niger"/>
    <x v="10"/>
    <x v="0"/>
    <x v="3"/>
    <x v="349"/>
    <x v="0"/>
    <x v="2"/>
    <n v="275955808"/>
    <n v="21"/>
    <d v="2011-12-25T00:00:00"/>
    <n v="311"/>
    <n v="154.06"/>
    <n v="90.93"/>
    <n v="47912.66"/>
    <n v="28279.23"/>
    <n v="19633.43"/>
  </r>
  <r>
    <x v="2"/>
    <s v="India"/>
    <x v="0"/>
    <x v="1"/>
    <x v="0"/>
    <x v="350"/>
    <x v="9"/>
    <x v="7"/>
    <n v="125532805"/>
    <n v="41"/>
    <d v="2012-02-17T00:00:00"/>
    <n v="6802"/>
    <n v="255.28"/>
    <n v="159.41999999999999"/>
    <n v="1736414.56"/>
    <n v="1084374.8400000001"/>
    <n v="652039.72"/>
  </r>
  <r>
    <x v="2"/>
    <s v="Philippines"/>
    <x v="5"/>
    <x v="0"/>
    <x v="1"/>
    <x v="351"/>
    <x v="4"/>
    <x v="5"/>
    <n v="574043214"/>
    <n v="46"/>
    <d v="2015-01-05T00:00:00"/>
    <n v="998"/>
    <n v="109.28"/>
    <n v="35.840000000000003"/>
    <n v="109061.44"/>
    <n v="35768.32"/>
    <n v="73293.119999999995"/>
  </r>
  <r>
    <x v="3"/>
    <s v="Jordan"/>
    <x v="4"/>
    <x v="0"/>
    <x v="3"/>
    <x v="352"/>
    <x v="9"/>
    <x v="3"/>
    <n v="437160861"/>
    <n v="8"/>
    <d v="2015-01-16T00:00:00"/>
    <n v="4468"/>
    <n v="81.73"/>
    <n v="56.67"/>
    <n v="365169.64"/>
    <n v="253201.56"/>
    <n v="111968.08"/>
  </r>
  <r>
    <x v="1"/>
    <s v="Czech Republic"/>
    <x v="0"/>
    <x v="1"/>
    <x v="3"/>
    <x v="353"/>
    <x v="1"/>
    <x v="3"/>
    <n v="850872075"/>
    <n v="14"/>
    <d v="2015-08-01T00:00:00"/>
    <n v="810"/>
    <n v="255.28"/>
    <n v="159.41999999999999"/>
    <n v="206776.8"/>
    <n v="129130.2"/>
    <n v="77646.600000000006"/>
  </r>
  <r>
    <x v="4"/>
    <s v="East Timor"/>
    <x v="1"/>
    <x v="1"/>
    <x v="3"/>
    <x v="354"/>
    <x v="4"/>
    <x v="4"/>
    <n v="321475684"/>
    <n v="38"/>
    <d v="2016-12-16T00:00:00"/>
    <n v="654"/>
    <n v="152.58000000000001"/>
    <n v="97.44"/>
    <n v="99787.32"/>
    <n v="63725.760000000002"/>
    <n v="36061.56"/>
  </r>
  <r>
    <x v="1"/>
    <s v="Bosnia and Herzegovina"/>
    <x v="6"/>
    <x v="1"/>
    <x v="1"/>
    <x v="355"/>
    <x v="4"/>
    <x v="7"/>
    <n v="575583016"/>
    <n v="16"/>
    <d v="2012-11-24T00:00:00"/>
    <n v="6660"/>
    <n v="651.21"/>
    <n v="524.96"/>
    <n v="4337058.5999999996"/>
    <n v="3496233.6"/>
    <n v="840825"/>
  </r>
  <r>
    <x v="3"/>
    <s v="Bahrain"/>
    <x v="8"/>
    <x v="1"/>
    <x v="0"/>
    <x v="356"/>
    <x v="10"/>
    <x v="6"/>
    <n v="710117900"/>
    <n v="24"/>
    <d v="2017-07-02T00:00:00"/>
    <n v="8522"/>
    <n v="421.89"/>
    <n v="364.69"/>
    <n v="3595346.58"/>
    <n v="3107888.18"/>
    <n v="487458.4"/>
  </r>
  <r>
    <x v="2"/>
    <s v="Nepal"/>
    <x v="9"/>
    <x v="1"/>
    <x v="2"/>
    <x v="357"/>
    <x v="8"/>
    <x v="3"/>
    <n v="342316663"/>
    <n v="0"/>
    <d v="2015-04-05T00:00:00"/>
    <n v="7962"/>
    <n v="9.33"/>
    <n v="6.92"/>
    <n v="74285.460000000006"/>
    <n v="55097.04"/>
    <n v="19188.419999999998"/>
  </r>
  <r>
    <x v="2"/>
    <s v="Maldives"/>
    <x v="7"/>
    <x v="1"/>
    <x v="1"/>
    <x v="358"/>
    <x v="0"/>
    <x v="1"/>
    <n v="959728133"/>
    <n v="24"/>
    <d v="2011-01-20T00:00:00"/>
    <n v="3737"/>
    <n v="437.2"/>
    <n v="263.33"/>
    <n v="1633816.4"/>
    <n v="984064.21"/>
    <n v="649752.18999999994"/>
  </r>
  <r>
    <x v="4"/>
    <s v="Tuvalu"/>
    <x v="10"/>
    <x v="1"/>
    <x v="1"/>
    <x v="359"/>
    <x v="3"/>
    <x v="1"/>
    <n v="970213639"/>
    <n v="33"/>
    <d v="2010-06-12T00:00:00"/>
    <n v="6631"/>
    <n v="154.06"/>
    <n v="90.93"/>
    <n v="1021571.86"/>
    <n v="602956.82999999996"/>
    <n v="418615.03"/>
  </r>
  <r>
    <x v="2"/>
    <s v="Philippines"/>
    <x v="3"/>
    <x v="1"/>
    <x v="0"/>
    <x v="360"/>
    <x v="3"/>
    <x v="4"/>
    <n v="651947009"/>
    <n v="7"/>
    <d v="2016-05-18T00:00:00"/>
    <n v="4463"/>
    <n v="205.7"/>
    <n v="117.11"/>
    <n v="918039.1"/>
    <n v="522661.93"/>
    <n v="395377.17"/>
  </r>
  <r>
    <x v="6"/>
    <s v="United States of America"/>
    <x v="10"/>
    <x v="1"/>
    <x v="3"/>
    <x v="361"/>
    <x v="3"/>
    <x v="1"/>
    <n v="803414571"/>
    <n v="38"/>
    <d v="2010-06-19T00:00:00"/>
    <n v="7080"/>
    <n v="154.06"/>
    <n v="90.93"/>
    <n v="1090744.8"/>
    <n v="643784.4"/>
    <n v="446960.4"/>
  </r>
  <r>
    <x v="5"/>
    <s v="Tanzania"/>
    <x v="9"/>
    <x v="1"/>
    <x v="0"/>
    <x v="362"/>
    <x v="10"/>
    <x v="4"/>
    <n v="493415153"/>
    <n v="6"/>
    <d v="2016-06-09T00:00:00"/>
    <n v="1363"/>
    <n v="9.33"/>
    <n v="6.92"/>
    <n v="12716.79"/>
    <n v="9431.9599999999991"/>
    <n v="3284.83"/>
  </r>
  <r>
    <x v="0"/>
    <s v="Barbados"/>
    <x v="11"/>
    <x v="1"/>
    <x v="2"/>
    <x v="363"/>
    <x v="5"/>
    <x v="5"/>
    <n v="211060082"/>
    <n v="4"/>
    <d v="2014-04-03T00:00:00"/>
    <n v="6223"/>
    <n v="668.27"/>
    <n v="502.54"/>
    <n v="4158644.21"/>
    <n v="3127306.42"/>
    <n v="1031337.79"/>
  </r>
  <r>
    <x v="1"/>
    <s v="Kosovo"/>
    <x v="8"/>
    <x v="1"/>
    <x v="3"/>
    <x v="125"/>
    <x v="11"/>
    <x v="2"/>
    <n v="515773189"/>
    <n v="16"/>
    <d v="2011-02-17T00:00:00"/>
    <n v="7603"/>
    <n v="421.89"/>
    <n v="364.69"/>
    <n v="3207629.67"/>
    <n v="2772738.07"/>
    <n v="434891.6"/>
  </r>
  <r>
    <x v="2"/>
    <s v="Nepal"/>
    <x v="6"/>
    <x v="1"/>
    <x v="3"/>
    <x v="153"/>
    <x v="8"/>
    <x v="3"/>
    <n v="687290799"/>
    <n v="34"/>
    <d v="2015-05-19T00:00:00"/>
    <n v="3475"/>
    <n v="651.21"/>
    <n v="524.96"/>
    <n v="2262954.75"/>
    <n v="1824236"/>
    <n v="438718.75"/>
  </r>
  <r>
    <x v="5"/>
    <s v="Guinea-Bissau"/>
    <x v="9"/>
    <x v="0"/>
    <x v="1"/>
    <x v="364"/>
    <x v="8"/>
    <x v="6"/>
    <n v="975661742"/>
    <n v="43"/>
    <d v="2017-06-03T00:00:00"/>
    <n v="8846"/>
    <n v="9.33"/>
    <n v="6.92"/>
    <n v="82533.179999999993"/>
    <n v="61214.32"/>
    <n v="21318.86"/>
  </r>
  <r>
    <x v="1"/>
    <s v="Monaco"/>
    <x v="4"/>
    <x v="0"/>
    <x v="3"/>
    <x v="365"/>
    <x v="5"/>
    <x v="4"/>
    <n v="351247346"/>
    <n v="40"/>
    <d v="2016-05-08T00:00:00"/>
    <n v="750"/>
    <n v="81.73"/>
    <n v="56.67"/>
    <n v="61297.5"/>
    <n v="42502.5"/>
    <n v="18795"/>
  </r>
  <r>
    <x v="1"/>
    <s v="Portugal"/>
    <x v="2"/>
    <x v="1"/>
    <x v="3"/>
    <x v="323"/>
    <x v="9"/>
    <x v="4"/>
    <n v="554721438"/>
    <n v="8"/>
    <d v="2016-01-28T00:00:00"/>
    <n v="3256"/>
    <n v="47.45"/>
    <n v="31.79"/>
    <n v="154497.20000000001"/>
    <n v="103508.24"/>
    <n v="50988.959999999999"/>
  </r>
  <r>
    <x v="2"/>
    <s v="Turkmenistan"/>
    <x v="5"/>
    <x v="0"/>
    <x v="0"/>
    <x v="366"/>
    <x v="5"/>
    <x v="5"/>
    <n v="247070348"/>
    <n v="47"/>
    <d v="2014-04-23T00:00:00"/>
    <n v="2461"/>
    <n v="109.28"/>
    <n v="35.840000000000003"/>
    <n v="268938.08"/>
    <n v="88202.240000000005"/>
    <n v="180735.84"/>
  </r>
  <r>
    <x v="2"/>
    <s v="Thailand"/>
    <x v="8"/>
    <x v="0"/>
    <x v="0"/>
    <x v="367"/>
    <x v="0"/>
    <x v="7"/>
    <n v="859592902"/>
    <n v="43"/>
    <d v="2013-01-14T00:00:00"/>
    <n v="1497"/>
    <n v="421.89"/>
    <n v="364.69"/>
    <n v="631569.32999999996"/>
    <n v="545940.93000000005"/>
    <n v="85628.4"/>
  </r>
  <r>
    <x v="4"/>
    <s v="Vanuatu"/>
    <x v="10"/>
    <x v="0"/>
    <x v="2"/>
    <x v="368"/>
    <x v="7"/>
    <x v="3"/>
    <n v="743900430"/>
    <n v="45"/>
    <d v="2015-10-06T00:00:00"/>
    <n v="5523"/>
    <n v="154.06"/>
    <n v="90.93"/>
    <n v="850873.38"/>
    <n v="502206.39"/>
    <n v="348666.99"/>
  </r>
  <r>
    <x v="5"/>
    <s v="Central African Republic"/>
    <x v="11"/>
    <x v="0"/>
    <x v="1"/>
    <x v="369"/>
    <x v="3"/>
    <x v="3"/>
    <n v="121916759"/>
    <n v="41"/>
    <d v="2015-07-05T00:00:00"/>
    <n v="6733"/>
    <n v="668.27"/>
    <n v="502.54"/>
    <n v="4499461.91"/>
    <n v="3383601.82"/>
    <n v="1115860.0900000001"/>
  </r>
  <r>
    <x v="2"/>
    <s v="Maldives"/>
    <x v="4"/>
    <x v="0"/>
    <x v="1"/>
    <x v="370"/>
    <x v="4"/>
    <x v="0"/>
    <n v="635878217"/>
    <n v="34"/>
    <d v="2013-12-30T00:00:00"/>
    <n v="9350"/>
    <n v="81.73"/>
    <n v="56.67"/>
    <n v="764175.5"/>
    <n v="529864.5"/>
    <n v="234311"/>
  </r>
  <r>
    <x v="1"/>
    <s v="Germany"/>
    <x v="3"/>
    <x v="1"/>
    <x v="1"/>
    <x v="371"/>
    <x v="11"/>
    <x v="1"/>
    <n v="398333632"/>
    <n v="11"/>
    <d v="2010-03-02T00:00:00"/>
    <n v="4629"/>
    <n v="205.7"/>
    <n v="117.11"/>
    <n v="952185.3"/>
    <n v="542102.18999999994"/>
    <n v="410083.11"/>
  </r>
  <r>
    <x v="5"/>
    <s v="Botswana"/>
    <x v="7"/>
    <x v="0"/>
    <x v="3"/>
    <x v="372"/>
    <x v="2"/>
    <x v="2"/>
    <n v="742144334"/>
    <n v="28"/>
    <d v="2011-10-20T00:00:00"/>
    <n v="5855"/>
    <n v="437.2"/>
    <n v="263.33"/>
    <n v="2559806"/>
    <n v="1541797.15"/>
    <n v="1018008.85"/>
  </r>
  <r>
    <x v="1"/>
    <s v="Vatican City"/>
    <x v="2"/>
    <x v="0"/>
    <x v="1"/>
    <x v="373"/>
    <x v="0"/>
    <x v="3"/>
    <n v="370484149"/>
    <n v="23"/>
    <d v="2016-01-19T00:00:00"/>
    <n v="3348"/>
    <n v="47.45"/>
    <n v="31.79"/>
    <n v="158862.6"/>
    <n v="106432.92"/>
    <n v="52429.68"/>
  </r>
  <r>
    <x v="1"/>
    <s v="Denmark"/>
    <x v="0"/>
    <x v="1"/>
    <x v="3"/>
    <x v="374"/>
    <x v="2"/>
    <x v="0"/>
    <n v="306839406"/>
    <n v="2"/>
    <d v="2013-10-01T00:00:00"/>
    <n v="9454"/>
    <n v="255.28"/>
    <n v="159.41999999999999"/>
    <n v="2413417.12"/>
    <n v="1507156.68"/>
    <n v="906260.44"/>
  </r>
  <r>
    <x v="5"/>
    <s v="South Sudan"/>
    <x v="9"/>
    <x v="0"/>
    <x v="2"/>
    <x v="375"/>
    <x v="6"/>
    <x v="3"/>
    <n v="745008933"/>
    <n v="8"/>
    <d v="2015-11-03T00:00:00"/>
    <n v="3554"/>
    <n v="9.33"/>
    <n v="6.92"/>
    <n v="33158.82"/>
    <n v="24593.68"/>
    <n v="8565.14"/>
  </r>
  <r>
    <x v="5"/>
    <s v="Senegal"/>
    <x v="10"/>
    <x v="0"/>
    <x v="0"/>
    <x v="376"/>
    <x v="3"/>
    <x v="2"/>
    <n v="599104058"/>
    <n v="47"/>
    <d v="2011-06-28T00:00:00"/>
    <n v="7059"/>
    <n v="154.06"/>
    <n v="90.93"/>
    <n v="1087509.54"/>
    <n v="641874.87"/>
    <n v="445634.67"/>
  </r>
  <r>
    <x v="1"/>
    <s v="Estonia"/>
    <x v="2"/>
    <x v="1"/>
    <x v="1"/>
    <x v="377"/>
    <x v="11"/>
    <x v="6"/>
    <n v="653548610"/>
    <n v="12"/>
    <d v="2017-02-21T00:00:00"/>
    <n v="8412"/>
    <n v="47.45"/>
    <n v="31.79"/>
    <n v="399149.4"/>
    <n v="267417.48"/>
    <n v="131731.92000000001"/>
  </r>
  <r>
    <x v="1"/>
    <s v="Belarus"/>
    <x v="10"/>
    <x v="0"/>
    <x v="2"/>
    <x v="378"/>
    <x v="0"/>
    <x v="7"/>
    <n v="413078916"/>
    <n v="11"/>
    <d v="2013-01-11T00:00:00"/>
    <n v="8086"/>
    <n v="154.06"/>
    <n v="90.93"/>
    <n v="1245729.1599999999"/>
    <n v="735259.98"/>
    <n v="510469.18"/>
  </r>
  <r>
    <x v="2"/>
    <s v="Myanmar"/>
    <x v="10"/>
    <x v="0"/>
    <x v="3"/>
    <x v="379"/>
    <x v="11"/>
    <x v="5"/>
    <n v="352743804"/>
    <n v="41"/>
    <d v="2014-03-19T00:00:00"/>
    <n v="3585"/>
    <n v="154.06"/>
    <n v="90.93"/>
    <n v="552305.1"/>
    <n v="325984.05"/>
    <n v="226321.05"/>
  </r>
  <r>
    <x v="4"/>
    <s v="New Zealand"/>
    <x v="0"/>
    <x v="0"/>
    <x v="2"/>
    <x v="322"/>
    <x v="4"/>
    <x v="0"/>
    <n v="567904603"/>
    <n v="10"/>
    <d v="2013-11-12T00:00:00"/>
    <n v="4447"/>
    <n v="255.28"/>
    <n v="159.41999999999999"/>
    <n v="1135230.1599999999"/>
    <n v="708940.74"/>
    <n v="426289.42"/>
  </r>
  <r>
    <x v="6"/>
    <s v="United States of America"/>
    <x v="1"/>
    <x v="0"/>
    <x v="1"/>
    <x v="380"/>
    <x v="10"/>
    <x v="1"/>
    <n v="324235141"/>
    <n v="15"/>
    <d v="2010-07-12T00:00:00"/>
    <n v="7238"/>
    <n v="152.58000000000001"/>
    <n v="97.44"/>
    <n v="1104374.04"/>
    <n v="705270.72"/>
    <n v="399103.32"/>
  </r>
  <r>
    <x v="1"/>
    <s v="Italy"/>
    <x v="1"/>
    <x v="0"/>
    <x v="0"/>
    <x v="381"/>
    <x v="0"/>
    <x v="1"/>
    <n v="307721745"/>
    <n v="18"/>
    <d v="2011-01-01T00:00:00"/>
    <n v="558"/>
    <n v="152.58000000000001"/>
    <n v="97.44"/>
    <n v="85139.64"/>
    <n v="54371.519999999997"/>
    <n v="30768.12"/>
  </r>
  <r>
    <x v="1"/>
    <s v="Kosovo"/>
    <x v="6"/>
    <x v="0"/>
    <x v="1"/>
    <x v="382"/>
    <x v="4"/>
    <x v="2"/>
    <n v="374663245"/>
    <n v="17"/>
    <d v="2011-11-26T00:00:00"/>
    <n v="35"/>
    <n v="651.21"/>
    <n v="524.96"/>
    <n v="22792.35"/>
    <n v="18373.599999999999"/>
    <n v="4418.75"/>
  </r>
  <r>
    <x v="1"/>
    <s v="Ireland"/>
    <x v="10"/>
    <x v="1"/>
    <x v="1"/>
    <x v="383"/>
    <x v="4"/>
    <x v="1"/>
    <n v="901670968"/>
    <n v="25"/>
    <d v="2010-12-11T00:00:00"/>
    <n v="3331"/>
    <n v="154.06"/>
    <n v="90.93"/>
    <n v="513173.86"/>
    <n v="302887.83"/>
    <n v="210286.03"/>
  </r>
  <r>
    <x v="0"/>
    <s v="Antigua and Barbuda"/>
    <x v="1"/>
    <x v="0"/>
    <x v="3"/>
    <x v="384"/>
    <x v="1"/>
    <x v="1"/>
    <n v="535668742"/>
    <n v="42"/>
    <d v="2010-08-31T00:00:00"/>
    <n v="5139"/>
    <n v="152.58000000000001"/>
    <n v="97.44"/>
    <n v="784108.62"/>
    <n v="500744.16"/>
    <n v="283364.46000000002"/>
  </r>
  <r>
    <x v="2"/>
    <s v="Bangladesh"/>
    <x v="11"/>
    <x v="1"/>
    <x v="1"/>
    <x v="385"/>
    <x v="10"/>
    <x v="5"/>
    <n v="243892896"/>
    <n v="31"/>
    <d v="2014-07-22T00:00:00"/>
    <n v="2183"/>
    <n v="668.27"/>
    <n v="502.54"/>
    <n v="1458833.41"/>
    <n v="1097044.82"/>
    <n v="361788.59"/>
  </r>
  <r>
    <x v="3"/>
    <s v="Lebanon"/>
    <x v="5"/>
    <x v="1"/>
    <x v="1"/>
    <x v="159"/>
    <x v="0"/>
    <x v="3"/>
    <n v="163892257"/>
    <n v="45"/>
    <d v="2016-01-25T00:00:00"/>
    <n v="8216"/>
    <n v="109.28"/>
    <n v="35.840000000000003"/>
    <n v="897844.48"/>
    <n v="294461.44"/>
    <n v="603383.04000000004"/>
  </r>
  <r>
    <x v="6"/>
    <s v="Greenland"/>
    <x v="11"/>
    <x v="1"/>
    <x v="3"/>
    <x v="386"/>
    <x v="4"/>
    <x v="4"/>
    <n v="953528153"/>
    <n v="49"/>
    <d v="2017-01-16T00:00:00"/>
    <n v="9025"/>
    <n v="668.27"/>
    <n v="502.54"/>
    <n v="6031136.75"/>
    <n v="4535423.5"/>
    <n v="1495713.25"/>
  </r>
  <r>
    <x v="5"/>
    <s v="Guinea"/>
    <x v="9"/>
    <x v="0"/>
    <x v="0"/>
    <x v="108"/>
    <x v="7"/>
    <x v="4"/>
    <n v="640974414"/>
    <n v="48"/>
    <d v="2016-09-20T00:00:00"/>
    <n v="7428"/>
    <n v="9.33"/>
    <n v="6.92"/>
    <n v="69303.240000000005"/>
    <n v="51401.760000000002"/>
    <n v="17901.48"/>
  </r>
  <r>
    <x v="6"/>
    <s v="United States of America"/>
    <x v="0"/>
    <x v="1"/>
    <x v="1"/>
    <x v="186"/>
    <x v="8"/>
    <x v="3"/>
    <n v="474717366"/>
    <n v="6"/>
    <d v="2015-04-14T00:00:00"/>
    <n v="8273"/>
    <n v="255.28"/>
    <n v="159.41999999999999"/>
    <n v="2111931.44"/>
    <n v="1318881.6599999999"/>
    <n v="793049.78"/>
  </r>
  <r>
    <x v="4"/>
    <s v="East Timor"/>
    <x v="8"/>
    <x v="0"/>
    <x v="1"/>
    <x v="162"/>
    <x v="1"/>
    <x v="1"/>
    <n v="873555839"/>
    <n v="31"/>
    <d v="2010-08-04T00:00:00"/>
    <n v="3440"/>
    <n v="421.89"/>
    <n v="364.69"/>
    <n v="1451301.6"/>
    <n v="1254533.6000000001"/>
    <n v="196768"/>
  </r>
  <r>
    <x v="5"/>
    <s v="Niger"/>
    <x v="3"/>
    <x v="0"/>
    <x v="0"/>
    <x v="387"/>
    <x v="9"/>
    <x v="4"/>
    <n v="976601159"/>
    <n v="41"/>
    <d v="2016-03-11T00:00:00"/>
    <n v="6840"/>
    <n v="205.7"/>
    <n v="117.11"/>
    <n v="1406988"/>
    <n v="801032.4"/>
    <n v="605955.6"/>
  </r>
  <r>
    <x v="0"/>
    <s v="El Salvador"/>
    <x v="9"/>
    <x v="1"/>
    <x v="1"/>
    <x v="388"/>
    <x v="6"/>
    <x v="7"/>
    <n v="893277156"/>
    <n v="42"/>
    <d v="2012-11-12T00:00:00"/>
    <n v="9416"/>
    <n v="9.33"/>
    <n v="6.92"/>
    <n v="87851.28"/>
    <n v="65158.720000000001"/>
    <n v="22692.560000000001"/>
  </r>
  <r>
    <x v="1"/>
    <s v="Montenegro"/>
    <x v="7"/>
    <x v="1"/>
    <x v="2"/>
    <x v="389"/>
    <x v="7"/>
    <x v="7"/>
    <n v="353320157"/>
    <n v="3"/>
    <d v="2012-08-22T00:00:00"/>
    <n v="4141"/>
    <n v="437.2"/>
    <n v="263.33"/>
    <n v="1810445.2"/>
    <n v="1090449.53"/>
    <n v="719995.67"/>
  </r>
  <r>
    <x v="4"/>
    <s v="Palau"/>
    <x v="0"/>
    <x v="1"/>
    <x v="3"/>
    <x v="390"/>
    <x v="1"/>
    <x v="6"/>
    <n v="956778991"/>
    <n v="35"/>
    <d v="2017-08-25T00:00:00"/>
    <n v="1020"/>
    <n v="255.28"/>
    <n v="159.41999999999999"/>
    <n v="260385.6"/>
    <n v="162608.4"/>
    <n v="97777.2"/>
  </r>
  <r>
    <x v="5"/>
    <s v="Botswana"/>
    <x v="0"/>
    <x v="1"/>
    <x v="2"/>
    <x v="391"/>
    <x v="8"/>
    <x v="3"/>
    <n v="324014985"/>
    <n v="7"/>
    <d v="2015-04-10T00:00:00"/>
    <n v="2089"/>
    <n v="255.28"/>
    <n v="159.41999999999999"/>
    <n v="533279.92000000004"/>
    <n v="333028.38"/>
    <n v="200251.54"/>
  </r>
  <r>
    <x v="1"/>
    <s v="Norway"/>
    <x v="3"/>
    <x v="1"/>
    <x v="2"/>
    <x v="392"/>
    <x v="10"/>
    <x v="0"/>
    <n v="645701968"/>
    <n v="31"/>
    <d v="2013-07-21T00:00:00"/>
    <n v="6416"/>
    <n v="205.7"/>
    <n v="117.11"/>
    <n v="1319771.2"/>
    <n v="751377.76"/>
    <n v="568393.43999999994"/>
  </r>
  <r>
    <x v="2"/>
    <s v="Maldives"/>
    <x v="9"/>
    <x v="1"/>
    <x v="2"/>
    <x v="393"/>
    <x v="10"/>
    <x v="0"/>
    <n v="132826268"/>
    <n v="29"/>
    <d v="2013-07-07T00:00:00"/>
    <n v="5099"/>
    <n v="9.33"/>
    <n v="6.92"/>
    <n v="47573.67"/>
    <n v="35285.08"/>
    <n v="12288.59"/>
  </r>
  <r>
    <x v="5"/>
    <s v="Cote d'Ivoire"/>
    <x v="8"/>
    <x v="1"/>
    <x v="2"/>
    <x v="394"/>
    <x v="7"/>
    <x v="0"/>
    <n v="666686713"/>
    <n v="12"/>
    <d v="2013-09-10T00:00:00"/>
    <n v="6269"/>
    <n v="421.89"/>
    <n v="364.69"/>
    <n v="2644828.41"/>
    <n v="2286241.61"/>
    <n v="358586.8"/>
  </r>
  <r>
    <x v="1"/>
    <s v="Poland"/>
    <x v="6"/>
    <x v="0"/>
    <x v="3"/>
    <x v="395"/>
    <x v="2"/>
    <x v="0"/>
    <n v="148894631"/>
    <n v="6"/>
    <d v="2013-09-25T00:00:00"/>
    <n v="85"/>
    <n v="651.21"/>
    <n v="524.96"/>
    <n v="55352.85"/>
    <n v="44621.599999999999"/>
    <n v="10731.25"/>
  </r>
  <r>
    <x v="5"/>
    <s v="Democratic Republic of the Congo"/>
    <x v="2"/>
    <x v="0"/>
    <x v="2"/>
    <x v="396"/>
    <x v="10"/>
    <x v="1"/>
    <n v="151373851"/>
    <n v="24"/>
    <d v="2010-07-12T00:00:00"/>
    <n v="3741"/>
    <n v="47.45"/>
    <n v="31.79"/>
    <n v="177510.45"/>
    <n v="118926.39"/>
    <n v="58584.06"/>
  </r>
  <r>
    <x v="5"/>
    <s v="Sierra Leone"/>
    <x v="4"/>
    <x v="1"/>
    <x v="2"/>
    <x v="397"/>
    <x v="0"/>
    <x v="4"/>
    <n v="966360700"/>
    <n v="42"/>
    <d v="2017-01-27T00:00:00"/>
    <n v="6461"/>
    <n v="81.73"/>
    <n v="56.67"/>
    <n v="528057.53"/>
    <n v="366144.87"/>
    <n v="161912.66"/>
  </r>
  <r>
    <x v="0"/>
    <s v="Honduras"/>
    <x v="0"/>
    <x v="0"/>
    <x v="0"/>
    <x v="398"/>
    <x v="8"/>
    <x v="0"/>
    <n v="256404006"/>
    <n v="23"/>
    <d v="2013-04-27T00:00:00"/>
    <n v="4498"/>
    <n v="255.28"/>
    <n v="159.41999999999999"/>
    <n v="1148249.44"/>
    <n v="717071.16"/>
    <n v="431178.28"/>
  </r>
  <r>
    <x v="0"/>
    <s v="Grenada"/>
    <x v="11"/>
    <x v="0"/>
    <x v="1"/>
    <x v="273"/>
    <x v="6"/>
    <x v="1"/>
    <n v="704365098"/>
    <n v="48"/>
    <d v="2010-11-23T00:00:00"/>
    <n v="6140"/>
    <n v="668.27"/>
    <n v="502.54"/>
    <n v="4103177.8"/>
    <n v="3085595.6"/>
    <n v="1017582.2"/>
  </r>
  <r>
    <x v="5"/>
    <s v="Namibia"/>
    <x v="0"/>
    <x v="0"/>
    <x v="1"/>
    <x v="399"/>
    <x v="7"/>
    <x v="1"/>
    <n v="563417804"/>
    <n v="29"/>
    <d v="2010-09-03T00:00:00"/>
    <n v="6703"/>
    <n v="255.28"/>
    <n v="159.41999999999999"/>
    <n v="1711141.84"/>
    <n v="1068592.26"/>
    <n v="642549.57999999996"/>
  </r>
  <r>
    <x v="3"/>
    <s v="Morocco"/>
    <x v="10"/>
    <x v="1"/>
    <x v="3"/>
    <x v="400"/>
    <x v="0"/>
    <x v="5"/>
    <n v="407048451"/>
    <n v="50"/>
    <d v="2015-01-23T00:00:00"/>
    <n v="3537"/>
    <n v="154.06"/>
    <n v="90.93"/>
    <n v="544910.22"/>
    <n v="321619.40999999997"/>
    <n v="223290.81"/>
  </r>
  <r>
    <x v="2"/>
    <s v="Japan"/>
    <x v="2"/>
    <x v="1"/>
    <x v="0"/>
    <x v="401"/>
    <x v="7"/>
    <x v="3"/>
    <n v="879055869"/>
    <n v="24"/>
    <d v="2015-09-14T00:00:00"/>
    <n v="1021"/>
    <n v="47.45"/>
    <n v="31.79"/>
    <n v="48446.45"/>
    <n v="32457.59"/>
    <n v="15988.86"/>
  </r>
  <r>
    <x v="1"/>
    <s v="Sweden"/>
    <x v="0"/>
    <x v="0"/>
    <x v="2"/>
    <x v="402"/>
    <x v="8"/>
    <x v="0"/>
    <n v="443551385"/>
    <n v="36"/>
    <d v="2013-05-09T00:00:00"/>
    <n v="5566"/>
    <n v="255.28"/>
    <n v="159.41999999999999"/>
    <n v="1420888.48"/>
    <n v="887331.72"/>
    <n v="533556.76"/>
  </r>
  <r>
    <x v="3"/>
    <s v="Iran"/>
    <x v="4"/>
    <x v="0"/>
    <x v="2"/>
    <x v="403"/>
    <x v="11"/>
    <x v="0"/>
    <n v="334958827"/>
    <n v="3"/>
    <d v="2013-02-28T00:00:00"/>
    <n v="615"/>
    <n v="81.73"/>
    <n v="56.67"/>
    <n v="50263.95"/>
    <n v="34852.050000000003"/>
    <n v="15411.9"/>
  </r>
  <r>
    <x v="1"/>
    <s v="Vatican City"/>
    <x v="5"/>
    <x v="1"/>
    <x v="3"/>
    <x v="107"/>
    <x v="5"/>
    <x v="5"/>
    <n v="508014523"/>
    <n v="9"/>
    <d v="2014-03-20T00:00:00"/>
    <n v="1642"/>
    <n v="109.28"/>
    <n v="35.840000000000003"/>
    <n v="179437.76"/>
    <n v="58849.279999999999"/>
    <n v="120588.48"/>
  </r>
  <r>
    <x v="1"/>
    <s v="Lithuania"/>
    <x v="6"/>
    <x v="0"/>
    <x v="1"/>
    <x v="404"/>
    <x v="1"/>
    <x v="7"/>
    <n v="987767302"/>
    <n v="24"/>
    <d v="2012-08-01T00:00:00"/>
    <n v="1150"/>
    <n v="651.21"/>
    <n v="524.96"/>
    <n v="748891.5"/>
    <n v="603704"/>
    <n v="145187.5"/>
  </r>
  <r>
    <x v="0"/>
    <s v="Costa Rica"/>
    <x v="8"/>
    <x v="1"/>
    <x v="2"/>
    <x v="405"/>
    <x v="4"/>
    <x v="7"/>
    <n v="519578492"/>
    <n v="31"/>
    <d v="2012-12-29T00:00:00"/>
    <n v="3677"/>
    <n v="421.89"/>
    <n v="364.69"/>
    <n v="1551289.53"/>
    <n v="1340965.1299999999"/>
    <n v="210324.4"/>
  </r>
  <r>
    <x v="3"/>
    <s v="Egypt"/>
    <x v="1"/>
    <x v="1"/>
    <x v="0"/>
    <x v="406"/>
    <x v="10"/>
    <x v="6"/>
    <n v="619121921"/>
    <n v="4"/>
    <d v="2017-06-10T00:00:00"/>
    <n v="789"/>
    <n v="152.58000000000001"/>
    <n v="97.44"/>
    <n v="120385.62"/>
    <n v="76880.160000000003"/>
    <n v="43505.46"/>
  </r>
  <r>
    <x v="3"/>
    <s v="Libya"/>
    <x v="0"/>
    <x v="1"/>
    <x v="3"/>
    <x v="407"/>
    <x v="9"/>
    <x v="5"/>
    <n v="622383916"/>
    <n v="29"/>
    <d v="2014-02-18T00:00:00"/>
    <n v="6086"/>
    <n v="255.28"/>
    <n v="159.41999999999999"/>
    <n v="1553634.08"/>
    <n v="970230.12"/>
    <n v="583403.96"/>
  </r>
  <r>
    <x v="2"/>
    <s v="Thailand"/>
    <x v="5"/>
    <x v="1"/>
    <x v="2"/>
    <x v="408"/>
    <x v="6"/>
    <x v="1"/>
    <n v="835663306"/>
    <n v="29"/>
    <d v="2010-11-03T00:00:00"/>
    <n v="197"/>
    <n v="109.28"/>
    <n v="35.840000000000003"/>
    <n v="21528.16"/>
    <n v="7060.48"/>
    <n v="14467.68"/>
  </r>
  <r>
    <x v="3"/>
    <s v="Pakistan"/>
    <x v="4"/>
    <x v="0"/>
    <x v="1"/>
    <x v="108"/>
    <x v="7"/>
    <x v="4"/>
    <n v="285571420"/>
    <n v="41"/>
    <d v="2016-09-13T00:00:00"/>
    <n v="5784"/>
    <n v="81.73"/>
    <n v="56.67"/>
    <n v="472726.32"/>
    <n v="327779.28000000003"/>
    <n v="144947.04"/>
  </r>
  <r>
    <x v="3"/>
    <s v="Libya"/>
    <x v="0"/>
    <x v="0"/>
    <x v="1"/>
    <x v="409"/>
    <x v="11"/>
    <x v="3"/>
    <n v="769032084"/>
    <n v="41"/>
    <d v="2015-04-03T00:00:00"/>
    <n v="2538"/>
    <n v="255.28"/>
    <n v="159.41999999999999"/>
    <n v="647900.64"/>
    <n v="404607.96"/>
    <n v="243292.68"/>
  </r>
  <r>
    <x v="5"/>
    <s v="Botswana"/>
    <x v="10"/>
    <x v="1"/>
    <x v="2"/>
    <x v="410"/>
    <x v="6"/>
    <x v="0"/>
    <n v="103281629"/>
    <n v="17"/>
    <d v="2013-11-05T00:00:00"/>
    <n v="2184"/>
    <n v="154.06"/>
    <n v="90.93"/>
    <n v="336467.04"/>
    <n v="198591.12"/>
    <n v="137875.92000000001"/>
  </r>
  <r>
    <x v="0"/>
    <s v="El Salvador"/>
    <x v="3"/>
    <x v="0"/>
    <x v="2"/>
    <x v="411"/>
    <x v="5"/>
    <x v="6"/>
    <n v="675868880"/>
    <n v="48"/>
    <d v="2017-05-11T00:00:00"/>
    <n v="3476"/>
    <n v="205.7"/>
    <n v="117.11"/>
    <n v="715013.2"/>
    <n v="407074.36"/>
    <n v="307938.84000000003"/>
  </r>
  <r>
    <x v="5"/>
    <s v="Sao Tome and Principe"/>
    <x v="9"/>
    <x v="1"/>
    <x v="0"/>
    <x v="412"/>
    <x v="9"/>
    <x v="4"/>
    <n v="894655168"/>
    <n v="22"/>
    <d v="2016-01-26T00:00:00"/>
    <n v="7200"/>
    <n v="9.33"/>
    <n v="6.92"/>
    <n v="67176"/>
    <n v="49824"/>
    <n v="17352"/>
  </r>
  <r>
    <x v="5"/>
    <s v="Comoros"/>
    <x v="9"/>
    <x v="0"/>
    <x v="0"/>
    <x v="413"/>
    <x v="11"/>
    <x v="0"/>
    <n v="137814319"/>
    <n v="19"/>
    <d v="2013-03-14T00:00:00"/>
    <n v="1174"/>
    <n v="9.33"/>
    <n v="6.92"/>
    <n v="10953.42"/>
    <n v="8124.08"/>
    <n v="2829.34"/>
  </r>
  <r>
    <x v="1"/>
    <s v="Croatia"/>
    <x v="0"/>
    <x v="1"/>
    <x v="3"/>
    <x v="414"/>
    <x v="2"/>
    <x v="7"/>
    <n v="103832662"/>
    <n v="31"/>
    <d v="2012-10-20T00:00:00"/>
    <n v="5247"/>
    <n v="255.28"/>
    <n v="159.41999999999999"/>
    <n v="1339454.1599999999"/>
    <n v="836476.74"/>
    <n v="502977.42"/>
  </r>
  <r>
    <x v="3"/>
    <s v="Pakistan"/>
    <x v="4"/>
    <x v="1"/>
    <x v="3"/>
    <x v="415"/>
    <x v="9"/>
    <x v="4"/>
    <n v="761509025"/>
    <n v="38"/>
    <d v="2016-03-03T00:00:00"/>
    <n v="6298"/>
    <n v="81.73"/>
    <n v="56.67"/>
    <n v="514735.54"/>
    <n v="356907.66"/>
    <n v="157827.88"/>
  </r>
  <r>
    <x v="5"/>
    <s v="Sierra Leone"/>
    <x v="2"/>
    <x v="0"/>
    <x v="0"/>
    <x v="396"/>
    <x v="10"/>
    <x v="1"/>
    <n v="799954736"/>
    <n v="33"/>
    <d v="2010-07-21T00:00:00"/>
    <n v="3238"/>
    <n v="47.45"/>
    <n v="31.79"/>
    <n v="153643.1"/>
    <n v="102936.02"/>
    <n v="50707.08"/>
  </r>
  <r>
    <x v="2"/>
    <s v="Malaysia"/>
    <x v="1"/>
    <x v="1"/>
    <x v="2"/>
    <x v="416"/>
    <x v="2"/>
    <x v="1"/>
    <n v="778593623"/>
    <n v="49"/>
    <d v="2010-11-17T00:00:00"/>
    <n v="2010"/>
    <n v="152.58000000000001"/>
    <n v="97.44"/>
    <n v="306685.8"/>
    <n v="195854.4"/>
    <n v="110831.4"/>
  </r>
  <r>
    <x v="0"/>
    <s v="Antigua and Barbuda"/>
    <x v="7"/>
    <x v="1"/>
    <x v="0"/>
    <x v="417"/>
    <x v="11"/>
    <x v="1"/>
    <n v="877162015"/>
    <n v="29"/>
    <d v="2010-03-07T00:00:00"/>
    <n v="588"/>
    <n v="437.2"/>
    <n v="263.33"/>
    <n v="257073.6"/>
    <n v="154838.04"/>
    <n v="102235.56"/>
  </r>
  <r>
    <x v="1"/>
    <s v="Malta"/>
    <x v="4"/>
    <x v="0"/>
    <x v="3"/>
    <x v="418"/>
    <x v="11"/>
    <x v="5"/>
    <n v="445708739"/>
    <n v="8"/>
    <d v="2014-02-27T00:00:00"/>
    <n v="3975"/>
    <n v="81.73"/>
    <n v="56.67"/>
    <n v="324876.75"/>
    <n v="225263.25"/>
    <n v="99613.5"/>
  </r>
  <r>
    <x v="5"/>
    <s v="Botswana"/>
    <x v="11"/>
    <x v="1"/>
    <x v="0"/>
    <x v="280"/>
    <x v="3"/>
    <x v="5"/>
    <n v="254595124"/>
    <n v="32"/>
    <d v="2014-06-21T00:00:00"/>
    <n v="9210"/>
    <n v="668.27"/>
    <n v="502.54"/>
    <n v="6154766.7000000002"/>
    <n v="4628393.4000000004"/>
    <n v="1526373.3"/>
  </r>
  <r>
    <x v="5"/>
    <s v="Chad"/>
    <x v="0"/>
    <x v="0"/>
    <x v="3"/>
    <x v="227"/>
    <x v="6"/>
    <x v="5"/>
    <n v="244494998"/>
    <n v="36"/>
    <d v="2014-11-21T00:00:00"/>
    <n v="358"/>
    <n v="255.28"/>
    <n v="159.41999999999999"/>
    <n v="91390.24"/>
    <n v="57072.36"/>
    <n v="34317.879999999997"/>
  </r>
  <r>
    <x v="5"/>
    <s v="Lesotho"/>
    <x v="3"/>
    <x v="0"/>
    <x v="0"/>
    <x v="106"/>
    <x v="6"/>
    <x v="7"/>
    <n v="876394689"/>
    <n v="18"/>
    <d v="2012-11-09T00:00:00"/>
    <n v="3519"/>
    <n v="205.7"/>
    <n v="117.11"/>
    <n v="723858.3"/>
    <n v="412110.09"/>
    <n v="311748.21000000002"/>
  </r>
  <r>
    <x v="0"/>
    <s v="Dominican Republic"/>
    <x v="9"/>
    <x v="0"/>
    <x v="2"/>
    <x v="419"/>
    <x v="2"/>
    <x v="1"/>
    <n v="881593024"/>
    <n v="15"/>
    <d v="2010-10-09T00:00:00"/>
    <n v="1822"/>
    <n v="9.33"/>
    <n v="6.92"/>
    <n v="16999.259999999998"/>
    <n v="12608.24"/>
    <n v="4391.0200000000004"/>
  </r>
  <r>
    <x v="5"/>
    <s v="Burundi"/>
    <x v="5"/>
    <x v="0"/>
    <x v="1"/>
    <x v="420"/>
    <x v="0"/>
    <x v="2"/>
    <n v="411701333"/>
    <n v="26"/>
    <d v="2011-12-27T00:00:00"/>
    <n v="428"/>
    <n v="109.28"/>
    <n v="35.840000000000003"/>
    <n v="46771.839999999997"/>
    <n v="15339.52"/>
    <n v="31432.32"/>
  </r>
  <r>
    <x v="2"/>
    <s v="Brunei"/>
    <x v="0"/>
    <x v="0"/>
    <x v="0"/>
    <x v="421"/>
    <x v="9"/>
    <x v="6"/>
    <n v="588643443"/>
    <n v="40"/>
    <d v="2017-02-11T00:00:00"/>
    <n v="1531"/>
    <n v="255.28"/>
    <n v="159.41999999999999"/>
    <n v="390833.68"/>
    <n v="244072.02"/>
    <n v="146761.66"/>
  </r>
  <r>
    <x v="1"/>
    <s v="Macedonia"/>
    <x v="2"/>
    <x v="1"/>
    <x v="0"/>
    <x v="83"/>
    <x v="1"/>
    <x v="7"/>
    <n v="354655683"/>
    <n v="7"/>
    <d v="2012-07-31T00:00:00"/>
    <n v="9353"/>
    <n v="47.45"/>
    <n v="31.79"/>
    <n v="443799.85"/>
    <n v="297331.87"/>
    <n v="146467.98000000001"/>
  </r>
  <r>
    <x v="2"/>
    <s v="Uzbekistan"/>
    <x v="5"/>
    <x v="1"/>
    <x v="2"/>
    <x v="422"/>
    <x v="2"/>
    <x v="7"/>
    <n v="522286880"/>
    <n v="17"/>
    <d v="2012-10-03T00:00:00"/>
    <n v="5149"/>
    <n v="109.28"/>
    <n v="35.840000000000003"/>
    <n v="562682.72"/>
    <n v="184540.16"/>
    <n v="378142.56"/>
  </r>
  <r>
    <x v="1"/>
    <s v="Belarus"/>
    <x v="6"/>
    <x v="1"/>
    <x v="1"/>
    <x v="423"/>
    <x v="10"/>
    <x v="6"/>
    <n v="624398362"/>
    <n v="24"/>
    <d v="2017-07-24T00:00:00"/>
    <n v="2206"/>
    <n v="651.21"/>
    <n v="524.96"/>
    <n v="1436569.26"/>
    <n v="1158061.76"/>
    <n v="278507.5"/>
  </r>
  <r>
    <x v="1"/>
    <s v="Liechtenstein"/>
    <x v="2"/>
    <x v="0"/>
    <x v="1"/>
    <x v="424"/>
    <x v="2"/>
    <x v="4"/>
    <n v="264163959"/>
    <n v="17"/>
    <d v="2016-09-22T00:00:00"/>
    <n v="840"/>
    <n v="47.45"/>
    <n v="31.79"/>
    <n v="39858"/>
    <n v="26703.599999999999"/>
    <n v="13154.4"/>
  </r>
  <r>
    <x v="5"/>
    <s v="Seychelles"/>
    <x v="2"/>
    <x v="1"/>
    <x v="0"/>
    <x v="425"/>
    <x v="5"/>
    <x v="4"/>
    <n v="465069997"/>
    <n v="2"/>
    <d v="2016-03-23T00:00:00"/>
    <n v="3402"/>
    <n v="47.45"/>
    <n v="31.79"/>
    <n v="161424.9"/>
    <n v="108149.58"/>
    <n v="53275.32"/>
  </r>
  <r>
    <x v="1"/>
    <s v="Russia"/>
    <x v="6"/>
    <x v="1"/>
    <x v="3"/>
    <x v="426"/>
    <x v="6"/>
    <x v="2"/>
    <n v="520915305"/>
    <n v="22"/>
    <d v="2011-11-07T00:00:00"/>
    <n v="9270"/>
    <n v="651.21"/>
    <n v="524.96"/>
    <n v="6036716.7000000002"/>
    <n v="4866379.2"/>
    <n v="1170337.5"/>
  </r>
  <r>
    <x v="4"/>
    <s v="Australia"/>
    <x v="2"/>
    <x v="1"/>
    <x v="3"/>
    <x v="427"/>
    <x v="8"/>
    <x v="3"/>
    <n v="245811212"/>
    <n v="32"/>
    <d v="2015-05-11T00:00:00"/>
    <n v="9855"/>
    <n v="47.45"/>
    <n v="31.79"/>
    <n v="467619.75"/>
    <n v="313290.45"/>
    <n v="154329.29999999999"/>
  </r>
  <r>
    <x v="1"/>
    <s v="Armenia"/>
    <x v="3"/>
    <x v="0"/>
    <x v="3"/>
    <x v="428"/>
    <x v="11"/>
    <x v="0"/>
    <n v="424181544"/>
    <n v="27"/>
    <d v="2013-03-04T00:00:00"/>
    <n v="3600"/>
    <n v="205.7"/>
    <n v="117.11"/>
    <n v="740520"/>
    <n v="421596"/>
    <n v="318924"/>
  </r>
  <r>
    <x v="1"/>
    <s v="United Kingdom"/>
    <x v="6"/>
    <x v="0"/>
    <x v="3"/>
    <x v="429"/>
    <x v="1"/>
    <x v="3"/>
    <n v="560762631"/>
    <n v="13"/>
    <d v="2015-07-16T00:00:00"/>
    <n v="979"/>
    <n v="651.21"/>
    <n v="524.96"/>
    <n v="637534.59"/>
    <n v="513935.84"/>
    <n v="123598.75"/>
  </r>
  <r>
    <x v="4"/>
    <s v="Vanuatu"/>
    <x v="6"/>
    <x v="1"/>
    <x v="3"/>
    <x v="430"/>
    <x v="4"/>
    <x v="5"/>
    <n v="230603301"/>
    <n v="38"/>
    <d v="2014-12-10T00:00:00"/>
    <n v="9496"/>
    <n v="651.21"/>
    <n v="524.96"/>
    <n v="6183890.1600000001"/>
    <n v="4985020.16"/>
    <n v="1198870"/>
  </r>
  <r>
    <x v="4"/>
    <s v="Palau"/>
    <x v="10"/>
    <x v="0"/>
    <x v="3"/>
    <x v="431"/>
    <x v="11"/>
    <x v="7"/>
    <n v="429064881"/>
    <n v="9"/>
    <d v="2012-02-15T00:00:00"/>
    <n v="8688"/>
    <n v="154.06"/>
    <n v="90.93"/>
    <n v="1338473.28"/>
    <n v="789999.84"/>
    <n v="548473.43999999994"/>
  </r>
  <r>
    <x v="2"/>
    <s v="South Korea"/>
    <x v="11"/>
    <x v="1"/>
    <x v="1"/>
    <x v="432"/>
    <x v="11"/>
    <x v="0"/>
    <n v="421821200"/>
    <n v="26"/>
    <d v="2013-03-15T00:00:00"/>
    <n v="5122"/>
    <n v="668.27"/>
    <n v="502.54"/>
    <n v="3422878.94"/>
    <n v="2574009.88"/>
    <n v="848869.06"/>
  </r>
  <r>
    <x v="5"/>
    <s v="Malawi"/>
    <x v="6"/>
    <x v="0"/>
    <x v="1"/>
    <x v="433"/>
    <x v="8"/>
    <x v="6"/>
    <n v="894858586"/>
    <n v="47"/>
    <d v="2017-05-27T00:00:00"/>
    <n v="7396"/>
    <n v="651.21"/>
    <n v="524.96"/>
    <n v="4816349.16"/>
    <n v="3882604.16"/>
    <n v="933745"/>
  </r>
  <r>
    <x v="2"/>
    <s v="Tajikistan"/>
    <x v="2"/>
    <x v="1"/>
    <x v="1"/>
    <x v="434"/>
    <x v="1"/>
    <x v="0"/>
    <n v="804475867"/>
    <n v="22"/>
    <d v="2013-08-18T00:00:00"/>
    <n v="1141"/>
    <n v="47.45"/>
    <n v="31.79"/>
    <n v="54140.45"/>
    <n v="36272.39"/>
    <n v="17868.060000000001"/>
  </r>
  <r>
    <x v="5"/>
    <s v="Niger"/>
    <x v="0"/>
    <x v="1"/>
    <x v="0"/>
    <x v="435"/>
    <x v="4"/>
    <x v="5"/>
    <n v="527284371"/>
    <n v="13"/>
    <d v="2014-11-18T00:00:00"/>
    <n v="4018"/>
    <n v="255.28"/>
    <n v="159.41999999999999"/>
    <n v="1025715.04"/>
    <n v="640549.56000000006"/>
    <n v="385165.48"/>
  </r>
  <r>
    <x v="2"/>
    <s v="Turkmenistan"/>
    <x v="2"/>
    <x v="1"/>
    <x v="0"/>
    <x v="436"/>
    <x v="9"/>
    <x v="4"/>
    <n v="510207927"/>
    <n v="22"/>
    <d v="2016-02-15T00:00:00"/>
    <n v="718"/>
    <n v="47.45"/>
    <n v="31.79"/>
    <n v="34069.1"/>
    <n v="22825.22"/>
    <n v="11243.88"/>
  </r>
  <r>
    <x v="2"/>
    <s v="Sri Lanka"/>
    <x v="10"/>
    <x v="1"/>
    <x v="1"/>
    <x v="437"/>
    <x v="5"/>
    <x v="0"/>
    <n v="820482861"/>
    <n v="11"/>
    <d v="2013-04-11T00:00:00"/>
    <n v="7967"/>
    <n v="154.06"/>
    <n v="90.93"/>
    <n v="1227396.02"/>
    <n v="724439.31"/>
    <n v="502956.71"/>
  </r>
  <r>
    <x v="3"/>
    <s v="Tunisia"/>
    <x v="7"/>
    <x v="0"/>
    <x v="0"/>
    <x v="435"/>
    <x v="4"/>
    <x v="5"/>
    <n v="695658004"/>
    <n v="33"/>
    <d v="2014-12-08T00:00:00"/>
    <n v="9517"/>
    <n v="437.2"/>
    <n v="263.33"/>
    <n v="4160832.4"/>
    <n v="2506111.61"/>
    <n v="1654720.79"/>
  </r>
  <r>
    <x v="4"/>
    <s v="Fiji"/>
    <x v="7"/>
    <x v="1"/>
    <x v="3"/>
    <x v="438"/>
    <x v="5"/>
    <x v="3"/>
    <n v="793594682"/>
    <n v="2"/>
    <d v="2015-03-27T00:00:00"/>
    <n v="1157"/>
    <n v="437.2"/>
    <n v="263.33"/>
    <n v="505840.4"/>
    <n v="304672.81"/>
    <n v="201167.59"/>
  </r>
  <r>
    <x v="5"/>
    <s v="Zambia"/>
    <x v="0"/>
    <x v="0"/>
    <x v="0"/>
    <x v="439"/>
    <x v="7"/>
    <x v="0"/>
    <n v="942466723"/>
    <n v="23"/>
    <d v="2013-09-04T00:00:00"/>
    <n v="5702"/>
    <n v="255.28"/>
    <n v="159.41999999999999"/>
    <n v="1455606.56"/>
    <n v="909012.84"/>
    <n v="546593.72"/>
  </r>
  <r>
    <x v="5"/>
    <s v="Sao Tome and Principe"/>
    <x v="9"/>
    <x v="1"/>
    <x v="2"/>
    <x v="440"/>
    <x v="8"/>
    <x v="1"/>
    <n v="590760457"/>
    <n v="13"/>
    <d v="2010-04-28T00:00:00"/>
    <n v="8002"/>
    <n v="9.33"/>
    <n v="6.92"/>
    <n v="74658.66"/>
    <n v="55373.84"/>
    <n v="19284.82"/>
  </r>
  <r>
    <x v="5"/>
    <s v="Liberia"/>
    <x v="6"/>
    <x v="1"/>
    <x v="0"/>
    <x v="441"/>
    <x v="3"/>
    <x v="1"/>
    <n v="157274711"/>
    <n v="27"/>
    <d v="2010-06-17T00:00:00"/>
    <n v="9937"/>
    <n v="651.21"/>
    <n v="524.96"/>
    <n v="6471073.7699999996"/>
    <n v="5216527.5199999996"/>
    <n v="1254546.25"/>
  </r>
  <r>
    <x v="5"/>
    <s v="Benin"/>
    <x v="2"/>
    <x v="1"/>
    <x v="2"/>
    <x v="265"/>
    <x v="1"/>
    <x v="7"/>
    <n v="581120812"/>
    <n v="33"/>
    <d v="2012-08-16T00:00:00"/>
    <n v="5417"/>
    <n v="47.45"/>
    <n v="31.79"/>
    <n v="257036.65"/>
    <n v="172206.43"/>
    <n v="84830.22"/>
  </r>
  <r>
    <x v="5"/>
    <s v="Mali"/>
    <x v="9"/>
    <x v="1"/>
    <x v="3"/>
    <x v="442"/>
    <x v="7"/>
    <x v="7"/>
    <n v="171722590"/>
    <n v="38"/>
    <d v="2012-09-30T00:00:00"/>
    <n v="5385"/>
    <n v="9.33"/>
    <n v="6.92"/>
    <n v="50242.05"/>
    <n v="37264.199999999997"/>
    <n v="12977.85"/>
  </r>
  <r>
    <x v="1"/>
    <s v="Moldova"/>
    <x v="6"/>
    <x v="1"/>
    <x v="2"/>
    <x v="61"/>
    <x v="8"/>
    <x v="3"/>
    <n v="458816373"/>
    <n v="12"/>
    <d v="2015-04-16T00:00:00"/>
    <n v="2815"/>
    <n v="651.21"/>
    <n v="524.96"/>
    <n v="1833156.15"/>
    <n v="1477762.4"/>
    <n v="355393.75"/>
  </r>
  <r>
    <x v="2"/>
    <s v="Vietnam"/>
    <x v="2"/>
    <x v="1"/>
    <x v="3"/>
    <x v="443"/>
    <x v="7"/>
    <x v="5"/>
    <n v="342450988"/>
    <n v="13"/>
    <d v="2014-08-29T00:00:00"/>
    <n v="7712"/>
    <n v="47.45"/>
    <n v="31.79"/>
    <n v="365934.4"/>
    <n v="245164.48"/>
    <n v="120769.92"/>
  </r>
  <r>
    <x v="1"/>
    <s v="Netherlands"/>
    <x v="11"/>
    <x v="1"/>
    <x v="2"/>
    <x v="444"/>
    <x v="7"/>
    <x v="0"/>
    <n v="142987763"/>
    <n v="14"/>
    <d v="2013-09-01T00:00:00"/>
    <n v="2112"/>
    <n v="668.27"/>
    <n v="502.54"/>
    <n v="1411386.24"/>
    <n v="1061364.48"/>
    <n v="350021.76"/>
  </r>
  <r>
    <x v="3"/>
    <s v="Pakistan"/>
    <x v="5"/>
    <x v="1"/>
    <x v="2"/>
    <x v="445"/>
    <x v="10"/>
    <x v="7"/>
    <n v="251100528"/>
    <n v="23"/>
    <d v="2012-07-05T00:00:00"/>
    <n v="5081"/>
    <n v="109.28"/>
    <n v="35.840000000000003"/>
    <n v="555251.68000000005"/>
    <n v="182103.04000000001"/>
    <n v="373148.64"/>
  </r>
  <r>
    <x v="3"/>
    <s v="Turkey"/>
    <x v="7"/>
    <x v="0"/>
    <x v="2"/>
    <x v="446"/>
    <x v="8"/>
    <x v="7"/>
    <n v="677775609"/>
    <n v="15"/>
    <d v="2012-05-05T00:00:00"/>
    <n v="7719"/>
    <n v="437.2"/>
    <n v="263.33"/>
    <n v="3374746.8"/>
    <n v="2032644.27"/>
    <n v="1342102.53"/>
  </r>
  <r>
    <x v="5"/>
    <s v="Democratic Republic of the Congo"/>
    <x v="1"/>
    <x v="1"/>
    <x v="0"/>
    <x v="447"/>
    <x v="2"/>
    <x v="2"/>
    <n v="604311835"/>
    <n v="50"/>
    <d v="2011-11-04T00:00:00"/>
    <n v="8156"/>
    <n v="152.58000000000001"/>
    <n v="97.44"/>
    <n v="1244442.48"/>
    <n v="794720.64"/>
    <n v="449721.84"/>
  </r>
  <r>
    <x v="5"/>
    <s v="Botswana"/>
    <x v="6"/>
    <x v="0"/>
    <x v="3"/>
    <x v="448"/>
    <x v="5"/>
    <x v="1"/>
    <n v="632320535"/>
    <n v="2"/>
    <d v="2010-03-28T00:00:00"/>
    <n v="6553"/>
    <n v="651.21"/>
    <n v="524.96"/>
    <n v="4267379.13"/>
    <n v="3440062.88"/>
    <n v="827316.25"/>
  </r>
  <r>
    <x v="0"/>
    <s v="Barbados"/>
    <x v="1"/>
    <x v="0"/>
    <x v="2"/>
    <x v="449"/>
    <x v="8"/>
    <x v="7"/>
    <n v="533725535"/>
    <n v="37"/>
    <d v="2012-05-30T00:00:00"/>
    <n v="101"/>
    <n v="152.58000000000001"/>
    <n v="97.44"/>
    <n v="15410.58"/>
    <n v="9841.44"/>
    <n v="5569.14"/>
  </r>
  <r>
    <x v="5"/>
    <s v="Equatorial Guinea"/>
    <x v="4"/>
    <x v="0"/>
    <x v="2"/>
    <x v="450"/>
    <x v="4"/>
    <x v="3"/>
    <n v="600763165"/>
    <n v="29"/>
    <d v="2015-12-08T00:00:00"/>
    <n v="8026"/>
    <n v="81.73"/>
    <n v="56.67"/>
    <n v="655964.98"/>
    <n v="454833.42"/>
    <n v="201131.56"/>
  </r>
  <r>
    <x v="4"/>
    <s v="East Timor"/>
    <x v="10"/>
    <x v="1"/>
    <x v="2"/>
    <x v="436"/>
    <x v="9"/>
    <x v="4"/>
    <n v="295982253"/>
    <n v="44"/>
    <d v="2016-03-08T00:00:00"/>
    <n v="6581"/>
    <n v="154.06"/>
    <n v="90.93"/>
    <n v="1013868.86"/>
    <n v="598410.32999999996"/>
    <n v="415458.53"/>
  </r>
  <r>
    <x v="5"/>
    <s v="The Gambia"/>
    <x v="8"/>
    <x v="1"/>
    <x v="0"/>
    <x v="451"/>
    <x v="6"/>
    <x v="4"/>
    <n v="502244126"/>
    <n v="7"/>
    <d v="2016-10-17T00:00:00"/>
    <n v="4053"/>
    <n v="421.89"/>
    <n v="364.69"/>
    <n v="1709920.17"/>
    <n v="1478088.57"/>
    <n v="231831.6"/>
  </r>
  <r>
    <x v="3"/>
    <s v="Somalia"/>
    <x v="4"/>
    <x v="1"/>
    <x v="2"/>
    <x v="452"/>
    <x v="1"/>
    <x v="2"/>
    <n v="372722613"/>
    <n v="38"/>
    <d v="2011-08-18T00:00:00"/>
    <n v="5759"/>
    <n v="81.73"/>
    <n v="56.67"/>
    <n v="470683.07"/>
    <n v="326362.53000000003"/>
    <n v="144320.54"/>
  </r>
  <r>
    <x v="1"/>
    <s v="Andorra"/>
    <x v="1"/>
    <x v="1"/>
    <x v="1"/>
    <x v="453"/>
    <x v="9"/>
    <x v="1"/>
    <n v="480904042"/>
    <n v="13"/>
    <d v="2010-02-05T00:00:00"/>
    <n v="9048"/>
    <n v="152.58000000000001"/>
    <n v="97.44"/>
    <n v="1380543.84"/>
    <n v="881637.12"/>
    <n v="498906.72"/>
  </r>
  <r>
    <x v="3"/>
    <s v="Egypt"/>
    <x v="11"/>
    <x v="1"/>
    <x v="2"/>
    <x v="454"/>
    <x v="4"/>
    <x v="2"/>
    <n v="570587241"/>
    <n v="2"/>
    <d v="2011-11-08T00:00:00"/>
    <n v="8299"/>
    <n v="668.27"/>
    <n v="502.54"/>
    <n v="5545972.7300000004"/>
    <n v="4170579.46"/>
    <n v="1375393.27"/>
  </r>
  <r>
    <x v="2"/>
    <s v="Singapore"/>
    <x v="3"/>
    <x v="1"/>
    <x v="3"/>
    <x v="455"/>
    <x v="3"/>
    <x v="6"/>
    <n v="905883538"/>
    <n v="36"/>
    <d v="2017-07-02T00:00:00"/>
    <n v="9925"/>
    <n v="205.7"/>
    <n v="117.11"/>
    <n v="2041572.5"/>
    <n v="1162316.75"/>
    <n v="879255.75"/>
  </r>
  <r>
    <x v="0"/>
    <s v="Saint Vincent and the Grenadines"/>
    <x v="10"/>
    <x v="1"/>
    <x v="2"/>
    <x v="456"/>
    <x v="0"/>
    <x v="4"/>
    <n v="921216762"/>
    <n v="32"/>
    <d v="2017-01-14T00:00:00"/>
    <n v="7366"/>
    <n v="154.06"/>
    <n v="90.93"/>
    <n v="1134805.96"/>
    <n v="669790.38"/>
    <n v="465015.58"/>
  </r>
  <r>
    <x v="1"/>
    <s v="Armenia"/>
    <x v="10"/>
    <x v="0"/>
    <x v="0"/>
    <x v="283"/>
    <x v="0"/>
    <x v="4"/>
    <n v="571323239"/>
    <n v="25"/>
    <d v="2017-01-01T00:00:00"/>
    <n v="6097"/>
    <n v="154.06"/>
    <n v="90.93"/>
    <n v="939303.82"/>
    <n v="554400.21"/>
    <n v="384903.61"/>
  </r>
  <r>
    <x v="5"/>
    <s v="Senegal"/>
    <x v="7"/>
    <x v="0"/>
    <x v="0"/>
    <x v="457"/>
    <x v="10"/>
    <x v="0"/>
    <n v="781251800"/>
    <n v="35"/>
    <d v="2013-08-02T00:00:00"/>
    <n v="8623"/>
    <n v="437.2"/>
    <n v="263.33"/>
    <n v="3769975.6"/>
    <n v="2270694.59"/>
    <n v="1499281.01"/>
  </r>
  <r>
    <x v="2"/>
    <s v="Taiwan"/>
    <x v="8"/>
    <x v="1"/>
    <x v="1"/>
    <x v="266"/>
    <x v="3"/>
    <x v="2"/>
    <n v="296363770"/>
    <n v="45"/>
    <d v="2011-07-13T00:00:00"/>
    <n v="9480"/>
    <n v="421.89"/>
    <n v="364.69"/>
    <n v="3999517.2"/>
    <n v="3457261.2"/>
    <n v="542256"/>
  </r>
  <r>
    <x v="3"/>
    <s v="Libya"/>
    <x v="10"/>
    <x v="0"/>
    <x v="3"/>
    <x v="458"/>
    <x v="2"/>
    <x v="7"/>
    <n v="632332980"/>
    <n v="29"/>
    <d v="2012-10-25T00:00:00"/>
    <n v="236"/>
    <n v="154.06"/>
    <n v="90.93"/>
    <n v="36358.160000000003"/>
    <n v="21459.48"/>
    <n v="14898.68"/>
  </r>
  <r>
    <x v="3"/>
    <s v="Azerbaijan"/>
    <x v="7"/>
    <x v="1"/>
    <x v="3"/>
    <x v="459"/>
    <x v="9"/>
    <x v="0"/>
    <n v="225145757"/>
    <n v="22"/>
    <d v="2013-02-05T00:00:00"/>
    <n v="4487"/>
    <n v="437.2"/>
    <n v="263.33"/>
    <n v="1961716.4"/>
    <n v="1181561.71"/>
    <n v="780154.69"/>
  </r>
  <r>
    <x v="1"/>
    <s v="Italy"/>
    <x v="1"/>
    <x v="0"/>
    <x v="3"/>
    <x v="422"/>
    <x v="2"/>
    <x v="7"/>
    <n v="281100928"/>
    <n v="48"/>
    <d v="2012-11-03T00:00:00"/>
    <n v="2866"/>
    <n v="152.58000000000001"/>
    <n v="97.44"/>
    <n v="437294.28"/>
    <n v="279263.03999999998"/>
    <n v="158031.24"/>
  </r>
  <r>
    <x v="3"/>
    <s v="Libya"/>
    <x v="1"/>
    <x v="0"/>
    <x v="3"/>
    <x v="161"/>
    <x v="5"/>
    <x v="0"/>
    <n v="726809823"/>
    <n v="44"/>
    <d v="2013-05-05T00:00:00"/>
    <n v="8033"/>
    <n v="152.58000000000001"/>
    <n v="97.44"/>
    <n v="1225675.1399999999"/>
    <n v="782735.52"/>
    <n v="442939.62"/>
  </r>
  <r>
    <x v="1"/>
    <s v="Croatia"/>
    <x v="11"/>
    <x v="0"/>
    <x v="2"/>
    <x v="460"/>
    <x v="8"/>
    <x v="0"/>
    <n v="659196269"/>
    <n v="36"/>
    <d v="2013-06-01T00:00:00"/>
    <n v="9680"/>
    <n v="668.27"/>
    <n v="502.54"/>
    <n v="6468853.5999999996"/>
    <n v="4864587.2"/>
    <n v="1604266.4"/>
  </r>
  <r>
    <x v="1"/>
    <s v="Bulgaria"/>
    <x v="4"/>
    <x v="1"/>
    <x v="3"/>
    <x v="461"/>
    <x v="6"/>
    <x v="7"/>
    <n v="595496594"/>
    <n v="11"/>
    <d v="2012-11-04T00:00:00"/>
    <n v="9530"/>
    <n v="81.73"/>
    <n v="56.67"/>
    <n v="778886.9"/>
    <n v="540065.1"/>
    <n v="238821.8"/>
  </r>
  <r>
    <x v="3"/>
    <s v="Egypt"/>
    <x v="7"/>
    <x v="1"/>
    <x v="1"/>
    <x v="462"/>
    <x v="3"/>
    <x v="4"/>
    <n v="223259627"/>
    <n v="50"/>
    <d v="2016-07-03T00:00:00"/>
    <n v="6340"/>
    <n v="437.2"/>
    <n v="263.33"/>
    <n v="2771848"/>
    <n v="1669512.2"/>
    <n v="1102335.8"/>
  </r>
  <r>
    <x v="5"/>
    <s v="Guinea-Bissau"/>
    <x v="10"/>
    <x v="0"/>
    <x v="3"/>
    <x v="463"/>
    <x v="1"/>
    <x v="5"/>
    <n v="650346696"/>
    <n v="40"/>
    <d v="2014-09-03T00:00:00"/>
    <n v="894"/>
    <n v="154.06"/>
    <n v="90.93"/>
    <n v="137729.64000000001"/>
    <n v="81291.42"/>
    <n v="56438.22"/>
  </r>
  <r>
    <x v="1"/>
    <s v="Ireland"/>
    <x v="4"/>
    <x v="1"/>
    <x v="3"/>
    <x v="464"/>
    <x v="3"/>
    <x v="1"/>
    <n v="354931628"/>
    <n v="9"/>
    <d v="2010-06-08T00:00:00"/>
    <n v="1011"/>
    <n v="81.73"/>
    <n v="56.67"/>
    <n v="82629.03"/>
    <n v="57293.37"/>
    <n v="25335.66"/>
  </r>
  <r>
    <x v="3"/>
    <s v="Afghanistan"/>
    <x v="1"/>
    <x v="0"/>
    <x v="0"/>
    <x v="465"/>
    <x v="1"/>
    <x v="3"/>
    <n v="135500752"/>
    <n v="2"/>
    <d v="2015-07-21T00:00:00"/>
    <n v="6539"/>
    <n v="152.58000000000001"/>
    <n v="97.44"/>
    <n v="997720.62"/>
    <n v="637160.16"/>
    <n v="360560.46"/>
  </r>
  <r>
    <x v="0"/>
    <s v="Honduras"/>
    <x v="3"/>
    <x v="0"/>
    <x v="3"/>
    <x v="466"/>
    <x v="5"/>
    <x v="4"/>
    <n v="860852897"/>
    <n v="49"/>
    <d v="2016-04-25T00:00:00"/>
    <n v="4357"/>
    <n v="205.7"/>
    <n v="117.11"/>
    <n v="896234.9"/>
    <n v="510248.27"/>
    <n v="385986.63"/>
  </r>
  <r>
    <x v="3"/>
    <s v="Qatar"/>
    <x v="10"/>
    <x v="1"/>
    <x v="3"/>
    <x v="467"/>
    <x v="2"/>
    <x v="5"/>
    <n v="320099389"/>
    <n v="40"/>
    <d v="2014-11-02T00:00:00"/>
    <n v="3377"/>
    <n v="154.06"/>
    <n v="90.93"/>
    <n v="520260.62"/>
    <n v="307070.61"/>
    <n v="213190.01"/>
  </r>
  <r>
    <x v="5"/>
    <s v="Mali"/>
    <x v="6"/>
    <x v="1"/>
    <x v="0"/>
    <x v="383"/>
    <x v="4"/>
    <x v="1"/>
    <n v="872664058"/>
    <n v="9"/>
    <d v="2010-11-25T00:00:00"/>
    <n v="9542"/>
    <n v="651.21"/>
    <n v="524.96"/>
    <n v="6213845.8200000003"/>
    <n v="5009168.32"/>
    <n v="1204677.5"/>
  </r>
  <r>
    <x v="2"/>
    <s v="Malaysia"/>
    <x v="3"/>
    <x v="1"/>
    <x v="3"/>
    <x v="468"/>
    <x v="0"/>
    <x v="7"/>
    <n v="898283231"/>
    <n v="2"/>
    <d v="2012-12-18T00:00:00"/>
    <n v="825"/>
    <n v="205.7"/>
    <n v="117.11"/>
    <n v="169702.5"/>
    <n v="96615.75"/>
    <n v="73086.75"/>
  </r>
  <r>
    <x v="2"/>
    <s v="Turkmenistan"/>
    <x v="3"/>
    <x v="0"/>
    <x v="2"/>
    <x v="469"/>
    <x v="10"/>
    <x v="2"/>
    <n v="647005736"/>
    <n v="1"/>
    <d v="2011-06-12T00:00:00"/>
    <n v="2230"/>
    <n v="205.7"/>
    <n v="117.11"/>
    <n v="458711"/>
    <n v="261155.3"/>
    <n v="197555.7"/>
  </r>
  <r>
    <x v="4"/>
    <s v="Solomon Islands"/>
    <x v="2"/>
    <x v="0"/>
    <x v="1"/>
    <x v="470"/>
    <x v="0"/>
    <x v="7"/>
    <n v="889192903"/>
    <n v="2"/>
    <d v="2013-01-01T00:00:00"/>
    <n v="795"/>
    <n v="47.45"/>
    <n v="31.79"/>
    <n v="37722.75"/>
    <n v="25273.05"/>
    <n v="12449.7"/>
  </r>
  <r>
    <x v="2"/>
    <s v="Bhutan"/>
    <x v="9"/>
    <x v="0"/>
    <x v="2"/>
    <x v="471"/>
    <x v="9"/>
    <x v="5"/>
    <n v="665518558"/>
    <n v="43"/>
    <d v="2014-02-14T00:00:00"/>
    <n v="585"/>
    <n v="9.33"/>
    <n v="6.92"/>
    <n v="5458.05"/>
    <n v="4048.2"/>
    <n v="1409.85"/>
  </r>
  <r>
    <x v="1"/>
    <s v="Spain"/>
    <x v="8"/>
    <x v="1"/>
    <x v="1"/>
    <x v="472"/>
    <x v="4"/>
    <x v="2"/>
    <n v="436969029"/>
    <n v="18"/>
    <d v="2011-12-17T00:00:00"/>
    <n v="7701"/>
    <n v="421.89"/>
    <n v="364.69"/>
    <n v="3248974.89"/>
    <n v="2808477.69"/>
    <n v="440497.2"/>
  </r>
  <r>
    <x v="2"/>
    <s v="Taiwan"/>
    <x v="7"/>
    <x v="0"/>
    <x v="3"/>
    <x v="473"/>
    <x v="7"/>
    <x v="4"/>
    <n v="734843146"/>
    <n v="16"/>
    <d v="2016-08-17T00:00:00"/>
    <n v="5272"/>
    <n v="437.2"/>
    <n v="263.33"/>
    <n v="2304918.4"/>
    <n v="1388275.76"/>
    <n v="916642.64"/>
  </r>
  <r>
    <x v="1"/>
    <s v="Moldova"/>
    <x v="10"/>
    <x v="0"/>
    <x v="2"/>
    <x v="474"/>
    <x v="5"/>
    <x v="4"/>
    <n v="810752236"/>
    <n v="37"/>
    <d v="2016-05-04T00:00:00"/>
    <n v="8458"/>
    <n v="154.06"/>
    <n v="90.93"/>
    <n v="1303039.48"/>
    <n v="769085.94"/>
    <n v="533953.54"/>
  </r>
  <r>
    <x v="1"/>
    <s v="Italy"/>
    <x v="6"/>
    <x v="1"/>
    <x v="1"/>
    <x v="34"/>
    <x v="1"/>
    <x v="2"/>
    <n v="886620128"/>
    <n v="17"/>
    <d v="2011-07-25T00:00:00"/>
    <n v="9453"/>
    <n v="651.21"/>
    <n v="524.96"/>
    <n v="6155888.1299999999"/>
    <n v="4962446.88"/>
    <n v="1193441.25"/>
  </r>
  <r>
    <x v="5"/>
    <s v="Mozambique"/>
    <x v="8"/>
    <x v="0"/>
    <x v="0"/>
    <x v="475"/>
    <x v="2"/>
    <x v="2"/>
    <n v="804683148"/>
    <n v="8"/>
    <d v="2011-09-19T00:00:00"/>
    <n v="2480"/>
    <n v="421.89"/>
    <n v="364.69"/>
    <n v="1046287.2"/>
    <n v="904431.2"/>
    <n v="141856"/>
  </r>
  <r>
    <x v="4"/>
    <s v="Solomon Islands"/>
    <x v="11"/>
    <x v="0"/>
    <x v="2"/>
    <x v="476"/>
    <x v="6"/>
    <x v="3"/>
    <n v="477490127"/>
    <n v="1"/>
    <d v="2015-10-03T00:00:00"/>
    <n v="8794"/>
    <n v="668.27"/>
    <n v="502.54"/>
    <n v="5876766.3799999999"/>
    <n v="4419336.76"/>
    <n v="1457429.62"/>
  </r>
  <r>
    <x v="4"/>
    <s v="Tonga"/>
    <x v="1"/>
    <x v="0"/>
    <x v="3"/>
    <x v="477"/>
    <x v="5"/>
    <x v="4"/>
    <n v="337902390"/>
    <n v="49"/>
    <d v="2016-04-21T00:00:00"/>
    <n v="1681"/>
    <n v="152.58000000000001"/>
    <n v="97.44"/>
    <n v="256486.98"/>
    <n v="163796.64000000001"/>
    <n v="92690.34"/>
  </r>
  <r>
    <x v="1"/>
    <s v="Finland"/>
    <x v="3"/>
    <x v="1"/>
    <x v="0"/>
    <x v="478"/>
    <x v="8"/>
    <x v="1"/>
    <n v="889093768"/>
    <n v="40"/>
    <d v="2010-05-20T00:00:00"/>
    <n v="1458"/>
    <n v="205.7"/>
    <n v="117.11"/>
    <n v="299910.59999999998"/>
    <n v="170746.38"/>
    <n v="129164.22"/>
  </r>
  <r>
    <x v="1"/>
    <s v="Poland"/>
    <x v="3"/>
    <x v="0"/>
    <x v="1"/>
    <x v="479"/>
    <x v="7"/>
    <x v="2"/>
    <n v="454550588"/>
    <n v="31"/>
    <d v="2011-09-06T00:00:00"/>
    <n v="475"/>
    <n v="205.7"/>
    <n v="117.11"/>
    <n v="97707.5"/>
    <n v="55627.25"/>
    <n v="42080.25"/>
  </r>
  <r>
    <x v="2"/>
    <s v="Turkmenistan"/>
    <x v="5"/>
    <x v="1"/>
    <x v="3"/>
    <x v="480"/>
    <x v="6"/>
    <x v="3"/>
    <n v="128071677"/>
    <n v="14"/>
    <d v="2015-11-07T00:00:00"/>
    <n v="8110"/>
    <n v="109.28"/>
    <n v="35.840000000000003"/>
    <n v="886260.8"/>
    <n v="290662.40000000002"/>
    <n v="595598.4"/>
  </r>
  <r>
    <x v="2"/>
    <s v="North Korea"/>
    <x v="4"/>
    <x v="0"/>
    <x v="0"/>
    <x v="481"/>
    <x v="9"/>
    <x v="7"/>
    <n v="623768365"/>
    <n v="46"/>
    <d v="2012-03-16T00:00:00"/>
    <n v="5776"/>
    <n v="81.73"/>
    <n v="56.67"/>
    <n v="472072.48"/>
    <n v="327325.92"/>
    <n v="144746.56"/>
  </r>
  <r>
    <x v="1"/>
    <s v="Austria"/>
    <x v="6"/>
    <x v="0"/>
    <x v="2"/>
    <x v="482"/>
    <x v="11"/>
    <x v="6"/>
    <n v="926064479"/>
    <n v="20"/>
    <d v="2017-03-10T00:00:00"/>
    <n v="1913"/>
    <n v="651.21"/>
    <n v="524.96"/>
    <n v="1245764.73"/>
    <n v="1004248.48"/>
    <n v="241516.25"/>
  </r>
  <r>
    <x v="5"/>
    <s v="Mali"/>
    <x v="4"/>
    <x v="0"/>
    <x v="3"/>
    <x v="14"/>
    <x v="4"/>
    <x v="1"/>
    <n v="539696347"/>
    <n v="44"/>
    <d v="2011-01-11T00:00:00"/>
    <n v="6997"/>
    <n v="81.73"/>
    <n v="56.67"/>
    <n v="571864.81000000006"/>
    <n v="396519.99"/>
    <n v="175344.82"/>
  </r>
  <r>
    <x v="4"/>
    <s v="Samoa"/>
    <x v="11"/>
    <x v="1"/>
    <x v="2"/>
    <x v="483"/>
    <x v="9"/>
    <x v="4"/>
    <n v="839712798"/>
    <n v="13"/>
    <d v="2016-01-31T00:00:00"/>
    <n v="8532"/>
    <n v="668.27"/>
    <n v="502.54"/>
    <n v="5701679.6399999997"/>
    <n v="4287671.28"/>
    <n v="1414008.36"/>
  </r>
  <r>
    <x v="2"/>
    <s v="Indonesia"/>
    <x v="2"/>
    <x v="1"/>
    <x v="1"/>
    <x v="17"/>
    <x v="6"/>
    <x v="1"/>
    <n v="121475160"/>
    <n v="38"/>
    <d v="2010-12-08T00:00:00"/>
    <n v="6054"/>
    <n v="47.45"/>
    <n v="31.79"/>
    <n v="287262.3"/>
    <n v="192456.66"/>
    <n v="94805.64"/>
  </r>
  <r>
    <x v="0"/>
    <s v="Jamaica"/>
    <x v="5"/>
    <x v="0"/>
    <x v="3"/>
    <x v="484"/>
    <x v="8"/>
    <x v="4"/>
    <n v="350657260"/>
    <n v="14"/>
    <d v="2016-04-15T00:00:00"/>
    <n v="6130"/>
    <n v="109.28"/>
    <n v="35.840000000000003"/>
    <n v="669886.4"/>
    <n v="219699.20000000001"/>
    <n v="450187.2"/>
  </r>
  <r>
    <x v="1"/>
    <s v="Andorra"/>
    <x v="9"/>
    <x v="1"/>
    <x v="1"/>
    <x v="485"/>
    <x v="10"/>
    <x v="4"/>
    <n v="413245427"/>
    <n v="3"/>
    <d v="2016-07-02T00:00:00"/>
    <n v="7360"/>
    <n v="9.33"/>
    <n v="6.92"/>
    <n v="68668.800000000003"/>
    <n v="50931.199999999997"/>
    <n v="17737.599999999999"/>
  </r>
  <r>
    <x v="5"/>
    <s v="Zimbabwe"/>
    <x v="11"/>
    <x v="1"/>
    <x v="0"/>
    <x v="44"/>
    <x v="6"/>
    <x v="3"/>
    <n v="165538489"/>
    <n v="5"/>
    <d v="2015-10-08T00:00:00"/>
    <n v="5372"/>
    <n v="668.27"/>
    <n v="502.54"/>
    <n v="3589946.44"/>
    <n v="2699644.88"/>
    <n v="890301.56"/>
  </r>
  <r>
    <x v="1"/>
    <s v="Finland"/>
    <x v="2"/>
    <x v="0"/>
    <x v="3"/>
    <x v="486"/>
    <x v="2"/>
    <x v="2"/>
    <n v="884147775"/>
    <n v="31"/>
    <d v="2011-10-19T00:00:00"/>
    <n v="7829"/>
    <n v="47.45"/>
    <n v="31.79"/>
    <n v="371486.05"/>
    <n v="248883.91"/>
    <n v="122602.14"/>
  </r>
  <r>
    <x v="5"/>
    <s v="Guinea"/>
    <x v="7"/>
    <x v="0"/>
    <x v="1"/>
    <x v="487"/>
    <x v="10"/>
    <x v="5"/>
    <n v="315997111"/>
    <n v="31"/>
    <d v="2014-07-25T00:00:00"/>
    <n v="9422"/>
    <n v="437.2"/>
    <n v="263.33"/>
    <n v="4119298.4"/>
    <n v="2481095.2599999998"/>
    <n v="1638203.14"/>
  </r>
  <r>
    <x v="1"/>
    <s v="Andorra"/>
    <x v="7"/>
    <x v="0"/>
    <x v="1"/>
    <x v="488"/>
    <x v="10"/>
    <x v="7"/>
    <n v="328322827"/>
    <n v="19"/>
    <d v="2012-07-19T00:00:00"/>
    <n v="6876"/>
    <n v="437.2"/>
    <n v="263.33"/>
    <n v="3006187.2"/>
    <n v="1810657.08"/>
    <n v="1195530.1200000001"/>
  </r>
  <r>
    <x v="1"/>
    <s v="Germany"/>
    <x v="1"/>
    <x v="0"/>
    <x v="3"/>
    <x v="489"/>
    <x v="5"/>
    <x v="5"/>
    <n v="158673751"/>
    <n v="49"/>
    <d v="2014-05-10T00:00:00"/>
    <n v="3944"/>
    <n v="152.58000000000001"/>
    <n v="97.44"/>
    <n v="601775.52"/>
    <n v="384303.35999999999"/>
    <n v="217472.16"/>
  </r>
  <r>
    <x v="1"/>
    <s v="Italy"/>
    <x v="1"/>
    <x v="1"/>
    <x v="2"/>
    <x v="490"/>
    <x v="9"/>
    <x v="5"/>
    <n v="464911210"/>
    <n v="34"/>
    <d v="2014-02-10T00:00:00"/>
    <n v="6413"/>
    <n v="152.58000000000001"/>
    <n v="97.44"/>
    <n v="978495.54"/>
    <n v="624882.72"/>
    <n v="353612.82"/>
  </r>
  <r>
    <x v="2"/>
    <s v="Taiwan"/>
    <x v="0"/>
    <x v="0"/>
    <x v="2"/>
    <x v="491"/>
    <x v="11"/>
    <x v="2"/>
    <n v="175209033"/>
    <n v="28"/>
    <d v="2011-03-10T00:00:00"/>
    <n v="7101"/>
    <n v="255.28"/>
    <n v="159.41999999999999"/>
    <n v="1812743.28"/>
    <n v="1132041.42"/>
    <n v="680701.86"/>
  </r>
  <r>
    <x v="3"/>
    <s v="Morocco"/>
    <x v="11"/>
    <x v="0"/>
    <x v="2"/>
    <x v="492"/>
    <x v="3"/>
    <x v="0"/>
    <n v="538053548"/>
    <n v="49"/>
    <d v="2013-06-27T00:00:00"/>
    <n v="856"/>
    <n v="668.27"/>
    <n v="502.54"/>
    <n v="572039.12"/>
    <n v="430174.24"/>
    <n v="141864.88"/>
  </r>
  <r>
    <x v="5"/>
    <s v="Republic of the Congo"/>
    <x v="4"/>
    <x v="0"/>
    <x v="3"/>
    <x v="493"/>
    <x v="2"/>
    <x v="1"/>
    <n v="172243583"/>
    <n v="1"/>
    <d v="2010-09-27T00:00:00"/>
    <n v="9559"/>
    <n v="81.73"/>
    <n v="56.67"/>
    <n v="781257.07"/>
    <n v="541708.53"/>
    <n v="239548.54"/>
  </r>
  <r>
    <x v="0"/>
    <s v="The Bahamas"/>
    <x v="0"/>
    <x v="1"/>
    <x v="3"/>
    <x v="494"/>
    <x v="9"/>
    <x v="6"/>
    <n v="916890466"/>
    <n v="3"/>
    <d v="2017-01-16T00:00:00"/>
    <n v="7119"/>
    <n v="255.28"/>
    <n v="159.41999999999999"/>
    <n v="1817338.32"/>
    <n v="1134910.98"/>
    <n v="682427.34"/>
  </r>
  <r>
    <x v="2"/>
    <s v="Maldives"/>
    <x v="6"/>
    <x v="0"/>
    <x v="0"/>
    <x v="495"/>
    <x v="9"/>
    <x v="0"/>
    <n v="181418025"/>
    <n v="13"/>
    <d v="2013-01-17T00:00:00"/>
    <n v="4480"/>
    <n v="651.21"/>
    <n v="524.96"/>
    <n v="2917420.8"/>
    <n v="2351820.7999999998"/>
    <n v="565600"/>
  </r>
  <r>
    <x v="1"/>
    <s v="Serbia"/>
    <x v="2"/>
    <x v="0"/>
    <x v="1"/>
    <x v="496"/>
    <x v="6"/>
    <x v="1"/>
    <n v="395562589"/>
    <n v="50"/>
    <d v="2010-12-01T00:00:00"/>
    <n v="4615"/>
    <n v="47.45"/>
    <n v="31.79"/>
    <n v="218981.75"/>
    <n v="146710.85"/>
    <n v="72270.899999999994"/>
  </r>
  <r>
    <x v="1"/>
    <s v="Italy"/>
    <x v="0"/>
    <x v="1"/>
    <x v="3"/>
    <x v="497"/>
    <x v="5"/>
    <x v="7"/>
    <n v="459372985"/>
    <n v="21"/>
    <d v="2012-03-22T00:00:00"/>
    <n v="7529"/>
    <n v="255.28"/>
    <n v="159.41999999999999"/>
    <n v="1922003.12"/>
    <n v="1200273.18"/>
    <n v="721729.94"/>
  </r>
  <r>
    <x v="1"/>
    <s v="Armenia"/>
    <x v="8"/>
    <x v="0"/>
    <x v="2"/>
    <x v="498"/>
    <x v="10"/>
    <x v="7"/>
    <n v="693210542"/>
    <n v="49"/>
    <d v="2012-08-13T00:00:00"/>
    <n v="5259"/>
    <n v="421.89"/>
    <n v="364.69"/>
    <n v="2218719.5099999998"/>
    <n v="1917904.71"/>
    <n v="300814.8"/>
  </r>
  <r>
    <x v="2"/>
    <s v="Kyrgyzstan"/>
    <x v="4"/>
    <x v="1"/>
    <x v="2"/>
    <x v="70"/>
    <x v="4"/>
    <x v="2"/>
    <n v="587749087"/>
    <n v="44"/>
    <d v="2012-01-07T00:00:00"/>
    <n v="6871"/>
    <n v="81.73"/>
    <n v="56.67"/>
    <n v="561566.82999999996"/>
    <n v="389379.57"/>
    <n v="172187.26"/>
  </r>
  <r>
    <x v="1"/>
    <s v="Sweden"/>
    <x v="9"/>
    <x v="1"/>
    <x v="2"/>
    <x v="499"/>
    <x v="7"/>
    <x v="2"/>
    <n v="153974950"/>
    <n v="29"/>
    <d v="2011-09-20T00:00:00"/>
    <n v="3464"/>
    <n v="9.33"/>
    <n v="6.92"/>
    <n v="32319.119999999999"/>
    <n v="23970.880000000001"/>
    <n v="8348.24"/>
  </r>
  <r>
    <x v="5"/>
    <s v="Kenya"/>
    <x v="10"/>
    <x v="0"/>
    <x v="2"/>
    <x v="500"/>
    <x v="5"/>
    <x v="1"/>
    <n v="373186957"/>
    <n v="15"/>
    <d v="2010-04-07T00:00:00"/>
    <n v="3169"/>
    <n v="154.06"/>
    <n v="90.93"/>
    <n v="488216.14"/>
    <n v="288157.17"/>
    <n v="200058.97"/>
  </r>
  <r>
    <x v="4"/>
    <s v="Federated States of Micronesia"/>
    <x v="4"/>
    <x v="1"/>
    <x v="0"/>
    <x v="501"/>
    <x v="6"/>
    <x v="5"/>
    <n v="946996438"/>
    <n v="27"/>
    <d v="2014-11-13T00:00:00"/>
    <n v="6145"/>
    <n v="81.73"/>
    <n v="56.67"/>
    <n v="502230.85"/>
    <n v="348237.15"/>
    <n v="153993.70000000001"/>
  </r>
  <r>
    <x v="1"/>
    <s v="Romania"/>
    <x v="1"/>
    <x v="0"/>
    <x v="3"/>
    <x v="502"/>
    <x v="7"/>
    <x v="5"/>
    <n v="747327220"/>
    <n v="28"/>
    <d v="2014-09-15T00:00:00"/>
    <n v="9587"/>
    <n v="152.58000000000001"/>
    <n v="97.44"/>
    <n v="1462784.46"/>
    <n v="934157.28"/>
    <n v="528627.18000000005"/>
  </r>
  <r>
    <x v="5"/>
    <s v="Botswana"/>
    <x v="11"/>
    <x v="1"/>
    <x v="3"/>
    <x v="503"/>
    <x v="5"/>
    <x v="3"/>
    <n v="966415631"/>
    <n v="45"/>
    <d v="2015-05-07T00:00:00"/>
    <n v="2716"/>
    <n v="668.27"/>
    <n v="502.54"/>
    <n v="1815021.32"/>
    <n v="1364898.64"/>
    <n v="450122.68"/>
  </r>
  <r>
    <x v="1"/>
    <s v="Bosnia and Herzegovina"/>
    <x v="5"/>
    <x v="0"/>
    <x v="0"/>
    <x v="504"/>
    <x v="6"/>
    <x v="2"/>
    <n v="166810500"/>
    <n v="42"/>
    <d v="2011-11-21T00:00:00"/>
    <n v="1789"/>
    <n v="109.28"/>
    <n v="35.840000000000003"/>
    <n v="195501.92"/>
    <n v="64117.760000000002"/>
    <n v="131384.16"/>
  </r>
  <r>
    <x v="4"/>
    <s v="Samoa"/>
    <x v="8"/>
    <x v="1"/>
    <x v="3"/>
    <x v="505"/>
    <x v="2"/>
    <x v="3"/>
    <n v="131373155"/>
    <n v="46"/>
    <d v="2015-10-24T00:00:00"/>
    <n v="5091"/>
    <n v="421.89"/>
    <n v="364.69"/>
    <n v="2147841.9900000002"/>
    <n v="1856636.79"/>
    <n v="291205.2"/>
  </r>
  <r>
    <x v="5"/>
    <s v="Comoros"/>
    <x v="10"/>
    <x v="0"/>
    <x v="2"/>
    <x v="506"/>
    <x v="0"/>
    <x v="7"/>
    <n v="913277423"/>
    <n v="24"/>
    <d v="2012-12-28T00:00:00"/>
    <n v="7939"/>
    <n v="154.06"/>
    <n v="90.93"/>
    <n v="1223082.3400000001"/>
    <n v="721893.27"/>
    <n v="501189.07"/>
  </r>
  <r>
    <x v="1"/>
    <s v="Lithuania"/>
    <x v="4"/>
    <x v="1"/>
    <x v="0"/>
    <x v="437"/>
    <x v="5"/>
    <x v="0"/>
    <n v="386009633"/>
    <n v="5"/>
    <d v="2013-04-05T00:00:00"/>
    <n v="7683"/>
    <n v="81.73"/>
    <n v="56.67"/>
    <n v="627931.59"/>
    <n v="435395.61"/>
    <n v="192535.98"/>
  </r>
  <r>
    <x v="1"/>
    <s v="Germany"/>
    <x v="4"/>
    <x v="1"/>
    <x v="3"/>
    <x v="507"/>
    <x v="11"/>
    <x v="4"/>
    <n v="993368613"/>
    <n v="8"/>
    <d v="2016-02-16T00:00:00"/>
    <n v="8702"/>
    <n v="81.73"/>
    <n v="56.67"/>
    <n v="711214.46"/>
    <n v="493142.34"/>
    <n v="218072.12"/>
  </r>
  <r>
    <x v="5"/>
    <s v="Ghana"/>
    <x v="6"/>
    <x v="1"/>
    <x v="3"/>
    <x v="82"/>
    <x v="10"/>
    <x v="5"/>
    <n v="299465692"/>
    <n v="13"/>
    <d v="2014-06-26T00:00:00"/>
    <n v="7408"/>
    <n v="651.21"/>
    <n v="524.96"/>
    <n v="4824163.68"/>
    <n v="3888903.68"/>
    <n v="935260"/>
  </r>
  <r>
    <x v="3"/>
    <s v="Israel"/>
    <x v="10"/>
    <x v="1"/>
    <x v="2"/>
    <x v="508"/>
    <x v="7"/>
    <x v="0"/>
    <n v="438724696"/>
    <n v="40"/>
    <d v="2013-10-05T00:00:00"/>
    <n v="7242"/>
    <n v="154.06"/>
    <n v="90.93"/>
    <n v="1115702.52"/>
    <n v="658515.06000000006"/>
    <n v="457187.46"/>
  </r>
  <r>
    <x v="2"/>
    <s v="Philippines"/>
    <x v="7"/>
    <x v="1"/>
    <x v="3"/>
    <x v="509"/>
    <x v="1"/>
    <x v="7"/>
    <n v="465881955"/>
    <n v="19"/>
    <d v="2012-08-17T00:00:00"/>
    <n v="3678"/>
    <n v="437.2"/>
    <n v="263.33"/>
    <n v="1608021.6"/>
    <n v="968527.74"/>
    <n v="639493.86"/>
  </r>
  <r>
    <x v="1"/>
    <s v="Germany"/>
    <x v="0"/>
    <x v="0"/>
    <x v="2"/>
    <x v="510"/>
    <x v="0"/>
    <x v="5"/>
    <n v="405986297"/>
    <n v="24"/>
    <d v="2015-01-02T00:00:00"/>
    <n v="9222"/>
    <n v="255.28"/>
    <n v="159.41999999999999"/>
    <n v="2354192.16"/>
    <n v="1470171.24"/>
    <n v="884020.92"/>
  </r>
  <r>
    <x v="5"/>
    <s v="Republic of the Congo"/>
    <x v="11"/>
    <x v="0"/>
    <x v="0"/>
    <x v="511"/>
    <x v="3"/>
    <x v="1"/>
    <n v="804399049"/>
    <n v="37"/>
    <d v="2010-06-23T00:00:00"/>
    <n v="8409"/>
    <n v="668.27"/>
    <n v="502.54"/>
    <n v="5619482.4299999997"/>
    <n v="4225858.8600000003"/>
    <n v="1393623.57"/>
  </r>
  <r>
    <x v="1"/>
    <s v="Bulgaria"/>
    <x v="2"/>
    <x v="0"/>
    <x v="3"/>
    <x v="512"/>
    <x v="11"/>
    <x v="4"/>
    <n v="476794040"/>
    <n v="32"/>
    <d v="2016-03-07T00:00:00"/>
    <n v="2807"/>
    <n v="47.45"/>
    <n v="31.79"/>
    <n v="133192.15"/>
    <n v="89234.53"/>
    <n v="43957.62"/>
  </r>
  <r>
    <x v="3"/>
    <s v="Egypt"/>
    <x v="4"/>
    <x v="1"/>
    <x v="2"/>
    <x v="488"/>
    <x v="10"/>
    <x v="7"/>
    <n v="559157598"/>
    <n v="43"/>
    <d v="2012-08-12T00:00:00"/>
    <n v="6014"/>
    <n v="81.73"/>
    <n v="56.67"/>
    <n v="491524.22"/>
    <n v="340813.38"/>
    <n v="150710.84"/>
  </r>
  <r>
    <x v="5"/>
    <s v="Comoros"/>
    <x v="7"/>
    <x v="0"/>
    <x v="3"/>
    <x v="513"/>
    <x v="11"/>
    <x v="3"/>
    <n v="457788550"/>
    <n v="45"/>
    <d v="2015-04-04T00:00:00"/>
    <n v="8660"/>
    <n v="437.2"/>
    <n v="263.33"/>
    <n v="3786152"/>
    <n v="2280437.7999999998"/>
    <n v="1505714.2"/>
  </r>
  <r>
    <x v="3"/>
    <s v="Tunisia"/>
    <x v="10"/>
    <x v="0"/>
    <x v="2"/>
    <x v="220"/>
    <x v="8"/>
    <x v="1"/>
    <n v="999298226"/>
    <n v="25"/>
    <d v="2010-05-25T00:00:00"/>
    <n v="3407"/>
    <n v="154.06"/>
    <n v="90.93"/>
    <n v="524882.42000000004"/>
    <n v="309798.51"/>
    <n v="215083.91"/>
  </r>
  <r>
    <x v="1"/>
    <s v="Serbia"/>
    <x v="8"/>
    <x v="1"/>
    <x v="1"/>
    <x v="514"/>
    <x v="0"/>
    <x v="2"/>
    <n v="380610454"/>
    <n v="8"/>
    <d v="2011-12-29T00:00:00"/>
    <n v="9946"/>
    <n v="421.89"/>
    <n v="364.69"/>
    <n v="4196117.9400000004"/>
    <n v="3627206.74"/>
    <n v="568911.19999999995"/>
  </r>
  <r>
    <x v="2"/>
    <s v="Brunei"/>
    <x v="0"/>
    <x v="0"/>
    <x v="1"/>
    <x v="515"/>
    <x v="8"/>
    <x v="7"/>
    <n v="918961560"/>
    <n v="35"/>
    <d v="2012-05-24T00:00:00"/>
    <n v="2"/>
    <n v="255.28"/>
    <n v="159.41999999999999"/>
    <n v="510.56"/>
    <n v="318.83999999999997"/>
    <n v="191.72"/>
  </r>
  <r>
    <x v="5"/>
    <s v="Mauritania"/>
    <x v="6"/>
    <x v="0"/>
    <x v="3"/>
    <x v="516"/>
    <x v="0"/>
    <x v="3"/>
    <n v="501900374"/>
    <n v="30"/>
    <d v="2016-01-24T00:00:00"/>
    <n v="2329"/>
    <n v="651.21"/>
    <n v="524.96"/>
    <n v="1516668.09"/>
    <n v="1222631.8400000001"/>
    <n v="294036.25"/>
  </r>
  <r>
    <x v="5"/>
    <s v="The Gambia"/>
    <x v="11"/>
    <x v="0"/>
    <x v="0"/>
    <x v="517"/>
    <x v="7"/>
    <x v="0"/>
    <n v="237288224"/>
    <n v="35"/>
    <d v="2013-09-09T00:00:00"/>
    <n v="7713"/>
    <n v="668.27"/>
    <n v="502.54"/>
    <n v="5154366.51"/>
    <n v="3876091.02"/>
    <n v="1278275.49"/>
  </r>
  <r>
    <x v="2"/>
    <s v="Taiwan"/>
    <x v="7"/>
    <x v="0"/>
    <x v="1"/>
    <x v="314"/>
    <x v="2"/>
    <x v="3"/>
    <n v="403298938"/>
    <n v="28"/>
    <d v="2015-10-17T00:00:00"/>
    <n v="3973"/>
    <n v="437.2"/>
    <n v="263.33"/>
    <n v="1736995.6"/>
    <n v="1046210.09"/>
    <n v="690785.51"/>
  </r>
  <r>
    <x v="2"/>
    <s v="Japan"/>
    <x v="1"/>
    <x v="1"/>
    <x v="3"/>
    <x v="518"/>
    <x v="8"/>
    <x v="2"/>
    <n v="898418843"/>
    <n v="2"/>
    <d v="2011-04-14T00:00:00"/>
    <n v="955"/>
    <n v="152.58000000000001"/>
    <n v="97.44"/>
    <n v="145713.9"/>
    <n v="93055.2"/>
    <n v="52658.7"/>
  </r>
  <r>
    <x v="2"/>
    <s v="Malaysia"/>
    <x v="1"/>
    <x v="1"/>
    <x v="2"/>
    <x v="519"/>
    <x v="6"/>
    <x v="4"/>
    <n v="791446769"/>
    <n v="36"/>
    <d v="2016-11-13T00:00:00"/>
    <n v="5541"/>
    <n v="152.58000000000001"/>
    <n v="97.44"/>
    <n v="845445.78"/>
    <n v="539915.04"/>
    <n v="305530.74"/>
  </r>
  <r>
    <x v="0"/>
    <s v="Trinidad and Tobago"/>
    <x v="2"/>
    <x v="1"/>
    <x v="0"/>
    <x v="520"/>
    <x v="4"/>
    <x v="2"/>
    <n v="571494042"/>
    <n v="24"/>
    <d v="2011-12-16T00:00:00"/>
    <n v="6642"/>
    <n v="47.45"/>
    <n v="31.79"/>
    <n v="315162.90000000002"/>
    <n v="211149.18"/>
    <n v="104013.72"/>
  </r>
  <r>
    <x v="0"/>
    <s v="Haiti"/>
    <x v="7"/>
    <x v="1"/>
    <x v="0"/>
    <x v="521"/>
    <x v="10"/>
    <x v="2"/>
    <n v="797984492"/>
    <n v="49"/>
    <d v="2011-08-13T00:00:00"/>
    <n v="199"/>
    <n v="437.2"/>
    <n v="263.33"/>
    <n v="87002.8"/>
    <n v="52402.67"/>
    <n v="34600.129999999997"/>
  </r>
  <r>
    <x v="0"/>
    <s v="Trinidad and Tobago"/>
    <x v="7"/>
    <x v="1"/>
    <x v="1"/>
    <x v="522"/>
    <x v="8"/>
    <x v="4"/>
    <n v="750654447"/>
    <n v="3"/>
    <d v="2016-04-19T00:00:00"/>
    <n v="4187"/>
    <n v="437.2"/>
    <n v="263.33"/>
    <n v="1830556.4"/>
    <n v="1102562.71"/>
    <n v="727993.69"/>
  </r>
  <r>
    <x v="5"/>
    <s v="Uganda"/>
    <x v="5"/>
    <x v="1"/>
    <x v="2"/>
    <x v="523"/>
    <x v="6"/>
    <x v="4"/>
    <n v="679552733"/>
    <n v="22"/>
    <d v="2016-11-08T00:00:00"/>
    <n v="3610"/>
    <n v="109.28"/>
    <n v="35.840000000000003"/>
    <n v="394500.8"/>
    <n v="129382.39999999999"/>
    <n v="265118.40000000002"/>
  </r>
  <r>
    <x v="1"/>
    <s v="France"/>
    <x v="10"/>
    <x v="1"/>
    <x v="2"/>
    <x v="524"/>
    <x v="11"/>
    <x v="7"/>
    <n v="455040681"/>
    <n v="1"/>
    <d v="2012-02-02T00:00:00"/>
    <n v="5504"/>
    <n v="154.06"/>
    <n v="90.93"/>
    <n v="847946.23999999999"/>
    <n v="500478.71999999997"/>
    <n v="347467.52000000002"/>
  </r>
  <r>
    <x v="1"/>
    <s v="Iceland"/>
    <x v="5"/>
    <x v="0"/>
    <x v="0"/>
    <x v="525"/>
    <x v="2"/>
    <x v="0"/>
    <n v="917792117"/>
    <n v="27"/>
    <d v="2013-10-07T00:00:00"/>
    <n v="3938"/>
    <n v="109.28"/>
    <n v="35.840000000000003"/>
    <n v="430344.64"/>
    <n v="141137.92000000001"/>
    <n v="289206.71999999997"/>
  </r>
  <r>
    <x v="1"/>
    <s v="Albania"/>
    <x v="7"/>
    <x v="1"/>
    <x v="2"/>
    <x v="526"/>
    <x v="10"/>
    <x v="2"/>
    <n v="728793370"/>
    <n v="46"/>
    <d v="2011-08-12T00:00:00"/>
    <n v="5009"/>
    <n v="437.2"/>
    <n v="263.33"/>
    <n v="2189934.7999999998"/>
    <n v="1319019.97"/>
    <n v="870914.83"/>
  </r>
  <r>
    <x v="5"/>
    <s v="Chad"/>
    <x v="9"/>
    <x v="1"/>
    <x v="1"/>
    <x v="527"/>
    <x v="3"/>
    <x v="3"/>
    <n v="419343268"/>
    <n v="46"/>
    <d v="2015-06-19T00:00:00"/>
    <n v="1847"/>
    <n v="9.33"/>
    <n v="6.92"/>
    <n v="17232.509999999998"/>
    <n v="12781.24"/>
    <n v="4451.2700000000004"/>
  </r>
  <r>
    <x v="3"/>
    <s v="Somalia"/>
    <x v="3"/>
    <x v="0"/>
    <x v="0"/>
    <x v="59"/>
    <x v="10"/>
    <x v="0"/>
    <n v="141053140"/>
    <n v="25"/>
    <d v="2013-07-13T00:00:00"/>
    <n v="9613"/>
    <n v="205.7"/>
    <n v="117.11"/>
    <n v="1977394.1"/>
    <n v="1125778.43"/>
    <n v="851615.67"/>
  </r>
  <r>
    <x v="5"/>
    <s v="Mauritius"/>
    <x v="3"/>
    <x v="0"/>
    <x v="1"/>
    <x v="528"/>
    <x v="9"/>
    <x v="5"/>
    <n v="115846812"/>
    <n v="22"/>
    <d v="2014-02-18T00:00:00"/>
    <n v="501"/>
    <n v="205.7"/>
    <n v="117.11"/>
    <n v="103055.7"/>
    <n v="58672.11"/>
    <n v="44383.59"/>
  </r>
  <r>
    <x v="1"/>
    <s v="Austria"/>
    <x v="9"/>
    <x v="1"/>
    <x v="0"/>
    <x v="529"/>
    <x v="8"/>
    <x v="2"/>
    <n v="185960614"/>
    <n v="38"/>
    <d v="2011-05-28T00:00:00"/>
    <n v="8733"/>
    <n v="9.33"/>
    <n v="6.92"/>
    <n v="81478.89"/>
    <n v="60432.36"/>
    <n v="21046.53"/>
  </r>
  <r>
    <x v="5"/>
    <s v="Swaziland"/>
    <x v="11"/>
    <x v="1"/>
    <x v="1"/>
    <x v="2"/>
    <x v="2"/>
    <x v="2"/>
    <n v="263943374"/>
    <n v="13"/>
    <d v="2011-09-25T00:00:00"/>
    <n v="5565"/>
    <n v="668.27"/>
    <n v="502.54"/>
    <n v="3718922.55"/>
    <n v="2796635.1"/>
    <n v="922287.45"/>
  </r>
  <r>
    <x v="5"/>
    <s v="Djibouti"/>
    <x v="6"/>
    <x v="1"/>
    <x v="0"/>
    <x v="109"/>
    <x v="8"/>
    <x v="3"/>
    <n v="782656419"/>
    <n v="0"/>
    <d v="2015-04-26T00:00:00"/>
    <n v="4282"/>
    <n v="651.21"/>
    <n v="524.96"/>
    <n v="2788481.22"/>
    <n v="2247878.7200000002"/>
    <n v="540602.5"/>
  </r>
  <r>
    <x v="1"/>
    <s v="Finland"/>
    <x v="6"/>
    <x v="1"/>
    <x v="3"/>
    <x v="472"/>
    <x v="4"/>
    <x v="2"/>
    <n v="445273578"/>
    <n v="41"/>
    <d v="2012-01-09T00:00:00"/>
    <n v="5201"/>
    <n v="651.21"/>
    <n v="524.96"/>
    <n v="3386943.21"/>
    <n v="2730316.96"/>
    <n v="656626.25"/>
  </r>
  <r>
    <x v="2"/>
    <s v="Taiwan"/>
    <x v="6"/>
    <x v="0"/>
    <x v="1"/>
    <x v="530"/>
    <x v="9"/>
    <x v="3"/>
    <n v="275281178"/>
    <n v="38"/>
    <d v="2015-02-14T00:00:00"/>
    <n v="673"/>
    <n v="651.21"/>
    <n v="524.96"/>
    <n v="438264.33"/>
    <n v="353298.08"/>
    <n v="84966.25"/>
  </r>
  <r>
    <x v="5"/>
    <s v="Senegal"/>
    <x v="9"/>
    <x v="0"/>
    <x v="0"/>
    <x v="531"/>
    <x v="2"/>
    <x v="7"/>
    <n v="466478049"/>
    <n v="35"/>
    <d v="2012-10-29T00:00:00"/>
    <n v="76"/>
    <n v="9.33"/>
    <n v="6.92"/>
    <n v="709.08"/>
    <n v="525.91999999999996"/>
    <n v="183.16"/>
  </r>
  <r>
    <x v="3"/>
    <s v="Somalia"/>
    <x v="8"/>
    <x v="1"/>
    <x v="3"/>
    <x v="532"/>
    <x v="0"/>
    <x v="4"/>
    <n v="832975518"/>
    <n v="38"/>
    <d v="2017-01-15T00:00:00"/>
    <n v="4821"/>
    <n v="421.89"/>
    <n v="364.69"/>
    <n v="2033931.69"/>
    <n v="1758170.49"/>
    <n v="275761.2"/>
  </r>
  <r>
    <x v="1"/>
    <s v="Georgia"/>
    <x v="0"/>
    <x v="0"/>
    <x v="2"/>
    <x v="533"/>
    <x v="9"/>
    <x v="5"/>
    <n v="359197413"/>
    <n v="41"/>
    <d v="2014-03-08T00:00:00"/>
    <n v="3352"/>
    <n v="255.28"/>
    <n v="159.41999999999999"/>
    <n v="855698.56"/>
    <n v="534375.84"/>
    <n v="321322.71999999997"/>
  </r>
  <r>
    <x v="3"/>
    <s v="Azerbaijan"/>
    <x v="0"/>
    <x v="0"/>
    <x v="0"/>
    <x v="534"/>
    <x v="3"/>
    <x v="5"/>
    <n v="349880063"/>
    <n v="1"/>
    <d v="2014-05-12T00:00:00"/>
    <n v="6141"/>
    <n v="255.28"/>
    <n v="159.41999999999999"/>
    <n v="1567674.48"/>
    <n v="978998.22"/>
    <n v="588676.26"/>
  </r>
  <r>
    <x v="2"/>
    <s v="Brunei"/>
    <x v="7"/>
    <x v="0"/>
    <x v="0"/>
    <x v="535"/>
    <x v="11"/>
    <x v="1"/>
    <n v="380072295"/>
    <n v="16"/>
    <d v="2010-03-15T00:00:00"/>
    <n v="693"/>
    <n v="437.2"/>
    <n v="263.33"/>
    <n v="302979.59999999998"/>
    <n v="182487.69"/>
    <n v="120491.91"/>
  </r>
  <r>
    <x v="3"/>
    <s v="Egypt"/>
    <x v="11"/>
    <x v="0"/>
    <x v="1"/>
    <x v="536"/>
    <x v="9"/>
    <x v="1"/>
    <n v="545135438"/>
    <n v="44"/>
    <d v="2010-02-27T00:00:00"/>
    <n v="6545"/>
    <n v="668.27"/>
    <n v="502.54"/>
    <n v="4373827.1500000004"/>
    <n v="3289124.3"/>
    <n v="1084702.8500000001"/>
  </r>
  <r>
    <x v="3"/>
    <s v="United Arab Emirates"/>
    <x v="0"/>
    <x v="1"/>
    <x v="1"/>
    <x v="537"/>
    <x v="8"/>
    <x v="7"/>
    <n v="110743319"/>
    <n v="31"/>
    <d v="2012-05-09T00:00:00"/>
    <n v="264"/>
    <n v="255.28"/>
    <n v="159.41999999999999"/>
    <n v="67393.919999999998"/>
    <n v="42086.879999999997"/>
    <n v="25307.040000000001"/>
  </r>
  <r>
    <x v="5"/>
    <s v="Mauritius"/>
    <x v="7"/>
    <x v="1"/>
    <x v="1"/>
    <x v="538"/>
    <x v="5"/>
    <x v="4"/>
    <n v="662882268"/>
    <n v="39"/>
    <d v="2016-04-17T00:00:00"/>
    <n v="449"/>
    <n v="437.2"/>
    <n v="263.33"/>
    <n v="196302.8"/>
    <n v="118235.17"/>
    <n v="78067.63"/>
  </r>
  <r>
    <x v="5"/>
    <s v="Guinea"/>
    <x v="8"/>
    <x v="1"/>
    <x v="1"/>
    <x v="539"/>
    <x v="4"/>
    <x v="1"/>
    <n v="257851111"/>
    <n v="16"/>
    <d v="2010-11-20T00:00:00"/>
    <n v="2729"/>
    <n v="421.89"/>
    <n v="364.69"/>
    <n v="1151337.81"/>
    <n v="995239.01"/>
    <n v="156098.79999999999"/>
  </r>
  <r>
    <x v="5"/>
    <s v="Zimbabwe"/>
    <x v="0"/>
    <x v="1"/>
    <x v="0"/>
    <x v="540"/>
    <x v="7"/>
    <x v="4"/>
    <n v="172261178"/>
    <n v="26"/>
    <d v="2016-09-13T00:00:00"/>
    <n v="4765"/>
    <n v="255.28"/>
    <n v="159.41999999999999"/>
    <n v="1216409.2"/>
    <n v="759636.3"/>
    <n v="456772.9"/>
  </r>
  <r>
    <x v="1"/>
    <s v="Romania"/>
    <x v="4"/>
    <x v="1"/>
    <x v="2"/>
    <x v="541"/>
    <x v="3"/>
    <x v="0"/>
    <n v="853036296"/>
    <n v="18"/>
    <d v="2013-06-01T00:00:00"/>
    <n v="1251"/>
    <n v="81.73"/>
    <n v="56.67"/>
    <n v="102244.23"/>
    <n v="70894.17"/>
    <n v="31350.06"/>
  </r>
  <r>
    <x v="1"/>
    <s v="Switzerland"/>
    <x v="9"/>
    <x v="1"/>
    <x v="0"/>
    <x v="542"/>
    <x v="5"/>
    <x v="7"/>
    <n v="567412793"/>
    <n v="6"/>
    <d v="2012-03-27T00:00:00"/>
    <n v="8910"/>
    <n v="9.33"/>
    <n v="6.92"/>
    <n v="83130.3"/>
    <n v="61657.2"/>
    <n v="21473.1"/>
  </r>
  <r>
    <x v="6"/>
    <s v="Canada"/>
    <x v="5"/>
    <x v="1"/>
    <x v="3"/>
    <x v="533"/>
    <x v="9"/>
    <x v="5"/>
    <n v="352939498"/>
    <n v="43"/>
    <d v="2014-03-10T00:00:00"/>
    <n v="1495"/>
    <n v="109.28"/>
    <n v="35.840000000000003"/>
    <n v="163373.6"/>
    <n v="53580.800000000003"/>
    <n v="109792.8"/>
  </r>
  <r>
    <x v="5"/>
    <s v="Togo"/>
    <x v="5"/>
    <x v="0"/>
    <x v="0"/>
    <x v="543"/>
    <x v="8"/>
    <x v="0"/>
    <n v="867477738"/>
    <n v="43"/>
    <d v="2013-05-27T00:00:00"/>
    <n v="4795"/>
    <n v="109.28"/>
    <n v="35.840000000000003"/>
    <n v="523997.6"/>
    <n v="171852.79999999999"/>
    <n v="352144.8"/>
  </r>
  <r>
    <x v="1"/>
    <s v="Ireland"/>
    <x v="7"/>
    <x v="1"/>
    <x v="3"/>
    <x v="8"/>
    <x v="7"/>
    <x v="4"/>
    <n v="139201343"/>
    <n v="10"/>
    <d v="2016-09-06T00:00:00"/>
    <n v="1625"/>
    <n v="437.2"/>
    <n v="263.33"/>
    <n v="710450"/>
    <n v="427911.25"/>
    <n v="282538.75"/>
  </r>
  <r>
    <x v="0"/>
    <s v="Panama"/>
    <x v="9"/>
    <x v="1"/>
    <x v="1"/>
    <x v="544"/>
    <x v="4"/>
    <x v="4"/>
    <n v="316596639"/>
    <n v="12"/>
    <d v="2016-12-04T00:00:00"/>
    <n v="6836"/>
    <n v="9.33"/>
    <n v="6.92"/>
    <n v="63779.88"/>
    <n v="47305.120000000003"/>
    <n v="16474.759999999998"/>
  </r>
  <r>
    <x v="5"/>
    <s v="Central African Republic"/>
    <x v="2"/>
    <x v="0"/>
    <x v="3"/>
    <x v="545"/>
    <x v="1"/>
    <x v="2"/>
    <n v="918462455"/>
    <n v="3"/>
    <d v="2011-07-28T00:00:00"/>
    <n v="2305"/>
    <n v="47.45"/>
    <n v="31.79"/>
    <n v="109372.25"/>
    <n v="73275.95"/>
    <n v="36096.300000000003"/>
  </r>
  <r>
    <x v="1"/>
    <s v="Ukraine"/>
    <x v="7"/>
    <x v="0"/>
    <x v="1"/>
    <x v="546"/>
    <x v="10"/>
    <x v="5"/>
    <n v="183910119"/>
    <n v="2"/>
    <d v="2014-06-11T00:00:00"/>
    <n v="1946"/>
    <n v="437.2"/>
    <n v="263.33"/>
    <n v="850791.2"/>
    <n v="512440.18"/>
    <n v="338351.02"/>
  </r>
  <r>
    <x v="1"/>
    <s v="Luxembourg"/>
    <x v="5"/>
    <x v="0"/>
    <x v="3"/>
    <x v="547"/>
    <x v="4"/>
    <x v="0"/>
    <n v="922363460"/>
    <n v="16"/>
    <d v="2013-11-23T00:00:00"/>
    <n v="6700"/>
    <n v="109.28"/>
    <n v="35.840000000000003"/>
    <n v="732176"/>
    <n v="240128"/>
    <n v="492048"/>
  </r>
  <r>
    <x v="0"/>
    <s v="El Salvador"/>
    <x v="11"/>
    <x v="0"/>
    <x v="0"/>
    <x v="548"/>
    <x v="3"/>
    <x v="5"/>
    <n v="163558804"/>
    <n v="14"/>
    <d v="2014-05-22T00:00:00"/>
    <n v="9540"/>
    <n v="668.27"/>
    <n v="502.54"/>
    <n v="6375295.7999999998"/>
    <n v="4794231.5999999996"/>
    <n v="1581064.2"/>
  </r>
  <r>
    <x v="5"/>
    <s v="Cameroon"/>
    <x v="9"/>
    <x v="1"/>
    <x v="2"/>
    <x v="549"/>
    <x v="5"/>
    <x v="1"/>
    <n v="407544982"/>
    <n v="5"/>
    <d v="2010-03-12T00:00:00"/>
    <n v="472"/>
    <n v="9.33"/>
    <n v="6.92"/>
    <n v="4403.76"/>
    <n v="3266.24"/>
    <n v="1137.52"/>
  </r>
  <r>
    <x v="3"/>
    <s v="Iraq"/>
    <x v="8"/>
    <x v="0"/>
    <x v="3"/>
    <x v="225"/>
    <x v="6"/>
    <x v="2"/>
    <n v="174683320"/>
    <n v="12"/>
    <d v="2011-11-03T00:00:00"/>
    <n v="1531"/>
    <n v="421.89"/>
    <n v="364.69"/>
    <n v="645913.59"/>
    <n v="558340.39"/>
    <n v="87573.2"/>
  </r>
  <r>
    <x v="4"/>
    <s v="New Zealand"/>
    <x v="11"/>
    <x v="1"/>
    <x v="3"/>
    <x v="550"/>
    <x v="6"/>
    <x v="2"/>
    <n v="755647647"/>
    <n v="43"/>
    <d v="2011-12-09T00:00:00"/>
    <n v="1786"/>
    <n v="668.27"/>
    <n v="502.54"/>
    <n v="1193530.22"/>
    <n v="897536.44"/>
    <n v="295993.78000000003"/>
  </r>
  <r>
    <x v="5"/>
    <s v="Mali"/>
    <x v="8"/>
    <x v="0"/>
    <x v="3"/>
    <x v="551"/>
    <x v="10"/>
    <x v="2"/>
    <n v="361424291"/>
    <n v="20"/>
    <d v="2011-07-05T00:00:00"/>
    <n v="2334"/>
    <n v="421.89"/>
    <n v="364.69"/>
    <n v="984691.26"/>
    <n v="851186.46"/>
    <n v="133504.79999999999"/>
  </r>
  <r>
    <x v="5"/>
    <s v="Togo"/>
    <x v="0"/>
    <x v="0"/>
    <x v="3"/>
    <x v="552"/>
    <x v="6"/>
    <x v="4"/>
    <n v="873312079"/>
    <n v="8"/>
    <d v="2016-10-22T00:00:00"/>
    <n v="1306"/>
    <n v="255.28"/>
    <n v="159.41999999999999"/>
    <n v="333395.68"/>
    <n v="208202.52"/>
    <n v="125193.16"/>
  </r>
  <r>
    <x v="1"/>
    <s v="Austria"/>
    <x v="2"/>
    <x v="1"/>
    <x v="1"/>
    <x v="553"/>
    <x v="8"/>
    <x v="7"/>
    <n v="192922341"/>
    <n v="29"/>
    <d v="2012-05-01T00:00:00"/>
    <n v="8863"/>
    <n v="47.45"/>
    <n v="31.79"/>
    <n v="420549.35"/>
    <n v="281754.77"/>
    <n v="138794.57999999999"/>
  </r>
  <r>
    <x v="1"/>
    <s v="Monaco"/>
    <x v="3"/>
    <x v="0"/>
    <x v="2"/>
    <x v="272"/>
    <x v="10"/>
    <x v="6"/>
    <n v="792178905"/>
    <n v="48"/>
    <d v="2017-07-21T00:00:00"/>
    <n v="2197"/>
    <n v="205.7"/>
    <n v="117.11"/>
    <n v="451922.9"/>
    <n v="257290.67"/>
    <n v="194632.23"/>
  </r>
  <r>
    <x v="5"/>
    <s v="Botswana"/>
    <x v="0"/>
    <x v="0"/>
    <x v="1"/>
    <x v="554"/>
    <x v="9"/>
    <x v="3"/>
    <n v="263318097"/>
    <n v="39"/>
    <d v="2015-03-04T00:00:00"/>
    <n v="531"/>
    <n v="255.28"/>
    <n v="159.41999999999999"/>
    <n v="135553.68"/>
    <n v="84652.02"/>
    <n v="50901.66"/>
  </r>
  <r>
    <x v="5"/>
    <s v="Equatorial Guinea"/>
    <x v="6"/>
    <x v="0"/>
    <x v="3"/>
    <x v="112"/>
    <x v="1"/>
    <x v="3"/>
    <n v="768888747"/>
    <n v="17"/>
    <d v="2015-07-29T00:00:00"/>
    <n v="122"/>
    <n v="651.21"/>
    <n v="524.96"/>
    <n v="79447.62"/>
    <n v="64045.120000000003"/>
    <n v="15402.5"/>
  </r>
  <r>
    <x v="3"/>
    <s v="Turkey"/>
    <x v="11"/>
    <x v="1"/>
    <x v="3"/>
    <x v="555"/>
    <x v="9"/>
    <x v="3"/>
    <n v="491752183"/>
    <n v="12"/>
    <d v="2015-02-06T00:00:00"/>
    <n v="9254"/>
    <n v="668.27"/>
    <n v="502.54"/>
    <n v="6184170.5800000001"/>
    <n v="4650505.16"/>
    <n v="1533665.42"/>
  </r>
  <r>
    <x v="3"/>
    <s v="Somalia"/>
    <x v="9"/>
    <x v="1"/>
    <x v="3"/>
    <x v="556"/>
    <x v="6"/>
    <x v="5"/>
    <n v="385082232"/>
    <n v="39"/>
    <d v="2014-11-28T00:00:00"/>
    <n v="3245"/>
    <n v="9.33"/>
    <n v="6.92"/>
    <n v="30275.85"/>
    <n v="22455.4"/>
    <n v="7820.45"/>
  </r>
  <r>
    <x v="0"/>
    <s v="El Salvador"/>
    <x v="8"/>
    <x v="1"/>
    <x v="1"/>
    <x v="557"/>
    <x v="4"/>
    <x v="4"/>
    <n v="122365224"/>
    <n v="26"/>
    <d v="2016-12-22T00:00:00"/>
    <n v="9444"/>
    <n v="421.89"/>
    <n v="364.69"/>
    <n v="3984329.16"/>
    <n v="3444132.36"/>
    <n v="540196.80000000005"/>
  </r>
  <r>
    <x v="0"/>
    <s v="Haiti"/>
    <x v="11"/>
    <x v="0"/>
    <x v="3"/>
    <x v="139"/>
    <x v="8"/>
    <x v="0"/>
    <n v="347399985"/>
    <n v="43"/>
    <d v="2013-05-19T00:00:00"/>
    <n v="2231"/>
    <n v="668.27"/>
    <n v="502.54"/>
    <n v="1490910.37"/>
    <n v="1121166.74"/>
    <n v="369743.63"/>
  </r>
  <r>
    <x v="1"/>
    <s v="Serbia"/>
    <x v="2"/>
    <x v="0"/>
    <x v="0"/>
    <x v="558"/>
    <x v="0"/>
    <x v="2"/>
    <n v="424297845"/>
    <n v="19"/>
    <d v="2012-01-08T00:00:00"/>
    <n v="8016"/>
    <n v="47.45"/>
    <n v="31.79"/>
    <n v="380359.2"/>
    <n v="254828.64"/>
    <n v="125530.56"/>
  </r>
  <r>
    <x v="5"/>
    <s v="Lesotho"/>
    <x v="6"/>
    <x v="1"/>
    <x v="0"/>
    <x v="559"/>
    <x v="6"/>
    <x v="1"/>
    <n v="687482631"/>
    <n v="24"/>
    <d v="2010-11-21T00:00:00"/>
    <n v="243"/>
    <n v="651.21"/>
    <n v="524.96"/>
    <n v="158244.03"/>
    <n v="127565.28"/>
    <n v="30678.75"/>
  </r>
  <r>
    <x v="4"/>
    <s v="Solomon Islands"/>
    <x v="7"/>
    <x v="1"/>
    <x v="3"/>
    <x v="560"/>
    <x v="8"/>
    <x v="4"/>
    <n v="191690671"/>
    <n v="42"/>
    <d v="2016-05-18T00:00:00"/>
    <n v="4384"/>
    <n v="437.2"/>
    <n v="263.33"/>
    <n v="1916684.8"/>
    <n v="1154438.72"/>
    <n v="762246.08"/>
  </r>
  <r>
    <x v="4"/>
    <s v="Fiji"/>
    <x v="3"/>
    <x v="0"/>
    <x v="1"/>
    <x v="561"/>
    <x v="4"/>
    <x v="4"/>
    <n v="761970794"/>
    <n v="41"/>
    <d v="2016-12-20T00:00:00"/>
    <n v="2945"/>
    <n v="205.7"/>
    <n v="117.11"/>
    <n v="605786.5"/>
    <n v="344888.95"/>
    <n v="260897.55"/>
  </r>
  <r>
    <x v="1"/>
    <s v="Ireland"/>
    <x v="0"/>
    <x v="0"/>
    <x v="3"/>
    <x v="562"/>
    <x v="3"/>
    <x v="6"/>
    <n v="243684327"/>
    <n v="7"/>
    <d v="2017-05-30T00:00:00"/>
    <n v="462"/>
    <n v="255.28"/>
    <n v="159.41999999999999"/>
    <n v="117939.36"/>
    <n v="73652.039999999994"/>
    <n v="44287.32"/>
  </r>
  <r>
    <x v="1"/>
    <s v="San Marino"/>
    <x v="5"/>
    <x v="1"/>
    <x v="0"/>
    <x v="563"/>
    <x v="3"/>
    <x v="7"/>
    <n v="152505099"/>
    <n v="12"/>
    <d v="2012-05-19T00:00:00"/>
    <n v="8503"/>
    <n v="109.28"/>
    <n v="35.840000000000003"/>
    <n v="929207.84"/>
    <n v="304747.52000000002"/>
    <n v="624460.31999999995"/>
  </r>
  <r>
    <x v="3"/>
    <s v="Somalia"/>
    <x v="3"/>
    <x v="0"/>
    <x v="0"/>
    <x v="564"/>
    <x v="10"/>
    <x v="7"/>
    <n v="724419438"/>
    <n v="42"/>
    <d v="2012-07-16T00:00:00"/>
    <n v="665"/>
    <n v="205.7"/>
    <n v="117.11"/>
    <n v="136790.5"/>
    <n v="77878.149999999994"/>
    <n v="58912.35"/>
  </r>
  <r>
    <x v="2"/>
    <s v="Nepal"/>
    <x v="11"/>
    <x v="1"/>
    <x v="0"/>
    <x v="75"/>
    <x v="10"/>
    <x v="1"/>
    <n v="465726172"/>
    <n v="20"/>
    <d v="2010-07-06T00:00:00"/>
    <n v="7579"/>
    <n v="668.27"/>
    <n v="502.54"/>
    <n v="5064818.33"/>
    <n v="3808750.66"/>
    <n v="1256067.67"/>
  </r>
  <r>
    <x v="1"/>
    <s v="Georgia"/>
    <x v="0"/>
    <x v="0"/>
    <x v="2"/>
    <x v="565"/>
    <x v="10"/>
    <x v="3"/>
    <n v="203036630"/>
    <n v="34"/>
    <d v="2015-07-28T00:00:00"/>
    <n v="1905"/>
    <n v="255.28"/>
    <n v="159.41999999999999"/>
    <n v="486308.4"/>
    <n v="303695.09999999998"/>
    <n v="182613.3"/>
  </r>
  <r>
    <x v="5"/>
    <s v="Republic of the Congo"/>
    <x v="8"/>
    <x v="0"/>
    <x v="0"/>
    <x v="566"/>
    <x v="11"/>
    <x v="2"/>
    <n v="833274638"/>
    <n v="9"/>
    <d v="2011-02-13T00:00:00"/>
    <n v="3337"/>
    <n v="421.89"/>
    <n v="364.69"/>
    <n v="1407846.93"/>
    <n v="1216970.53"/>
    <n v="190876.4"/>
  </r>
  <r>
    <x v="5"/>
    <s v="Guinea-Bissau"/>
    <x v="11"/>
    <x v="1"/>
    <x v="3"/>
    <x v="312"/>
    <x v="8"/>
    <x v="7"/>
    <n v="173676526"/>
    <n v="35"/>
    <d v="2012-05-10T00:00:00"/>
    <n v="3598"/>
    <n v="668.27"/>
    <n v="502.54"/>
    <n v="2404435.46"/>
    <n v="1808138.92"/>
    <n v="596296.54"/>
  </r>
  <r>
    <x v="1"/>
    <s v="Ukraine"/>
    <x v="1"/>
    <x v="1"/>
    <x v="1"/>
    <x v="415"/>
    <x v="9"/>
    <x v="4"/>
    <n v="611791121"/>
    <n v="38"/>
    <d v="2016-03-03T00:00:00"/>
    <n v="1443"/>
    <n v="152.58000000000001"/>
    <n v="97.44"/>
    <n v="220172.94"/>
    <n v="140605.92000000001"/>
    <n v="79567.02"/>
  </r>
  <r>
    <x v="5"/>
    <s v="Mali"/>
    <x v="7"/>
    <x v="1"/>
    <x v="1"/>
    <x v="567"/>
    <x v="11"/>
    <x v="0"/>
    <n v="555479753"/>
    <n v="8"/>
    <d v="2013-02-12T00:00:00"/>
    <n v="7658"/>
    <n v="437.2"/>
    <n v="263.33"/>
    <n v="3348077.6"/>
    <n v="2016581.14"/>
    <n v="1331496.46"/>
  </r>
  <r>
    <x v="5"/>
    <s v="Zimbabwe"/>
    <x v="2"/>
    <x v="1"/>
    <x v="3"/>
    <x v="568"/>
    <x v="0"/>
    <x v="0"/>
    <n v="282916247"/>
    <n v="25"/>
    <d v="2013-12-29T00:00:00"/>
    <n v="59"/>
    <n v="47.45"/>
    <n v="31.79"/>
    <n v="2799.55"/>
    <n v="1875.61"/>
    <n v="923.94"/>
  </r>
  <r>
    <x v="4"/>
    <s v="Vanuatu"/>
    <x v="3"/>
    <x v="0"/>
    <x v="1"/>
    <x v="569"/>
    <x v="9"/>
    <x v="3"/>
    <n v="592586934"/>
    <n v="30"/>
    <d v="2015-02-19T00:00:00"/>
    <n v="8497"/>
    <n v="205.7"/>
    <n v="117.11"/>
    <n v="1747832.9"/>
    <n v="995083.67"/>
    <n v="752749.23"/>
  </r>
  <r>
    <x v="0"/>
    <s v="Dominican Republic"/>
    <x v="5"/>
    <x v="0"/>
    <x v="0"/>
    <x v="570"/>
    <x v="8"/>
    <x v="1"/>
    <n v="553290641"/>
    <n v="2"/>
    <d v="2010-04-07T00:00:00"/>
    <n v="9851"/>
    <n v="109.28"/>
    <n v="35.840000000000003"/>
    <n v="1076517.28"/>
    <n v="353059.84000000003"/>
    <n v="723457.44"/>
  </r>
  <r>
    <x v="2"/>
    <s v="Vietnam"/>
    <x v="5"/>
    <x v="0"/>
    <x v="1"/>
    <x v="571"/>
    <x v="11"/>
    <x v="6"/>
    <n v="654138696"/>
    <n v="38"/>
    <d v="2017-03-16T00:00:00"/>
    <n v="3031"/>
    <n v="109.28"/>
    <n v="35.840000000000003"/>
    <n v="331227.68"/>
    <n v="108631.03999999999"/>
    <n v="222596.64"/>
  </r>
  <r>
    <x v="1"/>
    <s v="San Marino"/>
    <x v="3"/>
    <x v="1"/>
    <x v="1"/>
    <x v="572"/>
    <x v="1"/>
    <x v="7"/>
    <n v="554554927"/>
    <n v="15"/>
    <d v="2012-08-06T00:00:00"/>
    <n v="3981"/>
    <n v="205.7"/>
    <n v="117.11"/>
    <n v="818891.7"/>
    <n v="466214.91"/>
    <n v="352676.79"/>
  </r>
  <r>
    <x v="1"/>
    <s v="Bosnia and Herzegovina"/>
    <x v="6"/>
    <x v="1"/>
    <x v="3"/>
    <x v="333"/>
    <x v="1"/>
    <x v="7"/>
    <n v="434275662"/>
    <n v="33"/>
    <d v="2012-08-13T00:00:00"/>
    <n v="674"/>
    <n v="651.21"/>
    <n v="524.96"/>
    <n v="438915.54"/>
    <n v="353823.04"/>
    <n v="85092.5"/>
  </r>
  <r>
    <x v="5"/>
    <s v="Equatorial Guinea"/>
    <x v="4"/>
    <x v="0"/>
    <x v="2"/>
    <x v="573"/>
    <x v="9"/>
    <x v="3"/>
    <n v="543349730"/>
    <n v="21"/>
    <d v="2015-02-07T00:00:00"/>
    <n v="8115"/>
    <n v="81.73"/>
    <n v="56.67"/>
    <n v="663238.94999999995"/>
    <n v="459877.05"/>
    <n v="203361.9"/>
  </r>
  <r>
    <x v="5"/>
    <s v="Guinea-Bissau"/>
    <x v="0"/>
    <x v="1"/>
    <x v="1"/>
    <x v="574"/>
    <x v="7"/>
    <x v="2"/>
    <n v="752138459"/>
    <n v="29"/>
    <d v="2011-09-22T00:00:00"/>
    <n v="3339"/>
    <n v="255.28"/>
    <n v="159.41999999999999"/>
    <n v="852379.92"/>
    <n v="532303.38"/>
    <n v="320076.53999999998"/>
  </r>
  <r>
    <x v="5"/>
    <s v="Mali"/>
    <x v="10"/>
    <x v="0"/>
    <x v="2"/>
    <x v="547"/>
    <x v="4"/>
    <x v="0"/>
    <n v="101315677"/>
    <n v="40"/>
    <d v="2013-12-17T00:00:00"/>
    <n v="415"/>
    <n v="154.06"/>
    <n v="90.93"/>
    <n v="63934.9"/>
    <n v="37735.949999999997"/>
    <n v="26198.95"/>
  </r>
  <r>
    <x v="2"/>
    <s v="Sri Lanka"/>
    <x v="3"/>
    <x v="0"/>
    <x v="1"/>
    <x v="575"/>
    <x v="1"/>
    <x v="2"/>
    <n v="851867711"/>
    <n v="2"/>
    <d v="2011-07-17T00:00:00"/>
    <n v="5441"/>
    <n v="205.7"/>
    <n v="117.11"/>
    <n v="1119213.7"/>
    <n v="637195.51"/>
    <n v="482018.19"/>
  </r>
  <r>
    <x v="1"/>
    <s v="Germany"/>
    <x v="4"/>
    <x v="1"/>
    <x v="3"/>
    <x v="576"/>
    <x v="1"/>
    <x v="5"/>
    <n v="835093390"/>
    <n v="2"/>
    <d v="2014-07-29T00:00:00"/>
    <n v="1547"/>
    <n v="81.73"/>
    <n v="56.67"/>
    <n v="126436.31"/>
    <n v="87668.49"/>
    <n v="38767.82"/>
  </r>
  <r>
    <x v="2"/>
    <s v="Sri Lanka"/>
    <x v="3"/>
    <x v="0"/>
    <x v="2"/>
    <x v="577"/>
    <x v="11"/>
    <x v="2"/>
    <n v="202604043"/>
    <n v="41"/>
    <d v="2011-04-10T00:00:00"/>
    <n v="3893"/>
    <n v="205.7"/>
    <n v="117.11"/>
    <n v="800790.1"/>
    <n v="455909.23"/>
    <n v="344880.87"/>
  </r>
  <r>
    <x v="1"/>
    <s v="Croatia"/>
    <x v="2"/>
    <x v="0"/>
    <x v="0"/>
    <x v="571"/>
    <x v="11"/>
    <x v="6"/>
    <n v="976323497"/>
    <n v="4"/>
    <d v="2017-02-10T00:00:00"/>
    <n v="4674"/>
    <n v="47.45"/>
    <n v="31.79"/>
    <n v="221781.3"/>
    <n v="148586.46"/>
    <n v="73194.84"/>
  </r>
  <r>
    <x v="5"/>
    <s v="Mauritius"/>
    <x v="7"/>
    <x v="0"/>
    <x v="1"/>
    <x v="578"/>
    <x v="3"/>
    <x v="2"/>
    <n v="298488080"/>
    <n v="46"/>
    <d v="2011-07-03T00:00:00"/>
    <n v="8111"/>
    <n v="437.2"/>
    <n v="263.33"/>
    <n v="3546129.2"/>
    <n v="2135869.63"/>
    <n v="1410259.57"/>
  </r>
  <r>
    <x v="5"/>
    <s v="Senegal"/>
    <x v="2"/>
    <x v="0"/>
    <x v="0"/>
    <x v="579"/>
    <x v="2"/>
    <x v="3"/>
    <n v="781646621"/>
    <n v="3"/>
    <d v="2015-09-12T00:00:00"/>
    <n v="5460"/>
    <n v="47.45"/>
    <n v="31.79"/>
    <n v="259077"/>
    <n v="173573.4"/>
    <n v="85503.6"/>
  </r>
  <r>
    <x v="6"/>
    <s v="United States of America"/>
    <x v="9"/>
    <x v="0"/>
    <x v="0"/>
    <x v="510"/>
    <x v="0"/>
    <x v="5"/>
    <n v="158660447"/>
    <n v="31"/>
    <d v="2015-01-09T00:00:00"/>
    <n v="7"/>
    <n v="9.33"/>
    <n v="6.92"/>
    <n v="65.31"/>
    <n v="48.44"/>
    <n v="16.87"/>
  </r>
  <r>
    <x v="1"/>
    <s v="Lithuania"/>
    <x v="2"/>
    <x v="0"/>
    <x v="3"/>
    <x v="580"/>
    <x v="9"/>
    <x v="5"/>
    <n v="732703387"/>
    <n v="19"/>
    <d v="2014-01-28T00:00:00"/>
    <n v="2069"/>
    <n v="47.45"/>
    <n v="31.79"/>
    <n v="98174.05"/>
    <n v="65773.509999999995"/>
    <n v="32400.54"/>
  </r>
  <r>
    <x v="5"/>
    <s v="Nigeria"/>
    <x v="2"/>
    <x v="1"/>
    <x v="3"/>
    <x v="581"/>
    <x v="3"/>
    <x v="2"/>
    <n v="827261769"/>
    <n v="22"/>
    <d v="2011-05-26T00:00:00"/>
    <n v="3996"/>
    <n v="47.45"/>
    <n v="31.79"/>
    <n v="189610.2"/>
    <n v="127032.84"/>
    <n v="62577.36"/>
  </r>
  <r>
    <x v="0"/>
    <s v="Saint Kitts and Nevis"/>
    <x v="2"/>
    <x v="0"/>
    <x v="1"/>
    <x v="582"/>
    <x v="11"/>
    <x v="1"/>
    <n v="636134421"/>
    <n v="33"/>
    <d v="2010-03-20T00:00:00"/>
    <n v="5166"/>
    <n v="47.45"/>
    <n v="31.79"/>
    <n v="245126.7"/>
    <n v="164227.14000000001"/>
    <n v="80899.56"/>
  </r>
  <r>
    <x v="1"/>
    <s v="Slovenia"/>
    <x v="11"/>
    <x v="0"/>
    <x v="1"/>
    <x v="583"/>
    <x v="2"/>
    <x v="5"/>
    <n v="873432672"/>
    <n v="7"/>
    <d v="2014-09-17T00:00:00"/>
    <n v="6992"/>
    <n v="668.27"/>
    <n v="502.54"/>
    <n v="4672543.84"/>
    <n v="3513759.68"/>
    <n v="1158784.1599999999"/>
  </r>
  <r>
    <x v="1"/>
    <s v="Serbia"/>
    <x v="5"/>
    <x v="0"/>
    <x v="1"/>
    <x v="521"/>
    <x v="10"/>
    <x v="2"/>
    <n v="523580348"/>
    <n v="40"/>
    <d v="2011-08-04T00:00:00"/>
    <n v="7915"/>
    <n v="109.28"/>
    <n v="35.840000000000003"/>
    <n v="864951.2"/>
    <n v="283673.59999999998"/>
    <n v="581277.6"/>
  </r>
  <r>
    <x v="0"/>
    <s v="Belize"/>
    <x v="4"/>
    <x v="0"/>
    <x v="3"/>
    <x v="584"/>
    <x v="2"/>
    <x v="1"/>
    <n v="891313779"/>
    <n v="38"/>
    <d v="2010-10-25T00:00:00"/>
    <n v="8409"/>
    <n v="81.73"/>
    <n v="56.67"/>
    <n v="687267.57"/>
    <n v="476538.03"/>
    <n v="210729.54"/>
  </r>
  <r>
    <x v="2"/>
    <s v="Taiwan"/>
    <x v="5"/>
    <x v="1"/>
    <x v="0"/>
    <x v="585"/>
    <x v="8"/>
    <x v="7"/>
    <n v="651681792"/>
    <n v="48"/>
    <d v="2012-06-12T00:00:00"/>
    <n v="5979"/>
    <n v="109.28"/>
    <n v="35.840000000000003"/>
    <n v="653385.12"/>
    <n v="214287.35999999999"/>
    <n v="439097.76"/>
  </r>
  <r>
    <x v="1"/>
    <s v="Greece"/>
    <x v="4"/>
    <x v="0"/>
    <x v="0"/>
    <x v="586"/>
    <x v="8"/>
    <x v="6"/>
    <n v="800045716"/>
    <n v="28"/>
    <d v="2017-05-14T00:00:00"/>
    <n v="161"/>
    <n v="81.73"/>
    <n v="56.67"/>
    <n v="13158.53"/>
    <n v="9123.8700000000008"/>
    <n v="4034.66"/>
  </r>
  <r>
    <x v="4"/>
    <s v="New Zealand"/>
    <x v="6"/>
    <x v="0"/>
    <x v="2"/>
    <x v="587"/>
    <x v="3"/>
    <x v="4"/>
    <n v="602079379"/>
    <n v="25"/>
    <d v="2016-05-26T00:00:00"/>
    <n v="7523"/>
    <n v="651.21"/>
    <n v="524.96"/>
    <n v="4899052.83"/>
    <n v="3949274.08"/>
    <n v="949778.75"/>
  </r>
  <r>
    <x v="1"/>
    <s v="Malta"/>
    <x v="10"/>
    <x v="0"/>
    <x v="0"/>
    <x v="588"/>
    <x v="3"/>
    <x v="4"/>
    <n v="743769109"/>
    <n v="1"/>
    <d v="2016-05-11T00:00:00"/>
    <n v="6662"/>
    <n v="154.06"/>
    <n v="90.93"/>
    <n v="1026347.72"/>
    <n v="605775.66"/>
    <n v="420572.06"/>
  </r>
  <r>
    <x v="5"/>
    <s v="Cameroon"/>
    <x v="11"/>
    <x v="0"/>
    <x v="1"/>
    <x v="589"/>
    <x v="0"/>
    <x v="0"/>
    <n v="181413733"/>
    <n v="5"/>
    <d v="2013-12-27T00:00:00"/>
    <n v="3210"/>
    <n v="668.27"/>
    <n v="502.54"/>
    <n v="2145146.7000000002"/>
    <n v="1613153.4"/>
    <n v="531993.30000000005"/>
  </r>
  <r>
    <x v="0"/>
    <s v="Antigua and Barbuda"/>
    <x v="9"/>
    <x v="0"/>
    <x v="1"/>
    <x v="590"/>
    <x v="10"/>
    <x v="5"/>
    <n v="191624581"/>
    <n v="50"/>
    <d v="2014-08-01T00:00:00"/>
    <n v="4827"/>
    <n v="9.33"/>
    <n v="6.92"/>
    <n v="45035.91"/>
    <n v="33402.839999999997"/>
    <n v="11633.07"/>
  </r>
  <r>
    <x v="3"/>
    <s v="Qatar"/>
    <x v="9"/>
    <x v="1"/>
    <x v="2"/>
    <x v="591"/>
    <x v="2"/>
    <x v="7"/>
    <n v="321325480"/>
    <n v="33"/>
    <d v="2012-10-25T00:00:00"/>
    <n v="6205"/>
    <n v="9.33"/>
    <n v="6.92"/>
    <n v="57892.65"/>
    <n v="42938.6"/>
    <n v="14954.05"/>
  </r>
  <r>
    <x v="5"/>
    <s v="Mali"/>
    <x v="6"/>
    <x v="0"/>
    <x v="3"/>
    <x v="256"/>
    <x v="10"/>
    <x v="7"/>
    <n v="637752759"/>
    <n v="21"/>
    <d v="2012-06-22T00:00:00"/>
    <n v="4069"/>
    <n v="651.21"/>
    <n v="524.96"/>
    <n v="2649773.4900000002"/>
    <n v="2136062.2400000002"/>
    <n v="513711.25"/>
  </r>
  <r>
    <x v="5"/>
    <s v="Ghana"/>
    <x v="5"/>
    <x v="0"/>
    <x v="2"/>
    <x v="592"/>
    <x v="3"/>
    <x v="5"/>
    <n v="378455245"/>
    <n v="15"/>
    <d v="2014-06-08T00:00:00"/>
    <n v="2172"/>
    <n v="109.28"/>
    <n v="35.840000000000003"/>
    <n v="237356.16"/>
    <n v="77844.479999999996"/>
    <n v="159511.67999999999"/>
  </r>
  <r>
    <x v="1"/>
    <s v="San Marino"/>
    <x v="1"/>
    <x v="1"/>
    <x v="2"/>
    <x v="593"/>
    <x v="9"/>
    <x v="0"/>
    <n v="201294267"/>
    <n v="31"/>
    <d v="2013-02-09T00:00:00"/>
    <n v="6302"/>
    <n v="152.58000000000001"/>
    <n v="97.44"/>
    <n v="961559.16"/>
    <n v="614066.88"/>
    <n v="347492.28"/>
  </r>
  <r>
    <x v="5"/>
    <s v="Comoros"/>
    <x v="8"/>
    <x v="1"/>
    <x v="1"/>
    <x v="594"/>
    <x v="11"/>
    <x v="3"/>
    <n v="834443652"/>
    <n v="21"/>
    <d v="2015-02-27T00:00:00"/>
    <n v="9275"/>
    <n v="421.89"/>
    <n v="364.69"/>
    <n v="3913029.75"/>
    <n v="3382499.75"/>
    <n v="530530"/>
  </r>
  <r>
    <x v="2"/>
    <s v="Tajikistan"/>
    <x v="3"/>
    <x v="0"/>
    <x v="0"/>
    <x v="595"/>
    <x v="3"/>
    <x v="0"/>
    <n v="826389729"/>
    <n v="3"/>
    <d v="2013-05-05T00:00:00"/>
    <n v="5940"/>
    <n v="205.7"/>
    <n v="117.11"/>
    <n v="1221858"/>
    <n v="695633.4"/>
    <n v="526224.6"/>
  </r>
  <r>
    <x v="5"/>
    <s v="Gabon"/>
    <x v="10"/>
    <x v="1"/>
    <x v="0"/>
    <x v="596"/>
    <x v="4"/>
    <x v="7"/>
    <n v="595931327"/>
    <n v="34"/>
    <d v="2012-12-15T00:00:00"/>
    <n v="8177"/>
    <n v="154.06"/>
    <n v="90.93"/>
    <n v="1259748.6200000001"/>
    <n v="743534.61"/>
    <n v="516214.01"/>
  </r>
  <r>
    <x v="6"/>
    <s v="Greenland"/>
    <x v="4"/>
    <x v="1"/>
    <x v="3"/>
    <x v="597"/>
    <x v="8"/>
    <x v="7"/>
    <n v="182179772"/>
    <n v="29"/>
    <d v="2012-05-23T00:00:00"/>
    <n v="9898"/>
    <n v="81.73"/>
    <n v="56.67"/>
    <n v="808963.54"/>
    <n v="560919.66"/>
    <n v="248043.88"/>
  </r>
  <r>
    <x v="5"/>
    <s v="Mali"/>
    <x v="9"/>
    <x v="1"/>
    <x v="0"/>
    <x v="598"/>
    <x v="5"/>
    <x v="3"/>
    <n v="594558894"/>
    <n v="48"/>
    <d v="2015-04-19T00:00:00"/>
    <n v="2044"/>
    <n v="9.33"/>
    <n v="6.92"/>
    <n v="19070.52"/>
    <n v="14144.48"/>
    <n v="4926.04"/>
  </r>
  <r>
    <x v="5"/>
    <s v="Guinea-Bissau"/>
    <x v="8"/>
    <x v="0"/>
    <x v="0"/>
    <x v="599"/>
    <x v="6"/>
    <x v="1"/>
    <n v="662805020"/>
    <n v="7"/>
    <d v="2010-11-02T00:00:00"/>
    <n v="7589"/>
    <n v="421.89"/>
    <n v="364.69"/>
    <n v="3201723.21"/>
    <n v="2767632.41"/>
    <n v="434090.8"/>
  </r>
  <r>
    <x v="2"/>
    <s v="South Korea"/>
    <x v="11"/>
    <x v="1"/>
    <x v="2"/>
    <x v="365"/>
    <x v="5"/>
    <x v="4"/>
    <n v="186966979"/>
    <n v="19"/>
    <d v="2016-04-17T00:00:00"/>
    <n v="6539"/>
    <n v="668.27"/>
    <n v="502.54"/>
    <n v="4369817.53"/>
    <n v="3286109.06"/>
    <n v="1083708.47"/>
  </r>
  <r>
    <x v="2"/>
    <s v="Vietnam"/>
    <x v="5"/>
    <x v="0"/>
    <x v="1"/>
    <x v="600"/>
    <x v="7"/>
    <x v="2"/>
    <n v="387406098"/>
    <n v="2"/>
    <d v="2011-08-11T00:00:00"/>
    <n v="928"/>
    <n v="109.28"/>
    <n v="35.840000000000003"/>
    <n v="101411.84"/>
    <n v="33259.519999999997"/>
    <n v="68152.320000000007"/>
  </r>
  <r>
    <x v="4"/>
    <s v="Australia"/>
    <x v="2"/>
    <x v="0"/>
    <x v="1"/>
    <x v="601"/>
    <x v="5"/>
    <x v="7"/>
    <n v="754796206"/>
    <n v="19"/>
    <d v="2012-04-08T00:00:00"/>
    <n v="9826"/>
    <n v="47.45"/>
    <n v="31.79"/>
    <n v="466243.7"/>
    <n v="312368.53999999998"/>
    <n v="153875.16"/>
  </r>
  <r>
    <x v="3"/>
    <s v="Iraq"/>
    <x v="2"/>
    <x v="1"/>
    <x v="1"/>
    <x v="602"/>
    <x v="2"/>
    <x v="2"/>
    <n v="400123631"/>
    <n v="41"/>
    <d v="2011-11-07T00:00:00"/>
    <n v="4329"/>
    <n v="47.45"/>
    <n v="31.79"/>
    <n v="205411.05"/>
    <n v="137618.91"/>
    <n v="67792.14"/>
  </r>
  <r>
    <x v="2"/>
    <s v="Mongolia"/>
    <x v="2"/>
    <x v="0"/>
    <x v="1"/>
    <x v="603"/>
    <x v="8"/>
    <x v="4"/>
    <n v="304687201"/>
    <n v="29"/>
    <d v="2016-05-01T00:00:00"/>
    <n v="2569"/>
    <n v="47.45"/>
    <n v="31.79"/>
    <n v="121899.05"/>
    <n v="81668.509999999995"/>
    <n v="40230.54"/>
  </r>
  <r>
    <x v="5"/>
    <s v="Cape Verde"/>
    <x v="8"/>
    <x v="1"/>
    <x v="2"/>
    <x v="604"/>
    <x v="5"/>
    <x v="1"/>
    <n v="170098245"/>
    <n v="9"/>
    <d v="2010-03-19T00:00:00"/>
    <n v="4705"/>
    <n v="421.89"/>
    <n v="364.69"/>
    <n v="1984992.45"/>
    <n v="1715866.45"/>
    <n v="269126"/>
  </r>
  <r>
    <x v="1"/>
    <s v="Portugal"/>
    <x v="8"/>
    <x v="0"/>
    <x v="2"/>
    <x v="605"/>
    <x v="11"/>
    <x v="0"/>
    <n v="668280589"/>
    <n v="45"/>
    <d v="2013-03-28T00:00:00"/>
    <n v="7932"/>
    <n v="421.89"/>
    <n v="364.69"/>
    <n v="3346431.48"/>
    <n v="2892721.08"/>
    <n v="453710.4"/>
  </r>
  <r>
    <x v="5"/>
    <s v="Djibouti"/>
    <x v="4"/>
    <x v="1"/>
    <x v="1"/>
    <x v="606"/>
    <x v="3"/>
    <x v="3"/>
    <n v="291470563"/>
    <n v="10"/>
    <d v="2015-05-30T00:00:00"/>
    <n v="1472"/>
    <n v="81.73"/>
    <n v="56.67"/>
    <n v="120306.56"/>
    <n v="83418.240000000005"/>
    <n v="36888.32"/>
  </r>
  <r>
    <x v="3"/>
    <s v="Somalia"/>
    <x v="9"/>
    <x v="1"/>
    <x v="0"/>
    <x v="607"/>
    <x v="5"/>
    <x v="7"/>
    <n v="302216994"/>
    <n v="22"/>
    <d v="2012-03-29T00:00:00"/>
    <n v="1579"/>
    <n v="9.33"/>
    <n v="6.92"/>
    <n v="14732.07"/>
    <n v="10926.68"/>
    <n v="3805.39"/>
  </r>
  <r>
    <x v="0"/>
    <s v="Grenada"/>
    <x v="3"/>
    <x v="1"/>
    <x v="2"/>
    <x v="400"/>
    <x v="0"/>
    <x v="5"/>
    <n v="683381211"/>
    <n v="7"/>
    <d v="2014-12-11T00:00:00"/>
    <n v="6542"/>
    <n v="205.7"/>
    <n v="117.11"/>
    <n v="1345689.4"/>
    <n v="766133.62"/>
    <n v="579555.78"/>
  </r>
  <r>
    <x v="5"/>
    <s v="Niger"/>
    <x v="6"/>
    <x v="0"/>
    <x v="2"/>
    <x v="608"/>
    <x v="11"/>
    <x v="6"/>
    <n v="588137042"/>
    <n v="32"/>
    <d v="2017-03-28T00:00:00"/>
    <n v="1675"/>
    <n v="651.21"/>
    <n v="524.96"/>
    <n v="1090776.75"/>
    <n v="879308"/>
    <n v="211468.75"/>
  </r>
  <r>
    <x v="5"/>
    <s v="Rwanda"/>
    <x v="4"/>
    <x v="1"/>
    <x v="1"/>
    <x v="59"/>
    <x v="10"/>
    <x v="0"/>
    <n v="589970815"/>
    <n v="25"/>
    <d v="2013-07-13T00:00:00"/>
    <n v="4329"/>
    <n v="81.73"/>
    <n v="56.67"/>
    <n v="353809.17"/>
    <n v="245324.43"/>
    <n v="108484.74"/>
  </r>
  <r>
    <x v="4"/>
    <s v="Fiji"/>
    <x v="0"/>
    <x v="1"/>
    <x v="0"/>
    <x v="609"/>
    <x v="4"/>
    <x v="1"/>
    <n v="432681357"/>
    <n v="5"/>
    <d v="2010-11-28T00:00:00"/>
    <n v="8884"/>
    <n v="255.28"/>
    <n v="159.41999999999999"/>
    <n v="2267907.52"/>
    <n v="1416287.28"/>
    <n v="851620.24"/>
  </r>
  <r>
    <x v="1"/>
    <s v="Albania"/>
    <x v="11"/>
    <x v="0"/>
    <x v="1"/>
    <x v="610"/>
    <x v="1"/>
    <x v="6"/>
    <n v="380379998"/>
    <n v="2"/>
    <d v="2017-07-16T00:00:00"/>
    <n v="1749"/>
    <n v="668.27"/>
    <n v="502.54"/>
    <n v="1168804.23"/>
    <n v="878942.46"/>
    <n v="289861.77"/>
  </r>
  <r>
    <x v="1"/>
    <s v="Netherlands"/>
    <x v="5"/>
    <x v="0"/>
    <x v="3"/>
    <x v="611"/>
    <x v="9"/>
    <x v="4"/>
    <n v="767490565"/>
    <n v="38"/>
    <d v="2016-02-23T00:00:00"/>
    <n v="6368"/>
    <n v="109.28"/>
    <n v="35.840000000000003"/>
    <n v="695895.04000000004"/>
    <n v="228229.12"/>
    <n v="467665.91999999998"/>
  </r>
  <r>
    <x v="4"/>
    <s v="East Timor"/>
    <x v="10"/>
    <x v="0"/>
    <x v="0"/>
    <x v="612"/>
    <x v="4"/>
    <x v="7"/>
    <n v="648749387"/>
    <n v="42"/>
    <d v="2012-12-18T00:00:00"/>
    <n v="8215"/>
    <n v="154.06"/>
    <n v="90.93"/>
    <n v="1265602.8999999999"/>
    <n v="746989.95"/>
    <n v="518612.95"/>
  </r>
  <r>
    <x v="0"/>
    <s v="Barbados"/>
    <x v="9"/>
    <x v="0"/>
    <x v="2"/>
    <x v="613"/>
    <x v="2"/>
    <x v="2"/>
    <n v="949205291"/>
    <n v="36"/>
    <d v="2011-10-11T00:00:00"/>
    <n v="9794"/>
    <n v="9.33"/>
    <n v="6.92"/>
    <n v="91378.02"/>
    <n v="67774.48"/>
    <n v="23603.54"/>
  </r>
  <r>
    <x v="2"/>
    <s v="Sri Lanka"/>
    <x v="8"/>
    <x v="1"/>
    <x v="3"/>
    <x v="614"/>
    <x v="8"/>
    <x v="6"/>
    <n v="414219605"/>
    <n v="5"/>
    <d v="2017-04-27T00:00:00"/>
    <n v="5641"/>
    <n v="421.89"/>
    <n v="364.69"/>
    <n v="2379881.4900000002"/>
    <n v="2057216.29"/>
    <n v="322665.2"/>
  </r>
  <r>
    <x v="5"/>
    <s v="Chad"/>
    <x v="1"/>
    <x v="1"/>
    <x v="1"/>
    <x v="615"/>
    <x v="7"/>
    <x v="4"/>
    <n v="559466159"/>
    <n v="21"/>
    <d v="2016-09-15T00:00:00"/>
    <n v="7324"/>
    <n v="152.58000000000001"/>
    <n v="97.44"/>
    <n v="1117495.92"/>
    <n v="713650.56"/>
    <n v="403845.36"/>
  </r>
  <r>
    <x v="1"/>
    <s v="Iceland"/>
    <x v="1"/>
    <x v="1"/>
    <x v="2"/>
    <x v="616"/>
    <x v="6"/>
    <x v="7"/>
    <n v="720931279"/>
    <n v="19"/>
    <d v="2012-11-18T00:00:00"/>
    <n v="8441"/>
    <n v="152.58000000000001"/>
    <n v="97.44"/>
    <n v="1287927.78"/>
    <n v="822491.04"/>
    <n v="465436.74"/>
  </r>
  <r>
    <x v="6"/>
    <s v="Mexico"/>
    <x v="6"/>
    <x v="1"/>
    <x v="3"/>
    <x v="617"/>
    <x v="6"/>
    <x v="0"/>
    <n v="304913794"/>
    <n v="23"/>
    <d v="2013-11-21T00:00:00"/>
    <n v="9623"/>
    <n v="651.21"/>
    <n v="524.96"/>
    <n v="6266593.8300000001"/>
    <n v="5051690.08"/>
    <n v="1214903.75"/>
  </r>
  <r>
    <x v="1"/>
    <s v="United Kingdom"/>
    <x v="1"/>
    <x v="0"/>
    <x v="2"/>
    <x v="618"/>
    <x v="1"/>
    <x v="0"/>
    <n v="138025033"/>
    <n v="21"/>
    <d v="2013-08-03T00:00:00"/>
    <n v="3529"/>
    <n v="152.58000000000001"/>
    <n v="97.44"/>
    <n v="538454.81999999995"/>
    <n v="343865.76"/>
    <n v="194589.06"/>
  </r>
  <r>
    <x v="2"/>
    <s v="Brunei"/>
    <x v="5"/>
    <x v="1"/>
    <x v="3"/>
    <x v="619"/>
    <x v="2"/>
    <x v="1"/>
    <n v="217188823"/>
    <n v="39"/>
    <d v="2010-10-19T00:00:00"/>
    <n v="9854"/>
    <n v="109.28"/>
    <n v="35.840000000000003"/>
    <n v="1076845.1200000001"/>
    <n v="353167.35999999999"/>
    <n v="723677.76"/>
  </r>
  <r>
    <x v="0"/>
    <s v="Grenada"/>
    <x v="8"/>
    <x v="0"/>
    <x v="0"/>
    <x v="620"/>
    <x v="2"/>
    <x v="7"/>
    <n v="159641492"/>
    <n v="14"/>
    <d v="2012-09-24T00:00:00"/>
    <n v="320"/>
    <n v="421.89"/>
    <n v="364.69"/>
    <n v="135004.79999999999"/>
    <n v="116700.8"/>
    <n v="18304"/>
  </r>
  <r>
    <x v="1"/>
    <s v="Andorra"/>
    <x v="8"/>
    <x v="1"/>
    <x v="3"/>
    <x v="621"/>
    <x v="7"/>
    <x v="4"/>
    <n v="552931869"/>
    <n v="24"/>
    <d v="2016-09-09T00:00:00"/>
    <n v="3682"/>
    <n v="421.89"/>
    <n v="364.69"/>
    <n v="1553398.98"/>
    <n v="1342788.58"/>
    <n v="210610.4"/>
  </r>
  <r>
    <x v="5"/>
    <s v="Zimbabwe"/>
    <x v="1"/>
    <x v="1"/>
    <x v="2"/>
    <x v="622"/>
    <x v="9"/>
    <x v="0"/>
    <n v="704921281"/>
    <n v="10"/>
    <d v="2013-02-05T00:00:00"/>
    <n v="727"/>
    <n v="152.58000000000001"/>
    <n v="97.44"/>
    <n v="110925.66"/>
    <n v="70838.880000000005"/>
    <n v="40086.78"/>
  </r>
  <r>
    <x v="5"/>
    <s v="Guinea-Bissau"/>
    <x v="1"/>
    <x v="0"/>
    <x v="2"/>
    <x v="623"/>
    <x v="7"/>
    <x v="7"/>
    <n v="893783557"/>
    <n v="50"/>
    <d v="2012-09-28T00:00:00"/>
    <n v="9271"/>
    <n v="152.58000000000001"/>
    <n v="97.44"/>
    <n v="1414569.18"/>
    <n v="903366.24"/>
    <n v="511202.94"/>
  </r>
  <r>
    <x v="2"/>
    <s v="Brunei"/>
    <x v="6"/>
    <x v="0"/>
    <x v="3"/>
    <x v="624"/>
    <x v="2"/>
    <x v="2"/>
    <n v="118005025"/>
    <n v="35"/>
    <d v="2011-10-30T00:00:00"/>
    <n v="9164"/>
    <n v="651.21"/>
    <n v="524.96"/>
    <n v="5967688.4400000004"/>
    <n v="4810733.4400000004"/>
    <n v="1156955"/>
  </r>
  <r>
    <x v="3"/>
    <s v="Iran"/>
    <x v="1"/>
    <x v="1"/>
    <x v="0"/>
    <x v="625"/>
    <x v="6"/>
    <x v="2"/>
    <n v="146384513"/>
    <n v="47"/>
    <d v="2011-12-04T00:00:00"/>
    <n v="7285"/>
    <n v="152.58000000000001"/>
    <n v="97.44"/>
    <n v="1111545.3"/>
    <n v="709850.4"/>
    <n v="401694.9"/>
  </r>
  <r>
    <x v="5"/>
    <s v="Cape Verde"/>
    <x v="5"/>
    <x v="0"/>
    <x v="1"/>
    <x v="626"/>
    <x v="5"/>
    <x v="3"/>
    <n v="568033349"/>
    <n v="28"/>
    <d v="2015-04-17T00:00:00"/>
    <n v="2546"/>
    <n v="109.28"/>
    <n v="35.840000000000003"/>
    <n v="278226.88"/>
    <n v="91248.639999999999"/>
    <n v="186978.24"/>
  </r>
  <r>
    <x v="1"/>
    <s v="Liechtenstein"/>
    <x v="9"/>
    <x v="0"/>
    <x v="2"/>
    <x v="627"/>
    <x v="11"/>
    <x v="5"/>
    <n v="142375361"/>
    <n v="11"/>
    <d v="2014-02-19T00:00:00"/>
    <n v="888"/>
    <n v="9.33"/>
    <n v="6.92"/>
    <n v="8285.0400000000009"/>
    <n v="6144.96"/>
    <n v="2140.08"/>
  </r>
  <r>
    <x v="2"/>
    <s v="Brunei"/>
    <x v="2"/>
    <x v="0"/>
    <x v="1"/>
    <x v="628"/>
    <x v="6"/>
    <x v="4"/>
    <n v="849146878"/>
    <n v="40"/>
    <d v="2016-11-30T00:00:00"/>
    <n v="286"/>
    <n v="47.45"/>
    <n v="31.79"/>
    <n v="13570.7"/>
    <n v="9091.94"/>
    <n v="4478.76"/>
  </r>
  <r>
    <x v="0"/>
    <s v="Panama"/>
    <x v="4"/>
    <x v="0"/>
    <x v="3"/>
    <x v="629"/>
    <x v="6"/>
    <x v="0"/>
    <n v="238396728"/>
    <n v="49"/>
    <d v="2013-11-27T00:00:00"/>
    <n v="5744"/>
    <n v="81.73"/>
    <n v="56.67"/>
    <n v="469457.12"/>
    <n v="325512.48"/>
    <n v="143944.64000000001"/>
  </r>
  <r>
    <x v="3"/>
    <s v="Yemen"/>
    <x v="1"/>
    <x v="0"/>
    <x v="3"/>
    <x v="630"/>
    <x v="2"/>
    <x v="2"/>
    <n v="880486238"/>
    <n v="34"/>
    <d v="2011-10-10T00:00:00"/>
    <n v="4299"/>
    <n v="152.58000000000001"/>
    <n v="97.44"/>
    <n v="655941.42000000004"/>
    <n v="418894.56"/>
    <n v="237046.86"/>
  </r>
  <r>
    <x v="1"/>
    <s v="Belgium"/>
    <x v="7"/>
    <x v="1"/>
    <x v="1"/>
    <x v="631"/>
    <x v="10"/>
    <x v="5"/>
    <n v="916089236"/>
    <n v="31"/>
    <d v="2014-07-28T00:00:00"/>
    <n v="17"/>
    <n v="437.2"/>
    <n v="263.33"/>
    <n v="7432.4"/>
    <n v="4476.6099999999997"/>
    <n v="2955.79"/>
  </r>
  <r>
    <x v="2"/>
    <s v="Brunei"/>
    <x v="3"/>
    <x v="0"/>
    <x v="3"/>
    <x v="632"/>
    <x v="9"/>
    <x v="7"/>
    <n v="806192052"/>
    <n v="37"/>
    <d v="2012-02-28T00:00:00"/>
    <n v="8998"/>
    <n v="205.7"/>
    <n v="117.11"/>
    <n v="1850888.6"/>
    <n v="1053755.78"/>
    <n v="797132.82"/>
  </r>
  <r>
    <x v="2"/>
    <s v="Malaysia"/>
    <x v="3"/>
    <x v="0"/>
    <x v="0"/>
    <x v="633"/>
    <x v="8"/>
    <x v="5"/>
    <n v="182093513"/>
    <n v="38"/>
    <d v="2014-05-17T00:00:00"/>
    <n v="4372"/>
    <n v="205.7"/>
    <n v="117.11"/>
    <n v="899320.4"/>
    <n v="512004.92"/>
    <n v="387315.48"/>
  </r>
  <r>
    <x v="2"/>
    <s v="Japan"/>
    <x v="9"/>
    <x v="1"/>
    <x v="3"/>
    <x v="557"/>
    <x v="4"/>
    <x v="4"/>
    <n v="995404946"/>
    <n v="35"/>
    <d v="2016-12-31T00:00:00"/>
    <n v="1299"/>
    <n v="9.33"/>
    <n v="6.92"/>
    <n v="12119.67"/>
    <n v="8989.08"/>
    <n v="3130.59"/>
  </r>
  <r>
    <x v="5"/>
    <s v="South Sudan"/>
    <x v="2"/>
    <x v="0"/>
    <x v="1"/>
    <x v="634"/>
    <x v="9"/>
    <x v="0"/>
    <n v="768050181"/>
    <n v="16"/>
    <d v="2013-01-28T00:00:00"/>
    <n v="1971"/>
    <n v="47.45"/>
    <n v="31.79"/>
    <n v="93523.95"/>
    <n v="62658.09"/>
    <n v="30865.86"/>
  </r>
  <r>
    <x v="1"/>
    <s v="Luxembourg"/>
    <x v="9"/>
    <x v="1"/>
    <x v="2"/>
    <x v="635"/>
    <x v="0"/>
    <x v="2"/>
    <n v="242265546"/>
    <n v="32"/>
    <d v="2012-01-07T00:00:00"/>
    <n v="614"/>
    <n v="9.33"/>
    <n v="6.92"/>
    <n v="5728.62"/>
    <n v="4248.88"/>
    <n v="1479.74"/>
  </r>
  <r>
    <x v="5"/>
    <s v="Swaziland"/>
    <x v="6"/>
    <x v="1"/>
    <x v="0"/>
    <x v="636"/>
    <x v="1"/>
    <x v="7"/>
    <n v="230599868"/>
    <n v="22"/>
    <d v="2012-08-22T00:00:00"/>
    <n v="8480"/>
    <n v="651.21"/>
    <n v="524.96"/>
    <n v="5522260.7999999998"/>
    <n v="4451660.8"/>
    <n v="1070600"/>
  </r>
  <r>
    <x v="1"/>
    <s v="Malta"/>
    <x v="7"/>
    <x v="0"/>
    <x v="0"/>
    <x v="49"/>
    <x v="9"/>
    <x v="3"/>
    <n v="265914475"/>
    <n v="40"/>
    <d v="2015-02-21T00:00:00"/>
    <n v="8857"/>
    <n v="437.2"/>
    <n v="263.33"/>
    <n v="3872280.4"/>
    <n v="2332313.81"/>
    <n v="1539966.59"/>
  </r>
  <r>
    <x v="6"/>
    <s v="Canada"/>
    <x v="11"/>
    <x v="1"/>
    <x v="0"/>
    <x v="637"/>
    <x v="7"/>
    <x v="4"/>
    <n v="851383197"/>
    <n v="26"/>
    <d v="2016-09-05T00:00:00"/>
    <n v="2062"/>
    <n v="668.27"/>
    <n v="502.54"/>
    <n v="1377972.74"/>
    <n v="1036237.48"/>
    <n v="341735.26"/>
  </r>
  <r>
    <x v="0"/>
    <s v="Jamaica"/>
    <x v="4"/>
    <x v="1"/>
    <x v="2"/>
    <x v="638"/>
    <x v="2"/>
    <x v="3"/>
    <n v="310492360"/>
    <n v="35"/>
    <d v="2015-10-21T00:00:00"/>
    <n v="444"/>
    <n v="81.73"/>
    <n v="56.67"/>
    <n v="36288.120000000003"/>
    <n v="25161.48"/>
    <n v="11126.64"/>
  </r>
  <r>
    <x v="1"/>
    <s v="Slovakia"/>
    <x v="1"/>
    <x v="0"/>
    <x v="2"/>
    <x v="639"/>
    <x v="1"/>
    <x v="3"/>
    <n v="637040793"/>
    <n v="9"/>
    <d v="2015-08-04T00:00:00"/>
    <n v="3382"/>
    <n v="152.58000000000001"/>
    <n v="97.44"/>
    <n v="516025.56"/>
    <n v="329542.08"/>
    <n v="186483.48"/>
  </r>
  <r>
    <x v="5"/>
    <s v="Mauritania"/>
    <x v="2"/>
    <x v="0"/>
    <x v="3"/>
    <x v="640"/>
    <x v="0"/>
    <x v="7"/>
    <n v="745139825"/>
    <n v="5"/>
    <d v="2012-12-08T00:00:00"/>
    <n v="2288"/>
    <n v="47.45"/>
    <n v="31.79"/>
    <n v="108565.6"/>
    <n v="72735.520000000004"/>
    <n v="35830.080000000002"/>
  </r>
  <r>
    <x v="5"/>
    <s v="Burkina Faso"/>
    <x v="11"/>
    <x v="0"/>
    <x v="0"/>
    <x v="283"/>
    <x v="0"/>
    <x v="4"/>
    <n v="519213283"/>
    <n v="17"/>
    <d v="2016-12-24T00:00:00"/>
    <n v="5603"/>
    <n v="668.27"/>
    <n v="502.54"/>
    <n v="3744316.81"/>
    <n v="2815731.62"/>
    <n v="928585.19"/>
  </r>
  <r>
    <x v="2"/>
    <s v="Kazakhstan"/>
    <x v="10"/>
    <x v="0"/>
    <x v="1"/>
    <x v="641"/>
    <x v="11"/>
    <x v="3"/>
    <n v="363997495"/>
    <n v="2"/>
    <d v="2015-02-11T00:00:00"/>
    <n v="3802"/>
    <n v="154.06"/>
    <n v="90.93"/>
    <n v="585736.12"/>
    <n v="345715.86"/>
    <n v="240020.26"/>
  </r>
  <r>
    <x v="1"/>
    <s v="Andorra"/>
    <x v="4"/>
    <x v="1"/>
    <x v="2"/>
    <x v="642"/>
    <x v="0"/>
    <x v="5"/>
    <n v="754541289"/>
    <n v="7"/>
    <d v="2014-12-19T00:00:00"/>
    <n v="4390"/>
    <n v="81.73"/>
    <n v="56.67"/>
    <n v="358794.7"/>
    <n v="248781.3"/>
    <n v="110013.4"/>
  </r>
  <r>
    <x v="0"/>
    <s v="Jamaica"/>
    <x v="11"/>
    <x v="0"/>
    <x v="3"/>
    <x v="643"/>
    <x v="10"/>
    <x v="6"/>
    <n v="886205995"/>
    <n v="40"/>
    <d v="2017-07-21T00:00:00"/>
    <n v="6902"/>
    <n v="668.27"/>
    <n v="502.54"/>
    <n v="4612399.54"/>
    <n v="3468531.08"/>
    <n v="1143868.46"/>
  </r>
  <r>
    <x v="5"/>
    <s v="Republic of the Congo"/>
    <x v="0"/>
    <x v="0"/>
    <x v="1"/>
    <x v="644"/>
    <x v="8"/>
    <x v="0"/>
    <n v="924665439"/>
    <n v="49"/>
    <d v="2013-06-07T00:00:00"/>
    <n v="7906"/>
    <n v="255.28"/>
    <n v="159.41999999999999"/>
    <n v="2018243.68"/>
    <n v="1260374.52"/>
    <n v="757869.16"/>
  </r>
  <r>
    <x v="2"/>
    <s v="Myanmar"/>
    <x v="11"/>
    <x v="0"/>
    <x v="3"/>
    <x v="43"/>
    <x v="0"/>
    <x v="4"/>
    <n v="655905950"/>
    <n v="43"/>
    <d v="2017-02-11T00:00:00"/>
    <n v="6001"/>
    <n v="668.27"/>
    <n v="502.54"/>
    <n v="4010288.27"/>
    <n v="3015742.54"/>
    <n v="994545.73"/>
  </r>
  <r>
    <x v="5"/>
    <s v="Benin"/>
    <x v="2"/>
    <x v="1"/>
    <x v="3"/>
    <x v="645"/>
    <x v="9"/>
    <x v="1"/>
    <n v="836226356"/>
    <n v="23"/>
    <d v="2010-01-26T00:00:00"/>
    <n v="6816"/>
    <n v="47.45"/>
    <n v="31.79"/>
    <n v="323419.2"/>
    <n v="216680.64"/>
    <n v="106738.56"/>
  </r>
  <r>
    <x v="3"/>
    <s v="Turkey"/>
    <x v="11"/>
    <x v="1"/>
    <x v="1"/>
    <x v="646"/>
    <x v="2"/>
    <x v="7"/>
    <n v="942237985"/>
    <n v="0"/>
    <d v="2012-09-25T00:00:00"/>
    <n v="8013"/>
    <n v="668.27"/>
    <n v="502.54"/>
    <n v="5354847.51"/>
    <n v="4026853.02"/>
    <n v="1327994.49"/>
  </r>
  <r>
    <x v="2"/>
    <s v="South Korea"/>
    <x v="3"/>
    <x v="0"/>
    <x v="3"/>
    <x v="83"/>
    <x v="1"/>
    <x v="7"/>
    <n v="520864665"/>
    <n v="27"/>
    <d v="2012-08-20T00:00:00"/>
    <n v="4284"/>
    <n v="205.7"/>
    <n v="117.11"/>
    <n v="881218.8"/>
    <n v="501699.24"/>
    <n v="379519.56"/>
  </r>
  <r>
    <x v="3"/>
    <s v="Bahrain"/>
    <x v="1"/>
    <x v="1"/>
    <x v="3"/>
    <x v="647"/>
    <x v="11"/>
    <x v="0"/>
    <n v="539342725"/>
    <n v="14"/>
    <d v="2013-02-15T00:00:00"/>
    <n v="2353"/>
    <n v="152.58000000000001"/>
    <n v="97.44"/>
    <n v="359020.74"/>
    <n v="229276.32"/>
    <n v="129744.42"/>
  </r>
  <r>
    <x v="2"/>
    <s v="Kyrgyzstan"/>
    <x v="0"/>
    <x v="1"/>
    <x v="0"/>
    <x v="648"/>
    <x v="5"/>
    <x v="3"/>
    <n v="235220992"/>
    <n v="15"/>
    <d v="2015-03-26T00:00:00"/>
    <n v="5974"/>
    <n v="255.28"/>
    <n v="159.41999999999999"/>
    <n v="1525042.72"/>
    <n v="952375.08"/>
    <n v="572667.64"/>
  </r>
  <r>
    <x v="2"/>
    <s v="Tajikistan"/>
    <x v="3"/>
    <x v="0"/>
    <x v="1"/>
    <x v="649"/>
    <x v="5"/>
    <x v="0"/>
    <n v="266360795"/>
    <n v="47"/>
    <d v="2013-05-13T00:00:00"/>
    <n v="933"/>
    <n v="205.7"/>
    <n v="117.11"/>
    <n v="191918.1"/>
    <n v="109263.63"/>
    <n v="82654.47"/>
  </r>
  <r>
    <x v="2"/>
    <s v="Singapore"/>
    <x v="0"/>
    <x v="0"/>
    <x v="3"/>
    <x v="650"/>
    <x v="9"/>
    <x v="5"/>
    <n v="460935962"/>
    <n v="10"/>
    <d v="2014-01-16T00:00:00"/>
    <n v="49"/>
    <n v="255.28"/>
    <n v="159.41999999999999"/>
    <n v="12508.72"/>
    <n v="7811.58"/>
    <n v="4697.1400000000003"/>
  </r>
  <r>
    <x v="5"/>
    <s v="Botswana"/>
    <x v="3"/>
    <x v="0"/>
    <x v="0"/>
    <x v="651"/>
    <x v="5"/>
    <x v="1"/>
    <n v="267432820"/>
    <n v="24"/>
    <d v="2010-04-24T00:00:00"/>
    <n v="8169"/>
    <n v="205.7"/>
    <n v="117.11"/>
    <n v="1680363.3"/>
    <n v="956671.59"/>
    <n v="723691.71"/>
  </r>
  <r>
    <x v="5"/>
    <s v="Seychelles"/>
    <x v="3"/>
    <x v="1"/>
    <x v="3"/>
    <x v="652"/>
    <x v="7"/>
    <x v="5"/>
    <n v="104650199"/>
    <n v="42"/>
    <d v="2014-10-01T00:00:00"/>
    <n v="7174"/>
    <n v="205.7"/>
    <n v="117.11"/>
    <n v="1475691.8"/>
    <n v="840147.14"/>
    <n v="635544.66"/>
  </r>
  <r>
    <x v="0"/>
    <s v="Honduras"/>
    <x v="7"/>
    <x v="0"/>
    <x v="2"/>
    <x v="653"/>
    <x v="7"/>
    <x v="1"/>
    <n v="911699426"/>
    <n v="34"/>
    <d v="2010-10-03T00:00:00"/>
    <n v="975"/>
    <n v="437.2"/>
    <n v="263.33"/>
    <n v="426270"/>
    <n v="256746.75"/>
    <n v="169523.25"/>
  </r>
  <r>
    <x v="3"/>
    <s v="Yemen"/>
    <x v="0"/>
    <x v="1"/>
    <x v="2"/>
    <x v="654"/>
    <x v="0"/>
    <x v="4"/>
    <n v="998004329"/>
    <n v="6"/>
    <d v="2016-12-20T00:00:00"/>
    <n v="514"/>
    <n v="255.28"/>
    <n v="159.41999999999999"/>
    <n v="131213.92000000001"/>
    <n v="81941.88"/>
    <n v="49272.04"/>
  </r>
  <r>
    <x v="2"/>
    <s v="Cambodia"/>
    <x v="4"/>
    <x v="0"/>
    <x v="2"/>
    <x v="229"/>
    <x v="3"/>
    <x v="3"/>
    <n v="993301236"/>
    <n v="29"/>
    <d v="2015-06-01T00:00:00"/>
    <n v="8764"/>
    <n v="81.73"/>
    <n v="56.67"/>
    <n v="716281.72"/>
    <n v="496655.88"/>
    <n v="219625.84"/>
  </r>
  <r>
    <x v="1"/>
    <s v="Serbia"/>
    <x v="10"/>
    <x v="1"/>
    <x v="2"/>
    <x v="655"/>
    <x v="5"/>
    <x v="3"/>
    <n v="697638976"/>
    <n v="10"/>
    <d v="2015-03-26T00:00:00"/>
    <n v="5731"/>
    <n v="154.06"/>
    <n v="90.93"/>
    <n v="882917.86"/>
    <n v="521119.83"/>
    <n v="361798.03"/>
  </r>
  <r>
    <x v="3"/>
    <s v="Bahrain"/>
    <x v="7"/>
    <x v="0"/>
    <x v="1"/>
    <x v="656"/>
    <x v="4"/>
    <x v="2"/>
    <n v="431378877"/>
    <n v="22"/>
    <d v="2011-12-08T00:00:00"/>
    <n v="3451"/>
    <n v="437.2"/>
    <n v="263.33"/>
    <n v="1508777.2"/>
    <n v="908751.83"/>
    <n v="600025.37"/>
  </r>
  <r>
    <x v="4"/>
    <s v="Federated States of Micronesia"/>
    <x v="10"/>
    <x v="1"/>
    <x v="1"/>
    <x v="647"/>
    <x v="11"/>
    <x v="0"/>
    <n v="585194766"/>
    <n v="24"/>
    <d v="2013-02-25T00:00:00"/>
    <n v="990"/>
    <n v="154.06"/>
    <n v="90.93"/>
    <n v="152519.4"/>
    <n v="90020.7"/>
    <n v="62498.7"/>
  </r>
  <r>
    <x v="0"/>
    <s v="Haiti"/>
    <x v="4"/>
    <x v="1"/>
    <x v="1"/>
    <x v="657"/>
    <x v="1"/>
    <x v="7"/>
    <n v="270072972"/>
    <n v="39"/>
    <d v="2012-08-09T00:00:00"/>
    <n v="9449"/>
    <n v="81.73"/>
    <n v="56.67"/>
    <n v="772266.77"/>
    <n v="535474.82999999996"/>
    <n v="236791.94"/>
  </r>
  <r>
    <x v="1"/>
    <s v="Czech Republic"/>
    <x v="0"/>
    <x v="0"/>
    <x v="1"/>
    <x v="658"/>
    <x v="5"/>
    <x v="4"/>
    <n v="467312324"/>
    <n v="29"/>
    <d v="2016-04-08T00:00:00"/>
    <n v="6956"/>
    <n v="255.28"/>
    <n v="159.41999999999999"/>
    <n v="1775727.68"/>
    <n v="1108925.52"/>
    <n v="666802.16"/>
  </r>
  <r>
    <x v="3"/>
    <s v="Azerbaijan"/>
    <x v="9"/>
    <x v="1"/>
    <x v="1"/>
    <x v="57"/>
    <x v="5"/>
    <x v="4"/>
    <n v="878524148"/>
    <n v="18"/>
    <d v="2016-03-20T00:00:00"/>
    <n v="3673"/>
    <n v="9.33"/>
    <n v="6.92"/>
    <n v="34269.089999999997"/>
    <n v="25417.16"/>
    <n v="8851.93"/>
  </r>
  <r>
    <x v="0"/>
    <s v="Antigua and Barbuda"/>
    <x v="7"/>
    <x v="0"/>
    <x v="1"/>
    <x v="354"/>
    <x v="4"/>
    <x v="4"/>
    <n v="375632274"/>
    <n v="20"/>
    <d v="2016-11-28T00:00:00"/>
    <n v="6792"/>
    <n v="437.2"/>
    <n v="263.33"/>
    <n v="2969462.4"/>
    <n v="1788537.36"/>
    <n v="1180925.04"/>
  </r>
  <r>
    <x v="5"/>
    <s v="Senegal"/>
    <x v="9"/>
    <x v="1"/>
    <x v="0"/>
    <x v="477"/>
    <x v="5"/>
    <x v="4"/>
    <n v="150873029"/>
    <n v="10"/>
    <d v="2016-03-13T00:00:00"/>
    <n v="5537"/>
    <n v="9.33"/>
    <n v="6.92"/>
    <n v="51660.21"/>
    <n v="38316.04"/>
    <n v="13344.17"/>
  </r>
  <r>
    <x v="5"/>
    <s v="Malawi"/>
    <x v="10"/>
    <x v="1"/>
    <x v="1"/>
    <x v="659"/>
    <x v="4"/>
    <x v="4"/>
    <n v="566795241"/>
    <n v="4"/>
    <d v="2016-11-22T00:00:00"/>
    <n v="6162"/>
    <n v="154.06"/>
    <n v="90.93"/>
    <n v="949317.72"/>
    <n v="560310.66"/>
    <n v="389007.06"/>
  </r>
  <r>
    <x v="2"/>
    <s v="Bhutan"/>
    <x v="4"/>
    <x v="0"/>
    <x v="0"/>
    <x v="61"/>
    <x v="8"/>
    <x v="3"/>
    <n v="706260240"/>
    <n v="30"/>
    <d v="2015-05-04T00:00:00"/>
    <n v="6954"/>
    <n v="81.73"/>
    <n v="56.67"/>
    <n v="568350.42000000004"/>
    <n v="394083.18"/>
    <n v="174267.24"/>
  </r>
  <r>
    <x v="1"/>
    <s v="Slovenia"/>
    <x v="5"/>
    <x v="0"/>
    <x v="2"/>
    <x v="660"/>
    <x v="3"/>
    <x v="7"/>
    <n v="622441852"/>
    <n v="2"/>
    <d v="2012-05-28T00:00:00"/>
    <n v="3231"/>
    <n v="109.28"/>
    <n v="35.840000000000003"/>
    <n v="353083.68"/>
    <n v="115799.03999999999"/>
    <n v="237284.64"/>
  </r>
  <r>
    <x v="3"/>
    <s v="Azerbaijan"/>
    <x v="2"/>
    <x v="1"/>
    <x v="3"/>
    <x v="661"/>
    <x v="10"/>
    <x v="1"/>
    <n v="888826406"/>
    <n v="1"/>
    <d v="2010-07-01T00:00:00"/>
    <n v="2340"/>
    <n v="47.45"/>
    <n v="31.79"/>
    <n v="111033"/>
    <n v="74388.600000000006"/>
    <n v="36644.400000000001"/>
  </r>
  <r>
    <x v="1"/>
    <s v="Bulgaria"/>
    <x v="8"/>
    <x v="0"/>
    <x v="1"/>
    <x v="662"/>
    <x v="1"/>
    <x v="4"/>
    <n v="349212729"/>
    <n v="46"/>
    <d v="2016-09-11T00:00:00"/>
    <n v="8662"/>
    <n v="421.89"/>
    <n v="364.69"/>
    <n v="3654411.18"/>
    <n v="3158944.78"/>
    <n v="495466.4"/>
  </r>
  <r>
    <x v="2"/>
    <s v="Tajikistan"/>
    <x v="8"/>
    <x v="1"/>
    <x v="2"/>
    <x v="663"/>
    <x v="9"/>
    <x v="4"/>
    <n v="167712152"/>
    <n v="15"/>
    <d v="2016-01-16T00:00:00"/>
    <n v="8607"/>
    <n v="421.89"/>
    <n v="364.69"/>
    <n v="3631207.23"/>
    <n v="3138886.83"/>
    <n v="492320.4"/>
  </r>
  <r>
    <x v="3"/>
    <s v="Egypt"/>
    <x v="9"/>
    <x v="1"/>
    <x v="0"/>
    <x v="664"/>
    <x v="11"/>
    <x v="5"/>
    <n v="678748500"/>
    <n v="29"/>
    <d v="2014-03-29T00:00:00"/>
    <n v="5619"/>
    <n v="9.33"/>
    <n v="6.92"/>
    <n v="52425.27"/>
    <n v="38883.480000000003"/>
    <n v="13541.79"/>
  </r>
  <r>
    <x v="4"/>
    <s v="Fiji"/>
    <x v="11"/>
    <x v="0"/>
    <x v="1"/>
    <x v="665"/>
    <x v="10"/>
    <x v="6"/>
    <n v="937058103"/>
    <n v="20"/>
    <d v="2017-07-16T00:00:00"/>
    <n v="5171"/>
    <n v="668.27"/>
    <n v="502.54"/>
    <n v="3455624.17"/>
    <n v="2598634.34"/>
    <n v="856989.83"/>
  </r>
  <r>
    <x v="3"/>
    <s v="Turkey"/>
    <x v="5"/>
    <x v="0"/>
    <x v="0"/>
    <x v="294"/>
    <x v="1"/>
    <x v="5"/>
    <n v="967689788"/>
    <n v="9"/>
    <d v="2014-07-28T00:00:00"/>
    <n v="9767"/>
    <n v="109.28"/>
    <n v="35.840000000000003"/>
    <n v="1067337.76"/>
    <n v="350049.28000000003"/>
    <n v="717288.48"/>
  </r>
  <r>
    <x v="5"/>
    <s v="Togo"/>
    <x v="7"/>
    <x v="1"/>
    <x v="2"/>
    <x v="666"/>
    <x v="11"/>
    <x v="1"/>
    <n v="416004884"/>
    <n v="31"/>
    <d v="2010-03-17T00:00:00"/>
    <n v="3945"/>
    <n v="437.2"/>
    <n v="263.33"/>
    <n v="1724754"/>
    <n v="1038836.85"/>
    <n v="685917.15"/>
  </r>
  <r>
    <x v="4"/>
    <s v="Tuvalu"/>
    <x v="0"/>
    <x v="1"/>
    <x v="1"/>
    <x v="547"/>
    <x v="4"/>
    <x v="0"/>
    <n v="797677218"/>
    <n v="7"/>
    <d v="2013-11-14T00:00:00"/>
    <n v="9270"/>
    <n v="255.28"/>
    <n v="159.41999999999999"/>
    <n v="2366445.6"/>
    <n v="1477823.4"/>
    <n v="888622.2"/>
  </r>
  <r>
    <x v="0"/>
    <s v="Belize"/>
    <x v="1"/>
    <x v="0"/>
    <x v="1"/>
    <x v="221"/>
    <x v="2"/>
    <x v="0"/>
    <n v="548693120"/>
    <n v="24"/>
    <d v="2013-10-10T00:00:00"/>
    <n v="9342"/>
    <n v="152.58000000000001"/>
    <n v="97.44"/>
    <n v="1425402.36"/>
    <n v="910284.48"/>
    <n v="515117.88"/>
  </r>
  <r>
    <x v="2"/>
    <s v="South Korea"/>
    <x v="9"/>
    <x v="0"/>
    <x v="3"/>
    <x v="667"/>
    <x v="11"/>
    <x v="1"/>
    <n v="875351417"/>
    <n v="4"/>
    <d v="2010-02-08T00:00:00"/>
    <n v="4791"/>
    <n v="9.33"/>
    <n v="6.92"/>
    <n v="44700.03"/>
    <n v="33153.72"/>
    <n v="11546.31"/>
  </r>
  <r>
    <x v="5"/>
    <s v="Gabon"/>
    <x v="1"/>
    <x v="0"/>
    <x v="3"/>
    <x v="632"/>
    <x v="9"/>
    <x v="7"/>
    <n v="804263436"/>
    <n v="37"/>
    <d v="2012-02-28T00:00:00"/>
    <n v="8278"/>
    <n v="152.58000000000001"/>
    <n v="97.44"/>
    <n v="1263057.24"/>
    <n v="806608.32"/>
    <n v="456448.92"/>
  </r>
  <r>
    <x v="1"/>
    <s v="Hungary"/>
    <x v="7"/>
    <x v="0"/>
    <x v="3"/>
    <x v="273"/>
    <x v="6"/>
    <x v="1"/>
    <n v="332353007"/>
    <n v="47"/>
    <d v="2010-11-22T00:00:00"/>
    <n v="9495"/>
    <n v="437.2"/>
    <n v="263.33"/>
    <n v="4151214"/>
    <n v="2500318.35"/>
    <n v="1650895.65"/>
  </r>
  <r>
    <x v="1"/>
    <s v="Slovakia"/>
    <x v="8"/>
    <x v="1"/>
    <x v="3"/>
    <x v="668"/>
    <x v="7"/>
    <x v="0"/>
    <n v="876856458"/>
    <n v="21"/>
    <d v="2013-08-29T00:00:00"/>
    <n v="166"/>
    <n v="421.89"/>
    <n v="364.69"/>
    <n v="70033.740000000005"/>
    <n v="60538.54"/>
    <n v="9495.2000000000007"/>
  </r>
  <r>
    <x v="2"/>
    <s v="Singapore"/>
    <x v="10"/>
    <x v="0"/>
    <x v="0"/>
    <x v="669"/>
    <x v="11"/>
    <x v="1"/>
    <n v="325322616"/>
    <n v="39"/>
    <d v="2010-03-12T00:00:00"/>
    <n v="9046"/>
    <n v="154.06"/>
    <n v="90.93"/>
    <n v="1393626.76"/>
    <n v="822552.78"/>
    <n v="571073.98"/>
  </r>
  <r>
    <x v="2"/>
    <s v="Myanmar"/>
    <x v="11"/>
    <x v="0"/>
    <x v="2"/>
    <x v="670"/>
    <x v="1"/>
    <x v="0"/>
    <n v="685612809"/>
    <n v="40"/>
    <d v="2013-08-17T00:00:00"/>
    <n v="6921"/>
    <n v="668.27"/>
    <n v="502.54"/>
    <n v="4625096.67"/>
    <n v="3478079.34"/>
    <n v="1147017.33"/>
  </r>
  <r>
    <x v="5"/>
    <s v="Central African Republic"/>
    <x v="2"/>
    <x v="1"/>
    <x v="0"/>
    <x v="671"/>
    <x v="6"/>
    <x v="2"/>
    <n v="435900866"/>
    <n v="2"/>
    <d v="2011-10-07T00:00:00"/>
    <n v="1608"/>
    <n v="47.45"/>
    <n v="31.79"/>
    <n v="76299.600000000006"/>
    <n v="51118.32"/>
    <n v="25181.279999999999"/>
  </r>
  <r>
    <x v="2"/>
    <s v="Nepal"/>
    <x v="0"/>
    <x v="0"/>
    <x v="1"/>
    <x v="672"/>
    <x v="10"/>
    <x v="4"/>
    <n v="374673116"/>
    <n v="19"/>
    <d v="2016-07-04T00:00:00"/>
    <n v="2956"/>
    <n v="255.28"/>
    <n v="159.41999999999999"/>
    <n v="754607.68"/>
    <n v="471245.52"/>
    <n v="283362.15999999997"/>
  </r>
  <r>
    <x v="5"/>
    <s v="Mauritius"/>
    <x v="3"/>
    <x v="1"/>
    <x v="2"/>
    <x v="255"/>
    <x v="6"/>
    <x v="0"/>
    <n v="470728385"/>
    <n v="19"/>
    <d v="2013-11-09T00:00:00"/>
    <n v="7845"/>
    <n v="205.7"/>
    <n v="117.11"/>
    <n v="1613716.5"/>
    <n v="918727.95"/>
    <n v="694988.55"/>
  </r>
  <r>
    <x v="1"/>
    <s v="Bulgaria"/>
    <x v="2"/>
    <x v="1"/>
    <x v="1"/>
    <x v="410"/>
    <x v="6"/>
    <x v="0"/>
    <n v="313178002"/>
    <n v="48"/>
    <d v="2013-12-06T00:00:00"/>
    <n v="5185"/>
    <n v="47.45"/>
    <n v="31.79"/>
    <n v="246028.25"/>
    <n v="164831.15"/>
    <n v="81197.100000000006"/>
  </r>
  <r>
    <x v="1"/>
    <s v="Kosovo"/>
    <x v="4"/>
    <x v="0"/>
    <x v="2"/>
    <x v="673"/>
    <x v="11"/>
    <x v="4"/>
    <n v="461445796"/>
    <n v="34"/>
    <d v="2016-03-22T00:00:00"/>
    <n v="920"/>
    <n v="81.73"/>
    <n v="56.67"/>
    <n v="75191.600000000006"/>
    <n v="52136.4"/>
    <n v="23055.200000000001"/>
  </r>
  <r>
    <x v="5"/>
    <s v="Lesotho"/>
    <x v="4"/>
    <x v="0"/>
    <x v="2"/>
    <x v="674"/>
    <x v="0"/>
    <x v="0"/>
    <n v="195268094"/>
    <n v="26"/>
    <d v="2014-01-21T00:00:00"/>
    <n v="3023"/>
    <n v="81.73"/>
    <n v="56.67"/>
    <n v="247069.79"/>
    <n v="171313.41"/>
    <n v="75756.38"/>
  </r>
  <r>
    <x v="0"/>
    <s v="El Salvador"/>
    <x v="1"/>
    <x v="1"/>
    <x v="1"/>
    <x v="675"/>
    <x v="0"/>
    <x v="7"/>
    <n v="664693725"/>
    <n v="4"/>
    <d v="2012-12-24T00:00:00"/>
    <n v="6499"/>
    <n v="152.58000000000001"/>
    <n v="97.44"/>
    <n v="991617.42"/>
    <n v="633262.56000000006"/>
    <n v="358354.86"/>
  </r>
  <r>
    <x v="5"/>
    <s v="Mozambique"/>
    <x v="1"/>
    <x v="0"/>
    <x v="1"/>
    <x v="676"/>
    <x v="5"/>
    <x v="7"/>
    <n v="840084016"/>
    <n v="17"/>
    <d v="2012-03-26T00:00:00"/>
    <n v="8384"/>
    <n v="152.58000000000001"/>
    <n v="97.44"/>
    <n v="1279230.72"/>
    <n v="816936.95999999996"/>
    <n v="462293.76000000001"/>
  </r>
  <r>
    <x v="5"/>
    <s v="Senegal"/>
    <x v="7"/>
    <x v="1"/>
    <x v="2"/>
    <x v="677"/>
    <x v="7"/>
    <x v="3"/>
    <n v="662112796"/>
    <n v="50"/>
    <d v="2015-09-24T00:00:00"/>
    <n v="2745"/>
    <n v="437.2"/>
    <n v="263.33"/>
    <n v="1200114"/>
    <n v="722840.85"/>
    <n v="477273.15"/>
  </r>
  <r>
    <x v="4"/>
    <s v="Samoa"/>
    <x v="10"/>
    <x v="0"/>
    <x v="1"/>
    <x v="678"/>
    <x v="9"/>
    <x v="0"/>
    <n v="591766393"/>
    <n v="49"/>
    <d v="2013-03-10T00:00:00"/>
    <n v="5681"/>
    <n v="154.06"/>
    <n v="90.93"/>
    <n v="875214.86"/>
    <n v="516573.33"/>
    <n v="358641.53"/>
  </r>
  <r>
    <x v="5"/>
    <s v="Sao Tome and Principe"/>
    <x v="5"/>
    <x v="0"/>
    <x v="3"/>
    <x v="679"/>
    <x v="10"/>
    <x v="5"/>
    <n v="260343635"/>
    <n v="1"/>
    <d v="2014-06-12T00:00:00"/>
    <n v="322"/>
    <n v="109.28"/>
    <n v="35.840000000000003"/>
    <n v="35188.160000000003"/>
    <n v="11540.48"/>
    <n v="23647.68"/>
  </r>
  <r>
    <x v="2"/>
    <s v="Japan"/>
    <x v="8"/>
    <x v="1"/>
    <x v="1"/>
    <x v="4"/>
    <x v="1"/>
    <x v="3"/>
    <n v="719455850"/>
    <n v="7"/>
    <d v="2015-07-27T00:00:00"/>
    <n v="1829"/>
    <n v="421.89"/>
    <n v="364.69"/>
    <n v="771636.81"/>
    <n v="667018.01"/>
    <n v="104618.8"/>
  </r>
  <r>
    <x v="1"/>
    <s v="Spain"/>
    <x v="7"/>
    <x v="1"/>
    <x v="1"/>
    <x v="680"/>
    <x v="9"/>
    <x v="6"/>
    <n v="391026866"/>
    <n v="5"/>
    <d v="2017-01-08T00:00:00"/>
    <n v="2394"/>
    <n v="437.2"/>
    <n v="263.33"/>
    <n v="1046656.8"/>
    <n v="630412.02"/>
    <n v="416244.78"/>
  </r>
  <r>
    <x v="2"/>
    <s v="Laos"/>
    <x v="4"/>
    <x v="1"/>
    <x v="2"/>
    <x v="681"/>
    <x v="0"/>
    <x v="7"/>
    <n v="917293012"/>
    <n v="46"/>
    <d v="2013-01-30T00:00:00"/>
    <n v="6241"/>
    <n v="81.73"/>
    <n v="56.67"/>
    <n v="510076.93"/>
    <n v="353677.47"/>
    <n v="156399.46"/>
  </r>
  <r>
    <x v="4"/>
    <s v="Solomon Islands"/>
    <x v="0"/>
    <x v="1"/>
    <x v="2"/>
    <x v="682"/>
    <x v="1"/>
    <x v="6"/>
    <n v="410803115"/>
    <n v="19"/>
    <d v="2017-07-27T00:00:00"/>
    <n v="4626"/>
    <n v="255.28"/>
    <n v="159.41999999999999"/>
    <n v="1180925.28"/>
    <n v="737476.92"/>
    <n v="443448.36"/>
  </r>
  <r>
    <x v="1"/>
    <s v="Germany"/>
    <x v="10"/>
    <x v="1"/>
    <x v="1"/>
    <x v="683"/>
    <x v="7"/>
    <x v="3"/>
    <n v="204418504"/>
    <n v="27"/>
    <d v="2015-09-03T00:00:00"/>
    <n v="833"/>
    <n v="154.06"/>
    <n v="90.93"/>
    <n v="128331.98"/>
    <n v="75744.69"/>
    <n v="52587.29"/>
  </r>
  <r>
    <x v="5"/>
    <s v="Democratic Republic of the Congo"/>
    <x v="4"/>
    <x v="0"/>
    <x v="1"/>
    <x v="684"/>
    <x v="11"/>
    <x v="7"/>
    <n v="801313006"/>
    <n v="10"/>
    <d v="2012-02-15T00:00:00"/>
    <n v="5180"/>
    <n v="81.73"/>
    <n v="56.67"/>
    <n v="423361.4"/>
    <n v="293550.59999999998"/>
    <n v="129810.8"/>
  </r>
  <r>
    <x v="1"/>
    <s v="Romania"/>
    <x v="8"/>
    <x v="1"/>
    <x v="2"/>
    <x v="685"/>
    <x v="0"/>
    <x v="7"/>
    <n v="524972951"/>
    <n v="26"/>
    <d v="2013-01-17T00:00:00"/>
    <n v="17"/>
    <n v="421.89"/>
    <n v="364.69"/>
    <n v="7172.13"/>
    <n v="6199.73"/>
    <n v="972.4"/>
  </r>
  <r>
    <x v="1"/>
    <s v="Latvia"/>
    <x v="2"/>
    <x v="0"/>
    <x v="1"/>
    <x v="686"/>
    <x v="4"/>
    <x v="0"/>
    <n v="469197165"/>
    <n v="14"/>
    <d v="2013-12-11T00:00:00"/>
    <n v="4723"/>
    <n v="47.45"/>
    <n v="31.79"/>
    <n v="224106.35"/>
    <n v="150144.17000000001"/>
    <n v="73962.179999999993"/>
  </r>
  <r>
    <x v="3"/>
    <s v="Jordan"/>
    <x v="6"/>
    <x v="1"/>
    <x v="2"/>
    <x v="687"/>
    <x v="7"/>
    <x v="2"/>
    <n v="448096978"/>
    <n v="32"/>
    <d v="2011-09-18T00:00:00"/>
    <n v="708"/>
    <n v="651.21"/>
    <n v="524.96"/>
    <n v="461056.68"/>
    <n v="371671.68"/>
    <n v="89385"/>
  </r>
  <r>
    <x v="4"/>
    <s v="Fiji"/>
    <x v="5"/>
    <x v="0"/>
    <x v="3"/>
    <x v="688"/>
    <x v="8"/>
    <x v="3"/>
    <n v="346096217"/>
    <n v="23"/>
    <d v="2015-05-10T00:00:00"/>
    <n v="6417"/>
    <n v="109.28"/>
    <n v="35.840000000000003"/>
    <n v="701249.76"/>
    <n v="229985.28"/>
    <n v="471264.48"/>
  </r>
  <r>
    <x v="0"/>
    <s v="Cuba"/>
    <x v="9"/>
    <x v="0"/>
    <x v="3"/>
    <x v="689"/>
    <x v="3"/>
    <x v="7"/>
    <n v="567931210"/>
    <n v="45"/>
    <d v="2012-07-12T00:00:00"/>
    <n v="2321"/>
    <n v="9.33"/>
    <n v="6.92"/>
    <n v="21654.93"/>
    <n v="16061.32"/>
    <n v="5593.61"/>
  </r>
  <r>
    <x v="1"/>
    <s v="Sweden"/>
    <x v="11"/>
    <x v="1"/>
    <x v="3"/>
    <x v="137"/>
    <x v="10"/>
    <x v="1"/>
    <n v="688650786"/>
    <n v="45"/>
    <d v="2010-08-07T00:00:00"/>
    <n v="5926"/>
    <n v="668.27"/>
    <n v="502.54"/>
    <n v="3960168.02"/>
    <n v="2978052.04"/>
    <n v="982115.98"/>
  </r>
  <r>
    <x v="4"/>
    <s v="Marshall Islands"/>
    <x v="0"/>
    <x v="0"/>
    <x v="0"/>
    <x v="661"/>
    <x v="10"/>
    <x v="1"/>
    <n v="803616273"/>
    <n v="30"/>
    <d v="2010-07-30T00:00:00"/>
    <n v="6768"/>
    <n v="255.28"/>
    <n v="159.41999999999999"/>
    <n v="1727735.04"/>
    <n v="1078954.56"/>
    <n v="648780.48"/>
  </r>
  <r>
    <x v="6"/>
    <s v="Greenland"/>
    <x v="1"/>
    <x v="1"/>
    <x v="0"/>
    <x v="493"/>
    <x v="2"/>
    <x v="1"/>
    <n v="178501498"/>
    <n v="50"/>
    <d v="2010-11-15T00:00:00"/>
    <n v="1415"/>
    <n v="152.58000000000001"/>
    <n v="97.44"/>
    <n v="215900.7"/>
    <n v="137877.6"/>
    <n v="78023.100000000006"/>
  </r>
  <r>
    <x v="5"/>
    <s v="Mauritius"/>
    <x v="7"/>
    <x v="1"/>
    <x v="3"/>
    <x v="110"/>
    <x v="1"/>
    <x v="1"/>
    <n v="399292790"/>
    <n v="12"/>
    <d v="2010-07-28T00:00:00"/>
    <n v="8465"/>
    <n v="437.2"/>
    <n v="263.33"/>
    <n v="3700898"/>
    <n v="2229088.4500000002"/>
    <n v="1471809.55"/>
  </r>
  <r>
    <x v="5"/>
    <s v="Comoros"/>
    <x v="6"/>
    <x v="0"/>
    <x v="2"/>
    <x v="40"/>
    <x v="11"/>
    <x v="5"/>
    <n v="422288978"/>
    <n v="19"/>
    <d v="2014-02-21T00:00:00"/>
    <n v="3548"/>
    <n v="651.21"/>
    <n v="524.96"/>
    <n v="2310493.08"/>
    <n v="1862558.08"/>
    <n v="447935"/>
  </r>
  <r>
    <x v="2"/>
    <s v="Cambodia"/>
    <x v="10"/>
    <x v="1"/>
    <x v="1"/>
    <x v="690"/>
    <x v="1"/>
    <x v="2"/>
    <n v="624101388"/>
    <n v="30"/>
    <d v="2011-07-31T00:00:00"/>
    <n v="4324"/>
    <n v="154.06"/>
    <n v="90.93"/>
    <n v="666155.43999999994"/>
    <n v="393181.32"/>
    <n v="272974.12"/>
  </r>
  <r>
    <x v="4"/>
    <s v="Marshall Islands"/>
    <x v="3"/>
    <x v="0"/>
    <x v="1"/>
    <x v="691"/>
    <x v="4"/>
    <x v="7"/>
    <n v="551653850"/>
    <n v="48"/>
    <d v="2013-01-01T00:00:00"/>
    <n v="5488"/>
    <n v="205.7"/>
    <n v="117.11"/>
    <n v="1128881.6000000001"/>
    <n v="642699.68000000005"/>
    <n v="486181.92"/>
  </r>
  <r>
    <x v="0"/>
    <s v="Dominica"/>
    <x v="8"/>
    <x v="0"/>
    <x v="2"/>
    <x v="692"/>
    <x v="5"/>
    <x v="5"/>
    <n v="272182691"/>
    <n v="35"/>
    <d v="2014-04-30T00:00:00"/>
    <n v="3762"/>
    <n v="421.89"/>
    <n v="364.69"/>
    <n v="1587150.18"/>
    <n v="1371963.78"/>
    <n v="215186.4"/>
  </r>
  <r>
    <x v="1"/>
    <s v="Macedonia"/>
    <x v="6"/>
    <x v="0"/>
    <x v="0"/>
    <x v="693"/>
    <x v="10"/>
    <x v="4"/>
    <n v="823236739"/>
    <n v="45"/>
    <d v="2016-08-01T00:00:00"/>
    <n v="2900"/>
    <n v="651.21"/>
    <n v="524.96"/>
    <n v="1888509"/>
    <n v="1522384"/>
    <n v="366125"/>
  </r>
  <r>
    <x v="5"/>
    <s v="Mozambique"/>
    <x v="4"/>
    <x v="1"/>
    <x v="2"/>
    <x v="694"/>
    <x v="0"/>
    <x v="0"/>
    <n v="162677323"/>
    <n v="40"/>
    <d v="2014-01-11T00:00:00"/>
    <n v="8690"/>
    <n v="81.73"/>
    <n v="56.67"/>
    <n v="710233.7"/>
    <n v="492462.3"/>
    <n v="217771.4"/>
  </r>
  <r>
    <x v="0"/>
    <s v="The Bahamas"/>
    <x v="11"/>
    <x v="0"/>
    <x v="0"/>
    <x v="202"/>
    <x v="3"/>
    <x v="0"/>
    <n v="818678271"/>
    <n v="27"/>
    <d v="2013-06-25T00:00:00"/>
    <n v="3948"/>
    <n v="668.27"/>
    <n v="502.54"/>
    <n v="2638329.96"/>
    <n v="1984027.92"/>
    <n v="654302.04"/>
  </r>
  <r>
    <x v="1"/>
    <s v="Armenia"/>
    <x v="9"/>
    <x v="1"/>
    <x v="2"/>
    <x v="695"/>
    <x v="5"/>
    <x v="3"/>
    <n v="439725911"/>
    <n v="21"/>
    <d v="2015-04-07T00:00:00"/>
    <n v="3524"/>
    <n v="9.33"/>
    <n v="6.92"/>
    <n v="32878.92"/>
    <n v="24386.080000000002"/>
    <n v="8492.84"/>
  </r>
  <r>
    <x v="2"/>
    <s v="Japan"/>
    <x v="2"/>
    <x v="1"/>
    <x v="3"/>
    <x v="696"/>
    <x v="4"/>
    <x v="4"/>
    <n v="344619071"/>
    <n v="29"/>
    <d v="2016-12-16T00:00:00"/>
    <n v="9296"/>
    <n v="47.45"/>
    <n v="31.79"/>
    <n v="441095.2"/>
    <n v="295519.84000000003"/>
    <n v="145575.35999999999"/>
  </r>
  <r>
    <x v="5"/>
    <s v="Ghana"/>
    <x v="0"/>
    <x v="1"/>
    <x v="0"/>
    <x v="697"/>
    <x v="9"/>
    <x v="6"/>
    <n v="572469079"/>
    <n v="17"/>
    <d v="2017-02-06T00:00:00"/>
    <n v="5177"/>
    <n v="255.28"/>
    <n v="159.41999999999999"/>
    <n v="1321584.56"/>
    <n v="825317.34"/>
    <n v="496267.22"/>
  </r>
  <r>
    <x v="5"/>
    <s v="Lesotho"/>
    <x v="2"/>
    <x v="1"/>
    <x v="0"/>
    <x v="499"/>
    <x v="7"/>
    <x v="2"/>
    <n v="332699763"/>
    <n v="44"/>
    <d v="2011-10-05T00:00:00"/>
    <n v="2108"/>
    <n v="47.45"/>
    <n v="31.79"/>
    <n v="100024.6"/>
    <n v="67013.320000000007"/>
    <n v="33011.279999999999"/>
  </r>
  <r>
    <x v="1"/>
    <s v="Cyprus"/>
    <x v="1"/>
    <x v="0"/>
    <x v="3"/>
    <x v="388"/>
    <x v="6"/>
    <x v="7"/>
    <n v="255047452"/>
    <n v="29"/>
    <d v="2012-10-30T00:00:00"/>
    <n v="3064"/>
    <n v="152.58000000000001"/>
    <n v="97.44"/>
    <n v="467505.12"/>
    <n v="298556.15999999997"/>
    <n v="168948.96"/>
  </r>
  <r>
    <x v="4"/>
    <s v="Samoa"/>
    <x v="7"/>
    <x v="0"/>
    <x v="3"/>
    <x v="250"/>
    <x v="7"/>
    <x v="5"/>
    <n v="139560973"/>
    <n v="30"/>
    <d v="2014-09-21T00:00:00"/>
    <n v="8048"/>
    <n v="437.2"/>
    <n v="263.33"/>
    <n v="3518585.6"/>
    <n v="2119279.84"/>
    <n v="1399305.76"/>
  </r>
  <r>
    <x v="3"/>
    <s v="Tunisia"/>
    <x v="5"/>
    <x v="0"/>
    <x v="0"/>
    <x v="698"/>
    <x v="7"/>
    <x v="7"/>
    <n v="306601655"/>
    <n v="19"/>
    <d v="2012-09-02T00:00:00"/>
    <n v="9098"/>
    <n v="109.28"/>
    <n v="35.840000000000003"/>
    <n v="994229.44"/>
    <n v="326072.32000000001"/>
    <n v="668157.12"/>
  </r>
  <r>
    <x v="2"/>
    <s v="Indonesia"/>
    <x v="2"/>
    <x v="1"/>
    <x v="0"/>
    <x v="699"/>
    <x v="10"/>
    <x v="5"/>
    <n v="246843326"/>
    <n v="6"/>
    <d v="2014-06-12T00:00:00"/>
    <n v="5280"/>
    <n v="47.45"/>
    <n v="31.79"/>
    <n v="250536"/>
    <n v="167851.2"/>
    <n v="82684.800000000003"/>
  </r>
  <r>
    <x v="2"/>
    <s v="Singapore"/>
    <x v="6"/>
    <x v="0"/>
    <x v="0"/>
    <x v="700"/>
    <x v="2"/>
    <x v="0"/>
    <n v="871272313"/>
    <n v="15"/>
    <d v="2013-10-09T00:00:00"/>
    <n v="7694"/>
    <n v="651.21"/>
    <n v="524.96"/>
    <n v="5010409.74"/>
    <n v="4039042.24"/>
    <n v="971367.5"/>
  </r>
  <r>
    <x v="0"/>
    <s v="Panama"/>
    <x v="9"/>
    <x v="0"/>
    <x v="0"/>
    <x v="701"/>
    <x v="7"/>
    <x v="4"/>
    <n v="461187446"/>
    <n v="6"/>
    <d v="2016-08-14T00:00:00"/>
    <n v="4469"/>
    <n v="9.33"/>
    <n v="6.92"/>
    <n v="41695.769999999997"/>
    <n v="30925.48"/>
    <n v="10770.29"/>
  </r>
  <r>
    <x v="5"/>
    <s v="Burundi"/>
    <x v="7"/>
    <x v="1"/>
    <x v="0"/>
    <x v="702"/>
    <x v="9"/>
    <x v="3"/>
    <n v="518200051"/>
    <n v="4"/>
    <d v="2015-01-22T00:00:00"/>
    <n v="5766"/>
    <n v="437.2"/>
    <n v="263.33"/>
    <n v="2520895.2000000002"/>
    <n v="1518360.78"/>
    <n v="1002534.42"/>
  </r>
  <r>
    <x v="5"/>
    <s v="Chad"/>
    <x v="2"/>
    <x v="1"/>
    <x v="0"/>
    <x v="703"/>
    <x v="10"/>
    <x v="0"/>
    <n v="814233958"/>
    <n v="23"/>
    <d v="2013-07-23T00:00:00"/>
    <n v="8777"/>
    <n v="47.45"/>
    <n v="31.79"/>
    <n v="416468.65"/>
    <n v="279020.83"/>
    <n v="137447.82"/>
  </r>
  <r>
    <x v="2"/>
    <s v="Japan"/>
    <x v="7"/>
    <x v="1"/>
    <x v="3"/>
    <x v="704"/>
    <x v="10"/>
    <x v="6"/>
    <n v="741525495"/>
    <n v="39"/>
    <d v="2017-07-16T00:00:00"/>
    <n v="2727"/>
    <n v="437.2"/>
    <n v="263.33"/>
    <n v="1192244.3999999999"/>
    <n v="718100.91"/>
    <n v="474143.49"/>
  </r>
  <r>
    <x v="1"/>
    <s v="Malta"/>
    <x v="8"/>
    <x v="1"/>
    <x v="1"/>
    <x v="705"/>
    <x v="10"/>
    <x v="5"/>
    <n v="662623488"/>
    <n v="15"/>
    <d v="2014-07-11T00:00:00"/>
    <n v="3870"/>
    <n v="421.89"/>
    <n v="364.69"/>
    <n v="1632714.3"/>
    <n v="1411350.3"/>
    <n v="221364"/>
  </r>
  <r>
    <x v="1"/>
    <s v="San Marino"/>
    <x v="10"/>
    <x v="1"/>
    <x v="0"/>
    <x v="706"/>
    <x v="9"/>
    <x v="4"/>
    <n v="560389268"/>
    <n v="31"/>
    <d v="2016-02-22T00:00:00"/>
    <n v="492"/>
    <n v="154.06"/>
    <n v="90.93"/>
    <n v="75797.52"/>
    <n v="44737.56"/>
    <n v="31059.96"/>
  </r>
  <r>
    <x v="3"/>
    <s v="Morocco"/>
    <x v="9"/>
    <x v="1"/>
    <x v="1"/>
    <x v="707"/>
    <x v="2"/>
    <x v="3"/>
    <n v="487996661"/>
    <n v="1"/>
    <d v="2015-09-13T00:00:00"/>
    <n v="7911"/>
    <n v="9.33"/>
    <n v="6.92"/>
    <n v="73809.63"/>
    <n v="54744.12"/>
    <n v="19065.509999999998"/>
  </r>
  <r>
    <x v="6"/>
    <s v="Greenland"/>
    <x v="10"/>
    <x v="0"/>
    <x v="2"/>
    <x v="708"/>
    <x v="1"/>
    <x v="3"/>
    <n v="118931996"/>
    <n v="6"/>
    <d v="2015-08-04T00:00:00"/>
    <n v="3475"/>
    <n v="154.06"/>
    <n v="90.93"/>
    <n v="535358.5"/>
    <n v="315981.75"/>
    <n v="219376.75"/>
  </r>
  <r>
    <x v="5"/>
    <s v="Ethiopia"/>
    <x v="7"/>
    <x v="0"/>
    <x v="2"/>
    <x v="91"/>
    <x v="11"/>
    <x v="3"/>
    <n v="996994102"/>
    <n v="14"/>
    <d v="2015-03-10T00:00:00"/>
    <n v="1565"/>
    <n v="437.2"/>
    <n v="263.33"/>
    <n v="684218"/>
    <n v="412111.45"/>
    <n v="272106.55"/>
  </r>
  <r>
    <x v="2"/>
    <s v="India"/>
    <x v="4"/>
    <x v="0"/>
    <x v="1"/>
    <x v="65"/>
    <x v="0"/>
    <x v="5"/>
    <n v="686294305"/>
    <n v="5"/>
    <d v="2014-12-15T00:00:00"/>
    <n v="8591"/>
    <n v="81.73"/>
    <n v="56.67"/>
    <n v="702142.43"/>
    <n v="486851.97"/>
    <n v="215290.46"/>
  </r>
  <r>
    <x v="4"/>
    <s v="New Zealand"/>
    <x v="0"/>
    <x v="1"/>
    <x v="1"/>
    <x v="88"/>
    <x v="6"/>
    <x v="7"/>
    <n v="421256434"/>
    <n v="49"/>
    <d v="2012-11-20T00:00:00"/>
    <n v="7995"/>
    <n v="255.28"/>
    <n v="159.41999999999999"/>
    <n v="2040963.6"/>
    <n v="1274562.8999999999"/>
    <n v="766400.7"/>
  </r>
  <r>
    <x v="2"/>
    <s v="Bangladesh"/>
    <x v="9"/>
    <x v="0"/>
    <x v="2"/>
    <x v="352"/>
    <x v="9"/>
    <x v="3"/>
    <n v="156616818"/>
    <n v="27"/>
    <d v="2015-02-04T00:00:00"/>
    <n v="5252"/>
    <n v="9.33"/>
    <n v="6.92"/>
    <n v="49001.16"/>
    <n v="36343.839999999997"/>
    <n v="12657.32"/>
  </r>
  <r>
    <x v="2"/>
    <s v="Brunei"/>
    <x v="10"/>
    <x v="0"/>
    <x v="1"/>
    <x v="709"/>
    <x v="8"/>
    <x v="1"/>
    <n v="817424285"/>
    <n v="11"/>
    <d v="2010-05-06T00:00:00"/>
    <n v="2866"/>
    <n v="154.06"/>
    <n v="90.93"/>
    <n v="441535.96"/>
    <n v="260605.38"/>
    <n v="180930.58"/>
  </r>
  <r>
    <x v="5"/>
    <s v="Ethiopia"/>
    <x v="3"/>
    <x v="1"/>
    <x v="0"/>
    <x v="358"/>
    <x v="0"/>
    <x v="1"/>
    <n v="249040162"/>
    <n v="36"/>
    <d v="2011-02-01T00:00:00"/>
    <n v="5373"/>
    <n v="205.7"/>
    <n v="117.11"/>
    <n v="1105226.1000000001"/>
    <n v="629232.03"/>
    <n v="475994.07"/>
  </r>
  <r>
    <x v="1"/>
    <s v="France"/>
    <x v="6"/>
    <x v="1"/>
    <x v="1"/>
    <x v="710"/>
    <x v="1"/>
    <x v="2"/>
    <n v="867138278"/>
    <n v="23"/>
    <d v="2011-08-04T00:00:00"/>
    <n v="4341"/>
    <n v="651.21"/>
    <n v="524.96"/>
    <n v="2826902.61"/>
    <n v="2278851.36"/>
    <n v="548051.25"/>
  </r>
  <r>
    <x v="5"/>
    <s v="Niger"/>
    <x v="2"/>
    <x v="1"/>
    <x v="2"/>
    <x v="711"/>
    <x v="9"/>
    <x v="3"/>
    <n v="207704961"/>
    <n v="7"/>
    <d v="2015-01-29T00:00:00"/>
    <n v="3368"/>
    <n v="47.45"/>
    <n v="31.79"/>
    <n v="159811.6"/>
    <n v="107068.72"/>
    <n v="52742.879999999997"/>
  </r>
  <r>
    <x v="0"/>
    <s v="Nicaragua"/>
    <x v="10"/>
    <x v="1"/>
    <x v="3"/>
    <x v="712"/>
    <x v="3"/>
    <x v="5"/>
    <n v="377039039"/>
    <n v="14"/>
    <d v="2014-06-14T00:00:00"/>
    <n v="3085"/>
    <n v="154.06"/>
    <n v="90.93"/>
    <n v="475275.1"/>
    <n v="280519.05"/>
    <n v="194756.05"/>
  </r>
  <r>
    <x v="2"/>
    <s v="Kazakhstan"/>
    <x v="3"/>
    <x v="1"/>
    <x v="3"/>
    <x v="713"/>
    <x v="9"/>
    <x v="2"/>
    <n v="401751840"/>
    <n v="31"/>
    <d v="2011-02-21T00:00:00"/>
    <n v="6152"/>
    <n v="205.7"/>
    <n v="117.11"/>
    <n v="1265466.3999999999"/>
    <n v="720460.72"/>
    <n v="545005.68000000005"/>
  </r>
  <r>
    <x v="5"/>
    <s v="Lesotho"/>
    <x v="5"/>
    <x v="1"/>
    <x v="2"/>
    <x v="714"/>
    <x v="8"/>
    <x v="2"/>
    <n v="278767192"/>
    <n v="32"/>
    <d v="2011-05-25T00:00:00"/>
    <n v="2262"/>
    <n v="109.28"/>
    <n v="35.840000000000003"/>
    <n v="247191.36"/>
    <n v="81070.080000000002"/>
    <n v="166121.28"/>
  </r>
  <r>
    <x v="1"/>
    <s v="Montenegro"/>
    <x v="11"/>
    <x v="0"/>
    <x v="3"/>
    <x v="715"/>
    <x v="0"/>
    <x v="5"/>
    <n v="525321424"/>
    <n v="6"/>
    <d v="2014-12-31T00:00:00"/>
    <n v="3138"/>
    <n v="668.27"/>
    <n v="502.54"/>
    <n v="2097031.26"/>
    <n v="1576970.52"/>
    <n v="520060.74"/>
  </r>
  <r>
    <x v="4"/>
    <s v="Vanuatu"/>
    <x v="10"/>
    <x v="0"/>
    <x v="3"/>
    <x v="716"/>
    <x v="7"/>
    <x v="2"/>
    <n v="828963363"/>
    <n v="32"/>
    <d v="2011-09-06T00:00:00"/>
    <n v="7535"/>
    <n v="154.06"/>
    <n v="90.93"/>
    <n v="1160842.1000000001"/>
    <n v="685157.55"/>
    <n v="475684.55"/>
  </r>
  <r>
    <x v="1"/>
    <s v="Cyprus"/>
    <x v="5"/>
    <x v="0"/>
    <x v="3"/>
    <x v="717"/>
    <x v="10"/>
    <x v="5"/>
    <n v="497554337"/>
    <n v="48"/>
    <d v="2014-07-28T00:00:00"/>
    <n v="6240"/>
    <n v="109.28"/>
    <n v="35.840000000000003"/>
    <n v="681907.19999999995"/>
    <n v="223641.60000000001"/>
    <n v="458265.59999999998"/>
  </r>
  <r>
    <x v="5"/>
    <s v="Burundi"/>
    <x v="9"/>
    <x v="1"/>
    <x v="0"/>
    <x v="718"/>
    <x v="3"/>
    <x v="2"/>
    <n v="709268176"/>
    <n v="34"/>
    <d v="2011-06-25T00:00:00"/>
    <n v="7070"/>
    <n v="9.33"/>
    <n v="6.92"/>
    <n v="65963.100000000006"/>
    <n v="48924.4"/>
    <n v="17038.7"/>
  </r>
  <r>
    <x v="3"/>
    <s v="Saudi Arabia"/>
    <x v="1"/>
    <x v="1"/>
    <x v="2"/>
    <x v="719"/>
    <x v="9"/>
    <x v="5"/>
    <n v="462591207"/>
    <n v="31"/>
    <d v="2014-03-01T00:00:00"/>
    <n v="9873"/>
    <n v="152.58000000000001"/>
    <n v="97.44"/>
    <n v="1506422.34"/>
    <n v="962025.12"/>
    <n v="544397.22"/>
  </r>
  <r>
    <x v="1"/>
    <s v="Vatican City"/>
    <x v="4"/>
    <x v="1"/>
    <x v="0"/>
    <x v="720"/>
    <x v="8"/>
    <x v="4"/>
    <n v="626322257"/>
    <n v="20"/>
    <d v="2016-05-05T00:00:00"/>
    <n v="1529"/>
    <n v="81.73"/>
    <n v="56.67"/>
    <n v="124965.17"/>
    <n v="86648.43"/>
    <n v="38316.74"/>
  </r>
  <r>
    <x v="4"/>
    <s v="Tonga"/>
    <x v="10"/>
    <x v="1"/>
    <x v="0"/>
    <x v="721"/>
    <x v="4"/>
    <x v="7"/>
    <n v="789572656"/>
    <n v="45"/>
    <d v="2012-12-24T00:00:00"/>
    <n v="950"/>
    <n v="154.06"/>
    <n v="90.93"/>
    <n v="146357"/>
    <n v="86383.5"/>
    <n v="59973.5"/>
  </r>
  <r>
    <x v="1"/>
    <s v="Netherlands"/>
    <x v="0"/>
    <x v="1"/>
    <x v="1"/>
    <x v="713"/>
    <x v="9"/>
    <x v="2"/>
    <n v="611766231"/>
    <n v="36"/>
    <d v="2011-02-26T00:00:00"/>
    <n v="4077"/>
    <n v="255.28"/>
    <n v="159.41999999999999"/>
    <n v="1040776.56"/>
    <n v="649955.34"/>
    <n v="390821.22"/>
  </r>
  <r>
    <x v="0"/>
    <s v="Honduras"/>
    <x v="6"/>
    <x v="1"/>
    <x v="1"/>
    <x v="722"/>
    <x v="7"/>
    <x v="2"/>
    <n v="272639310"/>
    <n v="39"/>
    <d v="2011-09-29T00:00:00"/>
    <n v="8885"/>
    <n v="651.21"/>
    <n v="524.96"/>
    <n v="5786000.8499999996"/>
    <n v="4664269.5999999996"/>
    <n v="1121731.25"/>
  </r>
  <r>
    <x v="0"/>
    <s v="Honduras"/>
    <x v="9"/>
    <x v="0"/>
    <x v="3"/>
    <x v="723"/>
    <x v="7"/>
    <x v="7"/>
    <n v="922240722"/>
    <n v="38"/>
    <d v="2012-09-29T00:00:00"/>
    <n v="379"/>
    <n v="9.33"/>
    <n v="6.92"/>
    <n v="3536.07"/>
    <n v="2622.68"/>
    <n v="913.39"/>
  </r>
  <r>
    <x v="1"/>
    <s v="Montenegro"/>
    <x v="0"/>
    <x v="1"/>
    <x v="3"/>
    <x v="724"/>
    <x v="5"/>
    <x v="0"/>
    <n v="630931794"/>
    <n v="29"/>
    <d v="2013-04-01T00:00:00"/>
    <n v="5593"/>
    <n v="255.28"/>
    <n v="159.41999999999999"/>
    <n v="1427781.04"/>
    <n v="891636.06"/>
    <n v="536144.98"/>
  </r>
  <r>
    <x v="1"/>
    <s v="San Marino"/>
    <x v="6"/>
    <x v="1"/>
    <x v="2"/>
    <x v="725"/>
    <x v="5"/>
    <x v="6"/>
    <n v="239386355"/>
    <n v="47"/>
    <d v="2017-04-20T00:00:00"/>
    <n v="8597"/>
    <n v="651.21"/>
    <n v="524.96"/>
    <n v="5598452.3700000001"/>
    <n v="4513081.12"/>
    <n v="1085371.25"/>
  </r>
  <r>
    <x v="2"/>
    <s v="Bangladesh"/>
    <x v="5"/>
    <x v="0"/>
    <x v="1"/>
    <x v="726"/>
    <x v="1"/>
    <x v="5"/>
    <n v="208590734"/>
    <n v="39"/>
    <d v="2014-08-19T00:00:00"/>
    <n v="5488"/>
    <n v="109.28"/>
    <n v="35.840000000000003"/>
    <n v="599728.64000000001"/>
    <n v="196689.92000000001"/>
    <n v="403038.71999999997"/>
  </r>
  <r>
    <x v="5"/>
    <s v="Cameroon"/>
    <x v="4"/>
    <x v="1"/>
    <x v="0"/>
    <x v="727"/>
    <x v="11"/>
    <x v="3"/>
    <n v="169843757"/>
    <n v="44"/>
    <d v="2015-03-19T00:00:00"/>
    <n v="9397"/>
    <n v="81.73"/>
    <n v="56.67"/>
    <n v="768016.81"/>
    <n v="532527.99"/>
    <n v="235488.82"/>
  </r>
  <r>
    <x v="2"/>
    <s v="Philippines"/>
    <x v="3"/>
    <x v="0"/>
    <x v="3"/>
    <x v="728"/>
    <x v="2"/>
    <x v="5"/>
    <n v="274756753"/>
    <n v="8"/>
    <d v="2014-09-09T00:00:00"/>
    <n v="5484"/>
    <n v="205.7"/>
    <n v="117.11"/>
    <n v="1128058.8"/>
    <n v="642231.24"/>
    <n v="485827.56"/>
  </r>
  <r>
    <x v="3"/>
    <s v="Iraq"/>
    <x v="4"/>
    <x v="0"/>
    <x v="3"/>
    <x v="729"/>
    <x v="4"/>
    <x v="0"/>
    <n v="745253551"/>
    <n v="23"/>
    <d v="2013-12-12T00:00:00"/>
    <n v="5942"/>
    <n v="81.73"/>
    <n v="56.67"/>
    <n v="485639.66"/>
    <n v="336733.14"/>
    <n v="148906.51999999999"/>
  </r>
  <r>
    <x v="5"/>
    <s v="Lesotho"/>
    <x v="3"/>
    <x v="0"/>
    <x v="1"/>
    <x v="730"/>
    <x v="10"/>
    <x v="5"/>
    <n v="523570477"/>
    <n v="38"/>
    <d v="2014-07-23T00:00:00"/>
    <n v="4994"/>
    <n v="205.7"/>
    <n v="117.11"/>
    <n v="1027265.8"/>
    <n v="584847.34"/>
    <n v="442418.46"/>
  </r>
  <r>
    <x v="2"/>
    <s v="Uzbekistan"/>
    <x v="1"/>
    <x v="0"/>
    <x v="3"/>
    <x v="731"/>
    <x v="3"/>
    <x v="3"/>
    <n v="422256362"/>
    <n v="44"/>
    <d v="2015-06-23T00:00:00"/>
    <n v="3896"/>
    <n v="152.58000000000001"/>
    <n v="97.44"/>
    <n v="594451.68000000005"/>
    <n v="379626.23999999999"/>
    <n v="214825.44"/>
  </r>
  <r>
    <x v="1"/>
    <s v="Germany"/>
    <x v="11"/>
    <x v="1"/>
    <x v="0"/>
    <x v="732"/>
    <x v="7"/>
    <x v="4"/>
    <n v="874172532"/>
    <n v="42"/>
    <d v="2016-10-02T00:00:00"/>
    <n v="5933"/>
    <n v="668.27"/>
    <n v="502.54"/>
    <n v="3964845.91"/>
    <n v="2981569.82"/>
    <n v="983276.09"/>
  </r>
  <r>
    <x v="4"/>
    <s v="Papua New Guinea"/>
    <x v="11"/>
    <x v="1"/>
    <x v="1"/>
    <x v="733"/>
    <x v="7"/>
    <x v="3"/>
    <n v="582492816"/>
    <n v="24"/>
    <d v="2015-09-11T00:00:00"/>
    <n v="1423"/>
    <n v="668.27"/>
    <n v="502.54"/>
    <n v="950948.21"/>
    <n v="715114.42"/>
    <n v="235833.79"/>
  </r>
  <r>
    <x v="1"/>
    <s v="Iceland"/>
    <x v="4"/>
    <x v="1"/>
    <x v="1"/>
    <x v="734"/>
    <x v="2"/>
    <x v="1"/>
    <n v="570703542"/>
    <n v="45"/>
    <d v="2010-11-03T00:00:00"/>
    <n v="2715"/>
    <n v="81.73"/>
    <n v="56.67"/>
    <n v="221896.95"/>
    <n v="153859.04999999999"/>
    <n v="68037.899999999994"/>
  </r>
  <r>
    <x v="1"/>
    <s v="Hungary"/>
    <x v="7"/>
    <x v="0"/>
    <x v="0"/>
    <x v="735"/>
    <x v="2"/>
    <x v="7"/>
    <n v="132603538"/>
    <n v="47"/>
    <d v="2012-11-06T00:00:00"/>
    <n v="9188"/>
    <n v="437.2"/>
    <n v="263.33"/>
    <n v="4016993.6"/>
    <n v="2419476.04"/>
    <n v="1597517.56"/>
  </r>
  <r>
    <x v="0"/>
    <s v="Panama"/>
    <x v="3"/>
    <x v="1"/>
    <x v="0"/>
    <x v="736"/>
    <x v="6"/>
    <x v="1"/>
    <n v="882304131"/>
    <n v="36"/>
    <d v="2010-11-25T00:00:00"/>
    <n v="2254"/>
    <n v="205.7"/>
    <n v="117.11"/>
    <n v="463647.8"/>
    <n v="263965.94"/>
    <n v="199681.86"/>
  </r>
  <r>
    <x v="3"/>
    <s v="Tunisia"/>
    <x v="0"/>
    <x v="0"/>
    <x v="0"/>
    <x v="737"/>
    <x v="11"/>
    <x v="5"/>
    <n v="904229152"/>
    <n v="6"/>
    <d v="2014-02-19T00:00:00"/>
    <n v="355"/>
    <n v="255.28"/>
    <n v="159.41999999999999"/>
    <n v="90624.4"/>
    <n v="56594.1"/>
    <n v="34030.300000000003"/>
  </r>
  <r>
    <x v="3"/>
    <s v="Iraq"/>
    <x v="6"/>
    <x v="1"/>
    <x v="2"/>
    <x v="738"/>
    <x v="5"/>
    <x v="1"/>
    <n v="603114926"/>
    <n v="16"/>
    <d v="2010-03-22T00:00:00"/>
    <n v="3964"/>
    <n v="651.21"/>
    <n v="524.96"/>
    <n v="2581396.44"/>
    <n v="2080941.44"/>
    <n v="500455"/>
  </r>
  <r>
    <x v="5"/>
    <s v="Liberia"/>
    <x v="1"/>
    <x v="0"/>
    <x v="3"/>
    <x v="407"/>
    <x v="9"/>
    <x v="5"/>
    <n v="454010283"/>
    <n v="10"/>
    <d v="2014-01-30T00:00:00"/>
    <n v="587"/>
    <n v="152.58000000000001"/>
    <n v="97.44"/>
    <n v="89564.46"/>
    <n v="57197.279999999999"/>
    <n v="32367.18"/>
  </r>
  <r>
    <x v="1"/>
    <s v="Czech Republic"/>
    <x v="8"/>
    <x v="1"/>
    <x v="2"/>
    <x v="479"/>
    <x v="7"/>
    <x v="2"/>
    <n v="552276551"/>
    <n v="49"/>
    <d v="2011-09-24T00:00:00"/>
    <n v="9759"/>
    <n v="421.89"/>
    <n v="364.69"/>
    <n v="4117224.51"/>
    <n v="3559009.71"/>
    <n v="558214.80000000005"/>
  </r>
  <r>
    <x v="1"/>
    <s v="Macedonia"/>
    <x v="1"/>
    <x v="1"/>
    <x v="0"/>
    <x v="739"/>
    <x v="5"/>
    <x v="4"/>
    <n v="163587558"/>
    <n v="28"/>
    <d v="2016-04-19T00:00:00"/>
    <n v="8048"/>
    <n v="152.58000000000001"/>
    <n v="97.44"/>
    <n v="1227963.8400000001"/>
    <n v="784197.12"/>
    <n v="443766.72"/>
  </r>
  <r>
    <x v="0"/>
    <s v="Haiti"/>
    <x v="2"/>
    <x v="1"/>
    <x v="0"/>
    <x v="740"/>
    <x v="11"/>
    <x v="7"/>
    <n v="873929631"/>
    <n v="9"/>
    <d v="2012-02-25T00:00:00"/>
    <n v="4053"/>
    <n v="47.45"/>
    <n v="31.79"/>
    <n v="192314.85"/>
    <n v="128844.87"/>
    <n v="63469.98"/>
  </r>
  <r>
    <x v="5"/>
    <s v="Mauritania"/>
    <x v="3"/>
    <x v="0"/>
    <x v="2"/>
    <x v="741"/>
    <x v="9"/>
    <x v="2"/>
    <n v="739601600"/>
    <n v="43"/>
    <d v="2011-03-10T00:00:00"/>
    <n v="3404"/>
    <n v="205.7"/>
    <n v="117.11"/>
    <n v="700202.8"/>
    <n v="398642.44"/>
    <n v="301560.36"/>
  </r>
  <r>
    <x v="5"/>
    <s v="Nigeria"/>
    <x v="7"/>
    <x v="0"/>
    <x v="0"/>
    <x v="742"/>
    <x v="2"/>
    <x v="1"/>
    <n v="137214791"/>
    <n v="38"/>
    <d v="2010-11-02T00:00:00"/>
    <n v="3761"/>
    <n v="437.2"/>
    <n v="263.33"/>
    <n v="1644309.2"/>
    <n v="990384.13"/>
    <n v="653925.06999999995"/>
  </r>
  <r>
    <x v="5"/>
    <s v="Tanzania"/>
    <x v="9"/>
    <x v="1"/>
    <x v="1"/>
    <x v="508"/>
    <x v="7"/>
    <x v="0"/>
    <n v="413693034"/>
    <n v="48"/>
    <d v="2013-10-13T00:00:00"/>
    <n v="9817"/>
    <n v="9.33"/>
    <n v="6.92"/>
    <n v="91592.61"/>
    <n v="67933.64"/>
    <n v="23658.97"/>
  </r>
  <r>
    <x v="2"/>
    <s v="Laos"/>
    <x v="9"/>
    <x v="1"/>
    <x v="3"/>
    <x v="743"/>
    <x v="4"/>
    <x v="3"/>
    <n v="736272656"/>
    <n v="35"/>
    <d v="2015-12-12T00:00:00"/>
    <n v="8296"/>
    <n v="9.33"/>
    <n v="6.92"/>
    <n v="77401.679999999993"/>
    <n v="57408.32"/>
    <n v="19993.36"/>
  </r>
  <r>
    <x v="5"/>
    <s v="Nigeria"/>
    <x v="0"/>
    <x v="1"/>
    <x v="2"/>
    <x v="744"/>
    <x v="7"/>
    <x v="1"/>
    <n v="342502486"/>
    <n v="0"/>
    <d v="2010-08-18T00:00:00"/>
    <n v="2952"/>
    <n v="255.28"/>
    <n v="159.41999999999999"/>
    <n v="753586.56"/>
    <n v="470607.84"/>
    <n v="282978.71999999997"/>
  </r>
  <r>
    <x v="0"/>
    <s v="Dominica"/>
    <x v="7"/>
    <x v="1"/>
    <x v="2"/>
    <x v="745"/>
    <x v="9"/>
    <x v="3"/>
    <n v="790243852"/>
    <n v="12"/>
    <d v="2015-02-10T00:00:00"/>
    <n v="9572"/>
    <n v="437.2"/>
    <n v="263.33"/>
    <n v="4184878.4"/>
    <n v="2520594.7599999998"/>
    <n v="1664283.64"/>
  </r>
  <r>
    <x v="2"/>
    <s v="Malaysia"/>
    <x v="4"/>
    <x v="0"/>
    <x v="0"/>
    <x v="746"/>
    <x v="8"/>
    <x v="0"/>
    <n v="107670581"/>
    <n v="22"/>
    <d v="2013-05-01T00:00:00"/>
    <n v="972"/>
    <n v="81.73"/>
    <n v="56.67"/>
    <n v="79441.56"/>
    <n v="55083.24"/>
    <n v="24358.32"/>
  </r>
  <r>
    <x v="4"/>
    <s v="Nauru"/>
    <x v="11"/>
    <x v="0"/>
    <x v="3"/>
    <x v="747"/>
    <x v="9"/>
    <x v="0"/>
    <n v="443269002"/>
    <n v="48"/>
    <d v="2013-03-13T00:00:00"/>
    <n v="2003"/>
    <n v="668.27"/>
    <n v="502.54"/>
    <n v="1338544.81"/>
    <n v="1006587.62"/>
    <n v="331957.19"/>
  </r>
  <r>
    <x v="1"/>
    <s v="Andorra"/>
    <x v="0"/>
    <x v="1"/>
    <x v="0"/>
    <x v="246"/>
    <x v="9"/>
    <x v="7"/>
    <n v="415837943"/>
    <n v="44"/>
    <d v="2012-02-23T00:00:00"/>
    <n v="4543"/>
    <n v="255.28"/>
    <n v="159.41999999999999"/>
    <n v="1159737.04"/>
    <n v="724245.06"/>
    <n v="435491.98"/>
  </r>
  <r>
    <x v="4"/>
    <s v="Papua New Guinea"/>
    <x v="2"/>
    <x v="1"/>
    <x v="2"/>
    <x v="748"/>
    <x v="3"/>
    <x v="4"/>
    <n v="964488732"/>
    <n v="29"/>
    <d v="2016-06-06T00:00:00"/>
    <n v="2504"/>
    <n v="47.45"/>
    <n v="31.79"/>
    <n v="118814.8"/>
    <n v="79602.16"/>
    <n v="39212.639999999999"/>
  </r>
  <r>
    <x v="1"/>
    <s v="Hungary"/>
    <x v="0"/>
    <x v="1"/>
    <x v="3"/>
    <x v="749"/>
    <x v="3"/>
    <x v="5"/>
    <n v="398645198"/>
    <n v="9"/>
    <d v="2014-05-26T00:00:00"/>
    <n v="6828"/>
    <n v="255.28"/>
    <n v="159.41999999999999"/>
    <n v="1743051.84"/>
    <n v="1088519.76"/>
    <n v="654532.07999999996"/>
  </r>
  <r>
    <x v="5"/>
    <s v="Burundi"/>
    <x v="9"/>
    <x v="0"/>
    <x v="1"/>
    <x v="750"/>
    <x v="7"/>
    <x v="1"/>
    <n v="248043668"/>
    <n v="6"/>
    <d v="2010-08-29T00:00:00"/>
    <n v="488"/>
    <n v="9.33"/>
    <n v="6.92"/>
    <n v="4553.04"/>
    <n v="3376.96"/>
    <n v="1176.08"/>
  </r>
  <r>
    <x v="6"/>
    <s v="Canada"/>
    <x v="7"/>
    <x v="0"/>
    <x v="1"/>
    <x v="751"/>
    <x v="1"/>
    <x v="5"/>
    <n v="312732970"/>
    <n v="28"/>
    <d v="2014-08-17T00:00:00"/>
    <n v="3490"/>
    <n v="437.2"/>
    <n v="263.33"/>
    <n v="1525828"/>
    <n v="919021.7"/>
    <n v="606806.30000000005"/>
  </r>
  <r>
    <x v="1"/>
    <s v="Latvia"/>
    <x v="4"/>
    <x v="1"/>
    <x v="3"/>
    <x v="322"/>
    <x v="4"/>
    <x v="0"/>
    <n v="913074433"/>
    <n v="45"/>
    <d v="2013-12-17T00:00:00"/>
    <n v="7870"/>
    <n v="81.73"/>
    <n v="56.67"/>
    <n v="643215.1"/>
    <n v="445992.9"/>
    <n v="197222.2"/>
  </r>
  <r>
    <x v="3"/>
    <s v="Iraq"/>
    <x v="11"/>
    <x v="1"/>
    <x v="1"/>
    <x v="752"/>
    <x v="5"/>
    <x v="4"/>
    <n v="639741885"/>
    <n v="18"/>
    <d v="2016-04-18T00:00:00"/>
    <n v="2695"/>
    <n v="668.27"/>
    <n v="502.54"/>
    <n v="1800987.65"/>
    <n v="1354345.3"/>
    <n v="446642.35"/>
  </r>
  <r>
    <x v="5"/>
    <s v="Angola"/>
    <x v="6"/>
    <x v="0"/>
    <x v="1"/>
    <x v="753"/>
    <x v="10"/>
    <x v="3"/>
    <n v="403721654"/>
    <n v="20"/>
    <d v="2015-06-29T00:00:00"/>
    <n v="9064"/>
    <n v="651.21"/>
    <n v="524.96"/>
    <n v="5902567.4400000004"/>
    <n v="4758237.4400000004"/>
    <n v="1144330"/>
  </r>
  <r>
    <x v="2"/>
    <s v="Bhutan"/>
    <x v="5"/>
    <x v="1"/>
    <x v="3"/>
    <x v="254"/>
    <x v="10"/>
    <x v="6"/>
    <n v="286312568"/>
    <n v="12"/>
    <d v="2017-07-09T00:00:00"/>
    <n v="5106"/>
    <n v="109.28"/>
    <n v="35.840000000000003"/>
    <n v="557983.68000000005"/>
    <n v="182999.04000000001"/>
    <n v="374984.64"/>
  </r>
  <r>
    <x v="1"/>
    <s v="Andorra"/>
    <x v="9"/>
    <x v="1"/>
    <x v="3"/>
    <x v="48"/>
    <x v="3"/>
    <x v="5"/>
    <n v="889125955"/>
    <n v="19"/>
    <d v="2014-06-15T00:00:00"/>
    <n v="983"/>
    <n v="9.33"/>
    <n v="6.92"/>
    <n v="9171.39"/>
    <n v="6802.36"/>
    <n v="2369.0300000000002"/>
  </r>
  <r>
    <x v="4"/>
    <s v="Australia"/>
    <x v="2"/>
    <x v="1"/>
    <x v="0"/>
    <x v="754"/>
    <x v="7"/>
    <x v="1"/>
    <n v="184085643"/>
    <n v="4"/>
    <d v="2010-08-14T00:00:00"/>
    <n v="3887"/>
    <n v="47.45"/>
    <n v="31.79"/>
    <n v="184438.15"/>
    <n v="123567.73"/>
    <n v="60870.42"/>
  </r>
  <r>
    <x v="1"/>
    <s v="Austria"/>
    <x v="9"/>
    <x v="1"/>
    <x v="3"/>
    <x v="479"/>
    <x v="7"/>
    <x v="2"/>
    <n v="263427960"/>
    <n v="45"/>
    <d v="2011-09-20T00:00:00"/>
    <n v="3042"/>
    <n v="9.33"/>
    <n v="6.92"/>
    <n v="28381.86"/>
    <n v="21050.639999999999"/>
    <n v="7331.22"/>
  </r>
  <r>
    <x v="2"/>
    <s v="Sri Lanka"/>
    <x v="2"/>
    <x v="1"/>
    <x v="3"/>
    <x v="755"/>
    <x v="1"/>
    <x v="7"/>
    <n v="589701735"/>
    <n v="3"/>
    <d v="2012-07-26T00:00:00"/>
    <n v="4703"/>
    <n v="47.45"/>
    <n v="31.79"/>
    <n v="223157.35"/>
    <n v="149508.37"/>
    <n v="73648.98"/>
  </r>
  <r>
    <x v="2"/>
    <s v="Bhutan"/>
    <x v="10"/>
    <x v="1"/>
    <x v="1"/>
    <x v="296"/>
    <x v="3"/>
    <x v="6"/>
    <n v="245768296"/>
    <n v="9"/>
    <d v="2017-05-12T00:00:00"/>
    <n v="7155"/>
    <n v="154.06"/>
    <n v="90.93"/>
    <n v="1102299.3"/>
    <n v="650604.15"/>
    <n v="451695.15"/>
  </r>
  <r>
    <x v="4"/>
    <s v="Vanuatu"/>
    <x v="2"/>
    <x v="1"/>
    <x v="2"/>
    <x v="520"/>
    <x v="4"/>
    <x v="2"/>
    <n v="184801471"/>
    <n v="28"/>
    <d v="2011-12-20T00:00:00"/>
    <n v="5717"/>
    <n v="47.45"/>
    <n v="31.79"/>
    <n v="271271.65000000002"/>
    <n v="181743.43"/>
    <n v="89528.22"/>
  </r>
  <r>
    <x v="4"/>
    <s v="Solomon Islands"/>
    <x v="0"/>
    <x v="0"/>
    <x v="0"/>
    <x v="756"/>
    <x v="1"/>
    <x v="0"/>
    <n v="980287587"/>
    <n v="40"/>
    <d v="2013-08-30T00:00:00"/>
    <n v="7736"/>
    <n v="255.28"/>
    <n v="159.41999999999999"/>
    <n v="1974846.08"/>
    <n v="1233273.1200000001"/>
    <n v="741572.96"/>
  </r>
  <r>
    <x v="3"/>
    <s v="Tunisia"/>
    <x v="0"/>
    <x v="0"/>
    <x v="1"/>
    <x v="757"/>
    <x v="5"/>
    <x v="5"/>
    <n v="576025474"/>
    <n v="11"/>
    <d v="2014-03-25T00:00:00"/>
    <n v="7593"/>
    <n v="255.28"/>
    <n v="159.41999999999999"/>
    <n v="1938341.04"/>
    <n v="1210476.06"/>
    <n v="727864.98"/>
  </r>
  <r>
    <x v="2"/>
    <s v="Bangladesh"/>
    <x v="1"/>
    <x v="0"/>
    <x v="3"/>
    <x v="758"/>
    <x v="3"/>
    <x v="5"/>
    <n v="136126458"/>
    <n v="23"/>
    <d v="2014-06-02T00:00:00"/>
    <n v="1699"/>
    <n v="152.58000000000001"/>
    <n v="97.44"/>
    <n v="259233.42"/>
    <n v="165550.56"/>
    <n v="93682.86"/>
  </r>
  <r>
    <x v="5"/>
    <s v="Mali"/>
    <x v="2"/>
    <x v="0"/>
    <x v="2"/>
    <x v="759"/>
    <x v="6"/>
    <x v="2"/>
    <n v="895014369"/>
    <n v="46"/>
    <d v="2011-12-11T00:00:00"/>
    <n v="3496"/>
    <n v="47.45"/>
    <n v="31.79"/>
    <n v="165885.20000000001"/>
    <n v="111137.84"/>
    <n v="54747.360000000001"/>
  </r>
  <r>
    <x v="2"/>
    <s v="Turkmenistan"/>
    <x v="2"/>
    <x v="0"/>
    <x v="1"/>
    <x v="760"/>
    <x v="9"/>
    <x v="0"/>
    <n v="107425534"/>
    <n v="11"/>
    <d v="2013-01-21T00:00:00"/>
    <n v="8458"/>
    <n v="47.45"/>
    <n v="31.79"/>
    <n v="401332.1"/>
    <n v="268879.82"/>
    <n v="132452.28"/>
  </r>
  <r>
    <x v="5"/>
    <s v="Niger"/>
    <x v="7"/>
    <x v="1"/>
    <x v="0"/>
    <x v="761"/>
    <x v="11"/>
    <x v="5"/>
    <n v="498408782"/>
    <n v="41"/>
    <d v="2014-03-28T00:00:00"/>
    <n v="9089"/>
    <n v="437.2"/>
    <n v="263.33"/>
    <n v="3973710.8"/>
    <n v="2393406.37"/>
    <n v="1580304.43"/>
  </r>
  <r>
    <x v="5"/>
    <s v="Benin"/>
    <x v="7"/>
    <x v="0"/>
    <x v="0"/>
    <x v="762"/>
    <x v="8"/>
    <x v="7"/>
    <n v="813325440"/>
    <n v="18"/>
    <d v="2012-05-15T00:00:00"/>
    <n v="9927"/>
    <n v="437.2"/>
    <n v="263.33"/>
    <n v="4340084.4000000004"/>
    <n v="2614076.91"/>
    <n v="1726007.49"/>
  </r>
  <r>
    <x v="5"/>
    <s v="The Gambia"/>
    <x v="0"/>
    <x v="1"/>
    <x v="0"/>
    <x v="172"/>
    <x v="8"/>
    <x v="6"/>
    <n v="767849338"/>
    <n v="16"/>
    <d v="2017-04-17T00:00:00"/>
    <n v="2537"/>
    <n v="255.28"/>
    <n v="159.41999999999999"/>
    <n v="647645.36"/>
    <n v="404448.54"/>
    <n v="243196.82"/>
  </r>
  <r>
    <x v="3"/>
    <s v="Algeria"/>
    <x v="9"/>
    <x v="1"/>
    <x v="2"/>
    <x v="659"/>
    <x v="4"/>
    <x v="4"/>
    <n v="597966802"/>
    <n v="19"/>
    <d v="2016-12-07T00:00:00"/>
    <n v="520"/>
    <n v="9.33"/>
    <n v="6.92"/>
    <n v="4851.6000000000004"/>
    <n v="3598.4"/>
    <n v="1253.2"/>
  </r>
  <r>
    <x v="3"/>
    <s v="United Arab Emirates"/>
    <x v="4"/>
    <x v="0"/>
    <x v="1"/>
    <x v="763"/>
    <x v="7"/>
    <x v="2"/>
    <n v="609976661"/>
    <n v="2"/>
    <d v="2011-08-20T00:00:00"/>
    <n v="4504"/>
    <n v="81.73"/>
    <n v="56.67"/>
    <n v="368111.92"/>
    <n v="255241.68"/>
    <n v="112870.24"/>
  </r>
  <r>
    <x v="1"/>
    <s v="Liechtenstein"/>
    <x v="8"/>
    <x v="0"/>
    <x v="3"/>
    <x v="764"/>
    <x v="1"/>
    <x v="1"/>
    <n v="730490243"/>
    <n v="2"/>
    <d v="2010-07-14T00:00:00"/>
    <n v="7151"/>
    <n v="421.89"/>
    <n v="364.69"/>
    <n v="3016935.39"/>
    <n v="2607898.19"/>
    <n v="409037.2"/>
  </r>
  <r>
    <x v="3"/>
    <s v="Yemen"/>
    <x v="4"/>
    <x v="0"/>
    <x v="3"/>
    <x v="74"/>
    <x v="8"/>
    <x v="7"/>
    <n v="956431376"/>
    <n v="46"/>
    <d v="2012-06-14T00:00:00"/>
    <n v="8153"/>
    <n v="81.73"/>
    <n v="56.67"/>
    <n v="666344.68999999994"/>
    <n v="462030.51"/>
    <n v="204314.18"/>
  </r>
  <r>
    <x v="1"/>
    <s v="Poland"/>
    <x v="3"/>
    <x v="0"/>
    <x v="2"/>
    <x v="210"/>
    <x v="4"/>
    <x v="4"/>
    <n v="905036389"/>
    <n v="19"/>
    <d v="2016-11-20T00:00:00"/>
    <n v="9234"/>
    <n v="205.7"/>
    <n v="117.11"/>
    <n v="1899433.8"/>
    <n v="1081393.74"/>
    <n v="818040.06"/>
  </r>
  <r>
    <x v="4"/>
    <s v="Federated States of Micronesia"/>
    <x v="8"/>
    <x v="1"/>
    <x v="3"/>
    <x v="765"/>
    <x v="1"/>
    <x v="0"/>
    <n v="263854110"/>
    <n v="2"/>
    <d v="2013-07-30T00:00:00"/>
    <n v="9149"/>
    <n v="421.89"/>
    <n v="364.69"/>
    <n v="3859871.61"/>
    <n v="3336548.81"/>
    <n v="523322.8"/>
  </r>
  <r>
    <x v="0"/>
    <s v="Honduras"/>
    <x v="0"/>
    <x v="0"/>
    <x v="1"/>
    <x v="766"/>
    <x v="4"/>
    <x v="3"/>
    <n v="140745866"/>
    <n v="34"/>
    <d v="2015-12-06T00:00:00"/>
    <n v="8684"/>
    <n v="255.28"/>
    <n v="159.41999999999999"/>
    <n v="2216851.52"/>
    <n v="1384403.28"/>
    <n v="832448.24"/>
  </r>
  <r>
    <x v="5"/>
    <s v="Djibouti"/>
    <x v="5"/>
    <x v="0"/>
    <x v="1"/>
    <x v="767"/>
    <x v="10"/>
    <x v="2"/>
    <n v="813885486"/>
    <n v="43"/>
    <d v="2011-08-10T00:00:00"/>
    <n v="5656"/>
    <n v="109.28"/>
    <n v="35.840000000000003"/>
    <n v="618087.68000000005"/>
    <n v="202711.04000000001"/>
    <n v="415376.64000000001"/>
  </r>
  <r>
    <x v="1"/>
    <s v="Montenegro"/>
    <x v="5"/>
    <x v="0"/>
    <x v="1"/>
    <x v="768"/>
    <x v="5"/>
    <x v="7"/>
    <n v="381759297"/>
    <n v="21"/>
    <d v="2012-03-25T00:00:00"/>
    <n v="9914"/>
    <n v="109.28"/>
    <n v="35.840000000000003"/>
    <n v="1083401.92"/>
    <n v="355317.76000000001"/>
    <n v="728084.16"/>
  </r>
  <r>
    <x v="1"/>
    <s v="Belarus"/>
    <x v="7"/>
    <x v="1"/>
    <x v="0"/>
    <x v="769"/>
    <x v="2"/>
    <x v="2"/>
    <n v="613166129"/>
    <n v="49"/>
    <d v="2011-10-21T00:00:00"/>
    <n v="8338"/>
    <n v="437.2"/>
    <n v="263.33"/>
    <n v="3645373.6"/>
    <n v="2195645.54"/>
    <n v="1449728.06"/>
  </r>
  <r>
    <x v="5"/>
    <s v="Democratic Republic of the Congo"/>
    <x v="1"/>
    <x v="1"/>
    <x v="3"/>
    <x v="205"/>
    <x v="3"/>
    <x v="7"/>
    <n v="197217309"/>
    <n v="20"/>
    <d v="2012-06-11T00:00:00"/>
    <n v="9839"/>
    <n v="152.58000000000001"/>
    <n v="97.44"/>
    <n v="1501234.62"/>
    <n v="958712.16"/>
    <n v="542522.46"/>
  </r>
  <r>
    <x v="0"/>
    <s v="The Bahamas"/>
    <x v="5"/>
    <x v="1"/>
    <x v="0"/>
    <x v="580"/>
    <x v="9"/>
    <x v="5"/>
    <n v="593336665"/>
    <n v="15"/>
    <d v="2014-01-24T00:00:00"/>
    <n v="359"/>
    <n v="109.28"/>
    <n v="35.840000000000003"/>
    <n v="39231.519999999997"/>
    <n v="12866.56"/>
    <n v="26364.959999999999"/>
  </r>
  <r>
    <x v="1"/>
    <s v="Ukraine"/>
    <x v="6"/>
    <x v="1"/>
    <x v="0"/>
    <x v="296"/>
    <x v="3"/>
    <x v="6"/>
    <n v="181260526"/>
    <n v="31"/>
    <d v="2017-06-03T00:00:00"/>
    <n v="7872"/>
    <n v="651.21"/>
    <n v="524.96"/>
    <n v="5126325.12"/>
    <n v="4132485.1200000001"/>
    <n v="993840"/>
  </r>
  <r>
    <x v="5"/>
    <s v="Chad"/>
    <x v="1"/>
    <x v="0"/>
    <x v="2"/>
    <x v="770"/>
    <x v="6"/>
    <x v="7"/>
    <n v="111037719"/>
    <n v="50"/>
    <d v="2012-12-03T00:00:00"/>
    <n v="7383"/>
    <n v="152.58000000000001"/>
    <n v="97.44"/>
    <n v="1126498.1399999999"/>
    <n v="719399.52"/>
    <n v="407098.62"/>
  </r>
  <r>
    <x v="2"/>
    <s v="Tajikistan"/>
    <x v="6"/>
    <x v="0"/>
    <x v="0"/>
    <x v="443"/>
    <x v="7"/>
    <x v="5"/>
    <n v="253029572"/>
    <n v="18"/>
    <d v="2014-09-03T00:00:00"/>
    <n v="5928"/>
    <n v="651.21"/>
    <n v="524.96"/>
    <n v="3860372.88"/>
    <n v="3111962.88"/>
    <n v="748410"/>
  </r>
  <r>
    <x v="3"/>
    <s v="Algeria"/>
    <x v="5"/>
    <x v="1"/>
    <x v="3"/>
    <x v="771"/>
    <x v="7"/>
    <x v="2"/>
    <n v="547909915"/>
    <n v="21"/>
    <d v="2011-09-17T00:00:00"/>
    <n v="7574"/>
    <n v="109.28"/>
    <n v="35.840000000000003"/>
    <n v="827686.72"/>
    <n v="271452.15999999997"/>
    <n v="556234.56000000006"/>
  </r>
  <r>
    <x v="2"/>
    <s v="Myanmar"/>
    <x v="10"/>
    <x v="0"/>
    <x v="0"/>
    <x v="772"/>
    <x v="10"/>
    <x v="4"/>
    <n v="556665074"/>
    <n v="7"/>
    <d v="2016-06-26T00:00:00"/>
    <n v="8421"/>
    <n v="154.06"/>
    <n v="90.93"/>
    <n v="1297339.26"/>
    <n v="765721.53"/>
    <n v="531617.73"/>
  </r>
  <r>
    <x v="0"/>
    <s v="Dominican Republic"/>
    <x v="11"/>
    <x v="1"/>
    <x v="2"/>
    <x v="773"/>
    <x v="5"/>
    <x v="4"/>
    <n v="810593879"/>
    <n v="13"/>
    <d v="2016-04-01T00:00:00"/>
    <n v="1597"/>
    <n v="668.27"/>
    <n v="502.54"/>
    <n v="1067227.19"/>
    <n v="802556.38"/>
    <n v="264670.81"/>
  </r>
  <r>
    <x v="3"/>
    <s v="Oman"/>
    <x v="5"/>
    <x v="1"/>
    <x v="2"/>
    <x v="774"/>
    <x v="8"/>
    <x v="5"/>
    <n v="561307656"/>
    <n v="38"/>
    <d v="2014-05-12T00:00:00"/>
    <n v="2264"/>
    <n v="109.28"/>
    <n v="35.840000000000003"/>
    <n v="247409.92000000001"/>
    <n v="81141.759999999995"/>
    <n v="166268.16"/>
  </r>
  <r>
    <x v="4"/>
    <s v="Fiji"/>
    <x v="7"/>
    <x v="1"/>
    <x v="2"/>
    <x v="775"/>
    <x v="5"/>
    <x v="2"/>
    <n v="930730235"/>
    <n v="19"/>
    <d v="2011-04-15T00:00:00"/>
    <n v="2614"/>
    <n v="437.2"/>
    <n v="263.33"/>
    <n v="1142840.8"/>
    <n v="688344.62"/>
    <n v="454496.18"/>
  </r>
  <r>
    <x v="0"/>
    <s v="Barbados"/>
    <x v="5"/>
    <x v="0"/>
    <x v="2"/>
    <x v="776"/>
    <x v="10"/>
    <x v="4"/>
    <n v="861097943"/>
    <n v="8"/>
    <d v="2016-06-12T00:00:00"/>
    <n v="6872"/>
    <n v="109.28"/>
    <n v="35.840000000000003"/>
    <n v="750972.16"/>
    <n v="246292.48000000001"/>
    <n v="504679.67999999999"/>
  </r>
  <r>
    <x v="1"/>
    <s v="Georgia"/>
    <x v="1"/>
    <x v="0"/>
    <x v="1"/>
    <x v="777"/>
    <x v="2"/>
    <x v="0"/>
    <n v="264959609"/>
    <n v="47"/>
    <d v="2013-10-18T00:00:00"/>
    <n v="6291"/>
    <n v="152.58000000000001"/>
    <n v="97.44"/>
    <n v="959880.78"/>
    <n v="612995.04"/>
    <n v="346885.74"/>
  </r>
  <r>
    <x v="1"/>
    <s v="Malta"/>
    <x v="9"/>
    <x v="0"/>
    <x v="2"/>
    <x v="778"/>
    <x v="1"/>
    <x v="1"/>
    <n v="475176560"/>
    <n v="35"/>
    <d v="2010-09-04T00:00:00"/>
    <n v="4159"/>
    <n v="9.33"/>
    <n v="6.92"/>
    <n v="38803.47"/>
    <n v="28780.28"/>
    <n v="10023.19"/>
  </r>
  <r>
    <x v="1"/>
    <s v="Armenia"/>
    <x v="0"/>
    <x v="1"/>
    <x v="3"/>
    <x v="779"/>
    <x v="9"/>
    <x v="7"/>
    <n v="194922626"/>
    <n v="15"/>
    <d v="2012-02-07T00:00:00"/>
    <n v="791"/>
    <n v="255.28"/>
    <n v="159.41999999999999"/>
    <n v="201926.48"/>
    <n v="126101.22"/>
    <n v="75825.259999999995"/>
  </r>
  <r>
    <x v="1"/>
    <s v="France"/>
    <x v="1"/>
    <x v="1"/>
    <x v="0"/>
    <x v="780"/>
    <x v="1"/>
    <x v="4"/>
    <n v="447684133"/>
    <n v="42"/>
    <d v="2016-08-14T00:00:00"/>
    <n v="8538"/>
    <n v="152.58000000000001"/>
    <n v="97.44"/>
    <n v="1302728.04"/>
    <n v="831942.72"/>
    <n v="470785.32"/>
  </r>
  <r>
    <x v="1"/>
    <s v="Liechtenstein"/>
    <x v="4"/>
    <x v="0"/>
    <x v="3"/>
    <x v="781"/>
    <x v="9"/>
    <x v="7"/>
    <n v="527259910"/>
    <n v="7"/>
    <d v="2012-01-11T00:00:00"/>
    <n v="6779"/>
    <n v="81.73"/>
    <n v="56.67"/>
    <n v="554047.67000000004"/>
    <n v="384165.93"/>
    <n v="169881.74"/>
  </r>
  <r>
    <x v="2"/>
    <s v="Uzbekistan"/>
    <x v="2"/>
    <x v="0"/>
    <x v="0"/>
    <x v="782"/>
    <x v="10"/>
    <x v="1"/>
    <n v="247761285"/>
    <n v="18"/>
    <d v="2010-07-03T00:00:00"/>
    <n v="6925"/>
    <n v="47.45"/>
    <n v="31.79"/>
    <n v="328591.25"/>
    <n v="220145.75"/>
    <n v="108445.5"/>
  </r>
  <r>
    <x v="0"/>
    <s v="Nicaragua"/>
    <x v="8"/>
    <x v="1"/>
    <x v="1"/>
    <x v="783"/>
    <x v="10"/>
    <x v="0"/>
    <n v="393612086"/>
    <n v="18"/>
    <d v="2013-06-21T00:00:00"/>
    <n v="7418"/>
    <n v="421.89"/>
    <n v="364.69"/>
    <n v="3129580.02"/>
    <n v="2705270.42"/>
    <n v="424309.6"/>
  </r>
  <r>
    <x v="5"/>
    <s v="Rwanda"/>
    <x v="5"/>
    <x v="1"/>
    <x v="0"/>
    <x v="784"/>
    <x v="0"/>
    <x v="3"/>
    <n v="469548642"/>
    <n v="14"/>
    <d v="2016-01-13T00:00:00"/>
    <n v="8732"/>
    <n v="109.28"/>
    <n v="35.840000000000003"/>
    <n v="954232.96"/>
    <n v="312954.88"/>
    <n v="641278.07999999996"/>
  </r>
  <r>
    <x v="2"/>
    <s v="Vietnam"/>
    <x v="9"/>
    <x v="0"/>
    <x v="0"/>
    <x v="785"/>
    <x v="1"/>
    <x v="1"/>
    <n v="950619781"/>
    <n v="4"/>
    <d v="2010-07-17T00:00:00"/>
    <n v="8373"/>
    <n v="9.33"/>
    <n v="6.92"/>
    <n v="78120.09"/>
    <n v="57941.16"/>
    <n v="20178.93"/>
  </r>
  <r>
    <x v="5"/>
    <s v="Guinea"/>
    <x v="7"/>
    <x v="1"/>
    <x v="0"/>
    <x v="786"/>
    <x v="5"/>
    <x v="0"/>
    <n v="132186830"/>
    <n v="45"/>
    <d v="2013-04-16T00:00:00"/>
    <n v="5875"/>
    <n v="437.2"/>
    <n v="263.33"/>
    <n v="2568550"/>
    <n v="1547063.75"/>
    <n v="1021486.25"/>
  </r>
  <r>
    <x v="1"/>
    <s v="Hungary"/>
    <x v="0"/>
    <x v="0"/>
    <x v="0"/>
    <x v="787"/>
    <x v="7"/>
    <x v="5"/>
    <n v="879923617"/>
    <n v="36"/>
    <d v="2014-09-15T00:00:00"/>
    <n v="7807"/>
    <n v="255.28"/>
    <n v="159.41999999999999"/>
    <n v="1992970.96"/>
    <n v="1244591.94"/>
    <n v="748379.02"/>
  </r>
  <r>
    <x v="1"/>
    <s v="Portugal"/>
    <x v="1"/>
    <x v="1"/>
    <x v="3"/>
    <x v="788"/>
    <x v="5"/>
    <x v="5"/>
    <n v="279816472"/>
    <n v="36"/>
    <d v="2014-04-14T00:00:00"/>
    <n v="2767"/>
    <n v="152.58000000000001"/>
    <n v="97.44"/>
    <n v="422188.86"/>
    <n v="269616.48"/>
    <n v="152572.38"/>
  </r>
  <r>
    <x v="4"/>
    <s v="Solomon Islands"/>
    <x v="2"/>
    <x v="1"/>
    <x v="1"/>
    <x v="512"/>
    <x v="11"/>
    <x v="4"/>
    <n v="888164222"/>
    <n v="45"/>
    <d v="2016-03-20T00:00:00"/>
    <n v="6385"/>
    <n v="47.45"/>
    <n v="31.79"/>
    <n v="302968.25"/>
    <n v="202979.15"/>
    <n v="99989.1"/>
  </r>
  <r>
    <x v="5"/>
    <s v="Cote d'Ivoire"/>
    <x v="7"/>
    <x v="0"/>
    <x v="3"/>
    <x v="789"/>
    <x v="10"/>
    <x v="1"/>
    <n v="381578195"/>
    <n v="24"/>
    <d v="2010-07-05T00:00:00"/>
    <n v="6322"/>
    <n v="437.2"/>
    <n v="263.33"/>
    <n v="2763978.4"/>
    <n v="1664772.26"/>
    <n v="1099206.1399999999"/>
  </r>
  <r>
    <x v="5"/>
    <s v="Uganda"/>
    <x v="11"/>
    <x v="0"/>
    <x v="0"/>
    <x v="790"/>
    <x v="4"/>
    <x v="5"/>
    <n v="106982219"/>
    <n v="25"/>
    <d v="2014-12-22T00:00:00"/>
    <n v="7271"/>
    <n v="668.27"/>
    <n v="502.54"/>
    <n v="4858991.17"/>
    <n v="3653968.34"/>
    <n v="1205022.83"/>
  </r>
  <r>
    <x v="0"/>
    <s v="Haiti"/>
    <x v="9"/>
    <x v="1"/>
    <x v="3"/>
    <x v="791"/>
    <x v="3"/>
    <x v="1"/>
    <n v="131612622"/>
    <n v="11"/>
    <d v="2010-05-25T00:00:00"/>
    <n v="5954"/>
    <n v="9.33"/>
    <n v="6.92"/>
    <n v="55550.82"/>
    <n v="41201.68"/>
    <n v="14349.14"/>
  </r>
  <r>
    <x v="1"/>
    <s v="Cyprus"/>
    <x v="1"/>
    <x v="0"/>
    <x v="0"/>
    <x v="792"/>
    <x v="4"/>
    <x v="7"/>
    <n v="593018233"/>
    <n v="36"/>
    <d v="2012-12-11T00:00:00"/>
    <n v="6128"/>
    <n v="152.58000000000001"/>
    <n v="97.44"/>
    <n v="935010.24"/>
    <n v="597112.31999999995"/>
    <n v="337897.92"/>
  </r>
  <r>
    <x v="1"/>
    <s v="Macedonia"/>
    <x v="0"/>
    <x v="0"/>
    <x v="3"/>
    <x v="793"/>
    <x v="2"/>
    <x v="4"/>
    <n v="349060380"/>
    <n v="12"/>
    <d v="2016-09-28T00:00:00"/>
    <n v="3578"/>
    <n v="255.28"/>
    <n v="159.41999999999999"/>
    <n v="913391.84"/>
    <n v="570404.76"/>
    <n v="342987.08"/>
  </r>
  <r>
    <x v="0"/>
    <s v="Trinidad and Tobago"/>
    <x v="11"/>
    <x v="0"/>
    <x v="0"/>
    <x v="794"/>
    <x v="7"/>
    <x v="0"/>
    <n v="127912890"/>
    <n v="46"/>
    <d v="2013-09-26T00:00:00"/>
    <n v="1122"/>
    <n v="668.27"/>
    <n v="502.54"/>
    <n v="749798.94"/>
    <n v="563849.88"/>
    <n v="185949.06"/>
  </r>
  <r>
    <x v="5"/>
    <s v="Cape Verde"/>
    <x v="7"/>
    <x v="1"/>
    <x v="1"/>
    <x v="795"/>
    <x v="3"/>
    <x v="2"/>
    <n v="278062093"/>
    <n v="1"/>
    <d v="2011-05-28T00:00:00"/>
    <n v="3607"/>
    <n v="437.2"/>
    <n v="263.33"/>
    <n v="1576980.4"/>
    <n v="949831.31"/>
    <n v="627149.09"/>
  </r>
  <r>
    <x v="0"/>
    <s v="Costa Rica"/>
    <x v="9"/>
    <x v="1"/>
    <x v="3"/>
    <x v="796"/>
    <x v="5"/>
    <x v="3"/>
    <n v="318306815"/>
    <n v="36"/>
    <d v="2015-04-26T00:00:00"/>
    <n v="2915"/>
    <n v="9.33"/>
    <n v="6.92"/>
    <n v="27196.95"/>
    <n v="20171.8"/>
    <n v="7025.15"/>
  </r>
  <r>
    <x v="3"/>
    <s v="Somalia"/>
    <x v="3"/>
    <x v="0"/>
    <x v="3"/>
    <x v="797"/>
    <x v="11"/>
    <x v="4"/>
    <n v="287758386"/>
    <n v="18"/>
    <d v="2016-03-02T00:00:00"/>
    <n v="2956"/>
    <n v="205.7"/>
    <n v="117.11"/>
    <n v="608049.19999999995"/>
    <n v="346177.16"/>
    <n v="261872.04"/>
  </r>
  <r>
    <x v="2"/>
    <s v="Brunei"/>
    <x v="9"/>
    <x v="1"/>
    <x v="2"/>
    <x v="645"/>
    <x v="9"/>
    <x v="1"/>
    <n v="295840632"/>
    <n v="3"/>
    <d v="2010-01-06T00:00:00"/>
    <n v="4672"/>
    <n v="9.33"/>
    <n v="6.92"/>
    <n v="43589.760000000002"/>
    <n v="32330.240000000002"/>
    <n v="11259.52"/>
  </r>
  <r>
    <x v="2"/>
    <s v="Taiwan"/>
    <x v="2"/>
    <x v="0"/>
    <x v="3"/>
    <x v="798"/>
    <x v="1"/>
    <x v="4"/>
    <n v="972289884"/>
    <n v="12"/>
    <d v="2016-08-11T00:00:00"/>
    <n v="1038"/>
    <n v="47.45"/>
    <n v="31.79"/>
    <n v="49253.1"/>
    <n v="32998.019999999997"/>
    <n v="16255.08"/>
  </r>
  <r>
    <x v="3"/>
    <s v="Afghanistan"/>
    <x v="10"/>
    <x v="0"/>
    <x v="1"/>
    <x v="799"/>
    <x v="0"/>
    <x v="5"/>
    <n v="317154967"/>
    <n v="3"/>
    <d v="2014-12-09T00:00:00"/>
    <n v="2058"/>
    <n v="154.06"/>
    <n v="90.93"/>
    <n v="317055.48"/>
    <n v="187133.94"/>
    <n v="129921.54"/>
  </r>
  <r>
    <x v="0"/>
    <s v="Guatemala"/>
    <x v="8"/>
    <x v="1"/>
    <x v="3"/>
    <x v="112"/>
    <x v="1"/>
    <x v="3"/>
    <n v="450797212"/>
    <n v="49"/>
    <d v="2015-08-30T00:00:00"/>
    <n v="9767"/>
    <n v="421.89"/>
    <n v="364.69"/>
    <n v="4120599.63"/>
    <n v="3561927.23"/>
    <n v="558672.4"/>
  </r>
  <r>
    <x v="1"/>
    <s v="Latvia"/>
    <x v="11"/>
    <x v="1"/>
    <x v="1"/>
    <x v="174"/>
    <x v="0"/>
    <x v="1"/>
    <n v="863890445"/>
    <n v="7"/>
    <d v="2010-12-25T00:00:00"/>
    <n v="3235"/>
    <n v="668.27"/>
    <n v="502.54"/>
    <n v="2161853.4500000002"/>
    <n v="1625716.9"/>
    <n v="536136.55000000005"/>
  </r>
  <r>
    <x v="1"/>
    <s v="Armenia"/>
    <x v="4"/>
    <x v="0"/>
    <x v="1"/>
    <x v="209"/>
    <x v="9"/>
    <x v="1"/>
    <n v="667420995"/>
    <n v="2"/>
    <d v="2010-01-18T00:00:00"/>
    <n v="3559"/>
    <n v="81.73"/>
    <n v="56.67"/>
    <n v="290877.07"/>
    <n v="201688.53"/>
    <n v="89188.54"/>
  </r>
  <r>
    <x v="1"/>
    <s v="Montenegro"/>
    <x v="10"/>
    <x v="1"/>
    <x v="3"/>
    <x v="800"/>
    <x v="8"/>
    <x v="2"/>
    <n v="842687690"/>
    <n v="46"/>
    <d v="2011-05-26T00:00:00"/>
    <n v="8869"/>
    <n v="154.06"/>
    <n v="90.93"/>
    <n v="1366358.14"/>
    <n v="806458.17"/>
    <n v="559899.97"/>
  </r>
  <r>
    <x v="4"/>
    <s v="East Timor"/>
    <x v="4"/>
    <x v="1"/>
    <x v="3"/>
    <x v="801"/>
    <x v="5"/>
    <x v="5"/>
    <n v="191301858"/>
    <n v="12"/>
    <d v="2014-04-06T00:00:00"/>
    <n v="9326"/>
    <n v="81.73"/>
    <n v="56.67"/>
    <n v="762213.98"/>
    <n v="528504.42000000004"/>
    <n v="233709.56"/>
  </r>
  <r>
    <x v="3"/>
    <s v="Lebanon"/>
    <x v="3"/>
    <x v="0"/>
    <x v="2"/>
    <x v="317"/>
    <x v="6"/>
    <x v="3"/>
    <n v="285187327"/>
    <n v="14"/>
    <d v="2015-10-22T00:00:00"/>
    <n v="2123"/>
    <n v="205.7"/>
    <n v="117.11"/>
    <n v="436701.1"/>
    <n v="248624.53"/>
    <n v="188076.57"/>
  </r>
  <r>
    <x v="0"/>
    <s v="Grenada"/>
    <x v="8"/>
    <x v="1"/>
    <x v="0"/>
    <x v="802"/>
    <x v="6"/>
    <x v="0"/>
    <n v="516580426"/>
    <n v="29"/>
    <d v="2013-11-18T00:00:00"/>
    <n v="6483"/>
    <n v="421.89"/>
    <n v="364.69"/>
    <n v="2735112.87"/>
    <n v="2364285.27"/>
    <n v="370827.6"/>
  </r>
  <r>
    <x v="5"/>
    <s v="Seychelles"/>
    <x v="8"/>
    <x v="1"/>
    <x v="2"/>
    <x v="803"/>
    <x v="11"/>
    <x v="2"/>
    <n v="348029983"/>
    <n v="21"/>
    <d v="2011-03-02T00:00:00"/>
    <n v="8661"/>
    <n v="421.89"/>
    <n v="364.69"/>
    <n v="3653989.29"/>
    <n v="3158580.09"/>
    <n v="495409.2"/>
  </r>
  <r>
    <x v="0"/>
    <s v="Grenada"/>
    <x v="6"/>
    <x v="1"/>
    <x v="2"/>
    <x v="804"/>
    <x v="1"/>
    <x v="2"/>
    <n v="662397325"/>
    <n v="16"/>
    <d v="2011-07-23T00:00:00"/>
    <n v="6943"/>
    <n v="651.21"/>
    <n v="524.96"/>
    <n v="4521351.03"/>
    <n v="3644797.28"/>
    <n v="876553.75"/>
  </r>
  <r>
    <x v="5"/>
    <s v="Nigeria"/>
    <x v="1"/>
    <x v="1"/>
    <x v="2"/>
    <x v="805"/>
    <x v="11"/>
    <x v="4"/>
    <n v="612856280"/>
    <n v="34"/>
    <d v="2016-03-24T00:00:00"/>
    <n v="6647"/>
    <n v="152.58000000000001"/>
    <n v="97.44"/>
    <n v="1014199.26"/>
    <n v="647683.68000000005"/>
    <n v="366515.58"/>
  </r>
  <r>
    <x v="1"/>
    <s v="San Marino"/>
    <x v="2"/>
    <x v="1"/>
    <x v="2"/>
    <x v="806"/>
    <x v="9"/>
    <x v="7"/>
    <n v="772893178"/>
    <n v="0"/>
    <d v="2012-01-02T00:00:00"/>
    <n v="5122"/>
    <n v="47.45"/>
    <n v="31.79"/>
    <n v="243038.9"/>
    <n v="162828.38"/>
    <n v="80210.52"/>
  </r>
  <r>
    <x v="5"/>
    <s v="Mauritius"/>
    <x v="0"/>
    <x v="0"/>
    <x v="3"/>
    <x v="807"/>
    <x v="2"/>
    <x v="0"/>
    <n v="886306846"/>
    <n v="36"/>
    <d v="2013-10-27T00:00:00"/>
    <n v="6746"/>
    <n v="255.28"/>
    <n v="159.41999999999999"/>
    <n v="1722118.88"/>
    <n v="1075447.32"/>
    <n v="646671.56000000006"/>
  </r>
  <r>
    <x v="2"/>
    <s v="Indonesia"/>
    <x v="10"/>
    <x v="0"/>
    <x v="1"/>
    <x v="808"/>
    <x v="5"/>
    <x v="5"/>
    <n v="317208611"/>
    <n v="19"/>
    <d v="2014-04-17T00:00:00"/>
    <n v="7932"/>
    <n v="154.06"/>
    <n v="90.93"/>
    <n v="1222003.92"/>
    <n v="721256.76"/>
    <n v="500747.16"/>
  </r>
  <r>
    <x v="5"/>
    <s v="Republic of the Congo"/>
    <x v="0"/>
    <x v="1"/>
    <x v="2"/>
    <x v="809"/>
    <x v="3"/>
    <x v="2"/>
    <n v="300022304"/>
    <n v="22"/>
    <d v="2011-06-02T00:00:00"/>
    <n v="2122"/>
    <n v="255.28"/>
    <n v="159.41999999999999"/>
    <n v="541704.16"/>
    <n v="338289.24"/>
    <n v="203414.92"/>
  </r>
  <r>
    <x v="1"/>
    <s v="Czech Republic"/>
    <x v="1"/>
    <x v="0"/>
    <x v="0"/>
    <x v="810"/>
    <x v="1"/>
    <x v="2"/>
    <n v="789484250"/>
    <n v="25"/>
    <d v="2011-07-30T00:00:00"/>
    <n v="4789"/>
    <n v="152.58000000000001"/>
    <n v="97.44"/>
    <n v="730705.62"/>
    <n v="466640.16"/>
    <n v="264065.46000000002"/>
  </r>
  <r>
    <x v="5"/>
    <s v="Republic of the Congo"/>
    <x v="3"/>
    <x v="1"/>
    <x v="0"/>
    <x v="811"/>
    <x v="4"/>
    <x v="1"/>
    <n v="910643279"/>
    <n v="49"/>
    <d v="2010-12-22T00:00:00"/>
    <n v="8438"/>
    <n v="205.7"/>
    <n v="117.11"/>
    <n v="1735696.6"/>
    <n v="988174.18"/>
    <n v="747522.42"/>
  </r>
  <r>
    <x v="0"/>
    <s v="Saint Kitts and Nevis"/>
    <x v="8"/>
    <x v="1"/>
    <x v="2"/>
    <x v="812"/>
    <x v="11"/>
    <x v="5"/>
    <n v="308860719"/>
    <n v="29"/>
    <d v="2014-03-18T00:00:00"/>
    <n v="7605"/>
    <n v="421.89"/>
    <n v="364.69"/>
    <n v="3208473.45"/>
    <n v="2773467.45"/>
    <n v="435006"/>
  </r>
  <r>
    <x v="3"/>
    <s v="Somalia"/>
    <x v="1"/>
    <x v="0"/>
    <x v="0"/>
    <x v="813"/>
    <x v="4"/>
    <x v="3"/>
    <n v="499810397"/>
    <n v="37"/>
    <d v="2015-12-21T00:00:00"/>
    <n v="3858"/>
    <n v="152.58000000000001"/>
    <n v="97.44"/>
    <n v="588653.64"/>
    <n v="375923.52"/>
    <n v="212730.12"/>
  </r>
  <r>
    <x v="6"/>
    <s v="Greenland"/>
    <x v="5"/>
    <x v="0"/>
    <x v="1"/>
    <x v="814"/>
    <x v="7"/>
    <x v="2"/>
    <n v="819478642"/>
    <n v="8"/>
    <d v="2011-08-18T00:00:00"/>
    <n v="796"/>
    <n v="109.28"/>
    <n v="35.840000000000003"/>
    <n v="86986.880000000005"/>
    <n v="28528.639999999999"/>
    <n v="58458.239999999998"/>
  </r>
  <r>
    <x v="4"/>
    <s v="Palau"/>
    <x v="0"/>
    <x v="1"/>
    <x v="2"/>
    <x v="544"/>
    <x v="4"/>
    <x v="4"/>
    <n v="674164283"/>
    <n v="18"/>
    <d v="2016-12-10T00:00:00"/>
    <n v="9048"/>
    <n v="255.28"/>
    <n v="159.41999999999999"/>
    <n v="2309773.44"/>
    <n v="1442432.16"/>
    <n v="867341.28"/>
  </r>
  <r>
    <x v="5"/>
    <s v="Mauritius"/>
    <x v="3"/>
    <x v="1"/>
    <x v="2"/>
    <x v="815"/>
    <x v="10"/>
    <x v="1"/>
    <n v="890478646"/>
    <n v="2"/>
    <d v="2010-06-24T00:00:00"/>
    <n v="1275"/>
    <n v="205.7"/>
    <n v="117.11"/>
    <n v="262267.5"/>
    <n v="149315.25"/>
    <n v="112952.25"/>
  </r>
  <r>
    <x v="5"/>
    <s v="Mauritania"/>
    <x v="8"/>
    <x v="0"/>
    <x v="0"/>
    <x v="816"/>
    <x v="6"/>
    <x v="0"/>
    <n v="565345561"/>
    <n v="37"/>
    <d v="2013-12-02T00:00:00"/>
    <n v="7170"/>
    <n v="421.89"/>
    <n v="364.69"/>
    <n v="3024951.3"/>
    <n v="2614827.2999999998"/>
    <n v="410124"/>
  </r>
  <r>
    <x v="6"/>
    <s v="Canada"/>
    <x v="11"/>
    <x v="0"/>
    <x v="3"/>
    <x v="817"/>
    <x v="7"/>
    <x v="2"/>
    <n v="216001355"/>
    <n v="11"/>
    <d v="2011-08-15T00:00:00"/>
    <n v="8456"/>
    <n v="668.27"/>
    <n v="502.54"/>
    <n v="5650891.1200000001"/>
    <n v="4249478.24"/>
    <n v="1401412.88"/>
  </r>
  <r>
    <x v="4"/>
    <s v="Palau"/>
    <x v="2"/>
    <x v="0"/>
    <x v="0"/>
    <x v="818"/>
    <x v="9"/>
    <x v="4"/>
    <n v="429994857"/>
    <n v="1"/>
    <d v="2016-01-11T00:00:00"/>
    <n v="3888"/>
    <n v="47.45"/>
    <n v="31.79"/>
    <n v="184485.6"/>
    <n v="123599.52"/>
    <n v="60886.080000000002"/>
  </r>
  <r>
    <x v="4"/>
    <s v="Solomon Islands"/>
    <x v="6"/>
    <x v="0"/>
    <x v="1"/>
    <x v="295"/>
    <x v="11"/>
    <x v="1"/>
    <n v="515187394"/>
    <n v="48"/>
    <d v="2010-04-06T00:00:00"/>
    <n v="4253"/>
    <n v="651.21"/>
    <n v="524.96"/>
    <n v="2769596.13"/>
    <n v="2232654.88"/>
    <n v="536941.25"/>
  </r>
  <r>
    <x v="5"/>
    <s v="Nigeria"/>
    <x v="6"/>
    <x v="0"/>
    <x v="2"/>
    <x v="819"/>
    <x v="9"/>
    <x v="7"/>
    <n v="749752795"/>
    <n v="30"/>
    <d v="2012-02-23T00:00:00"/>
    <n v="7368"/>
    <n v="651.21"/>
    <n v="524.96"/>
    <n v="4798115.28"/>
    <n v="3867905.28"/>
    <n v="930210"/>
  </r>
  <r>
    <x v="5"/>
    <s v="Comoros"/>
    <x v="2"/>
    <x v="1"/>
    <x v="0"/>
    <x v="416"/>
    <x v="2"/>
    <x v="1"/>
    <n v="132177388"/>
    <n v="39"/>
    <d v="2010-11-07T00:00:00"/>
    <n v="3081"/>
    <n v="47.45"/>
    <n v="31.79"/>
    <n v="146193.45000000001"/>
    <n v="97944.99"/>
    <n v="48248.46"/>
  </r>
  <r>
    <x v="2"/>
    <s v="Thailand"/>
    <x v="0"/>
    <x v="0"/>
    <x v="2"/>
    <x v="594"/>
    <x v="11"/>
    <x v="3"/>
    <n v="431260001"/>
    <n v="5"/>
    <d v="2015-02-11T00:00:00"/>
    <n v="8273"/>
    <n v="255.28"/>
    <n v="159.41999999999999"/>
    <n v="2111931.44"/>
    <n v="1318881.6599999999"/>
    <n v="793049.78"/>
  </r>
  <r>
    <x v="1"/>
    <s v="Vatican City"/>
    <x v="4"/>
    <x v="1"/>
    <x v="0"/>
    <x v="820"/>
    <x v="3"/>
    <x v="7"/>
    <n v="336111962"/>
    <n v="23"/>
    <d v="2012-06-16T00:00:00"/>
    <n v="1854"/>
    <n v="81.73"/>
    <n v="56.67"/>
    <n v="151527.42000000001"/>
    <n v="105066.18"/>
    <n v="46461.24"/>
  </r>
  <r>
    <x v="5"/>
    <s v="Equatorial Guinea"/>
    <x v="4"/>
    <x v="0"/>
    <x v="0"/>
    <x v="821"/>
    <x v="10"/>
    <x v="6"/>
    <n v="406157100"/>
    <n v="23"/>
    <d v="2017-07-13T00:00:00"/>
    <n v="9766"/>
    <n v="81.73"/>
    <n v="56.67"/>
    <n v="798175.18"/>
    <n v="553439.22"/>
    <n v="244735.96"/>
  </r>
  <r>
    <x v="1"/>
    <s v="San Marino"/>
    <x v="11"/>
    <x v="1"/>
    <x v="3"/>
    <x v="822"/>
    <x v="0"/>
    <x v="3"/>
    <n v="821131742"/>
    <n v="0"/>
    <d v="2015-12-09T00:00:00"/>
    <n v="9985"/>
    <n v="668.27"/>
    <n v="502.54"/>
    <n v="6672675.9500000002"/>
    <n v="5017861.9000000004"/>
    <n v="1654814.05"/>
  </r>
  <r>
    <x v="5"/>
    <s v="Sao Tome and Principe"/>
    <x v="4"/>
    <x v="0"/>
    <x v="0"/>
    <x v="218"/>
    <x v="3"/>
    <x v="0"/>
    <n v="931084716"/>
    <n v="40"/>
    <d v="2013-07-07T00:00:00"/>
    <n v="7513"/>
    <n v="81.73"/>
    <n v="56.67"/>
    <n v="614037.49"/>
    <n v="425761.71"/>
    <n v="188275.78"/>
  </r>
  <r>
    <x v="5"/>
    <s v="Seychelles"/>
    <x v="0"/>
    <x v="1"/>
    <x v="3"/>
    <x v="179"/>
    <x v="1"/>
    <x v="4"/>
    <n v="606377351"/>
    <n v="36"/>
    <d v="2016-08-25T00:00:00"/>
    <n v="9388"/>
    <n v="255.28"/>
    <n v="159.41999999999999"/>
    <n v="2396568.64"/>
    <n v="1496634.96"/>
    <n v="899933.68"/>
  </r>
  <r>
    <x v="5"/>
    <s v="Togo"/>
    <x v="10"/>
    <x v="0"/>
    <x v="2"/>
    <x v="366"/>
    <x v="5"/>
    <x v="5"/>
    <n v="687683475"/>
    <n v="25"/>
    <d v="2014-04-01T00:00:00"/>
    <n v="9677"/>
    <n v="154.06"/>
    <n v="90.93"/>
    <n v="1490838.62"/>
    <n v="879929.61"/>
    <n v="610909.01"/>
  </r>
  <r>
    <x v="3"/>
    <s v="Somalia"/>
    <x v="7"/>
    <x v="1"/>
    <x v="1"/>
    <x v="714"/>
    <x v="8"/>
    <x v="2"/>
    <n v="735989415"/>
    <n v="4"/>
    <d v="2011-04-27T00:00:00"/>
    <n v="4478"/>
    <n v="437.2"/>
    <n v="263.33"/>
    <n v="1957781.6"/>
    <n v="1179191.74"/>
    <n v="778589.86"/>
  </r>
  <r>
    <x v="0"/>
    <s v="Antigua and Barbuda"/>
    <x v="1"/>
    <x v="1"/>
    <x v="0"/>
    <x v="127"/>
    <x v="5"/>
    <x v="1"/>
    <n v="382594001"/>
    <n v="11"/>
    <d v="2010-04-07T00:00:00"/>
    <n v="6922"/>
    <n v="152.58000000000001"/>
    <n v="97.44"/>
    <n v="1056158.76"/>
    <n v="674479.68"/>
    <n v="381679.08"/>
  </r>
  <r>
    <x v="1"/>
    <s v="Liechtenstein"/>
    <x v="11"/>
    <x v="0"/>
    <x v="0"/>
    <x v="823"/>
    <x v="8"/>
    <x v="5"/>
    <n v="679108560"/>
    <n v="45"/>
    <d v="2014-06-11T00:00:00"/>
    <n v="2169"/>
    <n v="668.27"/>
    <n v="502.54"/>
    <n v="1449477.63"/>
    <n v="1090009.26"/>
    <n v="359468.37"/>
  </r>
  <r>
    <x v="5"/>
    <s v="Equatorial Guinea"/>
    <x v="2"/>
    <x v="0"/>
    <x v="0"/>
    <x v="540"/>
    <x v="7"/>
    <x v="4"/>
    <n v="947456920"/>
    <n v="43"/>
    <d v="2016-09-30T00:00:00"/>
    <n v="2412"/>
    <n v="47.45"/>
    <n v="31.79"/>
    <n v="114449.4"/>
    <n v="76677.48"/>
    <n v="37771.919999999998"/>
  </r>
  <r>
    <x v="1"/>
    <s v="Lithuania"/>
    <x v="4"/>
    <x v="1"/>
    <x v="2"/>
    <x v="824"/>
    <x v="8"/>
    <x v="2"/>
    <n v="129875409"/>
    <n v="7"/>
    <d v="2011-04-26T00:00:00"/>
    <n v="1875"/>
    <n v="81.73"/>
    <n v="56.67"/>
    <n v="153243.75"/>
    <n v="106256.25"/>
    <n v="46987.5"/>
  </r>
  <r>
    <x v="0"/>
    <s v="Panama"/>
    <x v="0"/>
    <x v="1"/>
    <x v="3"/>
    <x v="825"/>
    <x v="10"/>
    <x v="7"/>
    <n v="838912856"/>
    <n v="27"/>
    <d v="2012-07-11T00:00:00"/>
    <n v="1811"/>
    <n v="255.28"/>
    <n v="159.41999999999999"/>
    <n v="462312.08"/>
    <n v="288709.62"/>
    <n v="173602.46"/>
  </r>
  <r>
    <x v="6"/>
    <s v="United States of America"/>
    <x v="2"/>
    <x v="1"/>
    <x v="1"/>
    <x v="826"/>
    <x v="1"/>
    <x v="7"/>
    <n v="807430589"/>
    <n v="5"/>
    <d v="2012-07-30T00:00:00"/>
    <n v="5509"/>
    <n v="47.45"/>
    <n v="31.79"/>
    <n v="261402.05"/>
    <n v="175131.11"/>
    <n v="86270.94"/>
  </r>
  <r>
    <x v="5"/>
    <s v="Angola"/>
    <x v="6"/>
    <x v="0"/>
    <x v="2"/>
    <x v="827"/>
    <x v="1"/>
    <x v="4"/>
    <n v="538602435"/>
    <n v="34"/>
    <d v="2016-08-19T00:00:00"/>
    <n v="3284"/>
    <n v="651.21"/>
    <n v="524.96"/>
    <n v="2138573.64"/>
    <n v="1723968.64"/>
    <n v="414605"/>
  </r>
  <r>
    <x v="1"/>
    <s v="Ireland"/>
    <x v="9"/>
    <x v="1"/>
    <x v="3"/>
    <x v="828"/>
    <x v="5"/>
    <x v="3"/>
    <n v="155914723"/>
    <n v="17"/>
    <d v="2015-03-29T00:00:00"/>
    <n v="7486"/>
    <n v="9.33"/>
    <n v="6.92"/>
    <n v="69844.38"/>
    <n v="51803.12"/>
    <n v="18041.259999999998"/>
  </r>
  <r>
    <x v="1"/>
    <s v="Spain"/>
    <x v="9"/>
    <x v="0"/>
    <x v="3"/>
    <x v="829"/>
    <x v="6"/>
    <x v="2"/>
    <n v="753166282"/>
    <n v="47"/>
    <d v="2011-11-25T00:00:00"/>
    <n v="7495"/>
    <n v="9.33"/>
    <n v="6.92"/>
    <n v="69928.350000000006"/>
    <n v="51865.4"/>
    <n v="18062.95"/>
  </r>
  <r>
    <x v="5"/>
    <s v="Chad"/>
    <x v="0"/>
    <x v="0"/>
    <x v="1"/>
    <x v="830"/>
    <x v="1"/>
    <x v="1"/>
    <n v="344468438"/>
    <n v="28"/>
    <d v="2010-08-27T00:00:00"/>
    <n v="4721"/>
    <n v="255.28"/>
    <n v="159.41999999999999"/>
    <n v="1205176.8799999999"/>
    <n v="752621.82"/>
    <n v="452555.06"/>
  </r>
  <r>
    <x v="2"/>
    <s v="Malaysia"/>
    <x v="7"/>
    <x v="1"/>
    <x v="2"/>
    <x v="831"/>
    <x v="5"/>
    <x v="0"/>
    <n v="614245021"/>
    <n v="7"/>
    <d v="2013-03-20T00:00:00"/>
    <n v="7606"/>
    <n v="437.2"/>
    <n v="263.33"/>
    <n v="3325343.2"/>
    <n v="2002887.98"/>
    <n v="1322455.22"/>
  </r>
  <r>
    <x v="0"/>
    <s v="Belize"/>
    <x v="9"/>
    <x v="0"/>
    <x v="2"/>
    <x v="832"/>
    <x v="2"/>
    <x v="5"/>
    <n v="167232358"/>
    <n v="42"/>
    <d v="2014-10-30T00:00:00"/>
    <n v="6626"/>
    <n v="9.33"/>
    <n v="6.92"/>
    <n v="61820.58"/>
    <n v="45851.92"/>
    <n v="15968.66"/>
  </r>
  <r>
    <x v="0"/>
    <s v="Antigua and Barbuda"/>
    <x v="1"/>
    <x v="0"/>
    <x v="1"/>
    <x v="569"/>
    <x v="9"/>
    <x v="3"/>
    <n v="378479278"/>
    <n v="26"/>
    <d v="2015-02-15T00:00:00"/>
    <n v="9284"/>
    <n v="152.58000000000001"/>
    <n v="97.44"/>
    <n v="1416552.72"/>
    <n v="904632.96"/>
    <n v="511919.76"/>
  </r>
  <r>
    <x v="1"/>
    <s v="Andorra"/>
    <x v="3"/>
    <x v="1"/>
    <x v="0"/>
    <x v="626"/>
    <x v="5"/>
    <x v="3"/>
    <n v="443347108"/>
    <n v="20"/>
    <d v="2015-04-09T00:00:00"/>
    <n v="5116"/>
    <n v="205.7"/>
    <n v="117.11"/>
    <n v="1052361.2"/>
    <n v="599134.76"/>
    <n v="453226.44"/>
  </r>
  <r>
    <x v="1"/>
    <s v="Iceland"/>
    <x v="6"/>
    <x v="0"/>
    <x v="1"/>
    <x v="833"/>
    <x v="10"/>
    <x v="0"/>
    <n v="527509677"/>
    <n v="21"/>
    <d v="2013-07-10T00:00:00"/>
    <n v="691"/>
    <n v="651.21"/>
    <n v="524.96"/>
    <n v="449986.11"/>
    <n v="362747.36"/>
    <n v="87238.75"/>
  </r>
  <r>
    <x v="1"/>
    <s v="Ireland"/>
    <x v="2"/>
    <x v="1"/>
    <x v="3"/>
    <x v="834"/>
    <x v="2"/>
    <x v="4"/>
    <n v="416953313"/>
    <n v="39"/>
    <d v="2016-10-29T00:00:00"/>
    <n v="4606"/>
    <n v="47.45"/>
    <n v="31.79"/>
    <n v="218554.7"/>
    <n v="146424.74"/>
    <n v="72129.960000000006"/>
  </r>
  <r>
    <x v="3"/>
    <s v="Libya"/>
    <x v="2"/>
    <x v="0"/>
    <x v="0"/>
    <x v="321"/>
    <x v="9"/>
    <x v="5"/>
    <n v="867976844"/>
    <n v="24"/>
    <d v="2014-02-01T00:00:00"/>
    <n v="2491"/>
    <n v="47.45"/>
    <n v="31.79"/>
    <n v="118197.95"/>
    <n v="79188.89"/>
    <n v="39009.06"/>
  </r>
  <r>
    <x v="5"/>
    <s v="Burkina Faso"/>
    <x v="10"/>
    <x v="1"/>
    <x v="0"/>
    <x v="835"/>
    <x v="7"/>
    <x v="1"/>
    <n v="457191598"/>
    <n v="38"/>
    <d v="2010-09-23T00:00:00"/>
    <n v="2008"/>
    <n v="154.06"/>
    <n v="90.93"/>
    <n v="309352.48"/>
    <n v="182587.44"/>
    <n v="126765.04"/>
  </r>
  <r>
    <x v="4"/>
    <s v="Solomon Islands"/>
    <x v="9"/>
    <x v="1"/>
    <x v="3"/>
    <x v="249"/>
    <x v="7"/>
    <x v="4"/>
    <n v="531521403"/>
    <n v="31"/>
    <d v="2016-09-19T00:00:00"/>
    <n v="7850"/>
    <n v="9.33"/>
    <n v="6.92"/>
    <n v="73240.5"/>
    <n v="54322"/>
    <n v="18918.5"/>
  </r>
  <r>
    <x v="3"/>
    <s v="Oman"/>
    <x v="6"/>
    <x v="0"/>
    <x v="2"/>
    <x v="836"/>
    <x v="0"/>
    <x v="7"/>
    <n v="258202588"/>
    <n v="17"/>
    <d v="2012-12-23T00:00:00"/>
    <n v="6738"/>
    <n v="651.21"/>
    <n v="524.96"/>
    <n v="4387852.9800000004"/>
    <n v="3537180.48"/>
    <n v="850672.5"/>
  </r>
  <r>
    <x v="5"/>
    <s v="Sierra Leone"/>
    <x v="1"/>
    <x v="0"/>
    <x v="0"/>
    <x v="837"/>
    <x v="1"/>
    <x v="3"/>
    <n v="674783980"/>
    <n v="49"/>
    <d v="2015-09-02T00:00:00"/>
    <n v="2430"/>
    <n v="152.58000000000001"/>
    <n v="97.44"/>
    <n v="370769.4"/>
    <n v="236779.2"/>
    <n v="133990.20000000001"/>
  </r>
  <r>
    <x v="1"/>
    <s v="Bosnia and Herzegovina"/>
    <x v="3"/>
    <x v="0"/>
    <x v="1"/>
    <x v="838"/>
    <x v="5"/>
    <x v="2"/>
    <n v="639126908"/>
    <n v="41"/>
    <d v="2011-05-10T00:00:00"/>
    <n v="710"/>
    <n v="205.7"/>
    <n v="117.11"/>
    <n v="146047"/>
    <n v="83148.100000000006"/>
    <n v="62898.9"/>
  </r>
  <r>
    <x v="1"/>
    <s v="Belarus"/>
    <x v="2"/>
    <x v="0"/>
    <x v="2"/>
    <x v="839"/>
    <x v="10"/>
    <x v="5"/>
    <n v="879405200"/>
    <n v="47"/>
    <d v="2014-07-20T00:00:00"/>
    <n v="4396"/>
    <n v="47.45"/>
    <n v="31.79"/>
    <n v="208590.2"/>
    <n v="139748.84"/>
    <n v="68841.36"/>
  </r>
  <r>
    <x v="1"/>
    <s v="Slovenia"/>
    <x v="2"/>
    <x v="1"/>
    <x v="3"/>
    <x v="840"/>
    <x v="5"/>
    <x v="1"/>
    <n v="844105184"/>
    <n v="34"/>
    <d v="2010-04-20T00:00:00"/>
    <n v="8337"/>
    <n v="47.45"/>
    <n v="31.79"/>
    <n v="395590.65"/>
    <n v="265033.23"/>
    <n v="130557.42"/>
  </r>
  <r>
    <x v="4"/>
    <s v="Kiribati"/>
    <x v="11"/>
    <x v="1"/>
    <x v="1"/>
    <x v="841"/>
    <x v="8"/>
    <x v="2"/>
    <n v="952025687"/>
    <n v="7"/>
    <d v="2011-05-01T00:00:00"/>
    <n v="4412"/>
    <n v="668.27"/>
    <n v="502.54"/>
    <n v="2948407.24"/>
    <n v="2217206.48"/>
    <n v="731200.76"/>
  </r>
  <r>
    <x v="0"/>
    <s v="Costa Rica"/>
    <x v="6"/>
    <x v="0"/>
    <x v="1"/>
    <x v="360"/>
    <x v="3"/>
    <x v="4"/>
    <n v="342278039"/>
    <n v="36"/>
    <d v="2016-06-16T00:00:00"/>
    <n v="6533"/>
    <n v="651.21"/>
    <n v="524.96"/>
    <n v="4254354.93"/>
    <n v="3429563.68"/>
    <n v="824791.25"/>
  </r>
  <r>
    <x v="5"/>
    <s v="Democratic Republic of the Congo"/>
    <x v="5"/>
    <x v="0"/>
    <x v="3"/>
    <x v="144"/>
    <x v="2"/>
    <x v="0"/>
    <n v="924286067"/>
    <n v="25"/>
    <d v="2013-10-04T00:00:00"/>
    <n v="5642"/>
    <n v="109.28"/>
    <n v="35.840000000000003"/>
    <n v="616557.76"/>
    <n v="202209.28"/>
    <n v="414348.48"/>
  </r>
  <r>
    <x v="0"/>
    <s v="Grenada"/>
    <x v="5"/>
    <x v="1"/>
    <x v="2"/>
    <x v="842"/>
    <x v="10"/>
    <x v="3"/>
    <n v="627786099"/>
    <n v="47"/>
    <d v="2015-07-18T00:00:00"/>
    <n v="4712"/>
    <n v="109.28"/>
    <n v="35.840000000000003"/>
    <n v="514927.35999999999"/>
    <n v="168878.07999999999"/>
    <n v="346049.28000000003"/>
  </r>
  <r>
    <x v="5"/>
    <s v="Mozambique"/>
    <x v="11"/>
    <x v="0"/>
    <x v="0"/>
    <x v="843"/>
    <x v="6"/>
    <x v="3"/>
    <n v="152826964"/>
    <n v="7"/>
    <d v="2015-10-22T00:00:00"/>
    <n v="3750"/>
    <n v="668.27"/>
    <n v="502.54"/>
    <n v="2506012.5"/>
    <n v="1884525"/>
    <n v="621487.5"/>
  </r>
  <r>
    <x v="5"/>
    <s v="Sudan"/>
    <x v="11"/>
    <x v="0"/>
    <x v="0"/>
    <x v="36"/>
    <x v="11"/>
    <x v="1"/>
    <n v="719769990"/>
    <n v="30"/>
    <d v="2010-03-15T00:00:00"/>
    <n v="4790"/>
    <n v="668.27"/>
    <n v="502.54"/>
    <n v="3201013.3"/>
    <n v="2407166.6"/>
    <n v="793846.7"/>
  </r>
  <r>
    <x v="5"/>
    <s v="Benin"/>
    <x v="1"/>
    <x v="0"/>
    <x v="3"/>
    <x v="844"/>
    <x v="2"/>
    <x v="0"/>
    <n v="919289004"/>
    <n v="24"/>
    <d v="2013-10-17T00:00:00"/>
    <n v="6900"/>
    <n v="152.58000000000001"/>
    <n v="97.44"/>
    <n v="1052802"/>
    <n v="672336"/>
    <n v="380466"/>
  </r>
  <r>
    <x v="4"/>
    <s v="Palau"/>
    <x v="0"/>
    <x v="0"/>
    <x v="0"/>
    <x v="620"/>
    <x v="2"/>
    <x v="7"/>
    <n v="762370336"/>
    <n v="13"/>
    <d v="2012-09-23T00:00:00"/>
    <n v="1179"/>
    <n v="255.28"/>
    <n v="159.41999999999999"/>
    <n v="300975.12"/>
    <n v="187956.18"/>
    <n v="113018.94"/>
  </r>
  <r>
    <x v="4"/>
    <s v="Fiji"/>
    <x v="7"/>
    <x v="0"/>
    <x v="0"/>
    <x v="845"/>
    <x v="11"/>
    <x v="0"/>
    <n v="330312812"/>
    <n v="7"/>
    <d v="2013-02-14T00:00:00"/>
    <n v="5756"/>
    <n v="437.2"/>
    <n v="263.33"/>
    <n v="2516523.2000000002"/>
    <n v="1515727.48"/>
    <n v="1000795.72"/>
  </r>
  <r>
    <x v="0"/>
    <s v="Saint Lucia"/>
    <x v="3"/>
    <x v="0"/>
    <x v="2"/>
    <x v="846"/>
    <x v="1"/>
    <x v="5"/>
    <n v="224727761"/>
    <n v="33"/>
    <d v="2014-08-15T00:00:00"/>
    <n v="793"/>
    <n v="205.7"/>
    <n v="117.11"/>
    <n v="163120.1"/>
    <n v="92868.23"/>
    <n v="70251.87"/>
  </r>
  <r>
    <x v="6"/>
    <s v="Mexico"/>
    <x v="8"/>
    <x v="0"/>
    <x v="3"/>
    <x v="617"/>
    <x v="6"/>
    <x v="0"/>
    <n v="217539012"/>
    <n v="2"/>
    <d v="2013-10-31T00:00:00"/>
    <n v="3483"/>
    <n v="421.89"/>
    <n v="364.69"/>
    <n v="1469442.87"/>
    <n v="1270215.27"/>
    <n v="199227.6"/>
  </r>
  <r>
    <x v="4"/>
    <s v="Samoa"/>
    <x v="0"/>
    <x v="0"/>
    <x v="3"/>
    <x v="847"/>
    <x v="10"/>
    <x v="4"/>
    <n v="600982892"/>
    <n v="42"/>
    <d v="2016-08-07T00:00:00"/>
    <n v="3048"/>
    <n v="255.28"/>
    <n v="159.41999999999999"/>
    <n v="778093.44"/>
    <n v="485912.16"/>
    <n v="292181.28000000003"/>
  </r>
  <r>
    <x v="5"/>
    <s v="Botswana"/>
    <x v="10"/>
    <x v="0"/>
    <x v="0"/>
    <x v="848"/>
    <x v="11"/>
    <x v="1"/>
    <n v="837608230"/>
    <n v="15"/>
    <d v="2010-03-03T00:00:00"/>
    <n v="5744"/>
    <n v="154.06"/>
    <n v="90.93"/>
    <n v="884920.64"/>
    <n v="522301.92"/>
    <n v="362618.72"/>
  </r>
  <r>
    <x v="3"/>
    <s v="Turkey"/>
    <x v="5"/>
    <x v="1"/>
    <x v="2"/>
    <x v="849"/>
    <x v="2"/>
    <x v="0"/>
    <n v="910276353"/>
    <n v="1"/>
    <d v="2013-09-27T00:00:00"/>
    <n v="9856"/>
    <n v="109.28"/>
    <n v="35.840000000000003"/>
    <n v="1077063.6799999999"/>
    <n v="353239.03999999998"/>
    <n v="723824.64000000001"/>
  </r>
  <r>
    <x v="5"/>
    <s v="Ethiopia"/>
    <x v="1"/>
    <x v="1"/>
    <x v="2"/>
    <x v="850"/>
    <x v="8"/>
    <x v="0"/>
    <n v="872161090"/>
    <n v="17"/>
    <d v="2013-04-28T00:00:00"/>
    <n v="703"/>
    <n v="152.58000000000001"/>
    <n v="97.44"/>
    <n v="107263.74"/>
    <n v="68500.320000000007"/>
    <n v="38763.42"/>
  </r>
  <r>
    <x v="2"/>
    <s v="Kazakhstan"/>
    <x v="2"/>
    <x v="1"/>
    <x v="3"/>
    <x v="851"/>
    <x v="0"/>
    <x v="1"/>
    <n v="396748769"/>
    <n v="40"/>
    <d v="2011-01-15T00:00:00"/>
    <n v="5632"/>
    <n v="47.45"/>
    <n v="31.79"/>
    <n v="267238.40000000002"/>
    <n v="179041.28"/>
    <n v="88197.119999999995"/>
  </r>
  <r>
    <x v="1"/>
    <s v="Netherlands"/>
    <x v="9"/>
    <x v="1"/>
    <x v="1"/>
    <x v="852"/>
    <x v="2"/>
    <x v="0"/>
    <n v="127838218"/>
    <n v="39"/>
    <d v="2013-10-29T00:00:00"/>
    <n v="9024"/>
    <n v="9.33"/>
    <n v="6.92"/>
    <n v="84193.919999999998"/>
    <n v="62446.080000000002"/>
    <n v="21747.84"/>
  </r>
  <r>
    <x v="2"/>
    <s v="Uzbekistan"/>
    <x v="2"/>
    <x v="0"/>
    <x v="3"/>
    <x v="853"/>
    <x v="7"/>
    <x v="5"/>
    <n v="329540765"/>
    <n v="44"/>
    <d v="2014-09-21T00:00:00"/>
    <n v="7290"/>
    <n v="47.45"/>
    <n v="31.79"/>
    <n v="345910.5"/>
    <n v="231749.1"/>
    <n v="114161.4"/>
  </r>
  <r>
    <x v="5"/>
    <s v="Cameroon"/>
    <x v="9"/>
    <x v="1"/>
    <x v="3"/>
    <x v="854"/>
    <x v="3"/>
    <x v="2"/>
    <n v="436280238"/>
    <n v="26"/>
    <d v="2011-06-10T00:00:00"/>
    <n v="3872"/>
    <n v="9.33"/>
    <n v="6.92"/>
    <n v="36125.760000000002"/>
    <n v="26794.240000000002"/>
    <n v="9331.52"/>
  </r>
  <r>
    <x v="0"/>
    <s v="Cuba"/>
    <x v="0"/>
    <x v="1"/>
    <x v="3"/>
    <x v="855"/>
    <x v="10"/>
    <x v="1"/>
    <n v="402792966"/>
    <n v="15"/>
    <d v="2010-07-04T00:00:00"/>
    <n v="4244"/>
    <n v="255.28"/>
    <n v="159.41999999999999"/>
    <n v="1083408.32"/>
    <n v="676578.48"/>
    <n v="406829.84"/>
  </r>
  <r>
    <x v="5"/>
    <s v="Angola"/>
    <x v="10"/>
    <x v="0"/>
    <x v="0"/>
    <x v="151"/>
    <x v="7"/>
    <x v="3"/>
    <n v="254127776"/>
    <n v="35"/>
    <d v="2015-09-12T00:00:00"/>
    <n v="911"/>
    <n v="154.06"/>
    <n v="90.93"/>
    <n v="140348.66"/>
    <n v="82837.23"/>
    <n v="57511.43"/>
  </r>
  <r>
    <x v="5"/>
    <s v="Burkina Faso"/>
    <x v="2"/>
    <x v="0"/>
    <x v="0"/>
    <x v="856"/>
    <x v="3"/>
    <x v="4"/>
    <n v="535645997"/>
    <n v="18"/>
    <d v="2016-06-18T00:00:00"/>
    <n v="8409"/>
    <n v="47.45"/>
    <n v="31.79"/>
    <n v="399007.05"/>
    <n v="267322.11"/>
    <n v="131684.94"/>
  </r>
  <r>
    <x v="5"/>
    <s v="Kenya"/>
    <x v="5"/>
    <x v="1"/>
    <x v="0"/>
    <x v="338"/>
    <x v="0"/>
    <x v="5"/>
    <n v="963021457"/>
    <n v="37"/>
    <d v="2015-01-25T00:00:00"/>
    <n v="8304"/>
    <n v="109.28"/>
    <n v="35.840000000000003"/>
    <n v="907461.12"/>
    <n v="297615.35999999999"/>
    <n v="609845.76000000001"/>
  </r>
  <r>
    <x v="4"/>
    <s v="Tonga"/>
    <x v="6"/>
    <x v="0"/>
    <x v="2"/>
    <x v="857"/>
    <x v="3"/>
    <x v="5"/>
    <n v="872240483"/>
    <n v="26"/>
    <d v="2014-06-13T00:00:00"/>
    <n v="4197"/>
    <n v="651.21"/>
    <n v="524.96"/>
    <n v="2733128.37"/>
    <n v="2203257.12"/>
    <n v="529871.25"/>
  </r>
  <r>
    <x v="5"/>
    <s v="Democratic Republic of the Congo"/>
    <x v="11"/>
    <x v="1"/>
    <x v="1"/>
    <x v="858"/>
    <x v="9"/>
    <x v="3"/>
    <n v="569601905"/>
    <n v="12"/>
    <d v="2015-02-02T00:00:00"/>
    <n v="6716"/>
    <n v="668.27"/>
    <n v="502.54"/>
    <n v="4488101.32"/>
    <n v="3375058.64"/>
    <n v="1113042.68"/>
  </r>
  <r>
    <x v="1"/>
    <s v="Belgium"/>
    <x v="1"/>
    <x v="0"/>
    <x v="0"/>
    <x v="859"/>
    <x v="4"/>
    <x v="1"/>
    <n v="881717050"/>
    <n v="31"/>
    <d v="2010-12-23T00:00:00"/>
    <n v="8524"/>
    <n v="152.58000000000001"/>
    <n v="97.44"/>
    <n v="1300591.92"/>
    <n v="830578.56"/>
    <n v="470013.36"/>
  </r>
  <r>
    <x v="1"/>
    <s v="Macedonia"/>
    <x v="11"/>
    <x v="1"/>
    <x v="2"/>
    <x v="860"/>
    <x v="6"/>
    <x v="3"/>
    <n v="905509746"/>
    <n v="7"/>
    <d v="2015-10-20T00:00:00"/>
    <n v="9311"/>
    <n v="668.27"/>
    <n v="502.54"/>
    <n v="6222261.9699999997"/>
    <n v="4679149.9400000004"/>
    <n v="1543112.03"/>
  </r>
  <r>
    <x v="5"/>
    <s v="Botswana"/>
    <x v="6"/>
    <x v="0"/>
    <x v="3"/>
    <x v="861"/>
    <x v="3"/>
    <x v="5"/>
    <n v="258216321"/>
    <n v="31"/>
    <d v="2014-06-23T00:00:00"/>
    <n v="802"/>
    <n v="651.21"/>
    <n v="524.96"/>
    <n v="522270.42"/>
    <n v="421017.92"/>
    <n v="101252.5"/>
  </r>
  <r>
    <x v="2"/>
    <s v="Japan"/>
    <x v="8"/>
    <x v="1"/>
    <x v="3"/>
    <x v="578"/>
    <x v="3"/>
    <x v="2"/>
    <n v="427385604"/>
    <n v="28"/>
    <d v="2011-06-15T00:00:00"/>
    <n v="1752"/>
    <n v="421.89"/>
    <n v="364.69"/>
    <n v="739151.28"/>
    <n v="638936.88"/>
    <n v="100214.39999999999"/>
  </r>
  <r>
    <x v="1"/>
    <s v="Liechtenstein"/>
    <x v="0"/>
    <x v="0"/>
    <x v="3"/>
    <x v="303"/>
    <x v="10"/>
    <x v="7"/>
    <n v="720878922"/>
    <n v="40"/>
    <d v="2012-08-01T00:00:00"/>
    <n v="2948"/>
    <n v="255.28"/>
    <n v="159.41999999999999"/>
    <n v="752565.44"/>
    <n v="469970.16"/>
    <n v="282595.28000000003"/>
  </r>
  <r>
    <x v="2"/>
    <s v="Brunei"/>
    <x v="9"/>
    <x v="1"/>
    <x v="2"/>
    <x v="862"/>
    <x v="11"/>
    <x v="0"/>
    <n v="516870105"/>
    <n v="46"/>
    <d v="2013-03-27T00:00:00"/>
    <n v="2205"/>
    <n v="9.33"/>
    <n v="6.92"/>
    <n v="20572.650000000001"/>
    <n v="15258.6"/>
    <n v="5314.05"/>
  </r>
  <r>
    <x v="2"/>
    <s v="Japan"/>
    <x v="9"/>
    <x v="1"/>
    <x v="3"/>
    <x v="863"/>
    <x v="3"/>
    <x v="6"/>
    <n v="613845479"/>
    <n v="36"/>
    <d v="2017-06-17T00:00:00"/>
    <n v="9373"/>
    <n v="9.33"/>
    <n v="6.92"/>
    <n v="87450.09"/>
    <n v="64861.16"/>
    <n v="22588.93"/>
  </r>
  <r>
    <x v="2"/>
    <s v="Cambodia"/>
    <x v="3"/>
    <x v="1"/>
    <x v="3"/>
    <x v="864"/>
    <x v="10"/>
    <x v="2"/>
    <n v="980603873"/>
    <n v="41"/>
    <d v="2011-07-17T00:00:00"/>
    <n v="1332"/>
    <n v="205.7"/>
    <n v="117.11"/>
    <n v="273992.40000000002"/>
    <n v="155990.51999999999"/>
    <n v="118001.88"/>
  </r>
  <r>
    <x v="1"/>
    <s v="Italy"/>
    <x v="4"/>
    <x v="1"/>
    <x v="2"/>
    <x v="691"/>
    <x v="4"/>
    <x v="7"/>
    <n v="306256616"/>
    <n v="4"/>
    <d v="2012-11-18T00:00:00"/>
    <n v="6993"/>
    <n v="81.73"/>
    <n v="56.67"/>
    <n v="571537.89"/>
    <n v="396293.31"/>
    <n v="175244.58"/>
  </r>
  <r>
    <x v="4"/>
    <s v="Samoa"/>
    <x v="11"/>
    <x v="1"/>
    <x v="2"/>
    <x v="865"/>
    <x v="6"/>
    <x v="0"/>
    <n v="950227534"/>
    <n v="9"/>
    <d v="2013-11-02T00:00:00"/>
    <n v="2298"/>
    <n v="668.27"/>
    <n v="502.54"/>
    <n v="1535684.46"/>
    <n v="1154836.92"/>
    <n v="380847.54"/>
  </r>
  <r>
    <x v="1"/>
    <s v="Spain"/>
    <x v="3"/>
    <x v="1"/>
    <x v="0"/>
    <x v="866"/>
    <x v="9"/>
    <x v="3"/>
    <n v="392252957"/>
    <n v="49"/>
    <d v="2015-02-22T00:00:00"/>
    <n v="5222"/>
    <n v="205.7"/>
    <n v="117.11"/>
    <n v="1074165.3999999999"/>
    <n v="611548.42000000004"/>
    <n v="462616.98"/>
  </r>
  <r>
    <x v="2"/>
    <s v="Kyrgyzstan"/>
    <x v="4"/>
    <x v="0"/>
    <x v="0"/>
    <x v="867"/>
    <x v="1"/>
    <x v="5"/>
    <n v="682381713"/>
    <n v="7"/>
    <d v="2014-07-08T00:00:00"/>
    <n v="768"/>
    <n v="81.73"/>
    <n v="56.67"/>
    <n v="62768.639999999999"/>
    <n v="43522.559999999998"/>
    <n v="19246.080000000002"/>
  </r>
  <r>
    <x v="5"/>
    <s v="Benin"/>
    <x v="5"/>
    <x v="0"/>
    <x v="3"/>
    <x v="868"/>
    <x v="3"/>
    <x v="2"/>
    <n v="790975129"/>
    <n v="32"/>
    <d v="2011-06-20T00:00:00"/>
    <n v="5973"/>
    <n v="109.28"/>
    <n v="35.840000000000003"/>
    <n v="652729.43999999994"/>
    <n v="214072.32000000001"/>
    <n v="438657.12"/>
  </r>
  <r>
    <x v="5"/>
    <s v="Chad"/>
    <x v="7"/>
    <x v="1"/>
    <x v="2"/>
    <x v="869"/>
    <x v="5"/>
    <x v="6"/>
    <n v="658707034"/>
    <n v="6"/>
    <d v="2017-03-13T00:00:00"/>
    <n v="4904"/>
    <n v="437.2"/>
    <n v="263.33"/>
    <n v="2144028.7999999998"/>
    <n v="1291370.32"/>
    <n v="852658.48"/>
  </r>
  <r>
    <x v="1"/>
    <s v="Norway"/>
    <x v="7"/>
    <x v="1"/>
    <x v="1"/>
    <x v="757"/>
    <x v="5"/>
    <x v="5"/>
    <n v="746563756"/>
    <n v="29"/>
    <d v="2014-04-12T00:00:00"/>
    <n v="3661"/>
    <n v="437.2"/>
    <n v="263.33"/>
    <n v="1600589.2"/>
    <n v="964051.13"/>
    <n v="636538.06999999995"/>
  </r>
  <r>
    <x v="0"/>
    <s v="Cuba"/>
    <x v="9"/>
    <x v="1"/>
    <x v="0"/>
    <x v="870"/>
    <x v="8"/>
    <x v="7"/>
    <n v="685844123"/>
    <n v="37"/>
    <d v="2012-05-28T00:00:00"/>
    <n v="5372"/>
    <n v="9.33"/>
    <n v="6.92"/>
    <n v="50120.76"/>
    <n v="37174.239999999998"/>
    <n v="12946.52"/>
  </r>
  <r>
    <x v="0"/>
    <s v="Saint Vincent and the Grenadines"/>
    <x v="5"/>
    <x v="1"/>
    <x v="0"/>
    <x v="871"/>
    <x v="4"/>
    <x v="5"/>
    <n v="628159463"/>
    <n v="29"/>
    <d v="2014-12-09T00:00:00"/>
    <n v="5199"/>
    <n v="109.28"/>
    <n v="35.840000000000003"/>
    <n v="568146.72"/>
    <n v="186332.16"/>
    <n v="381814.56"/>
  </r>
  <r>
    <x v="0"/>
    <s v="Haiti"/>
    <x v="1"/>
    <x v="0"/>
    <x v="2"/>
    <x v="872"/>
    <x v="0"/>
    <x v="5"/>
    <n v="795433604"/>
    <n v="45"/>
    <d v="2015-01-19T00:00:00"/>
    <n v="5335"/>
    <n v="152.58000000000001"/>
    <n v="97.44"/>
    <n v="814014.3"/>
    <n v="519842.4"/>
    <n v="294171.90000000002"/>
  </r>
  <r>
    <x v="1"/>
    <s v="Bulgaria"/>
    <x v="11"/>
    <x v="0"/>
    <x v="1"/>
    <x v="39"/>
    <x v="5"/>
    <x v="5"/>
    <n v="129902875"/>
    <n v="34"/>
    <d v="2014-04-24T00:00:00"/>
    <n v="2"/>
    <n v="668.27"/>
    <n v="502.54"/>
    <n v="1336.54"/>
    <n v="1005.08"/>
    <n v="331.46"/>
  </r>
  <r>
    <x v="4"/>
    <s v="Samoa"/>
    <x v="6"/>
    <x v="1"/>
    <x v="0"/>
    <x v="873"/>
    <x v="2"/>
    <x v="2"/>
    <n v="344116103"/>
    <n v="36"/>
    <d v="2011-10-23T00:00:00"/>
    <n v="457"/>
    <n v="651.21"/>
    <n v="524.96"/>
    <n v="297602.96999999997"/>
    <n v="239906.72"/>
    <n v="57696.25"/>
  </r>
  <r>
    <x v="5"/>
    <s v="Equatorial Guinea"/>
    <x v="1"/>
    <x v="0"/>
    <x v="0"/>
    <x v="874"/>
    <x v="9"/>
    <x v="3"/>
    <n v="970934617"/>
    <n v="5"/>
    <d v="2015-01-15T00:00:00"/>
    <n v="9984"/>
    <n v="152.58000000000001"/>
    <n v="97.44"/>
    <n v="1523358.72"/>
    <n v="972840.95999999996"/>
    <n v="550517.76000000001"/>
  </r>
  <r>
    <x v="2"/>
    <s v="Philippines"/>
    <x v="3"/>
    <x v="0"/>
    <x v="2"/>
    <x v="694"/>
    <x v="0"/>
    <x v="0"/>
    <n v="713532245"/>
    <n v="32"/>
    <d v="2014-01-03T00:00:00"/>
    <n v="8902"/>
    <n v="205.7"/>
    <n v="117.11"/>
    <n v="1831141.4"/>
    <n v="1042513.22"/>
    <n v="788628.18"/>
  </r>
  <r>
    <x v="1"/>
    <s v="San Marino"/>
    <x v="2"/>
    <x v="1"/>
    <x v="0"/>
    <x v="758"/>
    <x v="3"/>
    <x v="5"/>
    <n v="595395314"/>
    <n v="20"/>
    <d v="2014-05-30T00:00:00"/>
    <n v="9559"/>
    <n v="47.45"/>
    <n v="31.79"/>
    <n v="453574.55"/>
    <n v="303880.61"/>
    <n v="149693.94"/>
  </r>
  <r>
    <x v="0"/>
    <s v="Trinidad and Tobago"/>
    <x v="3"/>
    <x v="1"/>
    <x v="2"/>
    <x v="806"/>
    <x v="9"/>
    <x v="7"/>
    <n v="810322654"/>
    <n v="13"/>
    <d v="2012-01-15T00:00:00"/>
    <n v="1335"/>
    <n v="205.7"/>
    <n v="117.11"/>
    <n v="274609.5"/>
    <n v="156341.85"/>
    <n v="118267.65"/>
  </r>
  <r>
    <x v="1"/>
    <s v="Denmark"/>
    <x v="9"/>
    <x v="0"/>
    <x v="2"/>
    <x v="875"/>
    <x v="5"/>
    <x v="2"/>
    <n v="272425591"/>
    <n v="17"/>
    <d v="2011-03-21T00:00:00"/>
    <n v="5641"/>
    <n v="9.33"/>
    <n v="6.92"/>
    <n v="52630.53"/>
    <n v="39035.72"/>
    <n v="13594.81"/>
  </r>
  <r>
    <x v="0"/>
    <s v="Costa Rica"/>
    <x v="3"/>
    <x v="1"/>
    <x v="2"/>
    <x v="876"/>
    <x v="10"/>
    <x v="0"/>
    <n v="666127955"/>
    <n v="26"/>
    <d v="2013-07-08T00:00:00"/>
    <n v="920"/>
    <n v="205.7"/>
    <n v="117.11"/>
    <n v="189244"/>
    <n v="107741.2"/>
    <n v="81502.8"/>
  </r>
  <r>
    <x v="1"/>
    <s v="Germany"/>
    <x v="0"/>
    <x v="1"/>
    <x v="3"/>
    <x v="686"/>
    <x v="4"/>
    <x v="0"/>
    <n v="596166074"/>
    <n v="47"/>
    <d v="2014-01-13T00:00:00"/>
    <n v="7644"/>
    <n v="255.28"/>
    <n v="159.41999999999999"/>
    <n v="1951360.32"/>
    <n v="1218606.48"/>
    <n v="732753.84"/>
  </r>
  <r>
    <x v="2"/>
    <s v="India"/>
    <x v="4"/>
    <x v="1"/>
    <x v="1"/>
    <x v="877"/>
    <x v="10"/>
    <x v="7"/>
    <n v="537588775"/>
    <n v="26"/>
    <d v="2012-07-19T00:00:00"/>
    <n v="3320"/>
    <n v="81.73"/>
    <n v="56.67"/>
    <n v="271343.59999999998"/>
    <n v="188144.4"/>
    <n v="83199.199999999997"/>
  </r>
  <r>
    <x v="5"/>
    <s v="Sao Tome and Principe"/>
    <x v="3"/>
    <x v="1"/>
    <x v="2"/>
    <x v="878"/>
    <x v="11"/>
    <x v="1"/>
    <n v="585757386"/>
    <n v="23"/>
    <d v="2010-03-23T00:00:00"/>
    <n v="7482"/>
    <n v="205.7"/>
    <n v="117.11"/>
    <n v="1539047.4"/>
    <n v="876217.02"/>
    <n v="662830.38"/>
  </r>
  <r>
    <x v="1"/>
    <s v="Netherlands"/>
    <x v="2"/>
    <x v="1"/>
    <x v="1"/>
    <x v="879"/>
    <x v="6"/>
    <x v="7"/>
    <n v="906345736"/>
    <n v="34"/>
    <d v="2012-11-21T00:00:00"/>
    <n v="6699"/>
    <n v="47.45"/>
    <n v="31.79"/>
    <n v="317867.55"/>
    <n v="212961.21"/>
    <n v="104906.34"/>
  </r>
  <r>
    <x v="1"/>
    <s v="Germany"/>
    <x v="7"/>
    <x v="1"/>
    <x v="0"/>
    <x v="880"/>
    <x v="11"/>
    <x v="7"/>
    <n v="385340154"/>
    <n v="21"/>
    <d v="2012-03-18T00:00:00"/>
    <n v="9569"/>
    <n v="437.2"/>
    <n v="263.33"/>
    <n v="4183566.8"/>
    <n v="2519804.77"/>
    <n v="1663762.03"/>
  </r>
  <r>
    <x v="1"/>
    <s v="Sweden"/>
    <x v="7"/>
    <x v="1"/>
    <x v="3"/>
    <x v="881"/>
    <x v="10"/>
    <x v="7"/>
    <n v="679039466"/>
    <n v="32"/>
    <d v="2012-07-05T00:00:00"/>
    <n v="1723"/>
    <n v="437.2"/>
    <n v="263.33"/>
    <n v="753295.6"/>
    <n v="453717.59"/>
    <n v="299578.01"/>
  </r>
  <r>
    <x v="5"/>
    <s v="Cameroon"/>
    <x v="11"/>
    <x v="1"/>
    <x v="2"/>
    <x v="882"/>
    <x v="8"/>
    <x v="2"/>
    <n v="364055001"/>
    <n v="30"/>
    <d v="2011-05-13T00:00:00"/>
    <n v="820"/>
    <n v="668.27"/>
    <n v="502.54"/>
    <n v="547981.4"/>
    <n v="412082.8"/>
    <n v="135898.6"/>
  </r>
  <r>
    <x v="2"/>
    <s v="Tajikistan"/>
    <x v="0"/>
    <x v="0"/>
    <x v="3"/>
    <x v="883"/>
    <x v="8"/>
    <x v="2"/>
    <n v="787310588"/>
    <n v="15"/>
    <d v="2011-04-21T00:00:00"/>
    <n v="1554"/>
    <n v="255.28"/>
    <n v="159.41999999999999"/>
    <n v="396705.12"/>
    <n v="247738.68"/>
    <n v="148966.44"/>
  </r>
  <r>
    <x v="5"/>
    <s v="Swaziland"/>
    <x v="5"/>
    <x v="0"/>
    <x v="3"/>
    <x v="884"/>
    <x v="0"/>
    <x v="3"/>
    <n v="216042554"/>
    <n v="0"/>
    <d v="2015-12-20T00:00:00"/>
    <n v="647"/>
    <n v="109.28"/>
    <n v="35.840000000000003"/>
    <n v="70704.160000000003"/>
    <n v="23188.48"/>
    <n v="47515.68"/>
  </r>
  <r>
    <x v="1"/>
    <s v="San Marino"/>
    <x v="0"/>
    <x v="1"/>
    <x v="2"/>
    <x v="885"/>
    <x v="11"/>
    <x v="2"/>
    <n v="587799727"/>
    <n v="40"/>
    <d v="2011-03-27T00:00:00"/>
    <n v="1856"/>
    <n v="255.28"/>
    <n v="159.41999999999999"/>
    <n v="473799.67999999999"/>
    <n v="295883.52000000002"/>
    <n v="177916.16"/>
  </r>
  <r>
    <x v="3"/>
    <s v="United Arab Emirates"/>
    <x v="9"/>
    <x v="0"/>
    <x v="2"/>
    <x v="886"/>
    <x v="6"/>
    <x v="0"/>
    <n v="760443437"/>
    <n v="47"/>
    <d v="2013-12-13T00:00:00"/>
    <n v="966"/>
    <n v="9.33"/>
    <n v="6.92"/>
    <n v="9012.7800000000007"/>
    <n v="6684.72"/>
    <n v="2328.06"/>
  </r>
  <r>
    <x v="2"/>
    <s v="Bangladesh"/>
    <x v="6"/>
    <x v="1"/>
    <x v="0"/>
    <x v="887"/>
    <x v="2"/>
    <x v="3"/>
    <n v="562147510"/>
    <n v="26"/>
    <d v="2015-10-11T00:00:00"/>
    <n v="795"/>
    <n v="651.21"/>
    <n v="524.96"/>
    <n v="517711.95"/>
    <n v="417343.2"/>
    <n v="100368.75"/>
  </r>
  <r>
    <x v="1"/>
    <s v="Georgia"/>
    <x v="1"/>
    <x v="1"/>
    <x v="2"/>
    <x v="888"/>
    <x v="9"/>
    <x v="6"/>
    <n v="341398274"/>
    <n v="44"/>
    <d v="2017-03-07T00:00:00"/>
    <n v="6191"/>
    <n v="152.58000000000001"/>
    <n v="97.44"/>
    <n v="944622.78"/>
    <n v="603251.04"/>
    <n v="341371.74"/>
  </r>
  <r>
    <x v="1"/>
    <s v="Greece"/>
    <x v="9"/>
    <x v="1"/>
    <x v="3"/>
    <x v="889"/>
    <x v="10"/>
    <x v="3"/>
    <n v="516994559"/>
    <n v="6"/>
    <d v="2015-06-20T00:00:00"/>
    <n v="9034"/>
    <n v="9.33"/>
    <n v="6.92"/>
    <n v="84287.22"/>
    <n v="62515.28"/>
    <n v="21771.94"/>
  </r>
  <r>
    <x v="4"/>
    <s v="Papua New Guinea"/>
    <x v="2"/>
    <x v="1"/>
    <x v="1"/>
    <x v="890"/>
    <x v="9"/>
    <x v="6"/>
    <n v="228047692"/>
    <n v="31"/>
    <d v="2017-02-27T00:00:00"/>
    <n v="3235"/>
    <n v="47.45"/>
    <n v="31.79"/>
    <n v="153500.75"/>
    <n v="102840.65"/>
    <n v="50660.1"/>
  </r>
  <r>
    <x v="1"/>
    <s v="Slovenia"/>
    <x v="6"/>
    <x v="0"/>
    <x v="3"/>
    <x v="891"/>
    <x v="8"/>
    <x v="1"/>
    <n v="483981502"/>
    <n v="25"/>
    <d v="2010-05-04T00:00:00"/>
    <n v="9736"/>
    <n v="651.21"/>
    <n v="524.96"/>
    <n v="6340180.5599999996"/>
    <n v="5111010.5599999996"/>
    <n v="1229170"/>
  </r>
  <r>
    <x v="3"/>
    <s v="Azerbaijan"/>
    <x v="5"/>
    <x v="1"/>
    <x v="0"/>
    <x v="892"/>
    <x v="2"/>
    <x v="5"/>
    <n v="114532315"/>
    <n v="8"/>
    <d v="2014-09-30T00:00:00"/>
    <n v="1512"/>
    <n v="109.28"/>
    <n v="35.840000000000003"/>
    <n v="165231.35999999999"/>
    <n v="54190.080000000002"/>
    <n v="111041.28"/>
  </r>
  <r>
    <x v="0"/>
    <s v="Barbados"/>
    <x v="9"/>
    <x v="1"/>
    <x v="3"/>
    <x v="893"/>
    <x v="11"/>
    <x v="6"/>
    <n v="719748961"/>
    <n v="40"/>
    <d v="2017-03-23T00:00:00"/>
    <n v="8567"/>
    <n v="9.33"/>
    <n v="6.92"/>
    <n v="79930.11"/>
    <n v="59283.64"/>
    <n v="20646.47"/>
  </r>
  <r>
    <x v="3"/>
    <s v="Oman"/>
    <x v="3"/>
    <x v="0"/>
    <x v="3"/>
    <x v="894"/>
    <x v="6"/>
    <x v="7"/>
    <n v="819992768"/>
    <n v="41"/>
    <d v="2012-11-13T00:00:00"/>
    <n v="2937"/>
    <n v="205.7"/>
    <n v="117.11"/>
    <n v="604140.9"/>
    <n v="343952.07"/>
    <n v="260188.83"/>
  </r>
  <r>
    <x v="2"/>
    <s v="Bhutan"/>
    <x v="7"/>
    <x v="1"/>
    <x v="1"/>
    <x v="895"/>
    <x v="0"/>
    <x v="4"/>
    <n v="805937564"/>
    <n v="20"/>
    <d v="2017-01-07T00:00:00"/>
    <n v="3690"/>
    <n v="437.2"/>
    <n v="263.33"/>
    <n v="1613268"/>
    <n v="971687.7"/>
    <n v="641580.30000000005"/>
  </r>
  <r>
    <x v="5"/>
    <s v="Chad"/>
    <x v="4"/>
    <x v="0"/>
    <x v="1"/>
    <x v="896"/>
    <x v="6"/>
    <x v="3"/>
    <n v="688569676"/>
    <n v="2"/>
    <d v="2015-10-29T00:00:00"/>
    <n v="1924"/>
    <n v="81.73"/>
    <n v="56.67"/>
    <n v="157248.51999999999"/>
    <n v="109033.08"/>
    <n v="48215.44"/>
  </r>
  <r>
    <x v="1"/>
    <s v="Slovakia"/>
    <x v="7"/>
    <x v="0"/>
    <x v="3"/>
    <x v="897"/>
    <x v="3"/>
    <x v="3"/>
    <n v="549187934"/>
    <n v="48"/>
    <d v="2015-07-17T00:00:00"/>
    <n v="5769"/>
    <n v="437.2"/>
    <n v="263.33"/>
    <n v="2522206.7999999998"/>
    <n v="1519150.77"/>
    <n v="1003056.03"/>
  </r>
  <r>
    <x v="1"/>
    <s v="Macedonia"/>
    <x v="5"/>
    <x v="0"/>
    <x v="0"/>
    <x v="898"/>
    <x v="8"/>
    <x v="3"/>
    <n v="989403665"/>
    <n v="33"/>
    <d v="2015-05-25T00:00:00"/>
    <n v="5386"/>
    <n v="109.28"/>
    <n v="35.840000000000003"/>
    <n v="588582.07999999996"/>
    <n v="193034.23999999999"/>
    <n v="395547.84"/>
  </r>
  <r>
    <x v="4"/>
    <s v="Federated States of Micronesia"/>
    <x v="0"/>
    <x v="0"/>
    <x v="1"/>
    <x v="899"/>
    <x v="3"/>
    <x v="7"/>
    <n v="881140697"/>
    <n v="18"/>
    <d v="2012-05-29T00:00:00"/>
    <n v="7968"/>
    <n v="255.28"/>
    <n v="159.41999999999999"/>
    <n v="2034071.04"/>
    <n v="1270258.56"/>
    <n v="763812.48"/>
  </r>
  <r>
    <x v="1"/>
    <s v="Lithuania"/>
    <x v="11"/>
    <x v="0"/>
    <x v="3"/>
    <x v="900"/>
    <x v="9"/>
    <x v="7"/>
    <n v="516635358"/>
    <n v="32"/>
    <d v="2012-02-26T00:00:00"/>
    <n v="2738"/>
    <n v="668.27"/>
    <n v="502.54"/>
    <n v="1829723.26"/>
    <n v="1375954.52"/>
    <n v="453768.74"/>
  </r>
  <r>
    <x v="6"/>
    <s v="United States of America"/>
    <x v="9"/>
    <x v="0"/>
    <x v="0"/>
    <x v="901"/>
    <x v="5"/>
    <x v="6"/>
    <n v="258436477"/>
    <n v="39"/>
    <d v="2017-04-20T00:00:00"/>
    <n v="5951"/>
    <n v="9.33"/>
    <n v="6.92"/>
    <n v="55522.83"/>
    <n v="41180.92"/>
    <n v="14341.91"/>
  </r>
  <r>
    <x v="4"/>
    <s v="Samoa"/>
    <x v="9"/>
    <x v="1"/>
    <x v="1"/>
    <x v="902"/>
    <x v="10"/>
    <x v="4"/>
    <n v="989405381"/>
    <n v="15"/>
    <d v="2016-06-22T00:00:00"/>
    <n v="5894"/>
    <n v="9.33"/>
    <n v="6.92"/>
    <n v="54991.02"/>
    <n v="40786.480000000003"/>
    <n v="14204.54"/>
  </r>
  <r>
    <x v="5"/>
    <s v="Republic of the Congo"/>
    <x v="7"/>
    <x v="1"/>
    <x v="0"/>
    <x v="609"/>
    <x v="4"/>
    <x v="1"/>
    <n v="962715899"/>
    <n v="28"/>
    <d v="2010-12-21T00:00:00"/>
    <n v="7883"/>
    <n v="437.2"/>
    <n v="263.33"/>
    <n v="3446447.6"/>
    <n v="2075830.39"/>
    <n v="1370617.21"/>
  </r>
  <r>
    <x v="5"/>
    <s v="Botswana"/>
    <x v="7"/>
    <x v="1"/>
    <x v="1"/>
    <x v="220"/>
    <x v="8"/>
    <x v="1"/>
    <n v="751854360"/>
    <n v="7"/>
    <d v="2010-05-07T00:00:00"/>
    <n v="9268"/>
    <n v="437.2"/>
    <n v="263.33"/>
    <n v="4051969.6"/>
    <n v="2440542.44"/>
    <n v="1611427.16"/>
  </r>
  <r>
    <x v="2"/>
    <s v="Uzbekistan"/>
    <x v="11"/>
    <x v="0"/>
    <x v="3"/>
    <x v="107"/>
    <x v="5"/>
    <x v="5"/>
    <n v="100619590"/>
    <n v="20"/>
    <d v="2014-03-31T00:00:00"/>
    <n v="4427"/>
    <n v="668.27"/>
    <n v="502.54"/>
    <n v="2958431.29"/>
    <n v="2224744.58"/>
    <n v="733686.71"/>
  </r>
  <r>
    <x v="1"/>
    <s v="Belarus"/>
    <x v="5"/>
    <x v="1"/>
    <x v="0"/>
    <x v="903"/>
    <x v="10"/>
    <x v="3"/>
    <n v="173122918"/>
    <n v="47"/>
    <d v="2015-07-25T00:00:00"/>
    <n v="9773"/>
    <n v="109.28"/>
    <n v="35.840000000000003"/>
    <n v="1067993.44"/>
    <n v="350264.32000000001"/>
    <n v="717729.12"/>
  </r>
  <r>
    <x v="5"/>
    <s v="Cote d'Ivoire"/>
    <x v="11"/>
    <x v="1"/>
    <x v="1"/>
    <x v="382"/>
    <x v="4"/>
    <x v="2"/>
    <n v="403788173"/>
    <n v="7"/>
    <d v="2011-11-16T00:00:00"/>
    <n v="8748"/>
    <n v="668.27"/>
    <n v="502.54"/>
    <n v="5846025.96"/>
    <n v="4396219.92"/>
    <n v="1449806.04"/>
  </r>
  <r>
    <x v="5"/>
    <s v="Togo"/>
    <x v="9"/>
    <x v="0"/>
    <x v="0"/>
    <x v="904"/>
    <x v="10"/>
    <x v="6"/>
    <n v="747351682"/>
    <n v="35"/>
    <d v="2017-07-24T00:00:00"/>
    <n v="6825"/>
    <n v="9.33"/>
    <n v="6.92"/>
    <n v="63677.25"/>
    <n v="47229"/>
    <n v="16448.25"/>
  </r>
  <r>
    <x v="5"/>
    <s v="Benin"/>
    <x v="11"/>
    <x v="0"/>
    <x v="3"/>
    <x v="33"/>
    <x v="8"/>
    <x v="0"/>
    <n v="328862273"/>
    <n v="49"/>
    <d v="2013-05-24T00:00:00"/>
    <n v="6510"/>
    <n v="668.27"/>
    <n v="502.54"/>
    <n v="4350437.7"/>
    <n v="3271535.4"/>
    <n v="1078902.3"/>
  </r>
  <r>
    <x v="5"/>
    <s v="Kenya"/>
    <x v="4"/>
    <x v="0"/>
    <x v="0"/>
    <x v="905"/>
    <x v="7"/>
    <x v="2"/>
    <n v="593681275"/>
    <n v="35"/>
    <d v="2011-09-11T00:00:00"/>
    <n v="2337"/>
    <n v="81.73"/>
    <n v="56.67"/>
    <n v="191003.01"/>
    <n v="132437.79"/>
    <n v="58565.22"/>
  </r>
  <r>
    <x v="1"/>
    <s v="Ireland"/>
    <x v="2"/>
    <x v="0"/>
    <x v="1"/>
    <x v="906"/>
    <x v="1"/>
    <x v="5"/>
    <n v="357482516"/>
    <n v="14"/>
    <d v="2014-07-28T00:00:00"/>
    <n v="5875"/>
    <n v="47.45"/>
    <n v="31.79"/>
    <n v="278768.75"/>
    <n v="186766.25"/>
    <n v="92002.5"/>
  </r>
  <r>
    <x v="1"/>
    <s v="Slovenia"/>
    <x v="9"/>
    <x v="0"/>
    <x v="2"/>
    <x v="20"/>
    <x v="9"/>
    <x v="1"/>
    <n v="756252324"/>
    <n v="22"/>
    <d v="2010-02-09T00:00:00"/>
    <n v="723"/>
    <n v="9.33"/>
    <n v="6.92"/>
    <n v="6745.59"/>
    <n v="5003.16"/>
    <n v="1742.43"/>
  </r>
  <r>
    <x v="6"/>
    <s v="United States of America"/>
    <x v="6"/>
    <x v="0"/>
    <x v="0"/>
    <x v="525"/>
    <x v="2"/>
    <x v="0"/>
    <n v="296289527"/>
    <n v="34"/>
    <d v="2013-10-14T00:00:00"/>
    <n v="7510"/>
    <n v="651.21"/>
    <n v="524.96"/>
    <n v="4890587.0999999996"/>
    <n v="3942449.6"/>
    <n v="948137.5"/>
  </r>
  <r>
    <x v="5"/>
    <s v="Rwanda"/>
    <x v="1"/>
    <x v="0"/>
    <x v="0"/>
    <x v="907"/>
    <x v="6"/>
    <x v="2"/>
    <n v="704205453"/>
    <n v="37"/>
    <d v="2011-11-20T00:00:00"/>
    <n v="8897"/>
    <n v="152.58000000000001"/>
    <n v="97.44"/>
    <n v="1357504.26"/>
    <n v="866923.68"/>
    <n v="490580.58"/>
  </r>
  <r>
    <x v="2"/>
    <s v="Myanmar"/>
    <x v="3"/>
    <x v="1"/>
    <x v="0"/>
    <x v="908"/>
    <x v="7"/>
    <x v="1"/>
    <n v="176923930"/>
    <n v="5"/>
    <d v="2010-08-30T00:00:00"/>
    <n v="4577"/>
    <n v="205.7"/>
    <n v="117.11"/>
    <n v="941488.9"/>
    <n v="536012.47"/>
    <n v="405476.43"/>
  </r>
  <r>
    <x v="5"/>
    <s v="South Africa"/>
    <x v="10"/>
    <x v="0"/>
    <x v="0"/>
    <x v="909"/>
    <x v="11"/>
    <x v="1"/>
    <n v="131681287"/>
    <n v="28"/>
    <d v="2010-03-02T00:00:00"/>
    <n v="6274"/>
    <n v="154.06"/>
    <n v="90.93"/>
    <n v="966572.44"/>
    <n v="570494.81999999995"/>
    <n v="396077.62"/>
  </r>
  <r>
    <x v="3"/>
    <s v="Iraq"/>
    <x v="9"/>
    <x v="0"/>
    <x v="1"/>
    <x v="910"/>
    <x v="6"/>
    <x v="5"/>
    <n v="256026351"/>
    <n v="33"/>
    <d v="2014-11-13T00:00:00"/>
    <n v="2742"/>
    <n v="9.33"/>
    <n v="6.92"/>
    <n v="25582.86"/>
    <n v="18974.64"/>
    <n v="6608.22"/>
  </r>
  <r>
    <x v="5"/>
    <s v="Sudan"/>
    <x v="1"/>
    <x v="1"/>
    <x v="2"/>
    <x v="911"/>
    <x v="8"/>
    <x v="3"/>
    <n v="757820451"/>
    <n v="10"/>
    <d v="2015-04-26T00:00:00"/>
    <n v="4767"/>
    <n v="152.58000000000001"/>
    <n v="97.44"/>
    <n v="727348.86"/>
    <n v="464496.48"/>
    <n v="262852.38"/>
  </r>
  <r>
    <x v="3"/>
    <s v="Tunisia"/>
    <x v="10"/>
    <x v="1"/>
    <x v="3"/>
    <x v="912"/>
    <x v="7"/>
    <x v="5"/>
    <n v="115237414"/>
    <n v="39"/>
    <d v="2014-09-27T00:00:00"/>
    <n v="167"/>
    <n v="154.06"/>
    <n v="90.93"/>
    <n v="25728.02"/>
    <n v="15185.31"/>
    <n v="10542.71"/>
  </r>
  <r>
    <x v="1"/>
    <s v="Monaco"/>
    <x v="5"/>
    <x v="1"/>
    <x v="3"/>
    <x v="913"/>
    <x v="4"/>
    <x v="4"/>
    <n v="926763570"/>
    <n v="9"/>
    <d v="2016-11-25T00:00:00"/>
    <n v="8790"/>
    <n v="109.28"/>
    <n v="35.840000000000003"/>
    <n v="960571.2"/>
    <n v="315033.59999999998"/>
    <n v="645537.6"/>
  </r>
  <r>
    <x v="4"/>
    <s v="Samoa"/>
    <x v="9"/>
    <x v="0"/>
    <x v="3"/>
    <x v="914"/>
    <x v="6"/>
    <x v="3"/>
    <n v="461197745"/>
    <n v="3"/>
    <d v="2015-10-24T00:00:00"/>
    <n v="7517"/>
    <n v="9.33"/>
    <n v="6.92"/>
    <n v="70133.61"/>
    <n v="52017.64"/>
    <n v="18115.97"/>
  </r>
  <r>
    <x v="1"/>
    <s v="Croatia"/>
    <x v="11"/>
    <x v="0"/>
    <x v="0"/>
    <x v="915"/>
    <x v="6"/>
    <x v="0"/>
    <n v="107651269"/>
    <n v="14"/>
    <d v="2013-11-11T00:00:00"/>
    <n v="5258"/>
    <n v="668.27"/>
    <n v="502.54"/>
    <n v="3513763.66"/>
    <n v="2642355.3199999998"/>
    <n v="871408.34"/>
  </r>
  <r>
    <x v="1"/>
    <s v="Andorra"/>
    <x v="2"/>
    <x v="0"/>
    <x v="3"/>
    <x v="916"/>
    <x v="7"/>
    <x v="1"/>
    <n v="425547969"/>
    <n v="23"/>
    <d v="2010-09-11T00:00:00"/>
    <n v="7955"/>
    <n v="47.45"/>
    <n v="31.79"/>
    <n v="377464.75"/>
    <n v="252889.45"/>
    <n v="124575.3"/>
  </r>
  <r>
    <x v="0"/>
    <s v="Cuba"/>
    <x v="11"/>
    <x v="1"/>
    <x v="1"/>
    <x v="917"/>
    <x v="1"/>
    <x v="5"/>
    <n v="694624173"/>
    <n v="25"/>
    <d v="2014-08-16T00:00:00"/>
    <n v="3584"/>
    <n v="668.27"/>
    <n v="502.54"/>
    <n v="2395079.6800000002"/>
    <n v="1801103.3600000001"/>
    <n v="593976.31999999995"/>
  </r>
  <r>
    <x v="1"/>
    <s v="Estonia"/>
    <x v="5"/>
    <x v="1"/>
    <x v="2"/>
    <x v="436"/>
    <x v="9"/>
    <x v="4"/>
    <n v="264928710"/>
    <n v="3"/>
    <d v="2016-01-27T00:00:00"/>
    <n v="7147"/>
    <n v="109.28"/>
    <n v="35.840000000000003"/>
    <n v="781024.16"/>
    <n v="256148.48000000001"/>
    <n v="524875.68000000005"/>
  </r>
  <r>
    <x v="6"/>
    <s v="Greenland"/>
    <x v="11"/>
    <x v="0"/>
    <x v="0"/>
    <x v="918"/>
    <x v="8"/>
    <x v="5"/>
    <n v="806822907"/>
    <n v="5"/>
    <d v="2014-04-08T00:00:00"/>
    <n v="5683"/>
    <n v="668.27"/>
    <n v="502.54"/>
    <n v="3797778.41"/>
    <n v="2855934.82"/>
    <n v="941843.59"/>
  </r>
  <r>
    <x v="0"/>
    <s v="Costa Rica"/>
    <x v="3"/>
    <x v="1"/>
    <x v="1"/>
    <x v="326"/>
    <x v="9"/>
    <x v="0"/>
    <n v="460980594"/>
    <n v="15"/>
    <d v="2013-02-13T00:00:00"/>
    <n v="3257"/>
    <n v="205.7"/>
    <n v="117.11"/>
    <n v="669964.9"/>
    <n v="381427.27"/>
    <n v="288537.63"/>
  </r>
  <r>
    <x v="5"/>
    <s v="Cote d'Ivoire"/>
    <x v="10"/>
    <x v="0"/>
    <x v="3"/>
    <x v="919"/>
    <x v="1"/>
    <x v="6"/>
    <n v="588388097"/>
    <n v="32"/>
    <d v="2017-08-25T00:00:00"/>
    <n v="5968"/>
    <n v="154.06"/>
    <n v="90.93"/>
    <n v="919430.08"/>
    <n v="542670.24"/>
    <n v="376759.84"/>
  </r>
  <r>
    <x v="5"/>
    <s v="Benin"/>
    <x v="2"/>
    <x v="1"/>
    <x v="2"/>
    <x v="435"/>
    <x v="4"/>
    <x v="5"/>
    <n v="820344245"/>
    <n v="41"/>
    <d v="2014-12-16T00:00:00"/>
    <n v="6947"/>
    <n v="47.45"/>
    <n v="31.79"/>
    <n v="329635.15000000002"/>
    <n v="220845.13"/>
    <n v="108790.02"/>
  </r>
  <r>
    <x v="4"/>
    <s v="New Zealand"/>
    <x v="0"/>
    <x v="0"/>
    <x v="2"/>
    <x v="813"/>
    <x v="4"/>
    <x v="3"/>
    <n v="408460366"/>
    <n v="43"/>
    <d v="2015-12-27T00:00:00"/>
    <n v="1354"/>
    <n v="255.28"/>
    <n v="159.41999999999999"/>
    <n v="345649.12"/>
    <n v="215854.68"/>
    <n v="129794.44"/>
  </r>
  <r>
    <x v="6"/>
    <s v="United States of America"/>
    <x v="0"/>
    <x v="1"/>
    <x v="3"/>
    <x v="920"/>
    <x v="2"/>
    <x v="0"/>
    <n v="474660289"/>
    <n v="24"/>
    <d v="2013-10-06T00:00:00"/>
    <n v="1382"/>
    <n v="255.28"/>
    <n v="159.41999999999999"/>
    <n v="352796.96"/>
    <n v="220318.44"/>
    <n v="132478.51999999999"/>
  </r>
  <r>
    <x v="1"/>
    <s v="Andorra"/>
    <x v="2"/>
    <x v="1"/>
    <x v="2"/>
    <x v="921"/>
    <x v="9"/>
    <x v="1"/>
    <n v="861180341"/>
    <n v="38"/>
    <d v="2010-02-20T00:00:00"/>
    <n v="1255"/>
    <n v="47.45"/>
    <n v="31.79"/>
    <n v="59549.75"/>
    <n v="39896.449999999997"/>
    <n v="19653.3"/>
  </r>
  <r>
    <x v="1"/>
    <s v="Ireland"/>
    <x v="2"/>
    <x v="1"/>
    <x v="0"/>
    <x v="922"/>
    <x v="10"/>
    <x v="2"/>
    <n v="580569350"/>
    <n v="23"/>
    <d v="2011-07-03T00:00:00"/>
    <n v="2227"/>
    <n v="47.45"/>
    <n v="31.79"/>
    <n v="105671.15"/>
    <n v="70796.33"/>
    <n v="34874.82"/>
  </r>
  <r>
    <x v="4"/>
    <s v="Tonga"/>
    <x v="2"/>
    <x v="1"/>
    <x v="0"/>
    <x v="441"/>
    <x v="3"/>
    <x v="1"/>
    <n v="965688645"/>
    <n v="33"/>
    <d v="2010-06-23T00:00:00"/>
    <n v="7585"/>
    <n v="47.45"/>
    <n v="31.79"/>
    <n v="359908.25"/>
    <n v="241127.15"/>
    <n v="118781.1"/>
  </r>
  <r>
    <x v="0"/>
    <s v="Grenada"/>
    <x v="2"/>
    <x v="1"/>
    <x v="1"/>
    <x v="504"/>
    <x v="6"/>
    <x v="2"/>
    <n v="719712054"/>
    <n v="7"/>
    <d v="2011-10-17T00:00:00"/>
    <n v="7645"/>
    <n v="47.45"/>
    <n v="31.79"/>
    <n v="362755.25"/>
    <n v="243034.55"/>
    <n v="119720.7"/>
  </r>
  <r>
    <x v="0"/>
    <s v="Panama"/>
    <x v="11"/>
    <x v="0"/>
    <x v="2"/>
    <x v="923"/>
    <x v="0"/>
    <x v="0"/>
    <n v="866125905"/>
    <n v="1"/>
    <d v="2013-12-29T00:00:00"/>
    <n v="4757"/>
    <n v="668.27"/>
    <n v="502.54"/>
    <n v="3178960.39"/>
    <n v="2390582.7799999998"/>
    <n v="788377.61"/>
  </r>
  <r>
    <x v="5"/>
    <s v="South Sudan"/>
    <x v="3"/>
    <x v="1"/>
    <x v="0"/>
    <x v="924"/>
    <x v="2"/>
    <x v="7"/>
    <n v="698729026"/>
    <n v="8"/>
    <d v="2012-09-25T00:00:00"/>
    <n v="8301"/>
    <n v="205.7"/>
    <n v="117.11"/>
    <n v="1707515.7"/>
    <n v="972130.11"/>
    <n v="735385.59"/>
  </r>
  <r>
    <x v="2"/>
    <s v="China"/>
    <x v="11"/>
    <x v="0"/>
    <x v="2"/>
    <x v="925"/>
    <x v="5"/>
    <x v="7"/>
    <n v="931632745"/>
    <n v="34"/>
    <d v="2012-05-02T00:00:00"/>
    <n v="9687"/>
    <n v="668.27"/>
    <n v="502.54"/>
    <n v="6473531.4900000002"/>
    <n v="4868104.9800000004"/>
    <n v="1605426.51"/>
  </r>
  <r>
    <x v="2"/>
    <s v="Vietnam"/>
    <x v="3"/>
    <x v="1"/>
    <x v="3"/>
    <x v="926"/>
    <x v="5"/>
    <x v="5"/>
    <n v="549260890"/>
    <n v="22"/>
    <d v="2014-03-25T00:00:00"/>
    <n v="7358"/>
    <n v="205.7"/>
    <n v="117.11"/>
    <n v="1513540.6"/>
    <n v="861695.38"/>
    <n v="651845.22"/>
  </r>
  <r>
    <x v="3"/>
    <s v="Libya"/>
    <x v="2"/>
    <x v="0"/>
    <x v="1"/>
    <x v="434"/>
    <x v="1"/>
    <x v="0"/>
    <n v="856349790"/>
    <n v="30"/>
    <d v="2013-08-26T00:00:00"/>
    <n v="1788"/>
    <n v="47.45"/>
    <n v="31.79"/>
    <n v="84840.6"/>
    <n v="56840.52"/>
    <n v="28000.080000000002"/>
  </r>
  <r>
    <x v="0"/>
    <s v="Belize"/>
    <x v="4"/>
    <x v="1"/>
    <x v="3"/>
    <x v="511"/>
    <x v="3"/>
    <x v="1"/>
    <n v="527948272"/>
    <n v="4"/>
    <d v="2010-05-21T00:00:00"/>
    <n v="481"/>
    <n v="81.73"/>
    <n v="56.67"/>
    <n v="39312.129999999997"/>
    <n v="27258.27"/>
    <n v="12053.86"/>
  </r>
  <r>
    <x v="1"/>
    <s v="Serbia"/>
    <x v="10"/>
    <x v="1"/>
    <x v="0"/>
    <x v="403"/>
    <x v="11"/>
    <x v="0"/>
    <n v="559417665"/>
    <n v="3"/>
    <d v="2013-02-28T00:00:00"/>
    <n v="2973"/>
    <n v="154.06"/>
    <n v="90.93"/>
    <n v="458020.38"/>
    <n v="270334.89"/>
    <n v="187685.49"/>
  </r>
  <r>
    <x v="0"/>
    <s v="Cuba"/>
    <x v="11"/>
    <x v="0"/>
    <x v="1"/>
    <x v="927"/>
    <x v="7"/>
    <x v="7"/>
    <n v="216431796"/>
    <n v="26"/>
    <d v="2012-09-03T00:00:00"/>
    <n v="5833"/>
    <n v="668.27"/>
    <n v="502.54"/>
    <n v="3898018.91"/>
    <n v="2931315.82"/>
    <n v="966703.09"/>
  </r>
  <r>
    <x v="1"/>
    <s v="Liechtenstein"/>
    <x v="11"/>
    <x v="0"/>
    <x v="1"/>
    <x v="401"/>
    <x v="7"/>
    <x v="3"/>
    <n v="184976994"/>
    <n v="31"/>
    <d v="2015-09-21T00:00:00"/>
    <n v="7658"/>
    <n v="668.27"/>
    <n v="502.54"/>
    <n v="5117611.66"/>
    <n v="3848451.32"/>
    <n v="1269160.3400000001"/>
  </r>
  <r>
    <x v="5"/>
    <s v="Senegal"/>
    <x v="4"/>
    <x v="1"/>
    <x v="0"/>
    <x v="167"/>
    <x v="8"/>
    <x v="2"/>
    <n v="321352088"/>
    <n v="18"/>
    <d v="2011-05-06T00:00:00"/>
    <n v="4079"/>
    <n v="81.73"/>
    <n v="56.67"/>
    <n v="333376.67"/>
    <n v="231156.93"/>
    <n v="102219.74"/>
  </r>
  <r>
    <x v="5"/>
    <s v="Ghana"/>
    <x v="9"/>
    <x v="1"/>
    <x v="0"/>
    <x v="928"/>
    <x v="3"/>
    <x v="7"/>
    <n v="102168405"/>
    <n v="0"/>
    <d v="2012-05-29T00:00:00"/>
    <n v="2756"/>
    <n v="9.33"/>
    <n v="6.92"/>
    <n v="25713.48"/>
    <n v="19071.52"/>
    <n v="6641.96"/>
  </r>
  <r>
    <x v="1"/>
    <s v="Cyprus"/>
    <x v="2"/>
    <x v="0"/>
    <x v="0"/>
    <x v="929"/>
    <x v="0"/>
    <x v="0"/>
    <n v="874349772"/>
    <n v="27"/>
    <d v="2014-01-04T00:00:00"/>
    <n v="8383"/>
    <n v="47.45"/>
    <n v="31.79"/>
    <n v="397773.35"/>
    <n v="266495.57"/>
    <n v="131277.78"/>
  </r>
  <r>
    <x v="0"/>
    <s v="Jamaica"/>
    <x v="10"/>
    <x v="0"/>
    <x v="3"/>
    <x v="307"/>
    <x v="4"/>
    <x v="2"/>
    <n v="905132520"/>
    <n v="12"/>
    <d v="2011-12-09T00:00:00"/>
    <n v="7681"/>
    <n v="154.06"/>
    <n v="90.93"/>
    <n v="1183334.8600000001"/>
    <n v="698433.33"/>
    <n v="484901.53"/>
  </r>
  <r>
    <x v="3"/>
    <s v="Afghanistan"/>
    <x v="10"/>
    <x v="1"/>
    <x v="3"/>
    <x v="930"/>
    <x v="6"/>
    <x v="5"/>
    <n v="332065474"/>
    <n v="8"/>
    <d v="2014-10-13T00:00:00"/>
    <n v="4408"/>
    <n v="154.06"/>
    <n v="90.93"/>
    <n v="679096.48"/>
    <n v="400819.44"/>
    <n v="278277.03999999998"/>
  </r>
  <r>
    <x v="1"/>
    <s v="Andorra"/>
    <x v="11"/>
    <x v="0"/>
    <x v="3"/>
    <x v="931"/>
    <x v="4"/>
    <x v="4"/>
    <n v="713009965"/>
    <n v="31"/>
    <d v="2016-12-16T00:00:00"/>
    <n v="4348"/>
    <n v="668.27"/>
    <n v="502.54"/>
    <n v="2905637.96"/>
    <n v="2185043.92"/>
    <n v="720594.04"/>
  </r>
  <r>
    <x v="5"/>
    <s v="Ghana"/>
    <x v="0"/>
    <x v="1"/>
    <x v="0"/>
    <x v="932"/>
    <x v="10"/>
    <x v="6"/>
    <n v="976139819"/>
    <n v="34"/>
    <d v="2017-07-22T00:00:00"/>
    <n v="319"/>
    <n v="255.28"/>
    <n v="159.41999999999999"/>
    <n v="81434.320000000007"/>
    <n v="50854.98"/>
    <n v="30579.34"/>
  </r>
  <r>
    <x v="1"/>
    <s v="Andorra"/>
    <x v="0"/>
    <x v="0"/>
    <x v="0"/>
    <x v="933"/>
    <x v="6"/>
    <x v="4"/>
    <n v="569941365"/>
    <n v="33"/>
    <d v="2016-11-26T00:00:00"/>
    <n v="7170"/>
    <n v="255.28"/>
    <n v="159.41999999999999"/>
    <n v="1830357.6"/>
    <n v="1143041.3999999999"/>
    <n v="687316.2"/>
  </r>
  <r>
    <x v="5"/>
    <s v="Sao Tome and Principe"/>
    <x v="3"/>
    <x v="0"/>
    <x v="1"/>
    <x v="934"/>
    <x v="10"/>
    <x v="7"/>
    <n v="813213431"/>
    <n v="34"/>
    <d v="2012-07-31T00:00:00"/>
    <n v="6781"/>
    <n v="205.7"/>
    <n v="117.11"/>
    <n v="1394851.7"/>
    <n v="794122.91"/>
    <n v="600728.79"/>
  </r>
  <r>
    <x v="1"/>
    <s v="Malta"/>
    <x v="11"/>
    <x v="0"/>
    <x v="3"/>
    <x v="935"/>
    <x v="2"/>
    <x v="1"/>
    <n v="845067346"/>
    <n v="4"/>
    <d v="2010-09-13T00:00:00"/>
    <n v="3062"/>
    <n v="668.27"/>
    <n v="502.54"/>
    <n v="2046242.74"/>
    <n v="1538777.48"/>
    <n v="507465.26"/>
  </r>
  <r>
    <x v="1"/>
    <s v="Czech Republic"/>
    <x v="9"/>
    <x v="1"/>
    <x v="0"/>
    <x v="936"/>
    <x v="4"/>
    <x v="5"/>
    <n v="774926936"/>
    <n v="3"/>
    <d v="2014-11-27T00:00:00"/>
    <n v="6956"/>
    <n v="9.33"/>
    <n v="6.92"/>
    <n v="64899.48"/>
    <n v="48135.519999999997"/>
    <n v="16763.96"/>
  </r>
  <r>
    <x v="5"/>
    <s v="Guinea"/>
    <x v="2"/>
    <x v="0"/>
    <x v="2"/>
    <x v="937"/>
    <x v="1"/>
    <x v="5"/>
    <n v="332528531"/>
    <n v="49"/>
    <d v="2014-08-22T00:00:00"/>
    <n v="1437"/>
    <n v="47.45"/>
    <n v="31.79"/>
    <n v="68185.649999999994"/>
    <n v="45682.23"/>
    <n v="22503.42"/>
  </r>
  <r>
    <x v="1"/>
    <s v="Hungary"/>
    <x v="0"/>
    <x v="0"/>
    <x v="3"/>
    <x v="938"/>
    <x v="3"/>
    <x v="2"/>
    <n v="217920958"/>
    <n v="50"/>
    <d v="2011-06-25T00:00:00"/>
    <n v="6509"/>
    <n v="255.28"/>
    <n v="159.41999999999999"/>
    <n v="1661617.52"/>
    <n v="1037664.78"/>
    <n v="623952.74"/>
  </r>
  <r>
    <x v="0"/>
    <s v="Honduras"/>
    <x v="4"/>
    <x v="1"/>
    <x v="3"/>
    <x v="813"/>
    <x v="4"/>
    <x v="3"/>
    <n v="751465547"/>
    <n v="28"/>
    <d v="2015-12-12T00:00:00"/>
    <n v="4209"/>
    <n v="81.73"/>
    <n v="56.67"/>
    <n v="344001.57"/>
    <n v="238524.03"/>
    <n v="105477.54"/>
  </r>
  <r>
    <x v="1"/>
    <s v="Lithuania"/>
    <x v="5"/>
    <x v="0"/>
    <x v="1"/>
    <x v="939"/>
    <x v="11"/>
    <x v="0"/>
    <n v="523836123"/>
    <n v="44"/>
    <d v="2013-03-22T00:00:00"/>
    <n v="3605"/>
    <n v="109.28"/>
    <n v="35.840000000000003"/>
    <n v="393954.4"/>
    <n v="129203.2"/>
    <n v="264751.2"/>
  </r>
  <r>
    <x v="1"/>
    <s v="Ukraine"/>
    <x v="10"/>
    <x v="0"/>
    <x v="1"/>
    <x v="454"/>
    <x v="4"/>
    <x v="2"/>
    <n v="446019017"/>
    <n v="19"/>
    <d v="2011-11-25T00:00:00"/>
    <n v="5794"/>
    <n v="154.06"/>
    <n v="90.93"/>
    <n v="892623.64"/>
    <n v="526848.42000000004"/>
    <n v="365775.22"/>
  </r>
  <r>
    <x v="2"/>
    <s v="Sri Lanka"/>
    <x v="6"/>
    <x v="1"/>
    <x v="3"/>
    <x v="325"/>
    <x v="7"/>
    <x v="1"/>
    <n v="599313056"/>
    <n v="16"/>
    <d v="2010-08-29T00:00:00"/>
    <n v="8906"/>
    <n v="651.21"/>
    <n v="524.96"/>
    <n v="5799676.2599999998"/>
    <n v="4675293.76"/>
    <n v="1124382.5"/>
  </r>
  <r>
    <x v="3"/>
    <s v="United Arab Emirates"/>
    <x v="4"/>
    <x v="0"/>
    <x v="0"/>
    <x v="179"/>
    <x v="1"/>
    <x v="4"/>
    <n v="685329568"/>
    <n v="9"/>
    <d v="2016-07-29T00:00:00"/>
    <n v="3104"/>
    <n v="81.73"/>
    <n v="56.67"/>
    <n v="253689.92"/>
    <n v="175903.68"/>
    <n v="77786.240000000005"/>
  </r>
  <r>
    <x v="1"/>
    <s v="Luxembourg"/>
    <x v="5"/>
    <x v="0"/>
    <x v="3"/>
    <x v="940"/>
    <x v="3"/>
    <x v="2"/>
    <n v="475992381"/>
    <n v="12"/>
    <d v="2011-05-26T00:00:00"/>
    <n v="5578"/>
    <n v="109.28"/>
    <n v="35.840000000000003"/>
    <n v="609563.84"/>
    <n v="199915.51999999999"/>
    <n v="409648.32"/>
  </r>
  <r>
    <x v="5"/>
    <s v="Zambia"/>
    <x v="8"/>
    <x v="1"/>
    <x v="0"/>
    <x v="707"/>
    <x v="2"/>
    <x v="3"/>
    <n v="263537824"/>
    <n v="1"/>
    <d v="2015-09-13T00:00:00"/>
    <n v="5553"/>
    <n v="421.89"/>
    <n v="364.69"/>
    <n v="2342755.17"/>
    <n v="2025123.57"/>
    <n v="317631.59999999998"/>
  </r>
  <r>
    <x v="1"/>
    <s v="Serbia"/>
    <x v="6"/>
    <x v="1"/>
    <x v="1"/>
    <x v="941"/>
    <x v="5"/>
    <x v="6"/>
    <n v="410514724"/>
    <n v="40"/>
    <d v="2017-04-10T00:00:00"/>
    <n v="9284"/>
    <n v="651.21"/>
    <n v="524.96"/>
    <n v="6045833.6399999997"/>
    <n v="4873728.6399999997"/>
    <n v="1172105"/>
  </r>
  <r>
    <x v="5"/>
    <s v="The Gambia"/>
    <x v="2"/>
    <x v="1"/>
    <x v="0"/>
    <x v="942"/>
    <x v="9"/>
    <x v="7"/>
    <n v="899784409"/>
    <n v="6"/>
    <d v="2012-01-18T00:00:00"/>
    <n v="5057"/>
    <n v="47.45"/>
    <n v="31.79"/>
    <n v="239954.65"/>
    <n v="160762.03"/>
    <n v="79192.62"/>
  </r>
  <r>
    <x v="5"/>
    <s v="Ethiopia"/>
    <x v="4"/>
    <x v="0"/>
    <x v="3"/>
    <x v="943"/>
    <x v="1"/>
    <x v="4"/>
    <n v="884520709"/>
    <n v="18"/>
    <d v="2016-08-09T00:00:00"/>
    <n v="8189"/>
    <n v="81.73"/>
    <n v="56.67"/>
    <n v="669286.97"/>
    <n v="464070.63"/>
    <n v="205216.34"/>
  </r>
  <r>
    <x v="1"/>
    <s v="Germany"/>
    <x v="4"/>
    <x v="1"/>
    <x v="1"/>
    <x v="944"/>
    <x v="5"/>
    <x v="1"/>
    <n v="938209950"/>
    <n v="2"/>
    <d v="2010-03-16T00:00:00"/>
    <n v="6028"/>
    <n v="81.73"/>
    <n v="56.67"/>
    <n v="492668.44"/>
    <n v="341606.76"/>
    <n v="151061.68"/>
  </r>
  <r>
    <x v="5"/>
    <s v="Swaziland"/>
    <x v="9"/>
    <x v="0"/>
    <x v="0"/>
    <x v="945"/>
    <x v="11"/>
    <x v="3"/>
    <n v="804650962"/>
    <n v="29"/>
    <d v="2015-03-20T00:00:00"/>
    <n v="2956"/>
    <n v="9.33"/>
    <n v="6.92"/>
    <n v="27579.48"/>
    <n v="20455.52"/>
    <n v="7123.96"/>
  </r>
  <r>
    <x v="1"/>
    <s v="Ukraine"/>
    <x v="5"/>
    <x v="1"/>
    <x v="3"/>
    <x v="95"/>
    <x v="2"/>
    <x v="4"/>
    <n v="747955071"/>
    <n v="28"/>
    <d v="2016-10-25T00:00:00"/>
    <n v="5382"/>
    <n v="109.28"/>
    <n v="35.840000000000003"/>
    <n v="588144.96"/>
    <n v="192890.88"/>
    <n v="395254.08"/>
  </r>
  <r>
    <x v="5"/>
    <s v="Mozambique"/>
    <x v="10"/>
    <x v="1"/>
    <x v="1"/>
    <x v="461"/>
    <x v="6"/>
    <x v="7"/>
    <n v="202546107"/>
    <n v="17"/>
    <d v="2012-11-10T00:00:00"/>
    <n v="6749"/>
    <n v="154.06"/>
    <n v="90.93"/>
    <n v="1039750.94"/>
    <n v="613686.56999999995"/>
    <n v="426064.37"/>
  </r>
  <r>
    <x v="1"/>
    <s v="Andorra"/>
    <x v="5"/>
    <x v="1"/>
    <x v="2"/>
    <x v="946"/>
    <x v="3"/>
    <x v="6"/>
    <n v="923160398"/>
    <n v="32"/>
    <d v="2017-06-15T00:00:00"/>
    <n v="2531"/>
    <n v="109.28"/>
    <n v="35.840000000000003"/>
    <n v="276587.68"/>
    <n v="90711.039999999994"/>
    <n v="185876.64"/>
  </r>
  <r>
    <x v="5"/>
    <s v="Equatorial Guinea"/>
    <x v="9"/>
    <x v="0"/>
    <x v="1"/>
    <x v="947"/>
    <x v="3"/>
    <x v="2"/>
    <n v="234846770"/>
    <n v="42"/>
    <d v="2011-07-06T00:00:00"/>
    <n v="5233"/>
    <n v="9.33"/>
    <n v="6.92"/>
    <n v="48823.89"/>
    <n v="36212.36"/>
    <n v="12611.53"/>
  </r>
  <r>
    <x v="4"/>
    <s v="Federated States of Micronesia"/>
    <x v="6"/>
    <x v="1"/>
    <x v="2"/>
    <x v="948"/>
    <x v="6"/>
    <x v="5"/>
    <n v="482966554"/>
    <n v="30"/>
    <d v="2014-11-28T00:00:00"/>
    <n v="9391"/>
    <n v="651.21"/>
    <n v="524.96"/>
    <n v="6115513.1100000003"/>
    <n v="4929899.3600000003"/>
    <n v="1185613.75"/>
  </r>
  <r>
    <x v="2"/>
    <s v="Kazakhstan"/>
    <x v="9"/>
    <x v="0"/>
    <x v="2"/>
    <x v="949"/>
    <x v="1"/>
    <x v="5"/>
    <n v="483193576"/>
    <n v="19"/>
    <d v="2014-08-18T00:00:00"/>
    <n v="6572"/>
    <n v="9.33"/>
    <n v="6.92"/>
    <n v="61316.76"/>
    <n v="45478.239999999998"/>
    <n v="15838.52"/>
  </r>
  <r>
    <x v="2"/>
    <s v="Laos"/>
    <x v="10"/>
    <x v="0"/>
    <x v="1"/>
    <x v="950"/>
    <x v="6"/>
    <x v="0"/>
    <n v="471514165"/>
    <n v="47"/>
    <d v="2013-11-23T00:00:00"/>
    <n v="374"/>
    <n v="154.06"/>
    <n v="90.93"/>
    <n v="57618.44"/>
    <n v="34007.82"/>
    <n v="23610.62"/>
  </r>
  <r>
    <x v="1"/>
    <s v="Monaco"/>
    <x v="6"/>
    <x v="0"/>
    <x v="3"/>
    <x v="951"/>
    <x v="6"/>
    <x v="7"/>
    <n v="754227149"/>
    <n v="35"/>
    <d v="2012-11-24T00:00:00"/>
    <n v="1429"/>
    <n v="651.21"/>
    <n v="524.96"/>
    <n v="930579.09"/>
    <n v="750167.84"/>
    <n v="180411.25"/>
  </r>
  <r>
    <x v="1"/>
    <s v="Norway"/>
    <x v="0"/>
    <x v="1"/>
    <x v="2"/>
    <x v="952"/>
    <x v="11"/>
    <x v="0"/>
    <n v="357943856"/>
    <n v="21"/>
    <d v="2013-03-17T00:00:00"/>
    <n v="2396"/>
    <n v="255.28"/>
    <n v="159.41999999999999"/>
    <n v="611650.88"/>
    <n v="381970.32"/>
    <n v="229680.56"/>
  </r>
  <r>
    <x v="5"/>
    <s v="Mauritius"/>
    <x v="4"/>
    <x v="1"/>
    <x v="3"/>
    <x v="200"/>
    <x v="1"/>
    <x v="0"/>
    <n v="179588115"/>
    <n v="31"/>
    <d v="2013-08-23T00:00:00"/>
    <n v="2969"/>
    <n v="81.73"/>
    <n v="56.67"/>
    <n v="242656.37"/>
    <n v="168253.23"/>
    <n v="74403.14"/>
  </r>
  <r>
    <x v="2"/>
    <s v="Uzbekistan"/>
    <x v="8"/>
    <x v="1"/>
    <x v="3"/>
    <x v="322"/>
    <x v="4"/>
    <x v="0"/>
    <n v="736396253"/>
    <n v="3"/>
    <d v="2013-11-05T00:00:00"/>
    <n v="4870"/>
    <n v="421.89"/>
    <n v="364.69"/>
    <n v="2054604.3"/>
    <n v="1776040.3"/>
    <n v="278564"/>
  </r>
  <r>
    <x v="1"/>
    <s v="Ireland"/>
    <x v="7"/>
    <x v="0"/>
    <x v="0"/>
    <x v="953"/>
    <x v="9"/>
    <x v="2"/>
    <n v="815917098"/>
    <n v="16"/>
    <d v="2011-02-13T00:00:00"/>
    <n v="6856"/>
    <n v="437.2"/>
    <n v="263.33"/>
    <n v="2997443.2"/>
    <n v="1805390.48"/>
    <n v="1192052.72"/>
  </r>
  <r>
    <x v="1"/>
    <s v="Monaco"/>
    <x v="5"/>
    <x v="1"/>
    <x v="2"/>
    <x v="954"/>
    <x v="9"/>
    <x v="2"/>
    <n v="626011979"/>
    <n v="9"/>
    <d v="2011-01-11T00:00:00"/>
    <n v="9711"/>
    <n v="109.28"/>
    <n v="35.840000000000003"/>
    <n v="1061218.08"/>
    <n v="348042.23999999999"/>
    <n v="713175.84"/>
  </r>
  <r>
    <x v="6"/>
    <s v="United States of America"/>
    <x v="4"/>
    <x v="1"/>
    <x v="2"/>
    <x v="621"/>
    <x v="7"/>
    <x v="4"/>
    <n v="444854724"/>
    <n v="10"/>
    <d v="2016-08-26T00:00:00"/>
    <n v="1253"/>
    <n v="81.73"/>
    <n v="56.67"/>
    <n v="102407.69"/>
    <n v="71007.509999999995"/>
    <n v="31400.18"/>
  </r>
  <r>
    <x v="5"/>
    <s v="Swaziland"/>
    <x v="8"/>
    <x v="1"/>
    <x v="2"/>
    <x v="955"/>
    <x v="4"/>
    <x v="4"/>
    <n v="170931661"/>
    <n v="12"/>
    <d v="2016-11-25T00:00:00"/>
    <n v="1332"/>
    <n v="421.89"/>
    <n v="364.69"/>
    <n v="561957.48"/>
    <n v="485767.08"/>
    <n v="76190.399999999994"/>
  </r>
  <r>
    <x v="4"/>
    <s v="Tuvalu"/>
    <x v="11"/>
    <x v="0"/>
    <x v="0"/>
    <x v="326"/>
    <x v="9"/>
    <x v="0"/>
    <n v="673041617"/>
    <n v="45"/>
    <d v="2013-03-15T00:00:00"/>
    <n v="6826"/>
    <n v="668.27"/>
    <n v="502.54"/>
    <n v="4561611.0199999996"/>
    <n v="3430338.04"/>
    <n v="1131272.98"/>
  </r>
  <r>
    <x v="1"/>
    <s v="Bosnia and Herzegovina"/>
    <x v="0"/>
    <x v="0"/>
    <x v="0"/>
    <x v="231"/>
    <x v="8"/>
    <x v="3"/>
    <n v="640295922"/>
    <n v="2"/>
    <d v="2015-04-03T00:00:00"/>
    <n v="6647"/>
    <n v="255.28"/>
    <n v="159.41999999999999"/>
    <n v="1696846.16"/>
    <n v="1059664.74"/>
    <n v="637181.42000000004"/>
  </r>
  <r>
    <x v="0"/>
    <s v="Saint Kitts and Nevis"/>
    <x v="10"/>
    <x v="1"/>
    <x v="3"/>
    <x v="956"/>
    <x v="10"/>
    <x v="3"/>
    <n v="632118403"/>
    <n v="15"/>
    <d v="2015-07-15T00:00:00"/>
    <n v="6737"/>
    <n v="154.06"/>
    <n v="90.93"/>
    <n v="1037902.22"/>
    <n v="612595.41"/>
    <n v="425306.81"/>
  </r>
  <r>
    <x v="5"/>
    <s v="Cote d'Ivoire"/>
    <x v="6"/>
    <x v="0"/>
    <x v="2"/>
    <x v="957"/>
    <x v="1"/>
    <x v="5"/>
    <n v="828245389"/>
    <n v="29"/>
    <d v="2014-08-27T00:00:00"/>
    <n v="5071"/>
    <n v="651.21"/>
    <n v="524.96"/>
    <n v="3302285.91"/>
    <n v="2662072.16"/>
    <n v="640213.75"/>
  </r>
  <r>
    <x v="5"/>
    <s v="Botswana"/>
    <x v="3"/>
    <x v="1"/>
    <x v="0"/>
    <x v="764"/>
    <x v="1"/>
    <x v="1"/>
    <n v="578725707"/>
    <n v="28"/>
    <d v="2010-08-09T00:00:00"/>
    <n v="6652"/>
    <n v="205.7"/>
    <n v="117.11"/>
    <n v="1368316.4"/>
    <n v="779015.72"/>
    <n v="589300.68000000005"/>
  </r>
  <r>
    <x v="1"/>
    <s v="Romania"/>
    <x v="1"/>
    <x v="0"/>
    <x v="1"/>
    <x v="958"/>
    <x v="9"/>
    <x v="1"/>
    <n v="653920686"/>
    <n v="7"/>
    <d v="2010-01-18T00:00:00"/>
    <n v="8517"/>
    <n v="152.58000000000001"/>
    <n v="97.44"/>
    <n v="1299523.8600000001"/>
    <n v="829896.48"/>
    <n v="469627.38"/>
  </r>
  <r>
    <x v="1"/>
    <s v="Sweden"/>
    <x v="9"/>
    <x v="0"/>
    <x v="0"/>
    <x v="959"/>
    <x v="9"/>
    <x v="6"/>
    <n v="994504153"/>
    <n v="3"/>
    <d v="2017-01-13T00:00:00"/>
    <n v="4734"/>
    <n v="9.33"/>
    <n v="6.92"/>
    <n v="44168.22"/>
    <n v="32759.279999999999"/>
    <n v="11408.94"/>
  </r>
  <r>
    <x v="2"/>
    <s v="Laos"/>
    <x v="11"/>
    <x v="0"/>
    <x v="1"/>
    <x v="915"/>
    <x v="6"/>
    <x v="0"/>
    <n v="261462438"/>
    <n v="13"/>
    <d v="2013-11-10T00:00:00"/>
    <n v="1400"/>
    <n v="668.27"/>
    <n v="502.54"/>
    <n v="935578"/>
    <n v="703556"/>
    <n v="232022"/>
  </r>
  <r>
    <x v="5"/>
    <s v="Mauritius"/>
    <x v="11"/>
    <x v="0"/>
    <x v="0"/>
    <x v="440"/>
    <x v="8"/>
    <x v="1"/>
    <n v="786094367"/>
    <n v="23"/>
    <d v="2010-05-08T00:00:00"/>
    <n v="1647"/>
    <n v="668.27"/>
    <n v="502.54"/>
    <n v="1100640.69"/>
    <n v="827683.38"/>
    <n v="272957.31"/>
  </r>
  <r>
    <x v="1"/>
    <s v="Czech Republic"/>
    <x v="8"/>
    <x v="1"/>
    <x v="0"/>
    <x v="960"/>
    <x v="3"/>
    <x v="6"/>
    <n v="920011270"/>
    <n v="34"/>
    <d v="2017-06-12T00:00:00"/>
    <n v="634"/>
    <n v="421.89"/>
    <n v="364.69"/>
    <n v="267478.26"/>
    <n v="231213.46"/>
    <n v="36264.800000000003"/>
  </r>
  <r>
    <x v="6"/>
    <s v="Mexico"/>
    <x v="10"/>
    <x v="1"/>
    <x v="1"/>
    <x v="961"/>
    <x v="0"/>
    <x v="7"/>
    <n v="885136973"/>
    <n v="33"/>
    <d v="2013-01-11T00:00:00"/>
    <n v="555"/>
    <n v="154.06"/>
    <n v="90.93"/>
    <n v="85503.3"/>
    <n v="50466.15"/>
    <n v="35037.15"/>
  </r>
  <r>
    <x v="1"/>
    <s v="Bosnia and Herzegovina"/>
    <x v="10"/>
    <x v="0"/>
    <x v="0"/>
    <x v="962"/>
    <x v="4"/>
    <x v="0"/>
    <n v="523707807"/>
    <n v="21"/>
    <d v="2013-12-16T00:00:00"/>
    <n v="5633"/>
    <n v="154.06"/>
    <n v="90.93"/>
    <n v="867819.98"/>
    <n v="512208.69"/>
    <n v="355611.29"/>
  </r>
  <r>
    <x v="5"/>
    <s v="Sao Tome and Principe"/>
    <x v="11"/>
    <x v="1"/>
    <x v="0"/>
    <x v="574"/>
    <x v="7"/>
    <x v="2"/>
    <n v="648272597"/>
    <n v="39"/>
    <d v="2011-10-02T00:00:00"/>
    <n v="7122"/>
    <n v="668.27"/>
    <n v="502.54"/>
    <n v="4759418.9400000004"/>
    <n v="3579089.88"/>
    <n v="1180329.06"/>
  </r>
  <r>
    <x v="1"/>
    <s v="Belgium"/>
    <x v="9"/>
    <x v="0"/>
    <x v="2"/>
    <x v="963"/>
    <x v="6"/>
    <x v="0"/>
    <n v="791692674"/>
    <n v="38"/>
    <d v="2013-11-24T00:00:00"/>
    <n v="8310"/>
    <n v="9.33"/>
    <n v="6.92"/>
    <n v="77532.3"/>
    <n v="57505.2"/>
    <n v="20027.099999999999"/>
  </r>
  <r>
    <x v="3"/>
    <s v="Bahrain"/>
    <x v="0"/>
    <x v="1"/>
    <x v="0"/>
    <x v="964"/>
    <x v="11"/>
    <x v="1"/>
    <n v="557141864"/>
    <n v="11"/>
    <d v="2010-02-16T00:00:00"/>
    <n v="9513"/>
    <n v="255.28"/>
    <n v="159.41999999999999"/>
    <n v="2428478.64"/>
    <n v="1516562.46"/>
    <n v="911916.18"/>
  </r>
  <r>
    <x v="5"/>
    <s v="Senegal"/>
    <x v="11"/>
    <x v="0"/>
    <x v="0"/>
    <x v="379"/>
    <x v="11"/>
    <x v="5"/>
    <n v="968106496"/>
    <n v="11"/>
    <d v="2014-02-17T00:00:00"/>
    <n v="3080"/>
    <n v="668.27"/>
    <n v="502.54"/>
    <n v="2058271.6"/>
    <n v="1547823.2"/>
    <n v="510448.4"/>
  </r>
  <r>
    <x v="3"/>
    <s v="Bahrain"/>
    <x v="9"/>
    <x v="1"/>
    <x v="0"/>
    <x v="965"/>
    <x v="4"/>
    <x v="0"/>
    <n v="418385398"/>
    <n v="32"/>
    <d v="2013-12-24T00:00:00"/>
    <n v="8392"/>
    <n v="9.33"/>
    <n v="6.92"/>
    <n v="78297.36"/>
    <n v="58072.639999999999"/>
    <n v="20224.72"/>
  </r>
  <r>
    <x v="5"/>
    <s v="Kenya"/>
    <x v="9"/>
    <x v="0"/>
    <x v="1"/>
    <x v="7"/>
    <x v="6"/>
    <x v="0"/>
    <n v="522089898"/>
    <n v="28"/>
    <d v="2013-11-11T00:00:00"/>
    <n v="6858"/>
    <n v="9.33"/>
    <n v="6.92"/>
    <n v="63985.14"/>
    <n v="47457.36"/>
    <n v="16527.78"/>
  </r>
  <r>
    <x v="5"/>
    <s v="Guinea-Bissau"/>
    <x v="10"/>
    <x v="0"/>
    <x v="2"/>
    <x v="966"/>
    <x v="3"/>
    <x v="3"/>
    <n v="263643825"/>
    <n v="46"/>
    <d v="2015-06-29T00:00:00"/>
    <n v="6921"/>
    <n v="154.06"/>
    <n v="90.93"/>
    <n v="1066249.26"/>
    <n v="629326.53"/>
    <n v="436922.73"/>
  </r>
  <r>
    <x v="2"/>
    <s v="Tajikistan"/>
    <x v="0"/>
    <x v="1"/>
    <x v="1"/>
    <x v="221"/>
    <x v="2"/>
    <x v="0"/>
    <n v="947783505"/>
    <n v="41"/>
    <d v="2013-10-27T00:00:00"/>
    <n v="9056"/>
    <n v="255.28"/>
    <n v="159.41999999999999"/>
    <n v="2311815.6800000002"/>
    <n v="1443707.52"/>
    <n v="868108.16"/>
  </r>
  <r>
    <x v="3"/>
    <s v="Egypt"/>
    <x v="11"/>
    <x v="1"/>
    <x v="2"/>
    <x v="967"/>
    <x v="8"/>
    <x v="4"/>
    <n v="349557769"/>
    <n v="10"/>
    <d v="2016-05-06T00:00:00"/>
    <n v="767"/>
    <n v="668.27"/>
    <n v="502.54"/>
    <n v="512563.09"/>
    <n v="385448.18"/>
    <n v="127114.91"/>
  </r>
  <r>
    <x v="3"/>
    <s v="Iran"/>
    <x v="5"/>
    <x v="1"/>
    <x v="3"/>
    <x v="968"/>
    <x v="7"/>
    <x v="4"/>
    <n v="364327943"/>
    <n v="12"/>
    <d v="2016-08-26T00:00:00"/>
    <n v="1589"/>
    <n v="109.28"/>
    <n v="35.840000000000003"/>
    <n v="173645.92"/>
    <n v="56949.760000000002"/>
    <n v="116696.16"/>
  </r>
  <r>
    <x v="5"/>
    <s v="Kenya"/>
    <x v="4"/>
    <x v="0"/>
    <x v="0"/>
    <x v="969"/>
    <x v="4"/>
    <x v="7"/>
    <n v="257767856"/>
    <n v="46"/>
    <d v="2013-01-03T00:00:00"/>
    <n v="8092"/>
    <n v="81.73"/>
    <n v="56.67"/>
    <n v="661359.16"/>
    <n v="458573.64"/>
    <n v="202785.52"/>
  </r>
  <r>
    <x v="1"/>
    <s v="Sweden"/>
    <x v="10"/>
    <x v="0"/>
    <x v="1"/>
    <x v="350"/>
    <x v="9"/>
    <x v="7"/>
    <n v="715863835"/>
    <n v="19"/>
    <d v="2012-01-26T00:00:00"/>
    <n v="8872"/>
    <n v="154.06"/>
    <n v="90.93"/>
    <n v="1366820.32"/>
    <n v="806730.96"/>
    <n v="560089.36"/>
  </r>
  <r>
    <x v="1"/>
    <s v="Albania"/>
    <x v="7"/>
    <x v="1"/>
    <x v="1"/>
    <x v="750"/>
    <x v="7"/>
    <x v="1"/>
    <n v="694914710"/>
    <n v="33"/>
    <d v="2010-09-25T00:00:00"/>
    <n v="9560"/>
    <n v="437.2"/>
    <n v="263.33"/>
    <n v="4179632"/>
    <n v="2517434.7999999998"/>
    <n v="1662197.2"/>
  </r>
  <r>
    <x v="5"/>
    <s v="Togo"/>
    <x v="0"/>
    <x v="1"/>
    <x v="0"/>
    <x v="970"/>
    <x v="9"/>
    <x v="5"/>
    <n v="571531808"/>
    <n v="49"/>
    <d v="2014-02-22T00:00:00"/>
    <n v="7818"/>
    <n v="255.28"/>
    <n v="159.41999999999999"/>
    <n v="1995779.04"/>
    <n v="1246345.56"/>
    <n v="749433.48"/>
  </r>
  <r>
    <x v="0"/>
    <s v="Dominica"/>
    <x v="3"/>
    <x v="0"/>
    <x v="1"/>
    <x v="198"/>
    <x v="9"/>
    <x v="6"/>
    <n v="792638957"/>
    <n v="17"/>
    <d v="2017-02-17T00:00:00"/>
    <n v="8336"/>
    <n v="205.7"/>
    <n v="117.11"/>
    <n v="1714715.2"/>
    <n v="976228.96"/>
    <n v="738486.24"/>
  </r>
  <r>
    <x v="1"/>
    <s v="Macedonia"/>
    <x v="0"/>
    <x v="0"/>
    <x v="0"/>
    <x v="971"/>
    <x v="4"/>
    <x v="3"/>
    <n v="525472486"/>
    <n v="2"/>
    <d v="2015-11-23T00:00:00"/>
    <n v="7840"/>
    <n v="255.28"/>
    <n v="159.41999999999999"/>
    <n v="2001395.2"/>
    <n v="1249852.8"/>
    <n v="751542.4"/>
  </r>
  <r>
    <x v="5"/>
    <s v="Sudan"/>
    <x v="1"/>
    <x v="1"/>
    <x v="3"/>
    <x v="824"/>
    <x v="8"/>
    <x v="2"/>
    <n v="807581222"/>
    <n v="6"/>
    <d v="2011-04-25T00:00:00"/>
    <n v="85"/>
    <n v="152.58000000000001"/>
    <n v="97.44"/>
    <n v="12969.3"/>
    <n v="8282.4"/>
    <n v="4686.8999999999996"/>
  </r>
  <r>
    <x v="1"/>
    <s v="Georgia"/>
    <x v="9"/>
    <x v="0"/>
    <x v="2"/>
    <x v="972"/>
    <x v="6"/>
    <x v="7"/>
    <n v="496826493"/>
    <n v="44"/>
    <d v="2012-12-11T00:00:00"/>
    <n v="855"/>
    <n v="9.33"/>
    <n v="6.92"/>
    <n v="7977.15"/>
    <n v="5916.6"/>
    <n v="2060.5500000000002"/>
  </r>
  <r>
    <x v="0"/>
    <s v="El Salvador"/>
    <x v="1"/>
    <x v="0"/>
    <x v="1"/>
    <x v="973"/>
    <x v="11"/>
    <x v="7"/>
    <n v="321382129"/>
    <n v="19"/>
    <d v="2012-03-04T00:00:00"/>
    <n v="2969"/>
    <n v="152.58000000000001"/>
    <n v="97.44"/>
    <n v="453010.02"/>
    <n v="289299.36"/>
    <n v="163710.66"/>
  </r>
  <r>
    <x v="3"/>
    <s v="United Arab Emirates"/>
    <x v="9"/>
    <x v="0"/>
    <x v="0"/>
    <x v="974"/>
    <x v="9"/>
    <x v="6"/>
    <n v="629734456"/>
    <n v="50"/>
    <d v="2017-03-06T00:00:00"/>
    <n v="1274"/>
    <n v="9.33"/>
    <n v="6.92"/>
    <n v="11886.42"/>
    <n v="8816.08"/>
    <n v="3070.34"/>
  </r>
  <r>
    <x v="1"/>
    <s v="Liechtenstein"/>
    <x v="3"/>
    <x v="0"/>
    <x v="2"/>
    <x v="975"/>
    <x v="9"/>
    <x v="1"/>
    <n v="940682303"/>
    <n v="39"/>
    <d v="2010-02-09T00:00:00"/>
    <n v="7652"/>
    <n v="205.7"/>
    <n v="117.11"/>
    <n v="1574016.4"/>
    <n v="896125.72"/>
    <n v="677890.68"/>
  </r>
  <r>
    <x v="4"/>
    <s v="Marshall Islands"/>
    <x v="4"/>
    <x v="1"/>
    <x v="1"/>
    <x v="976"/>
    <x v="3"/>
    <x v="7"/>
    <n v="393336999"/>
    <n v="6"/>
    <d v="2012-05-14T00:00:00"/>
    <n v="6014"/>
    <n v="81.73"/>
    <n v="56.67"/>
    <n v="491524.22"/>
    <n v="340813.38"/>
    <n v="150710.84"/>
  </r>
  <r>
    <x v="3"/>
    <s v="Pakistan"/>
    <x v="9"/>
    <x v="1"/>
    <x v="1"/>
    <x v="564"/>
    <x v="10"/>
    <x v="7"/>
    <n v="897122371"/>
    <n v="9"/>
    <d v="2012-06-13T00:00:00"/>
    <n v="7300"/>
    <n v="9.33"/>
    <n v="6.92"/>
    <n v="68109"/>
    <n v="50516"/>
    <n v="17593"/>
  </r>
  <r>
    <x v="1"/>
    <s v="Norway"/>
    <x v="9"/>
    <x v="1"/>
    <x v="1"/>
    <x v="201"/>
    <x v="6"/>
    <x v="5"/>
    <n v="381774747"/>
    <n v="17"/>
    <d v="2014-10-23T00:00:00"/>
    <n v="4486"/>
    <n v="9.33"/>
    <n v="6.92"/>
    <n v="41854.379999999997"/>
    <n v="31043.119999999999"/>
    <n v="10811.26"/>
  </r>
  <r>
    <x v="3"/>
    <s v="Saudi Arabia"/>
    <x v="0"/>
    <x v="0"/>
    <x v="0"/>
    <x v="977"/>
    <x v="7"/>
    <x v="0"/>
    <n v="447342956"/>
    <n v="38"/>
    <d v="2013-09-21T00:00:00"/>
    <n v="7576"/>
    <n v="255.28"/>
    <n v="159.41999999999999"/>
    <n v="1934001.28"/>
    <n v="1207765.92"/>
    <n v="726235.36"/>
  </r>
  <r>
    <x v="2"/>
    <s v="Maldives"/>
    <x v="10"/>
    <x v="0"/>
    <x v="0"/>
    <x v="978"/>
    <x v="4"/>
    <x v="2"/>
    <n v="514188325"/>
    <n v="45"/>
    <d v="2012-01-02T00:00:00"/>
    <n v="8607"/>
    <n v="154.06"/>
    <n v="90.93"/>
    <n v="1325994.42"/>
    <n v="782634.51"/>
    <n v="543359.91"/>
  </r>
  <r>
    <x v="5"/>
    <s v="Sierra Leone"/>
    <x v="8"/>
    <x v="0"/>
    <x v="3"/>
    <x v="979"/>
    <x v="8"/>
    <x v="6"/>
    <n v="972984683"/>
    <n v="46"/>
    <d v="2017-05-30T00:00:00"/>
    <n v="6644"/>
    <n v="421.89"/>
    <n v="364.69"/>
    <n v="2803037.16"/>
    <n v="2423000.36"/>
    <n v="380036.8"/>
  </r>
  <r>
    <x v="1"/>
    <s v="Ireland"/>
    <x v="10"/>
    <x v="0"/>
    <x v="3"/>
    <x v="980"/>
    <x v="0"/>
    <x v="3"/>
    <n v="934718358"/>
    <n v="14"/>
    <d v="2015-12-16T00:00:00"/>
    <n v="2789"/>
    <n v="154.06"/>
    <n v="90.93"/>
    <n v="429673.34"/>
    <n v="253603.77"/>
    <n v="176069.57"/>
  </r>
  <r>
    <x v="5"/>
    <s v="Madagascar"/>
    <x v="1"/>
    <x v="1"/>
    <x v="0"/>
    <x v="981"/>
    <x v="4"/>
    <x v="0"/>
    <n v="480688178"/>
    <n v="12"/>
    <d v="2013-11-24T00:00:00"/>
    <n v="5169"/>
    <n v="152.58000000000001"/>
    <n v="97.44"/>
    <n v="788686.02"/>
    <n v="503667.36"/>
    <n v="285018.65999999997"/>
  </r>
  <r>
    <x v="3"/>
    <s v="Bahrain"/>
    <x v="11"/>
    <x v="0"/>
    <x v="1"/>
    <x v="982"/>
    <x v="2"/>
    <x v="1"/>
    <n v="212505471"/>
    <n v="15"/>
    <d v="2010-09-28T00:00:00"/>
    <n v="3946"/>
    <n v="668.27"/>
    <n v="502.54"/>
    <n v="2636993.42"/>
    <n v="1983022.84"/>
    <n v="653970.57999999996"/>
  </r>
  <r>
    <x v="4"/>
    <s v="Marshall Islands"/>
    <x v="5"/>
    <x v="0"/>
    <x v="0"/>
    <x v="983"/>
    <x v="4"/>
    <x v="1"/>
    <n v="802094066"/>
    <n v="35"/>
    <d v="2010-12-10T00:00:00"/>
    <n v="6313"/>
    <n v="109.28"/>
    <n v="35.840000000000003"/>
    <n v="689884.64"/>
    <n v="226257.92000000001"/>
    <n v="463626.72"/>
  </r>
  <r>
    <x v="1"/>
    <s v="Romania"/>
    <x v="8"/>
    <x v="1"/>
    <x v="1"/>
    <x v="984"/>
    <x v="5"/>
    <x v="7"/>
    <n v="741690289"/>
    <n v="48"/>
    <d v="2012-05-10T00:00:00"/>
    <n v="1494"/>
    <n v="421.89"/>
    <n v="364.69"/>
    <n v="630303.66"/>
    <n v="544846.86"/>
    <n v="85456.8"/>
  </r>
  <r>
    <x v="1"/>
    <s v="Serbia"/>
    <x v="5"/>
    <x v="1"/>
    <x v="2"/>
    <x v="985"/>
    <x v="9"/>
    <x v="1"/>
    <n v="393842971"/>
    <n v="19"/>
    <d v="2010-01-31T00:00:00"/>
    <n v="5742"/>
    <n v="109.28"/>
    <n v="35.840000000000003"/>
    <n v="627485.76"/>
    <n v="205793.28"/>
    <n v="421692.48"/>
  </r>
  <r>
    <x v="0"/>
    <s v="Grenada"/>
    <x v="1"/>
    <x v="0"/>
    <x v="0"/>
    <x v="986"/>
    <x v="2"/>
    <x v="3"/>
    <n v="641413438"/>
    <n v="26"/>
    <d v="2015-09-30T00:00:00"/>
    <n v="7345"/>
    <n v="152.58000000000001"/>
    <n v="97.44"/>
    <n v="1120700.1000000001"/>
    <n v="715696.8"/>
    <n v="405003.3"/>
  </r>
  <r>
    <x v="5"/>
    <s v="Rwanda"/>
    <x v="7"/>
    <x v="1"/>
    <x v="0"/>
    <x v="987"/>
    <x v="11"/>
    <x v="3"/>
    <n v="637575519"/>
    <n v="36"/>
    <d v="2015-03-21T00:00:00"/>
    <n v="1619"/>
    <n v="437.2"/>
    <n v="263.33"/>
    <n v="707826.8"/>
    <n v="426331.27"/>
    <n v="281495.53000000003"/>
  </r>
  <r>
    <x v="2"/>
    <s v="Taiwan"/>
    <x v="7"/>
    <x v="1"/>
    <x v="0"/>
    <x v="988"/>
    <x v="1"/>
    <x v="1"/>
    <n v="955815541"/>
    <n v="26"/>
    <d v="2010-08-13T00:00:00"/>
    <n v="5914"/>
    <n v="437.2"/>
    <n v="263.33"/>
    <n v="2585600.7999999998"/>
    <n v="1557333.62"/>
    <n v="1028267.18"/>
  </r>
  <r>
    <x v="5"/>
    <s v="Chad"/>
    <x v="3"/>
    <x v="0"/>
    <x v="3"/>
    <x v="989"/>
    <x v="1"/>
    <x v="4"/>
    <n v="439932334"/>
    <n v="16"/>
    <d v="2016-08-06T00:00:00"/>
    <n v="4609"/>
    <n v="205.7"/>
    <n v="117.11"/>
    <n v="948071.3"/>
    <n v="539759.99"/>
    <n v="408311.31"/>
  </r>
  <r>
    <x v="5"/>
    <s v="Malawi"/>
    <x v="0"/>
    <x v="1"/>
    <x v="3"/>
    <x v="990"/>
    <x v="0"/>
    <x v="1"/>
    <n v="254037225"/>
    <n v="37"/>
    <d v="2011-01-18T00:00:00"/>
    <n v="4115"/>
    <n v="255.28"/>
    <n v="159.41999999999999"/>
    <n v="1050477.2"/>
    <n v="656013.30000000005"/>
    <n v="394463.9"/>
  </r>
  <r>
    <x v="4"/>
    <s v="Tonga"/>
    <x v="7"/>
    <x v="0"/>
    <x v="0"/>
    <x v="991"/>
    <x v="5"/>
    <x v="5"/>
    <n v="732554042"/>
    <n v="5"/>
    <d v="2014-04-05T00:00:00"/>
    <n v="7875"/>
    <n v="437.2"/>
    <n v="263.33"/>
    <n v="3442950"/>
    <n v="2073723.75"/>
    <n v="1369226.25"/>
  </r>
  <r>
    <x v="5"/>
    <s v="Democratic Republic of the Congo"/>
    <x v="6"/>
    <x v="0"/>
    <x v="0"/>
    <x v="992"/>
    <x v="5"/>
    <x v="1"/>
    <n v="930219113"/>
    <n v="7"/>
    <d v="2010-03-10T00:00:00"/>
    <n v="1362"/>
    <n v="651.21"/>
    <n v="524.96"/>
    <n v="886948.02"/>
    <n v="714995.52"/>
    <n v="171952.5"/>
  </r>
  <r>
    <x v="5"/>
    <s v="Sierra Leone"/>
    <x v="2"/>
    <x v="0"/>
    <x v="3"/>
    <x v="975"/>
    <x v="9"/>
    <x v="1"/>
    <n v="872081267"/>
    <n v="11"/>
    <d v="2010-01-12T00:00:00"/>
    <n v="7081"/>
    <n v="47.45"/>
    <n v="31.79"/>
    <n v="335993.45"/>
    <n v="225104.99"/>
    <n v="110888.46"/>
  </r>
  <r>
    <x v="3"/>
    <s v="Iran"/>
    <x v="6"/>
    <x v="1"/>
    <x v="3"/>
    <x v="993"/>
    <x v="0"/>
    <x v="1"/>
    <n v="203501832"/>
    <n v="2"/>
    <d v="2010-12-18T00:00:00"/>
    <n v="9569"/>
    <n v="651.21"/>
    <n v="524.96"/>
    <n v="6231428.4900000002"/>
    <n v="5023342.24"/>
    <n v="1208086.25"/>
  </r>
  <r>
    <x v="5"/>
    <s v="Guinea-Bissau"/>
    <x v="5"/>
    <x v="0"/>
    <x v="2"/>
    <x v="727"/>
    <x v="11"/>
    <x v="3"/>
    <n v="440154635"/>
    <n v="3"/>
    <d v="2015-02-06T00:00:00"/>
    <n v="393"/>
    <n v="109.28"/>
    <n v="35.840000000000003"/>
    <n v="42947.040000000001"/>
    <n v="14085.12"/>
    <n v="28861.919999999998"/>
  </r>
  <r>
    <x v="5"/>
    <s v="Chad"/>
    <x v="4"/>
    <x v="0"/>
    <x v="0"/>
    <x v="441"/>
    <x v="3"/>
    <x v="1"/>
    <n v="918026006"/>
    <n v="49"/>
    <d v="2010-07-09T00:00:00"/>
    <n v="3151"/>
    <n v="81.73"/>
    <n v="56.67"/>
    <n v="257531.23"/>
    <n v="178567.17"/>
    <n v="78964.06"/>
  </r>
  <r>
    <x v="1"/>
    <s v="Ireland"/>
    <x v="11"/>
    <x v="1"/>
    <x v="3"/>
    <x v="994"/>
    <x v="3"/>
    <x v="7"/>
    <n v="143414771"/>
    <n v="13"/>
    <d v="2012-06-03T00:00:00"/>
    <n v="8473"/>
    <n v="668.27"/>
    <n v="502.54"/>
    <n v="5662251.71"/>
    <n v="4258021.42"/>
    <n v="1404230.29"/>
  </r>
  <r>
    <x v="2"/>
    <s v="Taiwan"/>
    <x v="10"/>
    <x v="1"/>
    <x v="0"/>
    <x v="995"/>
    <x v="0"/>
    <x v="5"/>
    <n v="742932260"/>
    <n v="33"/>
    <d v="2015-01-30T00:00:00"/>
    <n v="9020"/>
    <n v="154.06"/>
    <n v="90.93"/>
    <n v="1389621.2"/>
    <n v="820188.6"/>
    <n v="569432.6"/>
  </r>
  <r>
    <x v="0"/>
    <s v="Haiti"/>
    <x v="10"/>
    <x v="1"/>
    <x v="2"/>
    <x v="996"/>
    <x v="0"/>
    <x v="4"/>
    <n v="913502299"/>
    <n v="35"/>
    <d v="2017-01-14T00:00:00"/>
    <n v="4485"/>
    <n v="154.06"/>
    <n v="90.93"/>
    <n v="690959.1"/>
    <n v="407821.05"/>
    <n v="283138.05"/>
  </r>
  <r>
    <x v="1"/>
    <s v="Portugal"/>
    <x v="1"/>
    <x v="1"/>
    <x v="1"/>
    <x v="335"/>
    <x v="10"/>
    <x v="1"/>
    <n v="272361218"/>
    <n v="7"/>
    <d v="2010-07-03T00:00:00"/>
    <n v="6592"/>
    <n v="152.58000000000001"/>
    <n v="97.44"/>
    <n v="1005807.36"/>
    <n v="642324.47999999998"/>
    <n v="363482.88"/>
  </r>
  <r>
    <x v="0"/>
    <s v="Saint Lucia"/>
    <x v="10"/>
    <x v="1"/>
    <x v="1"/>
    <x v="997"/>
    <x v="10"/>
    <x v="3"/>
    <n v="307057845"/>
    <n v="28"/>
    <d v="2015-07-02T00:00:00"/>
    <n v="4095"/>
    <n v="154.06"/>
    <n v="90.93"/>
    <n v="630875.69999999995"/>
    <n v="372358.35"/>
    <n v="258517.35"/>
  </r>
  <r>
    <x v="2"/>
    <s v="Japan"/>
    <x v="2"/>
    <x v="0"/>
    <x v="1"/>
    <x v="998"/>
    <x v="6"/>
    <x v="5"/>
    <n v="325453507"/>
    <n v="36"/>
    <d v="2014-11-12T00:00:00"/>
    <n v="7780"/>
    <n v="47.45"/>
    <n v="31.79"/>
    <n v="369161"/>
    <n v="247326.2"/>
    <n v="121834.8"/>
  </r>
  <r>
    <x v="5"/>
    <s v="Zambia"/>
    <x v="0"/>
    <x v="0"/>
    <x v="2"/>
    <x v="999"/>
    <x v="1"/>
    <x v="2"/>
    <n v="605722033"/>
    <n v="10"/>
    <d v="2011-07-20T00:00:00"/>
    <n v="5465"/>
    <n v="255.28"/>
    <n v="159.41999999999999"/>
    <n v="1395105.2"/>
    <n v="871230.3"/>
    <n v="523874.9"/>
  </r>
  <r>
    <x v="1"/>
    <s v="Lithuania"/>
    <x v="10"/>
    <x v="0"/>
    <x v="0"/>
    <x v="1000"/>
    <x v="3"/>
    <x v="6"/>
    <n v="146349751"/>
    <n v="43"/>
    <d v="2017-06-13T00:00:00"/>
    <n v="6999"/>
    <n v="154.06"/>
    <n v="90.93"/>
    <n v="1078265.94"/>
    <n v="636419.06999999995"/>
    <n v="441846.87"/>
  </r>
  <r>
    <x v="2"/>
    <s v="Malaysia"/>
    <x v="9"/>
    <x v="0"/>
    <x v="1"/>
    <x v="1001"/>
    <x v="6"/>
    <x v="1"/>
    <n v="716135489"/>
    <n v="14"/>
    <d v="2010-11-13T00:00:00"/>
    <n v="9260"/>
    <n v="9.33"/>
    <n v="6.92"/>
    <n v="86395.8"/>
    <n v="64079.199999999997"/>
    <n v="22316.6"/>
  </r>
  <r>
    <x v="1"/>
    <s v="Georgia"/>
    <x v="8"/>
    <x v="1"/>
    <x v="1"/>
    <x v="1002"/>
    <x v="11"/>
    <x v="6"/>
    <n v="104190576"/>
    <n v="18"/>
    <d v="2017-03-12T00:00:00"/>
    <n v="1162"/>
    <n v="421.89"/>
    <n v="364.69"/>
    <n v="490236.18"/>
    <n v="423769.78"/>
    <n v="66466.399999999994"/>
  </r>
  <r>
    <x v="2"/>
    <s v="Laos"/>
    <x v="0"/>
    <x v="1"/>
    <x v="0"/>
    <x v="398"/>
    <x v="8"/>
    <x v="0"/>
    <n v="669938838"/>
    <n v="36"/>
    <d v="2013-05-10T00:00:00"/>
    <n v="8645"/>
    <n v="255.28"/>
    <n v="159.41999999999999"/>
    <n v="2206895.6"/>
    <n v="1378185.9"/>
    <n v="828709.7"/>
  </r>
  <r>
    <x v="4"/>
    <s v="Kiribati"/>
    <x v="6"/>
    <x v="1"/>
    <x v="2"/>
    <x v="1003"/>
    <x v="9"/>
    <x v="3"/>
    <n v="793116605"/>
    <n v="12"/>
    <d v="2015-02-07T00:00:00"/>
    <n v="9683"/>
    <n v="651.21"/>
    <n v="524.96"/>
    <n v="6305666.4299999997"/>
    <n v="5083187.68"/>
    <n v="1222478.75"/>
  </r>
  <r>
    <x v="2"/>
    <s v="Laos"/>
    <x v="11"/>
    <x v="1"/>
    <x v="0"/>
    <x v="1004"/>
    <x v="9"/>
    <x v="0"/>
    <n v="723772704"/>
    <n v="31"/>
    <d v="2013-02-15T00:00:00"/>
    <n v="9282"/>
    <n v="668.27"/>
    <n v="502.54"/>
    <n v="6202882.1399999997"/>
    <n v="4664576.28"/>
    <n v="1538305.86"/>
  </r>
  <r>
    <x v="1"/>
    <s v="Poland"/>
    <x v="3"/>
    <x v="0"/>
    <x v="1"/>
    <x v="1005"/>
    <x v="4"/>
    <x v="0"/>
    <n v="332268464"/>
    <n v="38"/>
    <d v="2013-12-14T00:00:00"/>
    <n v="4477"/>
    <n v="205.7"/>
    <n v="117.11"/>
    <n v="920918.9"/>
    <n v="524301.47"/>
    <n v="396617.43"/>
  </r>
  <r>
    <x v="1"/>
    <s v="Spain"/>
    <x v="8"/>
    <x v="0"/>
    <x v="0"/>
    <x v="1006"/>
    <x v="4"/>
    <x v="0"/>
    <n v="459277713"/>
    <n v="19"/>
    <d v="2013-12-04T00:00:00"/>
    <n v="9336"/>
    <n v="421.89"/>
    <n v="364.69"/>
    <n v="3938765.04"/>
    <n v="3404745.84"/>
    <n v="534019.19999999995"/>
  </r>
  <r>
    <x v="1"/>
    <s v="Romania"/>
    <x v="9"/>
    <x v="1"/>
    <x v="2"/>
    <x v="1007"/>
    <x v="1"/>
    <x v="1"/>
    <n v="665786778"/>
    <n v="22"/>
    <d v="2010-08-15T00:00:00"/>
    <n v="9958"/>
    <n v="9.33"/>
    <n v="6.92"/>
    <n v="92908.14"/>
    <n v="68909.36"/>
    <n v="23998.78"/>
  </r>
  <r>
    <x v="2"/>
    <s v="Indonesia"/>
    <x v="11"/>
    <x v="0"/>
    <x v="0"/>
    <x v="1008"/>
    <x v="6"/>
    <x v="0"/>
    <n v="583094489"/>
    <n v="34"/>
    <d v="2013-11-13T00:00:00"/>
    <n v="9472"/>
    <n v="668.27"/>
    <n v="502.54"/>
    <n v="6329853.4400000004"/>
    <n v="4760058.88"/>
    <n v="1569794.56"/>
  </r>
  <r>
    <x v="5"/>
    <s v="Ghana"/>
    <x v="3"/>
    <x v="1"/>
    <x v="0"/>
    <x v="602"/>
    <x v="2"/>
    <x v="2"/>
    <n v="362812173"/>
    <n v="3"/>
    <d v="2011-09-30T00:00:00"/>
    <n v="3039"/>
    <n v="205.7"/>
    <n v="117.11"/>
    <n v="625122.30000000005"/>
    <n v="355897.29"/>
    <n v="269225.01"/>
  </r>
  <r>
    <x v="0"/>
    <s v="Grenada"/>
    <x v="1"/>
    <x v="0"/>
    <x v="1"/>
    <x v="1009"/>
    <x v="7"/>
    <x v="7"/>
    <n v="226863658"/>
    <n v="19"/>
    <d v="2012-09-16T00:00:00"/>
    <n v="2853"/>
    <n v="152.58000000000001"/>
    <n v="97.44"/>
    <n v="435310.74"/>
    <n v="277996.32"/>
    <n v="157314.42000000001"/>
  </r>
  <r>
    <x v="1"/>
    <s v="Latvia"/>
    <x v="0"/>
    <x v="0"/>
    <x v="2"/>
    <x v="1010"/>
    <x v="2"/>
    <x v="1"/>
    <n v="917485272"/>
    <n v="32"/>
    <d v="2010-10-03T00:00:00"/>
    <n v="3136"/>
    <n v="255.28"/>
    <n v="159.41999999999999"/>
    <n v="800558.07999999996"/>
    <n v="499941.12"/>
    <n v="300616.96000000002"/>
  </r>
  <r>
    <x v="1"/>
    <s v="Ireland"/>
    <x v="4"/>
    <x v="1"/>
    <x v="2"/>
    <x v="1011"/>
    <x v="8"/>
    <x v="7"/>
    <n v="547225844"/>
    <n v="32"/>
    <d v="2012-05-30T00:00:00"/>
    <n v="5143"/>
    <n v="81.73"/>
    <n v="56.67"/>
    <n v="420337.39"/>
    <n v="291453.81"/>
    <n v="128883.58"/>
  </r>
  <r>
    <x v="5"/>
    <s v="Botswana"/>
    <x v="11"/>
    <x v="1"/>
    <x v="0"/>
    <x v="417"/>
    <x v="11"/>
    <x v="1"/>
    <n v="448946702"/>
    <n v="22"/>
    <d v="2010-02-28T00:00:00"/>
    <n v="2161"/>
    <n v="668.27"/>
    <n v="502.54"/>
    <n v="1444131.47"/>
    <n v="1085988.94"/>
    <n v="358142.53"/>
  </r>
  <r>
    <x v="5"/>
    <s v="Liberia"/>
    <x v="7"/>
    <x v="0"/>
    <x v="3"/>
    <x v="1012"/>
    <x v="10"/>
    <x v="4"/>
    <n v="225821673"/>
    <n v="43"/>
    <d v="2016-08-03T00:00:00"/>
    <n v="4506"/>
    <n v="437.2"/>
    <n v="263.33"/>
    <n v="1970023.2"/>
    <n v="1186564.98"/>
    <n v="783458.22"/>
  </r>
  <r>
    <x v="2"/>
    <s v="Uzbekistan"/>
    <x v="2"/>
    <x v="0"/>
    <x v="2"/>
    <x v="1013"/>
    <x v="2"/>
    <x v="5"/>
    <n v="901337087"/>
    <n v="49"/>
    <d v="2014-10-25T00:00:00"/>
    <n v="4529"/>
    <n v="47.45"/>
    <n v="31.79"/>
    <n v="214901.05"/>
    <n v="143976.91"/>
    <n v="70924.14"/>
  </r>
  <r>
    <x v="1"/>
    <s v="Switzerland"/>
    <x v="11"/>
    <x v="1"/>
    <x v="2"/>
    <x v="465"/>
    <x v="1"/>
    <x v="3"/>
    <n v="869291770"/>
    <n v="33"/>
    <d v="2015-08-21T00:00:00"/>
    <n v="1607"/>
    <n v="668.27"/>
    <n v="502.54"/>
    <n v="1073909.8899999999"/>
    <n v="807581.78"/>
    <n v="266328.11"/>
  </r>
  <r>
    <x v="0"/>
    <s v="El Salvador"/>
    <x v="0"/>
    <x v="1"/>
    <x v="2"/>
    <x v="1014"/>
    <x v="6"/>
    <x v="3"/>
    <n v="843797051"/>
    <n v="1"/>
    <d v="2015-10-21T00:00:00"/>
    <n v="7153"/>
    <n v="255.28"/>
    <n v="159.41999999999999"/>
    <n v="1826017.84"/>
    <n v="1140331.26"/>
    <n v="685686.58"/>
  </r>
  <r>
    <x v="1"/>
    <s v="Romania"/>
    <x v="5"/>
    <x v="1"/>
    <x v="2"/>
    <x v="1015"/>
    <x v="9"/>
    <x v="6"/>
    <n v="709276759"/>
    <n v="48"/>
    <d v="2017-03-01T00:00:00"/>
    <n v="9610"/>
    <n v="109.28"/>
    <n v="35.840000000000003"/>
    <n v="1050180.8"/>
    <n v="344422.40000000002"/>
    <n v="705758.4"/>
  </r>
  <r>
    <x v="2"/>
    <s v="Nepal"/>
    <x v="9"/>
    <x v="0"/>
    <x v="0"/>
    <x v="823"/>
    <x v="8"/>
    <x v="5"/>
    <n v="870467221"/>
    <n v="31"/>
    <d v="2014-05-28T00:00:00"/>
    <n v="9449"/>
    <n v="9.33"/>
    <n v="6.92"/>
    <n v="88159.17"/>
    <n v="65387.08"/>
    <n v="22772.09"/>
  </r>
  <r>
    <x v="5"/>
    <s v="Niger"/>
    <x v="0"/>
    <x v="0"/>
    <x v="0"/>
    <x v="1016"/>
    <x v="5"/>
    <x v="3"/>
    <n v="902417266"/>
    <n v="45"/>
    <d v="2015-04-15T00:00:00"/>
    <n v="4178"/>
    <n v="255.28"/>
    <n v="159.41999999999999"/>
    <n v="1066559.8400000001"/>
    <n v="666056.76"/>
    <n v="400503.08"/>
  </r>
  <r>
    <x v="4"/>
    <s v="Kiribati"/>
    <x v="6"/>
    <x v="1"/>
    <x v="0"/>
    <x v="79"/>
    <x v="0"/>
    <x v="7"/>
    <n v="900488221"/>
    <n v="50"/>
    <d v="2013-02-14T00:00:00"/>
    <n v="3330"/>
    <n v="651.21"/>
    <n v="524.96"/>
    <n v="2168529.2999999998"/>
    <n v="1748116.8"/>
    <n v="420412.5"/>
  </r>
  <r>
    <x v="2"/>
    <s v="Indonesia"/>
    <x v="5"/>
    <x v="0"/>
    <x v="3"/>
    <x v="1017"/>
    <x v="7"/>
    <x v="0"/>
    <n v="130353915"/>
    <n v="43"/>
    <d v="2013-10-01T00:00:00"/>
    <n v="3475"/>
    <n v="109.28"/>
    <n v="35.840000000000003"/>
    <n v="379748"/>
    <n v="124544"/>
    <n v="255204"/>
  </r>
  <r>
    <x v="5"/>
    <s v="Botswana"/>
    <x v="7"/>
    <x v="1"/>
    <x v="3"/>
    <x v="1018"/>
    <x v="10"/>
    <x v="4"/>
    <n v="178000676"/>
    <n v="35"/>
    <d v="2016-07-16T00:00:00"/>
    <n v="3210"/>
    <n v="437.2"/>
    <n v="263.33"/>
    <n v="1403412"/>
    <n v="845289.3"/>
    <n v="558122.69999999995"/>
  </r>
  <r>
    <x v="5"/>
    <s v="Gabon"/>
    <x v="2"/>
    <x v="0"/>
    <x v="2"/>
    <x v="396"/>
    <x v="10"/>
    <x v="1"/>
    <n v="899727332"/>
    <n v="25"/>
    <d v="2010-07-13T00:00:00"/>
    <n v="8166"/>
    <n v="47.45"/>
    <n v="31.79"/>
    <n v="387476.7"/>
    <n v="259597.14"/>
    <n v="127879.56"/>
  </r>
  <r>
    <x v="2"/>
    <s v="Philippines"/>
    <x v="0"/>
    <x v="1"/>
    <x v="1"/>
    <x v="183"/>
    <x v="11"/>
    <x v="4"/>
    <n v="872145211"/>
    <n v="25"/>
    <d v="2016-02-26T00:00:00"/>
    <n v="6004"/>
    <n v="255.28"/>
    <n v="159.41999999999999"/>
    <n v="1532701.12"/>
    <n v="957157.68"/>
    <n v="575543.43999999994"/>
  </r>
  <r>
    <x v="5"/>
    <s v="Zambia"/>
    <x v="6"/>
    <x v="0"/>
    <x v="1"/>
    <x v="1019"/>
    <x v="11"/>
    <x v="0"/>
    <n v="542178142"/>
    <n v="36"/>
    <d v="2013-03-26T00:00:00"/>
    <n v="1415"/>
    <n v="651.21"/>
    <n v="524.96"/>
    <n v="921462.15"/>
    <n v="742818.4"/>
    <n v="178643.75"/>
  </r>
  <r>
    <x v="1"/>
    <s v="Albania"/>
    <x v="2"/>
    <x v="0"/>
    <x v="1"/>
    <x v="1020"/>
    <x v="6"/>
    <x v="7"/>
    <n v="877062451"/>
    <n v="20"/>
    <d v="2012-10-29T00:00:00"/>
    <n v="1124"/>
    <n v="47.45"/>
    <n v="31.79"/>
    <n v="53333.8"/>
    <n v="35731.96"/>
    <n v="17601.84"/>
  </r>
  <r>
    <x v="5"/>
    <s v="Burkina Faso"/>
    <x v="4"/>
    <x v="1"/>
    <x v="0"/>
    <x v="1021"/>
    <x v="4"/>
    <x v="3"/>
    <n v="214346969"/>
    <n v="32"/>
    <d v="2015-12-20T00:00:00"/>
    <n v="8886"/>
    <n v="81.73"/>
    <n v="56.67"/>
    <n v="726252.78"/>
    <n v="503569.62"/>
    <n v="222683.16"/>
  </r>
  <r>
    <x v="1"/>
    <s v="Slovenia"/>
    <x v="0"/>
    <x v="0"/>
    <x v="2"/>
    <x v="1022"/>
    <x v="6"/>
    <x v="4"/>
    <n v="111893022"/>
    <n v="35"/>
    <d v="2016-12-02T00:00:00"/>
    <n v="486"/>
    <n v="255.28"/>
    <n v="159.41999999999999"/>
    <n v="124066.08"/>
    <n v="77478.12"/>
    <n v="46587.96"/>
  </r>
  <r>
    <x v="1"/>
    <s v="Slovakia"/>
    <x v="2"/>
    <x v="0"/>
    <x v="0"/>
    <x v="948"/>
    <x v="6"/>
    <x v="5"/>
    <n v="397874438"/>
    <n v="33"/>
    <d v="2014-12-01T00:00:00"/>
    <n v="8743"/>
    <n v="47.45"/>
    <n v="31.79"/>
    <n v="414855.35"/>
    <n v="277939.96999999997"/>
    <n v="136915.38"/>
  </r>
  <r>
    <x v="1"/>
    <s v="Bulgaria"/>
    <x v="5"/>
    <x v="1"/>
    <x v="1"/>
    <x v="1023"/>
    <x v="5"/>
    <x v="1"/>
    <n v="520777547"/>
    <n v="44"/>
    <d v="2010-04-15T00:00:00"/>
    <n v="8504"/>
    <n v="109.28"/>
    <n v="35.840000000000003"/>
    <n v="929317.12"/>
    <n v="304783.35999999999"/>
    <n v="624533.76000000001"/>
  </r>
  <r>
    <x v="2"/>
    <s v="Brunei"/>
    <x v="9"/>
    <x v="1"/>
    <x v="1"/>
    <x v="1024"/>
    <x v="1"/>
    <x v="3"/>
    <n v="899401175"/>
    <n v="22"/>
    <d v="2015-08-15T00:00:00"/>
    <n v="1649"/>
    <n v="9.33"/>
    <n v="6.92"/>
    <n v="15385.17"/>
    <n v="11411.08"/>
    <n v="3974.09"/>
  </r>
  <r>
    <x v="1"/>
    <s v="Vatican City"/>
    <x v="11"/>
    <x v="0"/>
    <x v="1"/>
    <x v="631"/>
    <x v="10"/>
    <x v="5"/>
    <n v="672856652"/>
    <n v="37"/>
    <d v="2014-08-03T00:00:00"/>
    <n v="2091"/>
    <n v="668.27"/>
    <n v="502.54"/>
    <n v="1397352.57"/>
    <n v="1050811.1399999999"/>
    <n v="346541.43"/>
  </r>
  <r>
    <x v="3"/>
    <s v="Iraq"/>
    <x v="8"/>
    <x v="1"/>
    <x v="2"/>
    <x v="1025"/>
    <x v="10"/>
    <x v="1"/>
    <n v="850567805"/>
    <n v="44"/>
    <d v="2010-07-18T00:00:00"/>
    <n v="770"/>
    <n v="421.89"/>
    <n v="364.69"/>
    <n v="324855.3"/>
    <n v="280811.3"/>
    <n v="44044"/>
  </r>
  <r>
    <x v="3"/>
    <s v="Jordan"/>
    <x v="1"/>
    <x v="0"/>
    <x v="2"/>
    <x v="1026"/>
    <x v="10"/>
    <x v="3"/>
    <n v="262270963"/>
    <n v="13"/>
    <d v="2015-07-12T00:00:00"/>
    <n v="661"/>
    <n v="152.58000000000001"/>
    <n v="97.44"/>
    <n v="100855.38"/>
    <n v="64407.839999999997"/>
    <n v="36447.54"/>
  </r>
  <r>
    <x v="3"/>
    <s v="Bahrain"/>
    <x v="3"/>
    <x v="1"/>
    <x v="3"/>
    <x v="462"/>
    <x v="3"/>
    <x v="4"/>
    <n v="508014953"/>
    <n v="4"/>
    <d v="2016-05-18T00:00:00"/>
    <n v="1769"/>
    <n v="205.7"/>
    <n v="117.11"/>
    <n v="363883.3"/>
    <n v="207167.59"/>
    <n v="156715.71"/>
  </r>
  <r>
    <x v="0"/>
    <s v="Grenada"/>
    <x v="9"/>
    <x v="1"/>
    <x v="1"/>
    <x v="822"/>
    <x v="0"/>
    <x v="3"/>
    <n v="108161103"/>
    <n v="39"/>
    <d v="2016-01-17T00:00:00"/>
    <n v="6129"/>
    <n v="9.33"/>
    <n v="6.92"/>
    <n v="57183.57"/>
    <n v="42412.68"/>
    <n v="14770.89"/>
  </r>
  <r>
    <x v="1"/>
    <s v="Kosovo"/>
    <x v="6"/>
    <x v="0"/>
    <x v="2"/>
    <x v="1027"/>
    <x v="3"/>
    <x v="5"/>
    <n v="353383243"/>
    <n v="25"/>
    <d v="2014-06-09T00:00:00"/>
    <n v="2809"/>
    <n v="651.21"/>
    <n v="524.96"/>
    <n v="1829248.89"/>
    <n v="1474612.64"/>
    <n v="354636.25"/>
  </r>
  <r>
    <x v="1"/>
    <s v="Croatia"/>
    <x v="6"/>
    <x v="1"/>
    <x v="2"/>
    <x v="1028"/>
    <x v="4"/>
    <x v="7"/>
    <n v="354667699"/>
    <n v="38"/>
    <d v="2012-12-29T00:00:00"/>
    <n v="2908"/>
    <n v="651.21"/>
    <n v="524.96"/>
    <n v="1893718.68"/>
    <n v="1526583.68"/>
    <n v="367135"/>
  </r>
  <r>
    <x v="6"/>
    <s v="Greenland"/>
    <x v="10"/>
    <x v="1"/>
    <x v="1"/>
    <x v="1029"/>
    <x v="9"/>
    <x v="1"/>
    <n v="193313300"/>
    <n v="37"/>
    <d v="2010-02-13T00:00:00"/>
    <n v="4556"/>
    <n v="154.06"/>
    <n v="90.93"/>
    <n v="701897.36"/>
    <n v="414277.08"/>
    <n v="287620.28000000003"/>
  </r>
  <r>
    <x v="2"/>
    <s v="Thailand"/>
    <x v="2"/>
    <x v="0"/>
    <x v="0"/>
    <x v="1030"/>
    <x v="4"/>
    <x v="7"/>
    <n v="470931375"/>
    <n v="49"/>
    <d v="2013-01-10T00:00:00"/>
    <n v="7914"/>
    <n v="47.45"/>
    <n v="31.79"/>
    <n v="375519.3"/>
    <n v="251586.06"/>
    <n v="123933.24"/>
  </r>
  <r>
    <x v="6"/>
    <s v="Canada"/>
    <x v="1"/>
    <x v="1"/>
    <x v="0"/>
    <x v="1031"/>
    <x v="6"/>
    <x v="1"/>
    <n v="959445750"/>
    <n v="35"/>
    <d v="2010-11-23T00:00:00"/>
    <n v="173"/>
    <n v="152.58000000000001"/>
    <n v="97.44"/>
    <n v="26396.34"/>
    <n v="16857.12"/>
    <n v="9539.2199999999993"/>
  </r>
  <r>
    <x v="2"/>
    <s v="Nepal"/>
    <x v="5"/>
    <x v="0"/>
    <x v="1"/>
    <x v="1032"/>
    <x v="6"/>
    <x v="4"/>
    <n v="151092755"/>
    <n v="23"/>
    <d v="2016-11-11T00:00:00"/>
    <n v="559"/>
    <n v="109.28"/>
    <n v="35.840000000000003"/>
    <n v="61087.519999999997"/>
    <n v="20034.560000000001"/>
    <n v="41052.959999999999"/>
  </r>
  <r>
    <x v="6"/>
    <s v="Mexico"/>
    <x v="9"/>
    <x v="0"/>
    <x v="2"/>
    <x v="990"/>
    <x v="0"/>
    <x v="1"/>
    <n v="208421218"/>
    <n v="27"/>
    <d v="2011-01-08T00:00:00"/>
    <n v="5325"/>
    <n v="9.33"/>
    <n v="6.92"/>
    <n v="49682.25"/>
    <n v="36849"/>
    <n v="12833.25"/>
  </r>
  <r>
    <x v="1"/>
    <s v="Switzerland"/>
    <x v="1"/>
    <x v="0"/>
    <x v="2"/>
    <x v="601"/>
    <x v="5"/>
    <x v="7"/>
    <n v="214292466"/>
    <n v="24"/>
    <d v="2012-04-13T00:00:00"/>
    <n v="2758"/>
    <n v="152.58000000000001"/>
    <n v="97.44"/>
    <n v="420815.64"/>
    <n v="268739.52"/>
    <n v="152076.12"/>
  </r>
  <r>
    <x v="2"/>
    <s v="Bangladesh"/>
    <x v="0"/>
    <x v="0"/>
    <x v="2"/>
    <x v="1033"/>
    <x v="11"/>
    <x v="5"/>
    <n v="221880328"/>
    <n v="32"/>
    <d v="2014-03-30T00:00:00"/>
    <n v="8175"/>
    <n v="255.28"/>
    <n v="159.41999999999999"/>
    <n v="2086914"/>
    <n v="1303258.5"/>
    <n v="783655.5"/>
  </r>
  <r>
    <x v="4"/>
    <s v="East Timor"/>
    <x v="2"/>
    <x v="0"/>
    <x v="3"/>
    <x v="1034"/>
    <x v="3"/>
    <x v="2"/>
    <n v="804671132"/>
    <n v="28"/>
    <d v="2011-06-10T00:00:00"/>
    <n v="8924"/>
    <n v="47.45"/>
    <n v="31.79"/>
    <n v="423443.8"/>
    <n v="283693.96000000002"/>
    <n v="139749.84"/>
  </r>
  <r>
    <x v="0"/>
    <s v="Cuba"/>
    <x v="3"/>
    <x v="0"/>
    <x v="3"/>
    <x v="1035"/>
    <x v="4"/>
    <x v="1"/>
    <n v="806463706"/>
    <n v="32"/>
    <d v="2010-12-16T00:00:00"/>
    <n v="9387"/>
    <n v="205.7"/>
    <n v="117.11"/>
    <n v="1930905.9"/>
    <n v="1099311.57"/>
    <n v="831594.33"/>
  </r>
  <r>
    <x v="3"/>
    <s v="Algeria"/>
    <x v="10"/>
    <x v="1"/>
    <x v="0"/>
    <x v="1036"/>
    <x v="5"/>
    <x v="0"/>
    <n v="491369378"/>
    <n v="23"/>
    <d v="2013-04-06T00:00:00"/>
    <n v="5973"/>
    <n v="154.06"/>
    <n v="90.93"/>
    <n v="920200.38"/>
    <n v="543124.89"/>
    <n v="377075.49"/>
  </r>
  <r>
    <x v="3"/>
    <s v="Morocco"/>
    <x v="7"/>
    <x v="0"/>
    <x v="1"/>
    <x v="149"/>
    <x v="11"/>
    <x v="4"/>
    <n v="193811976"/>
    <n v="22"/>
    <d v="2016-03-18T00:00:00"/>
    <n v="2126"/>
    <n v="437.2"/>
    <n v="263.33"/>
    <n v="929487.2"/>
    <n v="559839.57999999996"/>
    <n v="369647.62"/>
  </r>
  <r>
    <x v="3"/>
    <s v="Qatar"/>
    <x v="10"/>
    <x v="1"/>
    <x v="2"/>
    <x v="1037"/>
    <x v="9"/>
    <x v="2"/>
    <n v="768527829"/>
    <n v="11"/>
    <d v="2011-01-17T00:00:00"/>
    <n v="3318"/>
    <n v="154.06"/>
    <n v="90.93"/>
    <n v="511171.08"/>
    <n v="301705.74"/>
    <n v="209465.34"/>
  </r>
  <r>
    <x v="2"/>
    <s v="Kyrgyzstan"/>
    <x v="2"/>
    <x v="0"/>
    <x v="0"/>
    <x v="8"/>
    <x v="7"/>
    <x v="4"/>
    <n v="440565764"/>
    <n v="10"/>
    <d v="2016-09-06T00:00:00"/>
    <n v="2055"/>
    <n v="47.45"/>
    <n v="31.79"/>
    <n v="97509.75"/>
    <n v="65328.45"/>
    <n v="32181.3"/>
  </r>
  <r>
    <x v="1"/>
    <s v="Portugal"/>
    <x v="11"/>
    <x v="1"/>
    <x v="3"/>
    <x v="513"/>
    <x v="11"/>
    <x v="3"/>
    <n v="655287110"/>
    <n v="4"/>
    <d v="2015-02-22T00:00:00"/>
    <n v="2873"/>
    <n v="668.27"/>
    <n v="502.54"/>
    <n v="1919939.71"/>
    <n v="1443797.42"/>
    <n v="476142.29"/>
  </r>
  <r>
    <x v="0"/>
    <s v="Barbados"/>
    <x v="8"/>
    <x v="0"/>
    <x v="3"/>
    <x v="387"/>
    <x v="9"/>
    <x v="4"/>
    <n v="228365695"/>
    <n v="15"/>
    <d v="2016-02-14T00:00:00"/>
    <n v="7339"/>
    <n v="421.89"/>
    <n v="364.69"/>
    <n v="3096250.71"/>
    <n v="2676459.91"/>
    <n v="419790.8"/>
  </r>
  <r>
    <x v="1"/>
    <s v="Liechtenstein"/>
    <x v="0"/>
    <x v="0"/>
    <x v="3"/>
    <x v="702"/>
    <x v="9"/>
    <x v="3"/>
    <n v="295787847"/>
    <n v="29"/>
    <d v="2015-02-16T00:00:00"/>
    <n v="9052"/>
    <n v="255.28"/>
    <n v="159.41999999999999"/>
    <n v="2310794.56"/>
    <n v="1443069.84"/>
    <n v="867724.72"/>
  </r>
  <r>
    <x v="1"/>
    <s v="Kosovo"/>
    <x v="0"/>
    <x v="1"/>
    <x v="2"/>
    <x v="1038"/>
    <x v="10"/>
    <x v="7"/>
    <n v="263852393"/>
    <n v="19"/>
    <d v="2012-06-29T00:00:00"/>
    <n v="8641"/>
    <n v="255.28"/>
    <n v="159.41999999999999"/>
    <n v="2205874.48"/>
    <n v="1377548.22"/>
    <n v="828326.26"/>
  </r>
  <r>
    <x v="5"/>
    <s v="Rwanda"/>
    <x v="2"/>
    <x v="1"/>
    <x v="0"/>
    <x v="1039"/>
    <x v="8"/>
    <x v="6"/>
    <n v="959170663"/>
    <n v="24"/>
    <d v="2017-05-14T00:00:00"/>
    <n v="8769"/>
    <n v="47.45"/>
    <n v="31.79"/>
    <n v="416089.05"/>
    <n v="278766.51"/>
    <n v="137322.54"/>
  </r>
  <r>
    <x v="1"/>
    <s v="Russia"/>
    <x v="9"/>
    <x v="1"/>
    <x v="3"/>
    <x v="1040"/>
    <x v="5"/>
    <x v="0"/>
    <n v="578666484"/>
    <n v="18"/>
    <d v="2013-04-11T00:00:00"/>
    <n v="9127"/>
    <n v="9.33"/>
    <n v="6.92"/>
    <n v="85154.91"/>
    <n v="63158.84"/>
    <n v="21996.07"/>
  </r>
  <r>
    <x v="5"/>
    <s v="Sao Tome and Principe"/>
    <x v="10"/>
    <x v="0"/>
    <x v="3"/>
    <x v="223"/>
    <x v="5"/>
    <x v="3"/>
    <n v="539576184"/>
    <n v="40"/>
    <d v="2015-04-16T00:00:00"/>
    <n v="1438"/>
    <n v="154.06"/>
    <n v="90.93"/>
    <n v="221538.28"/>
    <n v="130757.34"/>
    <n v="90780.94"/>
  </r>
  <r>
    <x v="4"/>
    <s v="Samoa"/>
    <x v="11"/>
    <x v="1"/>
    <x v="2"/>
    <x v="1041"/>
    <x v="2"/>
    <x v="7"/>
    <n v="529448592"/>
    <n v="17"/>
    <d v="2012-09-18T00:00:00"/>
    <n v="4459"/>
    <n v="668.27"/>
    <n v="502.54"/>
    <n v="2979815.93"/>
    <n v="2240825.86"/>
    <n v="738990.07"/>
  </r>
  <r>
    <x v="5"/>
    <s v="Republic of the Congo"/>
    <x v="10"/>
    <x v="0"/>
    <x v="2"/>
    <x v="864"/>
    <x v="10"/>
    <x v="2"/>
    <n v="756145036"/>
    <n v="41"/>
    <d v="2011-07-17T00:00:00"/>
    <n v="8974"/>
    <n v="154.06"/>
    <n v="90.93"/>
    <n v="1382534.44"/>
    <n v="816005.82"/>
    <n v="566528.62"/>
  </r>
  <r>
    <x v="1"/>
    <s v="Denmark"/>
    <x v="4"/>
    <x v="1"/>
    <x v="1"/>
    <x v="1042"/>
    <x v="10"/>
    <x v="5"/>
    <n v="597839343"/>
    <n v="38"/>
    <d v="2014-07-26T00:00:00"/>
    <n v="2802"/>
    <n v="81.73"/>
    <n v="56.67"/>
    <n v="229007.46"/>
    <n v="158789.34"/>
    <n v="70218.12"/>
  </r>
  <r>
    <x v="4"/>
    <s v="Tonga"/>
    <x v="6"/>
    <x v="1"/>
    <x v="0"/>
    <x v="1043"/>
    <x v="2"/>
    <x v="1"/>
    <n v="853017842"/>
    <n v="1"/>
    <d v="2010-09-12T00:00:00"/>
    <n v="5790"/>
    <n v="651.21"/>
    <n v="524.96"/>
    <n v="3770505.9"/>
    <n v="3039518.4"/>
    <n v="730987.5"/>
  </r>
  <r>
    <x v="3"/>
    <s v="Oman"/>
    <x v="0"/>
    <x v="1"/>
    <x v="2"/>
    <x v="621"/>
    <x v="7"/>
    <x v="4"/>
    <n v="590479362"/>
    <n v="12"/>
    <d v="2016-08-28T00:00:00"/>
    <n v="4820"/>
    <n v="255.28"/>
    <n v="159.41999999999999"/>
    <n v="1230449.6000000001"/>
    <n v="768404.4"/>
    <n v="462045.2"/>
  </r>
  <r>
    <x v="1"/>
    <s v="Romania"/>
    <x v="7"/>
    <x v="1"/>
    <x v="0"/>
    <x v="1044"/>
    <x v="0"/>
    <x v="2"/>
    <n v="299335229"/>
    <n v="12"/>
    <d v="2011-12-24T00:00:00"/>
    <n v="8801"/>
    <n v="437.2"/>
    <n v="263.33"/>
    <n v="3847797.2"/>
    <n v="2317567.33"/>
    <n v="1530229.87"/>
  </r>
  <r>
    <x v="0"/>
    <s v="The Bahamas"/>
    <x v="5"/>
    <x v="0"/>
    <x v="1"/>
    <x v="690"/>
    <x v="1"/>
    <x v="2"/>
    <n v="539009273"/>
    <n v="34"/>
    <d v="2011-08-04T00:00:00"/>
    <n v="3677"/>
    <n v="109.28"/>
    <n v="35.840000000000003"/>
    <n v="401822.56"/>
    <n v="131783.67999999999"/>
    <n v="270038.88"/>
  </r>
  <r>
    <x v="3"/>
    <s v="Libya"/>
    <x v="4"/>
    <x v="0"/>
    <x v="3"/>
    <x v="1045"/>
    <x v="9"/>
    <x v="4"/>
    <n v="589237821"/>
    <n v="22"/>
    <d v="2016-02-04T00:00:00"/>
    <n v="7420"/>
    <n v="81.73"/>
    <n v="56.67"/>
    <n v="606436.6"/>
    <n v="420491.4"/>
    <n v="185945.2"/>
  </r>
  <r>
    <x v="1"/>
    <s v="Vatican City"/>
    <x v="10"/>
    <x v="1"/>
    <x v="2"/>
    <x v="818"/>
    <x v="9"/>
    <x v="4"/>
    <n v="700069701"/>
    <n v="11"/>
    <d v="2016-01-21T00:00:00"/>
    <n v="5037"/>
    <n v="154.06"/>
    <n v="90.93"/>
    <n v="776000.22"/>
    <n v="458014.41"/>
    <n v="317985.81"/>
  </r>
  <r>
    <x v="1"/>
    <s v="Ukraine"/>
    <x v="11"/>
    <x v="0"/>
    <x v="3"/>
    <x v="1046"/>
    <x v="1"/>
    <x v="1"/>
    <n v="741866242"/>
    <n v="47"/>
    <d v="2010-09-13T00:00:00"/>
    <n v="3562"/>
    <n v="668.27"/>
    <n v="502.54"/>
    <n v="2380377.7400000002"/>
    <n v="1790047.48"/>
    <n v="590330.26"/>
  </r>
  <r>
    <x v="0"/>
    <s v="Antigua and Barbuda"/>
    <x v="3"/>
    <x v="1"/>
    <x v="2"/>
    <x v="1047"/>
    <x v="5"/>
    <x v="2"/>
    <n v="655301272"/>
    <n v="13"/>
    <d v="2011-03-25T00:00:00"/>
    <n v="7064"/>
    <n v="205.7"/>
    <n v="117.11"/>
    <n v="1453064.8"/>
    <n v="827265.04"/>
    <n v="625799.76"/>
  </r>
  <r>
    <x v="4"/>
    <s v="Fiji"/>
    <x v="2"/>
    <x v="0"/>
    <x v="1"/>
    <x v="1048"/>
    <x v="3"/>
    <x v="3"/>
    <n v="901361119"/>
    <n v="9"/>
    <d v="2015-05-14T00:00:00"/>
    <n v="1640"/>
    <n v="47.45"/>
    <n v="31.79"/>
    <n v="77818"/>
    <n v="52135.6"/>
    <n v="25682.400000000001"/>
  </r>
  <r>
    <x v="1"/>
    <s v="Bulgaria"/>
    <x v="1"/>
    <x v="1"/>
    <x v="2"/>
    <x v="72"/>
    <x v="5"/>
    <x v="1"/>
    <n v="211344611"/>
    <n v="22"/>
    <d v="2010-03-23T00:00:00"/>
    <n v="422"/>
    <n v="152.58000000000001"/>
    <n v="97.44"/>
    <n v="64388.76"/>
    <n v="41119.68"/>
    <n v="23269.08"/>
  </r>
  <r>
    <x v="3"/>
    <s v="Turkey"/>
    <x v="2"/>
    <x v="0"/>
    <x v="2"/>
    <x v="1049"/>
    <x v="5"/>
    <x v="5"/>
    <n v="536863076"/>
    <n v="0"/>
    <d v="2014-03-02T00:00:00"/>
    <n v="8569"/>
    <n v="47.45"/>
    <n v="31.79"/>
    <n v="406599.05"/>
    <n v="272408.51"/>
    <n v="134190.54"/>
  </r>
  <r>
    <x v="5"/>
    <s v="Cote d'Ivoire"/>
    <x v="4"/>
    <x v="0"/>
    <x v="0"/>
    <x v="792"/>
    <x v="4"/>
    <x v="7"/>
    <n v="299840342"/>
    <n v="33"/>
    <d v="2012-12-08T00:00:00"/>
    <n v="8275"/>
    <n v="81.73"/>
    <n v="56.67"/>
    <n v="676315.75"/>
    <n v="468944.25"/>
    <n v="207371.5"/>
  </r>
  <r>
    <x v="0"/>
    <s v="Antigua and Barbuda"/>
    <x v="5"/>
    <x v="1"/>
    <x v="3"/>
    <x v="565"/>
    <x v="10"/>
    <x v="3"/>
    <n v="242512738"/>
    <n v="21"/>
    <d v="2015-07-15T00:00:00"/>
    <n v="3763"/>
    <n v="109.28"/>
    <n v="35.840000000000003"/>
    <n v="411220.64"/>
    <n v="134865.92000000001"/>
    <n v="276354.71999999997"/>
  </r>
  <r>
    <x v="4"/>
    <s v="Samoa"/>
    <x v="5"/>
    <x v="0"/>
    <x v="0"/>
    <x v="1050"/>
    <x v="10"/>
    <x v="0"/>
    <n v="277429091"/>
    <n v="3"/>
    <d v="2013-06-25T00:00:00"/>
    <n v="6288"/>
    <n v="109.28"/>
    <n v="35.840000000000003"/>
    <n v="687152.64000000001"/>
    <n v="225361.92000000001"/>
    <n v="461790.71999999997"/>
  </r>
  <r>
    <x v="2"/>
    <s v="Sri Lanka"/>
    <x v="10"/>
    <x v="1"/>
    <x v="3"/>
    <x v="730"/>
    <x v="10"/>
    <x v="5"/>
    <n v="837450730"/>
    <n v="34"/>
    <d v="2014-07-19T00:00:00"/>
    <n v="9136"/>
    <n v="154.06"/>
    <n v="90.93"/>
    <n v="1407492.16"/>
    <n v="830736.48"/>
    <n v="576755.68000000005"/>
  </r>
  <r>
    <x v="1"/>
    <s v="San Marino"/>
    <x v="4"/>
    <x v="1"/>
    <x v="3"/>
    <x v="1051"/>
    <x v="2"/>
    <x v="3"/>
    <n v="625751483"/>
    <n v="2"/>
    <d v="2015-10-01T00:00:00"/>
    <n v="2624"/>
    <n v="81.73"/>
    <n v="56.67"/>
    <n v="214459.51999999999"/>
    <n v="148702.07999999999"/>
    <n v="65757.440000000002"/>
  </r>
  <r>
    <x v="1"/>
    <s v="Serbia"/>
    <x v="9"/>
    <x v="0"/>
    <x v="1"/>
    <x v="1052"/>
    <x v="2"/>
    <x v="3"/>
    <n v="665817677"/>
    <n v="14"/>
    <d v="2015-10-10T00:00:00"/>
    <n v="9102"/>
    <n v="9.33"/>
    <n v="6.92"/>
    <n v="84921.66"/>
    <n v="62985.84"/>
    <n v="21935.82"/>
  </r>
  <r>
    <x v="4"/>
    <s v="Australia"/>
    <x v="9"/>
    <x v="0"/>
    <x v="0"/>
    <x v="417"/>
    <x v="11"/>
    <x v="1"/>
    <n v="251448142"/>
    <n v="12"/>
    <d v="2010-02-18T00:00:00"/>
    <n v="7948"/>
    <n v="9.33"/>
    <n v="6.92"/>
    <n v="74154.84"/>
    <n v="55000.160000000003"/>
    <n v="19154.68"/>
  </r>
  <r>
    <x v="1"/>
    <s v="Russia"/>
    <x v="0"/>
    <x v="1"/>
    <x v="2"/>
    <x v="232"/>
    <x v="2"/>
    <x v="1"/>
    <n v="996754205"/>
    <n v="2"/>
    <d v="2010-09-22T00:00:00"/>
    <n v="574"/>
    <n v="255.28"/>
    <n v="159.41999999999999"/>
    <n v="146530.72"/>
    <n v="91507.08"/>
    <n v="55023.64"/>
  </r>
  <r>
    <x v="3"/>
    <s v="Pakistan"/>
    <x v="10"/>
    <x v="1"/>
    <x v="3"/>
    <x v="1053"/>
    <x v="7"/>
    <x v="2"/>
    <n v="986159694"/>
    <n v="29"/>
    <d v="2011-09-06T00:00:00"/>
    <n v="5423"/>
    <n v="154.06"/>
    <n v="90.93"/>
    <n v="835467.38"/>
    <n v="493113.39"/>
    <n v="342353.99"/>
  </r>
  <r>
    <x v="2"/>
    <s v="Turkmenistan"/>
    <x v="11"/>
    <x v="1"/>
    <x v="3"/>
    <x v="1054"/>
    <x v="3"/>
    <x v="3"/>
    <n v="624400937"/>
    <n v="49"/>
    <d v="2015-07-16T00:00:00"/>
    <n v="2968"/>
    <n v="668.27"/>
    <n v="502.54"/>
    <n v="1983425.36"/>
    <n v="1491538.72"/>
    <n v="491886.64"/>
  </r>
  <r>
    <x v="0"/>
    <s v="The Bahamas"/>
    <x v="4"/>
    <x v="1"/>
    <x v="0"/>
    <x v="487"/>
    <x v="10"/>
    <x v="5"/>
    <n v="386526763"/>
    <n v="7"/>
    <d v="2014-07-01T00:00:00"/>
    <n v="713"/>
    <n v="81.73"/>
    <n v="56.67"/>
    <n v="58273.49"/>
    <n v="40405.71"/>
    <n v="17867.78"/>
  </r>
  <r>
    <x v="5"/>
    <s v="Gabon"/>
    <x v="7"/>
    <x v="0"/>
    <x v="3"/>
    <x v="1055"/>
    <x v="3"/>
    <x v="6"/>
    <n v="367898499"/>
    <n v="15"/>
    <d v="2017-06-09T00:00:00"/>
    <n v="8196"/>
    <n v="437.2"/>
    <n v="263.33"/>
    <n v="3583291.2"/>
    <n v="2158252.6800000002"/>
    <n v="1425038.52"/>
  </r>
  <r>
    <x v="1"/>
    <s v="Germany"/>
    <x v="3"/>
    <x v="0"/>
    <x v="3"/>
    <x v="871"/>
    <x v="4"/>
    <x v="5"/>
    <n v="734189975"/>
    <n v="19"/>
    <d v="2014-11-29T00:00:00"/>
    <n v="1984"/>
    <n v="205.7"/>
    <n v="117.11"/>
    <n v="408108.79999999999"/>
    <n v="232346.23999999999"/>
    <n v="175762.56"/>
  </r>
  <r>
    <x v="5"/>
    <s v="Togo"/>
    <x v="7"/>
    <x v="1"/>
    <x v="2"/>
    <x v="629"/>
    <x v="6"/>
    <x v="0"/>
    <n v="371387517"/>
    <n v="30"/>
    <d v="2013-11-08T00:00:00"/>
    <n v="674"/>
    <n v="437.2"/>
    <n v="263.33"/>
    <n v="294672.8"/>
    <n v="177484.42"/>
    <n v="117188.38"/>
  </r>
  <r>
    <x v="1"/>
    <s v="Belarus"/>
    <x v="2"/>
    <x v="0"/>
    <x v="2"/>
    <x v="1056"/>
    <x v="6"/>
    <x v="1"/>
    <n v="935789954"/>
    <n v="46"/>
    <d v="2010-11-18T00:00:00"/>
    <n v="9898"/>
    <n v="47.45"/>
    <n v="31.79"/>
    <n v="469660.1"/>
    <n v="314657.42"/>
    <n v="155002.68"/>
  </r>
  <r>
    <x v="1"/>
    <s v="Germany"/>
    <x v="3"/>
    <x v="0"/>
    <x v="0"/>
    <x v="1057"/>
    <x v="9"/>
    <x v="2"/>
    <n v="104008615"/>
    <n v="30"/>
    <d v="2011-02-22T00:00:00"/>
    <n v="7315"/>
    <n v="205.7"/>
    <n v="117.11"/>
    <n v="1504695.5"/>
    <n v="856659.65"/>
    <n v="648035.85"/>
  </r>
  <r>
    <x v="1"/>
    <s v="Belarus"/>
    <x v="2"/>
    <x v="0"/>
    <x v="3"/>
    <x v="411"/>
    <x v="5"/>
    <x v="6"/>
    <n v="122967326"/>
    <n v="32"/>
    <d v="2017-04-25T00:00:00"/>
    <n v="7619"/>
    <n v="47.45"/>
    <n v="31.79"/>
    <n v="361521.55"/>
    <n v="242208.01"/>
    <n v="119313.54"/>
  </r>
  <r>
    <x v="3"/>
    <s v="Kuwait"/>
    <x v="0"/>
    <x v="0"/>
    <x v="1"/>
    <x v="295"/>
    <x v="11"/>
    <x v="1"/>
    <n v="159902417"/>
    <n v="16"/>
    <d v="2010-03-05T00:00:00"/>
    <n v="7533"/>
    <n v="255.28"/>
    <n v="159.41999999999999"/>
    <n v="1923024.24"/>
    <n v="1200910.8600000001"/>
    <n v="722113.38"/>
  </r>
  <r>
    <x v="6"/>
    <s v="Greenland"/>
    <x v="8"/>
    <x v="1"/>
    <x v="1"/>
    <x v="11"/>
    <x v="3"/>
    <x v="0"/>
    <n v="352362716"/>
    <n v="35"/>
    <d v="2013-06-16T00:00:00"/>
    <n v="813"/>
    <n v="421.89"/>
    <n v="364.69"/>
    <n v="342996.57"/>
    <n v="296492.96999999997"/>
    <n v="46503.6"/>
  </r>
  <r>
    <x v="5"/>
    <s v="Central African Republic"/>
    <x v="2"/>
    <x v="0"/>
    <x v="1"/>
    <x v="807"/>
    <x v="2"/>
    <x v="0"/>
    <n v="458209550"/>
    <n v="3"/>
    <d v="2013-09-24T00:00:00"/>
    <n v="3243"/>
    <n v="47.45"/>
    <n v="31.79"/>
    <n v="153880.35"/>
    <n v="103094.97"/>
    <n v="50785.38"/>
  </r>
  <r>
    <x v="1"/>
    <s v="Montenegro"/>
    <x v="3"/>
    <x v="1"/>
    <x v="0"/>
    <x v="1058"/>
    <x v="10"/>
    <x v="1"/>
    <n v="305616748"/>
    <n v="25"/>
    <d v="2010-07-01T00:00:00"/>
    <n v="7642"/>
    <n v="205.7"/>
    <n v="117.11"/>
    <n v="1571959.4"/>
    <n v="894954.62"/>
    <n v="677004.78"/>
  </r>
  <r>
    <x v="1"/>
    <s v="Malta"/>
    <x v="6"/>
    <x v="1"/>
    <x v="0"/>
    <x v="1059"/>
    <x v="3"/>
    <x v="2"/>
    <n v="243070638"/>
    <n v="17"/>
    <d v="2011-05-22T00:00:00"/>
    <n v="8858"/>
    <n v="651.21"/>
    <n v="524.96"/>
    <n v="5768418.1799999997"/>
    <n v="4650095.68"/>
    <n v="1118322.5"/>
  </r>
  <r>
    <x v="5"/>
    <s v="Cameroon"/>
    <x v="4"/>
    <x v="1"/>
    <x v="0"/>
    <x v="490"/>
    <x v="9"/>
    <x v="5"/>
    <n v="689370048"/>
    <n v="34"/>
    <d v="2014-02-10T00:00:00"/>
    <n v="8771"/>
    <n v="81.73"/>
    <n v="56.67"/>
    <n v="716853.83"/>
    <n v="497052.57"/>
    <n v="219801.26"/>
  </r>
  <r>
    <x v="3"/>
    <s v="Egypt"/>
    <x v="2"/>
    <x v="1"/>
    <x v="3"/>
    <x v="1060"/>
    <x v="11"/>
    <x v="6"/>
    <n v="783626306"/>
    <n v="45"/>
    <d v="2017-03-20T00:00:00"/>
    <n v="1293"/>
    <n v="47.45"/>
    <n v="31.79"/>
    <n v="61352.85"/>
    <n v="41104.47"/>
    <n v="20248.38"/>
  </r>
  <r>
    <x v="3"/>
    <s v="Lebanon"/>
    <x v="2"/>
    <x v="1"/>
    <x v="1"/>
    <x v="1012"/>
    <x v="10"/>
    <x v="4"/>
    <n v="635263240"/>
    <n v="6"/>
    <d v="2016-06-27T00:00:00"/>
    <n v="7364"/>
    <n v="47.45"/>
    <n v="31.79"/>
    <n v="349421.8"/>
    <n v="234101.56"/>
    <n v="115320.24"/>
  </r>
  <r>
    <x v="4"/>
    <s v="Tuvalu"/>
    <x v="4"/>
    <x v="1"/>
    <x v="2"/>
    <x v="1061"/>
    <x v="2"/>
    <x v="4"/>
    <n v="874017179"/>
    <n v="38"/>
    <d v="2016-10-19T00:00:00"/>
    <n v="9961"/>
    <n v="81.73"/>
    <n v="56.67"/>
    <n v="814112.53"/>
    <n v="564489.87"/>
    <n v="249622.66"/>
  </r>
  <r>
    <x v="3"/>
    <s v="Azerbaijan"/>
    <x v="6"/>
    <x v="0"/>
    <x v="3"/>
    <x v="350"/>
    <x v="9"/>
    <x v="7"/>
    <n v="399936950"/>
    <n v="50"/>
    <d v="2012-02-26T00:00:00"/>
    <n v="9086"/>
    <n v="651.21"/>
    <n v="524.96"/>
    <n v="5916894.0599999996"/>
    <n v="4769786.5599999996"/>
    <n v="1147107.5"/>
  </r>
  <r>
    <x v="3"/>
    <s v="Jordan"/>
    <x v="10"/>
    <x v="0"/>
    <x v="1"/>
    <x v="1062"/>
    <x v="4"/>
    <x v="7"/>
    <n v="433383882"/>
    <n v="11"/>
    <d v="2012-12-04T00:00:00"/>
    <n v="6776"/>
    <n v="154.06"/>
    <n v="90.93"/>
    <n v="1043910.56"/>
    <n v="616141.68000000005"/>
    <n v="427768.88"/>
  </r>
  <r>
    <x v="4"/>
    <s v="Solomon Islands"/>
    <x v="8"/>
    <x v="1"/>
    <x v="0"/>
    <x v="349"/>
    <x v="0"/>
    <x v="2"/>
    <n v="465031802"/>
    <n v="33"/>
    <d v="2012-01-06T00:00:00"/>
    <n v="2099"/>
    <n v="421.89"/>
    <n v="364.69"/>
    <n v="885547.11"/>
    <n v="765484.31"/>
    <n v="120062.8"/>
  </r>
  <r>
    <x v="1"/>
    <s v="Bulgaria"/>
    <x v="5"/>
    <x v="1"/>
    <x v="2"/>
    <x v="1063"/>
    <x v="3"/>
    <x v="1"/>
    <n v="505867040"/>
    <n v="39"/>
    <d v="2010-06-12T00:00:00"/>
    <n v="6153"/>
    <n v="109.28"/>
    <n v="35.840000000000003"/>
    <n v="672399.84"/>
    <n v="220523.51999999999"/>
    <n v="451876.32"/>
  </r>
  <r>
    <x v="1"/>
    <s v="France"/>
    <x v="7"/>
    <x v="0"/>
    <x v="1"/>
    <x v="1064"/>
    <x v="5"/>
    <x v="5"/>
    <n v="637188422"/>
    <n v="40"/>
    <d v="2014-04-29T00:00:00"/>
    <n v="7069"/>
    <n v="437.2"/>
    <n v="263.33"/>
    <n v="3090566.8"/>
    <n v="1861479.77"/>
    <n v="1229087.03"/>
  </r>
  <r>
    <x v="3"/>
    <s v="Algeria"/>
    <x v="10"/>
    <x v="0"/>
    <x v="0"/>
    <x v="1024"/>
    <x v="1"/>
    <x v="3"/>
    <n v="560607278"/>
    <n v="10"/>
    <d v="2015-08-03T00:00:00"/>
    <n v="5006"/>
    <n v="154.06"/>
    <n v="90.93"/>
    <n v="771224.36"/>
    <n v="455195.58"/>
    <n v="316028.78000000003"/>
  </r>
  <r>
    <x v="3"/>
    <s v="Israel"/>
    <x v="7"/>
    <x v="1"/>
    <x v="0"/>
    <x v="1065"/>
    <x v="5"/>
    <x v="2"/>
    <n v="948047435"/>
    <n v="13"/>
    <d v="2011-04-06T00:00:00"/>
    <n v="7159"/>
    <n v="437.2"/>
    <n v="263.33"/>
    <n v="3129914.8"/>
    <n v="1885179.47"/>
    <n v="1244735.33"/>
  </r>
  <r>
    <x v="5"/>
    <s v="Guinea-Bissau"/>
    <x v="7"/>
    <x v="1"/>
    <x v="1"/>
    <x v="1066"/>
    <x v="8"/>
    <x v="5"/>
    <n v="291745221"/>
    <n v="26"/>
    <d v="2014-05-07T00:00:00"/>
    <n v="2749"/>
    <n v="437.2"/>
    <n v="263.33"/>
    <n v="1201862.8"/>
    <n v="723894.17"/>
    <n v="477968.63"/>
  </r>
  <r>
    <x v="5"/>
    <s v="Benin"/>
    <x v="0"/>
    <x v="0"/>
    <x v="3"/>
    <x v="1067"/>
    <x v="3"/>
    <x v="7"/>
    <n v="754249465"/>
    <n v="12"/>
    <d v="2012-05-14T00:00:00"/>
    <n v="8033"/>
    <n v="255.28"/>
    <n v="159.41999999999999"/>
    <n v="2050664.24"/>
    <n v="1280620.8600000001"/>
    <n v="770043.38"/>
  </r>
  <r>
    <x v="1"/>
    <s v="San Marino"/>
    <x v="3"/>
    <x v="0"/>
    <x v="3"/>
    <x v="1068"/>
    <x v="6"/>
    <x v="4"/>
    <n v="518421494"/>
    <n v="0"/>
    <d v="2016-10-22T00:00:00"/>
    <n v="1296"/>
    <n v="205.7"/>
    <n v="117.11"/>
    <n v="266587.2"/>
    <n v="151774.56"/>
    <n v="114812.64"/>
  </r>
  <r>
    <x v="3"/>
    <s v="Pakistan"/>
    <x v="0"/>
    <x v="0"/>
    <x v="2"/>
    <x v="1069"/>
    <x v="7"/>
    <x v="0"/>
    <n v="537435138"/>
    <n v="5"/>
    <d v="2013-09-05T00:00:00"/>
    <n v="7855"/>
    <n v="255.28"/>
    <n v="159.41999999999999"/>
    <n v="2005224.4"/>
    <n v="1252244.1000000001"/>
    <n v="752980.3"/>
  </r>
  <r>
    <x v="5"/>
    <s v="Mali"/>
    <x v="2"/>
    <x v="0"/>
    <x v="3"/>
    <x v="1070"/>
    <x v="7"/>
    <x v="7"/>
    <n v="484776723"/>
    <n v="8"/>
    <d v="2012-09-04T00:00:00"/>
    <n v="5060"/>
    <n v="47.45"/>
    <n v="31.79"/>
    <n v="240097"/>
    <n v="160857.4"/>
    <n v="79239.600000000006"/>
  </r>
  <r>
    <x v="1"/>
    <s v="United Kingdom"/>
    <x v="9"/>
    <x v="1"/>
    <x v="0"/>
    <x v="649"/>
    <x v="5"/>
    <x v="0"/>
    <n v="104245078"/>
    <n v="25"/>
    <d v="2013-04-21T00:00:00"/>
    <n v="7290"/>
    <n v="9.33"/>
    <n v="6.92"/>
    <n v="68015.7"/>
    <n v="50446.8"/>
    <n v="17568.900000000001"/>
  </r>
  <r>
    <x v="0"/>
    <s v="The Bahamas"/>
    <x v="2"/>
    <x v="1"/>
    <x v="3"/>
    <x v="1071"/>
    <x v="0"/>
    <x v="3"/>
    <n v="559951531"/>
    <n v="39"/>
    <d v="2016-01-13T00:00:00"/>
    <n v="956"/>
    <n v="47.45"/>
    <n v="31.79"/>
    <n v="45362.2"/>
    <n v="30391.24"/>
    <n v="14970.96"/>
  </r>
  <r>
    <x v="1"/>
    <s v="Spain"/>
    <x v="10"/>
    <x v="0"/>
    <x v="1"/>
    <x v="993"/>
    <x v="0"/>
    <x v="1"/>
    <n v="386319911"/>
    <n v="17"/>
    <d v="2011-01-02T00:00:00"/>
    <n v="9501"/>
    <n v="154.06"/>
    <n v="90.93"/>
    <n v="1463724.06"/>
    <n v="863925.93"/>
    <n v="599798.13"/>
  </r>
  <r>
    <x v="5"/>
    <s v="Madagascar"/>
    <x v="10"/>
    <x v="1"/>
    <x v="1"/>
    <x v="1072"/>
    <x v="3"/>
    <x v="7"/>
    <n v="438086545"/>
    <n v="43"/>
    <d v="2012-06-15T00:00:00"/>
    <n v="8399"/>
    <n v="154.06"/>
    <n v="90.93"/>
    <n v="1293949.94"/>
    <n v="763721.07"/>
    <n v="530228.87"/>
  </r>
  <r>
    <x v="1"/>
    <s v="Cyprus"/>
    <x v="0"/>
    <x v="0"/>
    <x v="0"/>
    <x v="1073"/>
    <x v="5"/>
    <x v="4"/>
    <n v="740300261"/>
    <n v="37"/>
    <d v="2016-04-23T00:00:00"/>
    <n v="153"/>
    <n v="255.28"/>
    <n v="159.41999999999999"/>
    <n v="39057.839999999997"/>
    <n v="24391.26"/>
    <n v="14666.58"/>
  </r>
  <r>
    <x v="5"/>
    <s v="Mauritania"/>
    <x v="0"/>
    <x v="1"/>
    <x v="0"/>
    <x v="1074"/>
    <x v="5"/>
    <x v="7"/>
    <n v="938322389"/>
    <n v="34"/>
    <d v="2012-04-20T00:00:00"/>
    <n v="9301"/>
    <n v="255.28"/>
    <n v="159.41999999999999"/>
    <n v="2374359.2799999998"/>
    <n v="1482765.42"/>
    <n v="891593.86"/>
  </r>
  <r>
    <x v="1"/>
    <s v="Macedonia"/>
    <x v="6"/>
    <x v="1"/>
    <x v="1"/>
    <x v="1075"/>
    <x v="1"/>
    <x v="6"/>
    <n v="747826755"/>
    <n v="5"/>
    <d v="2017-07-22T00:00:00"/>
    <n v="7410"/>
    <n v="651.21"/>
    <n v="524.96"/>
    <n v="4825466.0999999996"/>
    <n v="3889953.6"/>
    <n v="935512.5"/>
  </r>
  <r>
    <x v="3"/>
    <s v="Azerbaijan"/>
    <x v="11"/>
    <x v="0"/>
    <x v="0"/>
    <x v="1076"/>
    <x v="7"/>
    <x v="7"/>
    <n v="404799687"/>
    <n v="37"/>
    <d v="2012-09-18T00:00:00"/>
    <n v="8078"/>
    <n v="668.27"/>
    <n v="502.54"/>
    <n v="5398285.0599999996"/>
    <n v="4059518.12"/>
    <n v="1338766.94"/>
  </r>
  <r>
    <x v="1"/>
    <s v="Romania"/>
    <x v="4"/>
    <x v="1"/>
    <x v="0"/>
    <x v="1077"/>
    <x v="0"/>
    <x v="7"/>
    <n v="215540015"/>
    <n v="3"/>
    <d v="2012-12-24T00:00:00"/>
    <n v="1935"/>
    <n v="81.73"/>
    <n v="56.67"/>
    <n v="158147.54999999999"/>
    <n v="109656.45"/>
    <n v="48491.1"/>
  </r>
  <r>
    <x v="0"/>
    <s v="Saint Kitts and Nevis"/>
    <x v="4"/>
    <x v="1"/>
    <x v="2"/>
    <x v="1078"/>
    <x v="1"/>
    <x v="7"/>
    <n v="106659066"/>
    <n v="43"/>
    <d v="2012-08-19T00:00:00"/>
    <n v="1643"/>
    <n v="81.73"/>
    <n v="56.67"/>
    <n v="134282.39000000001"/>
    <n v="93108.81"/>
    <n v="41173.58"/>
  </r>
  <r>
    <x v="1"/>
    <s v="Kosovo"/>
    <x v="10"/>
    <x v="1"/>
    <x v="1"/>
    <x v="1079"/>
    <x v="1"/>
    <x v="6"/>
    <n v="975080668"/>
    <n v="28"/>
    <d v="2017-08-20T00:00:00"/>
    <n v="6893"/>
    <n v="154.06"/>
    <n v="90.93"/>
    <n v="1061935.58"/>
    <n v="626780.49"/>
    <n v="435155.09"/>
  </r>
  <r>
    <x v="1"/>
    <s v="Bosnia and Herzegovina"/>
    <x v="0"/>
    <x v="0"/>
    <x v="2"/>
    <x v="1020"/>
    <x v="6"/>
    <x v="7"/>
    <n v="638041150"/>
    <n v="50"/>
    <d v="2012-11-28T00:00:00"/>
    <n v="9410"/>
    <n v="255.28"/>
    <n v="159.41999999999999"/>
    <n v="2402184.7999999998"/>
    <n v="1500142.2"/>
    <n v="902042.6"/>
  </r>
  <r>
    <x v="1"/>
    <s v="Greece"/>
    <x v="7"/>
    <x v="0"/>
    <x v="1"/>
    <x v="96"/>
    <x v="3"/>
    <x v="1"/>
    <n v="583089339"/>
    <n v="35"/>
    <d v="2010-06-26T00:00:00"/>
    <n v="7948"/>
    <n v="437.2"/>
    <n v="263.33"/>
    <n v="3474865.6"/>
    <n v="2092946.84"/>
    <n v="1381918.76"/>
  </r>
  <r>
    <x v="1"/>
    <s v="Norway"/>
    <x v="1"/>
    <x v="0"/>
    <x v="0"/>
    <x v="805"/>
    <x v="11"/>
    <x v="4"/>
    <n v="118086564"/>
    <n v="23"/>
    <d v="2016-03-13T00:00:00"/>
    <n v="3293"/>
    <n v="152.58000000000001"/>
    <n v="97.44"/>
    <n v="502445.94"/>
    <n v="320869.92"/>
    <n v="181576.02"/>
  </r>
  <r>
    <x v="5"/>
    <s v="Mauritius"/>
    <x v="6"/>
    <x v="0"/>
    <x v="2"/>
    <x v="1080"/>
    <x v="8"/>
    <x v="1"/>
    <n v="421206653"/>
    <n v="44"/>
    <d v="2010-06-04T00:00:00"/>
    <n v="3264"/>
    <n v="651.21"/>
    <n v="524.96"/>
    <n v="2125549.44"/>
    <n v="1713469.4399999999"/>
    <n v="412080"/>
  </r>
  <r>
    <x v="0"/>
    <s v="Nicaragua"/>
    <x v="5"/>
    <x v="1"/>
    <x v="1"/>
    <x v="226"/>
    <x v="11"/>
    <x v="7"/>
    <n v="490935933"/>
    <n v="39"/>
    <d v="2012-03-18T00:00:00"/>
    <n v="7707"/>
    <n v="109.28"/>
    <n v="35.840000000000003"/>
    <n v="842220.96"/>
    <n v="276218.88"/>
    <n v="566002.07999999996"/>
  </r>
  <r>
    <x v="1"/>
    <s v="Malta"/>
    <x v="0"/>
    <x v="1"/>
    <x v="1"/>
    <x v="1081"/>
    <x v="8"/>
    <x v="3"/>
    <n v="296073234"/>
    <n v="38"/>
    <d v="2015-06-04T00:00:00"/>
    <n v="3504"/>
    <n v="255.28"/>
    <n v="159.41999999999999"/>
    <n v="894501.12"/>
    <n v="558607.68000000005"/>
    <n v="335893.44"/>
  </r>
  <r>
    <x v="0"/>
    <s v="Saint Lucia"/>
    <x v="0"/>
    <x v="0"/>
    <x v="0"/>
    <x v="227"/>
    <x v="6"/>
    <x v="5"/>
    <n v="325729882"/>
    <n v="34"/>
    <d v="2014-11-19T00:00:00"/>
    <n v="9565"/>
    <n v="255.28"/>
    <n v="159.41999999999999"/>
    <n v="2441753.2000000002"/>
    <n v="1524852.3"/>
    <n v="916900.9"/>
  </r>
  <r>
    <x v="2"/>
    <s v="Sri Lanka"/>
    <x v="5"/>
    <x v="0"/>
    <x v="2"/>
    <x v="840"/>
    <x v="5"/>
    <x v="1"/>
    <n v="239329707"/>
    <n v="10"/>
    <d v="2010-03-27T00:00:00"/>
    <n v="1834"/>
    <n v="109.28"/>
    <n v="35.840000000000003"/>
    <n v="200419.52"/>
    <n v="65730.559999999998"/>
    <n v="134688.95999999999"/>
  </r>
  <r>
    <x v="6"/>
    <s v="Mexico"/>
    <x v="2"/>
    <x v="1"/>
    <x v="2"/>
    <x v="1082"/>
    <x v="10"/>
    <x v="6"/>
    <n v="216609036"/>
    <n v="11"/>
    <d v="2017-07-03T00:00:00"/>
    <n v="8282"/>
    <n v="47.45"/>
    <n v="31.79"/>
    <n v="392980.9"/>
    <n v="263284.78000000003"/>
    <n v="129696.12"/>
  </r>
  <r>
    <x v="2"/>
    <s v="North Korea"/>
    <x v="9"/>
    <x v="1"/>
    <x v="3"/>
    <x v="472"/>
    <x v="4"/>
    <x v="2"/>
    <n v="507616698"/>
    <n v="19"/>
    <d v="2011-12-18T00:00:00"/>
    <n v="3916"/>
    <n v="9.33"/>
    <n v="6.92"/>
    <n v="36536.28"/>
    <n v="27098.720000000001"/>
    <n v="9437.56"/>
  </r>
  <r>
    <x v="0"/>
    <s v="Nicaragua"/>
    <x v="10"/>
    <x v="0"/>
    <x v="2"/>
    <x v="527"/>
    <x v="3"/>
    <x v="3"/>
    <n v="982714021"/>
    <n v="33"/>
    <d v="2015-06-06T00:00:00"/>
    <n v="5772"/>
    <n v="154.06"/>
    <n v="90.93"/>
    <n v="889234.32"/>
    <n v="524847.96"/>
    <n v="364386.36"/>
  </r>
  <r>
    <x v="5"/>
    <s v="Botswana"/>
    <x v="5"/>
    <x v="1"/>
    <x v="3"/>
    <x v="1083"/>
    <x v="1"/>
    <x v="4"/>
    <n v="682574832"/>
    <n v="35"/>
    <d v="2016-08-28T00:00:00"/>
    <n v="7916"/>
    <n v="109.28"/>
    <n v="35.840000000000003"/>
    <n v="865060.48"/>
    <n v="283709.44"/>
    <n v="581351.04"/>
  </r>
  <r>
    <x v="1"/>
    <s v="Poland"/>
    <x v="1"/>
    <x v="0"/>
    <x v="0"/>
    <x v="593"/>
    <x v="9"/>
    <x v="0"/>
    <n v="968185460"/>
    <n v="25"/>
    <d v="2013-02-03T00:00:00"/>
    <n v="6448"/>
    <n v="152.58000000000001"/>
    <n v="97.44"/>
    <n v="983835.84"/>
    <n v="628293.12"/>
    <n v="355542.72"/>
  </r>
  <r>
    <x v="0"/>
    <s v="Saint Vincent and the Grenadines"/>
    <x v="9"/>
    <x v="1"/>
    <x v="3"/>
    <x v="1084"/>
    <x v="7"/>
    <x v="5"/>
    <n v="570844733"/>
    <n v="39"/>
    <d v="2014-09-15T00:00:00"/>
    <n v="4497"/>
    <n v="9.33"/>
    <n v="6.92"/>
    <n v="41957.01"/>
    <n v="31119.24"/>
    <n v="10837.77"/>
  </r>
  <r>
    <x v="5"/>
    <s v="Mauritius"/>
    <x v="0"/>
    <x v="0"/>
    <x v="0"/>
    <x v="1085"/>
    <x v="9"/>
    <x v="6"/>
    <n v="542163980"/>
    <n v="26"/>
    <d v="2017-02-21T00:00:00"/>
    <n v="7224"/>
    <n v="255.28"/>
    <n v="159.41999999999999"/>
    <n v="1844142.72"/>
    <n v="1151650.08"/>
    <n v="692492.64"/>
  </r>
  <r>
    <x v="5"/>
    <s v="Zambia"/>
    <x v="8"/>
    <x v="0"/>
    <x v="3"/>
    <x v="1086"/>
    <x v="1"/>
    <x v="0"/>
    <n v="204067027"/>
    <n v="26"/>
    <d v="2013-07-31T00:00:00"/>
    <n v="6823"/>
    <n v="421.89"/>
    <n v="364.69"/>
    <n v="2878555.47"/>
    <n v="2488279.87"/>
    <n v="390275.6"/>
  </r>
  <r>
    <x v="5"/>
    <s v="Guinea"/>
    <x v="5"/>
    <x v="1"/>
    <x v="3"/>
    <x v="203"/>
    <x v="5"/>
    <x v="0"/>
    <n v="298790204"/>
    <n v="38"/>
    <d v="2013-04-18T00:00:00"/>
    <n v="7516"/>
    <n v="109.28"/>
    <n v="35.840000000000003"/>
    <n v="821348.48"/>
    <n v="269373.44"/>
    <n v="551975.04"/>
  </r>
  <r>
    <x v="0"/>
    <s v="Nicaragua"/>
    <x v="3"/>
    <x v="0"/>
    <x v="0"/>
    <x v="594"/>
    <x v="11"/>
    <x v="3"/>
    <n v="738882339"/>
    <n v="3"/>
    <d v="2015-02-09T00:00:00"/>
    <n v="558"/>
    <n v="205.7"/>
    <n v="117.11"/>
    <n v="114780.6"/>
    <n v="65347.38"/>
    <n v="49433.22"/>
  </r>
  <r>
    <x v="0"/>
    <s v="Haiti"/>
    <x v="7"/>
    <x v="0"/>
    <x v="0"/>
    <x v="1087"/>
    <x v="2"/>
    <x v="2"/>
    <n v="157204759"/>
    <n v="23"/>
    <d v="2011-10-09T00:00:00"/>
    <n v="9236"/>
    <n v="437.2"/>
    <n v="263.33"/>
    <n v="4037979.2"/>
    <n v="2432115.88"/>
    <n v="1605863.32"/>
  </r>
  <r>
    <x v="3"/>
    <s v="Qatar"/>
    <x v="9"/>
    <x v="1"/>
    <x v="2"/>
    <x v="1088"/>
    <x v="10"/>
    <x v="3"/>
    <n v="856931293"/>
    <n v="41"/>
    <d v="2015-08-08T00:00:00"/>
    <n v="3867"/>
    <n v="9.33"/>
    <n v="6.92"/>
    <n v="36079.11"/>
    <n v="26759.64"/>
    <n v="9319.4699999999993"/>
  </r>
  <r>
    <x v="5"/>
    <s v="Tanzania"/>
    <x v="1"/>
    <x v="1"/>
    <x v="2"/>
    <x v="1089"/>
    <x v="8"/>
    <x v="6"/>
    <n v="261548268"/>
    <n v="8"/>
    <d v="2017-04-15T00:00:00"/>
    <n v="6800"/>
    <n v="152.58000000000001"/>
    <n v="97.44"/>
    <n v="1037544"/>
    <n v="662592"/>
    <n v="374952"/>
  </r>
  <r>
    <x v="1"/>
    <s v="Kosovo"/>
    <x v="0"/>
    <x v="1"/>
    <x v="0"/>
    <x v="1090"/>
    <x v="2"/>
    <x v="7"/>
    <n v="364854514"/>
    <n v="20"/>
    <d v="2012-10-03T00:00:00"/>
    <n v="7413"/>
    <n v="255.28"/>
    <n v="159.41999999999999"/>
    <n v="1892390.64"/>
    <n v="1181780.46"/>
    <n v="710610.18"/>
  </r>
  <r>
    <x v="1"/>
    <s v="Luxembourg"/>
    <x v="7"/>
    <x v="0"/>
    <x v="1"/>
    <x v="1091"/>
    <x v="2"/>
    <x v="0"/>
    <n v="980961358"/>
    <n v="32"/>
    <d v="2013-10-08T00:00:00"/>
    <n v="7120"/>
    <n v="437.2"/>
    <n v="263.33"/>
    <n v="3112864"/>
    <n v="1874909.6"/>
    <n v="1237954.3999999999"/>
  </r>
  <r>
    <x v="2"/>
    <s v="Japan"/>
    <x v="7"/>
    <x v="1"/>
    <x v="2"/>
    <x v="39"/>
    <x v="5"/>
    <x v="5"/>
    <n v="194292628"/>
    <n v="37"/>
    <d v="2014-04-27T00:00:00"/>
    <n v="4361"/>
    <n v="437.2"/>
    <n v="263.33"/>
    <n v="1906629.2"/>
    <n v="1148382.1299999999"/>
    <n v="758247.07"/>
  </r>
  <r>
    <x v="3"/>
    <s v="Qatar"/>
    <x v="10"/>
    <x v="1"/>
    <x v="3"/>
    <x v="1092"/>
    <x v="0"/>
    <x v="4"/>
    <n v="209584653"/>
    <n v="44"/>
    <d v="2017-01-30T00:00:00"/>
    <n v="9611"/>
    <n v="154.06"/>
    <n v="90.93"/>
    <n v="1480670.66"/>
    <n v="873928.23"/>
    <n v="606742.43000000005"/>
  </r>
  <r>
    <x v="1"/>
    <s v="France"/>
    <x v="9"/>
    <x v="1"/>
    <x v="1"/>
    <x v="633"/>
    <x v="8"/>
    <x v="5"/>
    <n v="601886260"/>
    <n v="48"/>
    <d v="2014-05-27T00:00:00"/>
    <n v="374"/>
    <n v="9.33"/>
    <n v="6.92"/>
    <n v="3489.42"/>
    <n v="2588.08"/>
    <n v="901.34"/>
  </r>
  <r>
    <x v="0"/>
    <s v="Saint Kitts and Nevis"/>
    <x v="7"/>
    <x v="0"/>
    <x v="1"/>
    <x v="1093"/>
    <x v="2"/>
    <x v="5"/>
    <n v="566558778"/>
    <n v="8"/>
    <d v="2014-09-25T00:00:00"/>
    <n v="6187"/>
    <n v="437.2"/>
    <n v="263.33"/>
    <n v="2704956.4"/>
    <n v="1629222.71"/>
    <n v="1075733.69"/>
  </r>
  <r>
    <x v="5"/>
    <s v="Eritrea"/>
    <x v="4"/>
    <x v="1"/>
    <x v="0"/>
    <x v="943"/>
    <x v="1"/>
    <x v="4"/>
    <n v="269276034"/>
    <n v="23"/>
    <d v="2016-08-14T00:00:00"/>
    <n v="3617"/>
    <n v="81.73"/>
    <n v="56.67"/>
    <n v="295617.40999999997"/>
    <n v="204975.39"/>
    <n v="90642.02"/>
  </r>
  <r>
    <x v="3"/>
    <s v="Jordan"/>
    <x v="6"/>
    <x v="1"/>
    <x v="2"/>
    <x v="1094"/>
    <x v="1"/>
    <x v="2"/>
    <n v="396024358"/>
    <n v="1"/>
    <d v="2011-07-30T00:00:00"/>
    <n v="1263"/>
    <n v="651.21"/>
    <n v="524.96"/>
    <n v="822478.23"/>
    <n v="663024.48"/>
    <n v="159453.75"/>
  </r>
  <r>
    <x v="5"/>
    <s v="Togo"/>
    <x v="3"/>
    <x v="1"/>
    <x v="1"/>
    <x v="999"/>
    <x v="1"/>
    <x v="2"/>
    <n v="803102576"/>
    <n v="45"/>
    <d v="2011-08-24T00:00:00"/>
    <n v="4754"/>
    <n v="205.7"/>
    <n v="117.11"/>
    <n v="977897.8"/>
    <n v="556740.93999999994"/>
    <n v="421156.86"/>
  </r>
  <r>
    <x v="5"/>
    <s v="Burundi"/>
    <x v="6"/>
    <x v="0"/>
    <x v="0"/>
    <x v="1095"/>
    <x v="9"/>
    <x v="5"/>
    <n v="967122018"/>
    <n v="12"/>
    <d v="2014-02-12T00:00:00"/>
    <n v="1752"/>
    <n v="651.21"/>
    <n v="524.96"/>
    <n v="1140919.92"/>
    <n v="919729.92"/>
    <n v="221190"/>
  </r>
  <r>
    <x v="5"/>
    <s v="Ethiopia"/>
    <x v="4"/>
    <x v="0"/>
    <x v="2"/>
    <x v="1096"/>
    <x v="5"/>
    <x v="5"/>
    <n v="435006511"/>
    <n v="6"/>
    <d v="2014-03-29T00:00:00"/>
    <n v="6948"/>
    <n v="81.73"/>
    <n v="56.67"/>
    <n v="567860.04"/>
    <n v="393743.16"/>
    <n v="174116.88"/>
  </r>
  <r>
    <x v="3"/>
    <s v="Iran"/>
    <x v="10"/>
    <x v="0"/>
    <x v="1"/>
    <x v="181"/>
    <x v="1"/>
    <x v="3"/>
    <n v="173992383"/>
    <n v="41"/>
    <d v="2015-08-24T00:00:00"/>
    <n v="7067"/>
    <n v="154.06"/>
    <n v="90.93"/>
    <n v="1088742.02"/>
    <n v="642602.31000000006"/>
    <n v="446139.71"/>
  </r>
  <r>
    <x v="1"/>
    <s v="Poland"/>
    <x v="11"/>
    <x v="0"/>
    <x v="2"/>
    <x v="1097"/>
    <x v="8"/>
    <x v="2"/>
    <n v="321628463"/>
    <n v="17"/>
    <d v="2011-05-14T00:00:00"/>
    <n v="5864"/>
    <n v="668.27"/>
    <n v="502.54"/>
    <n v="3918735.28"/>
    <n v="2946894.56"/>
    <n v="971840.72"/>
  </r>
  <r>
    <x v="4"/>
    <s v="Palau"/>
    <x v="3"/>
    <x v="1"/>
    <x v="0"/>
    <x v="566"/>
    <x v="11"/>
    <x v="2"/>
    <n v="635776078"/>
    <n v="0"/>
    <d v="2011-02-04T00:00:00"/>
    <n v="9125"/>
    <n v="205.7"/>
    <n v="117.11"/>
    <n v="1877012.5"/>
    <n v="1068628.75"/>
    <n v="808383.75"/>
  </r>
  <r>
    <x v="1"/>
    <s v="Portugal"/>
    <x v="8"/>
    <x v="0"/>
    <x v="2"/>
    <x v="1098"/>
    <x v="9"/>
    <x v="5"/>
    <n v="944609057"/>
    <n v="45"/>
    <d v="2014-03-16T00:00:00"/>
    <n v="9666"/>
    <n v="421.89"/>
    <n v="364.69"/>
    <n v="4077988.74"/>
    <n v="3525093.54"/>
    <n v="552895.19999999995"/>
  </r>
  <r>
    <x v="0"/>
    <s v="El Salvador"/>
    <x v="10"/>
    <x v="0"/>
    <x v="0"/>
    <x v="79"/>
    <x v="0"/>
    <x v="7"/>
    <n v="696613729"/>
    <n v="18"/>
    <d v="2013-01-13T00:00:00"/>
    <n v="2337"/>
    <n v="154.06"/>
    <n v="90.93"/>
    <n v="360038.22"/>
    <n v="212503.41"/>
    <n v="147534.81"/>
  </r>
  <r>
    <x v="1"/>
    <s v="Malta"/>
    <x v="7"/>
    <x v="1"/>
    <x v="3"/>
    <x v="1099"/>
    <x v="0"/>
    <x v="7"/>
    <n v="310588920"/>
    <n v="23"/>
    <d v="2013-01-06T00:00:00"/>
    <n v="9018"/>
    <n v="437.2"/>
    <n v="263.33"/>
    <n v="3942669.6"/>
    <n v="2374709.94"/>
    <n v="1567959.66"/>
  </r>
  <r>
    <x v="5"/>
    <s v="South Sudan"/>
    <x v="6"/>
    <x v="0"/>
    <x v="1"/>
    <x v="927"/>
    <x v="7"/>
    <x v="7"/>
    <n v="725645959"/>
    <n v="31"/>
    <d v="2012-09-08T00:00:00"/>
    <n v="3620"/>
    <n v="651.21"/>
    <n v="524.96"/>
    <n v="2357380.2000000002"/>
    <n v="1900355.2"/>
    <n v="457025"/>
  </r>
  <r>
    <x v="1"/>
    <s v="Armenia"/>
    <x v="8"/>
    <x v="1"/>
    <x v="0"/>
    <x v="1100"/>
    <x v="10"/>
    <x v="3"/>
    <n v="251208674"/>
    <n v="47"/>
    <d v="2015-07-19T00:00:00"/>
    <n v="7084"/>
    <n v="421.89"/>
    <n v="364.69"/>
    <n v="2988668.76"/>
    <n v="2583463.96"/>
    <n v="405204.8"/>
  </r>
  <r>
    <x v="5"/>
    <s v="Senegal"/>
    <x v="4"/>
    <x v="0"/>
    <x v="3"/>
    <x v="1031"/>
    <x v="6"/>
    <x v="1"/>
    <n v="417013394"/>
    <n v="41"/>
    <d v="2010-11-29T00:00:00"/>
    <n v="2385"/>
    <n v="81.73"/>
    <n v="56.67"/>
    <n v="194926.05"/>
    <n v="135157.95000000001"/>
    <n v="59768.1"/>
  </r>
  <r>
    <x v="3"/>
    <s v="Morocco"/>
    <x v="2"/>
    <x v="0"/>
    <x v="0"/>
    <x v="1101"/>
    <x v="2"/>
    <x v="3"/>
    <n v="123108947"/>
    <n v="22"/>
    <d v="2015-10-09T00:00:00"/>
    <n v="9528"/>
    <n v="47.45"/>
    <n v="31.79"/>
    <n v="452103.6"/>
    <n v="302895.12"/>
    <n v="149208.48000000001"/>
  </r>
  <r>
    <x v="5"/>
    <s v="Nigeria"/>
    <x v="4"/>
    <x v="0"/>
    <x v="1"/>
    <x v="1102"/>
    <x v="8"/>
    <x v="1"/>
    <n v="589856660"/>
    <n v="11"/>
    <d v="2010-05-10T00:00:00"/>
    <n v="548"/>
    <n v="81.73"/>
    <n v="56.67"/>
    <n v="44788.04"/>
    <n v="31055.16"/>
    <n v="13732.88"/>
  </r>
  <r>
    <x v="0"/>
    <s v="Nicaragua"/>
    <x v="5"/>
    <x v="0"/>
    <x v="2"/>
    <x v="1103"/>
    <x v="1"/>
    <x v="6"/>
    <n v="407930362"/>
    <n v="19"/>
    <d v="2017-07-31T00:00:00"/>
    <n v="4514"/>
    <n v="109.28"/>
    <n v="35.840000000000003"/>
    <n v="493289.92"/>
    <n v="161781.76000000001"/>
    <n v="331508.15999999997"/>
  </r>
  <r>
    <x v="1"/>
    <s v="Greece"/>
    <x v="9"/>
    <x v="0"/>
    <x v="2"/>
    <x v="1104"/>
    <x v="6"/>
    <x v="3"/>
    <n v="488316380"/>
    <n v="18"/>
    <d v="2015-11-18T00:00:00"/>
    <n v="2523"/>
    <n v="9.33"/>
    <n v="6.92"/>
    <n v="23539.59"/>
    <n v="17459.16"/>
    <n v="6080.43"/>
  </r>
  <r>
    <x v="3"/>
    <s v="Oman"/>
    <x v="3"/>
    <x v="1"/>
    <x v="3"/>
    <x v="1105"/>
    <x v="8"/>
    <x v="2"/>
    <n v="912313544"/>
    <n v="20"/>
    <d v="2011-05-15T00:00:00"/>
    <n v="2706"/>
    <n v="205.7"/>
    <n v="117.11"/>
    <n v="556624.19999999995"/>
    <n v="316899.65999999997"/>
    <n v="239724.54"/>
  </r>
  <r>
    <x v="3"/>
    <s v="Syria"/>
    <x v="2"/>
    <x v="0"/>
    <x v="2"/>
    <x v="1106"/>
    <x v="11"/>
    <x v="2"/>
    <n v="481533181"/>
    <n v="50"/>
    <d v="2011-04-07T00:00:00"/>
    <n v="5224"/>
    <n v="47.45"/>
    <n v="31.79"/>
    <n v="247878.8"/>
    <n v="166070.96"/>
    <n v="81807.839999999997"/>
  </r>
  <r>
    <x v="5"/>
    <s v="Togo"/>
    <x v="4"/>
    <x v="0"/>
    <x v="2"/>
    <x v="740"/>
    <x v="11"/>
    <x v="7"/>
    <n v="767899119"/>
    <n v="20"/>
    <d v="2012-03-07T00:00:00"/>
    <n v="7269"/>
    <n v="81.73"/>
    <n v="56.67"/>
    <n v="594095.37"/>
    <n v="411934.23"/>
    <n v="182161.14"/>
  </r>
  <r>
    <x v="1"/>
    <s v="Vatican City"/>
    <x v="5"/>
    <x v="0"/>
    <x v="0"/>
    <x v="984"/>
    <x v="5"/>
    <x v="7"/>
    <n v="263647687"/>
    <n v="7"/>
    <d v="2012-03-30T00:00:00"/>
    <n v="8064"/>
    <n v="109.28"/>
    <n v="35.840000000000003"/>
    <n v="881233.92000000004"/>
    <n v="289013.76000000001"/>
    <n v="592220.16000000003"/>
  </r>
  <r>
    <x v="5"/>
    <s v="Senegal"/>
    <x v="2"/>
    <x v="0"/>
    <x v="2"/>
    <x v="25"/>
    <x v="5"/>
    <x v="5"/>
    <n v="231327712"/>
    <n v="26"/>
    <d v="2014-04-08T00:00:00"/>
    <n v="3865"/>
    <n v="47.45"/>
    <n v="31.79"/>
    <n v="183394.25"/>
    <n v="122868.35"/>
    <n v="60525.9"/>
  </r>
  <r>
    <x v="1"/>
    <s v="Switzerland"/>
    <x v="4"/>
    <x v="1"/>
    <x v="3"/>
    <x v="1107"/>
    <x v="8"/>
    <x v="5"/>
    <n v="653800523"/>
    <n v="4"/>
    <d v="2014-04-23T00:00:00"/>
    <n v="2958"/>
    <n v="81.73"/>
    <n v="56.67"/>
    <n v="241757.34"/>
    <n v="167629.85999999999"/>
    <n v="74127.48"/>
  </r>
  <r>
    <x v="1"/>
    <s v="Sweden"/>
    <x v="7"/>
    <x v="0"/>
    <x v="2"/>
    <x v="1108"/>
    <x v="7"/>
    <x v="0"/>
    <n v="684239947"/>
    <n v="7"/>
    <d v="2013-08-31T00:00:00"/>
    <n v="661"/>
    <n v="437.2"/>
    <n v="263.33"/>
    <n v="288989.2"/>
    <n v="174061.13"/>
    <n v="114928.07"/>
  </r>
  <r>
    <x v="5"/>
    <s v="Eritrea"/>
    <x v="3"/>
    <x v="1"/>
    <x v="0"/>
    <x v="839"/>
    <x v="10"/>
    <x v="5"/>
    <n v="896132314"/>
    <n v="16"/>
    <d v="2014-06-19T00:00:00"/>
    <n v="4321"/>
    <n v="205.7"/>
    <n v="117.11"/>
    <n v="888829.7"/>
    <n v="506032.31"/>
    <n v="382797.39"/>
  </r>
  <r>
    <x v="1"/>
    <s v="Vatican City"/>
    <x v="4"/>
    <x v="0"/>
    <x v="3"/>
    <x v="1109"/>
    <x v="9"/>
    <x v="4"/>
    <n v="133276450"/>
    <n v="48"/>
    <d v="2016-03-15T00:00:00"/>
    <n v="8318"/>
    <n v="81.73"/>
    <n v="56.67"/>
    <n v="679830.14"/>
    <n v="471381.06"/>
    <n v="208449.08"/>
  </r>
  <r>
    <x v="2"/>
    <s v="Indonesia"/>
    <x v="5"/>
    <x v="1"/>
    <x v="3"/>
    <x v="1110"/>
    <x v="1"/>
    <x v="2"/>
    <n v="459783685"/>
    <n v="32"/>
    <d v="2011-08-23T00:00:00"/>
    <n v="9065"/>
    <n v="109.28"/>
    <n v="35.840000000000003"/>
    <n v="990623.2"/>
    <n v="324889.59999999998"/>
    <n v="665733.6"/>
  </r>
  <r>
    <x v="5"/>
    <s v="Rwanda"/>
    <x v="5"/>
    <x v="0"/>
    <x v="0"/>
    <x v="1111"/>
    <x v="6"/>
    <x v="0"/>
    <n v="410077846"/>
    <n v="40"/>
    <d v="2013-12-02T00:00:00"/>
    <n v="2"/>
    <n v="109.28"/>
    <n v="35.840000000000003"/>
    <n v="218.56"/>
    <n v="71.680000000000007"/>
    <n v="146.88"/>
  </r>
  <r>
    <x v="1"/>
    <s v="Moldova"/>
    <x v="4"/>
    <x v="1"/>
    <x v="2"/>
    <x v="812"/>
    <x v="11"/>
    <x v="5"/>
    <n v="838895261"/>
    <n v="2"/>
    <d v="2014-02-19T00:00:00"/>
    <n v="6605"/>
    <n v="81.73"/>
    <n v="56.67"/>
    <n v="539826.65"/>
    <n v="374305.35"/>
    <n v="165521.29999999999"/>
  </r>
  <r>
    <x v="0"/>
    <s v="Saint Kitts and Nevis"/>
    <x v="10"/>
    <x v="0"/>
    <x v="0"/>
    <x v="1112"/>
    <x v="5"/>
    <x v="4"/>
    <n v="871284759"/>
    <n v="42"/>
    <d v="2016-05-08T00:00:00"/>
    <n v="1377"/>
    <n v="154.06"/>
    <n v="90.93"/>
    <n v="212140.62"/>
    <n v="125210.61"/>
    <n v="86930.01"/>
  </r>
  <r>
    <x v="3"/>
    <s v="Qatar"/>
    <x v="11"/>
    <x v="1"/>
    <x v="1"/>
    <x v="1000"/>
    <x v="3"/>
    <x v="6"/>
    <n v="152607667"/>
    <n v="41"/>
    <d v="2017-06-11T00:00:00"/>
    <n v="8855"/>
    <n v="668.27"/>
    <n v="502.54"/>
    <n v="5917530.8499999996"/>
    <n v="4449991.7"/>
    <n v="1467539.15"/>
  </r>
  <r>
    <x v="1"/>
    <s v="Denmark"/>
    <x v="8"/>
    <x v="0"/>
    <x v="1"/>
    <x v="1113"/>
    <x v="4"/>
    <x v="2"/>
    <n v="198537814"/>
    <n v="23"/>
    <d v="2011-12-19T00:00:00"/>
    <n v="606"/>
    <n v="421.89"/>
    <n v="364.69"/>
    <n v="255665.34"/>
    <n v="221002.14"/>
    <n v="34663.199999999997"/>
  </r>
  <r>
    <x v="4"/>
    <s v="Tonga"/>
    <x v="8"/>
    <x v="1"/>
    <x v="1"/>
    <x v="1114"/>
    <x v="7"/>
    <x v="1"/>
    <n v="345061528"/>
    <n v="24"/>
    <d v="2010-09-19T00:00:00"/>
    <n v="229"/>
    <n v="421.89"/>
    <n v="364.69"/>
    <n v="96612.81"/>
    <n v="83514.009999999995"/>
    <n v="13098.8"/>
  </r>
  <r>
    <x v="0"/>
    <s v="Grenada"/>
    <x v="10"/>
    <x v="1"/>
    <x v="0"/>
    <x v="589"/>
    <x v="0"/>
    <x v="0"/>
    <n v="898477637"/>
    <n v="16"/>
    <d v="2014-01-07T00:00:00"/>
    <n v="8354"/>
    <n v="154.06"/>
    <n v="90.93"/>
    <n v="1287017.24"/>
    <n v="759629.22"/>
    <n v="527388.02"/>
  </r>
  <r>
    <x v="1"/>
    <s v="Slovenia"/>
    <x v="8"/>
    <x v="0"/>
    <x v="0"/>
    <x v="1115"/>
    <x v="6"/>
    <x v="3"/>
    <n v="885397469"/>
    <n v="39"/>
    <d v="2015-11-18T00:00:00"/>
    <n v="7642"/>
    <n v="421.89"/>
    <n v="364.69"/>
    <n v="3224083.38"/>
    <n v="2786960.98"/>
    <n v="437122.4"/>
  </r>
  <r>
    <x v="1"/>
    <s v="Hungary"/>
    <x v="4"/>
    <x v="1"/>
    <x v="3"/>
    <x v="227"/>
    <x v="6"/>
    <x v="5"/>
    <n v="302744853"/>
    <n v="17"/>
    <d v="2014-11-02T00:00:00"/>
    <n v="7785"/>
    <n v="81.73"/>
    <n v="56.67"/>
    <n v="636268.05000000005"/>
    <n v="441175.95"/>
    <n v="195092.1"/>
  </r>
  <r>
    <x v="5"/>
    <s v="Mauritius"/>
    <x v="2"/>
    <x v="0"/>
    <x v="2"/>
    <x v="811"/>
    <x v="4"/>
    <x v="1"/>
    <n v="567756116"/>
    <n v="39"/>
    <d v="2010-12-12T00:00:00"/>
    <n v="506"/>
    <n v="47.45"/>
    <n v="31.79"/>
    <n v="24009.7"/>
    <n v="16085.74"/>
    <n v="7923.96"/>
  </r>
  <r>
    <x v="5"/>
    <s v="Mauritius"/>
    <x v="2"/>
    <x v="0"/>
    <x v="0"/>
    <x v="1116"/>
    <x v="11"/>
    <x v="4"/>
    <n v="467980086"/>
    <n v="31"/>
    <d v="2016-03-28T00:00:00"/>
    <n v="4562"/>
    <n v="47.45"/>
    <n v="31.79"/>
    <n v="216466.9"/>
    <n v="145025.98000000001"/>
    <n v="71440.92"/>
  </r>
  <r>
    <x v="3"/>
    <s v="Syria"/>
    <x v="4"/>
    <x v="0"/>
    <x v="2"/>
    <x v="374"/>
    <x v="2"/>
    <x v="0"/>
    <n v="211278092"/>
    <n v="35"/>
    <d v="2013-11-03T00:00:00"/>
    <n v="737"/>
    <n v="81.73"/>
    <n v="56.67"/>
    <n v="60235.01"/>
    <n v="41765.79"/>
    <n v="18469.22"/>
  </r>
  <r>
    <x v="1"/>
    <s v="Greece"/>
    <x v="6"/>
    <x v="0"/>
    <x v="2"/>
    <x v="107"/>
    <x v="5"/>
    <x v="5"/>
    <n v="975823962"/>
    <n v="28"/>
    <d v="2014-04-08T00:00:00"/>
    <n v="6850"/>
    <n v="651.21"/>
    <n v="524.96"/>
    <n v="4460788.5"/>
    <n v="3595976"/>
    <n v="864812.5"/>
  </r>
  <r>
    <x v="1"/>
    <s v="Denmark"/>
    <x v="7"/>
    <x v="1"/>
    <x v="0"/>
    <x v="261"/>
    <x v="0"/>
    <x v="0"/>
    <n v="860104024"/>
    <n v="3"/>
    <d v="2013-12-30T00:00:00"/>
    <n v="2749"/>
    <n v="437.2"/>
    <n v="263.33"/>
    <n v="1201862.8"/>
    <n v="723894.17"/>
    <n v="477968.63"/>
  </r>
  <r>
    <x v="5"/>
    <s v="Cape Verde"/>
    <x v="7"/>
    <x v="0"/>
    <x v="0"/>
    <x v="1117"/>
    <x v="10"/>
    <x v="5"/>
    <n v="732917106"/>
    <n v="42"/>
    <d v="2014-08-09T00:00:00"/>
    <n v="5313"/>
    <n v="437.2"/>
    <n v="263.33"/>
    <n v="2322843.6"/>
    <n v="1399072.29"/>
    <n v="923771.31"/>
  </r>
  <r>
    <x v="5"/>
    <s v="Sudan"/>
    <x v="3"/>
    <x v="0"/>
    <x v="2"/>
    <x v="116"/>
    <x v="1"/>
    <x v="1"/>
    <n v="183374536"/>
    <n v="35"/>
    <d v="2010-08-18T00:00:00"/>
    <n v="3455"/>
    <n v="205.7"/>
    <n v="117.11"/>
    <n v="710693.5"/>
    <n v="404615.05"/>
    <n v="306078.45"/>
  </r>
  <r>
    <x v="5"/>
    <s v="Cote d'Ivoire"/>
    <x v="0"/>
    <x v="1"/>
    <x v="1"/>
    <x v="895"/>
    <x v="0"/>
    <x v="4"/>
    <n v="670900142"/>
    <n v="15"/>
    <d v="2017-01-02T00:00:00"/>
    <n v="3116"/>
    <n v="255.28"/>
    <n v="159.41999999999999"/>
    <n v="795452.48"/>
    <n v="496752.72"/>
    <n v="298699.76"/>
  </r>
  <r>
    <x v="4"/>
    <s v="Kiribati"/>
    <x v="8"/>
    <x v="0"/>
    <x v="2"/>
    <x v="1118"/>
    <x v="6"/>
    <x v="2"/>
    <n v="575230252"/>
    <n v="28"/>
    <d v="2011-11-22T00:00:00"/>
    <n v="2269"/>
    <n v="421.89"/>
    <n v="364.69"/>
    <n v="957268.41"/>
    <n v="827481.61"/>
    <n v="129786.8"/>
  </r>
  <r>
    <x v="0"/>
    <s v="Panama"/>
    <x v="6"/>
    <x v="1"/>
    <x v="3"/>
    <x v="1119"/>
    <x v="4"/>
    <x v="3"/>
    <n v="146413695"/>
    <n v="6"/>
    <d v="2015-11-11T00:00:00"/>
    <n v="5921"/>
    <n v="651.21"/>
    <n v="524.96"/>
    <n v="3855814.41"/>
    <n v="3108288.16"/>
    <n v="747526.25"/>
  </r>
  <r>
    <x v="5"/>
    <s v="Mali"/>
    <x v="9"/>
    <x v="1"/>
    <x v="2"/>
    <x v="1120"/>
    <x v="9"/>
    <x v="0"/>
    <n v="154811799"/>
    <n v="48"/>
    <d v="2013-02-19T00:00:00"/>
    <n v="1106"/>
    <n v="9.33"/>
    <n v="6.92"/>
    <n v="10318.98"/>
    <n v="7653.52"/>
    <n v="2665.46"/>
  </r>
  <r>
    <x v="5"/>
    <s v="Sao Tome and Principe"/>
    <x v="11"/>
    <x v="0"/>
    <x v="1"/>
    <x v="1121"/>
    <x v="6"/>
    <x v="5"/>
    <n v="541098392"/>
    <n v="35"/>
    <d v="2014-12-04T00:00:00"/>
    <n v="1893"/>
    <n v="668.27"/>
    <n v="502.54"/>
    <n v="1265035.1100000001"/>
    <n v="951308.22"/>
    <n v="313726.89"/>
  </r>
  <r>
    <x v="2"/>
    <s v="Kazakhstan"/>
    <x v="0"/>
    <x v="0"/>
    <x v="0"/>
    <x v="1122"/>
    <x v="5"/>
    <x v="2"/>
    <n v="866259801"/>
    <n v="18"/>
    <d v="2011-03-25T00:00:00"/>
    <n v="4380"/>
    <n v="255.28"/>
    <n v="159.41999999999999"/>
    <n v="1118126.3999999999"/>
    <n v="698259.6"/>
    <n v="419866.8"/>
  </r>
  <r>
    <x v="2"/>
    <s v="North Korea"/>
    <x v="5"/>
    <x v="1"/>
    <x v="1"/>
    <x v="253"/>
    <x v="0"/>
    <x v="2"/>
    <n v="761594855"/>
    <n v="34"/>
    <d v="2012-01-11T00:00:00"/>
    <n v="1697"/>
    <n v="109.28"/>
    <n v="35.840000000000003"/>
    <n v="185448.16"/>
    <n v="60820.480000000003"/>
    <n v="124627.68"/>
  </r>
  <r>
    <x v="1"/>
    <s v="Montenegro"/>
    <x v="7"/>
    <x v="1"/>
    <x v="0"/>
    <x v="1123"/>
    <x v="4"/>
    <x v="7"/>
    <n v="378714883"/>
    <n v="30"/>
    <d v="2012-12-16T00:00:00"/>
    <n v="9005"/>
    <n v="437.2"/>
    <n v="263.33"/>
    <n v="3936986"/>
    <n v="2371286.65"/>
    <n v="1565699.35"/>
  </r>
  <r>
    <x v="3"/>
    <s v="Azerbaijan"/>
    <x v="4"/>
    <x v="0"/>
    <x v="3"/>
    <x v="1124"/>
    <x v="7"/>
    <x v="5"/>
    <n v="839543712"/>
    <n v="47"/>
    <d v="2014-10-10T00:00:00"/>
    <n v="8496"/>
    <n v="81.73"/>
    <n v="56.67"/>
    <n v="694378.08"/>
    <n v="481468.32"/>
    <n v="212909.76"/>
  </r>
  <r>
    <x v="2"/>
    <s v="North Korea"/>
    <x v="2"/>
    <x v="0"/>
    <x v="0"/>
    <x v="578"/>
    <x v="3"/>
    <x v="2"/>
    <n v="186317670"/>
    <n v="34"/>
    <d v="2011-06-21T00:00:00"/>
    <n v="4394"/>
    <n v="47.45"/>
    <n v="31.79"/>
    <n v="208495.3"/>
    <n v="139685.26"/>
    <n v="68810.039999999994"/>
  </r>
  <r>
    <x v="1"/>
    <s v="France"/>
    <x v="4"/>
    <x v="1"/>
    <x v="1"/>
    <x v="18"/>
    <x v="5"/>
    <x v="6"/>
    <n v="131585586"/>
    <n v="31"/>
    <d v="2017-04-13T00:00:00"/>
    <n v="7954"/>
    <n v="81.73"/>
    <n v="56.67"/>
    <n v="650080.42000000004"/>
    <n v="450753.18"/>
    <n v="199327.24"/>
  </r>
  <r>
    <x v="3"/>
    <s v="Iran"/>
    <x v="9"/>
    <x v="1"/>
    <x v="1"/>
    <x v="680"/>
    <x v="9"/>
    <x v="6"/>
    <n v="208208787"/>
    <n v="42"/>
    <d v="2017-02-14T00:00:00"/>
    <n v="2462"/>
    <n v="9.33"/>
    <n v="6.92"/>
    <n v="22970.46"/>
    <n v="17037.04"/>
    <n v="5933.42"/>
  </r>
  <r>
    <x v="2"/>
    <s v="Kazakhstan"/>
    <x v="0"/>
    <x v="1"/>
    <x v="0"/>
    <x v="1101"/>
    <x v="2"/>
    <x v="3"/>
    <n v="919361102"/>
    <n v="6"/>
    <d v="2015-09-23T00:00:00"/>
    <n v="8235"/>
    <n v="255.28"/>
    <n v="159.41999999999999"/>
    <n v="2102230.7999999998"/>
    <n v="1312823.7"/>
    <n v="789407.1"/>
  </r>
  <r>
    <x v="1"/>
    <s v="Greece"/>
    <x v="4"/>
    <x v="0"/>
    <x v="2"/>
    <x v="475"/>
    <x v="2"/>
    <x v="2"/>
    <n v="588528859"/>
    <n v="31"/>
    <d v="2011-10-12T00:00:00"/>
    <n v="7623"/>
    <n v="81.73"/>
    <n v="56.67"/>
    <n v="623027.79"/>
    <n v="431995.41"/>
    <n v="191032.38"/>
  </r>
  <r>
    <x v="4"/>
    <s v="East Timor"/>
    <x v="2"/>
    <x v="1"/>
    <x v="2"/>
    <x v="1125"/>
    <x v="6"/>
    <x v="3"/>
    <n v="309510886"/>
    <n v="6"/>
    <d v="2015-10-17T00:00:00"/>
    <n v="4"/>
    <n v="47.45"/>
    <n v="31.79"/>
    <n v="189.8"/>
    <n v="127.16"/>
    <n v="62.64"/>
  </r>
  <r>
    <x v="1"/>
    <s v="Macedonia"/>
    <x v="8"/>
    <x v="0"/>
    <x v="2"/>
    <x v="1126"/>
    <x v="11"/>
    <x v="6"/>
    <n v="796418511"/>
    <n v="39"/>
    <d v="2017-03-23T00:00:00"/>
    <n v="6791"/>
    <n v="421.89"/>
    <n v="364.69"/>
    <n v="2865054.99"/>
    <n v="2476609.79"/>
    <n v="388445.2"/>
  </r>
  <r>
    <x v="4"/>
    <s v="Australia"/>
    <x v="7"/>
    <x v="1"/>
    <x v="2"/>
    <x v="614"/>
    <x v="8"/>
    <x v="6"/>
    <n v="133675563"/>
    <n v="24"/>
    <d v="2017-05-16T00:00:00"/>
    <n v="6424"/>
    <n v="437.2"/>
    <n v="263.33"/>
    <n v="2808572.8"/>
    <n v="1691631.92"/>
    <n v="1116940.8799999999"/>
  </r>
  <r>
    <x v="1"/>
    <s v="Kosovo"/>
    <x v="7"/>
    <x v="0"/>
    <x v="0"/>
    <x v="1127"/>
    <x v="10"/>
    <x v="2"/>
    <n v="526018369"/>
    <n v="18"/>
    <d v="2011-06-21T00:00:00"/>
    <n v="9379"/>
    <n v="437.2"/>
    <n v="263.33"/>
    <n v="4100498.8"/>
    <n v="2469772.0699999998"/>
    <n v="1630726.73"/>
  </r>
  <r>
    <x v="3"/>
    <s v="Kuwait"/>
    <x v="7"/>
    <x v="0"/>
    <x v="2"/>
    <x v="906"/>
    <x v="1"/>
    <x v="5"/>
    <n v="648495757"/>
    <n v="17"/>
    <d v="2014-07-31T00:00:00"/>
    <n v="3160"/>
    <n v="437.2"/>
    <n v="263.33"/>
    <n v="1381552"/>
    <n v="832122.8"/>
    <n v="549429.19999999995"/>
  </r>
  <r>
    <x v="0"/>
    <s v="Dominica"/>
    <x v="10"/>
    <x v="1"/>
    <x v="3"/>
    <x v="488"/>
    <x v="10"/>
    <x v="7"/>
    <n v="596469056"/>
    <n v="30"/>
    <d v="2012-07-30T00:00:00"/>
    <n v="7303"/>
    <n v="154.06"/>
    <n v="90.93"/>
    <n v="1125100.18"/>
    <n v="664061.79"/>
    <n v="461038.39"/>
  </r>
  <r>
    <x v="3"/>
    <s v="Jordan"/>
    <x v="9"/>
    <x v="0"/>
    <x v="3"/>
    <x v="1128"/>
    <x v="11"/>
    <x v="2"/>
    <n v="535612094"/>
    <n v="5"/>
    <d v="2011-03-03T00:00:00"/>
    <n v="8376"/>
    <n v="9.33"/>
    <n v="6.92"/>
    <n v="78148.08"/>
    <n v="57961.919999999998"/>
    <n v="20186.16"/>
  </r>
  <r>
    <x v="6"/>
    <s v="Mexico"/>
    <x v="1"/>
    <x v="1"/>
    <x v="2"/>
    <x v="1129"/>
    <x v="10"/>
    <x v="6"/>
    <n v="251911199"/>
    <n v="2"/>
    <d v="2017-06-04T00:00:00"/>
    <n v="4977"/>
    <n v="152.58000000000001"/>
    <n v="97.44"/>
    <n v="759390.66"/>
    <n v="484958.88"/>
    <n v="274431.78000000003"/>
  </r>
  <r>
    <x v="0"/>
    <s v="Belize"/>
    <x v="6"/>
    <x v="1"/>
    <x v="2"/>
    <x v="193"/>
    <x v="6"/>
    <x v="7"/>
    <n v="501665198"/>
    <n v="21"/>
    <d v="2012-10-26T00:00:00"/>
    <n v="2735"/>
    <n v="651.21"/>
    <n v="524.96"/>
    <n v="1781059.35"/>
    <n v="1435765.6"/>
    <n v="345293.75"/>
  </r>
  <r>
    <x v="2"/>
    <s v="Malaysia"/>
    <x v="2"/>
    <x v="1"/>
    <x v="2"/>
    <x v="645"/>
    <x v="9"/>
    <x v="1"/>
    <n v="761485421"/>
    <n v="23"/>
    <d v="2010-01-26T00:00:00"/>
    <n v="9313"/>
    <n v="47.45"/>
    <n v="31.79"/>
    <n v="441901.85"/>
    <n v="296060.27"/>
    <n v="145841.57999999999"/>
  </r>
  <r>
    <x v="3"/>
    <s v="United Arab Emirates"/>
    <x v="8"/>
    <x v="1"/>
    <x v="2"/>
    <x v="1130"/>
    <x v="2"/>
    <x v="2"/>
    <n v="578295695"/>
    <n v="9"/>
    <d v="2011-09-19T00:00:00"/>
    <n v="9402"/>
    <n v="421.89"/>
    <n v="364.69"/>
    <n v="3966609.78"/>
    <n v="3428815.38"/>
    <n v="537794.4"/>
  </r>
  <r>
    <x v="3"/>
    <s v="Pakistan"/>
    <x v="1"/>
    <x v="1"/>
    <x v="0"/>
    <x v="322"/>
    <x v="4"/>
    <x v="0"/>
    <n v="919332349"/>
    <n v="43"/>
    <d v="2013-12-15T00:00:00"/>
    <n v="9726"/>
    <n v="152.58000000000001"/>
    <n v="97.44"/>
    <n v="1483993.08"/>
    <n v="947701.44"/>
    <n v="536291.64"/>
  </r>
  <r>
    <x v="1"/>
    <s v="Montenegro"/>
    <x v="2"/>
    <x v="1"/>
    <x v="1"/>
    <x v="1131"/>
    <x v="8"/>
    <x v="6"/>
    <n v="122144210"/>
    <n v="27"/>
    <d v="2017-05-24T00:00:00"/>
    <n v="4041"/>
    <n v="47.45"/>
    <n v="31.79"/>
    <n v="191745.45"/>
    <n v="128463.39"/>
    <n v="63282.06"/>
  </r>
  <r>
    <x v="1"/>
    <s v="Belarus"/>
    <x v="6"/>
    <x v="1"/>
    <x v="3"/>
    <x v="1132"/>
    <x v="1"/>
    <x v="4"/>
    <n v="644592607"/>
    <n v="25"/>
    <d v="2016-07-31T00:00:00"/>
    <n v="8131"/>
    <n v="651.21"/>
    <n v="524.96"/>
    <n v="5294988.51"/>
    <n v="4268449.76"/>
    <n v="1026538.75"/>
  </r>
  <r>
    <x v="6"/>
    <s v="Greenland"/>
    <x v="3"/>
    <x v="1"/>
    <x v="3"/>
    <x v="916"/>
    <x v="7"/>
    <x v="1"/>
    <n v="514851367"/>
    <n v="44"/>
    <d v="2010-10-02T00:00:00"/>
    <n v="4815"/>
    <n v="205.7"/>
    <n v="117.11"/>
    <n v="990445.5"/>
    <n v="563884.65"/>
    <n v="426560.85"/>
  </r>
  <r>
    <x v="5"/>
    <s v="Niger"/>
    <x v="10"/>
    <x v="1"/>
    <x v="1"/>
    <x v="641"/>
    <x v="11"/>
    <x v="3"/>
    <n v="981406819"/>
    <n v="47"/>
    <d v="2015-03-28T00:00:00"/>
    <n v="8942"/>
    <n v="154.06"/>
    <n v="90.93"/>
    <n v="1377604.52"/>
    <n v="813096.06"/>
    <n v="564508.46"/>
  </r>
  <r>
    <x v="3"/>
    <s v="Pakistan"/>
    <x v="2"/>
    <x v="1"/>
    <x v="0"/>
    <x v="899"/>
    <x v="3"/>
    <x v="7"/>
    <n v="663057792"/>
    <n v="42"/>
    <d v="2012-06-22T00:00:00"/>
    <n v="2390"/>
    <n v="47.45"/>
    <n v="31.79"/>
    <n v="113405.5"/>
    <n v="75978.100000000006"/>
    <n v="37427.4"/>
  </r>
  <r>
    <x v="0"/>
    <s v="Saint Vincent and the Grenadines"/>
    <x v="3"/>
    <x v="0"/>
    <x v="1"/>
    <x v="1133"/>
    <x v="11"/>
    <x v="4"/>
    <n v="498915612"/>
    <n v="46"/>
    <d v="2016-04-13T00:00:00"/>
    <n v="9072"/>
    <n v="205.7"/>
    <n v="117.11"/>
    <n v="1866110.4"/>
    <n v="1062421.92"/>
    <n v="803688.48"/>
  </r>
  <r>
    <x v="1"/>
    <s v="Moldova"/>
    <x v="9"/>
    <x v="0"/>
    <x v="3"/>
    <x v="1134"/>
    <x v="4"/>
    <x v="5"/>
    <n v="598404109"/>
    <n v="15"/>
    <d v="2014-11-18T00:00:00"/>
    <n v="9929"/>
    <n v="9.33"/>
    <n v="6.92"/>
    <n v="92637.57"/>
    <n v="68708.679999999993"/>
    <n v="23928.89"/>
  </r>
  <r>
    <x v="5"/>
    <s v="Lesotho"/>
    <x v="11"/>
    <x v="1"/>
    <x v="2"/>
    <x v="1135"/>
    <x v="0"/>
    <x v="7"/>
    <n v="691259610"/>
    <n v="22"/>
    <d v="2013-01-03T00:00:00"/>
    <n v="7935"/>
    <n v="668.27"/>
    <n v="502.54"/>
    <n v="5302722.45"/>
    <n v="3987654.9"/>
    <n v="1315067.55"/>
  </r>
  <r>
    <x v="1"/>
    <s v="Czech Republic"/>
    <x v="4"/>
    <x v="0"/>
    <x v="1"/>
    <x v="1136"/>
    <x v="8"/>
    <x v="7"/>
    <n v="577530944"/>
    <n v="23"/>
    <d v="2012-05-15T00:00:00"/>
    <n v="3095"/>
    <n v="81.73"/>
    <n v="56.67"/>
    <n v="252954.35"/>
    <n v="175393.65"/>
    <n v="77560.7"/>
  </r>
  <r>
    <x v="6"/>
    <s v="United States of America"/>
    <x v="3"/>
    <x v="1"/>
    <x v="0"/>
    <x v="914"/>
    <x v="6"/>
    <x v="3"/>
    <n v="577579438"/>
    <n v="40"/>
    <d v="2015-11-30T00:00:00"/>
    <n v="7446"/>
    <n v="205.7"/>
    <n v="117.11"/>
    <n v="1531642.2"/>
    <n v="872001.06"/>
    <n v="659641.14"/>
  </r>
  <r>
    <x v="1"/>
    <s v="Finland"/>
    <x v="9"/>
    <x v="1"/>
    <x v="3"/>
    <x v="1137"/>
    <x v="9"/>
    <x v="4"/>
    <n v="182078921"/>
    <n v="33"/>
    <d v="2016-02-14T00:00:00"/>
    <n v="54"/>
    <n v="9.33"/>
    <n v="6.92"/>
    <n v="503.82"/>
    <n v="373.68"/>
    <n v="130.13999999999999"/>
  </r>
  <r>
    <x v="1"/>
    <s v="Serbia"/>
    <x v="0"/>
    <x v="0"/>
    <x v="3"/>
    <x v="489"/>
    <x v="5"/>
    <x v="5"/>
    <n v="302015721"/>
    <n v="26"/>
    <d v="2014-04-17T00:00:00"/>
    <n v="2018"/>
    <n v="255.28"/>
    <n v="159.41999999999999"/>
    <n v="515155.04"/>
    <n v="321709.56"/>
    <n v="193445.48"/>
  </r>
  <r>
    <x v="3"/>
    <s v="Afghanistan"/>
    <x v="9"/>
    <x v="0"/>
    <x v="2"/>
    <x v="1138"/>
    <x v="10"/>
    <x v="4"/>
    <n v="118688666"/>
    <n v="29"/>
    <d v="2016-07-15T00:00:00"/>
    <n v="1469"/>
    <n v="9.33"/>
    <n v="6.92"/>
    <n v="13705.77"/>
    <n v="10165.48"/>
    <n v="3540.29"/>
  </r>
  <r>
    <x v="1"/>
    <s v="Latvia"/>
    <x v="5"/>
    <x v="1"/>
    <x v="0"/>
    <x v="1139"/>
    <x v="2"/>
    <x v="5"/>
    <n v="233709084"/>
    <n v="18"/>
    <d v="2014-10-16T00:00:00"/>
    <n v="8566"/>
    <n v="109.28"/>
    <n v="35.840000000000003"/>
    <n v="936092.48"/>
    <n v="307005.44"/>
    <n v="629087.04"/>
  </r>
  <r>
    <x v="5"/>
    <s v="Burkina Faso"/>
    <x v="10"/>
    <x v="0"/>
    <x v="0"/>
    <x v="1140"/>
    <x v="1"/>
    <x v="0"/>
    <n v="419000804"/>
    <n v="4"/>
    <d v="2013-07-05T00:00:00"/>
    <n v="504"/>
    <n v="154.06"/>
    <n v="90.93"/>
    <n v="77646.240000000005"/>
    <n v="45828.72"/>
    <n v="31817.52"/>
  </r>
  <r>
    <x v="1"/>
    <s v="Estonia"/>
    <x v="8"/>
    <x v="1"/>
    <x v="0"/>
    <x v="908"/>
    <x v="7"/>
    <x v="1"/>
    <n v="966800153"/>
    <n v="16"/>
    <d v="2010-09-10T00:00:00"/>
    <n v="6505"/>
    <n v="421.89"/>
    <n v="364.69"/>
    <n v="2744394.45"/>
    <n v="2372308.4500000002"/>
    <n v="372086"/>
  </r>
  <r>
    <x v="2"/>
    <s v="Singapore"/>
    <x v="0"/>
    <x v="0"/>
    <x v="2"/>
    <x v="1141"/>
    <x v="1"/>
    <x v="4"/>
    <n v="439655959"/>
    <n v="18"/>
    <d v="2016-07-30T00:00:00"/>
    <n v="2823"/>
    <n v="255.28"/>
    <n v="159.41999999999999"/>
    <n v="720655.44"/>
    <n v="450042.66"/>
    <n v="270612.78000000003"/>
  </r>
  <r>
    <x v="0"/>
    <s v="Grenada"/>
    <x v="7"/>
    <x v="1"/>
    <x v="3"/>
    <x v="312"/>
    <x v="8"/>
    <x v="7"/>
    <n v="620429551"/>
    <n v="36"/>
    <d v="2012-05-11T00:00:00"/>
    <n v="7746"/>
    <n v="437.2"/>
    <n v="263.33"/>
    <n v="3386551.2"/>
    <n v="2039754.18"/>
    <n v="1346797.02"/>
  </r>
  <r>
    <x v="5"/>
    <s v="Sao Tome and Principe"/>
    <x v="4"/>
    <x v="0"/>
    <x v="3"/>
    <x v="1142"/>
    <x v="11"/>
    <x v="5"/>
    <n v="662294757"/>
    <n v="38"/>
    <d v="2014-03-17T00:00:00"/>
    <n v="6591"/>
    <n v="81.73"/>
    <n v="56.67"/>
    <n v="538682.43000000005"/>
    <n v="373511.97"/>
    <n v="165170.46"/>
  </r>
  <r>
    <x v="5"/>
    <s v="Ethiopia"/>
    <x v="6"/>
    <x v="1"/>
    <x v="3"/>
    <x v="1143"/>
    <x v="7"/>
    <x v="4"/>
    <n v="238737905"/>
    <n v="2"/>
    <d v="2016-08-30T00:00:00"/>
    <n v="6706"/>
    <n v="651.21"/>
    <n v="524.96"/>
    <n v="4367014.26"/>
    <n v="3520381.76"/>
    <n v="846632.5"/>
  </r>
  <r>
    <x v="0"/>
    <s v="Dominican Republic"/>
    <x v="3"/>
    <x v="1"/>
    <x v="3"/>
    <x v="1144"/>
    <x v="6"/>
    <x v="2"/>
    <n v="893557822"/>
    <n v="47"/>
    <d v="2011-12-09T00:00:00"/>
    <n v="2471"/>
    <n v="205.7"/>
    <n v="117.11"/>
    <n v="508284.7"/>
    <n v="289378.81"/>
    <n v="218905.89"/>
  </r>
  <r>
    <x v="0"/>
    <s v="Belize"/>
    <x v="11"/>
    <x v="1"/>
    <x v="0"/>
    <x v="1145"/>
    <x v="5"/>
    <x v="3"/>
    <n v="190865838"/>
    <n v="3"/>
    <d v="2015-03-27T00:00:00"/>
    <n v="298"/>
    <n v="668.27"/>
    <n v="502.54"/>
    <n v="199144.46"/>
    <n v="149756.92000000001"/>
    <n v="49387.54"/>
  </r>
  <r>
    <x v="3"/>
    <s v="Turkey"/>
    <x v="10"/>
    <x v="0"/>
    <x v="1"/>
    <x v="482"/>
    <x v="11"/>
    <x v="6"/>
    <n v="265085780"/>
    <n v="40"/>
    <d v="2017-03-30T00:00:00"/>
    <n v="3628"/>
    <n v="154.06"/>
    <n v="90.93"/>
    <n v="558929.68000000005"/>
    <n v="329894.03999999998"/>
    <n v="229035.64"/>
  </r>
  <r>
    <x v="2"/>
    <s v="Tajikistan"/>
    <x v="0"/>
    <x v="1"/>
    <x v="2"/>
    <x v="1146"/>
    <x v="3"/>
    <x v="4"/>
    <n v="170953977"/>
    <n v="40"/>
    <d v="2016-07-05T00:00:00"/>
    <n v="7936"/>
    <n v="255.28"/>
    <n v="159.41999999999999"/>
    <n v="2025902.0800000001"/>
    <n v="1265157.1200000001"/>
    <n v="760744.95999999996"/>
  </r>
  <r>
    <x v="2"/>
    <s v="China"/>
    <x v="5"/>
    <x v="1"/>
    <x v="1"/>
    <x v="1147"/>
    <x v="2"/>
    <x v="4"/>
    <n v="833519256"/>
    <n v="24"/>
    <d v="2016-10-20T00:00:00"/>
    <n v="5725"/>
    <n v="109.28"/>
    <n v="35.840000000000003"/>
    <n v="625628"/>
    <n v="205184"/>
    <n v="420444"/>
  </r>
  <r>
    <x v="5"/>
    <s v="Chad"/>
    <x v="6"/>
    <x v="1"/>
    <x v="2"/>
    <x v="731"/>
    <x v="3"/>
    <x v="3"/>
    <n v="998142945"/>
    <n v="27"/>
    <d v="2015-06-06T00:00:00"/>
    <n v="1533"/>
    <n v="651.21"/>
    <n v="524.96"/>
    <n v="998304.93"/>
    <n v="804763.68"/>
    <n v="193541.25"/>
  </r>
  <r>
    <x v="1"/>
    <s v="Bulgaria"/>
    <x v="5"/>
    <x v="0"/>
    <x v="3"/>
    <x v="1148"/>
    <x v="8"/>
    <x v="5"/>
    <n v="380498874"/>
    <n v="19"/>
    <d v="2014-05-13T00:00:00"/>
    <n v="6927"/>
    <n v="109.28"/>
    <n v="35.840000000000003"/>
    <n v="756982.56"/>
    <n v="248263.67999999999"/>
    <n v="508718.88"/>
  </r>
  <r>
    <x v="5"/>
    <s v="Sierra Leone"/>
    <x v="8"/>
    <x v="1"/>
    <x v="1"/>
    <x v="207"/>
    <x v="2"/>
    <x v="4"/>
    <n v="116573369"/>
    <n v="39"/>
    <d v="2016-11-03T00:00:00"/>
    <n v="5505"/>
    <n v="421.89"/>
    <n v="364.69"/>
    <n v="2322504.4500000002"/>
    <n v="2007618.45"/>
    <n v="314886"/>
  </r>
  <r>
    <x v="5"/>
    <s v="Malawi"/>
    <x v="9"/>
    <x v="1"/>
    <x v="1"/>
    <x v="1149"/>
    <x v="10"/>
    <x v="3"/>
    <n v="512665259"/>
    <n v="7"/>
    <d v="2015-06-22T00:00:00"/>
    <n v="7898"/>
    <n v="9.33"/>
    <n v="6.92"/>
    <n v="73688.34"/>
    <n v="54654.16"/>
    <n v="19034.18"/>
  </r>
  <r>
    <x v="1"/>
    <s v="Luxembourg"/>
    <x v="4"/>
    <x v="1"/>
    <x v="0"/>
    <x v="94"/>
    <x v="0"/>
    <x v="2"/>
    <n v="595385873"/>
    <n v="14"/>
    <d v="2011-12-21T00:00:00"/>
    <n v="6765"/>
    <n v="81.73"/>
    <n v="56.67"/>
    <n v="552903.44999999995"/>
    <n v="383372.55"/>
    <n v="169530.9"/>
  </r>
  <r>
    <x v="1"/>
    <s v="Luxembourg"/>
    <x v="3"/>
    <x v="0"/>
    <x v="2"/>
    <x v="488"/>
    <x v="10"/>
    <x v="7"/>
    <n v="361659038"/>
    <n v="34"/>
    <d v="2012-08-03T00:00:00"/>
    <n v="1801"/>
    <n v="205.7"/>
    <n v="117.11"/>
    <n v="370465.7"/>
    <n v="210915.11"/>
    <n v="159550.59"/>
  </r>
  <r>
    <x v="1"/>
    <s v="Kosovo"/>
    <x v="0"/>
    <x v="0"/>
    <x v="2"/>
    <x v="654"/>
    <x v="0"/>
    <x v="4"/>
    <n v="328721082"/>
    <n v="4"/>
    <d v="2016-12-18T00:00:00"/>
    <n v="4728"/>
    <n v="255.28"/>
    <n v="159.41999999999999"/>
    <n v="1206963.8400000001"/>
    <n v="753737.76"/>
    <n v="453226.08"/>
  </r>
  <r>
    <x v="1"/>
    <s v="Denmark"/>
    <x v="5"/>
    <x v="1"/>
    <x v="3"/>
    <x v="1150"/>
    <x v="6"/>
    <x v="5"/>
    <n v="184120833"/>
    <n v="4"/>
    <d v="2014-10-31T00:00:00"/>
    <n v="4301"/>
    <n v="109.28"/>
    <n v="35.840000000000003"/>
    <n v="470013.28"/>
    <n v="154147.84"/>
    <n v="315865.44"/>
  </r>
  <r>
    <x v="2"/>
    <s v="Singapore"/>
    <x v="8"/>
    <x v="0"/>
    <x v="3"/>
    <x v="1151"/>
    <x v="6"/>
    <x v="2"/>
    <n v="135719621"/>
    <n v="24"/>
    <d v="2011-11-22T00:00:00"/>
    <n v="1307"/>
    <n v="421.89"/>
    <n v="364.69"/>
    <n v="551410.23"/>
    <n v="476649.83"/>
    <n v="74760.399999999994"/>
  </r>
  <r>
    <x v="4"/>
    <s v="Samoa"/>
    <x v="4"/>
    <x v="1"/>
    <x v="1"/>
    <x v="1152"/>
    <x v="0"/>
    <x v="1"/>
    <n v="461691272"/>
    <n v="41"/>
    <d v="2011-02-02T00:00:00"/>
    <n v="3562"/>
    <n v="81.73"/>
    <n v="56.67"/>
    <n v="291122.26"/>
    <n v="201858.54"/>
    <n v="89263.72"/>
  </r>
  <r>
    <x v="2"/>
    <s v="Philippines"/>
    <x v="1"/>
    <x v="1"/>
    <x v="0"/>
    <x v="1153"/>
    <x v="3"/>
    <x v="4"/>
    <n v="160522115"/>
    <n v="47"/>
    <d v="2016-06-22T00:00:00"/>
    <n v="916"/>
    <n v="152.58000000000001"/>
    <n v="97.44"/>
    <n v="139763.28"/>
    <n v="89255.039999999994"/>
    <n v="50508.24"/>
  </r>
  <r>
    <x v="2"/>
    <s v="China"/>
    <x v="8"/>
    <x v="0"/>
    <x v="3"/>
    <x v="812"/>
    <x v="11"/>
    <x v="5"/>
    <n v="101010978"/>
    <n v="23"/>
    <d v="2014-03-12T00:00:00"/>
    <n v="248"/>
    <n v="421.89"/>
    <n v="364.69"/>
    <n v="104628.72"/>
    <n v="90443.12"/>
    <n v="14185.6"/>
  </r>
  <r>
    <x v="3"/>
    <s v="Iraq"/>
    <x v="10"/>
    <x v="0"/>
    <x v="0"/>
    <x v="1154"/>
    <x v="8"/>
    <x v="5"/>
    <n v="772269189"/>
    <n v="13"/>
    <d v="2014-05-12T00:00:00"/>
    <n v="469"/>
    <n v="154.06"/>
    <n v="90.93"/>
    <n v="72254.14"/>
    <n v="42646.17"/>
    <n v="29607.97"/>
  </r>
  <r>
    <x v="1"/>
    <s v="Liechtenstein"/>
    <x v="10"/>
    <x v="1"/>
    <x v="3"/>
    <x v="968"/>
    <x v="7"/>
    <x v="4"/>
    <n v="933720576"/>
    <n v="48"/>
    <d v="2016-10-01T00:00:00"/>
    <n v="7523"/>
    <n v="154.06"/>
    <n v="90.93"/>
    <n v="1158993.3799999999"/>
    <n v="684066.39"/>
    <n v="474926.99"/>
  </r>
  <r>
    <x v="1"/>
    <s v="Latvia"/>
    <x v="7"/>
    <x v="0"/>
    <x v="3"/>
    <x v="757"/>
    <x v="5"/>
    <x v="5"/>
    <n v="765101468"/>
    <n v="23"/>
    <d v="2014-04-06T00:00:00"/>
    <n v="9382"/>
    <n v="437.2"/>
    <n v="263.33"/>
    <n v="4101810.4"/>
    <n v="2470562.06"/>
    <n v="1631248.34"/>
  </r>
  <r>
    <x v="1"/>
    <s v="Armenia"/>
    <x v="11"/>
    <x v="1"/>
    <x v="0"/>
    <x v="85"/>
    <x v="2"/>
    <x v="7"/>
    <n v="516460692"/>
    <n v="21"/>
    <d v="2012-09-24T00:00:00"/>
    <n v="1051"/>
    <n v="668.27"/>
    <n v="502.54"/>
    <n v="702351.77"/>
    <n v="528169.54"/>
    <n v="174182.23"/>
  </r>
  <r>
    <x v="2"/>
    <s v="North Korea"/>
    <x v="9"/>
    <x v="0"/>
    <x v="2"/>
    <x v="1155"/>
    <x v="11"/>
    <x v="2"/>
    <n v="958159577"/>
    <n v="40"/>
    <d v="2011-04-04T00:00:00"/>
    <n v="9566"/>
    <n v="9.33"/>
    <n v="6.92"/>
    <n v="89250.78"/>
    <n v="66196.72"/>
    <n v="23054.06"/>
  </r>
  <r>
    <x v="2"/>
    <s v="Nepal"/>
    <x v="11"/>
    <x v="1"/>
    <x v="3"/>
    <x v="1156"/>
    <x v="1"/>
    <x v="0"/>
    <n v="230871951"/>
    <n v="13"/>
    <d v="2013-08-08T00:00:00"/>
    <n v="8996"/>
    <n v="668.27"/>
    <n v="502.54"/>
    <n v="6011756.9199999999"/>
    <n v="4520849.84"/>
    <n v="1490907.08"/>
  </r>
  <r>
    <x v="5"/>
    <s v="Cape Verde"/>
    <x v="9"/>
    <x v="0"/>
    <x v="0"/>
    <x v="1157"/>
    <x v="3"/>
    <x v="6"/>
    <n v="595584142"/>
    <n v="40"/>
    <d v="2017-06-29T00:00:00"/>
    <n v="5438"/>
    <n v="9.33"/>
    <n v="6.92"/>
    <n v="50736.54"/>
    <n v="37630.959999999999"/>
    <n v="13105.58"/>
  </r>
  <r>
    <x v="1"/>
    <s v="Ukraine"/>
    <x v="8"/>
    <x v="1"/>
    <x v="3"/>
    <x v="24"/>
    <x v="8"/>
    <x v="6"/>
    <n v="783594977"/>
    <n v="6"/>
    <d v="2017-05-01T00:00:00"/>
    <n v="2022"/>
    <n v="421.89"/>
    <n v="364.69"/>
    <n v="853061.58"/>
    <n v="737403.18"/>
    <n v="115658.4"/>
  </r>
  <r>
    <x v="2"/>
    <s v="Tajikistan"/>
    <x v="4"/>
    <x v="0"/>
    <x v="2"/>
    <x v="63"/>
    <x v="2"/>
    <x v="4"/>
    <n v="946515786"/>
    <n v="12"/>
    <d v="2016-10-04T00:00:00"/>
    <n v="3910"/>
    <n v="81.73"/>
    <n v="56.67"/>
    <n v="319564.3"/>
    <n v="221579.7"/>
    <n v="97984.6"/>
  </r>
  <r>
    <x v="1"/>
    <s v="Romania"/>
    <x v="1"/>
    <x v="0"/>
    <x v="2"/>
    <x v="1158"/>
    <x v="8"/>
    <x v="4"/>
    <n v="406270396"/>
    <n v="46"/>
    <d v="2016-05-19T00:00:00"/>
    <n v="3293"/>
    <n v="152.58000000000001"/>
    <n v="97.44"/>
    <n v="502445.94"/>
    <n v="320869.92"/>
    <n v="181576.02"/>
  </r>
  <r>
    <x v="1"/>
    <s v="Kosovo"/>
    <x v="10"/>
    <x v="0"/>
    <x v="2"/>
    <x v="921"/>
    <x v="9"/>
    <x v="1"/>
    <n v="805095136"/>
    <n v="7"/>
    <d v="2010-01-20T00:00:00"/>
    <n v="4396"/>
    <n v="154.06"/>
    <n v="90.93"/>
    <n v="677247.76"/>
    <n v="399728.28"/>
    <n v="277519.48"/>
  </r>
  <r>
    <x v="2"/>
    <s v="Thailand"/>
    <x v="9"/>
    <x v="1"/>
    <x v="0"/>
    <x v="1159"/>
    <x v="5"/>
    <x v="7"/>
    <n v="255538833"/>
    <n v="37"/>
    <d v="2012-04-18T00:00:00"/>
    <n v="8474"/>
    <n v="9.33"/>
    <n v="6.92"/>
    <n v="79062.42"/>
    <n v="58640.08"/>
    <n v="20422.34"/>
  </r>
  <r>
    <x v="5"/>
    <s v="Madagascar"/>
    <x v="6"/>
    <x v="0"/>
    <x v="1"/>
    <x v="695"/>
    <x v="5"/>
    <x v="3"/>
    <n v="990462815"/>
    <n v="38"/>
    <d v="2015-04-24T00:00:00"/>
    <n v="8812"/>
    <n v="651.21"/>
    <n v="524.96"/>
    <n v="5738462.5199999996"/>
    <n v="4625947.5199999996"/>
    <n v="1112515"/>
  </r>
  <r>
    <x v="4"/>
    <s v="Australia"/>
    <x v="0"/>
    <x v="1"/>
    <x v="0"/>
    <x v="1146"/>
    <x v="3"/>
    <x v="4"/>
    <n v="813040912"/>
    <n v="0"/>
    <d v="2016-05-26T00:00:00"/>
    <n v="5728"/>
    <n v="255.28"/>
    <n v="159.41999999999999"/>
    <n v="1462243.84"/>
    <n v="913157.76"/>
    <n v="549086.07999999996"/>
  </r>
  <r>
    <x v="5"/>
    <s v="Tanzania"/>
    <x v="4"/>
    <x v="0"/>
    <x v="1"/>
    <x v="926"/>
    <x v="5"/>
    <x v="5"/>
    <n v="746759450"/>
    <n v="31"/>
    <d v="2014-04-03T00:00:00"/>
    <n v="1571"/>
    <n v="81.73"/>
    <n v="56.67"/>
    <n v="128397.83"/>
    <n v="89028.57"/>
    <n v="39369.26"/>
  </r>
  <r>
    <x v="1"/>
    <s v="United Kingdom"/>
    <x v="3"/>
    <x v="0"/>
    <x v="0"/>
    <x v="1160"/>
    <x v="6"/>
    <x v="2"/>
    <n v="985417258"/>
    <n v="20"/>
    <d v="2011-10-21T00:00:00"/>
    <n v="5720"/>
    <n v="205.7"/>
    <n v="117.11"/>
    <n v="1176604"/>
    <n v="669869.19999999995"/>
    <n v="506734.8"/>
  </r>
  <r>
    <x v="1"/>
    <s v="Serbia"/>
    <x v="3"/>
    <x v="1"/>
    <x v="0"/>
    <x v="1161"/>
    <x v="10"/>
    <x v="0"/>
    <n v="443125665"/>
    <n v="24"/>
    <d v="2013-07-09T00:00:00"/>
    <n v="9586"/>
    <n v="205.7"/>
    <n v="117.11"/>
    <n v="1971840.2"/>
    <n v="1122616.46"/>
    <n v="849223.74"/>
  </r>
  <r>
    <x v="5"/>
    <s v="Seychelles"/>
    <x v="10"/>
    <x v="1"/>
    <x v="1"/>
    <x v="1162"/>
    <x v="8"/>
    <x v="0"/>
    <n v="804308497"/>
    <n v="39"/>
    <d v="2013-05-27T00:00:00"/>
    <n v="1613"/>
    <n v="154.06"/>
    <n v="90.93"/>
    <n v="248498.78"/>
    <n v="146670.09"/>
    <n v="101828.69"/>
  </r>
  <r>
    <x v="0"/>
    <s v="Honduras"/>
    <x v="7"/>
    <x v="0"/>
    <x v="3"/>
    <x v="568"/>
    <x v="0"/>
    <x v="0"/>
    <n v="673702085"/>
    <n v="20"/>
    <d v="2013-12-24T00:00:00"/>
    <n v="2273"/>
    <n v="437.2"/>
    <n v="263.33"/>
    <n v="993755.6"/>
    <n v="598549.09"/>
    <n v="395206.51"/>
  </r>
  <r>
    <x v="2"/>
    <s v="Sri Lanka"/>
    <x v="9"/>
    <x v="1"/>
    <x v="2"/>
    <x v="427"/>
    <x v="8"/>
    <x v="3"/>
    <n v="526355254"/>
    <n v="13"/>
    <d v="2015-04-22T00:00:00"/>
    <n v="9071"/>
    <n v="9.33"/>
    <n v="6.92"/>
    <n v="84632.43"/>
    <n v="62771.32"/>
    <n v="21861.11"/>
  </r>
  <r>
    <x v="0"/>
    <s v="Dominican Republic"/>
    <x v="5"/>
    <x v="1"/>
    <x v="2"/>
    <x v="1056"/>
    <x v="6"/>
    <x v="1"/>
    <n v="457629334"/>
    <n v="30"/>
    <d v="2010-11-02T00:00:00"/>
    <n v="1544"/>
    <n v="109.28"/>
    <n v="35.840000000000003"/>
    <n v="168728.32000000001"/>
    <n v="55336.959999999999"/>
    <n v="113391.36"/>
  </r>
  <r>
    <x v="5"/>
    <s v="Central African Republic"/>
    <x v="3"/>
    <x v="1"/>
    <x v="3"/>
    <x v="410"/>
    <x v="6"/>
    <x v="0"/>
    <n v="633198153"/>
    <n v="15"/>
    <d v="2013-11-03T00:00:00"/>
    <n v="6260"/>
    <n v="205.7"/>
    <n v="117.11"/>
    <n v="1287682"/>
    <n v="733108.6"/>
    <n v="554573.4"/>
  </r>
  <r>
    <x v="4"/>
    <s v="New Zealand"/>
    <x v="6"/>
    <x v="1"/>
    <x v="3"/>
    <x v="57"/>
    <x v="5"/>
    <x v="4"/>
    <n v="839048039"/>
    <n v="31"/>
    <d v="2016-04-02T00:00:00"/>
    <n v="1815"/>
    <n v="651.21"/>
    <n v="524.96"/>
    <n v="1181946.1499999999"/>
    <n v="952802.4"/>
    <n v="229143.75"/>
  </r>
  <r>
    <x v="1"/>
    <s v="Belgium"/>
    <x v="2"/>
    <x v="0"/>
    <x v="2"/>
    <x v="1163"/>
    <x v="10"/>
    <x v="5"/>
    <n v="931477820"/>
    <n v="26"/>
    <d v="2014-07-19T00:00:00"/>
    <n v="3841"/>
    <n v="47.45"/>
    <n v="31.79"/>
    <n v="182255.45"/>
    <n v="122105.39"/>
    <n v="60150.06"/>
  </r>
  <r>
    <x v="1"/>
    <s v="United Kingdom"/>
    <x v="4"/>
    <x v="1"/>
    <x v="3"/>
    <x v="1164"/>
    <x v="0"/>
    <x v="0"/>
    <n v="387098824"/>
    <n v="12"/>
    <d v="2014-01-04T00:00:00"/>
    <n v="9999"/>
    <n v="81.73"/>
    <n v="56.67"/>
    <n v="817218.27"/>
    <n v="566643.32999999996"/>
    <n v="250574.94"/>
  </r>
  <r>
    <x v="5"/>
    <s v="Niger"/>
    <x v="8"/>
    <x v="0"/>
    <x v="2"/>
    <x v="1165"/>
    <x v="5"/>
    <x v="6"/>
    <n v="552834880"/>
    <n v="40"/>
    <d v="2017-04-25T00:00:00"/>
    <n v="4981"/>
    <n v="421.89"/>
    <n v="364.69"/>
    <n v="2101434.09"/>
    <n v="1816520.89"/>
    <n v="284913.2"/>
  </r>
  <r>
    <x v="1"/>
    <s v="Denmark"/>
    <x v="8"/>
    <x v="1"/>
    <x v="0"/>
    <x v="1076"/>
    <x v="7"/>
    <x v="7"/>
    <n v="595922315"/>
    <n v="23"/>
    <d v="2012-09-04T00:00:00"/>
    <n v="5510"/>
    <n v="421.89"/>
    <n v="364.69"/>
    <n v="2324613.9"/>
    <n v="2009441.9"/>
    <n v="315172"/>
  </r>
  <r>
    <x v="1"/>
    <s v="Slovakia"/>
    <x v="6"/>
    <x v="0"/>
    <x v="0"/>
    <x v="1166"/>
    <x v="5"/>
    <x v="4"/>
    <n v="653909957"/>
    <n v="14"/>
    <d v="2016-04-06T00:00:00"/>
    <n v="5342"/>
    <n v="651.21"/>
    <n v="524.96"/>
    <n v="3478763.82"/>
    <n v="2804336.32"/>
    <n v="674427.5"/>
  </r>
  <r>
    <x v="5"/>
    <s v="Burundi"/>
    <x v="2"/>
    <x v="0"/>
    <x v="0"/>
    <x v="1167"/>
    <x v="6"/>
    <x v="5"/>
    <n v="484659135"/>
    <n v="29"/>
    <d v="2014-11-29T00:00:00"/>
    <n v="263"/>
    <n v="47.45"/>
    <n v="31.79"/>
    <n v="12479.35"/>
    <n v="8360.77"/>
    <n v="4118.58"/>
  </r>
  <r>
    <x v="5"/>
    <s v="Burkina Faso"/>
    <x v="1"/>
    <x v="0"/>
    <x v="3"/>
    <x v="438"/>
    <x v="5"/>
    <x v="3"/>
    <n v="816343677"/>
    <n v="19"/>
    <d v="2015-04-13T00:00:00"/>
    <n v="3090"/>
    <n v="152.58000000000001"/>
    <n v="97.44"/>
    <n v="471472.2"/>
    <n v="301089.59999999998"/>
    <n v="170382.6"/>
  </r>
  <r>
    <x v="2"/>
    <s v="Turkmenistan"/>
    <x v="4"/>
    <x v="0"/>
    <x v="0"/>
    <x v="848"/>
    <x v="11"/>
    <x v="1"/>
    <n v="197449910"/>
    <n v="4"/>
    <d v="2010-02-20T00:00:00"/>
    <n v="8671"/>
    <n v="81.73"/>
    <n v="56.67"/>
    <n v="708680.83"/>
    <n v="491385.57"/>
    <n v="217295.26"/>
  </r>
  <r>
    <x v="2"/>
    <s v="Myanmar"/>
    <x v="1"/>
    <x v="1"/>
    <x v="2"/>
    <x v="1168"/>
    <x v="5"/>
    <x v="7"/>
    <n v="846776664"/>
    <n v="37"/>
    <d v="2012-05-03T00:00:00"/>
    <n v="8887"/>
    <n v="152.58000000000001"/>
    <n v="97.44"/>
    <n v="1355978.46"/>
    <n v="865949.28"/>
    <n v="490029.18"/>
  </r>
  <r>
    <x v="1"/>
    <s v="Serbia"/>
    <x v="2"/>
    <x v="1"/>
    <x v="3"/>
    <x v="1169"/>
    <x v="7"/>
    <x v="7"/>
    <n v="103435266"/>
    <n v="38"/>
    <d v="2012-09-18T00:00:00"/>
    <n v="7648"/>
    <n v="47.45"/>
    <n v="31.79"/>
    <n v="362897.6"/>
    <n v="243129.92"/>
    <n v="119767.67999999999"/>
  </r>
  <r>
    <x v="0"/>
    <s v="Saint Kitts and Nevis"/>
    <x v="9"/>
    <x v="0"/>
    <x v="3"/>
    <x v="1170"/>
    <x v="2"/>
    <x v="5"/>
    <n v="776849544"/>
    <n v="12"/>
    <d v="2014-10-07T00:00:00"/>
    <n v="5898"/>
    <n v="9.33"/>
    <n v="6.92"/>
    <n v="55028.34"/>
    <n v="40814.160000000003"/>
    <n v="14214.18"/>
  </r>
  <r>
    <x v="5"/>
    <s v="Guinea-Bissau"/>
    <x v="0"/>
    <x v="1"/>
    <x v="2"/>
    <x v="1171"/>
    <x v="1"/>
    <x v="3"/>
    <n v="796755826"/>
    <n v="31"/>
    <d v="2015-08-28T00:00:00"/>
    <n v="6609"/>
    <n v="255.28"/>
    <n v="159.41999999999999"/>
    <n v="1687145.52"/>
    <n v="1053606.78"/>
    <n v="633538.74"/>
  </r>
  <r>
    <x v="1"/>
    <s v="Sweden"/>
    <x v="8"/>
    <x v="1"/>
    <x v="2"/>
    <x v="1172"/>
    <x v="0"/>
    <x v="4"/>
    <n v="863202941"/>
    <n v="1"/>
    <d v="2016-12-13T00:00:00"/>
    <n v="9787"/>
    <n v="421.89"/>
    <n v="364.69"/>
    <n v="4129037.43"/>
    <n v="3569221.03"/>
    <n v="559816.4"/>
  </r>
  <r>
    <x v="1"/>
    <s v="Cyprus"/>
    <x v="5"/>
    <x v="1"/>
    <x v="0"/>
    <x v="1173"/>
    <x v="5"/>
    <x v="5"/>
    <n v="396552217"/>
    <n v="47"/>
    <d v="2014-04-24T00:00:00"/>
    <n v="7468"/>
    <n v="109.28"/>
    <n v="35.840000000000003"/>
    <n v="816103.04"/>
    <n v="267653.12"/>
    <n v="548449.92000000004"/>
  </r>
  <r>
    <x v="2"/>
    <s v="Taiwan"/>
    <x v="2"/>
    <x v="1"/>
    <x v="1"/>
    <x v="866"/>
    <x v="9"/>
    <x v="3"/>
    <n v="687477481"/>
    <n v="26"/>
    <d v="2015-01-30T00:00:00"/>
    <n v="8719"/>
    <n v="47.45"/>
    <n v="31.79"/>
    <n v="413716.55"/>
    <n v="277177.01"/>
    <n v="136539.54"/>
  </r>
  <r>
    <x v="5"/>
    <s v="Benin"/>
    <x v="1"/>
    <x v="0"/>
    <x v="3"/>
    <x v="647"/>
    <x v="11"/>
    <x v="0"/>
    <n v="846965062"/>
    <n v="11"/>
    <d v="2013-02-12T00:00:00"/>
    <n v="4638"/>
    <n v="152.58000000000001"/>
    <n v="97.44"/>
    <n v="707666.04"/>
    <n v="451926.72"/>
    <n v="255739.32"/>
  </r>
  <r>
    <x v="3"/>
    <s v="Afghanistan"/>
    <x v="4"/>
    <x v="0"/>
    <x v="0"/>
    <x v="1174"/>
    <x v="1"/>
    <x v="5"/>
    <n v="956313788"/>
    <n v="16"/>
    <d v="2014-07-19T00:00:00"/>
    <n v="3356"/>
    <n v="81.73"/>
    <n v="56.67"/>
    <n v="274285.88"/>
    <n v="190184.52"/>
    <n v="84101.36"/>
  </r>
  <r>
    <x v="0"/>
    <s v="Haiti"/>
    <x v="5"/>
    <x v="1"/>
    <x v="3"/>
    <x v="1175"/>
    <x v="8"/>
    <x v="2"/>
    <n v="717134988"/>
    <n v="13"/>
    <d v="2011-04-17T00:00:00"/>
    <n v="5034"/>
    <n v="109.28"/>
    <n v="35.840000000000003"/>
    <n v="550115.52"/>
    <n v="180418.56"/>
    <n v="369696.96"/>
  </r>
  <r>
    <x v="1"/>
    <s v="United Kingdom"/>
    <x v="7"/>
    <x v="1"/>
    <x v="0"/>
    <x v="1176"/>
    <x v="3"/>
    <x v="3"/>
    <n v="801352488"/>
    <n v="17"/>
    <d v="2015-05-23T00:00:00"/>
    <n v="6864"/>
    <n v="437.2"/>
    <n v="263.33"/>
    <n v="3000940.8"/>
    <n v="1807497.12"/>
    <n v="1193443.68"/>
  </r>
  <r>
    <x v="3"/>
    <s v="Libya"/>
    <x v="6"/>
    <x v="1"/>
    <x v="0"/>
    <x v="893"/>
    <x v="11"/>
    <x v="6"/>
    <n v="601202619"/>
    <n v="4"/>
    <d v="2017-02-15T00:00:00"/>
    <n v="8070"/>
    <n v="651.21"/>
    <n v="524.96"/>
    <n v="5255264.7"/>
    <n v="4236427.2"/>
    <n v="1018837.5"/>
  </r>
  <r>
    <x v="1"/>
    <s v="Luxembourg"/>
    <x v="9"/>
    <x v="0"/>
    <x v="3"/>
    <x v="1177"/>
    <x v="6"/>
    <x v="2"/>
    <n v="479234206"/>
    <n v="38"/>
    <d v="2011-11-14T00:00:00"/>
    <n v="4906"/>
    <n v="9.33"/>
    <n v="6.92"/>
    <n v="45772.98"/>
    <n v="33949.519999999997"/>
    <n v="11823.46"/>
  </r>
  <r>
    <x v="5"/>
    <s v="The Gambia"/>
    <x v="0"/>
    <x v="1"/>
    <x v="2"/>
    <x v="982"/>
    <x v="2"/>
    <x v="1"/>
    <n v="418308579"/>
    <n v="47"/>
    <d v="2010-10-30T00:00:00"/>
    <n v="5659"/>
    <n v="255.28"/>
    <n v="159.41999999999999"/>
    <n v="1444629.52"/>
    <n v="902157.78"/>
    <n v="542471.74"/>
  </r>
  <r>
    <x v="3"/>
    <s v="Turkey"/>
    <x v="7"/>
    <x v="1"/>
    <x v="2"/>
    <x v="49"/>
    <x v="9"/>
    <x v="3"/>
    <n v="471599566"/>
    <n v="47"/>
    <d v="2015-02-28T00:00:00"/>
    <n v="5647"/>
    <n v="437.2"/>
    <n v="263.33"/>
    <n v="2468868.4"/>
    <n v="1487024.51"/>
    <n v="981843.89"/>
  </r>
  <r>
    <x v="5"/>
    <s v="Mauritania"/>
    <x v="0"/>
    <x v="0"/>
    <x v="3"/>
    <x v="625"/>
    <x v="6"/>
    <x v="2"/>
    <n v="312593495"/>
    <n v="16"/>
    <d v="2011-11-03T00:00:00"/>
    <n v="2217"/>
    <n v="255.28"/>
    <n v="159.41999999999999"/>
    <n v="565955.76"/>
    <n v="353434.14"/>
    <n v="212521.62"/>
  </r>
  <r>
    <x v="5"/>
    <s v="Democratic Republic of the Congo"/>
    <x v="1"/>
    <x v="1"/>
    <x v="0"/>
    <x v="677"/>
    <x v="7"/>
    <x v="3"/>
    <n v="585089194"/>
    <n v="25"/>
    <d v="2015-08-30T00:00:00"/>
    <n v="9749"/>
    <n v="152.58000000000001"/>
    <n v="97.44"/>
    <n v="1487502.42"/>
    <n v="949942.56"/>
    <n v="537559.86"/>
  </r>
  <r>
    <x v="3"/>
    <s v="Egypt"/>
    <x v="1"/>
    <x v="0"/>
    <x v="1"/>
    <x v="1178"/>
    <x v="6"/>
    <x v="2"/>
    <n v="653197991"/>
    <n v="2"/>
    <d v="2011-10-22T00:00:00"/>
    <n v="4656"/>
    <n v="152.58000000000001"/>
    <n v="97.44"/>
    <n v="710412.48"/>
    <n v="453680.64000000001"/>
    <n v="256731.84"/>
  </r>
  <r>
    <x v="5"/>
    <s v="Djibouti"/>
    <x v="3"/>
    <x v="0"/>
    <x v="1"/>
    <x v="11"/>
    <x v="3"/>
    <x v="0"/>
    <n v="851343715"/>
    <n v="19"/>
    <d v="2013-05-31T00:00:00"/>
    <n v="379"/>
    <n v="205.7"/>
    <n v="117.11"/>
    <n v="77960.3"/>
    <n v="44384.69"/>
    <n v="33575.61"/>
  </r>
  <r>
    <x v="5"/>
    <s v="South Sudan"/>
    <x v="11"/>
    <x v="1"/>
    <x v="1"/>
    <x v="1179"/>
    <x v="1"/>
    <x v="2"/>
    <n v="234262692"/>
    <n v="6"/>
    <d v="2011-08-02T00:00:00"/>
    <n v="2391"/>
    <n v="668.27"/>
    <n v="502.54"/>
    <n v="1597833.57"/>
    <n v="1201573.1399999999"/>
    <n v="396260.43"/>
  </r>
  <r>
    <x v="1"/>
    <s v="Romania"/>
    <x v="8"/>
    <x v="1"/>
    <x v="0"/>
    <x v="371"/>
    <x v="11"/>
    <x v="1"/>
    <n v="627003753"/>
    <n v="35"/>
    <d v="2010-03-26T00:00:00"/>
    <n v="3199"/>
    <n v="421.89"/>
    <n v="364.69"/>
    <n v="1349626.11"/>
    <n v="1166643.31"/>
    <n v="182982.8"/>
  </r>
  <r>
    <x v="3"/>
    <s v="Syria"/>
    <x v="10"/>
    <x v="1"/>
    <x v="1"/>
    <x v="1005"/>
    <x v="4"/>
    <x v="0"/>
    <n v="774928224"/>
    <n v="41"/>
    <d v="2013-12-17T00:00:00"/>
    <n v="7337"/>
    <n v="154.06"/>
    <n v="90.93"/>
    <n v="1130338.22"/>
    <n v="667153.41"/>
    <n v="463184.81"/>
  </r>
  <r>
    <x v="1"/>
    <s v="France"/>
    <x v="9"/>
    <x v="1"/>
    <x v="1"/>
    <x v="901"/>
    <x v="5"/>
    <x v="6"/>
    <n v="393709933"/>
    <n v="44"/>
    <d v="2017-04-25T00:00:00"/>
    <n v="6373"/>
    <n v="9.33"/>
    <n v="6.92"/>
    <n v="59460.09"/>
    <n v="44101.16"/>
    <n v="15358.93"/>
  </r>
  <r>
    <x v="5"/>
    <s v="Mauritius"/>
    <x v="11"/>
    <x v="0"/>
    <x v="1"/>
    <x v="1180"/>
    <x v="2"/>
    <x v="3"/>
    <n v="619335210"/>
    <n v="31"/>
    <d v="2015-10-21T00:00:00"/>
    <n v="3906"/>
    <n v="668.27"/>
    <n v="502.54"/>
    <n v="2610262.62"/>
    <n v="1962921.24"/>
    <n v="647341.38"/>
  </r>
  <r>
    <x v="2"/>
    <s v="Kyrgyzstan"/>
    <x v="6"/>
    <x v="0"/>
    <x v="0"/>
    <x v="455"/>
    <x v="3"/>
    <x v="6"/>
    <n v="858102881"/>
    <n v="27"/>
    <d v="2017-06-23T00:00:00"/>
    <n v="566"/>
    <n v="651.21"/>
    <n v="524.96"/>
    <n v="368584.86"/>
    <n v="297127.36"/>
    <n v="71457.5"/>
  </r>
  <r>
    <x v="1"/>
    <s v="Latvia"/>
    <x v="2"/>
    <x v="1"/>
    <x v="2"/>
    <x v="1181"/>
    <x v="11"/>
    <x v="4"/>
    <n v="136624276"/>
    <n v="17"/>
    <d v="2016-03-08T00:00:00"/>
    <n v="9014"/>
    <n v="47.45"/>
    <n v="31.79"/>
    <n v="427714.3"/>
    <n v="286555.06"/>
    <n v="141159.24"/>
  </r>
  <r>
    <x v="1"/>
    <s v="United Kingdom"/>
    <x v="5"/>
    <x v="0"/>
    <x v="2"/>
    <x v="1182"/>
    <x v="2"/>
    <x v="1"/>
    <n v="251823222"/>
    <n v="28"/>
    <d v="2010-10-01T00:00:00"/>
    <n v="8942"/>
    <n v="109.28"/>
    <n v="35.840000000000003"/>
    <n v="977181.76"/>
    <n v="320481.28000000003"/>
    <n v="656700.48"/>
  </r>
  <r>
    <x v="2"/>
    <s v="India"/>
    <x v="9"/>
    <x v="0"/>
    <x v="3"/>
    <x v="884"/>
    <x v="0"/>
    <x v="3"/>
    <n v="820936048"/>
    <n v="50"/>
    <d v="2016-02-08T00:00:00"/>
    <n v="2074"/>
    <n v="9.33"/>
    <n v="6.92"/>
    <n v="19350.419999999998"/>
    <n v="14352.08"/>
    <n v="4998.34"/>
  </r>
  <r>
    <x v="5"/>
    <s v="Zambia"/>
    <x v="1"/>
    <x v="0"/>
    <x v="0"/>
    <x v="1183"/>
    <x v="0"/>
    <x v="0"/>
    <n v="631511580"/>
    <n v="6"/>
    <d v="2013-12-23T00:00:00"/>
    <n v="7165"/>
    <n v="152.58000000000001"/>
    <n v="97.44"/>
    <n v="1093235.7"/>
    <n v="698157.6"/>
    <n v="395078.1"/>
  </r>
  <r>
    <x v="2"/>
    <s v="India"/>
    <x v="11"/>
    <x v="0"/>
    <x v="1"/>
    <x v="1184"/>
    <x v="3"/>
    <x v="1"/>
    <n v="791411149"/>
    <n v="41"/>
    <d v="2010-06-30T00:00:00"/>
    <n v="5001"/>
    <n v="668.27"/>
    <n v="502.54"/>
    <n v="3342018.27"/>
    <n v="2513202.54"/>
    <n v="828815.73"/>
  </r>
  <r>
    <x v="0"/>
    <s v="Saint Vincent and the Grenadines"/>
    <x v="2"/>
    <x v="0"/>
    <x v="0"/>
    <x v="480"/>
    <x v="6"/>
    <x v="3"/>
    <n v="678808581"/>
    <n v="31"/>
    <d v="2015-11-24T00:00:00"/>
    <n v="3399"/>
    <n v="47.45"/>
    <n v="31.79"/>
    <n v="161282.54999999999"/>
    <n v="108054.21"/>
    <n v="53228.34"/>
  </r>
  <r>
    <x v="4"/>
    <s v="Fiji"/>
    <x v="11"/>
    <x v="0"/>
    <x v="1"/>
    <x v="1053"/>
    <x v="7"/>
    <x v="2"/>
    <n v="192190206"/>
    <n v="18"/>
    <d v="2011-08-26T00:00:00"/>
    <n v="2208"/>
    <n v="668.27"/>
    <n v="502.54"/>
    <n v="1475540.16"/>
    <n v="1109608.32"/>
    <n v="365931.84"/>
  </r>
  <r>
    <x v="1"/>
    <s v="Macedonia"/>
    <x v="0"/>
    <x v="1"/>
    <x v="3"/>
    <x v="1185"/>
    <x v="8"/>
    <x v="5"/>
    <n v="200354850"/>
    <n v="33"/>
    <d v="2014-05-04T00:00:00"/>
    <n v="8307"/>
    <n v="255.28"/>
    <n v="159.41999999999999"/>
    <n v="2120610.96"/>
    <n v="1324301.94"/>
    <n v="796309.02"/>
  </r>
  <r>
    <x v="6"/>
    <s v="United States of America"/>
    <x v="5"/>
    <x v="1"/>
    <x v="3"/>
    <x v="1186"/>
    <x v="9"/>
    <x v="2"/>
    <n v="292413842"/>
    <n v="19"/>
    <d v="2011-01-26T00:00:00"/>
    <n v="609"/>
    <n v="109.28"/>
    <n v="35.840000000000003"/>
    <n v="66551.520000000004"/>
    <n v="21826.560000000001"/>
    <n v="44724.959999999999"/>
  </r>
  <r>
    <x v="2"/>
    <s v="Vietnam"/>
    <x v="2"/>
    <x v="1"/>
    <x v="1"/>
    <x v="1187"/>
    <x v="6"/>
    <x v="4"/>
    <n v="127791011"/>
    <n v="8"/>
    <d v="2016-10-09T00:00:00"/>
    <n v="5055"/>
    <n v="47.45"/>
    <n v="31.79"/>
    <n v="239859.75"/>
    <n v="160698.45000000001"/>
    <n v="79161.3"/>
  </r>
  <r>
    <x v="4"/>
    <s v="Australia"/>
    <x v="3"/>
    <x v="0"/>
    <x v="2"/>
    <x v="888"/>
    <x v="9"/>
    <x v="6"/>
    <n v="786222684"/>
    <n v="46"/>
    <d v="2017-03-09T00:00:00"/>
    <n v="9619"/>
    <n v="205.7"/>
    <n v="117.11"/>
    <n v="1978628.3"/>
    <n v="1126481.0900000001"/>
    <n v="852147.21"/>
  </r>
  <r>
    <x v="4"/>
    <s v="Tuvalu"/>
    <x v="7"/>
    <x v="0"/>
    <x v="1"/>
    <x v="390"/>
    <x v="1"/>
    <x v="6"/>
    <n v="717757689"/>
    <n v="14"/>
    <d v="2017-08-04T00:00:00"/>
    <n v="9305"/>
    <n v="437.2"/>
    <n v="263.33"/>
    <n v="4068146"/>
    <n v="2450285.65"/>
    <n v="1617860.35"/>
  </r>
  <r>
    <x v="1"/>
    <s v="Germany"/>
    <x v="8"/>
    <x v="1"/>
    <x v="3"/>
    <x v="1188"/>
    <x v="3"/>
    <x v="6"/>
    <n v="692757356"/>
    <n v="10"/>
    <d v="2017-05-12T00:00:00"/>
    <n v="1151"/>
    <n v="421.89"/>
    <n v="364.69"/>
    <n v="485595.39"/>
    <n v="419758.19"/>
    <n v="65837.2"/>
  </r>
  <r>
    <x v="1"/>
    <s v="Liechtenstein"/>
    <x v="0"/>
    <x v="1"/>
    <x v="2"/>
    <x v="1189"/>
    <x v="6"/>
    <x v="7"/>
    <n v="651895511"/>
    <n v="20"/>
    <d v="2012-11-01T00:00:00"/>
    <n v="9223"/>
    <n v="255.28"/>
    <n v="159.41999999999999"/>
    <n v="2354447.44"/>
    <n v="1470330.66"/>
    <n v="884116.78"/>
  </r>
  <r>
    <x v="1"/>
    <s v="Lithuania"/>
    <x v="5"/>
    <x v="1"/>
    <x v="1"/>
    <x v="847"/>
    <x v="10"/>
    <x v="4"/>
    <n v="156158483"/>
    <n v="40"/>
    <d v="2016-08-05T00:00:00"/>
    <n v="9620"/>
    <n v="109.28"/>
    <n v="35.840000000000003"/>
    <n v="1051273.6000000001"/>
    <n v="344780.79999999999"/>
    <n v="706492.8"/>
  </r>
  <r>
    <x v="2"/>
    <s v="Japan"/>
    <x v="6"/>
    <x v="1"/>
    <x v="2"/>
    <x v="1190"/>
    <x v="7"/>
    <x v="3"/>
    <n v="636845099"/>
    <n v="7"/>
    <d v="2015-08-13T00:00:00"/>
    <n v="5472"/>
    <n v="651.21"/>
    <n v="524.96"/>
    <n v="3563421.12"/>
    <n v="2872581.12"/>
    <n v="690840"/>
  </r>
  <r>
    <x v="5"/>
    <s v="Sierra Leone"/>
    <x v="7"/>
    <x v="1"/>
    <x v="3"/>
    <x v="1191"/>
    <x v="10"/>
    <x v="0"/>
    <n v="445566689"/>
    <n v="22"/>
    <d v="2013-07-15T00:00:00"/>
    <n v="1940"/>
    <n v="437.2"/>
    <n v="263.33"/>
    <n v="848168"/>
    <n v="510860.2"/>
    <n v="337307.8"/>
  </r>
  <r>
    <x v="5"/>
    <s v="Nigeria"/>
    <x v="10"/>
    <x v="1"/>
    <x v="3"/>
    <x v="1192"/>
    <x v="6"/>
    <x v="1"/>
    <n v="704247081"/>
    <n v="22"/>
    <d v="2010-10-29T00:00:00"/>
    <n v="1216"/>
    <n v="154.06"/>
    <n v="90.93"/>
    <n v="187336.95999999999"/>
    <n v="110570.88"/>
    <n v="76766.080000000002"/>
  </r>
  <r>
    <x v="5"/>
    <s v="Madagascar"/>
    <x v="2"/>
    <x v="0"/>
    <x v="2"/>
    <x v="95"/>
    <x v="2"/>
    <x v="4"/>
    <n v="355122601"/>
    <n v="8"/>
    <d v="2016-10-05T00:00:00"/>
    <n v="7524"/>
    <n v="47.45"/>
    <n v="31.79"/>
    <n v="357013.8"/>
    <n v="239187.96"/>
    <n v="117825.84"/>
  </r>
  <r>
    <x v="4"/>
    <s v="Papua New Guinea"/>
    <x v="3"/>
    <x v="0"/>
    <x v="0"/>
    <x v="1193"/>
    <x v="5"/>
    <x v="3"/>
    <n v="210742080"/>
    <n v="21"/>
    <d v="2015-04-19T00:00:00"/>
    <n v="2119"/>
    <n v="205.7"/>
    <n v="117.11"/>
    <n v="435878.3"/>
    <n v="248156.09"/>
    <n v="187722.21"/>
  </r>
  <r>
    <x v="1"/>
    <s v="Serbia"/>
    <x v="1"/>
    <x v="1"/>
    <x v="1"/>
    <x v="1194"/>
    <x v="4"/>
    <x v="0"/>
    <n v="703966844"/>
    <n v="12"/>
    <d v="2013-11-30T00:00:00"/>
    <n v="8288"/>
    <n v="152.58000000000001"/>
    <n v="97.44"/>
    <n v="1264583.04"/>
    <n v="807582.71999999997"/>
    <n v="457000.32"/>
  </r>
  <r>
    <x v="5"/>
    <s v="Senegal"/>
    <x v="7"/>
    <x v="0"/>
    <x v="1"/>
    <x v="1195"/>
    <x v="1"/>
    <x v="6"/>
    <n v="537970721"/>
    <n v="23"/>
    <d v="2017-08-18T00:00:00"/>
    <n v="6346"/>
    <n v="437.2"/>
    <n v="263.33"/>
    <n v="2774471.2"/>
    <n v="1671092.18"/>
    <n v="1103379.02"/>
  </r>
  <r>
    <x v="1"/>
    <s v="Slovenia"/>
    <x v="11"/>
    <x v="1"/>
    <x v="2"/>
    <x v="893"/>
    <x v="11"/>
    <x v="6"/>
    <n v="736240041"/>
    <n v="9"/>
    <d v="2017-02-20T00:00:00"/>
    <n v="8644"/>
    <n v="668.27"/>
    <n v="502.54"/>
    <n v="5776525.8799999999"/>
    <n v="4343955.76"/>
    <n v="1432570.12"/>
  </r>
  <r>
    <x v="3"/>
    <s v="Iraq"/>
    <x v="6"/>
    <x v="0"/>
    <x v="3"/>
    <x v="1196"/>
    <x v="6"/>
    <x v="3"/>
    <n v="592573630"/>
    <n v="12"/>
    <d v="2015-10-21T00:00:00"/>
    <n v="4560"/>
    <n v="651.21"/>
    <n v="524.96"/>
    <n v="2969517.6"/>
    <n v="2393817.6"/>
    <n v="575700"/>
  </r>
  <r>
    <x v="0"/>
    <s v="Haiti"/>
    <x v="1"/>
    <x v="0"/>
    <x v="2"/>
    <x v="180"/>
    <x v="8"/>
    <x v="1"/>
    <n v="821082818"/>
    <n v="38"/>
    <d v="2010-05-15T00:00:00"/>
    <n v="5507"/>
    <n v="152.58000000000001"/>
    <n v="97.44"/>
    <n v="840258.06"/>
    <n v="536602.07999999996"/>
    <n v="303655.98"/>
  </r>
  <r>
    <x v="5"/>
    <s v="Sierra Leone"/>
    <x v="11"/>
    <x v="1"/>
    <x v="2"/>
    <x v="1000"/>
    <x v="3"/>
    <x v="6"/>
    <n v="406191432"/>
    <n v="31"/>
    <d v="2017-06-01T00:00:00"/>
    <n v="9926"/>
    <n v="668.27"/>
    <n v="502.54"/>
    <n v="6633248.0199999996"/>
    <n v="4988212.04"/>
    <n v="1645035.98"/>
  </r>
  <r>
    <x v="5"/>
    <s v="Uganda"/>
    <x v="6"/>
    <x v="0"/>
    <x v="3"/>
    <x v="1197"/>
    <x v="4"/>
    <x v="4"/>
    <n v="652635800"/>
    <n v="50"/>
    <d v="2017-01-14T00:00:00"/>
    <n v="8291"/>
    <n v="651.21"/>
    <n v="524.96"/>
    <n v="5399182.1100000003"/>
    <n v="4352443.3600000003"/>
    <n v="1046738.75"/>
  </r>
  <r>
    <x v="2"/>
    <s v="Myanmar"/>
    <x v="8"/>
    <x v="1"/>
    <x v="3"/>
    <x v="1198"/>
    <x v="10"/>
    <x v="4"/>
    <n v="235464751"/>
    <n v="39"/>
    <d v="2016-08-02T00:00:00"/>
    <n v="8107"/>
    <n v="421.89"/>
    <n v="364.69"/>
    <n v="3420262.23"/>
    <n v="2956541.83"/>
    <n v="463720.4"/>
  </r>
  <r>
    <x v="5"/>
    <s v="Angola"/>
    <x v="9"/>
    <x v="1"/>
    <x v="0"/>
    <x v="292"/>
    <x v="9"/>
    <x v="6"/>
    <n v="150039613"/>
    <n v="7"/>
    <d v="2017-01-30T00:00:00"/>
    <n v="8910"/>
    <n v="9.33"/>
    <n v="6.92"/>
    <n v="83130.3"/>
    <n v="61657.2"/>
    <n v="21473.1"/>
  </r>
  <r>
    <x v="3"/>
    <s v="Yemen"/>
    <x v="7"/>
    <x v="1"/>
    <x v="0"/>
    <x v="1199"/>
    <x v="0"/>
    <x v="4"/>
    <n v="562034213"/>
    <n v="3"/>
    <d v="2016-12-04T00:00:00"/>
    <n v="7268"/>
    <n v="437.2"/>
    <n v="263.33"/>
    <n v="3177569.6"/>
    <n v="1913882.44"/>
    <n v="1263687.1599999999"/>
  </r>
  <r>
    <x v="1"/>
    <s v="Montenegro"/>
    <x v="7"/>
    <x v="0"/>
    <x v="1"/>
    <x v="111"/>
    <x v="3"/>
    <x v="3"/>
    <n v="357434880"/>
    <n v="38"/>
    <d v="2015-06-29T00:00:00"/>
    <n v="1779"/>
    <n v="437.2"/>
    <n v="263.33"/>
    <n v="777778.8"/>
    <n v="468464.07"/>
    <n v="309314.73"/>
  </r>
  <r>
    <x v="2"/>
    <s v="Myanmar"/>
    <x v="11"/>
    <x v="1"/>
    <x v="3"/>
    <x v="1200"/>
    <x v="7"/>
    <x v="4"/>
    <n v="292540442"/>
    <n v="9"/>
    <d v="2016-09-07T00:00:00"/>
    <n v="8073"/>
    <n v="668.27"/>
    <n v="502.54"/>
    <n v="5394943.71"/>
    <n v="4057005.42"/>
    <n v="1337938.29"/>
  </r>
  <r>
    <x v="2"/>
    <s v="Indonesia"/>
    <x v="8"/>
    <x v="0"/>
    <x v="3"/>
    <x v="983"/>
    <x v="4"/>
    <x v="1"/>
    <n v="743962228"/>
    <n v="29"/>
    <d v="2010-12-04T00:00:00"/>
    <n v="3811"/>
    <n v="421.89"/>
    <n v="364.69"/>
    <n v="1607822.79"/>
    <n v="1389833.59"/>
    <n v="217989.2"/>
  </r>
  <r>
    <x v="1"/>
    <s v="Russia"/>
    <x v="5"/>
    <x v="1"/>
    <x v="3"/>
    <x v="1201"/>
    <x v="7"/>
    <x v="3"/>
    <n v="358624064"/>
    <n v="49"/>
    <d v="2015-10-03T00:00:00"/>
    <n v="3685"/>
    <n v="109.28"/>
    <n v="35.840000000000003"/>
    <n v="402696.8"/>
    <n v="132070.39999999999"/>
    <n v="270626.40000000002"/>
  </r>
  <r>
    <x v="1"/>
    <s v="Spain"/>
    <x v="10"/>
    <x v="0"/>
    <x v="0"/>
    <x v="1202"/>
    <x v="4"/>
    <x v="2"/>
    <n v="103762280"/>
    <n v="32"/>
    <d v="2011-12-14T00:00:00"/>
    <n v="4419"/>
    <n v="154.06"/>
    <n v="90.93"/>
    <n v="680791.14"/>
    <n v="401819.67"/>
    <n v="278971.46999999997"/>
  </r>
  <r>
    <x v="0"/>
    <s v="El Salvador"/>
    <x v="3"/>
    <x v="0"/>
    <x v="3"/>
    <x v="151"/>
    <x v="7"/>
    <x v="3"/>
    <n v="116925704"/>
    <n v="31"/>
    <d v="2015-09-08T00:00:00"/>
    <n v="9769"/>
    <n v="205.7"/>
    <n v="117.11"/>
    <n v="2009483.3"/>
    <n v="1144047.5900000001"/>
    <n v="865435.71"/>
  </r>
  <r>
    <x v="2"/>
    <s v="Uzbekistan"/>
    <x v="11"/>
    <x v="0"/>
    <x v="1"/>
    <x v="1203"/>
    <x v="7"/>
    <x v="0"/>
    <n v="155975663"/>
    <n v="10"/>
    <d v="2013-08-26T00:00:00"/>
    <n v="5520"/>
    <n v="668.27"/>
    <n v="502.54"/>
    <n v="3688850.4"/>
    <n v="2774020.8"/>
    <n v="914829.6"/>
  </r>
  <r>
    <x v="5"/>
    <s v="Sudan"/>
    <x v="5"/>
    <x v="0"/>
    <x v="0"/>
    <x v="591"/>
    <x v="2"/>
    <x v="7"/>
    <n v="949085986"/>
    <n v="24"/>
    <d v="2012-10-16T00:00:00"/>
    <n v="4489"/>
    <n v="109.28"/>
    <n v="35.840000000000003"/>
    <n v="490557.92"/>
    <n v="160885.76000000001"/>
    <n v="329672.15999999997"/>
  </r>
  <r>
    <x v="1"/>
    <s v="Slovenia"/>
    <x v="0"/>
    <x v="1"/>
    <x v="0"/>
    <x v="1204"/>
    <x v="5"/>
    <x v="0"/>
    <n v="144743001"/>
    <n v="40"/>
    <d v="2013-04-21T00:00:00"/>
    <n v="1525"/>
    <n v="255.28"/>
    <n v="159.41999999999999"/>
    <n v="389302"/>
    <n v="243115.5"/>
    <n v="146186.5"/>
  </r>
  <r>
    <x v="2"/>
    <s v="Brunei"/>
    <x v="0"/>
    <x v="0"/>
    <x v="0"/>
    <x v="1205"/>
    <x v="7"/>
    <x v="7"/>
    <n v="861745536"/>
    <n v="11"/>
    <d v="2012-08-14T00:00:00"/>
    <n v="8509"/>
    <n v="255.28"/>
    <n v="159.41999999999999"/>
    <n v="2172177.52"/>
    <n v="1356504.78"/>
    <n v="815672.74"/>
  </r>
  <r>
    <x v="1"/>
    <s v="Iceland"/>
    <x v="2"/>
    <x v="0"/>
    <x v="2"/>
    <x v="893"/>
    <x v="11"/>
    <x v="6"/>
    <n v="439204919"/>
    <n v="8"/>
    <d v="2017-02-19T00:00:00"/>
    <n v="9350"/>
    <n v="47.45"/>
    <n v="31.79"/>
    <n v="443657.5"/>
    <n v="297236.5"/>
    <n v="146421"/>
  </r>
  <r>
    <x v="5"/>
    <s v="Zambia"/>
    <x v="6"/>
    <x v="1"/>
    <x v="2"/>
    <x v="594"/>
    <x v="11"/>
    <x v="3"/>
    <n v="786544978"/>
    <n v="37"/>
    <d v="2015-03-15T00:00:00"/>
    <n v="4993"/>
    <n v="651.21"/>
    <n v="524.96"/>
    <n v="3251491.53"/>
    <n v="2621125.2799999998"/>
    <n v="630366.25"/>
  </r>
  <r>
    <x v="5"/>
    <s v="Namibia"/>
    <x v="8"/>
    <x v="0"/>
    <x v="1"/>
    <x v="566"/>
    <x v="11"/>
    <x v="2"/>
    <n v="733502042"/>
    <n v="18"/>
    <d v="2011-02-22T00:00:00"/>
    <n v="8409"/>
    <n v="421.89"/>
    <n v="364.69"/>
    <n v="3547673.01"/>
    <n v="3066678.21"/>
    <n v="480994.8"/>
  </r>
  <r>
    <x v="5"/>
    <s v="Ethiopia"/>
    <x v="4"/>
    <x v="0"/>
    <x v="1"/>
    <x v="1206"/>
    <x v="10"/>
    <x v="5"/>
    <n v="980124938"/>
    <n v="8"/>
    <d v="2014-07-07T00:00:00"/>
    <n v="9605"/>
    <n v="81.73"/>
    <n v="56.67"/>
    <n v="785016.65"/>
    <n v="544315.35"/>
    <n v="240701.3"/>
  </r>
  <r>
    <x v="3"/>
    <s v="Azerbaijan"/>
    <x v="4"/>
    <x v="0"/>
    <x v="0"/>
    <x v="634"/>
    <x v="9"/>
    <x v="0"/>
    <n v="946774995"/>
    <n v="32"/>
    <d v="2013-02-13T00:00:00"/>
    <n v="615"/>
    <n v="81.73"/>
    <n v="56.67"/>
    <n v="50263.95"/>
    <n v="34852.050000000003"/>
    <n v="15411.9"/>
  </r>
  <r>
    <x v="4"/>
    <s v="Nauru"/>
    <x v="5"/>
    <x v="1"/>
    <x v="3"/>
    <x v="1207"/>
    <x v="10"/>
    <x v="5"/>
    <n v="124126040"/>
    <n v="46"/>
    <d v="2014-08-02T00:00:00"/>
    <n v="509"/>
    <n v="109.28"/>
    <n v="35.840000000000003"/>
    <n v="55623.519999999997"/>
    <n v="18242.560000000001"/>
    <n v="37380.959999999999"/>
  </r>
  <r>
    <x v="5"/>
    <s v="Zambia"/>
    <x v="2"/>
    <x v="0"/>
    <x v="3"/>
    <x v="1208"/>
    <x v="10"/>
    <x v="7"/>
    <n v="323164403"/>
    <n v="25"/>
    <d v="2012-06-30T00:00:00"/>
    <n v="383"/>
    <n v="47.45"/>
    <n v="31.79"/>
    <n v="18173.349999999999"/>
    <n v="12175.57"/>
    <n v="5997.78"/>
  </r>
  <r>
    <x v="3"/>
    <s v="Lebanon"/>
    <x v="3"/>
    <x v="0"/>
    <x v="2"/>
    <x v="1209"/>
    <x v="9"/>
    <x v="0"/>
    <n v="725188910"/>
    <n v="31"/>
    <d v="2013-02-08T00:00:00"/>
    <n v="8369"/>
    <n v="205.7"/>
    <n v="117.11"/>
    <n v="1721503.3"/>
    <n v="980093.59"/>
    <n v="741409.71"/>
  </r>
  <r>
    <x v="5"/>
    <s v="Swaziland"/>
    <x v="2"/>
    <x v="0"/>
    <x v="0"/>
    <x v="375"/>
    <x v="6"/>
    <x v="3"/>
    <n v="131810891"/>
    <n v="38"/>
    <d v="2015-12-03T00:00:00"/>
    <n v="4627"/>
    <n v="47.45"/>
    <n v="31.79"/>
    <n v="219551.15"/>
    <n v="147092.32999999999"/>
    <n v="72458.820000000007"/>
  </r>
  <r>
    <x v="1"/>
    <s v="Malta"/>
    <x v="9"/>
    <x v="1"/>
    <x v="1"/>
    <x v="1210"/>
    <x v="11"/>
    <x v="1"/>
    <n v="114954173"/>
    <n v="8"/>
    <d v="2010-02-11T00:00:00"/>
    <n v="6349"/>
    <n v="9.33"/>
    <n v="6.92"/>
    <n v="59236.17"/>
    <n v="43935.08"/>
    <n v="15301.09"/>
  </r>
  <r>
    <x v="3"/>
    <s v="Afghanistan"/>
    <x v="4"/>
    <x v="0"/>
    <x v="1"/>
    <x v="847"/>
    <x v="10"/>
    <x v="4"/>
    <n v="966855084"/>
    <n v="20"/>
    <d v="2016-07-16T00:00:00"/>
    <n v="2760"/>
    <n v="81.73"/>
    <n v="56.67"/>
    <n v="225574.8"/>
    <n v="156409.20000000001"/>
    <n v="69165.600000000006"/>
  </r>
  <r>
    <x v="5"/>
    <s v="Liberia"/>
    <x v="5"/>
    <x v="1"/>
    <x v="2"/>
    <x v="573"/>
    <x v="9"/>
    <x v="3"/>
    <n v="350062453"/>
    <n v="36"/>
    <d v="2015-02-22T00:00:00"/>
    <n v="114"/>
    <n v="109.28"/>
    <n v="35.840000000000003"/>
    <n v="12457.92"/>
    <n v="4085.76"/>
    <n v="8372.16"/>
  </r>
  <r>
    <x v="4"/>
    <s v="Solomon Islands"/>
    <x v="0"/>
    <x v="0"/>
    <x v="2"/>
    <x v="69"/>
    <x v="5"/>
    <x v="6"/>
    <n v="947437608"/>
    <n v="35"/>
    <d v="2017-04-12T00:00:00"/>
    <n v="6697"/>
    <n v="255.28"/>
    <n v="159.41999999999999"/>
    <n v="1709610.16"/>
    <n v="1067635.74"/>
    <n v="641974.42000000004"/>
  </r>
  <r>
    <x v="5"/>
    <s v="Cote d'Ivoire"/>
    <x v="2"/>
    <x v="0"/>
    <x v="1"/>
    <x v="1211"/>
    <x v="10"/>
    <x v="4"/>
    <n v="112154376"/>
    <n v="33"/>
    <d v="2016-07-11T00:00:00"/>
    <n v="7827"/>
    <n v="47.45"/>
    <n v="31.79"/>
    <n v="371391.15"/>
    <n v="248820.33"/>
    <n v="122570.82"/>
  </r>
  <r>
    <x v="4"/>
    <s v="Kiribati"/>
    <x v="11"/>
    <x v="1"/>
    <x v="0"/>
    <x v="715"/>
    <x v="0"/>
    <x v="5"/>
    <n v="217699086"/>
    <n v="8"/>
    <d v="2015-01-02T00:00:00"/>
    <n v="852"/>
    <n v="668.27"/>
    <n v="502.54"/>
    <n v="569366.04"/>
    <n v="428164.08"/>
    <n v="141201.96"/>
  </r>
  <r>
    <x v="5"/>
    <s v="Zambia"/>
    <x v="5"/>
    <x v="1"/>
    <x v="1"/>
    <x v="1212"/>
    <x v="8"/>
    <x v="7"/>
    <n v="107870566"/>
    <n v="31"/>
    <d v="2012-05-12T00:00:00"/>
    <n v="153"/>
    <n v="109.28"/>
    <n v="35.840000000000003"/>
    <n v="16719.84"/>
    <n v="5483.52"/>
    <n v="11236.32"/>
  </r>
  <r>
    <x v="5"/>
    <s v="Namibia"/>
    <x v="3"/>
    <x v="0"/>
    <x v="1"/>
    <x v="1213"/>
    <x v="10"/>
    <x v="4"/>
    <n v="946780145"/>
    <n v="30"/>
    <d v="2016-07-02T00:00:00"/>
    <n v="2139"/>
    <n v="205.7"/>
    <n v="117.11"/>
    <n v="439992.3"/>
    <n v="250498.29"/>
    <n v="189494.01"/>
  </r>
  <r>
    <x v="3"/>
    <s v="Yemen"/>
    <x v="3"/>
    <x v="0"/>
    <x v="3"/>
    <x v="1214"/>
    <x v="9"/>
    <x v="1"/>
    <n v="368851649"/>
    <n v="26"/>
    <d v="2010-02-17T00:00:00"/>
    <n v="255"/>
    <n v="205.7"/>
    <n v="117.11"/>
    <n v="52453.5"/>
    <n v="29863.05"/>
    <n v="22590.45"/>
  </r>
  <r>
    <x v="5"/>
    <s v="Cape Verde"/>
    <x v="6"/>
    <x v="0"/>
    <x v="2"/>
    <x v="1215"/>
    <x v="6"/>
    <x v="5"/>
    <n v="128821408"/>
    <n v="0"/>
    <d v="2014-10-13T00:00:00"/>
    <n v="9972"/>
    <n v="651.21"/>
    <n v="524.96"/>
    <n v="6493866.1200000001"/>
    <n v="5234901.12"/>
    <n v="1258965"/>
  </r>
  <r>
    <x v="4"/>
    <s v="Samoa"/>
    <x v="10"/>
    <x v="1"/>
    <x v="2"/>
    <x v="1216"/>
    <x v="7"/>
    <x v="2"/>
    <n v="251738250"/>
    <n v="24"/>
    <d v="2011-08-26T00:00:00"/>
    <n v="3797"/>
    <n v="154.06"/>
    <n v="90.93"/>
    <n v="584965.81999999995"/>
    <n v="345261.21"/>
    <n v="239704.61"/>
  </r>
  <r>
    <x v="5"/>
    <s v="Rwanda"/>
    <x v="8"/>
    <x v="0"/>
    <x v="0"/>
    <x v="1217"/>
    <x v="6"/>
    <x v="7"/>
    <n v="382963502"/>
    <n v="32"/>
    <d v="2012-11-27T00:00:00"/>
    <n v="6265"/>
    <n v="421.89"/>
    <n v="364.69"/>
    <n v="2643140.85"/>
    <n v="2284782.85"/>
    <n v="358358"/>
  </r>
  <r>
    <x v="1"/>
    <s v="Norway"/>
    <x v="2"/>
    <x v="1"/>
    <x v="2"/>
    <x v="685"/>
    <x v="0"/>
    <x v="7"/>
    <n v="238170993"/>
    <n v="47"/>
    <d v="2013-02-07T00:00:00"/>
    <n v="8944"/>
    <n v="47.45"/>
    <n v="31.79"/>
    <n v="424392.8"/>
    <n v="284329.76"/>
    <n v="140063.04000000001"/>
  </r>
  <r>
    <x v="5"/>
    <s v="Mozambique"/>
    <x v="0"/>
    <x v="1"/>
    <x v="0"/>
    <x v="1218"/>
    <x v="5"/>
    <x v="3"/>
    <n v="953347051"/>
    <n v="2"/>
    <d v="2015-03-08T00:00:00"/>
    <n v="5433"/>
    <n v="255.28"/>
    <n v="159.41999999999999"/>
    <n v="1386936.24"/>
    <n v="866128.86"/>
    <n v="520807.38"/>
  </r>
  <r>
    <x v="1"/>
    <s v="Italy"/>
    <x v="5"/>
    <x v="0"/>
    <x v="0"/>
    <x v="553"/>
    <x v="8"/>
    <x v="7"/>
    <n v="134790503"/>
    <n v="24"/>
    <d v="2012-04-26T00:00:00"/>
    <n v="6360"/>
    <n v="109.28"/>
    <n v="35.840000000000003"/>
    <n v="695020.8"/>
    <n v="227942.39999999999"/>
    <n v="467078.40000000002"/>
  </r>
  <r>
    <x v="1"/>
    <s v="Montenegro"/>
    <x v="10"/>
    <x v="0"/>
    <x v="3"/>
    <x v="1219"/>
    <x v="5"/>
    <x v="0"/>
    <n v="409112679"/>
    <n v="49"/>
    <d v="2013-05-18T00:00:00"/>
    <n v="4388"/>
    <n v="154.06"/>
    <n v="90.93"/>
    <n v="676015.28"/>
    <n v="399000.84"/>
    <n v="277014.44"/>
  </r>
  <r>
    <x v="5"/>
    <s v="Cameroon"/>
    <x v="4"/>
    <x v="1"/>
    <x v="2"/>
    <x v="1220"/>
    <x v="4"/>
    <x v="4"/>
    <n v="873237407"/>
    <n v="1"/>
    <d v="2016-11-25T00:00:00"/>
    <n v="9209"/>
    <n v="81.73"/>
    <n v="56.67"/>
    <n v="752651.57"/>
    <n v="521874.03"/>
    <n v="230777.54"/>
  </r>
  <r>
    <x v="5"/>
    <s v="Djibouti"/>
    <x v="11"/>
    <x v="1"/>
    <x v="1"/>
    <x v="1149"/>
    <x v="10"/>
    <x v="3"/>
    <n v="244401013"/>
    <n v="22"/>
    <d v="2015-07-07T00:00:00"/>
    <n v="2546"/>
    <n v="668.27"/>
    <n v="502.54"/>
    <n v="1701415.42"/>
    <n v="1279466.8400000001"/>
    <n v="421948.58"/>
  </r>
  <r>
    <x v="6"/>
    <s v="United States of America"/>
    <x v="3"/>
    <x v="0"/>
    <x v="1"/>
    <x v="765"/>
    <x v="1"/>
    <x v="0"/>
    <n v="910152328"/>
    <n v="37"/>
    <d v="2013-09-03T00:00:00"/>
    <n v="3154"/>
    <n v="205.7"/>
    <n v="117.11"/>
    <n v="648777.80000000005"/>
    <n v="369364.94"/>
    <n v="279412.86"/>
  </r>
  <r>
    <x v="2"/>
    <s v="Brunei"/>
    <x v="2"/>
    <x v="0"/>
    <x v="3"/>
    <x v="267"/>
    <x v="0"/>
    <x v="4"/>
    <n v="378352677"/>
    <n v="36"/>
    <d v="2017-01-30T00:00:00"/>
    <n v="1820"/>
    <n v="47.45"/>
    <n v="31.79"/>
    <n v="86359"/>
    <n v="57857.8"/>
    <n v="28501.200000000001"/>
  </r>
  <r>
    <x v="1"/>
    <s v="Italy"/>
    <x v="8"/>
    <x v="1"/>
    <x v="3"/>
    <x v="1221"/>
    <x v="1"/>
    <x v="0"/>
    <n v="727175891"/>
    <n v="50"/>
    <d v="2013-09-07T00:00:00"/>
    <n v="6360"/>
    <n v="421.89"/>
    <n v="364.69"/>
    <n v="2683220.4"/>
    <n v="2319428.4"/>
    <n v="363792"/>
  </r>
  <r>
    <x v="5"/>
    <s v="Mozambique"/>
    <x v="11"/>
    <x v="1"/>
    <x v="0"/>
    <x v="790"/>
    <x v="4"/>
    <x v="5"/>
    <n v="955108296"/>
    <n v="17"/>
    <d v="2014-12-14T00:00:00"/>
    <n v="6624"/>
    <n v="668.27"/>
    <n v="502.54"/>
    <n v="4426620.4800000004"/>
    <n v="3328824.96"/>
    <n v="1097795.52"/>
  </r>
  <r>
    <x v="5"/>
    <s v="South Africa"/>
    <x v="5"/>
    <x v="1"/>
    <x v="2"/>
    <x v="430"/>
    <x v="4"/>
    <x v="5"/>
    <n v="130948722"/>
    <n v="21"/>
    <d v="2014-11-23T00:00:00"/>
    <n v="9492"/>
    <n v="109.28"/>
    <n v="35.840000000000003"/>
    <n v="1037285.76"/>
    <n v="340193.28000000003"/>
    <n v="697092.48"/>
  </r>
  <r>
    <x v="4"/>
    <s v="Papua New Guinea"/>
    <x v="6"/>
    <x v="0"/>
    <x v="0"/>
    <x v="44"/>
    <x v="6"/>
    <x v="3"/>
    <n v="543808495"/>
    <n v="4"/>
    <d v="2015-10-07T00:00:00"/>
    <n v="3873"/>
    <n v="651.21"/>
    <n v="524.96"/>
    <n v="2522136.33"/>
    <n v="2033170.08"/>
    <n v="488966.25"/>
  </r>
  <r>
    <x v="4"/>
    <s v="Marshall Islands"/>
    <x v="11"/>
    <x v="1"/>
    <x v="3"/>
    <x v="1222"/>
    <x v="3"/>
    <x v="6"/>
    <n v="953111445"/>
    <n v="48"/>
    <d v="2017-06-27T00:00:00"/>
    <n v="5712"/>
    <n v="668.27"/>
    <n v="502.54"/>
    <n v="3817158.24"/>
    <n v="2870508.48"/>
    <n v="946649.76"/>
  </r>
  <r>
    <x v="1"/>
    <s v="Sweden"/>
    <x v="7"/>
    <x v="0"/>
    <x v="2"/>
    <x v="1217"/>
    <x v="6"/>
    <x v="7"/>
    <n v="638593900"/>
    <n v="47"/>
    <d v="2012-12-12T00:00:00"/>
    <n v="2981"/>
    <n v="437.2"/>
    <n v="263.33"/>
    <n v="1303293.2"/>
    <n v="784986.73"/>
    <n v="518306.47"/>
  </r>
  <r>
    <x v="5"/>
    <s v="Ghana"/>
    <x v="1"/>
    <x v="0"/>
    <x v="1"/>
    <x v="1223"/>
    <x v="3"/>
    <x v="3"/>
    <n v="750304687"/>
    <n v="36"/>
    <d v="2015-06-07T00:00:00"/>
    <n v="685"/>
    <n v="152.58000000000001"/>
    <n v="97.44"/>
    <n v="104517.3"/>
    <n v="66746.399999999994"/>
    <n v="37770.9"/>
  </r>
  <r>
    <x v="5"/>
    <s v="Cote d'Ivoire"/>
    <x v="0"/>
    <x v="0"/>
    <x v="3"/>
    <x v="362"/>
    <x v="10"/>
    <x v="4"/>
    <n v="258605134"/>
    <n v="9"/>
    <d v="2016-06-12T00:00:00"/>
    <n v="5861"/>
    <n v="255.28"/>
    <n v="159.41999999999999"/>
    <n v="1496196.08"/>
    <n v="934360.62"/>
    <n v="561835.46"/>
  </r>
  <r>
    <x v="5"/>
    <s v="Guinea"/>
    <x v="6"/>
    <x v="1"/>
    <x v="0"/>
    <x v="1224"/>
    <x v="10"/>
    <x v="7"/>
    <n v="904169070"/>
    <n v="4"/>
    <d v="2012-06-24T00:00:00"/>
    <n v="2575"/>
    <n v="651.21"/>
    <n v="524.96"/>
    <n v="1676865.75"/>
    <n v="1351772"/>
    <n v="325093.75"/>
  </r>
  <r>
    <x v="3"/>
    <s v="Iraq"/>
    <x v="6"/>
    <x v="1"/>
    <x v="2"/>
    <x v="1225"/>
    <x v="9"/>
    <x v="4"/>
    <n v="447982823"/>
    <n v="18"/>
    <d v="2016-02-10T00:00:00"/>
    <n v="6927"/>
    <n v="651.21"/>
    <n v="524.96"/>
    <n v="4510931.67"/>
    <n v="3636397.92"/>
    <n v="874533.75"/>
  </r>
  <r>
    <x v="0"/>
    <s v="Nicaragua"/>
    <x v="8"/>
    <x v="1"/>
    <x v="0"/>
    <x v="1226"/>
    <x v="3"/>
    <x v="5"/>
    <n v="321345221"/>
    <n v="37"/>
    <d v="2014-06-15T00:00:00"/>
    <n v="2047"/>
    <n v="421.89"/>
    <n v="364.69"/>
    <n v="863608.83"/>
    <n v="746520.43"/>
    <n v="117088.4"/>
  </r>
  <r>
    <x v="5"/>
    <s v="Burkina Faso"/>
    <x v="2"/>
    <x v="0"/>
    <x v="3"/>
    <x v="982"/>
    <x v="2"/>
    <x v="1"/>
    <n v="675867593"/>
    <n v="10"/>
    <d v="2010-09-23T00:00:00"/>
    <n v="3095"/>
    <n v="47.45"/>
    <n v="31.79"/>
    <n v="146857.75"/>
    <n v="98390.05"/>
    <n v="48467.7"/>
  </r>
  <r>
    <x v="1"/>
    <s v="Albania"/>
    <x v="2"/>
    <x v="1"/>
    <x v="3"/>
    <x v="1227"/>
    <x v="8"/>
    <x v="0"/>
    <n v="833473765"/>
    <n v="27"/>
    <d v="2013-05-25T00:00:00"/>
    <n v="2264"/>
    <n v="47.45"/>
    <n v="31.79"/>
    <n v="107426.8"/>
    <n v="71972.56"/>
    <n v="35454.239999999998"/>
  </r>
  <r>
    <x v="3"/>
    <s v="United Arab Emirates"/>
    <x v="11"/>
    <x v="0"/>
    <x v="2"/>
    <x v="1153"/>
    <x v="3"/>
    <x v="4"/>
    <n v="636400067"/>
    <n v="38"/>
    <d v="2016-06-13T00:00:00"/>
    <n v="3777"/>
    <n v="668.27"/>
    <n v="502.54"/>
    <n v="2524055.79"/>
    <n v="1898093.58"/>
    <n v="625962.21"/>
  </r>
  <r>
    <x v="5"/>
    <s v="South Africa"/>
    <x v="7"/>
    <x v="1"/>
    <x v="2"/>
    <x v="1228"/>
    <x v="5"/>
    <x v="2"/>
    <n v="897195327"/>
    <n v="33"/>
    <d v="2011-04-11T00:00:00"/>
    <n v="8890"/>
    <n v="437.2"/>
    <n v="263.33"/>
    <n v="3886708"/>
    <n v="2341003.7000000002"/>
    <n v="1545704.3"/>
  </r>
  <r>
    <x v="3"/>
    <s v="Saudi Arabia"/>
    <x v="6"/>
    <x v="0"/>
    <x v="0"/>
    <x v="760"/>
    <x v="9"/>
    <x v="0"/>
    <n v="248720872"/>
    <n v="14"/>
    <d v="2013-01-24T00:00:00"/>
    <n v="888"/>
    <n v="651.21"/>
    <n v="524.96"/>
    <n v="578274.48"/>
    <n v="466164.47999999998"/>
    <n v="112110"/>
  </r>
  <r>
    <x v="5"/>
    <s v="Seychelles"/>
    <x v="8"/>
    <x v="0"/>
    <x v="2"/>
    <x v="1229"/>
    <x v="7"/>
    <x v="2"/>
    <n v="994150531"/>
    <n v="24"/>
    <d v="2011-09-13T00:00:00"/>
    <n v="89"/>
    <n v="421.89"/>
    <n v="364.69"/>
    <n v="37548.21"/>
    <n v="32457.41"/>
    <n v="5090.8"/>
  </r>
  <r>
    <x v="3"/>
    <s v="Afghanistan"/>
    <x v="0"/>
    <x v="1"/>
    <x v="2"/>
    <x v="214"/>
    <x v="0"/>
    <x v="7"/>
    <n v="556970632"/>
    <n v="15"/>
    <d v="2013-01-02T00:00:00"/>
    <n v="8842"/>
    <n v="255.28"/>
    <n v="159.41999999999999"/>
    <n v="2257185.7599999998"/>
    <n v="1409591.64"/>
    <n v="847594.12"/>
  </r>
  <r>
    <x v="5"/>
    <s v="Uganda"/>
    <x v="2"/>
    <x v="1"/>
    <x v="0"/>
    <x v="1230"/>
    <x v="2"/>
    <x v="7"/>
    <n v="930980002"/>
    <n v="32"/>
    <d v="2012-10-11T00:00:00"/>
    <n v="6526"/>
    <n v="47.45"/>
    <n v="31.79"/>
    <n v="309658.7"/>
    <n v="207461.54"/>
    <n v="102197.16"/>
  </r>
  <r>
    <x v="5"/>
    <s v="Mali"/>
    <x v="5"/>
    <x v="0"/>
    <x v="0"/>
    <x v="1231"/>
    <x v="11"/>
    <x v="3"/>
    <n v="130289971"/>
    <n v="30"/>
    <d v="2015-03-16T00:00:00"/>
    <n v="4553"/>
    <n v="109.28"/>
    <n v="35.840000000000003"/>
    <n v="497551.84"/>
    <n v="163179.51999999999"/>
    <n v="334372.32"/>
  </r>
  <r>
    <x v="4"/>
    <s v="Fiji"/>
    <x v="9"/>
    <x v="0"/>
    <x v="0"/>
    <x v="1232"/>
    <x v="8"/>
    <x v="5"/>
    <n v="739324367"/>
    <n v="2"/>
    <d v="2014-04-10T00:00:00"/>
    <n v="1364"/>
    <n v="9.33"/>
    <n v="6.92"/>
    <n v="12726.12"/>
    <n v="9438.8799999999992"/>
    <n v="3287.24"/>
  </r>
  <r>
    <x v="3"/>
    <s v="Turkey"/>
    <x v="5"/>
    <x v="0"/>
    <x v="0"/>
    <x v="1189"/>
    <x v="6"/>
    <x v="7"/>
    <n v="462819516"/>
    <n v="8"/>
    <d v="2012-10-20T00:00:00"/>
    <n v="7435"/>
    <n v="109.28"/>
    <n v="35.840000000000003"/>
    <n v="812496.8"/>
    <n v="266470.40000000002"/>
    <n v="546026.4"/>
  </r>
  <r>
    <x v="2"/>
    <s v="Thailand"/>
    <x v="0"/>
    <x v="0"/>
    <x v="1"/>
    <x v="1233"/>
    <x v="7"/>
    <x v="1"/>
    <n v="675824248"/>
    <n v="42"/>
    <d v="2010-09-15T00:00:00"/>
    <n v="268"/>
    <n v="255.28"/>
    <n v="159.41999999999999"/>
    <n v="68415.039999999994"/>
    <n v="42724.56"/>
    <n v="25690.48"/>
  </r>
  <r>
    <x v="5"/>
    <s v="Madagascar"/>
    <x v="0"/>
    <x v="1"/>
    <x v="2"/>
    <x v="1234"/>
    <x v="8"/>
    <x v="4"/>
    <n v="573699891"/>
    <n v="13"/>
    <d v="2016-04-21T00:00:00"/>
    <n v="9402"/>
    <n v="255.28"/>
    <n v="159.41999999999999"/>
    <n v="2400142.56"/>
    <n v="1498866.84"/>
    <n v="901275.72"/>
  </r>
  <r>
    <x v="5"/>
    <s v="Uganda"/>
    <x v="6"/>
    <x v="1"/>
    <x v="1"/>
    <x v="1235"/>
    <x v="0"/>
    <x v="7"/>
    <n v="322120273"/>
    <n v="20"/>
    <d v="2012-12-28T00:00:00"/>
    <n v="1402"/>
    <n v="651.21"/>
    <n v="524.96"/>
    <n v="912996.42"/>
    <n v="735993.92"/>
    <n v="177002.5"/>
  </r>
  <r>
    <x v="4"/>
    <s v="Solomon Islands"/>
    <x v="7"/>
    <x v="0"/>
    <x v="3"/>
    <x v="1236"/>
    <x v="9"/>
    <x v="3"/>
    <n v="607071721"/>
    <n v="23"/>
    <d v="2015-02-23T00:00:00"/>
    <n v="4868"/>
    <n v="437.2"/>
    <n v="263.33"/>
    <n v="2128289.6"/>
    <n v="1281890.44"/>
    <n v="846399.16"/>
  </r>
  <r>
    <x v="4"/>
    <s v="Marshall Islands"/>
    <x v="4"/>
    <x v="0"/>
    <x v="2"/>
    <x v="1160"/>
    <x v="6"/>
    <x v="2"/>
    <n v="384853065"/>
    <n v="20"/>
    <d v="2011-10-21T00:00:00"/>
    <n v="5429"/>
    <n v="81.73"/>
    <n v="56.67"/>
    <n v="443712.17"/>
    <n v="307661.43"/>
    <n v="136050.74"/>
  </r>
  <r>
    <x v="0"/>
    <s v="Guatemala"/>
    <x v="4"/>
    <x v="1"/>
    <x v="0"/>
    <x v="1237"/>
    <x v="6"/>
    <x v="3"/>
    <n v="932075631"/>
    <n v="24"/>
    <d v="2015-10-29T00:00:00"/>
    <n v="747"/>
    <n v="81.73"/>
    <n v="56.67"/>
    <n v="61052.31"/>
    <n v="42332.49"/>
    <n v="18719.82"/>
  </r>
  <r>
    <x v="3"/>
    <s v="Iran"/>
    <x v="9"/>
    <x v="0"/>
    <x v="3"/>
    <x v="68"/>
    <x v="1"/>
    <x v="5"/>
    <n v="895663249"/>
    <n v="36"/>
    <d v="2014-08-10T00:00:00"/>
    <n v="5514"/>
    <n v="9.33"/>
    <n v="6.92"/>
    <n v="51445.62"/>
    <n v="38156.879999999997"/>
    <n v="13288.74"/>
  </r>
  <r>
    <x v="5"/>
    <s v="Djibouti"/>
    <x v="10"/>
    <x v="1"/>
    <x v="1"/>
    <x v="1238"/>
    <x v="7"/>
    <x v="2"/>
    <n v="342852246"/>
    <n v="19"/>
    <d v="2011-08-22T00:00:00"/>
    <n v="6453"/>
    <n v="154.06"/>
    <n v="90.93"/>
    <n v="994149.18"/>
    <n v="586771.29"/>
    <n v="407377.89"/>
  </r>
  <r>
    <x v="5"/>
    <s v="Guinea"/>
    <x v="2"/>
    <x v="0"/>
    <x v="0"/>
    <x v="889"/>
    <x v="10"/>
    <x v="3"/>
    <n v="311191451"/>
    <n v="25"/>
    <d v="2015-07-09T00:00:00"/>
    <n v="7321"/>
    <n v="47.45"/>
    <n v="31.79"/>
    <n v="347381.45"/>
    <n v="232734.59"/>
    <n v="114646.86"/>
  </r>
  <r>
    <x v="0"/>
    <s v="Saint Vincent and the Grenadines"/>
    <x v="8"/>
    <x v="0"/>
    <x v="2"/>
    <x v="1239"/>
    <x v="4"/>
    <x v="7"/>
    <n v="558542191"/>
    <n v="19"/>
    <d v="2012-12-09T00:00:00"/>
    <n v="3901"/>
    <n v="421.89"/>
    <n v="364.69"/>
    <n v="1645792.89"/>
    <n v="1422655.69"/>
    <n v="223137.2"/>
  </r>
  <r>
    <x v="3"/>
    <s v="Algeria"/>
    <x v="2"/>
    <x v="1"/>
    <x v="1"/>
    <x v="1240"/>
    <x v="2"/>
    <x v="1"/>
    <n v="913078296"/>
    <n v="6"/>
    <d v="2010-09-18T00:00:00"/>
    <n v="9013"/>
    <n v="47.45"/>
    <n v="31.79"/>
    <n v="427666.85"/>
    <n v="286523.27"/>
    <n v="141143.57999999999"/>
  </r>
  <r>
    <x v="4"/>
    <s v="Australia"/>
    <x v="11"/>
    <x v="0"/>
    <x v="2"/>
    <x v="207"/>
    <x v="2"/>
    <x v="4"/>
    <n v="823286092"/>
    <n v="2"/>
    <d v="2016-09-27T00:00:00"/>
    <n v="7505"/>
    <n v="668.27"/>
    <n v="502.54"/>
    <n v="5015366.3499999996"/>
    <n v="3771562.7"/>
    <n v="1243803.6499999999"/>
  </r>
  <r>
    <x v="2"/>
    <s v="Bangladesh"/>
    <x v="9"/>
    <x v="0"/>
    <x v="2"/>
    <x v="1241"/>
    <x v="10"/>
    <x v="0"/>
    <n v="707964408"/>
    <n v="13"/>
    <d v="2013-06-14T00:00:00"/>
    <n v="1256"/>
    <n v="9.33"/>
    <n v="6.92"/>
    <n v="11718.48"/>
    <n v="8691.52"/>
    <n v="3026.96"/>
  </r>
  <r>
    <x v="1"/>
    <s v="Denmark"/>
    <x v="7"/>
    <x v="1"/>
    <x v="0"/>
    <x v="1242"/>
    <x v="1"/>
    <x v="5"/>
    <n v="606224572"/>
    <n v="7"/>
    <d v="2014-07-15T00:00:00"/>
    <n v="4177"/>
    <n v="437.2"/>
    <n v="263.33"/>
    <n v="1826184.4"/>
    <n v="1099929.4099999999"/>
    <n v="726254.99"/>
  </r>
  <r>
    <x v="3"/>
    <s v="Somalia"/>
    <x v="5"/>
    <x v="1"/>
    <x v="0"/>
    <x v="1243"/>
    <x v="0"/>
    <x v="3"/>
    <n v="627490413"/>
    <n v="40"/>
    <d v="2016-01-19T00:00:00"/>
    <n v="7212"/>
    <n v="109.28"/>
    <n v="35.840000000000003"/>
    <n v="788127.36"/>
    <n v="258478.07999999999"/>
    <n v="529649.28"/>
  </r>
  <r>
    <x v="4"/>
    <s v="Marshall Islands"/>
    <x v="7"/>
    <x v="0"/>
    <x v="2"/>
    <x v="1244"/>
    <x v="7"/>
    <x v="5"/>
    <n v="501498258"/>
    <n v="33"/>
    <d v="2014-10-03T00:00:00"/>
    <n v="3334"/>
    <n v="437.2"/>
    <n v="263.33"/>
    <n v="1457624.8"/>
    <n v="877942.22"/>
    <n v="579682.57999999996"/>
  </r>
  <r>
    <x v="2"/>
    <s v="North Korea"/>
    <x v="1"/>
    <x v="1"/>
    <x v="0"/>
    <x v="1245"/>
    <x v="1"/>
    <x v="7"/>
    <n v="928296935"/>
    <n v="44"/>
    <d v="2012-08-17T00:00:00"/>
    <n v="2547"/>
    <n v="152.58000000000001"/>
    <n v="97.44"/>
    <n v="388621.26"/>
    <n v="248179.68"/>
    <n v="140441.57999999999"/>
  </r>
  <r>
    <x v="2"/>
    <s v="South Korea"/>
    <x v="11"/>
    <x v="0"/>
    <x v="1"/>
    <x v="1246"/>
    <x v="3"/>
    <x v="7"/>
    <n v="428247773"/>
    <n v="45"/>
    <d v="2012-06-24T00:00:00"/>
    <n v="6888"/>
    <n v="668.27"/>
    <n v="502.54"/>
    <n v="4603043.76"/>
    <n v="3461495.52"/>
    <n v="1141548.24"/>
  </r>
  <r>
    <x v="5"/>
    <s v="Sao Tome and Principe"/>
    <x v="1"/>
    <x v="1"/>
    <x v="0"/>
    <x v="280"/>
    <x v="3"/>
    <x v="5"/>
    <n v="292024600"/>
    <n v="45"/>
    <d v="2014-07-04T00:00:00"/>
    <n v="5423"/>
    <n v="152.58000000000001"/>
    <n v="97.44"/>
    <n v="827441.34"/>
    <n v="528417.12"/>
    <n v="299024.21999999997"/>
  </r>
  <r>
    <x v="3"/>
    <s v="Oman"/>
    <x v="9"/>
    <x v="0"/>
    <x v="2"/>
    <x v="1247"/>
    <x v="5"/>
    <x v="7"/>
    <n v="530613744"/>
    <n v="17"/>
    <d v="2012-04-14T00:00:00"/>
    <n v="9253"/>
    <n v="9.33"/>
    <n v="6.92"/>
    <n v="86330.49"/>
    <n v="64030.76"/>
    <n v="22299.73"/>
  </r>
  <r>
    <x v="1"/>
    <s v="Cyprus"/>
    <x v="5"/>
    <x v="0"/>
    <x v="3"/>
    <x v="188"/>
    <x v="9"/>
    <x v="7"/>
    <n v="325314033"/>
    <n v="24"/>
    <d v="2012-01-30T00:00:00"/>
    <n v="6506"/>
    <n v="109.28"/>
    <n v="35.840000000000003"/>
    <n v="710975.68"/>
    <n v="233175.04000000001"/>
    <n v="477800.64"/>
  </r>
  <r>
    <x v="3"/>
    <s v="Qatar"/>
    <x v="9"/>
    <x v="0"/>
    <x v="1"/>
    <x v="850"/>
    <x v="8"/>
    <x v="0"/>
    <n v="277736794"/>
    <n v="40"/>
    <d v="2013-05-21T00:00:00"/>
    <n v="7344"/>
    <n v="9.33"/>
    <n v="6.92"/>
    <n v="68519.520000000004"/>
    <n v="50820.480000000003"/>
    <n v="17699.04"/>
  </r>
  <r>
    <x v="1"/>
    <s v="Kosovo"/>
    <x v="8"/>
    <x v="1"/>
    <x v="0"/>
    <x v="1248"/>
    <x v="4"/>
    <x v="7"/>
    <n v="159805858"/>
    <n v="28"/>
    <d v="2012-12-17T00:00:00"/>
    <n v="8959"/>
    <n v="421.89"/>
    <n v="364.69"/>
    <n v="3779712.51"/>
    <n v="3267257.71"/>
    <n v="512454.8"/>
  </r>
  <r>
    <x v="2"/>
    <s v="Vietnam"/>
    <x v="2"/>
    <x v="0"/>
    <x v="2"/>
    <x v="1249"/>
    <x v="8"/>
    <x v="4"/>
    <n v="263757550"/>
    <n v="13"/>
    <d v="2016-05-12T00:00:00"/>
    <n v="575"/>
    <n v="47.45"/>
    <n v="31.79"/>
    <n v="27283.75"/>
    <n v="18279.25"/>
    <n v="9004.5"/>
  </r>
  <r>
    <x v="3"/>
    <s v="Pakistan"/>
    <x v="6"/>
    <x v="1"/>
    <x v="2"/>
    <x v="1065"/>
    <x v="5"/>
    <x v="2"/>
    <n v="952140700"/>
    <n v="12"/>
    <d v="2011-04-05T00:00:00"/>
    <n v="8447"/>
    <n v="651.21"/>
    <n v="524.96"/>
    <n v="5500770.8700000001"/>
    <n v="4434337.12"/>
    <n v="1066433.75"/>
  </r>
  <r>
    <x v="3"/>
    <s v="United Arab Emirates"/>
    <x v="7"/>
    <x v="1"/>
    <x v="2"/>
    <x v="1250"/>
    <x v="1"/>
    <x v="4"/>
    <n v="407816636"/>
    <n v="1"/>
    <d v="2016-07-26T00:00:00"/>
    <n v="860"/>
    <n v="437.2"/>
    <n v="263.33"/>
    <n v="375992"/>
    <n v="226463.8"/>
    <n v="149528.20000000001"/>
  </r>
  <r>
    <x v="3"/>
    <s v="Turkey"/>
    <x v="1"/>
    <x v="0"/>
    <x v="3"/>
    <x v="1251"/>
    <x v="2"/>
    <x v="1"/>
    <n v="483959186"/>
    <n v="48"/>
    <d v="2010-11-14T00:00:00"/>
    <n v="3133"/>
    <n v="152.58000000000001"/>
    <n v="97.44"/>
    <n v="478033.14"/>
    <n v="305279.52"/>
    <n v="172753.62"/>
  </r>
  <r>
    <x v="2"/>
    <s v="Thailand"/>
    <x v="4"/>
    <x v="0"/>
    <x v="1"/>
    <x v="171"/>
    <x v="9"/>
    <x v="2"/>
    <n v="854054677"/>
    <n v="29"/>
    <d v="2011-02-23T00:00:00"/>
    <n v="2613"/>
    <n v="81.73"/>
    <n v="56.67"/>
    <n v="213560.49"/>
    <n v="148078.71"/>
    <n v="65481.78"/>
  </r>
  <r>
    <x v="3"/>
    <s v="Bahrain"/>
    <x v="1"/>
    <x v="0"/>
    <x v="1"/>
    <x v="680"/>
    <x v="9"/>
    <x v="6"/>
    <n v="361901938"/>
    <n v="15"/>
    <d v="2017-01-18T00:00:00"/>
    <n v="3681"/>
    <n v="152.58000000000001"/>
    <n v="97.44"/>
    <n v="561646.98"/>
    <n v="358676.64"/>
    <n v="202970.34"/>
  </r>
  <r>
    <x v="6"/>
    <s v="United States of America"/>
    <x v="11"/>
    <x v="1"/>
    <x v="3"/>
    <x v="1252"/>
    <x v="0"/>
    <x v="0"/>
    <n v="171612298"/>
    <n v="36"/>
    <d v="2014-01-14T00:00:00"/>
    <n v="2747"/>
    <n v="668.27"/>
    <n v="502.54"/>
    <n v="1835737.69"/>
    <n v="1380477.38"/>
    <n v="455260.31"/>
  </r>
  <r>
    <x v="5"/>
    <s v="Sierra Leone"/>
    <x v="7"/>
    <x v="1"/>
    <x v="2"/>
    <x v="1253"/>
    <x v="6"/>
    <x v="5"/>
    <n v="617609584"/>
    <n v="11"/>
    <d v="2014-11-01T00:00:00"/>
    <n v="3255"/>
    <n v="437.2"/>
    <n v="263.33"/>
    <n v="1423086"/>
    <n v="857139.15"/>
    <n v="565946.85"/>
  </r>
  <r>
    <x v="0"/>
    <s v="Costa Rica"/>
    <x v="6"/>
    <x v="0"/>
    <x v="0"/>
    <x v="1254"/>
    <x v="4"/>
    <x v="1"/>
    <n v="754630124"/>
    <n v="22"/>
    <d v="2010-12-16T00:00:00"/>
    <n v="678"/>
    <n v="651.21"/>
    <n v="524.96"/>
    <n v="441520.38"/>
    <n v="355922.88"/>
    <n v="85597.5"/>
  </r>
  <r>
    <x v="6"/>
    <s v="Mexico"/>
    <x v="6"/>
    <x v="1"/>
    <x v="1"/>
    <x v="1255"/>
    <x v="1"/>
    <x v="0"/>
    <n v="607722747"/>
    <n v="42"/>
    <d v="2013-08-14T00:00:00"/>
    <n v="7521"/>
    <n v="651.21"/>
    <n v="524.96"/>
    <n v="4897750.41"/>
    <n v="3948224.16"/>
    <n v="949526.25"/>
  </r>
  <r>
    <x v="1"/>
    <s v="Switzerland"/>
    <x v="1"/>
    <x v="0"/>
    <x v="3"/>
    <x v="1256"/>
    <x v="8"/>
    <x v="7"/>
    <n v="722248780"/>
    <n v="2"/>
    <d v="2012-04-08T00:00:00"/>
    <n v="8319"/>
    <n v="152.58000000000001"/>
    <n v="97.44"/>
    <n v="1269313.02"/>
    <n v="810603.36"/>
    <n v="458709.66"/>
  </r>
  <r>
    <x v="0"/>
    <s v="Honduras"/>
    <x v="5"/>
    <x v="0"/>
    <x v="1"/>
    <x v="71"/>
    <x v="6"/>
    <x v="4"/>
    <n v="813882052"/>
    <n v="27"/>
    <d v="2016-11-16T00:00:00"/>
    <n v="4640"/>
    <n v="109.28"/>
    <n v="35.840000000000003"/>
    <n v="507059.20000000001"/>
    <n v="166297.60000000001"/>
    <n v="340761.59999999998"/>
  </r>
  <r>
    <x v="5"/>
    <s v="Togo"/>
    <x v="4"/>
    <x v="0"/>
    <x v="3"/>
    <x v="641"/>
    <x v="11"/>
    <x v="3"/>
    <n v="218608891"/>
    <n v="1"/>
    <d v="2015-02-10T00:00:00"/>
    <n v="84"/>
    <n v="81.73"/>
    <n v="56.67"/>
    <n v="6865.32"/>
    <n v="4760.28"/>
    <n v="2105.04"/>
  </r>
  <r>
    <x v="5"/>
    <s v="Guinea"/>
    <x v="9"/>
    <x v="1"/>
    <x v="1"/>
    <x v="91"/>
    <x v="11"/>
    <x v="3"/>
    <n v="142728126"/>
    <n v="49"/>
    <d v="2015-04-14T00:00:00"/>
    <n v="5279"/>
    <n v="9.33"/>
    <n v="6.92"/>
    <n v="49253.07"/>
    <n v="36530.68"/>
    <n v="12722.39"/>
  </r>
  <r>
    <x v="6"/>
    <s v="Mexico"/>
    <x v="0"/>
    <x v="0"/>
    <x v="1"/>
    <x v="559"/>
    <x v="6"/>
    <x v="1"/>
    <n v="512851083"/>
    <n v="7"/>
    <d v="2010-11-04T00:00:00"/>
    <n v="2887"/>
    <n v="255.28"/>
    <n v="159.41999999999999"/>
    <n v="736993.36"/>
    <n v="460245.54"/>
    <n v="276747.82"/>
  </r>
  <r>
    <x v="4"/>
    <s v="Australia"/>
    <x v="11"/>
    <x v="1"/>
    <x v="3"/>
    <x v="311"/>
    <x v="9"/>
    <x v="4"/>
    <n v="425901591"/>
    <n v="2"/>
    <d v="2016-01-11T00:00:00"/>
    <n v="2600"/>
    <n v="668.27"/>
    <n v="502.54"/>
    <n v="1737502"/>
    <n v="1306604"/>
    <n v="430898"/>
  </r>
  <r>
    <x v="1"/>
    <s v="Spain"/>
    <x v="10"/>
    <x v="0"/>
    <x v="3"/>
    <x v="842"/>
    <x v="10"/>
    <x v="3"/>
    <n v="399115979"/>
    <n v="23"/>
    <d v="2015-06-24T00:00:00"/>
    <n v="6142"/>
    <n v="154.06"/>
    <n v="90.93"/>
    <n v="946236.52"/>
    <n v="558492.06000000006"/>
    <n v="387744.46"/>
  </r>
  <r>
    <x v="3"/>
    <s v="Tunisia"/>
    <x v="4"/>
    <x v="0"/>
    <x v="2"/>
    <x v="394"/>
    <x v="7"/>
    <x v="0"/>
    <n v="120043075"/>
    <n v="45"/>
    <d v="2013-10-13T00:00:00"/>
    <n v="2268"/>
    <n v="81.73"/>
    <n v="56.67"/>
    <n v="185363.64"/>
    <n v="128527.56"/>
    <n v="56836.08"/>
  </r>
  <r>
    <x v="2"/>
    <s v="South Korea"/>
    <x v="6"/>
    <x v="1"/>
    <x v="2"/>
    <x v="847"/>
    <x v="10"/>
    <x v="4"/>
    <n v="696544206"/>
    <n v="9"/>
    <d v="2016-07-05T00:00:00"/>
    <n v="1764"/>
    <n v="651.21"/>
    <n v="524.96"/>
    <n v="1148734.44"/>
    <n v="926029.44"/>
    <n v="222705"/>
  </r>
  <r>
    <x v="3"/>
    <s v="Iraq"/>
    <x v="7"/>
    <x v="1"/>
    <x v="0"/>
    <x v="1257"/>
    <x v="6"/>
    <x v="2"/>
    <n v="606793200"/>
    <n v="46"/>
    <d v="2011-11-18T00:00:00"/>
    <n v="2447"/>
    <n v="437.2"/>
    <n v="263.33"/>
    <n v="1069828.3999999999"/>
    <n v="644368.51"/>
    <n v="425459.89"/>
  </r>
  <r>
    <x v="5"/>
    <s v="Kenya"/>
    <x v="2"/>
    <x v="0"/>
    <x v="0"/>
    <x v="803"/>
    <x v="11"/>
    <x v="2"/>
    <n v="649276387"/>
    <n v="45"/>
    <d v="2011-03-26T00:00:00"/>
    <n v="4166"/>
    <n v="47.45"/>
    <n v="31.79"/>
    <n v="197676.7"/>
    <n v="132437.14000000001"/>
    <n v="65239.56"/>
  </r>
  <r>
    <x v="1"/>
    <s v="Kosovo"/>
    <x v="11"/>
    <x v="1"/>
    <x v="0"/>
    <x v="211"/>
    <x v="4"/>
    <x v="3"/>
    <n v="792792594"/>
    <n v="38"/>
    <d v="2016-01-02T00:00:00"/>
    <n v="3801"/>
    <n v="668.27"/>
    <n v="502.54"/>
    <n v="2540094.27"/>
    <n v="1910154.54"/>
    <n v="629939.73"/>
  </r>
  <r>
    <x v="1"/>
    <s v="Portugal"/>
    <x v="7"/>
    <x v="1"/>
    <x v="1"/>
    <x v="1258"/>
    <x v="3"/>
    <x v="0"/>
    <n v="626453149"/>
    <n v="17"/>
    <d v="2013-06-10T00:00:00"/>
    <n v="263"/>
    <n v="437.2"/>
    <n v="263.33"/>
    <n v="114983.6"/>
    <n v="69255.789999999994"/>
    <n v="45727.81"/>
  </r>
  <r>
    <x v="5"/>
    <s v="Mali"/>
    <x v="4"/>
    <x v="1"/>
    <x v="0"/>
    <x v="1259"/>
    <x v="4"/>
    <x v="1"/>
    <n v="709681880"/>
    <n v="15"/>
    <d v="2010-11-25T00:00:00"/>
    <n v="9494"/>
    <n v="81.73"/>
    <n v="56.67"/>
    <n v="775944.62"/>
    <n v="538024.98"/>
    <n v="237919.64"/>
  </r>
  <r>
    <x v="3"/>
    <s v="Algeria"/>
    <x v="8"/>
    <x v="0"/>
    <x v="1"/>
    <x v="621"/>
    <x v="7"/>
    <x v="4"/>
    <n v="322215116"/>
    <n v="26"/>
    <d v="2016-09-11T00:00:00"/>
    <n v="9468"/>
    <n v="421.89"/>
    <n v="364.69"/>
    <n v="3994454.52"/>
    <n v="3452884.92"/>
    <n v="541569.6"/>
  </r>
  <r>
    <x v="0"/>
    <s v="Grenada"/>
    <x v="11"/>
    <x v="1"/>
    <x v="1"/>
    <x v="1260"/>
    <x v="7"/>
    <x v="0"/>
    <n v="614101684"/>
    <n v="35"/>
    <d v="2013-09-06T00:00:00"/>
    <n v="5190"/>
    <n v="668.27"/>
    <n v="502.54"/>
    <n v="3468321.3"/>
    <n v="2608182.6"/>
    <n v="860138.7"/>
  </r>
  <r>
    <x v="3"/>
    <s v="Algeria"/>
    <x v="4"/>
    <x v="0"/>
    <x v="3"/>
    <x v="1261"/>
    <x v="0"/>
    <x v="3"/>
    <n v="555702912"/>
    <n v="37"/>
    <d v="2016-02-01T00:00:00"/>
    <n v="3696"/>
    <n v="81.73"/>
    <n v="56.67"/>
    <n v="302074.08"/>
    <n v="209452.32"/>
    <n v="92621.759999999995"/>
  </r>
  <r>
    <x v="3"/>
    <s v="Lebanon"/>
    <x v="3"/>
    <x v="1"/>
    <x v="0"/>
    <x v="1262"/>
    <x v="7"/>
    <x v="7"/>
    <n v="987692630"/>
    <n v="17"/>
    <d v="2012-09-03T00:00:00"/>
    <n v="9053"/>
    <n v="205.7"/>
    <n v="117.11"/>
    <n v="1862202.1"/>
    <n v="1060196.83"/>
    <n v="802005.27"/>
  </r>
  <r>
    <x v="2"/>
    <s v="Cambodia"/>
    <x v="9"/>
    <x v="0"/>
    <x v="1"/>
    <x v="1263"/>
    <x v="11"/>
    <x v="4"/>
    <n v="571057164"/>
    <n v="24"/>
    <d v="2016-03-05T00:00:00"/>
    <n v="7360"/>
    <n v="9.33"/>
    <n v="6.92"/>
    <n v="68668.800000000003"/>
    <n v="50931.199999999997"/>
    <n v="17737.599999999999"/>
  </r>
  <r>
    <x v="1"/>
    <s v="Armenia"/>
    <x v="1"/>
    <x v="1"/>
    <x v="2"/>
    <x v="1264"/>
    <x v="1"/>
    <x v="0"/>
    <n v="737095344"/>
    <n v="44"/>
    <d v="2013-09-13T00:00:00"/>
    <n v="1747"/>
    <n v="152.58000000000001"/>
    <n v="97.44"/>
    <n v="266557.26"/>
    <n v="170227.68"/>
    <n v="96329.58"/>
  </r>
  <r>
    <x v="6"/>
    <s v="United States of America"/>
    <x v="2"/>
    <x v="0"/>
    <x v="3"/>
    <x v="1265"/>
    <x v="0"/>
    <x v="3"/>
    <n v="737418496"/>
    <n v="27"/>
    <d v="2016-01-17T00:00:00"/>
    <n v="7375"/>
    <n v="47.45"/>
    <n v="31.79"/>
    <n v="349943.75"/>
    <n v="234451.25"/>
    <n v="115492.5"/>
  </r>
  <r>
    <x v="5"/>
    <s v="Guinea"/>
    <x v="5"/>
    <x v="0"/>
    <x v="0"/>
    <x v="748"/>
    <x v="3"/>
    <x v="4"/>
    <n v="793950450"/>
    <n v="10"/>
    <d v="2016-05-18T00:00:00"/>
    <n v="6436"/>
    <n v="109.28"/>
    <n v="35.840000000000003"/>
    <n v="703326.08"/>
    <n v="230666.23999999999"/>
    <n v="472659.84"/>
  </r>
  <r>
    <x v="5"/>
    <s v="Liberia"/>
    <x v="4"/>
    <x v="0"/>
    <x v="3"/>
    <x v="776"/>
    <x v="10"/>
    <x v="4"/>
    <n v="748927533"/>
    <n v="46"/>
    <d v="2016-07-20T00:00:00"/>
    <n v="3155"/>
    <n v="81.73"/>
    <n v="56.67"/>
    <n v="257858.15"/>
    <n v="178793.85"/>
    <n v="79064.3"/>
  </r>
  <r>
    <x v="5"/>
    <s v="Rwanda"/>
    <x v="6"/>
    <x v="0"/>
    <x v="0"/>
    <x v="1266"/>
    <x v="5"/>
    <x v="3"/>
    <n v="514898574"/>
    <n v="23"/>
    <d v="2015-03-28T00:00:00"/>
    <n v="8785"/>
    <n v="651.21"/>
    <n v="524.96"/>
    <n v="5720879.8499999996"/>
    <n v="4611773.5999999996"/>
    <n v="1109106.25"/>
  </r>
  <r>
    <x v="2"/>
    <s v="North Korea"/>
    <x v="9"/>
    <x v="1"/>
    <x v="3"/>
    <x v="1267"/>
    <x v="7"/>
    <x v="7"/>
    <n v="524724900"/>
    <n v="45"/>
    <d v="2012-10-09T00:00:00"/>
    <n v="6613"/>
    <n v="9.33"/>
    <n v="6.92"/>
    <n v="61699.29"/>
    <n v="45761.96"/>
    <n v="15937.33"/>
  </r>
  <r>
    <x v="4"/>
    <s v="Australia"/>
    <x v="0"/>
    <x v="0"/>
    <x v="2"/>
    <x v="1268"/>
    <x v="2"/>
    <x v="0"/>
    <n v="381580340"/>
    <n v="2"/>
    <d v="2013-10-02T00:00:00"/>
    <n v="6957"/>
    <n v="255.28"/>
    <n v="159.41999999999999"/>
    <n v="1775982.96"/>
    <n v="1109084.94"/>
    <n v="666898.02"/>
  </r>
  <r>
    <x v="5"/>
    <s v="South Africa"/>
    <x v="8"/>
    <x v="0"/>
    <x v="1"/>
    <x v="1269"/>
    <x v="4"/>
    <x v="4"/>
    <n v="208951222"/>
    <n v="0"/>
    <d v="2016-11-10T00:00:00"/>
    <n v="2165"/>
    <n v="421.89"/>
    <n v="364.69"/>
    <n v="913391.85"/>
    <n v="789553.85"/>
    <n v="123838"/>
  </r>
  <r>
    <x v="5"/>
    <s v="Cameroon"/>
    <x v="4"/>
    <x v="1"/>
    <x v="1"/>
    <x v="1270"/>
    <x v="9"/>
    <x v="1"/>
    <n v="200636374"/>
    <n v="31"/>
    <d v="2010-03-03T00:00:00"/>
    <n v="1617"/>
    <n v="81.73"/>
    <n v="56.67"/>
    <n v="132157.41"/>
    <n v="91635.39"/>
    <n v="40522.019999999997"/>
  </r>
  <r>
    <x v="2"/>
    <s v="Kyrgyzstan"/>
    <x v="1"/>
    <x v="0"/>
    <x v="3"/>
    <x v="1123"/>
    <x v="4"/>
    <x v="7"/>
    <n v="170747125"/>
    <n v="50"/>
    <d v="2013-01-05T00:00:00"/>
    <n v="6723"/>
    <n v="152.58000000000001"/>
    <n v="97.44"/>
    <n v="1025795.34"/>
    <n v="655089.12"/>
    <n v="370706.22"/>
  </r>
  <r>
    <x v="2"/>
    <s v="Kyrgyzstan"/>
    <x v="2"/>
    <x v="1"/>
    <x v="2"/>
    <x v="1271"/>
    <x v="2"/>
    <x v="2"/>
    <n v="903707301"/>
    <n v="1"/>
    <d v="2011-09-05T00:00:00"/>
    <n v="5928"/>
    <n v="47.45"/>
    <n v="31.79"/>
    <n v="281283.59999999998"/>
    <n v="188451.12"/>
    <n v="92832.48"/>
  </r>
  <r>
    <x v="5"/>
    <s v="Benin"/>
    <x v="10"/>
    <x v="1"/>
    <x v="1"/>
    <x v="1272"/>
    <x v="2"/>
    <x v="4"/>
    <n v="104253232"/>
    <n v="45"/>
    <d v="2016-10-29T00:00:00"/>
    <n v="9703"/>
    <n v="154.06"/>
    <n v="90.93"/>
    <n v="1494844.18"/>
    <n v="882293.79"/>
    <n v="612550.39"/>
  </r>
  <r>
    <x v="3"/>
    <s v="Pakistan"/>
    <x v="4"/>
    <x v="1"/>
    <x v="1"/>
    <x v="1273"/>
    <x v="2"/>
    <x v="7"/>
    <n v="947433745"/>
    <n v="23"/>
    <d v="2012-10-23T00:00:00"/>
    <n v="5554"/>
    <n v="81.73"/>
    <n v="56.67"/>
    <n v="453928.42"/>
    <n v="314745.18"/>
    <n v="139183.24"/>
  </r>
  <r>
    <x v="4"/>
    <s v="Tuvalu"/>
    <x v="0"/>
    <x v="1"/>
    <x v="1"/>
    <x v="1274"/>
    <x v="0"/>
    <x v="3"/>
    <n v="828610169"/>
    <n v="48"/>
    <d v="2016-01-30T00:00:00"/>
    <n v="3018"/>
    <n v="255.28"/>
    <n v="159.41999999999999"/>
    <n v="770435.04"/>
    <n v="481129.56"/>
    <n v="289305.48"/>
  </r>
  <r>
    <x v="0"/>
    <s v="Grenada"/>
    <x v="1"/>
    <x v="1"/>
    <x v="1"/>
    <x v="1275"/>
    <x v="9"/>
    <x v="6"/>
    <n v="813456332"/>
    <n v="15"/>
    <d v="2017-01-16T00:00:00"/>
    <n v="8660"/>
    <n v="152.58000000000001"/>
    <n v="97.44"/>
    <n v="1321342.8"/>
    <n v="843830.4"/>
    <n v="477512.4"/>
  </r>
  <r>
    <x v="0"/>
    <s v="Cuba"/>
    <x v="10"/>
    <x v="0"/>
    <x v="2"/>
    <x v="1276"/>
    <x v="8"/>
    <x v="3"/>
    <n v="687958562"/>
    <n v="36"/>
    <d v="2015-05-08T00:00:00"/>
    <n v="1081"/>
    <n v="154.06"/>
    <n v="90.93"/>
    <n v="166538.85999999999"/>
    <n v="98295.33"/>
    <n v="68243.53"/>
  </r>
  <r>
    <x v="5"/>
    <s v="Seychelles"/>
    <x v="11"/>
    <x v="1"/>
    <x v="2"/>
    <x v="158"/>
    <x v="4"/>
    <x v="5"/>
    <n v="308415687"/>
    <n v="9"/>
    <d v="2014-11-27T00:00:00"/>
    <n v="5910"/>
    <n v="668.27"/>
    <n v="502.54"/>
    <n v="3949475.7"/>
    <n v="2970011.4"/>
    <n v="979464.3"/>
  </r>
  <r>
    <x v="3"/>
    <s v="Syria"/>
    <x v="1"/>
    <x v="1"/>
    <x v="1"/>
    <x v="1277"/>
    <x v="1"/>
    <x v="0"/>
    <n v="951439034"/>
    <n v="48"/>
    <d v="2013-09-16T00:00:00"/>
    <n v="808"/>
    <n v="152.58000000000001"/>
    <n v="97.44"/>
    <n v="123284.64"/>
    <n v="78731.520000000004"/>
    <n v="44553.120000000003"/>
  </r>
  <r>
    <x v="4"/>
    <s v="Kiribati"/>
    <x v="1"/>
    <x v="0"/>
    <x v="3"/>
    <x v="1278"/>
    <x v="4"/>
    <x v="0"/>
    <n v="363952434"/>
    <n v="1"/>
    <d v="2013-11-15T00:00:00"/>
    <n v="468"/>
    <n v="152.58000000000001"/>
    <n v="97.44"/>
    <n v="71407.44"/>
    <n v="45601.919999999998"/>
    <n v="25805.52"/>
  </r>
  <r>
    <x v="2"/>
    <s v="India"/>
    <x v="4"/>
    <x v="0"/>
    <x v="2"/>
    <x v="907"/>
    <x v="6"/>
    <x v="2"/>
    <n v="413192212"/>
    <n v="34"/>
    <d v="2011-11-17T00:00:00"/>
    <n v="1612"/>
    <n v="81.73"/>
    <n v="56.67"/>
    <n v="131748.76"/>
    <n v="91352.04"/>
    <n v="40396.720000000001"/>
  </r>
  <r>
    <x v="2"/>
    <s v="Bangladesh"/>
    <x v="0"/>
    <x v="0"/>
    <x v="2"/>
    <x v="1115"/>
    <x v="6"/>
    <x v="3"/>
    <n v="336707198"/>
    <n v="48"/>
    <d v="2015-11-27T00:00:00"/>
    <n v="7997"/>
    <n v="255.28"/>
    <n v="159.41999999999999"/>
    <n v="2041474.16"/>
    <n v="1274881.74"/>
    <n v="766592.42"/>
  </r>
  <r>
    <x v="3"/>
    <s v="Qatar"/>
    <x v="4"/>
    <x v="0"/>
    <x v="2"/>
    <x v="1262"/>
    <x v="7"/>
    <x v="7"/>
    <n v="792358720"/>
    <n v="7"/>
    <d v="2012-08-24T00:00:00"/>
    <n v="5408"/>
    <n v="81.73"/>
    <n v="56.67"/>
    <n v="441995.84"/>
    <n v="306471.36"/>
    <n v="135524.48000000001"/>
  </r>
  <r>
    <x v="1"/>
    <s v="San Marino"/>
    <x v="9"/>
    <x v="1"/>
    <x v="2"/>
    <x v="1279"/>
    <x v="2"/>
    <x v="4"/>
    <n v="708320605"/>
    <n v="17"/>
    <d v="2016-10-05T00:00:00"/>
    <n v="6662"/>
    <n v="9.33"/>
    <n v="6.92"/>
    <n v="62156.46"/>
    <n v="46101.04"/>
    <n v="16055.42"/>
  </r>
  <r>
    <x v="1"/>
    <s v="Lithuania"/>
    <x v="6"/>
    <x v="1"/>
    <x v="0"/>
    <x v="1280"/>
    <x v="5"/>
    <x v="0"/>
    <n v="433079183"/>
    <n v="45"/>
    <d v="2013-04-19T00:00:00"/>
    <n v="6609"/>
    <n v="651.21"/>
    <n v="524.96"/>
    <n v="4303846.8899999997"/>
    <n v="3469460.64"/>
    <n v="834386.25"/>
  </r>
  <r>
    <x v="2"/>
    <s v="North Korea"/>
    <x v="5"/>
    <x v="1"/>
    <x v="1"/>
    <x v="832"/>
    <x v="2"/>
    <x v="5"/>
    <n v="385433280"/>
    <n v="44"/>
    <d v="2014-11-01T00:00:00"/>
    <n v="7128"/>
    <n v="109.28"/>
    <n v="35.840000000000003"/>
    <n v="778947.84"/>
    <n v="255467.51999999999"/>
    <n v="523480.32000000001"/>
  </r>
  <r>
    <x v="1"/>
    <s v="Georgia"/>
    <x v="4"/>
    <x v="1"/>
    <x v="2"/>
    <x v="205"/>
    <x v="3"/>
    <x v="7"/>
    <n v="604494225"/>
    <n v="34"/>
    <d v="2012-06-25T00:00:00"/>
    <n v="2129"/>
    <n v="81.73"/>
    <n v="56.67"/>
    <n v="174003.17"/>
    <n v="120650.43"/>
    <n v="53352.74"/>
  </r>
  <r>
    <x v="0"/>
    <s v="Saint Kitts and Nevis"/>
    <x v="9"/>
    <x v="0"/>
    <x v="0"/>
    <x v="305"/>
    <x v="8"/>
    <x v="6"/>
    <n v="299685847"/>
    <n v="21"/>
    <d v="2017-04-24T00:00:00"/>
    <n v="2557"/>
    <n v="9.33"/>
    <n v="6.92"/>
    <n v="23856.81"/>
    <n v="17694.439999999999"/>
    <n v="6162.37"/>
  </r>
  <r>
    <x v="2"/>
    <s v="Tajikistan"/>
    <x v="3"/>
    <x v="0"/>
    <x v="2"/>
    <x v="1281"/>
    <x v="11"/>
    <x v="2"/>
    <n v="100744473"/>
    <n v="26"/>
    <d v="2011-03-16T00:00:00"/>
    <n v="1383"/>
    <n v="205.7"/>
    <n v="117.11"/>
    <n v="284483.09999999998"/>
    <n v="161963.13"/>
    <n v="122519.97"/>
  </r>
  <r>
    <x v="1"/>
    <s v="Macedonia"/>
    <x v="9"/>
    <x v="0"/>
    <x v="0"/>
    <x v="1282"/>
    <x v="0"/>
    <x v="1"/>
    <n v="707718932"/>
    <n v="7"/>
    <d v="2011-01-06T00:00:00"/>
    <n v="8614"/>
    <n v="9.33"/>
    <n v="6.92"/>
    <n v="80368.62"/>
    <n v="59608.88"/>
    <n v="20759.740000000002"/>
  </r>
  <r>
    <x v="2"/>
    <s v="Cambodia"/>
    <x v="2"/>
    <x v="1"/>
    <x v="2"/>
    <x v="880"/>
    <x v="11"/>
    <x v="7"/>
    <n v="640970551"/>
    <n v="36"/>
    <d v="2012-04-02T00:00:00"/>
    <n v="6285"/>
    <n v="47.45"/>
    <n v="31.79"/>
    <n v="298223.25"/>
    <n v="199800.15"/>
    <n v="98423.1"/>
  </r>
  <r>
    <x v="5"/>
    <s v="Mauritania"/>
    <x v="3"/>
    <x v="0"/>
    <x v="3"/>
    <x v="1283"/>
    <x v="6"/>
    <x v="5"/>
    <n v="291173160"/>
    <n v="21"/>
    <d v="2014-11-02T00:00:00"/>
    <n v="3463"/>
    <n v="205.7"/>
    <n v="117.11"/>
    <n v="712339.1"/>
    <n v="405551.93"/>
    <n v="306787.17"/>
  </r>
  <r>
    <x v="0"/>
    <s v="Dominica"/>
    <x v="11"/>
    <x v="1"/>
    <x v="0"/>
    <x v="333"/>
    <x v="1"/>
    <x v="7"/>
    <n v="569313085"/>
    <n v="38"/>
    <d v="2012-08-18T00:00:00"/>
    <n v="1248"/>
    <n v="668.27"/>
    <n v="502.54"/>
    <n v="834000.96"/>
    <n v="627169.92000000004"/>
    <n v="206831.04"/>
  </r>
  <r>
    <x v="1"/>
    <s v="Sweden"/>
    <x v="11"/>
    <x v="1"/>
    <x v="1"/>
    <x v="1284"/>
    <x v="10"/>
    <x v="2"/>
    <n v="656689155"/>
    <n v="46"/>
    <d v="2011-08-09T00:00:00"/>
    <n v="7769"/>
    <n v="668.27"/>
    <n v="502.54"/>
    <n v="5191789.63"/>
    <n v="3904233.26"/>
    <n v="1287556.3700000001"/>
  </r>
  <r>
    <x v="0"/>
    <s v="Panama"/>
    <x v="1"/>
    <x v="0"/>
    <x v="1"/>
    <x v="1285"/>
    <x v="5"/>
    <x v="2"/>
    <n v="254912698"/>
    <n v="20"/>
    <d v="2011-04-08T00:00:00"/>
    <n v="3187"/>
    <n v="152.58000000000001"/>
    <n v="97.44"/>
    <n v="486272.46"/>
    <n v="310541.28000000003"/>
    <n v="175731.18"/>
  </r>
  <r>
    <x v="1"/>
    <s v="Macedonia"/>
    <x v="2"/>
    <x v="1"/>
    <x v="0"/>
    <x v="149"/>
    <x v="11"/>
    <x v="4"/>
    <n v="935907542"/>
    <n v="25"/>
    <d v="2016-03-21T00:00:00"/>
    <n v="4695"/>
    <n v="47.45"/>
    <n v="31.79"/>
    <n v="222777.75"/>
    <n v="149254.04999999999"/>
    <n v="73523.7"/>
  </r>
  <r>
    <x v="3"/>
    <s v="Lebanon"/>
    <x v="8"/>
    <x v="1"/>
    <x v="1"/>
    <x v="1286"/>
    <x v="7"/>
    <x v="4"/>
    <n v="291910016"/>
    <n v="36"/>
    <d v="2016-09-27T00:00:00"/>
    <n v="1515"/>
    <n v="421.89"/>
    <n v="364.69"/>
    <n v="639163.35"/>
    <n v="552505.35"/>
    <n v="86658"/>
  </r>
  <r>
    <x v="5"/>
    <s v="Cote d'Ivoire"/>
    <x v="9"/>
    <x v="0"/>
    <x v="1"/>
    <x v="1149"/>
    <x v="10"/>
    <x v="3"/>
    <n v="485468947"/>
    <n v="16"/>
    <d v="2015-07-01T00:00:00"/>
    <n v="9905"/>
    <n v="9.33"/>
    <n v="6.92"/>
    <n v="92413.65"/>
    <n v="68542.600000000006"/>
    <n v="23871.05"/>
  </r>
  <r>
    <x v="0"/>
    <s v="Grenada"/>
    <x v="4"/>
    <x v="1"/>
    <x v="3"/>
    <x v="362"/>
    <x v="10"/>
    <x v="4"/>
    <n v="599445664"/>
    <n v="46"/>
    <d v="2016-07-19T00:00:00"/>
    <n v="8148"/>
    <n v="81.73"/>
    <n v="56.67"/>
    <n v="665936.04"/>
    <n v="461747.16"/>
    <n v="204188.88"/>
  </r>
  <r>
    <x v="5"/>
    <s v="Senegal"/>
    <x v="0"/>
    <x v="1"/>
    <x v="1"/>
    <x v="647"/>
    <x v="11"/>
    <x v="0"/>
    <n v="687013995"/>
    <n v="40"/>
    <d v="2013-03-13T00:00:00"/>
    <n v="1563"/>
    <n v="255.28"/>
    <n v="159.41999999999999"/>
    <n v="399002.64"/>
    <n v="249173.46"/>
    <n v="149829.18"/>
  </r>
  <r>
    <x v="1"/>
    <s v="Ireland"/>
    <x v="11"/>
    <x v="1"/>
    <x v="1"/>
    <x v="1287"/>
    <x v="5"/>
    <x v="3"/>
    <n v="421660268"/>
    <n v="28"/>
    <d v="2015-04-11T00:00:00"/>
    <n v="7498"/>
    <n v="668.27"/>
    <n v="502.54"/>
    <n v="5010688.46"/>
    <n v="3768044.92"/>
    <n v="1242643.54"/>
  </r>
  <r>
    <x v="1"/>
    <s v="San Marino"/>
    <x v="7"/>
    <x v="1"/>
    <x v="1"/>
    <x v="250"/>
    <x v="7"/>
    <x v="5"/>
    <n v="447183310"/>
    <n v="28"/>
    <d v="2014-09-19T00:00:00"/>
    <n v="334"/>
    <n v="437.2"/>
    <n v="263.33"/>
    <n v="146024.79999999999"/>
    <n v="87952.22"/>
    <n v="58072.58"/>
  </r>
  <r>
    <x v="1"/>
    <s v="Estonia"/>
    <x v="10"/>
    <x v="1"/>
    <x v="2"/>
    <x v="94"/>
    <x v="0"/>
    <x v="2"/>
    <n v="127694451"/>
    <n v="20"/>
    <d v="2011-12-27T00:00:00"/>
    <n v="6481"/>
    <n v="154.06"/>
    <n v="90.93"/>
    <n v="998462.86"/>
    <n v="589317.32999999996"/>
    <n v="409145.53"/>
  </r>
  <r>
    <x v="1"/>
    <s v="Vatican City"/>
    <x v="8"/>
    <x v="1"/>
    <x v="0"/>
    <x v="1288"/>
    <x v="10"/>
    <x v="7"/>
    <n v="697617518"/>
    <n v="24"/>
    <d v="2012-07-07T00:00:00"/>
    <n v="9381"/>
    <n v="421.89"/>
    <n v="364.69"/>
    <n v="3957750.09"/>
    <n v="3421156.89"/>
    <n v="536593.19999999995"/>
  </r>
  <r>
    <x v="1"/>
    <s v="United Kingdom"/>
    <x v="4"/>
    <x v="1"/>
    <x v="2"/>
    <x v="711"/>
    <x v="9"/>
    <x v="3"/>
    <n v="311688840"/>
    <n v="23"/>
    <d v="2015-02-14T00:00:00"/>
    <n v="4509"/>
    <n v="81.73"/>
    <n v="56.67"/>
    <n v="368520.57"/>
    <n v="255525.03"/>
    <n v="112995.54"/>
  </r>
  <r>
    <x v="3"/>
    <s v="Iran"/>
    <x v="11"/>
    <x v="1"/>
    <x v="0"/>
    <x v="1289"/>
    <x v="4"/>
    <x v="3"/>
    <n v="794957244"/>
    <n v="37"/>
    <d v="2015-12-31T00:00:00"/>
    <n v="4369"/>
    <n v="668.27"/>
    <n v="502.54"/>
    <n v="2919671.63"/>
    <n v="2195597.2599999998"/>
    <n v="724074.37"/>
  </r>
  <r>
    <x v="3"/>
    <s v="Saudi Arabia"/>
    <x v="10"/>
    <x v="1"/>
    <x v="3"/>
    <x v="1290"/>
    <x v="5"/>
    <x v="7"/>
    <n v="892784059"/>
    <n v="0"/>
    <d v="2012-03-06T00:00:00"/>
    <n v="3497"/>
    <n v="154.06"/>
    <n v="90.93"/>
    <n v="538747.81999999995"/>
    <n v="317982.21000000002"/>
    <n v="220765.61"/>
  </r>
  <r>
    <x v="5"/>
    <s v="Rwanda"/>
    <x v="5"/>
    <x v="0"/>
    <x v="2"/>
    <x v="618"/>
    <x v="1"/>
    <x v="0"/>
    <n v="320843112"/>
    <n v="36"/>
    <d v="2013-08-18T00:00:00"/>
    <n v="3462"/>
    <n v="109.28"/>
    <n v="35.840000000000003"/>
    <n v="378327.36"/>
    <n v="124078.08"/>
    <n v="254249.28"/>
  </r>
  <r>
    <x v="2"/>
    <s v="Indonesia"/>
    <x v="10"/>
    <x v="1"/>
    <x v="3"/>
    <x v="13"/>
    <x v="1"/>
    <x v="3"/>
    <n v="215120732"/>
    <n v="28"/>
    <d v="2015-08-03T00:00:00"/>
    <n v="7860"/>
    <n v="154.06"/>
    <n v="90.93"/>
    <n v="1210911.6000000001"/>
    <n v="714709.8"/>
    <n v="496201.8"/>
  </r>
  <r>
    <x v="3"/>
    <s v="Oman"/>
    <x v="2"/>
    <x v="1"/>
    <x v="0"/>
    <x v="990"/>
    <x v="0"/>
    <x v="1"/>
    <n v="881915748"/>
    <n v="2"/>
    <d v="2010-12-14T00:00:00"/>
    <n v="7323"/>
    <n v="47.45"/>
    <n v="31.79"/>
    <n v="347476.35"/>
    <n v="232798.17"/>
    <n v="114678.18"/>
  </r>
  <r>
    <x v="5"/>
    <s v="Comoros"/>
    <x v="2"/>
    <x v="1"/>
    <x v="3"/>
    <x v="1291"/>
    <x v="10"/>
    <x v="4"/>
    <n v="447839486"/>
    <n v="45"/>
    <d v="2016-07-28T00:00:00"/>
    <n v="4511"/>
    <n v="47.45"/>
    <n v="31.79"/>
    <n v="214046.95"/>
    <n v="143404.69"/>
    <n v="70642.259999999995"/>
  </r>
  <r>
    <x v="3"/>
    <s v="Oman"/>
    <x v="2"/>
    <x v="1"/>
    <x v="1"/>
    <x v="1201"/>
    <x v="7"/>
    <x v="3"/>
    <n v="709815776"/>
    <n v="32"/>
    <d v="2015-09-16T00:00:00"/>
    <n v="9117"/>
    <n v="47.45"/>
    <n v="31.79"/>
    <n v="432601.65"/>
    <n v="289829.43"/>
    <n v="142772.22"/>
  </r>
  <r>
    <x v="1"/>
    <s v="Cyprus"/>
    <x v="7"/>
    <x v="1"/>
    <x v="0"/>
    <x v="102"/>
    <x v="4"/>
    <x v="3"/>
    <n v="385080945"/>
    <n v="1"/>
    <d v="2015-11-07T00:00:00"/>
    <n v="2864"/>
    <n v="437.2"/>
    <n v="263.33"/>
    <n v="1252140.8"/>
    <n v="754177.12"/>
    <n v="497963.68"/>
  </r>
  <r>
    <x v="2"/>
    <s v="Cambodia"/>
    <x v="7"/>
    <x v="0"/>
    <x v="2"/>
    <x v="39"/>
    <x v="5"/>
    <x v="5"/>
    <n v="961183822"/>
    <n v="31"/>
    <d v="2014-04-21T00:00:00"/>
    <n v="4507"/>
    <n v="437.2"/>
    <n v="263.33"/>
    <n v="1970460.4"/>
    <n v="1186828.31"/>
    <n v="783632.09"/>
  </r>
  <r>
    <x v="3"/>
    <s v="Egypt"/>
    <x v="3"/>
    <x v="1"/>
    <x v="0"/>
    <x v="693"/>
    <x v="10"/>
    <x v="4"/>
    <n v="845985734"/>
    <n v="11"/>
    <d v="2016-06-28T00:00:00"/>
    <n v="4833"/>
    <n v="205.7"/>
    <n v="117.11"/>
    <n v="994148.1"/>
    <n v="565992.63"/>
    <n v="428155.47"/>
  </r>
  <r>
    <x v="2"/>
    <s v="Kazakhstan"/>
    <x v="7"/>
    <x v="1"/>
    <x v="1"/>
    <x v="1292"/>
    <x v="10"/>
    <x v="1"/>
    <n v="317660510"/>
    <n v="21"/>
    <d v="2010-06-29T00:00:00"/>
    <n v="1659"/>
    <n v="437.2"/>
    <n v="263.33"/>
    <n v="725314.8"/>
    <n v="436864.47"/>
    <n v="288450.33"/>
  </r>
  <r>
    <x v="5"/>
    <s v="Madagascar"/>
    <x v="10"/>
    <x v="0"/>
    <x v="2"/>
    <x v="1293"/>
    <x v="3"/>
    <x v="3"/>
    <n v="174694478"/>
    <n v="0"/>
    <d v="2015-05-11T00:00:00"/>
    <n v="4833"/>
    <n v="154.06"/>
    <n v="90.93"/>
    <n v="744571.98"/>
    <n v="439464.69"/>
    <n v="305107.28999999998"/>
  </r>
  <r>
    <x v="4"/>
    <s v="Samoa"/>
    <x v="5"/>
    <x v="1"/>
    <x v="0"/>
    <x v="356"/>
    <x v="10"/>
    <x v="6"/>
    <n v="385886466"/>
    <n v="32"/>
    <d v="2017-07-10T00:00:00"/>
    <n v="1235"/>
    <n v="109.28"/>
    <n v="35.840000000000003"/>
    <n v="134960.79999999999"/>
    <n v="44262.400000000001"/>
    <n v="90698.4"/>
  </r>
  <r>
    <x v="2"/>
    <s v="Brunei"/>
    <x v="7"/>
    <x v="1"/>
    <x v="1"/>
    <x v="1294"/>
    <x v="1"/>
    <x v="2"/>
    <n v="540347802"/>
    <n v="7"/>
    <d v="2011-07-11T00:00:00"/>
    <n v="9777"/>
    <n v="437.2"/>
    <n v="263.33"/>
    <n v="4274504.4000000004"/>
    <n v="2574577.41"/>
    <n v="1699926.99"/>
  </r>
  <r>
    <x v="5"/>
    <s v="Djibouti"/>
    <x v="5"/>
    <x v="0"/>
    <x v="3"/>
    <x v="928"/>
    <x v="3"/>
    <x v="7"/>
    <n v="297502315"/>
    <n v="10"/>
    <d v="2012-06-08T00:00:00"/>
    <n v="6401"/>
    <n v="109.28"/>
    <n v="35.840000000000003"/>
    <n v="699501.28"/>
    <n v="229411.84"/>
    <n v="470089.44"/>
  </r>
  <r>
    <x v="5"/>
    <s v="Seychelles"/>
    <x v="2"/>
    <x v="1"/>
    <x v="0"/>
    <x v="1295"/>
    <x v="3"/>
    <x v="0"/>
    <n v="737086331"/>
    <n v="34"/>
    <d v="2013-06-04T00:00:00"/>
    <n v="9080"/>
    <n v="47.45"/>
    <n v="31.79"/>
    <n v="430846"/>
    <n v="288653.2"/>
    <n v="142192.79999999999"/>
  </r>
  <r>
    <x v="1"/>
    <s v="Spain"/>
    <x v="11"/>
    <x v="1"/>
    <x v="0"/>
    <x v="449"/>
    <x v="8"/>
    <x v="7"/>
    <n v="309148681"/>
    <n v="12"/>
    <d v="2012-05-05T00:00:00"/>
    <n v="2819"/>
    <n v="668.27"/>
    <n v="502.54"/>
    <n v="1883853.13"/>
    <n v="1416660.26"/>
    <n v="467192.87"/>
  </r>
  <r>
    <x v="0"/>
    <s v="Saint Lucia"/>
    <x v="6"/>
    <x v="1"/>
    <x v="2"/>
    <x v="1296"/>
    <x v="9"/>
    <x v="4"/>
    <n v="684050691"/>
    <n v="42"/>
    <d v="2016-02-18T00:00:00"/>
    <n v="4655"/>
    <n v="651.21"/>
    <n v="524.96"/>
    <n v="3031382.55"/>
    <n v="2443688.7999999998"/>
    <n v="587693.75"/>
  </r>
  <r>
    <x v="5"/>
    <s v="Cape Verde"/>
    <x v="1"/>
    <x v="0"/>
    <x v="1"/>
    <x v="139"/>
    <x v="8"/>
    <x v="0"/>
    <n v="902466189"/>
    <n v="7"/>
    <d v="2013-04-13T00:00:00"/>
    <n v="8655"/>
    <n v="152.58000000000001"/>
    <n v="97.44"/>
    <n v="1320579.8999999999"/>
    <n v="843343.2"/>
    <n v="477236.7"/>
  </r>
  <r>
    <x v="4"/>
    <s v="Australia"/>
    <x v="10"/>
    <x v="1"/>
    <x v="3"/>
    <x v="249"/>
    <x v="7"/>
    <x v="4"/>
    <n v="525381505"/>
    <n v="8"/>
    <d v="2016-08-27T00:00:00"/>
    <n v="917"/>
    <n v="154.06"/>
    <n v="90.93"/>
    <n v="141273.01999999999"/>
    <n v="83382.81"/>
    <n v="57890.21"/>
  </r>
  <r>
    <x v="4"/>
    <s v="Vanuatu"/>
    <x v="10"/>
    <x v="0"/>
    <x v="3"/>
    <x v="194"/>
    <x v="8"/>
    <x v="0"/>
    <n v="984095466"/>
    <n v="29"/>
    <d v="2013-05-12T00:00:00"/>
    <n v="4572"/>
    <n v="154.06"/>
    <n v="90.93"/>
    <n v="704362.32"/>
    <n v="415731.96"/>
    <n v="288630.36"/>
  </r>
  <r>
    <x v="1"/>
    <s v="Serbia"/>
    <x v="0"/>
    <x v="1"/>
    <x v="2"/>
    <x v="1297"/>
    <x v="11"/>
    <x v="5"/>
    <n v="630219399"/>
    <n v="21"/>
    <d v="2014-03-14T00:00:00"/>
    <n v="4780"/>
    <n v="255.28"/>
    <n v="159.41999999999999"/>
    <n v="1220238.3999999999"/>
    <n v="762027.6"/>
    <n v="458210.8"/>
  </r>
  <r>
    <x v="1"/>
    <s v="Denmark"/>
    <x v="1"/>
    <x v="0"/>
    <x v="3"/>
    <x v="1298"/>
    <x v="8"/>
    <x v="7"/>
    <n v="585677134"/>
    <n v="21"/>
    <d v="2012-05-04T00:00:00"/>
    <n v="3734"/>
    <n v="152.58000000000001"/>
    <n v="97.44"/>
    <n v="569733.72"/>
    <n v="363840.96"/>
    <n v="205892.76"/>
  </r>
  <r>
    <x v="1"/>
    <s v="Italy"/>
    <x v="11"/>
    <x v="0"/>
    <x v="1"/>
    <x v="1299"/>
    <x v="0"/>
    <x v="4"/>
    <n v="692704999"/>
    <n v="32"/>
    <d v="2017-01-24T00:00:00"/>
    <n v="5657"/>
    <n v="668.27"/>
    <n v="502.54"/>
    <n v="3780403.39"/>
    <n v="2842868.78"/>
    <n v="937534.61"/>
  </r>
  <r>
    <x v="5"/>
    <s v="South Africa"/>
    <x v="1"/>
    <x v="1"/>
    <x v="3"/>
    <x v="900"/>
    <x v="9"/>
    <x v="7"/>
    <n v="863851821"/>
    <n v="42"/>
    <d v="2012-03-07T00:00:00"/>
    <n v="1805"/>
    <n v="152.58000000000001"/>
    <n v="97.44"/>
    <n v="275406.90000000002"/>
    <n v="175879.2"/>
    <n v="99527.7"/>
  </r>
  <r>
    <x v="4"/>
    <s v="East Timor"/>
    <x v="7"/>
    <x v="1"/>
    <x v="0"/>
    <x v="319"/>
    <x v="2"/>
    <x v="7"/>
    <n v="631978929"/>
    <n v="3"/>
    <d v="2012-10-01T00:00:00"/>
    <n v="5464"/>
    <n v="437.2"/>
    <n v="263.33"/>
    <n v="2388860.7999999998"/>
    <n v="1438835.12"/>
    <n v="950025.68"/>
  </r>
  <r>
    <x v="2"/>
    <s v="North Korea"/>
    <x v="5"/>
    <x v="0"/>
    <x v="1"/>
    <x v="587"/>
    <x v="3"/>
    <x v="4"/>
    <n v="500260150"/>
    <n v="9"/>
    <d v="2016-05-10T00:00:00"/>
    <n v="6950"/>
    <n v="109.28"/>
    <n v="35.840000000000003"/>
    <n v="759496"/>
    <n v="249088"/>
    <n v="510408"/>
  </r>
  <r>
    <x v="0"/>
    <s v="Trinidad and Tobago"/>
    <x v="7"/>
    <x v="0"/>
    <x v="0"/>
    <x v="1300"/>
    <x v="7"/>
    <x v="0"/>
    <n v="592181813"/>
    <n v="13"/>
    <d v="2013-09-09T00:00:00"/>
    <n v="8613"/>
    <n v="437.2"/>
    <n v="263.33"/>
    <n v="3765603.6"/>
    <n v="2268061.29"/>
    <n v="1497542.31"/>
  </r>
  <r>
    <x v="6"/>
    <s v="Greenland"/>
    <x v="8"/>
    <x v="0"/>
    <x v="1"/>
    <x v="112"/>
    <x v="1"/>
    <x v="3"/>
    <n v="201542747"/>
    <n v="6"/>
    <d v="2015-07-18T00:00:00"/>
    <n v="9832"/>
    <n v="421.89"/>
    <n v="364.69"/>
    <n v="4148022.48"/>
    <n v="3585632.08"/>
    <n v="562390.4"/>
  </r>
  <r>
    <x v="1"/>
    <s v="Iceland"/>
    <x v="7"/>
    <x v="0"/>
    <x v="0"/>
    <x v="803"/>
    <x v="11"/>
    <x v="2"/>
    <n v="942454278"/>
    <n v="48"/>
    <d v="2011-03-29T00:00:00"/>
    <n v="2019"/>
    <n v="437.2"/>
    <n v="263.33"/>
    <n v="882706.8"/>
    <n v="531663.27"/>
    <n v="351043.53"/>
  </r>
  <r>
    <x v="3"/>
    <s v="Turkey"/>
    <x v="2"/>
    <x v="0"/>
    <x v="3"/>
    <x v="1301"/>
    <x v="11"/>
    <x v="6"/>
    <n v="899340236"/>
    <n v="29"/>
    <d v="2017-03-18T00:00:00"/>
    <n v="3616"/>
    <n v="47.45"/>
    <n v="31.79"/>
    <n v="171579.2"/>
    <n v="114952.64"/>
    <n v="56626.559999999998"/>
  </r>
  <r>
    <x v="2"/>
    <s v="Vietnam"/>
    <x v="3"/>
    <x v="0"/>
    <x v="1"/>
    <x v="1302"/>
    <x v="1"/>
    <x v="0"/>
    <n v="476936948"/>
    <n v="8"/>
    <d v="2013-07-20T00:00:00"/>
    <n v="5096"/>
    <n v="205.7"/>
    <n v="117.11"/>
    <n v="1048247.2"/>
    <n v="596792.56000000006"/>
    <n v="451454.64"/>
  </r>
  <r>
    <x v="1"/>
    <s v="Kosovo"/>
    <x v="6"/>
    <x v="1"/>
    <x v="3"/>
    <x v="1303"/>
    <x v="3"/>
    <x v="3"/>
    <n v="150293242"/>
    <n v="33"/>
    <d v="2015-06-21T00:00:00"/>
    <n v="3965"/>
    <n v="651.21"/>
    <n v="524.96"/>
    <n v="2582047.65"/>
    <n v="2081466.4"/>
    <n v="500581.25"/>
  </r>
  <r>
    <x v="3"/>
    <s v="Tunisia"/>
    <x v="3"/>
    <x v="0"/>
    <x v="2"/>
    <x v="1304"/>
    <x v="11"/>
    <x v="4"/>
    <n v="914770448"/>
    <n v="10"/>
    <d v="2016-02-16T00:00:00"/>
    <n v="9759"/>
    <n v="205.7"/>
    <n v="117.11"/>
    <n v="2007426.3"/>
    <n v="1142876.49"/>
    <n v="864549.81"/>
  </r>
  <r>
    <x v="1"/>
    <s v="Germany"/>
    <x v="6"/>
    <x v="1"/>
    <x v="3"/>
    <x v="1305"/>
    <x v="0"/>
    <x v="0"/>
    <n v="236042392"/>
    <n v="38"/>
    <d v="2014-01-26T00:00:00"/>
    <n v="9044"/>
    <n v="651.21"/>
    <n v="524.96"/>
    <n v="5889543.2400000002"/>
    <n v="4747738.24"/>
    <n v="1141805"/>
  </r>
  <r>
    <x v="3"/>
    <s v="Tunisia"/>
    <x v="11"/>
    <x v="1"/>
    <x v="3"/>
    <x v="1306"/>
    <x v="4"/>
    <x v="3"/>
    <n v="600095403"/>
    <n v="27"/>
    <d v="2015-12-19T00:00:00"/>
    <n v="420"/>
    <n v="668.27"/>
    <n v="502.54"/>
    <n v="280673.40000000002"/>
    <n v="211066.8"/>
    <n v="69606.600000000006"/>
  </r>
  <r>
    <x v="5"/>
    <s v="Nigeria"/>
    <x v="2"/>
    <x v="0"/>
    <x v="1"/>
    <x v="1307"/>
    <x v="4"/>
    <x v="1"/>
    <n v="963228309"/>
    <n v="27"/>
    <d v="2010-12-27T00:00:00"/>
    <n v="9516"/>
    <n v="47.45"/>
    <n v="31.79"/>
    <n v="451534.2"/>
    <n v="302513.64"/>
    <n v="149020.56"/>
  </r>
  <r>
    <x v="4"/>
    <s v="Marshall Islands"/>
    <x v="9"/>
    <x v="1"/>
    <x v="2"/>
    <x v="1308"/>
    <x v="4"/>
    <x v="2"/>
    <n v="802052438"/>
    <n v="50"/>
    <d v="2012-01-02T00:00:00"/>
    <n v="3995"/>
    <n v="9.33"/>
    <n v="6.92"/>
    <n v="37273.35"/>
    <n v="27645.4"/>
    <n v="9627.9500000000007"/>
  </r>
  <r>
    <x v="5"/>
    <s v="Ghana"/>
    <x v="11"/>
    <x v="1"/>
    <x v="2"/>
    <x v="192"/>
    <x v="2"/>
    <x v="0"/>
    <n v="563491618"/>
    <n v="45"/>
    <d v="2013-10-29T00:00:00"/>
    <n v="8547"/>
    <n v="668.27"/>
    <n v="502.54"/>
    <n v="5711703.6900000004"/>
    <n v="4295209.38"/>
    <n v="1416494.31"/>
  </r>
  <r>
    <x v="1"/>
    <s v="Italy"/>
    <x v="0"/>
    <x v="1"/>
    <x v="2"/>
    <x v="1309"/>
    <x v="10"/>
    <x v="7"/>
    <n v="314782178"/>
    <n v="27"/>
    <d v="2012-07-12T00:00:00"/>
    <n v="9896"/>
    <n v="255.28"/>
    <n v="159.41999999999999"/>
    <n v="2526250.88"/>
    <n v="1577620.32"/>
    <n v="948630.56"/>
  </r>
  <r>
    <x v="1"/>
    <s v="Belgium"/>
    <x v="7"/>
    <x v="1"/>
    <x v="0"/>
    <x v="662"/>
    <x v="1"/>
    <x v="4"/>
    <n v="193472945"/>
    <n v="48"/>
    <d v="2016-09-13T00:00:00"/>
    <n v="1799"/>
    <n v="437.2"/>
    <n v="263.33"/>
    <n v="786522.8"/>
    <n v="473730.67"/>
    <n v="312792.13"/>
  </r>
  <r>
    <x v="5"/>
    <s v="South Africa"/>
    <x v="1"/>
    <x v="0"/>
    <x v="3"/>
    <x v="1310"/>
    <x v="4"/>
    <x v="7"/>
    <n v="857425248"/>
    <n v="23"/>
    <d v="2012-11-25T00:00:00"/>
    <n v="40"/>
    <n v="152.58000000000001"/>
    <n v="97.44"/>
    <n v="6103.2"/>
    <n v="3897.6"/>
    <n v="2205.6"/>
  </r>
  <r>
    <x v="5"/>
    <s v="South Africa"/>
    <x v="5"/>
    <x v="0"/>
    <x v="1"/>
    <x v="1311"/>
    <x v="7"/>
    <x v="3"/>
    <n v="334812915"/>
    <n v="6"/>
    <d v="2015-08-26T00:00:00"/>
    <n v="7437"/>
    <n v="109.28"/>
    <n v="35.840000000000003"/>
    <n v="812715.36"/>
    <n v="266542.08000000002"/>
    <n v="546173.28"/>
  </r>
  <r>
    <x v="4"/>
    <s v="Nauru"/>
    <x v="6"/>
    <x v="1"/>
    <x v="3"/>
    <x v="669"/>
    <x v="11"/>
    <x v="1"/>
    <n v="774122273"/>
    <n v="14"/>
    <d v="2010-02-15T00:00:00"/>
    <n v="8838"/>
    <n v="651.21"/>
    <n v="524.96"/>
    <n v="5755393.9800000004"/>
    <n v="4639596.4800000004"/>
    <n v="1115797.5"/>
  </r>
  <r>
    <x v="3"/>
    <s v="Bahrain"/>
    <x v="6"/>
    <x v="1"/>
    <x v="2"/>
    <x v="1312"/>
    <x v="10"/>
    <x v="4"/>
    <n v="794152152"/>
    <n v="2"/>
    <d v="2016-06-29T00:00:00"/>
    <n v="6124"/>
    <n v="651.21"/>
    <n v="524.96"/>
    <n v="3988010.04"/>
    <n v="3214855.04"/>
    <n v="773155"/>
  </r>
  <r>
    <x v="1"/>
    <s v="Monaco"/>
    <x v="7"/>
    <x v="1"/>
    <x v="3"/>
    <x v="1251"/>
    <x v="2"/>
    <x v="1"/>
    <n v="434013879"/>
    <n v="39"/>
    <d v="2010-11-05T00:00:00"/>
    <n v="3206"/>
    <n v="437.2"/>
    <n v="263.33"/>
    <n v="1401663.2"/>
    <n v="844235.98"/>
    <n v="557427.22"/>
  </r>
  <r>
    <x v="2"/>
    <s v="Nepal"/>
    <x v="0"/>
    <x v="0"/>
    <x v="2"/>
    <x v="1313"/>
    <x v="10"/>
    <x v="2"/>
    <n v="703131282"/>
    <n v="31"/>
    <d v="2011-07-22T00:00:00"/>
    <n v="1026"/>
    <n v="255.28"/>
    <n v="159.41999999999999"/>
    <n v="261917.28"/>
    <n v="163564.92000000001"/>
    <n v="98352.36"/>
  </r>
  <r>
    <x v="1"/>
    <s v="Greece"/>
    <x v="3"/>
    <x v="0"/>
    <x v="2"/>
    <x v="1314"/>
    <x v="7"/>
    <x v="3"/>
    <n v="431240689"/>
    <n v="48"/>
    <d v="2015-10-13T00:00:00"/>
    <n v="2558"/>
    <n v="205.7"/>
    <n v="117.11"/>
    <n v="526180.6"/>
    <n v="299567.38"/>
    <n v="226613.22"/>
  </r>
  <r>
    <x v="5"/>
    <s v="Rwanda"/>
    <x v="2"/>
    <x v="0"/>
    <x v="0"/>
    <x v="73"/>
    <x v="1"/>
    <x v="6"/>
    <n v="318390929"/>
    <n v="49"/>
    <d v="2017-08-31T00:00:00"/>
    <n v="7806"/>
    <n v="47.45"/>
    <n v="31.79"/>
    <n v="370394.7"/>
    <n v="248152.74"/>
    <n v="122241.96"/>
  </r>
  <r>
    <x v="2"/>
    <s v="Japan"/>
    <x v="10"/>
    <x v="0"/>
    <x v="1"/>
    <x v="564"/>
    <x v="10"/>
    <x v="7"/>
    <n v="684943330"/>
    <n v="4"/>
    <d v="2012-06-08T00:00:00"/>
    <n v="8807"/>
    <n v="154.06"/>
    <n v="90.93"/>
    <n v="1356806.42"/>
    <n v="800820.51"/>
    <n v="555985.91"/>
  </r>
  <r>
    <x v="5"/>
    <s v="Nigeria"/>
    <x v="8"/>
    <x v="1"/>
    <x v="0"/>
    <x v="1314"/>
    <x v="7"/>
    <x v="3"/>
    <n v="121571719"/>
    <n v="26"/>
    <d v="2015-09-21T00:00:00"/>
    <n v="4628"/>
    <n v="421.89"/>
    <n v="364.69"/>
    <n v="1952506.92"/>
    <n v="1687785.32"/>
    <n v="264721.59999999998"/>
  </r>
  <r>
    <x v="2"/>
    <s v="Cambodia"/>
    <x v="10"/>
    <x v="1"/>
    <x v="0"/>
    <x v="543"/>
    <x v="8"/>
    <x v="0"/>
    <n v="439262425"/>
    <n v="36"/>
    <d v="2013-05-20T00:00:00"/>
    <n v="6368"/>
    <n v="154.06"/>
    <n v="90.93"/>
    <n v="981054.08"/>
    <n v="579042.24"/>
    <n v="402011.84"/>
  </r>
  <r>
    <x v="5"/>
    <s v="Gabon"/>
    <x v="5"/>
    <x v="0"/>
    <x v="3"/>
    <x v="285"/>
    <x v="10"/>
    <x v="2"/>
    <n v="819314277"/>
    <n v="45"/>
    <d v="2011-07-17T00:00:00"/>
    <n v="2156"/>
    <n v="109.28"/>
    <n v="35.840000000000003"/>
    <n v="235607.67999999999"/>
    <n v="77271.039999999994"/>
    <n v="158336.64000000001"/>
  </r>
  <r>
    <x v="2"/>
    <s v="Philippines"/>
    <x v="4"/>
    <x v="0"/>
    <x v="1"/>
    <x v="136"/>
    <x v="5"/>
    <x v="6"/>
    <n v="963338601"/>
    <n v="29"/>
    <d v="2017-04-09T00:00:00"/>
    <n v="2154"/>
    <n v="81.73"/>
    <n v="56.67"/>
    <n v="176046.42"/>
    <n v="122067.18"/>
    <n v="53979.24"/>
  </r>
  <r>
    <x v="1"/>
    <s v="Switzerland"/>
    <x v="8"/>
    <x v="1"/>
    <x v="2"/>
    <x v="1315"/>
    <x v="8"/>
    <x v="7"/>
    <n v="643259227"/>
    <n v="0"/>
    <d v="2012-04-26T00:00:00"/>
    <n v="3555"/>
    <n v="421.89"/>
    <n v="364.69"/>
    <n v="1499818.95"/>
    <n v="1296472.95"/>
    <n v="203346"/>
  </r>
  <r>
    <x v="1"/>
    <s v="Czech Republic"/>
    <x v="7"/>
    <x v="0"/>
    <x v="3"/>
    <x v="406"/>
    <x v="10"/>
    <x v="6"/>
    <n v="151312482"/>
    <n v="36"/>
    <d v="2017-07-12T00:00:00"/>
    <n v="5581"/>
    <n v="437.2"/>
    <n v="263.33"/>
    <n v="2440013.2000000002"/>
    <n v="1469644.73"/>
    <n v="970368.47"/>
  </r>
  <r>
    <x v="1"/>
    <s v="Austria"/>
    <x v="9"/>
    <x v="0"/>
    <x v="0"/>
    <x v="636"/>
    <x v="1"/>
    <x v="7"/>
    <n v="750047194"/>
    <n v="49"/>
    <d v="2012-09-18T00:00:00"/>
    <n v="4487"/>
    <n v="9.33"/>
    <n v="6.92"/>
    <n v="41863.71"/>
    <n v="31050.04"/>
    <n v="10813.67"/>
  </r>
  <r>
    <x v="2"/>
    <s v="Bhutan"/>
    <x v="3"/>
    <x v="0"/>
    <x v="1"/>
    <x v="1316"/>
    <x v="6"/>
    <x v="4"/>
    <n v="622324693"/>
    <n v="19"/>
    <d v="2016-10-21T00:00:00"/>
    <n v="8561"/>
    <n v="205.7"/>
    <n v="117.11"/>
    <n v="1760997.7"/>
    <n v="1002578.71"/>
    <n v="758418.99"/>
  </r>
  <r>
    <x v="1"/>
    <s v="Switzerland"/>
    <x v="9"/>
    <x v="1"/>
    <x v="2"/>
    <x v="1317"/>
    <x v="4"/>
    <x v="3"/>
    <n v="721318805"/>
    <n v="10"/>
    <d v="2015-12-09T00:00:00"/>
    <n v="3118"/>
    <n v="9.33"/>
    <n v="6.92"/>
    <n v="29090.94"/>
    <n v="21576.560000000001"/>
    <n v="7514.38"/>
  </r>
  <r>
    <x v="5"/>
    <s v="Cape Verde"/>
    <x v="0"/>
    <x v="1"/>
    <x v="3"/>
    <x v="1318"/>
    <x v="5"/>
    <x v="7"/>
    <n v="720515859"/>
    <n v="4"/>
    <d v="2012-03-29T00:00:00"/>
    <n v="5509"/>
    <n v="255.28"/>
    <n v="159.41999999999999"/>
    <n v="1406337.52"/>
    <n v="878244.78"/>
    <n v="528092.74"/>
  </r>
  <r>
    <x v="5"/>
    <s v="Senegal"/>
    <x v="4"/>
    <x v="0"/>
    <x v="0"/>
    <x v="302"/>
    <x v="2"/>
    <x v="7"/>
    <n v="363714683"/>
    <n v="18"/>
    <d v="2012-10-17T00:00:00"/>
    <n v="112"/>
    <n v="81.73"/>
    <n v="56.67"/>
    <n v="9153.76"/>
    <n v="6347.04"/>
    <n v="2806.72"/>
  </r>
  <r>
    <x v="3"/>
    <s v="Israel"/>
    <x v="9"/>
    <x v="1"/>
    <x v="0"/>
    <x v="1319"/>
    <x v="3"/>
    <x v="1"/>
    <n v="815026605"/>
    <n v="32"/>
    <d v="2010-06-27T00:00:00"/>
    <n v="3339"/>
    <n v="9.33"/>
    <n v="6.92"/>
    <n v="31152.87"/>
    <n v="23105.88"/>
    <n v="8046.99"/>
  </r>
  <r>
    <x v="3"/>
    <s v="Tunisia"/>
    <x v="0"/>
    <x v="0"/>
    <x v="2"/>
    <x v="1320"/>
    <x v="1"/>
    <x v="1"/>
    <n v="608875453"/>
    <n v="15"/>
    <d v="2010-08-11T00:00:00"/>
    <n v="8632"/>
    <n v="255.28"/>
    <n v="159.41999999999999"/>
    <n v="2203576.96"/>
    <n v="1376113.44"/>
    <n v="827463.52"/>
  </r>
  <r>
    <x v="1"/>
    <s v="Vatican City"/>
    <x v="2"/>
    <x v="1"/>
    <x v="3"/>
    <x v="1321"/>
    <x v="11"/>
    <x v="7"/>
    <n v="599997556"/>
    <n v="1"/>
    <d v="2012-02-14T00:00:00"/>
    <n v="1465"/>
    <n v="47.45"/>
    <n v="31.79"/>
    <n v="69514.25"/>
    <n v="46572.35"/>
    <n v="22941.9"/>
  </r>
  <r>
    <x v="5"/>
    <s v="Sierra Leone"/>
    <x v="3"/>
    <x v="1"/>
    <x v="0"/>
    <x v="1047"/>
    <x v="5"/>
    <x v="2"/>
    <n v="813441741"/>
    <n v="10"/>
    <d v="2011-03-22T00:00:00"/>
    <n v="4342"/>
    <n v="205.7"/>
    <n v="117.11"/>
    <n v="893149.4"/>
    <n v="508491.62"/>
    <n v="384657.78"/>
  </r>
  <r>
    <x v="2"/>
    <s v="China"/>
    <x v="3"/>
    <x v="0"/>
    <x v="2"/>
    <x v="1322"/>
    <x v="1"/>
    <x v="7"/>
    <n v="894569337"/>
    <n v="27"/>
    <d v="2012-08-22T00:00:00"/>
    <n v="1801"/>
    <n v="205.7"/>
    <n v="117.11"/>
    <n v="370465.7"/>
    <n v="210915.11"/>
    <n v="159550.59"/>
  </r>
  <r>
    <x v="2"/>
    <s v="Uzbekistan"/>
    <x v="0"/>
    <x v="1"/>
    <x v="0"/>
    <x v="742"/>
    <x v="2"/>
    <x v="1"/>
    <n v="559054172"/>
    <n v="22"/>
    <d v="2010-10-17T00:00:00"/>
    <n v="5408"/>
    <n v="255.28"/>
    <n v="159.41999999999999"/>
    <n v="1380554.24"/>
    <n v="862143.36"/>
    <n v="518410.88"/>
  </r>
  <r>
    <x v="3"/>
    <s v="Qatar"/>
    <x v="9"/>
    <x v="0"/>
    <x v="2"/>
    <x v="1323"/>
    <x v="3"/>
    <x v="4"/>
    <n v="942882573"/>
    <n v="34"/>
    <d v="2016-06-25T00:00:00"/>
    <n v="8761"/>
    <n v="9.33"/>
    <n v="6.92"/>
    <n v="81740.13"/>
    <n v="60626.12"/>
    <n v="21114.01"/>
  </r>
  <r>
    <x v="5"/>
    <s v="Cote d'Ivoire"/>
    <x v="5"/>
    <x v="0"/>
    <x v="0"/>
    <x v="46"/>
    <x v="6"/>
    <x v="5"/>
    <n v="552353370"/>
    <n v="34"/>
    <d v="2014-11-18T00:00:00"/>
    <n v="2491"/>
    <n v="109.28"/>
    <n v="35.840000000000003"/>
    <n v="272216.48"/>
    <n v="89277.440000000002"/>
    <n v="182939.04"/>
  </r>
  <r>
    <x v="4"/>
    <s v="Marshall Islands"/>
    <x v="2"/>
    <x v="1"/>
    <x v="2"/>
    <x v="1324"/>
    <x v="0"/>
    <x v="5"/>
    <n v="214077889"/>
    <n v="10"/>
    <d v="2015-01-01T00:00:00"/>
    <n v="9260"/>
    <n v="47.45"/>
    <n v="31.79"/>
    <n v="439387"/>
    <n v="294375.40000000002"/>
    <n v="145011.6"/>
  </r>
  <r>
    <x v="0"/>
    <s v="Costa Rica"/>
    <x v="9"/>
    <x v="1"/>
    <x v="3"/>
    <x v="1325"/>
    <x v="2"/>
    <x v="3"/>
    <n v="824979960"/>
    <n v="39"/>
    <d v="2015-10-20T00:00:00"/>
    <n v="8758"/>
    <n v="9.33"/>
    <n v="6.92"/>
    <n v="81712.14"/>
    <n v="60605.36"/>
    <n v="21106.78"/>
  </r>
  <r>
    <x v="3"/>
    <s v="Morocco"/>
    <x v="7"/>
    <x v="0"/>
    <x v="3"/>
    <x v="1326"/>
    <x v="6"/>
    <x v="4"/>
    <n v="202295911"/>
    <n v="8"/>
    <d v="2016-10-11T00:00:00"/>
    <n v="2710"/>
    <n v="437.2"/>
    <n v="263.33"/>
    <n v="1184812"/>
    <n v="713624.3"/>
    <n v="471187.7"/>
  </r>
  <r>
    <x v="5"/>
    <s v="Rwanda"/>
    <x v="0"/>
    <x v="1"/>
    <x v="3"/>
    <x v="1276"/>
    <x v="8"/>
    <x v="3"/>
    <n v="733574569"/>
    <n v="46"/>
    <d v="2015-05-18T00:00:00"/>
    <n v="9871"/>
    <n v="255.28"/>
    <n v="159.41999999999999"/>
    <n v="2519868.88"/>
    <n v="1573634.82"/>
    <n v="946234.06"/>
  </r>
  <r>
    <x v="1"/>
    <s v="Estonia"/>
    <x v="2"/>
    <x v="0"/>
    <x v="0"/>
    <x v="386"/>
    <x v="4"/>
    <x v="4"/>
    <n v="826677262"/>
    <n v="42"/>
    <d v="2017-01-09T00:00:00"/>
    <n v="1027"/>
    <n v="47.45"/>
    <n v="31.79"/>
    <n v="48731.15"/>
    <n v="32648.33"/>
    <n v="16082.82"/>
  </r>
  <r>
    <x v="4"/>
    <s v="Palau"/>
    <x v="9"/>
    <x v="0"/>
    <x v="2"/>
    <x v="1327"/>
    <x v="11"/>
    <x v="6"/>
    <n v="759777820"/>
    <n v="23"/>
    <d v="2017-03-23T00:00:00"/>
    <n v="3996"/>
    <n v="9.33"/>
    <n v="6.92"/>
    <n v="37282.68"/>
    <n v="27652.32"/>
    <n v="9630.36"/>
  </r>
  <r>
    <x v="5"/>
    <s v="South Sudan"/>
    <x v="2"/>
    <x v="0"/>
    <x v="3"/>
    <x v="1328"/>
    <x v="1"/>
    <x v="7"/>
    <n v="431362569"/>
    <n v="35"/>
    <d v="2012-08-09T00:00:00"/>
    <n v="8625"/>
    <n v="47.45"/>
    <n v="31.79"/>
    <n v="409256.25"/>
    <n v="274188.75"/>
    <n v="135067.5"/>
  </r>
  <r>
    <x v="0"/>
    <s v="Honduras"/>
    <x v="0"/>
    <x v="1"/>
    <x v="2"/>
    <x v="1329"/>
    <x v="4"/>
    <x v="2"/>
    <n v="710230338"/>
    <n v="4"/>
    <d v="2011-11-19T00:00:00"/>
    <n v="1795"/>
    <n v="255.28"/>
    <n v="159.41999999999999"/>
    <n v="458227.6"/>
    <n v="286158.90000000002"/>
    <n v="172068.7"/>
  </r>
  <r>
    <x v="0"/>
    <s v="Jamaica"/>
    <x v="6"/>
    <x v="1"/>
    <x v="1"/>
    <x v="909"/>
    <x v="11"/>
    <x v="1"/>
    <n v="285492455"/>
    <n v="27"/>
    <d v="2010-03-01T00:00:00"/>
    <n v="2417"/>
    <n v="651.21"/>
    <n v="524.96"/>
    <n v="1573974.57"/>
    <n v="1268828.32"/>
    <n v="305146.25"/>
  </r>
  <r>
    <x v="5"/>
    <s v="Democratic Republic of the Congo"/>
    <x v="0"/>
    <x v="0"/>
    <x v="3"/>
    <x v="114"/>
    <x v="10"/>
    <x v="5"/>
    <n v="616572749"/>
    <n v="34"/>
    <d v="2014-07-12T00:00:00"/>
    <n v="6433"/>
    <n v="255.28"/>
    <n v="159.41999999999999"/>
    <n v="1642216.24"/>
    <n v="1025548.86"/>
    <n v="616667.38"/>
  </r>
  <r>
    <x v="0"/>
    <s v="Panama"/>
    <x v="4"/>
    <x v="1"/>
    <x v="0"/>
    <x v="1330"/>
    <x v="1"/>
    <x v="1"/>
    <n v="983207547"/>
    <n v="19"/>
    <d v="2010-07-25T00:00:00"/>
    <n v="1817"/>
    <n v="81.73"/>
    <n v="56.67"/>
    <n v="148503.41"/>
    <n v="102969.39"/>
    <n v="45534.02"/>
  </r>
  <r>
    <x v="1"/>
    <s v="Poland"/>
    <x v="2"/>
    <x v="1"/>
    <x v="3"/>
    <x v="810"/>
    <x v="1"/>
    <x v="2"/>
    <n v="735445678"/>
    <n v="17"/>
    <d v="2011-07-22T00:00:00"/>
    <n v="3574"/>
    <n v="47.45"/>
    <n v="31.79"/>
    <n v="169586.3"/>
    <n v="113617.46"/>
    <n v="55968.84"/>
  </r>
  <r>
    <x v="3"/>
    <s v="Lebanon"/>
    <x v="6"/>
    <x v="1"/>
    <x v="0"/>
    <x v="1331"/>
    <x v="1"/>
    <x v="4"/>
    <n v="643648469"/>
    <n v="25"/>
    <d v="2016-08-05T00:00:00"/>
    <n v="8740"/>
    <n v="651.21"/>
    <n v="524.96"/>
    <n v="5691575.4000000004"/>
    <n v="4588150.4000000004"/>
    <n v="1103425"/>
  </r>
  <r>
    <x v="3"/>
    <s v="Tunisia"/>
    <x v="2"/>
    <x v="0"/>
    <x v="2"/>
    <x v="1027"/>
    <x v="3"/>
    <x v="5"/>
    <n v="648489749"/>
    <n v="27"/>
    <d v="2014-06-11T00:00:00"/>
    <n v="1382"/>
    <n v="47.45"/>
    <n v="31.79"/>
    <n v="65575.899999999994"/>
    <n v="43933.78"/>
    <n v="21642.12"/>
  </r>
  <r>
    <x v="5"/>
    <s v="Sudan"/>
    <x v="4"/>
    <x v="0"/>
    <x v="1"/>
    <x v="1332"/>
    <x v="9"/>
    <x v="1"/>
    <n v="310955846"/>
    <n v="20"/>
    <d v="2010-02-10T00:00:00"/>
    <n v="7600"/>
    <n v="81.73"/>
    <n v="56.67"/>
    <n v="621148"/>
    <n v="430692"/>
    <n v="190456"/>
  </r>
  <r>
    <x v="5"/>
    <s v="Guinea-Bissau"/>
    <x v="0"/>
    <x v="0"/>
    <x v="1"/>
    <x v="1333"/>
    <x v="10"/>
    <x v="0"/>
    <n v="162345588"/>
    <n v="43"/>
    <d v="2013-07-29T00:00:00"/>
    <n v="522"/>
    <n v="255.28"/>
    <n v="159.41999999999999"/>
    <n v="133256.16"/>
    <n v="83217.240000000005"/>
    <n v="50038.92"/>
  </r>
  <r>
    <x v="1"/>
    <s v="San Marino"/>
    <x v="10"/>
    <x v="1"/>
    <x v="2"/>
    <x v="770"/>
    <x v="6"/>
    <x v="7"/>
    <n v="354270303"/>
    <n v="44"/>
    <d v="2012-11-27T00:00:00"/>
    <n v="5310"/>
    <n v="154.06"/>
    <n v="90.93"/>
    <n v="818058.6"/>
    <n v="482838.3"/>
    <n v="335220.3"/>
  </r>
  <r>
    <x v="4"/>
    <s v="Nauru"/>
    <x v="0"/>
    <x v="1"/>
    <x v="1"/>
    <x v="1334"/>
    <x v="8"/>
    <x v="4"/>
    <n v="208653819"/>
    <n v="11"/>
    <d v="2016-04-15T00:00:00"/>
    <n v="4157"/>
    <n v="255.28"/>
    <n v="159.41999999999999"/>
    <n v="1061198.96"/>
    <n v="662708.93999999994"/>
    <n v="398490.02"/>
  </r>
  <r>
    <x v="2"/>
    <s v="Japan"/>
    <x v="0"/>
    <x v="0"/>
    <x v="1"/>
    <x v="1058"/>
    <x v="10"/>
    <x v="1"/>
    <n v="467732465"/>
    <n v="46"/>
    <d v="2010-07-22T00:00:00"/>
    <n v="1285"/>
    <n v="255.28"/>
    <n v="159.41999999999999"/>
    <n v="328034.8"/>
    <n v="204854.7"/>
    <n v="123180.1"/>
  </r>
  <r>
    <x v="4"/>
    <s v="Palau"/>
    <x v="8"/>
    <x v="1"/>
    <x v="0"/>
    <x v="1275"/>
    <x v="9"/>
    <x v="6"/>
    <n v="144055068"/>
    <n v="38"/>
    <d v="2017-02-08T00:00:00"/>
    <n v="7951"/>
    <n v="421.89"/>
    <n v="364.69"/>
    <n v="3354447.39"/>
    <n v="2899650.19"/>
    <n v="454797.2"/>
  </r>
  <r>
    <x v="5"/>
    <s v="Seychelles"/>
    <x v="10"/>
    <x v="0"/>
    <x v="2"/>
    <x v="1335"/>
    <x v="8"/>
    <x v="0"/>
    <n v="570482957"/>
    <n v="41"/>
    <d v="2013-06-03T00:00:00"/>
    <n v="7439"/>
    <n v="154.06"/>
    <n v="90.93"/>
    <n v="1146052.3400000001"/>
    <n v="676428.27"/>
    <n v="469624.07"/>
  </r>
  <r>
    <x v="3"/>
    <s v="Somalia"/>
    <x v="11"/>
    <x v="0"/>
    <x v="0"/>
    <x v="550"/>
    <x v="6"/>
    <x v="2"/>
    <n v="450189960"/>
    <n v="45"/>
    <d v="2011-12-11T00:00:00"/>
    <n v="68"/>
    <n v="668.27"/>
    <n v="502.54"/>
    <n v="45442.36"/>
    <n v="34172.720000000001"/>
    <n v="11269.64"/>
  </r>
  <r>
    <x v="1"/>
    <s v="Spain"/>
    <x v="3"/>
    <x v="1"/>
    <x v="3"/>
    <x v="306"/>
    <x v="0"/>
    <x v="1"/>
    <n v="806662404"/>
    <n v="3"/>
    <d v="2010-12-07T00:00:00"/>
    <n v="8186"/>
    <n v="205.7"/>
    <n v="117.11"/>
    <n v="1683860.2"/>
    <n v="958662.46"/>
    <n v="725197.74"/>
  </r>
  <r>
    <x v="1"/>
    <s v="Netherlands"/>
    <x v="4"/>
    <x v="1"/>
    <x v="1"/>
    <x v="1336"/>
    <x v="4"/>
    <x v="0"/>
    <n v="933699119"/>
    <n v="11"/>
    <d v="2013-11-24T00:00:00"/>
    <n v="1173"/>
    <n v="81.73"/>
    <n v="56.67"/>
    <n v="95869.29"/>
    <n v="66473.91"/>
    <n v="29395.38"/>
  </r>
  <r>
    <x v="5"/>
    <s v="Gabon"/>
    <x v="4"/>
    <x v="1"/>
    <x v="1"/>
    <x v="1157"/>
    <x v="3"/>
    <x v="6"/>
    <n v="645411431"/>
    <n v="23"/>
    <d v="2017-06-12T00:00:00"/>
    <n v="440"/>
    <n v="81.73"/>
    <n v="56.67"/>
    <n v="35961.199999999997"/>
    <n v="24934.799999999999"/>
    <n v="11026.4"/>
  </r>
  <r>
    <x v="1"/>
    <s v="Switzerland"/>
    <x v="0"/>
    <x v="1"/>
    <x v="1"/>
    <x v="1337"/>
    <x v="10"/>
    <x v="3"/>
    <n v="726223170"/>
    <n v="34"/>
    <d v="2015-07-31T00:00:00"/>
    <n v="4429"/>
    <n v="255.28"/>
    <n v="159.41999999999999"/>
    <n v="1130635.1200000001"/>
    <n v="706071.18"/>
    <n v="424563.94"/>
  </r>
  <r>
    <x v="5"/>
    <s v="Burkina Faso"/>
    <x v="3"/>
    <x v="0"/>
    <x v="3"/>
    <x v="1001"/>
    <x v="6"/>
    <x v="1"/>
    <n v="680870664"/>
    <n v="1"/>
    <d v="2010-10-31T00:00:00"/>
    <n v="3615"/>
    <n v="205.7"/>
    <n v="117.11"/>
    <n v="743605.5"/>
    <n v="423352.65"/>
    <n v="320252.84999999998"/>
  </r>
  <r>
    <x v="0"/>
    <s v="Haiti"/>
    <x v="8"/>
    <x v="1"/>
    <x v="2"/>
    <x v="14"/>
    <x v="4"/>
    <x v="1"/>
    <n v="984402740"/>
    <n v="20"/>
    <d v="2010-12-18T00:00:00"/>
    <n v="5501"/>
    <n v="421.89"/>
    <n v="364.69"/>
    <n v="2320816.89"/>
    <n v="2006159.69"/>
    <n v="314657.2"/>
  </r>
  <r>
    <x v="0"/>
    <s v="Belize"/>
    <x v="6"/>
    <x v="0"/>
    <x v="1"/>
    <x v="63"/>
    <x v="2"/>
    <x v="4"/>
    <n v="832180726"/>
    <n v="0"/>
    <d v="2016-09-22T00:00:00"/>
    <n v="9625"/>
    <n v="651.21"/>
    <n v="524.96"/>
    <n v="6267896.25"/>
    <n v="5052740"/>
    <n v="1215156.25"/>
  </r>
  <r>
    <x v="3"/>
    <s v="Iraq"/>
    <x v="9"/>
    <x v="0"/>
    <x v="2"/>
    <x v="266"/>
    <x v="3"/>
    <x v="2"/>
    <n v="389878451"/>
    <n v="39"/>
    <d v="2011-07-07T00:00:00"/>
    <n v="2553"/>
    <n v="9.33"/>
    <n v="6.92"/>
    <n v="23819.49"/>
    <n v="17666.759999999998"/>
    <n v="6152.73"/>
  </r>
  <r>
    <x v="4"/>
    <s v="Solomon Islands"/>
    <x v="7"/>
    <x v="0"/>
    <x v="0"/>
    <x v="421"/>
    <x v="9"/>
    <x v="6"/>
    <n v="343482244"/>
    <n v="47"/>
    <d v="2017-02-18T00:00:00"/>
    <n v="2884"/>
    <n v="437.2"/>
    <n v="263.33"/>
    <n v="1260884.8"/>
    <n v="759443.72"/>
    <n v="501441.08"/>
  </r>
  <r>
    <x v="5"/>
    <s v="Sudan"/>
    <x v="6"/>
    <x v="1"/>
    <x v="0"/>
    <x v="1338"/>
    <x v="0"/>
    <x v="5"/>
    <n v="549290931"/>
    <n v="22"/>
    <d v="2015-01-20T00:00:00"/>
    <n v="6248"/>
    <n v="651.21"/>
    <n v="524.96"/>
    <n v="4068760.08"/>
    <n v="3279950.08"/>
    <n v="788810"/>
  </r>
  <r>
    <x v="5"/>
    <s v="Chad"/>
    <x v="2"/>
    <x v="1"/>
    <x v="1"/>
    <x v="744"/>
    <x v="7"/>
    <x v="1"/>
    <n v="483915841"/>
    <n v="29"/>
    <d v="2010-09-16T00:00:00"/>
    <n v="306"/>
    <n v="47.45"/>
    <n v="31.79"/>
    <n v="14519.7"/>
    <n v="9727.74"/>
    <n v="4791.96"/>
  </r>
  <r>
    <x v="0"/>
    <s v="Saint Vincent and the Grenadines"/>
    <x v="11"/>
    <x v="1"/>
    <x v="0"/>
    <x v="1339"/>
    <x v="9"/>
    <x v="5"/>
    <n v="594280803"/>
    <n v="16"/>
    <d v="2014-01-21T00:00:00"/>
    <n v="9751"/>
    <n v="668.27"/>
    <n v="502.54"/>
    <n v="6516300.7699999996"/>
    <n v="4900267.54"/>
    <n v="1616033.23"/>
  </r>
  <r>
    <x v="5"/>
    <s v="Mali"/>
    <x v="4"/>
    <x v="0"/>
    <x v="3"/>
    <x v="1340"/>
    <x v="7"/>
    <x v="0"/>
    <n v="947622144"/>
    <n v="48"/>
    <d v="2013-09-24T00:00:00"/>
    <n v="1305"/>
    <n v="81.73"/>
    <n v="56.67"/>
    <n v="106657.65"/>
    <n v="73954.350000000006"/>
    <n v="32703.3"/>
  </r>
  <r>
    <x v="0"/>
    <s v="Trinidad and Tobago"/>
    <x v="11"/>
    <x v="0"/>
    <x v="0"/>
    <x v="180"/>
    <x v="8"/>
    <x v="1"/>
    <n v="781488692"/>
    <n v="26"/>
    <d v="2010-05-03T00:00:00"/>
    <n v="8725"/>
    <n v="668.27"/>
    <n v="502.54"/>
    <n v="5830655.75"/>
    <n v="4384661.5"/>
    <n v="1445994.25"/>
  </r>
  <r>
    <x v="0"/>
    <s v="Costa Rica"/>
    <x v="10"/>
    <x v="1"/>
    <x v="1"/>
    <x v="1341"/>
    <x v="1"/>
    <x v="0"/>
    <n v="753741776"/>
    <n v="17"/>
    <d v="2013-07-28T00:00:00"/>
    <n v="7796"/>
    <n v="154.06"/>
    <n v="90.93"/>
    <n v="1201051.76"/>
    <n v="708890.28"/>
    <n v="492161.48"/>
  </r>
  <r>
    <x v="1"/>
    <s v="Czech Republic"/>
    <x v="8"/>
    <x v="0"/>
    <x v="0"/>
    <x v="1342"/>
    <x v="9"/>
    <x v="3"/>
    <n v="692555224"/>
    <n v="23"/>
    <d v="2015-02-01T00:00:00"/>
    <n v="1336"/>
    <n v="421.89"/>
    <n v="364.69"/>
    <n v="563645.04"/>
    <n v="487225.84"/>
    <n v="76419.199999999997"/>
  </r>
  <r>
    <x v="0"/>
    <s v="Barbados"/>
    <x v="4"/>
    <x v="0"/>
    <x v="0"/>
    <x v="702"/>
    <x v="9"/>
    <x v="3"/>
    <n v="946415364"/>
    <n v="12"/>
    <d v="2015-01-30T00:00:00"/>
    <n v="4193"/>
    <n v="81.73"/>
    <n v="56.67"/>
    <n v="342693.89"/>
    <n v="237617.31"/>
    <n v="105076.58"/>
  </r>
  <r>
    <x v="1"/>
    <s v="Estonia"/>
    <x v="10"/>
    <x v="0"/>
    <x v="2"/>
    <x v="577"/>
    <x v="11"/>
    <x v="2"/>
    <n v="134121024"/>
    <n v="39"/>
    <d v="2011-04-08T00:00:00"/>
    <n v="8246"/>
    <n v="154.06"/>
    <n v="90.93"/>
    <n v="1270378.76"/>
    <n v="749808.78"/>
    <n v="520569.98"/>
  </r>
  <r>
    <x v="0"/>
    <s v="Cuba"/>
    <x v="2"/>
    <x v="0"/>
    <x v="1"/>
    <x v="482"/>
    <x v="11"/>
    <x v="6"/>
    <n v="994783532"/>
    <n v="22"/>
    <d v="2017-03-12T00:00:00"/>
    <n v="7408"/>
    <n v="47.45"/>
    <n v="31.79"/>
    <n v="351509.6"/>
    <n v="235500.32"/>
    <n v="116009.28"/>
  </r>
  <r>
    <x v="0"/>
    <s v="Honduras"/>
    <x v="2"/>
    <x v="0"/>
    <x v="0"/>
    <x v="844"/>
    <x v="2"/>
    <x v="0"/>
    <n v="937826716"/>
    <n v="18"/>
    <d v="2013-10-11T00:00:00"/>
    <n v="2621"/>
    <n v="47.45"/>
    <n v="31.79"/>
    <n v="124366.45"/>
    <n v="83321.59"/>
    <n v="41044.86"/>
  </r>
  <r>
    <x v="5"/>
    <s v="Benin"/>
    <x v="6"/>
    <x v="0"/>
    <x v="0"/>
    <x v="747"/>
    <x v="9"/>
    <x v="0"/>
    <n v="592986905"/>
    <n v="48"/>
    <d v="2013-03-13T00:00:00"/>
    <n v="6858"/>
    <n v="651.21"/>
    <n v="524.96"/>
    <n v="4465998.18"/>
    <n v="3600175.68"/>
    <n v="865822.5"/>
  </r>
  <r>
    <x v="1"/>
    <s v="Estonia"/>
    <x v="5"/>
    <x v="1"/>
    <x v="1"/>
    <x v="895"/>
    <x v="0"/>
    <x v="4"/>
    <n v="660312926"/>
    <n v="18"/>
    <d v="2017-01-05T00:00:00"/>
    <n v="123"/>
    <n v="109.28"/>
    <n v="35.840000000000003"/>
    <n v="13441.44"/>
    <n v="4408.32"/>
    <n v="9033.1200000000008"/>
  </r>
  <r>
    <x v="2"/>
    <s v="Thailand"/>
    <x v="2"/>
    <x v="0"/>
    <x v="3"/>
    <x v="724"/>
    <x v="5"/>
    <x v="0"/>
    <n v="560166108"/>
    <n v="2"/>
    <d v="2013-03-05T00:00:00"/>
    <n v="4454"/>
    <n v="47.45"/>
    <n v="31.79"/>
    <n v="211342.3"/>
    <n v="141592.66"/>
    <n v="69749.64"/>
  </r>
  <r>
    <x v="4"/>
    <s v="East Timor"/>
    <x v="3"/>
    <x v="1"/>
    <x v="2"/>
    <x v="1343"/>
    <x v="0"/>
    <x v="4"/>
    <n v="683220279"/>
    <n v="9"/>
    <d v="2017-01-06T00:00:00"/>
    <n v="8918"/>
    <n v="205.7"/>
    <n v="117.11"/>
    <n v="1834432.6"/>
    <n v="1044386.98"/>
    <n v="790045.62"/>
  </r>
  <r>
    <x v="1"/>
    <s v="Ukraine"/>
    <x v="7"/>
    <x v="0"/>
    <x v="1"/>
    <x v="1242"/>
    <x v="1"/>
    <x v="5"/>
    <n v="140461766"/>
    <n v="12"/>
    <d v="2014-07-20T00:00:00"/>
    <n v="4613"/>
    <n v="437.2"/>
    <n v="263.33"/>
    <n v="2016803.6"/>
    <n v="1214741.29"/>
    <n v="802062.31"/>
  </r>
  <r>
    <x v="2"/>
    <s v="Kyrgyzstan"/>
    <x v="0"/>
    <x v="0"/>
    <x v="0"/>
    <x v="1344"/>
    <x v="6"/>
    <x v="2"/>
    <n v="813189399"/>
    <n v="23"/>
    <d v="2011-11-22T00:00:00"/>
    <n v="9669"/>
    <n v="255.28"/>
    <n v="159.41999999999999"/>
    <n v="2468302.3199999998"/>
    <n v="1541431.98"/>
    <n v="926870.34"/>
  </r>
  <r>
    <x v="0"/>
    <s v="Jamaica"/>
    <x v="8"/>
    <x v="0"/>
    <x v="0"/>
    <x v="1109"/>
    <x v="9"/>
    <x v="4"/>
    <n v="603014504"/>
    <n v="15"/>
    <d v="2016-02-11T00:00:00"/>
    <n v="4247"/>
    <n v="421.89"/>
    <n v="364.69"/>
    <n v="1791766.83"/>
    <n v="1548838.43"/>
    <n v="242928.4"/>
  </r>
  <r>
    <x v="5"/>
    <s v="Angola"/>
    <x v="10"/>
    <x v="0"/>
    <x v="3"/>
    <x v="1141"/>
    <x v="1"/>
    <x v="4"/>
    <n v="181860911"/>
    <n v="3"/>
    <d v="2016-07-15T00:00:00"/>
    <n v="5540"/>
    <n v="154.06"/>
    <n v="90.93"/>
    <n v="853492.4"/>
    <n v="503752.2"/>
    <n v="349740.2"/>
  </r>
  <r>
    <x v="1"/>
    <s v="Ukraine"/>
    <x v="3"/>
    <x v="1"/>
    <x v="1"/>
    <x v="1345"/>
    <x v="11"/>
    <x v="2"/>
    <n v="741964948"/>
    <n v="13"/>
    <d v="2011-02-26T00:00:00"/>
    <n v="2771"/>
    <n v="205.7"/>
    <n v="117.11"/>
    <n v="569994.69999999995"/>
    <n v="324511.81"/>
    <n v="245482.89"/>
  </r>
  <r>
    <x v="5"/>
    <s v="Zambia"/>
    <x v="8"/>
    <x v="0"/>
    <x v="3"/>
    <x v="1346"/>
    <x v="5"/>
    <x v="1"/>
    <n v="845875442"/>
    <n v="9"/>
    <d v="2010-03-17T00:00:00"/>
    <n v="2195"/>
    <n v="421.89"/>
    <n v="364.69"/>
    <n v="926048.55"/>
    <n v="800494.55"/>
    <n v="125554"/>
  </r>
  <r>
    <x v="1"/>
    <s v="San Marino"/>
    <x v="1"/>
    <x v="1"/>
    <x v="1"/>
    <x v="1347"/>
    <x v="1"/>
    <x v="6"/>
    <n v="476453721"/>
    <n v="19"/>
    <d v="2017-08-10T00:00:00"/>
    <n v="2099"/>
    <n v="152.58000000000001"/>
    <n v="97.44"/>
    <n v="320265.42"/>
    <n v="204526.56"/>
    <n v="115738.86"/>
  </r>
  <r>
    <x v="3"/>
    <s v="Qatar"/>
    <x v="1"/>
    <x v="0"/>
    <x v="3"/>
    <x v="1229"/>
    <x v="7"/>
    <x v="2"/>
    <n v="586873614"/>
    <n v="9"/>
    <d v="2011-08-29T00:00:00"/>
    <n v="7799"/>
    <n v="152.58000000000001"/>
    <n v="97.44"/>
    <n v="1189971.42"/>
    <n v="759934.56"/>
    <n v="430036.86"/>
  </r>
  <r>
    <x v="2"/>
    <s v="Malaysia"/>
    <x v="8"/>
    <x v="0"/>
    <x v="2"/>
    <x v="157"/>
    <x v="8"/>
    <x v="6"/>
    <n v="850621449"/>
    <n v="9"/>
    <d v="2017-05-02T00:00:00"/>
    <n v="6644"/>
    <n v="421.89"/>
    <n v="364.69"/>
    <n v="2803037.16"/>
    <n v="2423000.36"/>
    <n v="380036.8"/>
  </r>
  <r>
    <x v="1"/>
    <s v="Belgium"/>
    <x v="9"/>
    <x v="0"/>
    <x v="0"/>
    <x v="1348"/>
    <x v="8"/>
    <x v="2"/>
    <n v="111496055"/>
    <n v="37"/>
    <d v="2011-06-04T00:00:00"/>
    <n v="3015"/>
    <n v="9.33"/>
    <n v="6.92"/>
    <n v="28129.95"/>
    <n v="20863.8"/>
    <n v="7266.15"/>
  </r>
  <r>
    <x v="2"/>
    <s v="Nepal"/>
    <x v="10"/>
    <x v="1"/>
    <x v="2"/>
    <x v="1349"/>
    <x v="4"/>
    <x v="4"/>
    <n v="433608758"/>
    <n v="22"/>
    <d v="2016-12-21T00:00:00"/>
    <n v="3322"/>
    <n v="154.06"/>
    <n v="90.93"/>
    <n v="511787.32"/>
    <n v="302069.46000000002"/>
    <n v="209717.86"/>
  </r>
  <r>
    <x v="2"/>
    <s v="Japan"/>
    <x v="5"/>
    <x v="0"/>
    <x v="3"/>
    <x v="207"/>
    <x v="2"/>
    <x v="4"/>
    <n v="351383388"/>
    <n v="35"/>
    <d v="2016-10-30T00:00:00"/>
    <n v="1008"/>
    <n v="109.28"/>
    <n v="35.840000000000003"/>
    <n v="110154.24000000001"/>
    <n v="36126.720000000001"/>
    <n v="74027.520000000004"/>
  </r>
  <r>
    <x v="0"/>
    <s v="El Salvador"/>
    <x v="8"/>
    <x v="1"/>
    <x v="3"/>
    <x v="411"/>
    <x v="5"/>
    <x v="6"/>
    <n v="719556272"/>
    <n v="8"/>
    <d v="2017-04-01T00:00:00"/>
    <n v="1546"/>
    <n v="421.89"/>
    <n v="364.69"/>
    <n v="652241.93999999994"/>
    <n v="563810.74"/>
    <n v="88431.2"/>
  </r>
  <r>
    <x v="0"/>
    <s v="Jamaica"/>
    <x v="11"/>
    <x v="1"/>
    <x v="2"/>
    <x v="906"/>
    <x v="1"/>
    <x v="5"/>
    <n v="663176238"/>
    <n v="12"/>
    <d v="2014-07-26T00:00:00"/>
    <n v="7441"/>
    <n v="668.27"/>
    <n v="502.54"/>
    <n v="4972597.07"/>
    <n v="3739400.14"/>
    <n v="1233196.93"/>
  </r>
  <r>
    <x v="5"/>
    <s v="South Sudan"/>
    <x v="0"/>
    <x v="1"/>
    <x v="0"/>
    <x v="1350"/>
    <x v="10"/>
    <x v="0"/>
    <n v="727604615"/>
    <n v="31"/>
    <d v="2013-07-07T00:00:00"/>
    <n v="3229"/>
    <n v="255.28"/>
    <n v="159.41999999999999"/>
    <n v="824299.12"/>
    <n v="514767.18"/>
    <n v="309531.94"/>
  </r>
  <r>
    <x v="1"/>
    <s v="Slovakia"/>
    <x v="10"/>
    <x v="0"/>
    <x v="2"/>
    <x v="516"/>
    <x v="0"/>
    <x v="3"/>
    <n v="628515231"/>
    <n v="38"/>
    <d v="2016-02-01T00:00:00"/>
    <n v="479"/>
    <n v="154.06"/>
    <n v="90.93"/>
    <n v="73794.740000000005"/>
    <n v="43555.47"/>
    <n v="30239.27"/>
  </r>
  <r>
    <x v="1"/>
    <s v="Slovakia"/>
    <x v="6"/>
    <x v="1"/>
    <x v="0"/>
    <x v="1023"/>
    <x v="5"/>
    <x v="1"/>
    <n v="601894414"/>
    <n v="17"/>
    <d v="2010-03-19T00:00:00"/>
    <n v="2787"/>
    <n v="651.21"/>
    <n v="524.96"/>
    <n v="1814922.27"/>
    <n v="1463063.52"/>
    <n v="351858.75"/>
  </r>
  <r>
    <x v="1"/>
    <s v="Bosnia and Herzegovina"/>
    <x v="1"/>
    <x v="1"/>
    <x v="2"/>
    <x v="1351"/>
    <x v="1"/>
    <x v="2"/>
    <n v="954040992"/>
    <n v="44"/>
    <d v="2011-08-27T00:00:00"/>
    <n v="785"/>
    <n v="152.58000000000001"/>
    <n v="97.44"/>
    <n v="119775.3"/>
    <n v="76490.399999999994"/>
    <n v="43284.9"/>
  </r>
  <r>
    <x v="3"/>
    <s v="Saudi Arabia"/>
    <x v="7"/>
    <x v="1"/>
    <x v="0"/>
    <x v="589"/>
    <x v="0"/>
    <x v="0"/>
    <n v="711566293"/>
    <n v="4"/>
    <d v="2013-12-26T00:00:00"/>
    <n v="7133"/>
    <n v="437.2"/>
    <n v="263.33"/>
    <n v="3118547.6"/>
    <n v="1878332.89"/>
    <n v="1240214.71"/>
  </r>
  <r>
    <x v="4"/>
    <s v="Tuvalu"/>
    <x v="2"/>
    <x v="1"/>
    <x v="0"/>
    <x v="474"/>
    <x v="5"/>
    <x v="4"/>
    <n v="771394145"/>
    <n v="25"/>
    <d v="2016-04-22T00:00:00"/>
    <n v="1524"/>
    <n v="47.45"/>
    <n v="31.79"/>
    <n v="72313.8"/>
    <n v="48447.96"/>
    <n v="23865.84"/>
  </r>
  <r>
    <x v="3"/>
    <s v="Bahrain"/>
    <x v="10"/>
    <x v="1"/>
    <x v="0"/>
    <x v="1352"/>
    <x v="1"/>
    <x v="1"/>
    <n v="750760877"/>
    <n v="44"/>
    <d v="2010-09-07T00:00:00"/>
    <n v="5682"/>
    <n v="154.06"/>
    <n v="90.93"/>
    <n v="875368.92"/>
    <n v="516664.26"/>
    <n v="358704.66"/>
  </r>
  <r>
    <x v="5"/>
    <s v="Djibouti"/>
    <x v="0"/>
    <x v="1"/>
    <x v="2"/>
    <x v="1326"/>
    <x v="6"/>
    <x v="4"/>
    <n v="337215316"/>
    <n v="39"/>
    <d v="2016-11-11T00:00:00"/>
    <n v="8360"/>
    <n v="255.28"/>
    <n v="159.41999999999999"/>
    <n v="2134140.7999999998"/>
    <n v="1332751.2"/>
    <n v="801389.6"/>
  </r>
  <r>
    <x v="0"/>
    <s v="Costa Rica"/>
    <x v="0"/>
    <x v="1"/>
    <x v="2"/>
    <x v="570"/>
    <x v="8"/>
    <x v="1"/>
    <n v="638618791"/>
    <n v="50"/>
    <d v="2010-05-25T00:00:00"/>
    <n v="347"/>
    <n v="255.28"/>
    <n v="159.41999999999999"/>
    <n v="88582.16"/>
    <n v="55318.74"/>
    <n v="33263.42"/>
  </r>
  <r>
    <x v="4"/>
    <s v="Nauru"/>
    <x v="8"/>
    <x v="0"/>
    <x v="2"/>
    <x v="1353"/>
    <x v="6"/>
    <x v="4"/>
    <n v="133145129"/>
    <n v="4"/>
    <d v="2016-10-19T00:00:00"/>
    <n v="9457"/>
    <n v="421.89"/>
    <n v="364.69"/>
    <n v="3989813.73"/>
    <n v="3448873.33"/>
    <n v="540940.4"/>
  </r>
  <r>
    <x v="2"/>
    <s v="Cambodia"/>
    <x v="11"/>
    <x v="1"/>
    <x v="1"/>
    <x v="1354"/>
    <x v="11"/>
    <x v="1"/>
    <n v="519280660"/>
    <n v="47"/>
    <d v="2010-04-06T00:00:00"/>
    <n v="5542"/>
    <n v="668.27"/>
    <n v="502.54"/>
    <n v="3703552.34"/>
    <n v="2785076.68"/>
    <n v="918475.66"/>
  </r>
  <r>
    <x v="1"/>
    <s v="Czech Republic"/>
    <x v="6"/>
    <x v="0"/>
    <x v="0"/>
    <x v="1226"/>
    <x v="3"/>
    <x v="5"/>
    <n v="865824210"/>
    <n v="5"/>
    <d v="2014-05-14T00:00:00"/>
    <n v="5479"/>
    <n v="651.21"/>
    <n v="524.96"/>
    <n v="3567979.59"/>
    <n v="2876255.84"/>
    <n v="691723.75"/>
  </r>
  <r>
    <x v="1"/>
    <s v="Belgium"/>
    <x v="5"/>
    <x v="1"/>
    <x v="0"/>
    <x v="834"/>
    <x v="2"/>
    <x v="4"/>
    <n v="761887109"/>
    <n v="24"/>
    <d v="2016-10-14T00:00:00"/>
    <n v="8181"/>
    <n v="109.28"/>
    <n v="35.840000000000003"/>
    <n v="894019.68"/>
    <n v="293207.03999999998"/>
    <n v="600812.64"/>
  </r>
  <r>
    <x v="5"/>
    <s v="Guinea-Bissau"/>
    <x v="8"/>
    <x v="1"/>
    <x v="0"/>
    <x v="1355"/>
    <x v="0"/>
    <x v="4"/>
    <n v="766893184"/>
    <n v="35"/>
    <d v="2017-01-10T00:00:00"/>
    <n v="9590"/>
    <n v="421.89"/>
    <n v="364.69"/>
    <n v="4045925.1"/>
    <n v="3497377.1"/>
    <n v="548548"/>
  </r>
  <r>
    <x v="1"/>
    <s v="Romania"/>
    <x v="6"/>
    <x v="0"/>
    <x v="2"/>
    <x v="1356"/>
    <x v="2"/>
    <x v="3"/>
    <n v="160578763"/>
    <n v="33"/>
    <d v="2015-10-30T00:00:00"/>
    <n v="7679"/>
    <n v="651.21"/>
    <n v="524.96"/>
    <n v="5000641.59"/>
    <n v="4031167.84"/>
    <n v="969473.75"/>
  </r>
  <r>
    <x v="1"/>
    <s v="Serbia"/>
    <x v="10"/>
    <x v="1"/>
    <x v="0"/>
    <x v="1357"/>
    <x v="5"/>
    <x v="2"/>
    <n v="992992675"/>
    <n v="1"/>
    <d v="2011-03-09T00:00:00"/>
    <n v="7454"/>
    <n v="154.06"/>
    <n v="90.93"/>
    <n v="1148363.24"/>
    <n v="677792.22"/>
    <n v="470571.02"/>
  </r>
  <r>
    <x v="5"/>
    <s v="Mauritius"/>
    <x v="11"/>
    <x v="0"/>
    <x v="0"/>
    <x v="1358"/>
    <x v="1"/>
    <x v="6"/>
    <n v="434496247"/>
    <n v="37"/>
    <d v="2017-08-10T00:00:00"/>
    <n v="5950"/>
    <n v="668.27"/>
    <n v="502.54"/>
    <n v="3976206.5"/>
    <n v="2990113"/>
    <n v="986093.5"/>
  </r>
  <r>
    <x v="5"/>
    <s v="Sierra Leone"/>
    <x v="3"/>
    <x v="0"/>
    <x v="2"/>
    <x v="1274"/>
    <x v="0"/>
    <x v="3"/>
    <n v="225763309"/>
    <n v="24"/>
    <d v="2016-01-06T00:00:00"/>
    <n v="7235"/>
    <n v="205.7"/>
    <n v="117.11"/>
    <n v="1488239.5"/>
    <n v="847290.85"/>
    <n v="640948.65"/>
  </r>
  <r>
    <x v="5"/>
    <s v="Zambia"/>
    <x v="0"/>
    <x v="1"/>
    <x v="1"/>
    <x v="452"/>
    <x v="1"/>
    <x v="2"/>
    <n v="827780187"/>
    <n v="11"/>
    <d v="2011-07-22T00:00:00"/>
    <n v="7407"/>
    <n v="255.28"/>
    <n v="159.41999999999999"/>
    <n v="1890858.96"/>
    <n v="1180823.94"/>
    <n v="710035.02"/>
  </r>
  <r>
    <x v="0"/>
    <s v="Haiti"/>
    <x v="1"/>
    <x v="0"/>
    <x v="1"/>
    <x v="627"/>
    <x v="11"/>
    <x v="5"/>
    <n v="971845710"/>
    <n v="35"/>
    <d v="2014-03-15T00:00:00"/>
    <n v="9597"/>
    <n v="152.58000000000001"/>
    <n v="97.44"/>
    <n v="1464310.26"/>
    <n v="935131.68"/>
    <n v="529178.57999999996"/>
  </r>
  <r>
    <x v="6"/>
    <s v="Greenland"/>
    <x v="2"/>
    <x v="0"/>
    <x v="2"/>
    <x v="307"/>
    <x v="4"/>
    <x v="2"/>
    <n v="809571206"/>
    <n v="45"/>
    <d v="2012-01-11T00:00:00"/>
    <n v="8965"/>
    <n v="47.45"/>
    <n v="31.79"/>
    <n v="425389.25"/>
    <n v="284997.34999999998"/>
    <n v="140391.9"/>
  </r>
  <r>
    <x v="0"/>
    <s v="Saint Kitts and Nevis"/>
    <x v="6"/>
    <x v="0"/>
    <x v="3"/>
    <x v="1019"/>
    <x v="11"/>
    <x v="0"/>
    <n v="562880504"/>
    <n v="29"/>
    <d v="2013-03-19T00:00:00"/>
    <n v="7704"/>
    <n v="651.21"/>
    <n v="524.96"/>
    <n v="5016921.84"/>
    <n v="4044291.84"/>
    <n v="972630"/>
  </r>
  <r>
    <x v="5"/>
    <s v="Gabon"/>
    <x v="8"/>
    <x v="1"/>
    <x v="3"/>
    <x v="635"/>
    <x v="0"/>
    <x v="2"/>
    <n v="974009931"/>
    <n v="38"/>
    <d v="2012-01-13T00:00:00"/>
    <n v="38"/>
    <n v="421.89"/>
    <n v="364.69"/>
    <n v="16031.82"/>
    <n v="13858.22"/>
    <n v="2173.6"/>
  </r>
  <r>
    <x v="2"/>
    <s v="Tajikistan"/>
    <x v="9"/>
    <x v="1"/>
    <x v="1"/>
    <x v="1359"/>
    <x v="4"/>
    <x v="5"/>
    <n v="155508315"/>
    <n v="13"/>
    <d v="2014-11-17T00:00:00"/>
    <n v="7221"/>
    <n v="9.33"/>
    <n v="6.92"/>
    <n v="67371.929999999993"/>
    <n v="49969.32"/>
    <n v="17402.61"/>
  </r>
  <r>
    <x v="5"/>
    <s v="Seychelles"/>
    <x v="11"/>
    <x v="0"/>
    <x v="0"/>
    <x v="548"/>
    <x v="3"/>
    <x v="5"/>
    <n v="340236985"/>
    <n v="5"/>
    <d v="2014-05-13T00:00:00"/>
    <n v="2540"/>
    <n v="668.27"/>
    <n v="502.54"/>
    <n v="1697405.8"/>
    <n v="1276451.6000000001"/>
    <n v="420954.2"/>
  </r>
  <r>
    <x v="1"/>
    <s v="Slovakia"/>
    <x v="5"/>
    <x v="0"/>
    <x v="0"/>
    <x v="1360"/>
    <x v="3"/>
    <x v="3"/>
    <n v="231369769"/>
    <n v="7"/>
    <d v="2015-05-16T00:00:00"/>
    <n v="6311"/>
    <n v="109.28"/>
    <n v="35.840000000000003"/>
    <n v="689666.08"/>
    <n v="226186.23999999999"/>
    <n v="463479.84"/>
  </r>
  <r>
    <x v="1"/>
    <s v="Lithuania"/>
    <x v="7"/>
    <x v="0"/>
    <x v="0"/>
    <x v="474"/>
    <x v="5"/>
    <x v="4"/>
    <n v="852392995"/>
    <n v="22"/>
    <d v="2016-04-19T00:00:00"/>
    <n v="884"/>
    <n v="437.2"/>
    <n v="263.33"/>
    <n v="386484.8"/>
    <n v="232783.72"/>
    <n v="153701.07999999999"/>
  </r>
  <r>
    <x v="1"/>
    <s v="Macedonia"/>
    <x v="1"/>
    <x v="1"/>
    <x v="0"/>
    <x v="1361"/>
    <x v="2"/>
    <x v="7"/>
    <n v="597105491"/>
    <n v="44"/>
    <d v="2012-10-20T00:00:00"/>
    <n v="5639"/>
    <n v="152.58000000000001"/>
    <n v="97.44"/>
    <n v="860398.62"/>
    <n v="549464.16"/>
    <n v="310934.46000000002"/>
  </r>
  <r>
    <x v="3"/>
    <s v="Kuwait"/>
    <x v="9"/>
    <x v="1"/>
    <x v="2"/>
    <x v="1362"/>
    <x v="1"/>
    <x v="4"/>
    <n v="179618585"/>
    <n v="28"/>
    <d v="2016-08-20T00:00:00"/>
    <n v="1986"/>
    <n v="9.33"/>
    <n v="6.92"/>
    <n v="18529.38"/>
    <n v="13743.12"/>
    <n v="4786.26"/>
  </r>
  <r>
    <x v="5"/>
    <s v="Namibia"/>
    <x v="9"/>
    <x v="1"/>
    <x v="3"/>
    <x v="1363"/>
    <x v="8"/>
    <x v="5"/>
    <n v="384356105"/>
    <n v="18"/>
    <d v="2014-05-14T00:00:00"/>
    <n v="8368"/>
    <n v="9.33"/>
    <n v="6.92"/>
    <n v="78073.440000000002"/>
    <n v="57906.559999999998"/>
    <n v="20166.88"/>
  </r>
  <r>
    <x v="1"/>
    <s v="Andorra"/>
    <x v="9"/>
    <x v="1"/>
    <x v="2"/>
    <x v="1364"/>
    <x v="5"/>
    <x v="4"/>
    <n v="716054379"/>
    <n v="22"/>
    <d v="2016-03-26T00:00:00"/>
    <n v="5258"/>
    <n v="9.33"/>
    <n v="6.92"/>
    <n v="49057.14"/>
    <n v="36385.360000000001"/>
    <n v="12671.78"/>
  </r>
  <r>
    <x v="5"/>
    <s v="Uganda"/>
    <x v="11"/>
    <x v="0"/>
    <x v="2"/>
    <x v="631"/>
    <x v="10"/>
    <x v="5"/>
    <n v="749762237"/>
    <n v="36"/>
    <d v="2014-08-02T00:00:00"/>
    <n v="162"/>
    <n v="668.27"/>
    <n v="502.54"/>
    <n v="108259.74"/>
    <n v="81411.48"/>
    <n v="26848.26"/>
  </r>
  <r>
    <x v="4"/>
    <s v="Nauru"/>
    <x v="2"/>
    <x v="1"/>
    <x v="3"/>
    <x v="1365"/>
    <x v="8"/>
    <x v="1"/>
    <n v="580841004"/>
    <n v="19"/>
    <d v="2010-04-22T00:00:00"/>
    <n v="2616"/>
    <n v="47.45"/>
    <n v="31.79"/>
    <n v="124129.2"/>
    <n v="83162.64"/>
    <n v="40966.559999999998"/>
  </r>
  <r>
    <x v="2"/>
    <s v="Kyrgyzstan"/>
    <x v="9"/>
    <x v="0"/>
    <x v="0"/>
    <x v="1366"/>
    <x v="4"/>
    <x v="4"/>
    <n v="374964511"/>
    <n v="18"/>
    <d v="2016-12-09T00:00:00"/>
    <n v="9186"/>
    <n v="9.33"/>
    <n v="6.92"/>
    <n v="85705.38"/>
    <n v="63567.12"/>
    <n v="22138.26"/>
  </r>
  <r>
    <x v="5"/>
    <s v="Guinea"/>
    <x v="2"/>
    <x v="0"/>
    <x v="2"/>
    <x v="1367"/>
    <x v="9"/>
    <x v="2"/>
    <n v="818119084"/>
    <n v="44"/>
    <d v="2011-02-21T00:00:00"/>
    <n v="8472"/>
    <n v="47.45"/>
    <n v="31.79"/>
    <n v="401996.4"/>
    <n v="269324.88"/>
    <n v="132671.51999999999"/>
  </r>
  <r>
    <x v="4"/>
    <s v="Tonga"/>
    <x v="3"/>
    <x v="1"/>
    <x v="0"/>
    <x v="1368"/>
    <x v="0"/>
    <x v="2"/>
    <n v="866603553"/>
    <n v="47"/>
    <d v="2012-02-07T00:00:00"/>
    <n v="6104"/>
    <n v="205.7"/>
    <n v="117.11"/>
    <n v="1255592.8"/>
    <n v="714839.44"/>
    <n v="540753.36"/>
  </r>
  <r>
    <x v="6"/>
    <s v="Canada"/>
    <x v="11"/>
    <x v="0"/>
    <x v="0"/>
    <x v="1369"/>
    <x v="10"/>
    <x v="6"/>
    <n v="897029244"/>
    <n v="37"/>
    <d v="2017-07-16T00:00:00"/>
    <n v="9742"/>
    <n v="668.27"/>
    <n v="502.54"/>
    <n v="6510286.3399999999"/>
    <n v="4895744.68"/>
    <n v="1614541.66"/>
  </r>
  <r>
    <x v="0"/>
    <s v="Grenada"/>
    <x v="2"/>
    <x v="0"/>
    <x v="0"/>
    <x v="501"/>
    <x v="6"/>
    <x v="5"/>
    <n v="456319987"/>
    <n v="15"/>
    <d v="2014-11-01T00:00:00"/>
    <n v="4080"/>
    <n v="47.45"/>
    <n v="31.79"/>
    <n v="193596"/>
    <n v="129703.2"/>
    <n v="63892.800000000003"/>
  </r>
  <r>
    <x v="1"/>
    <s v="Austria"/>
    <x v="6"/>
    <x v="1"/>
    <x v="1"/>
    <x v="796"/>
    <x v="5"/>
    <x v="3"/>
    <n v="511712110"/>
    <n v="47"/>
    <d v="2015-05-07T00:00:00"/>
    <n v="5839"/>
    <n v="651.21"/>
    <n v="524.96"/>
    <n v="3802415.19"/>
    <n v="3065241.44"/>
    <n v="737173.75"/>
  </r>
  <r>
    <x v="2"/>
    <s v="Maldives"/>
    <x v="9"/>
    <x v="0"/>
    <x v="1"/>
    <x v="781"/>
    <x v="9"/>
    <x v="7"/>
    <n v="300754439"/>
    <n v="33"/>
    <d v="2012-02-06T00:00:00"/>
    <n v="8777"/>
    <n v="9.33"/>
    <n v="6.92"/>
    <n v="81889.41"/>
    <n v="60736.84"/>
    <n v="21152.57"/>
  </r>
  <r>
    <x v="1"/>
    <s v="Finland"/>
    <x v="0"/>
    <x v="1"/>
    <x v="1"/>
    <x v="1370"/>
    <x v="2"/>
    <x v="5"/>
    <n v="481308305"/>
    <n v="39"/>
    <d v="2014-10-16T00:00:00"/>
    <n v="8678"/>
    <n v="255.28"/>
    <n v="159.41999999999999"/>
    <n v="2215319.84"/>
    <n v="1383446.76"/>
    <n v="831873.08"/>
  </r>
  <r>
    <x v="5"/>
    <s v="Rwanda"/>
    <x v="6"/>
    <x v="0"/>
    <x v="3"/>
    <x v="1371"/>
    <x v="4"/>
    <x v="5"/>
    <n v="881547534"/>
    <n v="18"/>
    <d v="2014-12-09T00:00:00"/>
    <n v="8360"/>
    <n v="651.21"/>
    <n v="524.96"/>
    <n v="5444115.5999999996"/>
    <n v="4388665.5999999996"/>
    <n v="1055450"/>
  </r>
  <r>
    <x v="3"/>
    <s v="Somalia"/>
    <x v="0"/>
    <x v="1"/>
    <x v="1"/>
    <x v="1372"/>
    <x v="4"/>
    <x v="7"/>
    <n v="949958455"/>
    <n v="38"/>
    <d v="2013-01-04T00:00:00"/>
    <n v="2672"/>
    <n v="255.28"/>
    <n v="159.41999999999999"/>
    <n v="682108.16"/>
    <n v="425970.24"/>
    <n v="256137.92"/>
  </r>
  <r>
    <x v="0"/>
    <s v="Costa Rica"/>
    <x v="6"/>
    <x v="0"/>
    <x v="1"/>
    <x v="1373"/>
    <x v="4"/>
    <x v="0"/>
    <n v="205339896"/>
    <n v="3"/>
    <d v="2013-11-20T00:00:00"/>
    <n v="3493"/>
    <n v="651.21"/>
    <n v="524.96"/>
    <n v="2274676.5299999998"/>
    <n v="1833685.28"/>
    <n v="440991.25"/>
  </r>
  <r>
    <x v="5"/>
    <s v="Lesotho"/>
    <x v="2"/>
    <x v="0"/>
    <x v="3"/>
    <x v="145"/>
    <x v="10"/>
    <x v="4"/>
    <n v="486803185"/>
    <n v="33"/>
    <d v="2016-07-08T00:00:00"/>
    <n v="4735"/>
    <n v="47.45"/>
    <n v="31.79"/>
    <n v="224675.75"/>
    <n v="150525.65"/>
    <n v="74150.100000000006"/>
  </r>
  <r>
    <x v="3"/>
    <s v="Lebanon"/>
    <x v="0"/>
    <x v="0"/>
    <x v="0"/>
    <x v="1374"/>
    <x v="10"/>
    <x v="4"/>
    <n v="103772151"/>
    <n v="34"/>
    <d v="2016-07-22T00:00:00"/>
    <n v="7340"/>
    <n v="255.28"/>
    <n v="159.41999999999999"/>
    <n v="1873755.2"/>
    <n v="1170142.8"/>
    <n v="703612.4"/>
  </r>
  <r>
    <x v="2"/>
    <s v="India"/>
    <x v="1"/>
    <x v="0"/>
    <x v="3"/>
    <x v="1375"/>
    <x v="0"/>
    <x v="1"/>
    <n v="585983121"/>
    <n v="25"/>
    <d v="2011-01-09T00:00:00"/>
    <n v="4282"/>
    <n v="152.58000000000001"/>
    <n v="97.44"/>
    <n v="653347.56000000006"/>
    <n v="417238.08"/>
    <n v="236109.48"/>
  </r>
  <r>
    <x v="5"/>
    <s v="Swaziland"/>
    <x v="5"/>
    <x v="1"/>
    <x v="2"/>
    <x v="931"/>
    <x v="4"/>
    <x v="4"/>
    <n v="833484923"/>
    <n v="16"/>
    <d v="2016-12-01T00:00:00"/>
    <n v="5566"/>
    <n v="109.28"/>
    <n v="35.840000000000003"/>
    <n v="608252.48"/>
    <n v="199485.44"/>
    <n v="408767.04"/>
  </r>
  <r>
    <x v="1"/>
    <s v="Andorra"/>
    <x v="11"/>
    <x v="0"/>
    <x v="1"/>
    <x v="1376"/>
    <x v="3"/>
    <x v="5"/>
    <n v="266638886"/>
    <n v="28"/>
    <d v="2014-06-19T00:00:00"/>
    <n v="3227"/>
    <n v="668.27"/>
    <n v="502.54"/>
    <n v="2156507.29"/>
    <n v="1621696.58"/>
    <n v="534810.71"/>
  </r>
  <r>
    <x v="2"/>
    <s v="Maldives"/>
    <x v="2"/>
    <x v="1"/>
    <x v="0"/>
    <x v="6"/>
    <x v="5"/>
    <x v="2"/>
    <n v="176118838"/>
    <n v="20"/>
    <d v="2011-04-17T00:00:00"/>
    <n v="6333"/>
    <n v="47.45"/>
    <n v="31.79"/>
    <n v="300500.84999999998"/>
    <n v="201326.07"/>
    <n v="99174.78"/>
  </r>
  <r>
    <x v="2"/>
    <s v="Malaysia"/>
    <x v="7"/>
    <x v="0"/>
    <x v="0"/>
    <x v="739"/>
    <x v="5"/>
    <x v="4"/>
    <n v="572911107"/>
    <n v="16"/>
    <d v="2016-04-07T00:00:00"/>
    <n v="5983"/>
    <n v="437.2"/>
    <n v="263.33"/>
    <n v="2615767.6"/>
    <n v="1575503.39"/>
    <n v="1040264.21"/>
  </r>
  <r>
    <x v="1"/>
    <s v="Moldova"/>
    <x v="8"/>
    <x v="0"/>
    <x v="3"/>
    <x v="924"/>
    <x v="2"/>
    <x v="7"/>
    <n v="638314521"/>
    <n v="28"/>
    <d v="2012-10-15T00:00:00"/>
    <n v="306"/>
    <n v="421.89"/>
    <n v="364.69"/>
    <n v="129098.34"/>
    <n v="111595.14"/>
    <n v="17503.2"/>
  </r>
  <r>
    <x v="3"/>
    <s v="Morocco"/>
    <x v="4"/>
    <x v="0"/>
    <x v="3"/>
    <x v="1377"/>
    <x v="10"/>
    <x v="3"/>
    <n v="973940408"/>
    <n v="30"/>
    <d v="2015-07-05T00:00:00"/>
    <n v="9465"/>
    <n v="81.73"/>
    <n v="56.67"/>
    <n v="773574.45"/>
    <n v="536381.55000000005"/>
    <n v="237192.9"/>
  </r>
  <r>
    <x v="5"/>
    <s v="South Sudan"/>
    <x v="10"/>
    <x v="0"/>
    <x v="3"/>
    <x v="1378"/>
    <x v="7"/>
    <x v="0"/>
    <n v="451712596"/>
    <n v="36"/>
    <d v="2013-09-28T00:00:00"/>
    <n v="650"/>
    <n v="154.06"/>
    <n v="90.93"/>
    <n v="100139"/>
    <n v="59104.5"/>
    <n v="41034.5"/>
  </r>
  <r>
    <x v="5"/>
    <s v="The Gambia"/>
    <x v="7"/>
    <x v="0"/>
    <x v="1"/>
    <x v="355"/>
    <x v="4"/>
    <x v="7"/>
    <n v="263867413"/>
    <n v="20"/>
    <d v="2012-11-28T00:00:00"/>
    <n v="3086"/>
    <n v="437.2"/>
    <n v="263.33"/>
    <n v="1349199.2"/>
    <n v="812636.38"/>
    <n v="536562.81999999995"/>
  </r>
  <r>
    <x v="0"/>
    <s v="El Salvador"/>
    <x v="2"/>
    <x v="0"/>
    <x v="0"/>
    <x v="1104"/>
    <x v="6"/>
    <x v="3"/>
    <n v="772953689"/>
    <n v="49"/>
    <d v="2015-12-19T00:00:00"/>
    <n v="3028"/>
    <n v="47.45"/>
    <n v="31.79"/>
    <n v="143678.6"/>
    <n v="96260.12"/>
    <n v="47418.48"/>
  </r>
  <r>
    <x v="2"/>
    <s v="Bhutan"/>
    <x v="1"/>
    <x v="1"/>
    <x v="0"/>
    <x v="883"/>
    <x v="8"/>
    <x v="2"/>
    <n v="161832749"/>
    <n v="49"/>
    <d v="2011-05-25T00:00:00"/>
    <n v="8762"/>
    <n v="152.58000000000001"/>
    <n v="97.44"/>
    <n v="1336905.96"/>
    <n v="853769.28"/>
    <n v="483136.68"/>
  </r>
  <r>
    <x v="2"/>
    <s v="Brunei"/>
    <x v="8"/>
    <x v="0"/>
    <x v="2"/>
    <x v="1379"/>
    <x v="3"/>
    <x v="3"/>
    <n v="283678424"/>
    <n v="37"/>
    <d v="2015-07-03T00:00:00"/>
    <n v="5604"/>
    <n v="421.89"/>
    <n v="364.69"/>
    <n v="2364271.56"/>
    <n v="2043722.76"/>
    <n v="320548.8"/>
  </r>
  <r>
    <x v="1"/>
    <s v="Switzerland"/>
    <x v="7"/>
    <x v="0"/>
    <x v="0"/>
    <x v="153"/>
    <x v="8"/>
    <x v="3"/>
    <n v="811977040"/>
    <n v="43"/>
    <d v="2015-05-28T00:00:00"/>
    <n v="905"/>
    <n v="437.2"/>
    <n v="263.33"/>
    <n v="395666"/>
    <n v="238313.65"/>
    <n v="157352.35"/>
  </r>
  <r>
    <x v="5"/>
    <s v="Malawi"/>
    <x v="7"/>
    <x v="1"/>
    <x v="0"/>
    <x v="1380"/>
    <x v="3"/>
    <x v="1"/>
    <n v="590527427"/>
    <n v="34"/>
    <d v="2010-06-19T00:00:00"/>
    <n v="9043"/>
    <n v="437.2"/>
    <n v="263.33"/>
    <n v="3953599.6"/>
    <n v="2381293.19"/>
    <n v="1572306.41"/>
  </r>
  <r>
    <x v="2"/>
    <s v="Laos"/>
    <x v="4"/>
    <x v="1"/>
    <x v="1"/>
    <x v="1249"/>
    <x v="8"/>
    <x v="4"/>
    <n v="783440911"/>
    <n v="41"/>
    <d v="2016-06-09T00:00:00"/>
    <n v="6430"/>
    <n v="81.73"/>
    <n v="56.67"/>
    <n v="525523.9"/>
    <n v="364388.1"/>
    <n v="161135.79999999999"/>
  </r>
  <r>
    <x v="5"/>
    <s v="Swaziland"/>
    <x v="4"/>
    <x v="0"/>
    <x v="1"/>
    <x v="1014"/>
    <x v="6"/>
    <x v="3"/>
    <n v="825141322"/>
    <n v="33"/>
    <d v="2015-11-22T00:00:00"/>
    <n v="6509"/>
    <n v="81.73"/>
    <n v="56.67"/>
    <n v="531980.56999999995"/>
    <n v="368865.03"/>
    <n v="163115.54"/>
  </r>
  <r>
    <x v="5"/>
    <s v="Cote d'Ivoire"/>
    <x v="9"/>
    <x v="1"/>
    <x v="0"/>
    <x v="1381"/>
    <x v="5"/>
    <x v="3"/>
    <n v="670364987"/>
    <n v="43"/>
    <d v="2015-05-09T00:00:00"/>
    <n v="4752"/>
    <n v="9.33"/>
    <n v="6.92"/>
    <n v="44336.160000000003"/>
    <n v="32883.839999999997"/>
    <n v="11452.32"/>
  </r>
  <r>
    <x v="1"/>
    <s v="Netherlands"/>
    <x v="8"/>
    <x v="0"/>
    <x v="0"/>
    <x v="1382"/>
    <x v="6"/>
    <x v="1"/>
    <n v="344160735"/>
    <n v="42"/>
    <d v="2010-11-20T00:00:00"/>
    <n v="3664"/>
    <n v="421.89"/>
    <n v="364.69"/>
    <n v="1545804.96"/>
    <n v="1336224.1599999999"/>
    <n v="209580.79999999999"/>
  </r>
  <r>
    <x v="5"/>
    <s v="Liberia"/>
    <x v="3"/>
    <x v="0"/>
    <x v="0"/>
    <x v="998"/>
    <x v="6"/>
    <x v="5"/>
    <n v="391889894"/>
    <n v="13"/>
    <d v="2014-10-20T00:00:00"/>
    <n v="7783"/>
    <n v="205.7"/>
    <n v="117.11"/>
    <n v="1600963.1"/>
    <n v="911467.13"/>
    <n v="689495.97"/>
  </r>
  <r>
    <x v="5"/>
    <s v="Uganda"/>
    <x v="2"/>
    <x v="1"/>
    <x v="3"/>
    <x v="812"/>
    <x v="11"/>
    <x v="5"/>
    <n v="529226291"/>
    <n v="31"/>
    <d v="2014-03-20T00:00:00"/>
    <n v="8675"/>
    <n v="47.45"/>
    <n v="31.79"/>
    <n v="411628.75"/>
    <n v="275778.25"/>
    <n v="135850.5"/>
  </r>
  <r>
    <x v="5"/>
    <s v="Mauritania"/>
    <x v="11"/>
    <x v="1"/>
    <x v="0"/>
    <x v="138"/>
    <x v="0"/>
    <x v="2"/>
    <n v="992156255"/>
    <n v="28"/>
    <d v="2012-01-25T00:00:00"/>
    <n v="9939"/>
    <n v="668.27"/>
    <n v="502.54"/>
    <n v="6641935.5300000003"/>
    <n v="4994745.0599999996"/>
    <n v="1647190.47"/>
  </r>
  <r>
    <x v="4"/>
    <s v="Kiribati"/>
    <x v="3"/>
    <x v="0"/>
    <x v="3"/>
    <x v="1383"/>
    <x v="8"/>
    <x v="4"/>
    <n v="286978614"/>
    <n v="31"/>
    <d v="2016-05-28T00:00:00"/>
    <n v="2204"/>
    <n v="205.7"/>
    <n v="117.11"/>
    <n v="453362.8"/>
    <n v="258110.44"/>
    <n v="195252.36"/>
  </r>
  <r>
    <x v="0"/>
    <s v="Dominican Republic"/>
    <x v="4"/>
    <x v="1"/>
    <x v="2"/>
    <x v="876"/>
    <x v="10"/>
    <x v="0"/>
    <n v="140304696"/>
    <n v="26"/>
    <d v="2013-07-08T00:00:00"/>
    <n v="8132"/>
    <n v="81.73"/>
    <n v="56.67"/>
    <n v="664628.36"/>
    <n v="460840.44"/>
    <n v="203787.92"/>
  </r>
  <r>
    <x v="1"/>
    <s v="Russia"/>
    <x v="11"/>
    <x v="0"/>
    <x v="3"/>
    <x v="305"/>
    <x v="8"/>
    <x v="6"/>
    <n v="549058330"/>
    <n v="38"/>
    <d v="2017-05-11T00:00:00"/>
    <n v="7416"/>
    <n v="668.27"/>
    <n v="502.54"/>
    <n v="4955890.32"/>
    <n v="3726836.64"/>
    <n v="1229053.68"/>
  </r>
  <r>
    <x v="3"/>
    <s v="Iran"/>
    <x v="5"/>
    <x v="1"/>
    <x v="2"/>
    <x v="256"/>
    <x v="10"/>
    <x v="7"/>
    <n v="230475842"/>
    <n v="7"/>
    <d v="2012-06-08T00:00:00"/>
    <n v="1778"/>
    <n v="109.28"/>
    <n v="35.840000000000003"/>
    <n v="194299.84"/>
    <n v="63723.519999999997"/>
    <n v="130576.32000000001"/>
  </r>
  <r>
    <x v="5"/>
    <s v="Burundi"/>
    <x v="9"/>
    <x v="1"/>
    <x v="2"/>
    <x v="1384"/>
    <x v="5"/>
    <x v="2"/>
    <n v="672106063"/>
    <n v="9"/>
    <d v="2011-03-10T00:00:00"/>
    <n v="9975"/>
    <n v="9.33"/>
    <n v="6.92"/>
    <n v="93066.75"/>
    <n v="69027"/>
    <n v="24039.75"/>
  </r>
  <r>
    <x v="5"/>
    <s v="South Africa"/>
    <x v="9"/>
    <x v="0"/>
    <x v="0"/>
    <x v="771"/>
    <x v="7"/>
    <x v="2"/>
    <n v="281810319"/>
    <n v="35"/>
    <d v="2011-10-01T00:00:00"/>
    <n v="2791"/>
    <n v="9.33"/>
    <n v="6.92"/>
    <n v="26040.03"/>
    <n v="19313.72"/>
    <n v="6726.31"/>
  </r>
  <r>
    <x v="2"/>
    <s v="Bangladesh"/>
    <x v="0"/>
    <x v="1"/>
    <x v="3"/>
    <x v="1366"/>
    <x v="4"/>
    <x v="4"/>
    <n v="237762439"/>
    <n v="13"/>
    <d v="2016-12-04T00:00:00"/>
    <n v="8044"/>
    <n v="255.28"/>
    <n v="159.41999999999999"/>
    <n v="2053472.32"/>
    <n v="1282374.48"/>
    <n v="771097.84"/>
  </r>
  <r>
    <x v="3"/>
    <s v="Pakistan"/>
    <x v="4"/>
    <x v="1"/>
    <x v="3"/>
    <x v="1014"/>
    <x v="6"/>
    <x v="3"/>
    <n v="438448750"/>
    <n v="37"/>
    <d v="2015-11-26T00:00:00"/>
    <n v="5583"/>
    <n v="81.73"/>
    <n v="56.67"/>
    <n v="456298.59"/>
    <n v="316388.61"/>
    <n v="139909.98000000001"/>
  </r>
  <r>
    <x v="2"/>
    <s v="Nepal"/>
    <x v="3"/>
    <x v="0"/>
    <x v="0"/>
    <x v="157"/>
    <x v="8"/>
    <x v="6"/>
    <n v="852668082"/>
    <n v="34"/>
    <d v="2017-05-27T00:00:00"/>
    <n v="2289"/>
    <n v="205.7"/>
    <n v="117.11"/>
    <n v="470847.3"/>
    <n v="268064.78999999998"/>
    <n v="202782.51"/>
  </r>
  <r>
    <x v="2"/>
    <s v="Japan"/>
    <x v="10"/>
    <x v="0"/>
    <x v="3"/>
    <x v="603"/>
    <x v="8"/>
    <x v="4"/>
    <n v="169531762"/>
    <n v="50"/>
    <d v="2016-05-22T00:00:00"/>
    <n v="7071"/>
    <n v="154.06"/>
    <n v="90.93"/>
    <n v="1089358.26"/>
    <n v="642966.03"/>
    <n v="446392.23"/>
  </r>
  <r>
    <x v="5"/>
    <s v="Swaziland"/>
    <x v="9"/>
    <x v="1"/>
    <x v="3"/>
    <x v="1385"/>
    <x v="8"/>
    <x v="7"/>
    <n v="748463618"/>
    <n v="14"/>
    <d v="2012-05-14T00:00:00"/>
    <n v="5872"/>
    <n v="9.33"/>
    <n v="6.92"/>
    <n v="54785.760000000002"/>
    <n v="40634.239999999998"/>
    <n v="14151.52"/>
  </r>
  <r>
    <x v="1"/>
    <s v="Greece"/>
    <x v="8"/>
    <x v="0"/>
    <x v="3"/>
    <x v="981"/>
    <x v="4"/>
    <x v="0"/>
    <n v="969199979"/>
    <n v="25"/>
    <d v="2013-12-07T00:00:00"/>
    <n v="6666"/>
    <n v="421.89"/>
    <n v="364.69"/>
    <n v="2812318.74"/>
    <n v="2431023.54"/>
    <n v="381295.2"/>
  </r>
  <r>
    <x v="0"/>
    <s v="Barbados"/>
    <x v="2"/>
    <x v="1"/>
    <x v="1"/>
    <x v="1386"/>
    <x v="8"/>
    <x v="2"/>
    <n v="181789672"/>
    <n v="13"/>
    <d v="2011-05-13T00:00:00"/>
    <n v="4459"/>
    <n v="47.45"/>
    <n v="31.79"/>
    <n v="211579.55"/>
    <n v="141751.60999999999"/>
    <n v="69827.94"/>
  </r>
  <r>
    <x v="1"/>
    <s v="Spain"/>
    <x v="0"/>
    <x v="1"/>
    <x v="2"/>
    <x v="718"/>
    <x v="3"/>
    <x v="2"/>
    <n v="956594026"/>
    <n v="26"/>
    <d v="2011-06-17T00:00:00"/>
    <n v="6285"/>
    <n v="255.28"/>
    <n v="159.41999999999999"/>
    <n v="1604434.8"/>
    <n v="1001954.7"/>
    <n v="602480.1"/>
  </r>
  <r>
    <x v="6"/>
    <s v="United States of America"/>
    <x v="8"/>
    <x v="0"/>
    <x v="1"/>
    <x v="1058"/>
    <x v="10"/>
    <x v="1"/>
    <n v="534286868"/>
    <n v="49"/>
    <d v="2010-07-25T00:00:00"/>
    <n v="6212"/>
    <n v="421.89"/>
    <n v="364.69"/>
    <n v="2620780.6800000002"/>
    <n v="2265454.2799999998"/>
    <n v="355326.4"/>
  </r>
  <r>
    <x v="4"/>
    <s v="Vanuatu"/>
    <x v="4"/>
    <x v="0"/>
    <x v="0"/>
    <x v="392"/>
    <x v="10"/>
    <x v="0"/>
    <n v="275854527"/>
    <n v="29"/>
    <d v="2013-07-19T00:00:00"/>
    <n v="340"/>
    <n v="81.73"/>
    <n v="56.67"/>
    <n v="27788.2"/>
    <n v="19267.8"/>
    <n v="8520.4"/>
  </r>
  <r>
    <x v="1"/>
    <s v="Ukraine"/>
    <x v="2"/>
    <x v="0"/>
    <x v="3"/>
    <x v="1145"/>
    <x v="5"/>
    <x v="3"/>
    <n v="712595832"/>
    <n v="4"/>
    <d v="2015-03-28T00:00:00"/>
    <n v="1797"/>
    <n v="47.45"/>
    <n v="31.79"/>
    <n v="85267.65"/>
    <n v="57126.63"/>
    <n v="28141.02"/>
  </r>
  <r>
    <x v="0"/>
    <s v="Trinidad and Tobago"/>
    <x v="4"/>
    <x v="0"/>
    <x v="3"/>
    <x v="1387"/>
    <x v="10"/>
    <x v="2"/>
    <n v="196122109"/>
    <n v="23"/>
    <d v="2011-07-23T00:00:00"/>
    <n v="5745"/>
    <n v="81.73"/>
    <n v="56.67"/>
    <n v="469538.85"/>
    <n v="325569.15000000002"/>
    <n v="143969.70000000001"/>
  </r>
  <r>
    <x v="1"/>
    <s v="Italy"/>
    <x v="0"/>
    <x v="1"/>
    <x v="1"/>
    <x v="335"/>
    <x v="10"/>
    <x v="1"/>
    <n v="748357188"/>
    <n v="24"/>
    <d v="2010-07-20T00:00:00"/>
    <n v="4377"/>
    <n v="255.28"/>
    <n v="159.41999999999999"/>
    <n v="1117360.56"/>
    <n v="697781.34"/>
    <n v="419579.22"/>
  </r>
  <r>
    <x v="6"/>
    <s v="Canada"/>
    <x v="7"/>
    <x v="0"/>
    <x v="1"/>
    <x v="962"/>
    <x v="4"/>
    <x v="0"/>
    <n v="411537396"/>
    <n v="8"/>
    <d v="2013-12-03T00:00:00"/>
    <n v="1916"/>
    <n v="437.2"/>
    <n v="263.33"/>
    <n v="837675.2"/>
    <n v="504540.28"/>
    <n v="333134.92"/>
  </r>
  <r>
    <x v="1"/>
    <s v="Estonia"/>
    <x v="9"/>
    <x v="1"/>
    <x v="2"/>
    <x v="403"/>
    <x v="11"/>
    <x v="0"/>
    <n v="898211562"/>
    <n v="15"/>
    <d v="2013-03-12T00:00:00"/>
    <n v="9616"/>
    <n v="9.33"/>
    <n v="6.92"/>
    <n v="89717.28"/>
    <n v="66542.720000000001"/>
    <n v="23174.560000000001"/>
  </r>
  <r>
    <x v="4"/>
    <s v="East Timor"/>
    <x v="9"/>
    <x v="1"/>
    <x v="0"/>
    <x v="1388"/>
    <x v="4"/>
    <x v="3"/>
    <n v="841241014"/>
    <n v="49"/>
    <d v="2015-12-31T00:00:00"/>
    <n v="765"/>
    <n v="9.33"/>
    <n v="6.92"/>
    <n v="7137.45"/>
    <n v="5293.8"/>
    <n v="1843.65"/>
  </r>
  <r>
    <x v="5"/>
    <s v="Malawi"/>
    <x v="0"/>
    <x v="0"/>
    <x v="2"/>
    <x v="907"/>
    <x v="6"/>
    <x v="2"/>
    <n v="743799579"/>
    <n v="49"/>
    <d v="2011-12-02T00:00:00"/>
    <n v="5679"/>
    <n v="255.28"/>
    <n v="159.41999999999999"/>
    <n v="1449735.12"/>
    <n v="905346.18"/>
    <n v="544388.93999999994"/>
  </r>
  <r>
    <x v="1"/>
    <s v="Ireland"/>
    <x v="6"/>
    <x v="1"/>
    <x v="1"/>
    <x v="730"/>
    <x v="10"/>
    <x v="5"/>
    <n v="729373586"/>
    <n v="20"/>
    <d v="2014-07-05T00:00:00"/>
    <n v="6707"/>
    <n v="651.21"/>
    <n v="524.96"/>
    <n v="4367665.47"/>
    <n v="3520906.72"/>
    <n v="846758.75"/>
  </r>
  <r>
    <x v="1"/>
    <s v="Norway"/>
    <x v="9"/>
    <x v="1"/>
    <x v="0"/>
    <x v="558"/>
    <x v="0"/>
    <x v="2"/>
    <n v="991761863"/>
    <n v="4"/>
    <d v="2011-12-24T00:00:00"/>
    <n v="3229"/>
    <n v="9.33"/>
    <n v="6.92"/>
    <n v="30126.57"/>
    <n v="22344.68"/>
    <n v="7781.89"/>
  </r>
  <r>
    <x v="5"/>
    <s v="Central African Republic"/>
    <x v="7"/>
    <x v="0"/>
    <x v="2"/>
    <x v="1073"/>
    <x v="5"/>
    <x v="4"/>
    <n v="445075738"/>
    <n v="10"/>
    <d v="2016-03-27T00:00:00"/>
    <n v="6656"/>
    <n v="437.2"/>
    <n v="263.33"/>
    <n v="2910003.2000000002"/>
    <n v="1752724.48"/>
    <n v="1157278.72"/>
  </r>
  <r>
    <x v="3"/>
    <s v="Libya"/>
    <x v="5"/>
    <x v="0"/>
    <x v="2"/>
    <x v="977"/>
    <x v="7"/>
    <x v="0"/>
    <n v="773739039"/>
    <n v="30"/>
    <d v="2013-09-13T00:00:00"/>
    <n v="5431"/>
    <n v="109.28"/>
    <n v="35.840000000000003"/>
    <n v="593499.68000000005"/>
    <n v="194647.04000000001"/>
    <n v="398852.64"/>
  </r>
  <r>
    <x v="4"/>
    <s v="Marshall Islands"/>
    <x v="4"/>
    <x v="1"/>
    <x v="0"/>
    <x v="1389"/>
    <x v="10"/>
    <x v="5"/>
    <n v="582488095"/>
    <n v="21"/>
    <d v="2014-06-23T00:00:00"/>
    <n v="26"/>
    <n v="81.73"/>
    <n v="56.67"/>
    <n v="2124.98"/>
    <n v="1473.42"/>
    <n v="651.55999999999995"/>
  </r>
  <r>
    <x v="3"/>
    <s v="Turkey"/>
    <x v="3"/>
    <x v="0"/>
    <x v="1"/>
    <x v="174"/>
    <x v="0"/>
    <x v="1"/>
    <n v="346371734"/>
    <n v="30"/>
    <d v="2011-01-17T00:00:00"/>
    <n v="7948"/>
    <n v="205.7"/>
    <n v="117.11"/>
    <n v="1634903.6"/>
    <n v="930790.28"/>
    <n v="704113.32"/>
  </r>
  <r>
    <x v="1"/>
    <s v="Latvia"/>
    <x v="4"/>
    <x v="1"/>
    <x v="1"/>
    <x v="1151"/>
    <x v="6"/>
    <x v="2"/>
    <n v="160751283"/>
    <n v="15"/>
    <d v="2011-11-13T00:00:00"/>
    <n v="8732"/>
    <n v="81.73"/>
    <n v="56.67"/>
    <n v="713666.36"/>
    <n v="494842.44"/>
    <n v="218823.92"/>
  </r>
  <r>
    <x v="2"/>
    <s v="Brunei"/>
    <x v="6"/>
    <x v="1"/>
    <x v="2"/>
    <x v="1390"/>
    <x v="8"/>
    <x v="3"/>
    <n v="191300570"/>
    <n v="25"/>
    <d v="2015-05-06T00:00:00"/>
    <n v="8945"/>
    <n v="651.21"/>
    <n v="524.96"/>
    <n v="5825073.4500000002"/>
    <n v="4695767.2"/>
    <n v="1129306.25"/>
  </r>
  <r>
    <x v="0"/>
    <s v="Jamaica"/>
    <x v="1"/>
    <x v="0"/>
    <x v="0"/>
    <x v="326"/>
    <x v="9"/>
    <x v="0"/>
    <n v="224005925"/>
    <n v="20"/>
    <d v="2013-02-18T00:00:00"/>
    <n v="7186"/>
    <n v="152.58000000000001"/>
    <n v="97.44"/>
    <n v="1096439.8799999999"/>
    <n v="700203.84"/>
    <n v="396236.04"/>
  </r>
  <r>
    <x v="3"/>
    <s v="Algeria"/>
    <x v="2"/>
    <x v="0"/>
    <x v="2"/>
    <x v="1391"/>
    <x v="0"/>
    <x v="4"/>
    <n v="115166175"/>
    <n v="48"/>
    <d v="2017-02-17T00:00:00"/>
    <n v="9085"/>
    <n v="47.45"/>
    <n v="31.79"/>
    <n v="431083.25"/>
    <n v="288812.15000000002"/>
    <n v="142271.1"/>
  </r>
  <r>
    <x v="1"/>
    <s v="Macedonia"/>
    <x v="11"/>
    <x v="0"/>
    <x v="3"/>
    <x v="1002"/>
    <x v="11"/>
    <x v="6"/>
    <n v="241392648"/>
    <n v="22"/>
    <d v="2017-03-16T00:00:00"/>
    <n v="2304"/>
    <n v="668.27"/>
    <n v="502.54"/>
    <n v="1539694.08"/>
    <n v="1157852.1599999999"/>
    <n v="381841.91999999998"/>
  </r>
  <r>
    <x v="0"/>
    <s v="Haiti"/>
    <x v="9"/>
    <x v="0"/>
    <x v="1"/>
    <x v="304"/>
    <x v="9"/>
    <x v="4"/>
    <n v="149609172"/>
    <n v="43"/>
    <d v="2016-03-02T00:00:00"/>
    <n v="1533"/>
    <n v="9.33"/>
    <n v="6.92"/>
    <n v="14302.89"/>
    <n v="10608.36"/>
    <n v="3694.53"/>
  </r>
  <r>
    <x v="5"/>
    <s v="Niger"/>
    <x v="6"/>
    <x v="1"/>
    <x v="1"/>
    <x v="614"/>
    <x v="8"/>
    <x v="6"/>
    <n v="807052075"/>
    <n v="24"/>
    <d v="2017-05-16T00:00:00"/>
    <n v="3498"/>
    <n v="651.21"/>
    <n v="524.96"/>
    <n v="2277932.58"/>
    <n v="1836310.08"/>
    <n v="441622.5"/>
  </r>
  <r>
    <x v="0"/>
    <s v="The Bahamas"/>
    <x v="0"/>
    <x v="0"/>
    <x v="0"/>
    <x v="1096"/>
    <x v="5"/>
    <x v="5"/>
    <n v="551270186"/>
    <n v="17"/>
    <d v="2014-04-09T00:00:00"/>
    <n v="1953"/>
    <n v="255.28"/>
    <n v="159.41999999999999"/>
    <n v="498561.84"/>
    <n v="311347.26"/>
    <n v="187214.58"/>
  </r>
  <r>
    <x v="3"/>
    <s v="Egypt"/>
    <x v="5"/>
    <x v="0"/>
    <x v="0"/>
    <x v="1392"/>
    <x v="8"/>
    <x v="4"/>
    <n v="940124833"/>
    <n v="39"/>
    <d v="2016-06-03T00:00:00"/>
    <n v="2685"/>
    <n v="109.28"/>
    <n v="35.840000000000003"/>
    <n v="293416.8"/>
    <n v="96230.399999999994"/>
    <n v="197186.4"/>
  </r>
  <r>
    <x v="1"/>
    <s v="Malta"/>
    <x v="8"/>
    <x v="0"/>
    <x v="3"/>
    <x v="1145"/>
    <x v="5"/>
    <x v="3"/>
    <n v="901789844"/>
    <n v="42"/>
    <d v="2015-05-05T00:00:00"/>
    <n v="8509"/>
    <n v="421.89"/>
    <n v="364.69"/>
    <n v="3589862.01"/>
    <n v="3103147.21"/>
    <n v="486714.8"/>
  </r>
  <r>
    <x v="4"/>
    <s v="Samoa"/>
    <x v="8"/>
    <x v="0"/>
    <x v="2"/>
    <x v="838"/>
    <x v="5"/>
    <x v="2"/>
    <n v="784751546"/>
    <n v="42"/>
    <d v="2011-05-11T00:00:00"/>
    <n v="4276"/>
    <n v="421.89"/>
    <n v="364.69"/>
    <n v="1804001.64"/>
    <n v="1559414.44"/>
    <n v="244587.2"/>
  </r>
  <r>
    <x v="5"/>
    <s v="South Sudan"/>
    <x v="4"/>
    <x v="0"/>
    <x v="0"/>
    <x v="1085"/>
    <x v="9"/>
    <x v="6"/>
    <n v="107808768"/>
    <n v="47"/>
    <d v="2017-03-14T00:00:00"/>
    <n v="1865"/>
    <n v="81.73"/>
    <n v="56.67"/>
    <n v="152426.45000000001"/>
    <n v="105689.55"/>
    <n v="46736.9"/>
  </r>
  <r>
    <x v="2"/>
    <s v="South Korea"/>
    <x v="0"/>
    <x v="1"/>
    <x v="2"/>
    <x v="1393"/>
    <x v="5"/>
    <x v="4"/>
    <n v="710072839"/>
    <n v="22"/>
    <d v="2016-04-03T00:00:00"/>
    <n v="5187"/>
    <n v="255.28"/>
    <n v="159.41999999999999"/>
    <n v="1324137.3600000001"/>
    <n v="826911.54"/>
    <n v="497225.82"/>
  </r>
  <r>
    <x v="5"/>
    <s v="Rwanda"/>
    <x v="9"/>
    <x v="0"/>
    <x v="2"/>
    <x v="684"/>
    <x v="11"/>
    <x v="7"/>
    <n v="900967586"/>
    <n v="27"/>
    <d v="2012-03-03T00:00:00"/>
    <n v="5185"/>
    <n v="9.33"/>
    <n v="6.92"/>
    <n v="48376.05"/>
    <n v="35880.199999999997"/>
    <n v="12495.85"/>
  </r>
  <r>
    <x v="1"/>
    <s v="Portugal"/>
    <x v="6"/>
    <x v="0"/>
    <x v="0"/>
    <x v="1366"/>
    <x v="4"/>
    <x v="4"/>
    <n v="410229337"/>
    <n v="31"/>
    <d v="2016-12-22T00:00:00"/>
    <n v="4832"/>
    <n v="651.21"/>
    <n v="524.96"/>
    <n v="3146646.72"/>
    <n v="2536606.7200000002"/>
    <n v="610040"/>
  </r>
  <r>
    <x v="1"/>
    <s v="Switzerland"/>
    <x v="2"/>
    <x v="0"/>
    <x v="2"/>
    <x v="1394"/>
    <x v="8"/>
    <x v="6"/>
    <n v="837906920"/>
    <n v="42"/>
    <d v="2017-05-16T00:00:00"/>
    <n v="4133"/>
    <n v="47.45"/>
    <n v="31.79"/>
    <n v="196110.85"/>
    <n v="131388.07"/>
    <n v="64722.78"/>
  </r>
  <r>
    <x v="1"/>
    <s v="Slovakia"/>
    <x v="11"/>
    <x v="0"/>
    <x v="1"/>
    <x v="387"/>
    <x v="9"/>
    <x v="4"/>
    <n v="704361665"/>
    <n v="31"/>
    <d v="2016-03-01T00:00:00"/>
    <n v="5124"/>
    <n v="668.27"/>
    <n v="502.54"/>
    <n v="3424215.48"/>
    <n v="2575014.96"/>
    <n v="849200.52"/>
  </r>
  <r>
    <x v="1"/>
    <s v="Austria"/>
    <x v="1"/>
    <x v="1"/>
    <x v="0"/>
    <x v="1341"/>
    <x v="1"/>
    <x v="0"/>
    <n v="400267398"/>
    <n v="9"/>
    <d v="2013-07-20T00:00:00"/>
    <n v="6873"/>
    <n v="152.58000000000001"/>
    <n v="97.44"/>
    <n v="1048682.3400000001"/>
    <n v="669705.12"/>
    <n v="378977.22"/>
  </r>
  <r>
    <x v="5"/>
    <s v="Cameroon"/>
    <x v="10"/>
    <x v="1"/>
    <x v="0"/>
    <x v="1001"/>
    <x v="6"/>
    <x v="1"/>
    <n v="836610448"/>
    <n v="50"/>
    <d v="2010-12-19T00:00:00"/>
    <n v="478"/>
    <n v="154.06"/>
    <n v="90.93"/>
    <n v="73640.679999999993"/>
    <n v="43464.54"/>
    <n v="30176.14"/>
  </r>
  <r>
    <x v="5"/>
    <s v="Seychelles"/>
    <x v="3"/>
    <x v="0"/>
    <x v="3"/>
    <x v="533"/>
    <x v="9"/>
    <x v="5"/>
    <n v="294689643"/>
    <n v="12"/>
    <d v="2014-02-07T00:00:00"/>
    <n v="4069"/>
    <n v="205.7"/>
    <n v="117.11"/>
    <n v="836993.3"/>
    <n v="476520.59"/>
    <n v="360472.71"/>
  </r>
  <r>
    <x v="5"/>
    <s v="Sierra Leone"/>
    <x v="2"/>
    <x v="0"/>
    <x v="0"/>
    <x v="391"/>
    <x v="8"/>
    <x v="3"/>
    <n v="276116311"/>
    <n v="23"/>
    <d v="2015-04-26T00:00:00"/>
    <n v="7807"/>
    <n v="47.45"/>
    <n v="31.79"/>
    <n v="370442.15"/>
    <n v="248184.53"/>
    <n v="122257.62"/>
  </r>
  <r>
    <x v="3"/>
    <s v="Azerbaijan"/>
    <x v="8"/>
    <x v="1"/>
    <x v="0"/>
    <x v="1395"/>
    <x v="5"/>
    <x v="2"/>
    <n v="552814280"/>
    <n v="45"/>
    <d v="2011-05-10T00:00:00"/>
    <n v="8885"/>
    <n v="421.89"/>
    <n v="364.69"/>
    <n v="3748492.65"/>
    <n v="3240270.65"/>
    <n v="508222"/>
  </r>
  <r>
    <x v="2"/>
    <s v="Malaysia"/>
    <x v="6"/>
    <x v="1"/>
    <x v="3"/>
    <x v="554"/>
    <x v="9"/>
    <x v="3"/>
    <n v="517019879"/>
    <n v="4"/>
    <d v="2015-01-28T00:00:00"/>
    <n v="6526"/>
    <n v="651.21"/>
    <n v="524.96"/>
    <n v="4249796.46"/>
    <n v="3425888.96"/>
    <n v="823907.5"/>
  </r>
  <r>
    <x v="1"/>
    <s v="France"/>
    <x v="8"/>
    <x v="0"/>
    <x v="1"/>
    <x v="1396"/>
    <x v="3"/>
    <x v="5"/>
    <n v="531281936"/>
    <n v="15"/>
    <d v="2014-06-03T00:00:00"/>
    <n v="6986"/>
    <n v="421.89"/>
    <n v="364.69"/>
    <n v="2947323.54"/>
    <n v="2547724.34"/>
    <n v="399599.2"/>
  </r>
  <r>
    <x v="0"/>
    <s v="Grenada"/>
    <x v="2"/>
    <x v="0"/>
    <x v="1"/>
    <x v="495"/>
    <x v="9"/>
    <x v="0"/>
    <n v="578461778"/>
    <n v="5"/>
    <d v="2013-01-09T00:00:00"/>
    <n v="8550"/>
    <n v="47.45"/>
    <n v="31.79"/>
    <n v="405697.5"/>
    <n v="271804.5"/>
    <n v="133893"/>
  </r>
  <r>
    <x v="5"/>
    <s v="Senegal"/>
    <x v="10"/>
    <x v="1"/>
    <x v="2"/>
    <x v="187"/>
    <x v="9"/>
    <x v="7"/>
    <n v="711733233"/>
    <n v="42"/>
    <d v="2012-03-09T00:00:00"/>
    <n v="6535"/>
    <n v="154.06"/>
    <n v="90.93"/>
    <n v="1006782.1"/>
    <n v="594227.55000000005"/>
    <n v="412554.55"/>
  </r>
  <r>
    <x v="2"/>
    <s v="Brunei"/>
    <x v="0"/>
    <x v="1"/>
    <x v="2"/>
    <x v="1397"/>
    <x v="2"/>
    <x v="0"/>
    <n v="604582631"/>
    <n v="3"/>
    <d v="2013-09-30T00:00:00"/>
    <n v="8291"/>
    <n v="255.28"/>
    <n v="159.41999999999999"/>
    <n v="2116526.48"/>
    <n v="1321751.22"/>
    <n v="794775.26"/>
  </r>
  <r>
    <x v="1"/>
    <s v="Greece"/>
    <x v="7"/>
    <x v="0"/>
    <x v="1"/>
    <x v="821"/>
    <x v="10"/>
    <x v="6"/>
    <n v="900808799"/>
    <n v="8"/>
    <d v="2017-06-28T00:00:00"/>
    <n v="8196"/>
    <n v="437.2"/>
    <n v="263.33"/>
    <n v="3583291.2"/>
    <n v="2158252.6800000002"/>
    <n v="1425038.52"/>
  </r>
  <r>
    <x v="2"/>
    <s v="Singapore"/>
    <x v="0"/>
    <x v="0"/>
    <x v="2"/>
    <x v="1398"/>
    <x v="5"/>
    <x v="4"/>
    <n v="964523065"/>
    <n v="37"/>
    <d v="2016-04-24T00:00:00"/>
    <n v="2664"/>
    <n v="255.28"/>
    <n v="159.41999999999999"/>
    <n v="680065.92"/>
    <n v="424694.88"/>
    <n v="255371.04"/>
  </r>
  <r>
    <x v="5"/>
    <s v="Madagascar"/>
    <x v="11"/>
    <x v="0"/>
    <x v="3"/>
    <x v="1048"/>
    <x v="3"/>
    <x v="3"/>
    <n v="230149257"/>
    <n v="8"/>
    <d v="2015-05-13T00:00:00"/>
    <n v="5134"/>
    <n v="668.27"/>
    <n v="502.54"/>
    <n v="3430898.18"/>
    <n v="2580040.36"/>
    <n v="850857.82"/>
  </r>
  <r>
    <x v="4"/>
    <s v="Australia"/>
    <x v="7"/>
    <x v="1"/>
    <x v="1"/>
    <x v="395"/>
    <x v="2"/>
    <x v="0"/>
    <n v="452423703"/>
    <n v="5"/>
    <d v="2013-09-24T00:00:00"/>
    <n v="1082"/>
    <n v="437.2"/>
    <n v="263.33"/>
    <n v="473050.4"/>
    <n v="284923.06"/>
    <n v="188127.34"/>
  </r>
  <r>
    <x v="1"/>
    <s v="Czech Republic"/>
    <x v="8"/>
    <x v="0"/>
    <x v="3"/>
    <x v="711"/>
    <x v="9"/>
    <x v="3"/>
    <n v="756395232"/>
    <n v="50"/>
    <d v="2015-03-13T00:00:00"/>
    <n v="3013"/>
    <n v="421.89"/>
    <n v="364.69"/>
    <n v="1271154.57"/>
    <n v="1098810.97"/>
    <n v="172343.6"/>
  </r>
  <r>
    <x v="5"/>
    <s v="Guinea"/>
    <x v="10"/>
    <x v="0"/>
    <x v="2"/>
    <x v="1399"/>
    <x v="1"/>
    <x v="4"/>
    <n v="787425172"/>
    <n v="24"/>
    <d v="2016-08-22T00:00:00"/>
    <n v="5462"/>
    <n v="154.06"/>
    <n v="90.93"/>
    <n v="841475.72"/>
    <n v="496659.66"/>
    <n v="344816.06"/>
  </r>
  <r>
    <x v="1"/>
    <s v="Ireland"/>
    <x v="5"/>
    <x v="0"/>
    <x v="1"/>
    <x v="88"/>
    <x v="6"/>
    <x v="7"/>
    <n v="261187350"/>
    <n v="1"/>
    <d v="2012-10-03T00:00:00"/>
    <n v="9996"/>
    <n v="109.28"/>
    <n v="35.840000000000003"/>
    <n v="1092362.8799999999"/>
    <n v="358256.64000000001"/>
    <n v="734106.24"/>
  </r>
  <r>
    <x v="3"/>
    <s v="Kuwait"/>
    <x v="7"/>
    <x v="0"/>
    <x v="2"/>
    <x v="1400"/>
    <x v="8"/>
    <x v="5"/>
    <n v="313668096"/>
    <n v="18"/>
    <d v="2014-05-04T00:00:00"/>
    <n v="215"/>
    <n v="437.2"/>
    <n v="263.33"/>
    <n v="93998"/>
    <n v="56615.95"/>
    <n v="37382.050000000003"/>
  </r>
  <r>
    <x v="0"/>
    <s v="Panama"/>
    <x v="8"/>
    <x v="1"/>
    <x v="1"/>
    <x v="1339"/>
    <x v="9"/>
    <x v="5"/>
    <n v="351166236"/>
    <n v="47"/>
    <d v="2014-02-21T00:00:00"/>
    <n v="6748"/>
    <n v="421.89"/>
    <n v="364.69"/>
    <n v="2846913.72"/>
    <n v="2460928.12"/>
    <n v="385985.6"/>
  </r>
  <r>
    <x v="2"/>
    <s v="Bhutan"/>
    <x v="7"/>
    <x v="1"/>
    <x v="1"/>
    <x v="1401"/>
    <x v="3"/>
    <x v="0"/>
    <n v="300293099"/>
    <n v="26"/>
    <d v="2013-06-18T00:00:00"/>
    <n v="2256"/>
    <n v="437.2"/>
    <n v="263.33"/>
    <n v="986323.2"/>
    <n v="594072.48"/>
    <n v="392250.72"/>
  </r>
  <r>
    <x v="2"/>
    <s v="Cambodia"/>
    <x v="11"/>
    <x v="0"/>
    <x v="3"/>
    <x v="1402"/>
    <x v="5"/>
    <x v="2"/>
    <n v="157972514"/>
    <n v="30"/>
    <d v="2011-04-04T00:00:00"/>
    <n v="6432"/>
    <n v="668.27"/>
    <n v="502.54"/>
    <n v="4298312.6399999997"/>
    <n v="3232337.28"/>
    <n v="1065975.3600000001"/>
  </r>
  <r>
    <x v="3"/>
    <s v="Tunisia"/>
    <x v="10"/>
    <x v="1"/>
    <x v="0"/>
    <x v="1403"/>
    <x v="2"/>
    <x v="5"/>
    <n v="441440808"/>
    <n v="49"/>
    <d v="2014-11-17T00:00:00"/>
    <n v="1000"/>
    <n v="154.06"/>
    <n v="90.93"/>
    <n v="154060"/>
    <n v="90930"/>
    <n v="63130"/>
  </r>
  <r>
    <x v="5"/>
    <s v="Central African Republic"/>
    <x v="4"/>
    <x v="1"/>
    <x v="3"/>
    <x v="1404"/>
    <x v="7"/>
    <x v="0"/>
    <n v="838246810"/>
    <n v="8"/>
    <d v="2013-08-21T00:00:00"/>
    <n v="4714"/>
    <n v="81.73"/>
    <n v="56.67"/>
    <n v="385275.22"/>
    <n v="267142.38"/>
    <n v="118132.84"/>
  </r>
  <r>
    <x v="3"/>
    <s v="Qatar"/>
    <x v="11"/>
    <x v="1"/>
    <x v="0"/>
    <x v="1405"/>
    <x v="1"/>
    <x v="0"/>
    <n v="656251847"/>
    <n v="50"/>
    <d v="2013-08-29T00:00:00"/>
    <n v="8360"/>
    <n v="668.27"/>
    <n v="502.54"/>
    <n v="5586737.2000000002"/>
    <n v="4201234.4000000004"/>
    <n v="1385502.8"/>
  </r>
  <r>
    <x v="2"/>
    <s v="Sri Lanka"/>
    <x v="11"/>
    <x v="1"/>
    <x v="1"/>
    <x v="904"/>
    <x v="10"/>
    <x v="6"/>
    <n v="173629748"/>
    <n v="0"/>
    <d v="2017-06-19T00:00:00"/>
    <n v="9756"/>
    <n v="668.27"/>
    <n v="502.54"/>
    <n v="6519642.1200000001"/>
    <n v="4902780.24"/>
    <n v="1616861.88"/>
  </r>
  <r>
    <x v="1"/>
    <s v="Slovenia"/>
    <x v="5"/>
    <x v="1"/>
    <x v="2"/>
    <x v="1406"/>
    <x v="3"/>
    <x v="5"/>
    <n v="188866841"/>
    <n v="4"/>
    <d v="2014-05-20T00:00:00"/>
    <n v="8750"/>
    <n v="109.28"/>
    <n v="35.840000000000003"/>
    <n v="956200"/>
    <n v="313600"/>
    <n v="642600"/>
  </r>
  <r>
    <x v="4"/>
    <s v="East Timor"/>
    <x v="2"/>
    <x v="1"/>
    <x v="2"/>
    <x v="1407"/>
    <x v="5"/>
    <x v="0"/>
    <n v="670761954"/>
    <n v="41"/>
    <d v="2013-04-11T00:00:00"/>
    <n v="2223"/>
    <n v="47.45"/>
    <n v="31.79"/>
    <n v="105481.35"/>
    <n v="70669.17"/>
    <n v="34812.18"/>
  </r>
  <r>
    <x v="5"/>
    <s v="Nigeria"/>
    <x v="3"/>
    <x v="1"/>
    <x v="0"/>
    <x v="1334"/>
    <x v="8"/>
    <x v="4"/>
    <n v="308426415"/>
    <n v="2"/>
    <d v="2016-04-06T00:00:00"/>
    <n v="9085"/>
    <n v="205.7"/>
    <n v="117.11"/>
    <n v="1868784.5"/>
    <n v="1063944.3500000001"/>
    <n v="804840.15"/>
  </r>
  <r>
    <x v="2"/>
    <s v="Laos"/>
    <x v="3"/>
    <x v="0"/>
    <x v="1"/>
    <x v="1196"/>
    <x v="6"/>
    <x v="3"/>
    <n v="561284053"/>
    <n v="22"/>
    <d v="2015-10-31T00:00:00"/>
    <n v="5279"/>
    <n v="205.7"/>
    <n v="117.11"/>
    <n v="1085890.3"/>
    <n v="618223.68999999994"/>
    <n v="467666.61"/>
  </r>
  <r>
    <x v="1"/>
    <s v="Cyprus"/>
    <x v="11"/>
    <x v="0"/>
    <x v="1"/>
    <x v="330"/>
    <x v="10"/>
    <x v="7"/>
    <n v="709071195"/>
    <n v="45"/>
    <d v="2012-08-02T00:00:00"/>
    <n v="8778"/>
    <n v="668.27"/>
    <n v="502.54"/>
    <n v="5866074.0599999996"/>
    <n v="4411296.12"/>
    <n v="1454777.94"/>
  </r>
  <r>
    <x v="5"/>
    <s v="Republic of the Congo"/>
    <x v="11"/>
    <x v="0"/>
    <x v="0"/>
    <x v="1044"/>
    <x v="0"/>
    <x v="2"/>
    <n v="101836669"/>
    <n v="2"/>
    <d v="2011-12-14T00:00:00"/>
    <n v="4588"/>
    <n v="668.27"/>
    <n v="502.54"/>
    <n v="3066022.76"/>
    <n v="2305653.52"/>
    <n v="760369.24"/>
  </r>
  <r>
    <x v="3"/>
    <s v="Somalia"/>
    <x v="4"/>
    <x v="0"/>
    <x v="0"/>
    <x v="1408"/>
    <x v="8"/>
    <x v="0"/>
    <n v="409941804"/>
    <n v="44"/>
    <d v="2013-06-08T00:00:00"/>
    <n v="9744"/>
    <n v="81.73"/>
    <n v="56.67"/>
    <n v="796377.12"/>
    <n v="552192.48"/>
    <n v="244184.64"/>
  </r>
  <r>
    <x v="1"/>
    <s v="Belarus"/>
    <x v="3"/>
    <x v="0"/>
    <x v="2"/>
    <x v="681"/>
    <x v="0"/>
    <x v="7"/>
    <n v="674060428"/>
    <n v="2"/>
    <d v="2012-12-17T00:00:00"/>
    <n v="8315"/>
    <n v="205.7"/>
    <n v="117.11"/>
    <n v="1710395.5"/>
    <n v="973769.65"/>
    <n v="736625.85"/>
  </r>
  <r>
    <x v="3"/>
    <s v="Afghanistan"/>
    <x v="6"/>
    <x v="1"/>
    <x v="1"/>
    <x v="1409"/>
    <x v="4"/>
    <x v="3"/>
    <n v="455178868"/>
    <n v="26"/>
    <d v="2015-12-15T00:00:00"/>
    <n v="6397"/>
    <n v="651.21"/>
    <n v="524.96"/>
    <n v="4165790.37"/>
    <n v="3358169.12"/>
    <n v="807621.25"/>
  </r>
  <r>
    <x v="1"/>
    <s v="San Marino"/>
    <x v="7"/>
    <x v="1"/>
    <x v="1"/>
    <x v="141"/>
    <x v="6"/>
    <x v="4"/>
    <n v="284595954"/>
    <n v="2"/>
    <d v="2016-10-29T00:00:00"/>
    <n v="7122"/>
    <n v="437.2"/>
    <n v="263.33"/>
    <n v="3113738.4"/>
    <n v="1875436.26"/>
    <n v="1238302.1399999999"/>
  </r>
  <r>
    <x v="5"/>
    <s v="Nigeria"/>
    <x v="8"/>
    <x v="0"/>
    <x v="1"/>
    <x v="1410"/>
    <x v="1"/>
    <x v="2"/>
    <n v="313923013"/>
    <n v="30"/>
    <d v="2011-08-23T00:00:00"/>
    <n v="5650"/>
    <n v="421.89"/>
    <n v="364.69"/>
    <n v="2383678.5"/>
    <n v="2060498.5"/>
    <n v="323180"/>
  </r>
  <r>
    <x v="3"/>
    <s v="Kuwait"/>
    <x v="5"/>
    <x v="0"/>
    <x v="2"/>
    <x v="1021"/>
    <x v="4"/>
    <x v="3"/>
    <n v="765083873"/>
    <n v="48"/>
    <d v="2016-01-05T00:00:00"/>
    <n v="4175"/>
    <n v="109.28"/>
    <n v="35.840000000000003"/>
    <n v="456244"/>
    <n v="149632"/>
    <n v="306612"/>
  </r>
  <r>
    <x v="1"/>
    <s v="Iceland"/>
    <x v="0"/>
    <x v="1"/>
    <x v="1"/>
    <x v="1153"/>
    <x v="3"/>
    <x v="4"/>
    <n v="580314862"/>
    <n v="6"/>
    <d v="2016-05-12T00:00:00"/>
    <n v="6918"/>
    <n v="255.28"/>
    <n v="159.41999999999999"/>
    <n v="1766027.04"/>
    <n v="1102867.56"/>
    <n v="663159.48"/>
  </r>
  <r>
    <x v="0"/>
    <s v="Honduras"/>
    <x v="8"/>
    <x v="1"/>
    <x v="1"/>
    <x v="1411"/>
    <x v="0"/>
    <x v="2"/>
    <n v="572164809"/>
    <n v="47"/>
    <d v="2012-01-25T00:00:00"/>
    <n v="5137"/>
    <n v="421.89"/>
    <n v="364.69"/>
    <n v="2167248.9300000002"/>
    <n v="1873412.53"/>
    <n v="293836.40000000002"/>
  </r>
  <r>
    <x v="2"/>
    <s v="North Korea"/>
    <x v="2"/>
    <x v="0"/>
    <x v="1"/>
    <x v="1412"/>
    <x v="8"/>
    <x v="1"/>
    <n v="273495042"/>
    <n v="20"/>
    <d v="2010-05-01T00:00:00"/>
    <n v="2115"/>
    <n v="47.45"/>
    <n v="31.79"/>
    <n v="100356.75"/>
    <n v="67235.850000000006"/>
    <n v="33120.9"/>
  </r>
  <r>
    <x v="3"/>
    <s v="Iraq"/>
    <x v="8"/>
    <x v="1"/>
    <x v="3"/>
    <x v="560"/>
    <x v="8"/>
    <x v="4"/>
    <n v="187479388"/>
    <n v="18"/>
    <d v="2016-04-24T00:00:00"/>
    <n v="8172"/>
    <n v="421.89"/>
    <n v="364.69"/>
    <n v="3447685.08"/>
    <n v="2980246.68"/>
    <n v="467438.4"/>
  </r>
  <r>
    <x v="1"/>
    <s v="Luxembourg"/>
    <x v="1"/>
    <x v="0"/>
    <x v="2"/>
    <x v="1413"/>
    <x v="11"/>
    <x v="0"/>
    <n v="437604176"/>
    <n v="45"/>
    <d v="2013-04-07T00:00:00"/>
    <n v="5655"/>
    <n v="152.58000000000001"/>
    <n v="97.44"/>
    <n v="862839.9"/>
    <n v="551023.19999999995"/>
    <n v="311816.7"/>
  </r>
  <r>
    <x v="6"/>
    <s v="United States of America"/>
    <x v="2"/>
    <x v="1"/>
    <x v="0"/>
    <x v="1414"/>
    <x v="2"/>
    <x v="2"/>
    <n v="317668235"/>
    <n v="44"/>
    <d v="2011-11-07T00:00:00"/>
    <n v="3945"/>
    <n v="47.45"/>
    <n v="31.79"/>
    <n v="187190.25"/>
    <n v="125411.55"/>
    <n v="61778.7"/>
  </r>
  <r>
    <x v="3"/>
    <s v="Yemen"/>
    <x v="7"/>
    <x v="1"/>
    <x v="3"/>
    <x v="587"/>
    <x v="3"/>
    <x v="4"/>
    <n v="541782891"/>
    <n v="20"/>
    <d v="2016-05-21T00:00:00"/>
    <n v="4452"/>
    <n v="437.2"/>
    <n v="263.33"/>
    <n v="1946414.4"/>
    <n v="1172345.1599999999"/>
    <n v="774069.24"/>
  </r>
  <r>
    <x v="0"/>
    <s v="Saint Vincent and the Grenadines"/>
    <x v="6"/>
    <x v="0"/>
    <x v="0"/>
    <x v="1258"/>
    <x v="3"/>
    <x v="0"/>
    <n v="994371974"/>
    <n v="19"/>
    <d v="2013-06-12T00:00:00"/>
    <n v="5619"/>
    <n v="651.21"/>
    <n v="524.96"/>
    <n v="3659148.99"/>
    <n v="2949750.24"/>
    <n v="709398.75"/>
  </r>
  <r>
    <x v="5"/>
    <s v="Benin"/>
    <x v="3"/>
    <x v="0"/>
    <x v="2"/>
    <x v="1019"/>
    <x v="11"/>
    <x v="0"/>
    <n v="280171811"/>
    <n v="48"/>
    <d v="2013-04-07T00:00:00"/>
    <n v="7920"/>
    <n v="205.7"/>
    <n v="117.11"/>
    <n v="1629144"/>
    <n v="927511.2"/>
    <n v="701632.8"/>
  </r>
  <r>
    <x v="5"/>
    <s v="Benin"/>
    <x v="11"/>
    <x v="0"/>
    <x v="0"/>
    <x v="1337"/>
    <x v="10"/>
    <x v="3"/>
    <n v="674231231"/>
    <n v="1"/>
    <d v="2015-06-28T00:00:00"/>
    <n v="8859"/>
    <n v="668.27"/>
    <n v="502.54"/>
    <n v="5920203.9299999997"/>
    <n v="4452001.8600000003"/>
    <n v="1468202.07"/>
  </r>
  <r>
    <x v="5"/>
    <s v="Uganda"/>
    <x v="6"/>
    <x v="0"/>
    <x v="1"/>
    <x v="1278"/>
    <x v="4"/>
    <x v="0"/>
    <n v="471911561"/>
    <n v="40"/>
    <d v="2013-12-24T00:00:00"/>
    <n v="7973"/>
    <n v="651.21"/>
    <n v="524.96"/>
    <n v="5192097.33"/>
    <n v="4185506.08"/>
    <n v="1006591.25"/>
  </r>
  <r>
    <x v="2"/>
    <s v="Cambodia"/>
    <x v="1"/>
    <x v="0"/>
    <x v="3"/>
    <x v="1415"/>
    <x v="11"/>
    <x v="5"/>
    <n v="738886630"/>
    <n v="10"/>
    <d v="2014-02-28T00:00:00"/>
    <n v="1828"/>
    <n v="152.58000000000001"/>
    <n v="97.44"/>
    <n v="278916.24"/>
    <n v="178120.32000000001"/>
    <n v="100795.92"/>
  </r>
  <r>
    <x v="6"/>
    <s v="Greenland"/>
    <x v="2"/>
    <x v="0"/>
    <x v="0"/>
    <x v="1416"/>
    <x v="7"/>
    <x v="3"/>
    <n v="361142766"/>
    <n v="23"/>
    <d v="2015-09-05T00:00:00"/>
    <n v="9025"/>
    <n v="47.45"/>
    <n v="31.79"/>
    <n v="428236.25"/>
    <n v="286904.75"/>
    <n v="141331.5"/>
  </r>
  <r>
    <x v="1"/>
    <s v="Italy"/>
    <x v="2"/>
    <x v="1"/>
    <x v="3"/>
    <x v="872"/>
    <x v="0"/>
    <x v="5"/>
    <n v="994978797"/>
    <n v="28"/>
    <d v="2015-01-02T00:00:00"/>
    <n v="5192"/>
    <n v="47.45"/>
    <n v="31.79"/>
    <n v="246360.4"/>
    <n v="165053.68"/>
    <n v="81306.720000000001"/>
  </r>
  <r>
    <x v="1"/>
    <s v="Greece"/>
    <x v="2"/>
    <x v="1"/>
    <x v="3"/>
    <x v="1417"/>
    <x v="8"/>
    <x v="6"/>
    <n v="317006051"/>
    <n v="36"/>
    <d v="2017-06-05T00:00:00"/>
    <n v="7990"/>
    <n v="47.45"/>
    <n v="31.79"/>
    <n v="379125.5"/>
    <n v="254002.1"/>
    <n v="125123.4"/>
  </r>
  <r>
    <x v="5"/>
    <s v="Cameroon"/>
    <x v="1"/>
    <x v="0"/>
    <x v="0"/>
    <x v="1418"/>
    <x v="5"/>
    <x v="1"/>
    <n v="574148356"/>
    <n v="49"/>
    <d v="2010-05-04T00:00:00"/>
    <n v="2112"/>
    <n v="152.58000000000001"/>
    <n v="97.44"/>
    <n v="322248.96000000002"/>
    <n v="205793.28"/>
    <n v="116455.67999999999"/>
  </r>
  <r>
    <x v="1"/>
    <s v="Montenegro"/>
    <x v="4"/>
    <x v="0"/>
    <x v="3"/>
    <x v="515"/>
    <x v="8"/>
    <x v="7"/>
    <n v="933642041"/>
    <n v="30"/>
    <d v="2012-05-19T00:00:00"/>
    <n v="4282"/>
    <n v="81.73"/>
    <n v="56.67"/>
    <n v="349967.86"/>
    <n v="242660.94"/>
    <n v="107306.92"/>
  </r>
  <r>
    <x v="2"/>
    <s v="Singapore"/>
    <x v="0"/>
    <x v="0"/>
    <x v="0"/>
    <x v="1419"/>
    <x v="4"/>
    <x v="4"/>
    <n v="633035933"/>
    <n v="31"/>
    <d v="2016-12-31T00:00:00"/>
    <n v="8255"/>
    <n v="255.28"/>
    <n v="159.41999999999999"/>
    <n v="2107336.4"/>
    <n v="1316012.1000000001"/>
    <n v="791324.3"/>
  </r>
  <r>
    <x v="2"/>
    <s v="Kyrgyzstan"/>
    <x v="1"/>
    <x v="0"/>
    <x v="1"/>
    <x v="1420"/>
    <x v="4"/>
    <x v="1"/>
    <n v="330191361"/>
    <n v="17"/>
    <d v="2010-11-23T00:00:00"/>
    <n v="9816"/>
    <n v="152.58000000000001"/>
    <n v="97.44"/>
    <n v="1497725.28"/>
    <n v="956471.04"/>
    <n v="541254.24"/>
  </r>
  <r>
    <x v="2"/>
    <s v="Kyrgyzstan"/>
    <x v="5"/>
    <x v="0"/>
    <x v="0"/>
    <x v="1421"/>
    <x v="9"/>
    <x v="4"/>
    <n v="753282153"/>
    <n v="43"/>
    <d v="2016-02-26T00:00:00"/>
    <n v="1784"/>
    <n v="109.28"/>
    <n v="35.840000000000003"/>
    <n v="194955.51999999999"/>
    <n v="63938.559999999998"/>
    <n v="131016.96000000001"/>
  </r>
  <r>
    <x v="5"/>
    <s v="Guinea-Bissau"/>
    <x v="9"/>
    <x v="1"/>
    <x v="1"/>
    <x v="20"/>
    <x v="9"/>
    <x v="1"/>
    <n v="450794637"/>
    <n v="24"/>
    <d v="2010-02-11T00:00:00"/>
    <n v="9006"/>
    <n v="9.33"/>
    <n v="6.92"/>
    <n v="84025.98"/>
    <n v="62321.52"/>
    <n v="21704.46"/>
  </r>
  <r>
    <x v="3"/>
    <s v="Somalia"/>
    <x v="3"/>
    <x v="1"/>
    <x v="0"/>
    <x v="1407"/>
    <x v="5"/>
    <x v="0"/>
    <n v="741527640"/>
    <n v="17"/>
    <d v="2013-03-18T00:00:00"/>
    <n v="3362"/>
    <n v="205.7"/>
    <n v="117.11"/>
    <n v="691563.4"/>
    <n v="393723.82"/>
    <n v="297839.58"/>
  </r>
  <r>
    <x v="1"/>
    <s v="Italy"/>
    <x v="6"/>
    <x v="1"/>
    <x v="0"/>
    <x v="1422"/>
    <x v="10"/>
    <x v="4"/>
    <n v="764592492"/>
    <n v="40"/>
    <d v="2016-07-19T00:00:00"/>
    <n v="8764"/>
    <n v="651.21"/>
    <n v="524.96"/>
    <n v="5707204.4400000004"/>
    <n v="4600749.4400000004"/>
    <n v="1106455"/>
  </r>
  <r>
    <x v="0"/>
    <s v="Antigua and Barbuda"/>
    <x v="5"/>
    <x v="1"/>
    <x v="3"/>
    <x v="1423"/>
    <x v="6"/>
    <x v="3"/>
    <n v="629413020"/>
    <n v="50"/>
    <d v="2015-12-01T00:00:00"/>
    <n v="6154"/>
    <n v="109.28"/>
    <n v="35.840000000000003"/>
    <n v="672509.12"/>
    <n v="220559.35999999999"/>
    <n v="451949.76"/>
  </r>
  <r>
    <x v="4"/>
    <s v="Federated States of Micronesia"/>
    <x v="9"/>
    <x v="1"/>
    <x v="1"/>
    <x v="1424"/>
    <x v="2"/>
    <x v="3"/>
    <n v="965725553"/>
    <n v="15"/>
    <d v="2015-10-08T00:00:00"/>
    <n v="8506"/>
    <n v="9.33"/>
    <n v="6.92"/>
    <n v="79360.98"/>
    <n v="58861.52"/>
    <n v="20499.46"/>
  </r>
  <r>
    <x v="3"/>
    <s v="Israel"/>
    <x v="10"/>
    <x v="0"/>
    <x v="3"/>
    <x v="110"/>
    <x v="1"/>
    <x v="1"/>
    <n v="673578917"/>
    <n v="46"/>
    <d v="2010-08-31T00:00:00"/>
    <n v="5825"/>
    <n v="154.06"/>
    <n v="90.93"/>
    <n v="897399.5"/>
    <n v="529667.25"/>
    <n v="367732.25"/>
  </r>
  <r>
    <x v="5"/>
    <s v="The Gambia"/>
    <x v="1"/>
    <x v="1"/>
    <x v="3"/>
    <x v="1425"/>
    <x v="2"/>
    <x v="1"/>
    <n v="973334443"/>
    <n v="13"/>
    <d v="2010-09-15T00:00:00"/>
    <n v="146"/>
    <n v="152.58000000000001"/>
    <n v="97.44"/>
    <n v="22276.68"/>
    <n v="14226.24"/>
    <n v="8050.44"/>
  </r>
  <r>
    <x v="0"/>
    <s v="Barbados"/>
    <x v="0"/>
    <x v="0"/>
    <x v="2"/>
    <x v="522"/>
    <x v="8"/>
    <x v="4"/>
    <n v="455665957"/>
    <n v="27"/>
    <d v="2016-05-13T00:00:00"/>
    <n v="538"/>
    <n v="255.28"/>
    <n v="159.41999999999999"/>
    <n v="137340.64000000001"/>
    <n v="85767.96"/>
    <n v="51572.68"/>
  </r>
  <r>
    <x v="1"/>
    <s v="Hungary"/>
    <x v="5"/>
    <x v="1"/>
    <x v="1"/>
    <x v="1426"/>
    <x v="10"/>
    <x v="0"/>
    <n v="931559789"/>
    <n v="10"/>
    <d v="2013-07-05T00:00:00"/>
    <n v="8098"/>
    <n v="109.28"/>
    <n v="35.840000000000003"/>
    <n v="884949.44"/>
    <n v="290232.32000000001"/>
    <n v="594717.12"/>
  </r>
  <r>
    <x v="1"/>
    <s v="Germany"/>
    <x v="2"/>
    <x v="1"/>
    <x v="2"/>
    <x v="1427"/>
    <x v="4"/>
    <x v="3"/>
    <n v="682314765"/>
    <n v="24"/>
    <d v="2015-12-20T00:00:00"/>
    <n v="956"/>
    <n v="47.45"/>
    <n v="31.79"/>
    <n v="45362.2"/>
    <n v="30391.24"/>
    <n v="14970.96"/>
  </r>
  <r>
    <x v="0"/>
    <s v="Cuba"/>
    <x v="6"/>
    <x v="1"/>
    <x v="1"/>
    <x v="1428"/>
    <x v="1"/>
    <x v="3"/>
    <n v="309542214"/>
    <n v="45"/>
    <d v="2015-09-05T00:00:00"/>
    <n v="9275"/>
    <n v="651.21"/>
    <n v="524.96"/>
    <n v="6039972.75"/>
    <n v="4869004"/>
    <n v="1170968.75"/>
  </r>
  <r>
    <x v="1"/>
    <s v="Spain"/>
    <x v="1"/>
    <x v="0"/>
    <x v="1"/>
    <x v="1429"/>
    <x v="4"/>
    <x v="4"/>
    <n v="485165965"/>
    <n v="33"/>
    <d v="2016-12-14T00:00:00"/>
    <n v="245"/>
    <n v="152.58000000000001"/>
    <n v="97.44"/>
    <n v="37382.1"/>
    <n v="23872.799999999999"/>
    <n v="13509.3"/>
  </r>
  <r>
    <x v="1"/>
    <s v="Netherlands"/>
    <x v="2"/>
    <x v="0"/>
    <x v="1"/>
    <x v="1430"/>
    <x v="5"/>
    <x v="1"/>
    <n v="601422345"/>
    <n v="16"/>
    <d v="2010-03-20T00:00:00"/>
    <n v="3092"/>
    <n v="47.45"/>
    <n v="31.79"/>
    <n v="146715.4"/>
    <n v="98294.68"/>
    <n v="48420.72"/>
  </r>
  <r>
    <x v="3"/>
    <s v="Azerbaijan"/>
    <x v="9"/>
    <x v="0"/>
    <x v="2"/>
    <x v="1431"/>
    <x v="3"/>
    <x v="0"/>
    <n v="120860183"/>
    <n v="10"/>
    <d v="2013-06-05T00:00:00"/>
    <n v="4069"/>
    <n v="9.33"/>
    <n v="6.92"/>
    <n v="37963.769999999997"/>
    <n v="28157.48"/>
    <n v="9806.2900000000009"/>
  </r>
  <r>
    <x v="3"/>
    <s v="United Arab Emirates"/>
    <x v="9"/>
    <x v="1"/>
    <x v="1"/>
    <x v="1381"/>
    <x v="5"/>
    <x v="3"/>
    <n v="826340806"/>
    <n v="41"/>
    <d v="2015-05-07T00:00:00"/>
    <n v="1462"/>
    <n v="9.33"/>
    <n v="6.92"/>
    <n v="13640.46"/>
    <n v="10117.040000000001"/>
    <n v="3523.42"/>
  </r>
  <r>
    <x v="5"/>
    <s v="Ghana"/>
    <x v="6"/>
    <x v="0"/>
    <x v="2"/>
    <x v="552"/>
    <x v="6"/>
    <x v="4"/>
    <n v="971038043"/>
    <n v="25"/>
    <d v="2016-11-08T00:00:00"/>
    <n v="590"/>
    <n v="651.21"/>
    <n v="524.96"/>
    <n v="384213.9"/>
    <n v="309726.40000000002"/>
    <n v="74487.5"/>
  </r>
  <r>
    <x v="0"/>
    <s v="Cuba"/>
    <x v="0"/>
    <x v="1"/>
    <x v="3"/>
    <x v="1432"/>
    <x v="7"/>
    <x v="7"/>
    <n v="228438222"/>
    <n v="43"/>
    <d v="2012-10-12T00:00:00"/>
    <n v="8801"/>
    <n v="255.28"/>
    <n v="159.41999999999999"/>
    <n v="2246719.2799999998"/>
    <n v="1403055.42"/>
    <n v="843663.86"/>
  </r>
  <r>
    <x v="4"/>
    <s v="Vanuatu"/>
    <x v="6"/>
    <x v="1"/>
    <x v="2"/>
    <x v="821"/>
    <x v="10"/>
    <x v="6"/>
    <n v="142340171"/>
    <n v="11"/>
    <d v="2017-07-01T00:00:00"/>
    <n v="475"/>
    <n v="651.21"/>
    <n v="524.96"/>
    <n v="309324.75"/>
    <n v="249356"/>
    <n v="59968.75"/>
  </r>
  <r>
    <x v="3"/>
    <s v="Lebanon"/>
    <x v="11"/>
    <x v="1"/>
    <x v="1"/>
    <x v="66"/>
    <x v="1"/>
    <x v="4"/>
    <n v="976855218"/>
    <n v="11"/>
    <d v="2016-08-08T00:00:00"/>
    <n v="2022"/>
    <n v="668.27"/>
    <n v="502.54"/>
    <n v="1351241.94"/>
    <n v="1016135.88"/>
    <n v="335106.06"/>
  </r>
  <r>
    <x v="5"/>
    <s v="Guinea"/>
    <x v="0"/>
    <x v="0"/>
    <x v="0"/>
    <x v="1360"/>
    <x v="3"/>
    <x v="3"/>
    <n v="366407191"/>
    <n v="12"/>
    <d v="2015-05-21T00:00:00"/>
    <n v="6885"/>
    <n v="255.28"/>
    <n v="159.41999999999999"/>
    <n v="1757602.8"/>
    <n v="1097606.7"/>
    <n v="659996.1"/>
  </r>
  <r>
    <x v="3"/>
    <s v="Iran"/>
    <x v="9"/>
    <x v="1"/>
    <x v="2"/>
    <x v="1433"/>
    <x v="2"/>
    <x v="7"/>
    <n v="965732419"/>
    <n v="47"/>
    <d v="2012-10-19T00:00:00"/>
    <n v="538"/>
    <n v="9.33"/>
    <n v="6.92"/>
    <n v="5019.54"/>
    <n v="3722.96"/>
    <n v="1296.58"/>
  </r>
  <r>
    <x v="1"/>
    <s v="Albania"/>
    <x v="11"/>
    <x v="1"/>
    <x v="0"/>
    <x v="1434"/>
    <x v="5"/>
    <x v="7"/>
    <n v="999879729"/>
    <n v="36"/>
    <d v="2012-05-06T00:00:00"/>
    <n v="5486"/>
    <n v="668.27"/>
    <n v="502.54"/>
    <n v="3666129.22"/>
    <n v="2756934.44"/>
    <n v="909194.78"/>
  </r>
  <r>
    <x v="5"/>
    <s v="Mali"/>
    <x v="1"/>
    <x v="0"/>
    <x v="0"/>
    <x v="1435"/>
    <x v="8"/>
    <x v="2"/>
    <n v="114210450"/>
    <n v="13"/>
    <d v="2011-04-28T00:00:00"/>
    <n v="6265"/>
    <n v="152.58000000000001"/>
    <n v="97.44"/>
    <n v="955913.7"/>
    <n v="610461.6"/>
    <n v="345452.1"/>
  </r>
  <r>
    <x v="4"/>
    <s v="Australia"/>
    <x v="11"/>
    <x v="0"/>
    <x v="3"/>
    <x v="454"/>
    <x v="4"/>
    <x v="2"/>
    <n v="724398410"/>
    <n v="1"/>
    <d v="2011-11-07T00:00:00"/>
    <n v="4442"/>
    <n v="668.27"/>
    <n v="502.54"/>
    <n v="2968455.34"/>
    <n v="2232282.6800000002"/>
    <n v="736172.66"/>
  </r>
  <r>
    <x v="0"/>
    <s v="Saint Lucia"/>
    <x v="2"/>
    <x v="0"/>
    <x v="0"/>
    <x v="888"/>
    <x v="9"/>
    <x v="6"/>
    <n v="366429936"/>
    <n v="36"/>
    <d v="2017-02-27T00:00:00"/>
    <n v="3616"/>
    <n v="47.45"/>
    <n v="31.79"/>
    <n v="171579.2"/>
    <n v="114952.64"/>
    <n v="56626.559999999998"/>
  </r>
  <r>
    <x v="1"/>
    <s v="Latvia"/>
    <x v="7"/>
    <x v="1"/>
    <x v="3"/>
    <x v="1436"/>
    <x v="5"/>
    <x v="7"/>
    <n v="246603858"/>
    <n v="41"/>
    <d v="2012-04-15T00:00:00"/>
    <n v="4417"/>
    <n v="437.2"/>
    <n v="263.33"/>
    <n v="1931112.4"/>
    <n v="1163128.6100000001"/>
    <n v="767983.79"/>
  </r>
  <r>
    <x v="1"/>
    <s v="Slovakia"/>
    <x v="2"/>
    <x v="0"/>
    <x v="2"/>
    <x v="1111"/>
    <x v="6"/>
    <x v="0"/>
    <n v="291531503"/>
    <n v="3"/>
    <d v="2013-10-26T00:00:00"/>
    <n v="9505"/>
    <n v="47.45"/>
    <n v="31.79"/>
    <n v="451012.25"/>
    <n v="302163.95"/>
    <n v="148848.29999999999"/>
  </r>
  <r>
    <x v="0"/>
    <s v="Jamaica"/>
    <x v="1"/>
    <x v="1"/>
    <x v="2"/>
    <x v="1437"/>
    <x v="11"/>
    <x v="0"/>
    <n v="498136699"/>
    <n v="50"/>
    <d v="2013-04-11T00:00:00"/>
    <n v="8574"/>
    <n v="152.58000000000001"/>
    <n v="97.44"/>
    <n v="1308220.92"/>
    <n v="835450.56"/>
    <n v="472770.36"/>
  </r>
  <r>
    <x v="1"/>
    <s v="Kosovo"/>
    <x v="3"/>
    <x v="1"/>
    <x v="3"/>
    <x v="1438"/>
    <x v="1"/>
    <x v="6"/>
    <n v="483655774"/>
    <n v="18"/>
    <d v="2017-08-05T00:00:00"/>
    <n v="3346"/>
    <n v="205.7"/>
    <n v="117.11"/>
    <n v="688272.2"/>
    <n v="391850.06"/>
    <n v="296422.14"/>
  </r>
  <r>
    <x v="5"/>
    <s v="Guinea-Bissau"/>
    <x v="7"/>
    <x v="1"/>
    <x v="2"/>
    <x v="1439"/>
    <x v="1"/>
    <x v="4"/>
    <n v="835637557"/>
    <n v="35"/>
    <d v="2016-08-21T00:00:00"/>
    <n v="2578"/>
    <n v="437.2"/>
    <n v="263.33"/>
    <n v="1127101.6000000001"/>
    <n v="678864.74"/>
    <n v="448236.86"/>
  </r>
  <r>
    <x v="0"/>
    <s v="Saint Vincent and the Grenadines"/>
    <x v="9"/>
    <x v="1"/>
    <x v="1"/>
    <x v="1388"/>
    <x v="4"/>
    <x v="3"/>
    <n v="861943376"/>
    <n v="42"/>
    <d v="2015-12-24T00:00:00"/>
    <n v="7054"/>
    <n v="9.33"/>
    <n v="6.92"/>
    <n v="65813.820000000007"/>
    <n v="48813.68"/>
    <n v="17000.14"/>
  </r>
  <r>
    <x v="1"/>
    <s v="Armenia"/>
    <x v="4"/>
    <x v="0"/>
    <x v="1"/>
    <x v="1440"/>
    <x v="0"/>
    <x v="1"/>
    <n v="840747058"/>
    <n v="16"/>
    <d v="2010-12-26T00:00:00"/>
    <n v="4593"/>
    <n v="81.73"/>
    <n v="56.67"/>
    <n v="375385.89"/>
    <n v="260285.31"/>
    <n v="115100.58"/>
  </r>
  <r>
    <x v="5"/>
    <s v="Mozambique"/>
    <x v="3"/>
    <x v="0"/>
    <x v="0"/>
    <x v="1241"/>
    <x v="10"/>
    <x v="0"/>
    <n v="670534932"/>
    <n v="0"/>
    <d v="2013-06-01T00:00:00"/>
    <n v="5042"/>
    <n v="205.7"/>
    <n v="117.11"/>
    <n v="1037139.4"/>
    <n v="590468.62"/>
    <n v="446670.78"/>
  </r>
  <r>
    <x v="5"/>
    <s v="Mauritius"/>
    <x v="0"/>
    <x v="1"/>
    <x v="3"/>
    <x v="1441"/>
    <x v="9"/>
    <x v="6"/>
    <n v="320105826"/>
    <n v="26"/>
    <d v="2017-02-19T00:00:00"/>
    <n v="5282"/>
    <n v="255.28"/>
    <n v="159.41999999999999"/>
    <n v="1348388.96"/>
    <n v="842056.44"/>
    <n v="506332.52"/>
  </r>
  <r>
    <x v="5"/>
    <s v="Chad"/>
    <x v="0"/>
    <x v="0"/>
    <x v="2"/>
    <x v="1147"/>
    <x v="2"/>
    <x v="4"/>
    <n v="278571069"/>
    <n v="34"/>
    <d v="2016-10-30T00:00:00"/>
    <n v="4225"/>
    <n v="255.28"/>
    <n v="159.41999999999999"/>
    <n v="1078558"/>
    <n v="673549.5"/>
    <n v="405008.5"/>
  </r>
  <r>
    <x v="1"/>
    <s v="Bosnia and Herzegovina"/>
    <x v="7"/>
    <x v="1"/>
    <x v="3"/>
    <x v="1442"/>
    <x v="11"/>
    <x v="7"/>
    <n v="205354487"/>
    <n v="8"/>
    <d v="2012-02-20T00:00:00"/>
    <n v="7811"/>
    <n v="437.2"/>
    <n v="263.33"/>
    <n v="3414969.2"/>
    <n v="2056870.63"/>
    <n v="1358098.57"/>
  </r>
  <r>
    <x v="1"/>
    <s v="Finland"/>
    <x v="3"/>
    <x v="0"/>
    <x v="3"/>
    <x v="1443"/>
    <x v="1"/>
    <x v="2"/>
    <n v="280192410"/>
    <n v="43"/>
    <d v="2011-08-28T00:00:00"/>
    <n v="4016"/>
    <n v="205.7"/>
    <n v="117.11"/>
    <n v="826091.2"/>
    <n v="470313.76"/>
    <n v="355777.44"/>
  </r>
  <r>
    <x v="4"/>
    <s v="East Timor"/>
    <x v="11"/>
    <x v="0"/>
    <x v="2"/>
    <x v="459"/>
    <x v="9"/>
    <x v="0"/>
    <n v="753133666"/>
    <n v="21"/>
    <d v="2013-02-04T00:00:00"/>
    <n v="7843"/>
    <n v="668.27"/>
    <n v="502.54"/>
    <n v="5241241.6100000003"/>
    <n v="3941421.22"/>
    <n v="1299820.3899999999"/>
  </r>
  <r>
    <x v="2"/>
    <s v="Kazakhstan"/>
    <x v="10"/>
    <x v="1"/>
    <x v="0"/>
    <x v="314"/>
    <x v="2"/>
    <x v="3"/>
    <n v="594539582"/>
    <n v="40"/>
    <d v="2015-10-29T00:00:00"/>
    <n v="6329"/>
    <n v="154.06"/>
    <n v="90.93"/>
    <n v="975045.74"/>
    <n v="575495.97"/>
    <n v="399549.77"/>
  </r>
  <r>
    <x v="2"/>
    <s v="Philippines"/>
    <x v="1"/>
    <x v="0"/>
    <x v="2"/>
    <x v="1444"/>
    <x v="0"/>
    <x v="3"/>
    <n v="645083987"/>
    <n v="34"/>
    <d v="2016-01-19T00:00:00"/>
    <n v="3542"/>
    <n v="152.58000000000001"/>
    <n v="97.44"/>
    <n v="540438.36"/>
    <n v="345132.48"/>
    <n v="195305.88"/>
  </r>
  <r>
    <x v="1"/>
    <s v="Germany"/>
    <x v="10"/>
    <x v="1"/>
    <x v="1"/>
    <x v="1445"/>
    <x v="5"/>
    <x v="2"/>
    <n v="465753209"/>
    <n v="0"/>
    <d v="2011-03-14T00:00:00"/>
    <n v="5579"/>
    <n v="154.06"/>
    <n v="90.93"/>
    <n v="859500.74"/>
    <n v="507298.47"/>
    <n v="352202.27"/>
  </r>
  <r>
    <x v="1"/>
    <s v="Sweden"/>
    <x v="4"/>
    <x v="0"/>
    <x v="1"/>
    <x v="1446"/>
    <x v="8"/>
    <x v="2"/>
    <n v="587846076"/>
    <n v="28"/>
    <d v="2011-05-24T00:00:00"/>
    <n v="5572"/>
    <n v="81.73"/>
    <n v="56.67"/>
    <n v="455399.56"/>
    <n v="315765.24"/>
    <n v="139634.32"/>
  </r>
  <r>
    <x v="2"/>
    <s v="Myanmar"/>
    <x v="4"/>
    <x v="0"/>
    <x v="1"/>
    <x v="684"/>
    <x v="11"/>
    <x v="7"/>
    <n v="262973916"/>
    <n v="15"/>
    <d v="2012-02-20T00:00:00"/>
    <n v="8680"/>
    <n v="81.73"/>
    <n v="56.67"/>
    <n v="709416.4"/>
    <n v="491895.6"/>
    <n v="217520.8"/>
  </r>
  <r>
    <x v="2"/>
    <s v="Laos"/>
    <x v="5"/>
    <x v="0"/>
    <x v="1"/>
    <x v="176"/>
    <x v="5"/>
    <x v="5"/>
    <n v="613060557"/>
    <n v="50"/>
    <d v="2014-04-25T00:00:00"/>
    <n v="7097"/>
    <n v="109.28"/>
    <n v="35.840000000000003"/>
    <n v="775560.16"/>
    <n v="254356.48000000001"/>
    <n v="521203.68"/>
  </r>
  <r>
    <x v="1"/>
    <s v="Armenia"/>
    <x v="3"/>
    <x v="1"/>
    <x v="3"/>
    <x v="1130"/>
    <x v="2"/>
    <x v="2"/>
    <n v="580342328"/>
    <n v="34"/>
    <d v="2011-10-14T00:00:00"/>
    <n v="5046"/>
    <n v="205.7"/>
    <n v="117.11"/>
    <n v="1037962.2"/>
    <n v="590937.06000000006"/>
    <n v="447025.14"/>
  </r>
  <r>
    <x v="4"/>
    <s v="Palau"/>
    <x v="1"/>
    <x v="1"/>
    <x v="0"/>
    <x v="1447"/>
    <x v="5"/>
    <x v="2"/>
    <n v="977368056"/>
    <n v="5"/>
    <d v="2011-03-18T00:00:00"/>
    <n v="3782"/>
    <n v="152.58000000000001"/>
    <n v="97.44"/>
    <n v="577057.56000000006"/>
    <n v="368518.08"/>
    <n v="208539.48"/>
  </r>
  <r>
    <x v="3"/>
    <s v="Saudi Arabia"/>
    <x v="1"/>
    <x v="1"/>
    <x v="0"/>
    <x v="458"/>
    <x v="2"/>
    <x v="7"/>
    <n v="436999070"/>
    <n v="19"/>
    <d v="2012-10-15T00:00:00"/>
    <n v="6591"/>
    <n v="152.58000000000001"/>
    <n v="97.44"/>
    <n v="1005654.78"/>
    <n v="642227.04"/>
    <n v="363427.74"/>
  </r>
  <r>
    <x v="0"/>
    <s v="Honduras"/>
    <x v="7"/>
    <x v="1"/>
    <x v="3"/>
    <x v="1378"/>
    <x v="7"/>
    <x v="0"/>
    <n v="362409198"/>
    <n v="15"/>
    <d v="2013-09-07T00:00:00"/>
    <n v="3790"/>
    <n v="437.2"/>
    <n v="263.33"/>
    <n v="1656988"/>
    <n v="998020.7"/>
    <n v="658967.30000000005"/>
  </r>
  <r>
    <x v="1"/>
    <s v="Switzerland"/>
    <x v="8"/>
    <x v="0"/>
    <x v="1"/>
    <x v="870"/>
    <x v="8"/>
    <x v="7"/>
    <n v="877084767"/>
    <n v="49"/>
    <d v="2012-06-09T00:00:00"/>
    <n v="7728"/>
    <n v="421.89"/>
    <n v="364.69"/>
    <n v="3260365.92"/>
    <n v="2818324.32"/>
    <n v="442041.59999999998"/>
  </r>
  <r>
    <x v="5"/>
    <s v="Chad"/>
    <x v="5"/>
    <x v="0"/>
    <x v="1"/>
    <x v="1448"/>
    <x v="0"/>
    <x v="2"/>
    <n v="374824607"/>
    <n v="10"/>
    <d v="2011-12-28T00:00:00"/>
    <n v="7785"/>
    <n v="109.28"/>
    <n v="35.840000000000003"/>
    <n v="850744.8"/>
    <n v="279014.40000000002"/>
    <n v="571730.4"/>
  </r>
  <r>
    <x v="5"/>
    <s v="Togo"/>
    <x v="6"/>
    <x v="0"/>
    <x v="1"/>
    <x v="259"/>
    <x v="0"/>
    <x v="4"/>
    <n v="469740045"/>
    <n v="9"/>
    <d v="2016-12-14T00:00:00"/>
    <n v="5373"/>
    <n v="651.21"/>
    <n v="524.96"/>
    <n v="3498951.33"/>
    <n v="2820610.08"/>
    <n v="678341.25"/>
  </r>
  <r>
    <x v="3"/>
    <s v="Azerbaijan"/>
    <x v="10"/>
    <x v="1"/>
    <x v="0"/>
    <x v="1378"/>
    <x v="7"/>
    <x v="0"/>
    <n v="146254909"/>
    <n v="37"/>
    <d v="2013-09-29T00:00:00"/>
    <n v="8932"/>
    <n v="154.06"/>
    <n v="90.93"/>
    <n v="1376063.92"/>
    <n v="812186.76"/>
    <n v="563877.16"/>
  </r>
  <r>
    <x v="1"/>
    <s v="Norway"/>
    <x v="5"/>
    <x v="0"/>
    <x v="1"/>
    <x v="74"/>
    <x v="8"/>
    <x v="7"/>
    <n v="709105527"/>
    <n v="2"/>
    <d v="2012-05-01T00:00:00"/>
    <n v="8938"/>
    <n v="109.28"/>
    <n v="35.840000000000003"/>
    <n v="976744.64"/>
    <n v="320337.91999999998"/>
    <n v="656406.72"/>
  </r>
  <r>
    <x v="2"/>
    <s v="Vietnam"/>
    <x v="6"/>
    <x v="1"/>
    <x v="0"/>
    <x v="405"/>
    <x v="4"/>
    <x v="7"/>
    <n v="833340728"/>
    <n v="1"/>
    <d v="2012-11-29T00:00:00"/>
    <n v="2895"/>
    <n v="651.21"/>
    <n v="524.96"/>
    <n v="1885252.95"/>
    <n v="1519759.2"/>
    <n v="365493.75"/>
  </r>
  <r>
    <x v="1"/>
    <s v="San Marino"/>
    <x v="8"/>
    <x v="0"/>
    <x v="3"/>
    <x v="1449"/>
    <x v="3"/>
    <x v="4"/>
    <n v="614321839"/>
    <n v="43"/>
    <d v="2016-07-05T00:00:00"/>
    <n v="339"/>
    <n v="421.89"/>
    <n v="364.69"/>
    <n v="143020.71"/>
    <n v="123629.91"/>
    <n v="19390.8"/>
  </r>
  <r>
    <x v="2"/>
    <s v="Myanmar"/>
    <x v="10"/>
    <x v="1"/>
    <x v="1"/>
    <x v="833"/>
    <x v="10"/>
    <x v="0"/>
    <n v="217722690"/>
    <n v="24"/>
    <d v="2013-07-13T00:00:00"/>
    <n v="7837"/>
    <n v="154.06"/>
    <n v="90.93"/>
    <n v="1207368.22"/>
    <n v="712618.41"/>
    <n v="494749.81"/>
  </r>
  <r>
    <x v="1"/>
    <s v="Ukraine"/>
    <x v="7"/>
    <x v="0"/>
    <x v="2"/>
    <x v="1450"/>
    <x v="9"/>
    <x v="2"/>
    <n v="329529607"/>
    <n v="5"/>
    <d v="2011-01-23T00:00:00"/>
    <n v="3988"/>
    <n v="437.2"/>
    <n v="263.33"/>
    <n v="1743553.6"/>
    <n v="1050160.04"/>
    <n v="693393.56"/>
  </r>
  <r>
    <x v="5"/>
    <s v="Burkina Faso"/>
    <x v="7"/>
    <x v="0"/>
    <x v="1"/>
    <x v="334"/>
    <x v="8"/>
    <x v="0"/>
    <n v="806041419"/>
    <n v="36"/>
    <d v="2013-06-05T00:00:00"/>
    <n v="4423"/>
    <n v="437.2"/>
    <n v="263.33"/>
    <n v="1933735.6"/>
    <n v="1164708.5900000001"/>
    <n v="769027.01"/>
  </r>
  <r>
    <x v="1"/>
    <s v="Ireland"/>
    <x v="9"/>
    <x v="0"/>
    <x v="2"/>
    <x v="464"/>
    <x v="3"/>
    <x v="1"/>
    <n v="223869454"/>
    <n v="28"/>
    <d v="2010-06-27T00:00:00"/>
    <n v="6801"/>
    <n v="9.33"/>
    <n v="6.92"/>
    <n v="63453.33"/>
    <n v="47062.92"/>
    <n v="16390.41"/>
  </r>
  <r>
    <x v="5"/>
    <s v="Mozambique"/>
    <x v="4"/>
    <x v="1"/>
    <x v="0"/>
    <x v="689"/>
    <x v="3"/>
    <x v="7"/>
    <n v="829937541"/>
    <n v="33"/>
    <d v="2012-06-30T00:00:00"/>
    <n v="5816"/>
    <n v="81.73"/>
    <n v="56.67"/>
    <n v="475341.68"/>
    <n v="329592.71999999997"/>
    <n v="145748.96"/>
  </r>
  <r>
    <x v="2"/>
    <s v="Sri Lanka"/>
    <x v="2"/>
    <x v="0"/>
    <x v="2"/>
    <x v="229"/>
    <x v="3"/>
    <x v="3"/>
    <n v="891482007"/>
    <n v="13"/>
    <d v="2015-05-16T00:00:00"/>
    <n v="8191"/>
    <n v="47.45"/>
    <n v="31.79"/>
    <n v="388662.95"/>
    <n v="260391.89"/>
    <n v="128271.06"/>
  </r>
  <r>
    <x v="5"/>
    <s v="Republic of the Congo"/>
    <x v="7"/>
    <x v="0"/>
    <x v="2"/>
    <x v="1451"/>
    <x v="1"/>
    <x v="7"/>
    <n v="546051681"/>
    <n v="22"/>
    <d v="2012-07-25T00:00:00"/>
    <n v="7682"/>
    <n v="437.2"/>
    <n v="263.33"/>
    <n v="3358570.4"/>
    <n v="2022901.06"/>
    <n v="1335669.3400000001"/>
  </r>
  <r>
    <x v="2"/>
    <s v="Brunei"/>
    <x v="0"/>
    <x v="1"/>
    <x v="1"/>
    <x v="1452"/>
    <x v="10"/>
    <x v="0"/>
    <n v="451507890"/>
    <n v="23"/>
    <d v="2013-06-28T00:00:00"/>
    <n v="73"/>
    <n v="255.28"/>
    <n v="159.41999999999999"/>
    <n v="18635.439999999999"/>
    <n v="11637.66"/>
    <n v="6997.78"/>
  </r>
  <r>
    <x v="5"/>
    <s v="Guinea"/>
    <x v="7"/>
    <x v="1"/>
    <x v="3"/>
    <x v="1131"/>
    <x v="8"/>
    <x v="6"/>
    <n v="436024463"/>
    <n v="22"/>
    <d v="2017-05-19T00:00:00"/>
    <n v="8183"/>
    <n v="437.2"/>
    <n v="263.33"/>
    <n v="3577607.6"/>
    <n v="2154829.39"/>
    <n v="1422778.21"/>
  </r>
  <r>
    <x v="0"/>
    <s v="Panama"/>
    <x v="7"/>
    <x v="0"/>
    <x v="0"/>
    <x v="1197"/>
    <x v="4"/>
    <x v="4"/>
    <n v="848087728"/>
    <n v="35"/>
    <d v="2016-12-30T00:00:00"/>
    <n v="6860"/>
    <n v="437.2"/>
    <n v="263.33"/>
    <n v="2999192"/>
    <n v="1806443.8"/>
    <n v="1192748.2"/>
  </r>
  <r>
    <x v="5"/>
    <s v="Angola"/>
    <x v="11"/>
    <x v="0"/>
    <x v="2"/>
    <x v="1039"/>
    <x v="8"/>
    <x v="6"/>
    <n v="306496512"/>
    <n v="16"/>
    <d v="2017-05-06T00:00:00"/>
    <n v="7984"/>
    <n v="668.27"/>
    <n v="502.54"/>
    <n v="5335467.68"/>
    <n v="4012279.36"/>
    <n v="1323188.32"/>
  </r>
  <r>
    <x v="5"/>
    <s v="Kenya"/>
    <x v="2"/>
    <x v="0"/>
    <x v="0"/>
    <x v="1453"/>
    <x v="11"/>
    <x v="6"/>
    <n v="650362145"/>
    <n v="36"/>
    <d v="2017-04-02T00:00:00"/>
    <n v="5466"/>
    <n v="47.45"/>
    <n v="31.79"/>
    <n v="259361.7"/>
    <n v="173764.14"/>
    <n v="85597.56"/>
  </r>
  <r>
    <x v="1"/>
    <s v="Czech Republic"/>
    <x v="6"/>
    <x v="1"/>
    <x v="3"/>
    <x v="899"/>
    <x v="3"/>
    <x v="7"/>
    <n v="189108455"/>
    <n v="50"/>
    <d v="2012-06-30T00:00:00"/>
    <n v="249"/>
    <n v="651.21"/>
    <n v="524.96"/>
    <n v="162151.29"/>
    <n v="130715.04"/>
    <n v="31436.25"/>
  </r>
  <r>
    <x v="1"/>
    <s v="Sweden"/>
    <x v="9"/>
    <x v="1"/>
    <x v="2"/>
    <x v="1454"/>
    <x v="9"/>
    <x v="3"/>
    <n v="452471768"/>
    <n v="27"/>
    <d v="2015-02-10T00:00:00"/>
    <n v="5306"/>
    <n v="9.33"/>
    <n v="6.92"/>
    <n v="49504.98"/>
    <n v="36717.519999999997"/>
    <n v="12787.46"/>
  </r>
  <r>
    <x v="4"/>
    <s v="East Timor"/>
    <x v="1"/>
    <x v="0"/>
    <x v="1"/>
    <x v="1308"/>
    <x v="4"/>
    <x v="2"/>
    <n v="340500915"/>
    <n v="28"/>
    <d v="2011-12-11T00:00:00"/>
    <n v="642"/>
    <n v="152.58000000000001"/>
    <n v="97.44"/>
    <n v="97956.36"/>
    <n v="62556.480000000003"/>
    <n v="35399.879999999997"/>
  </r>
  <r>
    <x v="2"/>
    <s v="Philippines"/>
    <x v="7"/>
    <x v="0"/>
    <x v="1"/>
    <x v="1335"/>
    <x v="8"/>
    <x v="0"/>
    <n v="173557221"/>
    <n v="23"/>
    <d v="2013-05-16T00:00:00"/>
    <n v="8293"/>
    <n v="437.2"/>
    <n v="263.33"/>
    <n v="3625699.6"/>
    <n v="2183795.69"/>
    <n v="1441903.91"/>
  </r>
  <r>
    <x v="5"/>
    <s v="Togo"/>
    <x v="6"/>
    <x v="1"/>
    <x v="3"/>
    <x v="84"/>
    <x v="0"/>
    <x v="2"/>
    <n v="342314517"/>
    <n v="22"/>
    <d v="2012-01-06T00:00:00"/>
    <n v="7327"/>
    <n v="651.21"/>
    <n v="524.96"/>
    <n v="4771415.67"/>
    <n v="3846381.92"/>
    <n v="925033.75"/>
  </r>
  <r>
    <x v="2"/>
    <s v="Taiwan"/>
    <x v="10"/>
    <x v="1"/>
    <x v="0"/>
    <x v="637"/>
    <x v="7"/>
    <x v="4"/>
    <n v="857759130"/>
    <n v="49"/>
    <d v="2016-09-28T00:00:00"/>
    <n v="8843"/>
    <n v="154.06"/>
    <n v="90.93"/>
    <n v="1362352.58"/>
    <n v="804093.99"/>
    <n v="558258.59"/>
  </r>
  <r>
    <x v="5"/>
    <s v="Zimbabwe"/>
    <x v="0"/>
    <x v="1"/>
    <x v="3"/>
    <x v="184"/>
    <x v="7"/>
    <x v="1"/>
    <n v="901189887"/>
    <n v="14"/>
    <d v="2010-09-03T00:00:00"/>
    <n v="969"/>
    <n v="255.28"/>
    <n v="159.41999999999999"/>
    <n v="247366.32"/>
    <n v="154477.98000000001"/>
    <n v="92888.34"/>
  </r>
  <r>
    <x v="1"/>
    <s v="Germany"/>
    <x v="3"/>
    <x v="1"/>
    <x v="0"/>
    <x v="1455"/>
    <x v="8"/>
    <x v="4"/>
    <n v="174218118"/>
    <n v="44"/>
    <d v="2016-06-13T00:00:00"/>
    <n v="3867"/>
    <n v="205.7"/>
    <n v="117.11"/>
    <n v="795441.9"/>
    <n v="452864.37"/>
    <n v="342577.53"/>
  </r>
  <r>
    <x v="5"/>
    <s v="Togo"/>
    <x v="6"/>
    <x v="1"/>
    <x v="2"/>
    <x v="369"/>
    <x v="3"/>
    <x v="3"/>
    <n v="248767650"/>
    <n v="49"/>
    <d v="2015-07-13T00:00:00"/>
    <n v="4731"/>
    <n v="651.21"/>
    <n v="524.96"/>
    <n v="3080874.51"/>
    <n v="2483585.7599999998"/>
    <n v="597288.75"/>
  </r>
  <r>
    <x v="5"/>
    <s v="Sudan"/>
    <x v="4"/>
    <x v="0"/>
    <x v="1"/>
    <x v="334"/>
    <x v="8"/>
    <x v="0"/>
    <n v="517074811"/>
    <n v="7"/>
    <d v="2013-05-07T00:00:00"/>
    <n v="2782"/>
    <n v="81.73"/>
    <n v="56.67"/>
    <n v="227372.86"/>
    <n v="157655.94"/>
    <n v="69716.92"/>
  </r>
  <r>
    <x v="2"/>
    <s v="Indonesia"/>
    <x v="9"/>
    <x v="0"/>
    <x v="1"/>
    <x v="1062"/>
    <x v="4"/>
    <x v="7"/>
    <n v="441688430"/>
    <n v="33"/>
    <d v="2012-12-26T00:00:00"/>
    <n v="4277"/>
    <n v="9.33"/>
    <n v="6.92"/>
    <n v="39904.410000000003"/>
    <n v="29596.84"/>
    <n v="10307.57"/>
  </r>
  <r>
    <x v="4"/>
    <s v="Solomon Islands"/>
    <x v="5"/>
    <x v="1"/>
    <x v="0"/>
    <x v="1456"/>
    <x v="3"/>
    <x v="1"/>
    <n v="905469834"/>
    <n v="4"/>
    <d v="2010-05-15T00:00:00"/>
    <n v="7500"/>
    <n v="109.28"/>
    <n v="35.840000000000003"/>
    <n v="819600"/>
    <n v="268800"/>
    <n v="550800"/>
  </r>
  <r>
    <x v="5"/>
    <s v="Equatorial Guinea"/>
    <x v="11"/>
    <x v="1"/>
    <x v="0"/>
    <x v="48"/>
    <x v="3"/>
    <x v="5"/>
    <n v="161592853"/>
    <n v="37"/>
    <d v="2014-07-03T00:00:00"/>
    <n v="7771"/>
    <n v="668.27"/>
    <n v="502.54"/>
    <n v="5193126.17"/>
    <n v="3905238.34"/>
    <n v="1287887.83"/>
  </r>
  <r>
    <x v="3"/>
    <s v="Libya"/>
    <x v="9"/>
    <x v="0"/>
    <x v="1"/>
    <x v="779"/>
    <x v="9"/>
    <x v="7"/>
    <n v="583543813"/>
    <n v="10"/>
    <d v="2012-02-02T00:00:00"/>
    <n v="2437"/>
    <n v="9.33"/>
    <n v="6.92"/>
    <n v="22737.21"/>
    <n v="16864.04"/>
    <n v="5873.17"/>
  </r>
  <r>
    <x v="5"/>
    <s v="Burundi"/>
    <x v="1"/>
    <x v="0"/>
    <x v="2"/>
    <x v="3"/>
    <x v="3"/>
    <x v="1"/>
    <n v="115121543"/>
    <n v="43"/>
    <d v="2010-06-25T00:00:00"/>
    <n v="5878"/>
    <n v="152.58000000000001"/>
    <n v="97.44"/>
    <n v="896865.24"/>
    <n v="572752.31999999995"/>
    <n v="324112.92"/>
  </r>
  <r>
    <x v="1"/>
    <s v="Germany"/>
    <x v="8"/>
    <x v="0"/>
    <x v="3"/>
    <x v="1457"/>
    <x v="3"/>
    <x v="6"/>
    <n v="820437371"/>
    <n v="14"/>
    <d v="2017-06-11T00:00:00"/>
    <n v="4505"/>
    <n v="421.89"/>
    <n v="364.69"/>
    <n v="1900614.45"/>
    <n v="1642928.45"/>
    <n v="257686"/>
  </r>
  <r>
    <x v="5"/>
    <s v="Mali"/>
    <x v="6"/>
    <x v="1"/>
    <x v="3"/>
    <x v="766"/>
    <x v="4"/>
    <x v="3"/>
    <n v="333915126"/>
    <n v="45"/>
    <d v="2015-12-17T00:00:00"/>
    <n v="1761"/>
    <n v="651.21"/>
    <n v="524.96"/>
    <n v="1146780.81"/>
    <n v="924454.56"/>
    <n v="222326.25"/>
  </r>
  <r>
    <x v="1"/>
    <s v="Slovenia"/>
    <x v="4"/>
    <x v="1"/>
    <x v="2"/>
    <x v="431"/>
    <x v="11"/>
    <x v="7"/>
    <n v="410291135"/>
    <n v="16"/>
    <d v="2012-02-22T00:00:00"/>
    <n v="3119"/>
    <n v="81.73"/>
    <n v="56.67"/>
    <n v="254915.87"/>
    <n v="176753.73"/>
    <n v="78162.14"/>
  </r>
  <r>
    <x v="1"/>
    <s v="Andorra"/>
    <x v="0"/>
    <x v="1"/>
    <x v="1"/>
    <x v="1458"/>
    <x v="10"/>
    <x v="6"/>
    <n v="174614226"/>
    <n v="50"/>
    <d v="2017-08-13T00:00:00"/>
    <n v="1085"/>
    <n v="255.28"/>
    <n v="159.41999999999999"/>
    <n v="276978.8"/>
    <n v="172970.7"/>
    <n v="104008.1"/>
  </r>
  <r>
    <x v="5"/>
    <s v="Zambia"/>
    <x v="6"/>
    <x v="0"/>
    <x v="0"/>
    <x v="224"/>
    <x v="9"/>
    <x v="5"/>
    <n v="172245728"/>
    <n v="30"/>
    <d v="2014-02-14T00:00:00"/>
    <n v="194"/>
    <n v="651.21"/>
    <n v="524.96"/>
    <n v="126334.74"/>
    <n v="101842.24000000001"/>
    <n v="24492.5"/>
  </r>
  <r>
    <x v="1"/>
    <s v="Vatican City"/>
    <x v="1"/>
    <x v="1"/>
    <x v="2"/>
    <x v="285"/>
    <x v="10"/>
    <x v="2"/>
    <n v="118859469"/>
    <n v="29"/>
    <d v="2011-07-01T00:00:00"/>
    <n v="2013"/>
    <n v="152.58000000000001"/>
    <n v="97.44"/>
    <n v="307143.53999999998"/>
    <n v="196146.72"/>
    <n v="110996.82"/>
  </r>
  <r>
    <x v="3"/>
    <s v="Algeria"/>
    <x v="5"/>
    <x v="0"/>
    <x v="3"/>
    <x v="1459"/>
    <x v="2"/>
    <x v="7"/>
    <n v="250441777"/>
    <n v="32"/>
    <d v="2012-10-25T00:00:00"/>
    <n v="142"/>
    <n v="109.28"/>
    <n v="35.840000000000003"/>
    <n v="15517.76"/>
    <n v="5089.28"/>
    <n v="10428.48"/>
  </r>
  <r>
    <x v="3"/>
    <s v="Pakistan"/>
    <x v="0"/>
    <x v="0"/>
    <x v="2"/>
    <x v="1460"/>
    <x v="6"/>
    <x v="1"/>
    <n v="873291480"/>
    <n v="13"/>
    <d v="2010-11-06T00:00:00"/>
    <n v="5210"/>
    <n v="255.28"/>
    <n v="159.41999999999999"/>
    <n v="1330008.8"/>
    <n v="830578.2"/>
    <n v="499430.6"/>
  </r>
  <r>
    <x v="2"/>
    <s v="Indonesia"/>
    <x v="2"/>
    <x v="0"/>
    <x v="2"/>
    <x v="1461"/>
    <x v="2"/>
    <x v="5"/>
    <n v="114019906"/>
    <n v="10"/>
    <d v="2014-09-24T00:00:00"/>
    <n v="9879"/>
    <n v="47.45"/>
    <n v="31.79"/>
    <n v="468758.55"/>
    <n v="314053.40999999997"/>
    <n v="154705.14000000001"/>
  </r>
  <r>
    <x v="1"/>
    <s v="Belarus"/>
    <x v="7"/>
    <x v="1"/>
    <x v="3"/>
    <x v="1462"/>
    <x v="1"/>
    <x v="3"/>
    <n v="669550883"/>
    <n v="48"/>
    <d v="2015-09-16T00:00:00"/>
    <n v="3840"/>
    <n v="437.2"/>
    <n v="263.33"/>
    <n v="1678848"/>
    <n v="1011187.2"/>
    <n v="667660.80000000005"/>
  </r>
  <r>
    <x v="0"/>
    <s v="Dominican Republic"/>
    <x v="0"/>
    <x v="1"/>
    <x v="2"/>
    <x v="1219"/>
    <x v="5"/>
    <x v="0"/>
    <n v="357120740"/>
    <n v="15"/>
    <d v="2013-04-14T00:00:00"/>
    <n v="8818"/>
    <n v="255.28"/>
    <n v="159.41999999999999"/>
    <n v="2251059.04"/>
    <n v="1405765.56"/>
    <n v="845293.48"/>
  </r>
  <r>
    <x v="5"/>
    <s v="Zimbabwe"/>
    <x v="2"/>
    <x v="1"/>
    <x v="2"/>
    <x v="1463"/>
    <x v="3"/>
    <x v="7"/>
    <n v="664278304"/>
    <n v="40"/>
    <d v="2012-06-24T00:00:00"/>
    <n v="3567"/>
    <n v="47.45"/>
    <n v="31.79"/>
    <n v="169254.15"/>
    <n v="113394.93"/>
    <n v="55859.22"/>
  </r>
  <r>
    <x v="2"/>
    <s v="Uzbekistan"/>
    <x v="3"/>
    <x v="1"/>
    <x v="0"/>
    <x v="1464"/>
    <x v="11"/>
    <x v="2"/>
    <n v="898884904"/>
    <n v="12"/>
    <d v="2011-02-20T00:00:00"/>
    <n v="8873"/>
    <n v="205.7"/>
    <n v="117.11"/>
    <n v="1825176.1"/>
    <n v="1039117.03"/>
    <n v="786059.07"/>
  </r>
  <r>
    <x v="1"/>
    <s v="United Kingdom"/>
    <x v="4"/>
    <x v="0"/>
    <x v="0"/>
    <x v="1465"/>
    <x v="10"/>
    <x v="7"/>
    <n v="439114367"/>
    <n v="9"/>
    <d v="2012-06-26T00:00:00"/>
    <n v="2554"/>
    <n v="81.73"/>
    <n v="56.67"/>
    <n v="208738.42"/>
    <n v="144735.18"/>
    <n v="64003.24"/>
  </r>
  <r>
    <x v="3"/>
    <s v="Oman"/>
    <x v="4"/>
    <x v="1"/>
    <x v="2"/>
    <x v="836"/>
    <x v="0"/>
    <x v="7"/>
    <n v="983453023"/>
    <n v="25"/>
    <d v="2012-12-31T00:00:00"/>
    <n v="4459"/>
    <n v="81.73"/>
    <n v="56.67"/>
    <n v="364434.07"/>
    <n v="252691.53"/>
    <n v="111742.54"/>
  </r>
  <r>
    <x v="5"/>
    <s v="Guinea-Bissau"/>
    <x v="7"/>
    <x v="0"/>
    <x v="3"/>
    <x v="1278"/>
    <x v="4"/>
    <x v="0"/>
    <n v="700699698"/>
    <n v="39"/>
    <d v="2013-12-23T00:00:00"/>
    <n v="1467"/>
    <n v="437.2"/>
    <n v="263.33"/>
    <n v="641372.4"/>
    <n v="386305.11"/>
    <n v="255067.29"/>
  </r>
  <r>
    <x v="0"/>
    <s v="Nicaragua"/>
    <x v="3"/>
    <x v="1"/>
    <x v="0"/>
    <x v="1466"/>
    <x v="11"/>
    <x v="1"/>
    <n v="979965722"/>
    <n v="44"/>
    <d v="2010-03-27T00:00:00"/>
    <n v="2489"/>
    <n v="205.7"/>
    <n v="117.11"/>
    <n v="511987.3"/>
    <n v="291486.78999999998"/>
    <n v="220500.51"/>
  </r>
  <r>
    <x v="0"/>
    <s v="Guatemala"/>
    <x v="6"/>
    <x v="0"/>
    <x v="1"/>
    <x v="1467"/>
    <x v="1"/>
    <x v="4"/>
    <n v="580674922"/>
    <n v="22"/>
    <d v="2016-07-26T00:00:00"/>
    <n v="3468"/>
    <n v="651.21"/>
    <n v="524.96"/>
    <n v="2258396.2799999998"/>
    <n v="1820561.28"/>
    <n v="437835"/>
  </r>
  <r>
    <x v="1"/>
    <s v="Moldova"/>
    <x v="11"/>
    <x v="0"/>
    <x v="0"/>
    <x v="1468"/>
    <x v="9"/>
    <x v="2"/>
    <n v="582563626"/>
    <n v="19"/>
    <d v="2011-02-19T00:00:00"/>
    <n v="2378"/>
    <n v="668.27"/>
    <n v="502.54"/>
    <n v="1589146.06"/>
    <n v="1195040.1200000001"/>
    <n v="394105.94"/>
  </r>
  <r>
    <x v="3"/>
    <s v="Kuwait"/>
    <x v="1"/>
    <x v="1"/>
    <x v="1"/>
    <x v="853"/>
    <x v="7"/>
    <x v="5"/>
    <n v="335680663"/>
    <n v="17"/>
    <d v="2014-08-25T00:00:00"/>
    <n v="4223"/>
    <n v="152.58000000000001"/>
    <n v="97.44"/>
    <n v="644345.34"/>
    <n v="411489.12"/>
    <n v="232856.22"/>
  </r>
  <r>
    <x v="5"/>
    <s v="Zimbabwe"/>
    <x v="10"/>
    <x v="0"/>
    <x v="2"/>
    <x v="1186"/>
    <x v="9"/>
    <x v="2"/>
    <n v="610387361"/>
    <n v="13"/>
    <d v="2011-01-20T00:00:00"/>
    <n v="6039"/>
    <n v="154.06"/>
    <n v="90.93"/>
    <n v="930368.34"/>
    <n v="549126.27"/>
    <n v="381242.07"/>
  </r>
  <r>
    <x v="4"/>
    <s v="Palau"/>
    <x v="5"/>
    <x v="0"/>
    <x v="1"/>
    <x v="382"/>
    <x v="4"/>
    <x v="2"/>
    <n v="447357547"/>
    <n v="43"/>
    <d v="2011-12-22T00:00:00"/>
    <n v="1894"/>
    <n v="109.28"/>
    <n v="35.840000000000003"/>
    <n v="206976.32"/>
    <n v="67880.960000000006"/>
    <n v="139095.35999999999"/>
  </r>
  <r>
    <x v="0"/>
    <s v="Panama"/>
    <x v="4"/>
    <x v="0"/>
    <x v="3"/>
    <x v="1469"/>
    <x v="1"/>
    <x v="5"/>
    <n v="307577550"/>
    <n v="3"/>
    <d v="2014-07-27T00:00:00"/>
    <n v="7887"/>
    <n v="81.73"/>
    <n v="56.67"/>
    <n v="644604.51"/>
    <n v="446956.29"/>
    <n v="197648.22"/>
  </r>
  <r>
    <x v="0"/>
    <s v="Dominican Republic"/>
    <x v="7"/>
    <x v="0"/>
    <x v="3"/>
    <x v="1470"/>
    <x v="4"/>
    <x v="0"/>
    <n v="722346198"/>
    <n v="32"/>
    <d v="2013-12-11T00:00:00"/>
    <n v="7147"/>
    <n v="437.2"/>
    <n v="263.33"/>
    <n v="3124668.4"/>
    <n v="1882019.51"/>
    <n v="1242648.8899999999"/>
  </r>
  <r>
    <x v="1"/>
    <s v="Latvia"/>
    <x v="1"/>
    <x v="0"/>
    <x v="0"/>
    <x v="1471"/>
    <x v="11"/>
    <x v="0"/>
    <n v="943274819"/>
    <n v="28"/>
    <d v="2013-03-08T00:00:00"/>
    <n v="4836"/>
    <n v="152.58000000000001"/>
    <n v="97.44"/>
    <n v="737876.88"/>
    <n v="471219.84"/>
    <n v="266657.03999999998"/>
  </r>
  <r>
    <x v="2"/>
    <s v="Bangladesh"/>
    <x v="2"/>
    <x v="1"/>
    <x v="0"/>
    <x v="1135"/>
    <x v="0"/>
    <x v="7"/>
    <n v="292287242"/>
    <n v="30"/>
    <d v="2013-01-11T00:00:00"/>
    <n v="3145"/>
    <n v="47.45"/>
    <n v="31.79"/>
    <n v="149230.25"/>
    <n v="99979.55"/>
    <n v="49250.7"/>
  </r>
  <r>
    <x v="3"/>
    <s v="Syria"/>
    <x v="10"/>
    <x v="1"/>
    <x v="1"/>
    <x v="1236"/>
    <x v="9"/>
    <x v="3"/>
    <n v="411619794"/>
    <n v="38"/>
    <d v="2015-03-10T00:00:00"/>
    <n v="6299"/>
    <n v="154.06"/>
    <n v="90.93"/>
    <n v="970423.94"/>
    <n v="572768.06999999995"/>
    <n v="397655.87"/>
  </r>
  <r>
    <x v="1"/>
    <s v="Hungary"/>
    <x v="6"/>
    <x v="0"/>
    <x v="3"/>
    <x v="1472"/>
    <x v="0"/>
    <x v="1"/>
    <n v="313821303"/>
    <n v="43"/>
    <d v="2011-01-17T00:00:00"/>
    <n v="5552"/>
    <n v="651.21"/>
    <n v="524.96"/>
    <n v="3615517.92"/>
    <n v="2914577.92"/>
    <n v="700940"/>
  </r>
  <r>
    <x v="1"/>
    <s v="Slovakia"/>
    <x v="2"/>
    <x v="0"/>
    <x v="0"/>
    <x v="1473"/>
    <x v="2"/>
    <x v="3"/>
    <n v="431753098"/>
    <n v="47"/>
    <d v="2015-10-19T00:00:00"/>
    <n v="4191"/>
    <n v="47.45"/>
    <n v="31.79"/>
    <n v="198862.95"/>
    <n v="133231.89000000001"/>
    <n v="65631.06"/>
  </r>
  <r>
    <x v="2"/>
    <s v="Tajikistan"/>
    <x v="0"/>
    <x v="0"/>
    <x v="0"/>
    <x v="1387"/>
    <x v="10"/>
    <x v="2"/>
    <n v="368589007"/>
    <n v="41"/>
    <d v="2011-08-10T00:00:00"/>
    <n v="2533"/>
    <n v="255.28"/>
    <n v="159.41999999999999"/>
    <n v="646624.24"/>
    <n v="403810.86"/>
    <n v="242813.38"/>
  </r>
  <r>
    <x v="5"/>
    <s v="Benin"/>
    <x v="10"/>
    <x v="1"/>
    <x v="0"/>
    <x v="1411"/>
    <x v="0"/>
    <x v="2"/>
    <n v="247815358"/>
    <n v="30"/>
    <d v="2012-01-08T00:00:00"/>
    <n v="2926"/>
    <n v="154.06"/>
    <n v="90.93"/>
    <n v="450779.56"/>
    <n v="266061.18"/>
    <n v="184718.38"/>
  </r>
  <r>
    <x v="4"/>
    <s v="East Timor"/>
    <x v="5"/>
    <x v="0"/>
    <x v="2"/>
    <x v="1433"/>
    <x v="2"/>
    <x v="7"/>
    <n v="263230979"/>
    <n v="6"/>
    <d v="2012-09-08T00:00:00"/>
    <n v="4751"/>
    <n v="109.28"/>
    <n v="35.840000000000003"/>
    <n v="519189.28"/>
    <n v="170275.84"/>
    <n v="348913.44"/>
  </r>
  <r>
    <x v="0"/>
    <s v="Dominican Republic"/>
    <x v="1"/>
    <x v="1"/>
    <x v="1"/>
    <x v="1474"/>
    <x v="10"/>
    <x v="1"/>
    <n v="228947198"/>
    <n v="26"/>
    <d v="2010-07-01T00:00:00"/>
    <n v="9418"/>
    <n v="152.58000000000001"/>
    <n v="97.44"/>
    <n v="1436998.44"/>
    <n v="917689.92"/>
    <n v="519308.52"/>
  </r>
  <r>
    <x v="5"/>
    <s v="Cote d'Ivoire"/>
    <x v="10"/>
    <x v="1"/>
    <x v="1"/>
    <x v="1475"/>
    <x v="3"/>
    <x v="5"/>
    <n v="929387843"/>
    <n v="33"/>
    <d v="2014-06-15T00:00:00"/>
    <n v="5371"/>
    <n v="154.06"/>
    <n v="90.93"/>
    <n v="827456.26"/>
    <n v="488385.03"/>
    <n v="339071.23"/>
  </r>
  <r>
    <x v="1"/>
    <s v="Bosnia and Herzegovina"/>
    <x v="11"/>
    <x v="0"/>
    <x v="1"/>
    <x v="138"/>
    <x v="0"/>
    <x v="2"/>
    <n v="969289243"/>
    <n v="36"/>
    <d v="2012-02-02T00:00:00"/>
    <n v="3082"/>
    <n v="668.27"/>
    <n v="502.54"/>
    <n v="2059608.14"/>
    <n v="1548828.28"/>
    <n v="510779.86"/>
  </r>
  <r>
    <x v="5"/>
    <s v="Burundi"/>
    <x v="6"/>
    <x v="1"/>
    <x v="0"/>
    <x v="53"/>
    <x v="6"/>
    <x v="1"/>
    <n v="823700225"/>
    <n v="30"/>
    <d v="2010-11-21T00:00:00"/>
    <n v="56"/>
    <n v="651.21"/>
    <n v="524.96"/>
    <n v="36467.760000000002"/>
    <n v="29397.759999999998"/>
    <n v="7070"/>
  </r>
  <r>
    <x v="2"/>
    <s v="Sri Lanka"/>
    <x v="5"/>
    <x v="0"/>
    <x v="1"/>
    <x v="1476"/>
    <x v="6"/>
    <x v="2"/>
    <n v="587982118"/>
    <n v="24"/>
    <d v="2011-11-17T00:00:00"/>
    <n v="5830"/>
    <n v="109.28"/>
    <n v="35.840000000000003"/>
    <n v="637102.4"/>
    <n v="208947.20000000001"/>
    <n v="428155.2"/>
  </r>
  <r>
    <x v="3"/>
    <s v="Pakistan"/>
    <x v="3"/>
    <x v="0"/>
    <x v="1"/>
    <x v="746"/>
    <x v="8"/>
    <x v="0"/>
    <n v="427808749"/>
    <n v="15"/>
    <d v="2013-04-24T00:00:00"/>
    <n v="6971"/>
    <n v="205.7"/>
    <n v="117.11"/>
    <n v="1433934.7"/>
    <n v="816373.81"/>
    <n v="617560.89"/>
  </r>
  <r>
    <x v="0"/>
    <s v="The Bahamas"/>
    <x v="11"/>
    <x v="1"/>
    <x v="3"/>
    <x v="846"/>
    <x v="1"/>
    <x v="5"/>
    <n v="129166448"/>
    <n v="15"/>
    <d v="2014-07-28T00:00:00"/>
    <n v="2077"/>
    <n v="668.27"/>
    <n v="502.54"/>
    <n v="1387996.79"/>
    <n v="1043775.58"/>
    <n v="344221.21"/>
  </r>
  <r>
    <x v="2"/>
    <s v="India"/>
    <x v="4"/>
    <x v="1"/>
    <x v="3"/>
    <x v="1477"/>
    <x v="5"/>
    <x v="7"/>
    <n v="448354041"/>
    <n v="22"/>
    <d v="2012-04-05T00:00:00"/>
    <n v="6779"/>
    <n v="81.73"/>
    <n v="56.67"/>
    <n v="554047.67000000004"/>
    <n v="384165.93"/>
    <n v="169881.74"/>
  </r>
  <r>
    <x v="1"/>
    <s v="Norway"/>
    <x v="1"/>
    <x v="1"/>
    <x v="0"/>
    <x v="1478"/>
    <x v="1"/>
    <x v="2"/>
    <n v="861982858"/>
    <n v="49"/>
    <d v="2011-09-04T00:00:00"/>
    <n v="8738"/>
    <n v="152.58000000000001"/>
    <n v="97.44"/>
    <n v="1333244.04"/>
    <n v="851430.72"/>
    <n v="481813.32"/>
  </r>
  <r>
    <x v="2"/>
    <s v="China"/>
    <x v="8"/>
    <x v="0"/>
    <x v="1"/>
    <x v="1479"/>
    <x v="9"/>
    <x v="3"/>
    <n v="916976726"/>
    <n v="45"/>
    <d v="2015-03-16T00:00:00"/>
    <n v="2645"/>
    <n v="421.89"/>
    <n v="364.69"/>
    <n v="1115899.05"/>
    <n v="964605.05"/>
    <n v="151294"/>
  </r>
  <r>
    <x v="5"/>
    <s v="Rwanda"/>
    <x v="6"/>
    <x v="0"/>
    <x v="2"/>
    <x v="800"/>
    <x v="8"/>
    <x v="2"/>
    <n v="680571973"/>
    <n v="25"/>
    <d v="2011-05-05T00:00:00"/>
    <n v="5225"/>
    <n v="651.21"/>
    <n v="524.96"/>
    <n v="3402572.25"/>
    <n v="2742916"/>
    <n v="659656.25"/>
  </r>
  <r>
    <x v="1"/>
    <s v="Italy"/>
    <x v="8"/>
    <x v="0"/>
    <x v="0"/>
    <x v="1480"/>
    <x v="11"/>
    <x v="4"/>
    <n v="290317428"/>
    <n v="41"/>
    <d v="2016-04-02T00:00:00"/>
    <n v="233"/>
    <n v="421.89"/>
    <n v="364.69"/>
    <n v="98300.37"/>
    <n v="84972.77"/>
    <n v="13327.6"/>
  </r>
  <r>
    <x v="2"/>
    <s v="India"/>
    <x v="6"/>
    <x v="0"/>
    <x v="3"/>
    <x v="1481"/>
    <x v="10"/>
    <x v="4"/>
    <n v="404074418"/>
    <n v="7"/>
    <d v="2016-06-30T00:00:00"/>
    <n v="3455"/>
    <n v="651.21"/>
    <n v="524.96"/>
    <n v="2249930.5499999998"/>
    <n v="1813736.8"/>
    <n v="436193.75"/>
  </r>
  <r>
    <x v="6"/>
    <s v="Greenland"/>
    <x v="1"/>
    <x v="1"/>
    <x v="3"/>
    <x v="1294"/>
    <x v="1"/>
    <x v="2"/>
    <n v="850016772"/>
    <n v="30"/>
    <d v="2011-08-03T00:00:00"/>
    <n v="7707"/>
    <n v="152.58000000000001"/>
    <n v="97.44"/>
    <n v="1175934.06"/>
    <n v="750970.08"/>
    <n v="424963.98"/>
  </r>
  <r>
    <x v="0"/>
    <s v="The Bahamas"/>
    <x v="10"/>
    <x v="1"/>
    <x v="3"/>
    <x v="8"/>
    <x v="7"/>
    <x v="4"/>
    <n v="176630818"/>
    <n v="23"/>
    <d v="2016-09-19T00:00:00"/>
    <n v="7839"/>
    <n v="154.06"/>
    <n v="90.93"/>
    <n v="1207676.3400000001"/>
    <n v="712800.27"/>
    <n v="494876.07"/>
  </r>
  <r>
    <x v="3"/>
    <s v="Afghanistan"/>
    <x v="8"/>
    <x v="1"/>
    <x v="3"/>
    <x v="1482"/>
    <x v="3"/>
    <x v="5"/>
    <n v="602715384"/>
    <n v="44"/>
    <d v="2014-06-18T00:00:00"/>
    <n v="5731"/>
    <n v="421.89"/>
    <n v="364.69"/>
    <n v="2417851.59"/>
    <n v="2090038.39"/>
    <n v="327813.2"/>
  </r>
  <r>
    <x v="3"/>
    <s v="Somalia"/>
    <x v="4"/>
    <x v="0"/>
    <x v="2"/>
    <x v="257"/>
    <x v="6"/>
    <x v="1"/>
    <n v="367381799"/>
    <n v="9"/>
    <d v="2010-10-17T00:00:00"/>
    <n v="5293"/>
    <n v="81.73"/>
    <n v="56.67"/>
    <n v="432596.89"/>
    <n v="299954.31"/>
    <n v="132642.57999999999"/>
  </r>
  <r>
    <x v="3"/>
    <s v="Azerbaijan"/>
    <x v="9"/>
    <x v="0"/>
    <x v="0"/>
    <x v="1483"/>
    <x v="0"/>
    <x v="4"/>
    <n v="480053889"/>
    <n v="27"/>
    <d v="2017-01-22T00:00:00"/>
    <n v="7469"/>
    <n v="9.33"/>
    <n v="6.92"/>
    <n v="69685.77"/>
    <n v="51685.48"/>
    <n v="18000.29"/>
  </r>
  <r>
    <x v="2"/>
    <s v="Tajikistan"/>
    <x v="6"/>
    <x v="1"/>
    <x v="2"/>
    <x v="1150"/>
    <x v="6"/>
    <x v="5"/>
    <n v="670467984"/>
    <n v="17"/>
    <d v="2014-11-13T00:00:00"/>
    <n v="5231"/>
    <n v="651.21"/>
    <n v="524.96"/>
    <n v="3406479.51"/>
    <n v="2746065.76"/>
    <n v="660413.75"/>
  </r>
  <r>
    <x v="5"/>
    <s v="Djibouti"/>
    <x v="4"/>
    <x v="0"/>
    <x v="1"/>
    <x v="1484"/>
    <x v="2"/>
    <x v="0"/>
    <n v="738672912"/>
    <n v="38"/>
    <d v="2013-10-10T00:00:00"/>
    <n v="8584"/>
    <n v="81.73"/>
    <n v="56.67"/>
    <n v="701570.32"/>
    <n v="486455.28"/>
    <n v="215115.04"/>
  </r>
  <r>
    <x v="1"/>
    <s v="Slovenia"/>
    <x v="5"/>
    <x v="1"/>
    <x v="1"/>
    <x v="1213"/>
    <x v="10"/>
    <x v="4"/>
    <n v="105030000"/>
    <n v="11"/>
    <d v="2016-06-13T00:00:00"/>
    <n v="9566"/>
    <n v="109.28"/>
    <n v="35.840000000000003"/>
    <n v="1045372.48"/>
    <n v="342845.44"/>
    <n v="702527.04"/>
  </r>
  <r>
    <x v="1"/>
    <s v="Belgium"/>
    <x v="2"/>
    <x v="0"/>
    <x v="3"/>
    <x v="1485"/>
    <x v="7"/>
    <x v="3"/>
    <n v="960213077"/>
    <n v="46"/>
    <d v="2015-10-16T00:00:00"/>
    <n v="7242"/>
    <n v="47.45"/>
    <n v="31.79"/>
    <n v="343632.9"/>
    <n v="230223.18"/>
    <n v="113409.72"/>
  </r>
  <r>
    <x v="4"/>
    <s v="Australia"/>
    <x v="3"/>
    <x v="0"/>
    <x v="0"/>
    <x v="389"/>
    <x v="7"/>
    <x v="7"/>
    <n v="615208470"/>
    <n v="16"/>
    <d v="2012-09-04T00:00:00"/>
    <n v="2713"/>
    <n v="205.7"/>
    <n v="117.11"/>
    <n v="558064.1"/>
    <n v="317719.43"/>
    <n v="240344.67"/>
  </r>
  <r>
    <x v="6"/>
    <s v="Greenland"/>
    <x v="7"/>
    <x v="1"/>
    <x v="3"/>
    <x v="1486"/>
    <x v="3"/>
    <x v="0"/>
    <n v="951315009"/>
    <n v="33"/>
    <d v="2013-07-03T00:00:00"/>
    <n v="4106"/>
    <n v="437.2"/>
    <n v="263.33"/>
    <n v="1795143.2"/>
    <n v="1081232.98"/>
    <n v="713910.22"/>
  </r>
  <r>
    <x v="3"/>
    <s v="Lebanon"/>
    <x v="2"/>
    <x v="1"/>
    <x v="2"/>
    <x v="975"/>
    <x v="9"/>
    <x v="1"/>
    <n v="770144021"/>
    <n v="20"/>
    <d v="2010-01-21T00:00:00"/>
    <n v="1585"/>
    <n v="47.45"/>
    <n v="31.79"/>
    <n v="75208.25"/>
    <n v="50387.15"/>
    <n v="24821.1"/>
  </r>
  <r>
    <x v="1"/>
    <s v="Hungary"/>
    <x v="7"/>
    <x v="1"/>
    <x v="2"/>
    <x v="48"/>
    <x v="3"/>
    <x v="5"/>
    <n v="743619334"/>
    <n v="43"/>
    <d v="2014-07-09T00:00:00"/>
    <n v="2341"/>
    <n v="437.2"/>
    <n v="263.33"/>
    <n v="1023485.2"/>
    <n v="616455.53"/>
    <n v="407029.67"/>
  </r>
  <r>
    <x v="1"/>
    <s v="Ireland"/>
    <x v="6"/>
    <x v="1"/>
    <x v="3"/>
    <x v="217"/>
    <x v="0"/>
    <x v="4"/>
    <n v="263977277"/>
    <n v="26"/>
    <d v="2017-01-10T00:00:00"/>
    <n v="5597"/>
    <n v="651.21"/>
    <n v="524.96"/>
    <n v="3644822.37"/>
    <n v="2938201.12"/>
    <n v="706621.25"/>
  </r>
  <r>
    <x v="4"/>
    <s v="Papua New Guinea"/>
    <x v="10"/>
    <x v="1"/>
    <x v="3"/>
    <x v="596"/>
    <x v="4"/>
    <x v="7"/>
    <n v="593766677"/>
    <n v="35"/>
    <d v="2012-12-16T00:00:00"/>
    <n v="7609"/>
    <n v="154.06"/>
    <n v="90.93"/>
    <n v="1172242.54"/>
    <n v="691886.37"/>
    <n v="480356.17"/>
  </r>
  <r>
    <x v="5"/>
    <s v="The Gambia"/>
    <x v="6"/>
    <x v="1"/>
    <x v="1"/>
    <x v="1302"/>
    <x v="1"/>
    <x v="0"/>
    <n v="815848863"/>
    <n v="46"/>
    <d v="2013-08-27T00:00:00"/>
    <n v="6663"/>
    <n v="651.21"/>
    <n v="524.96"/>
    <n v="4339012.2300000004"/>
    <n v="3497808.48"/>
    <n v="841203.75"/>
  </r>
  <r>
    <x v="5"/>
    <s v="Guinea"/>
    <x v="3"/>
    <x v="0"/>
    <x v="3"/>
    <x v="1487"/>
    <x v="10"/>
    <x v="7"/>
    <n v="983397662"/>
    <n v="26"/>
    <d v="2012-07-25T00:00:00"/>
    <n v="8076"/>
    <n v="205.7"/>
    <n v="117.11"/>
    <n v="1661233.2"/>
    <n v="945780.36"/>
    <n v="715452.84"/>
  </r>
  <r>
    <x v="5"/>
    <s v="Tanzania"/>
    <x v="11"/>
    <x v="1"/>
    <x v="3"/>
    <x v="253"/>
    <x v="0"/>
    <x v="2"/>
    <n v="769899404"/>
    <n v="5"/>
    <d v="2011-12-13T00:00:00"/>
    <n v="9197"/>
    <n v="668.27"/>
    <n v="502.54"/>
    <n v="6146079.1900000004"/>
    <n v="4621860.38"/>
    <n v="1524218.81"/>
  </r>
  <r>
    <x v="1"/>
    <s v="Montenegro"/>
    <x v="6"/>
    <x v="1"/>
    <x v="3"/>
    <x v="714"/>
    <x v="8"/>
    <x v="2"/>
    <n v="819152915"/>
    <n v="1"/>
    <d v="2011-04-24T00:00:00"/>
    <n v="4406"/>
    <n v="651.21"/>
    <n v="524.96"/>
    <n v="2869231.26"/>
    <n v="2312973.7599999998"/>
    <n v="556257.5"/>
  </r>
  <r>
    <x v="0"/>
    <s v="Cuba"/>
    <x v="8"/>
    <x v="1"/>
    <x v="1"/>
    <x v="1488"/>
    <x v="11"/>
    <x v="2"/>
    <n v="495269525"/>
    <n v="45"/>
    <d v="2011-04-06T00:00:00"/>
    <n v="113"/>
    <n v="421.89"/>
    <n v="364.69"/>
    <n v="47673.57"/>
    <n v="41209.97"/>
    <n v="6463.6"/>
  </r>
  <r>
    <x v="5"/>
    <s v="Uganda"/>
    <x v="3"/>
    <x v="1"/>
    <x v="0"/>
    <x v="1489"/>
    <x v="6"/>
    <x v="4"/>
    <n v="132673060"/>
    <n v="4"/>
    <d v="2016-10-22T00:00:00"/>
    <n v="9762"/>
    <n v="205.7"/>
    <n v="117.11"/>
    <n v="2008043.4"/>
    <n v="1143227.82"/>
    <n v="864815.58"/>
  </r>
  <r>
    <x v="5"/>
    <s v="South Sudan"/>
    <x v="3"/>
    <x v="0"/>
    <x v="3"/>
    <x v="1490"/>
    <x v="9"/>
    <x v="7"/>
    <n v="586099851"/>
    <n v="13"/>
    <d v="2012-01-14T00:00:00"/>
    <n v="8825"/>
    <n v="205.7"/>
    <n v="117.11"/>
    <n v="1815302.5"/>
    <n v="1033495.75"/>
    <n v="781806.75"/>
  </r>
  <r>
    <x v="1"/>
    <s v="France"/>
    <x v="4"/>
    <x v="1"/>
    <x v="1"/>
    <x v="1416"/>
    <x v="7"/>
    <x v="3"/>
    <n v="980598723"/>
    <n v="42"/>
    <d v="2015-09-24T00:00:00"/>
    <n v="9808"/>
    <n v="81.73"/>
    <n v="56.67"/>
    <n v="801607.84"/>
    <n v="555819.36"/>
    <n v="245788.48"/>
  </r>
  <r>
    <x v="2"/>
    <s v="Malaysia"/>
    <x v="9"/>
    <x v="1"/>
    <x v="2"/>
    <x v="1491"/>
    <x v="8"/>
    <x v="6"/>
    <n v="961531007"/>
    <n v="25"/>
    <d v="2017-05-04T00:00:00"/>
    <n v="7247"/>
    <n v="9.33"/>
    <n v="6.92"/>
    <n v="67614.509999999995"/>
    <n v="50149.24"/>
    <n v="17465.27"/>
  </r>
  <r>
    <x v="3"/>
    <s v="Jordan"/>
    <x v="7"/>
    <x v="1"/>
    <x v="0"/>
    <x v="1492"/>
    <x v="10"/>
    <x v="2"/>
    <n v="244570529"/>
    <n v="34"/>
    <d v="2011-07-21T00:00:00"/>
    <n v="2709"/>
    <n v="437.2"/>
    <n v="263.33"/>
    <n v="1184374.8"/>
    <n v="713360.97"/>
    <n v="471013.83"/>
  </r>
  <r>
    <x v="5"/>
    <s v="Cote d'Ivoire"/>
    <x v="1"/>
    <x v="0"/>
    <x v="0"/>
    <x v="1493"/>
    <x v="10"/>
    <x v="4"/>
    <n v="865703618"/>
    <n v="5"/>
    <d v="2016-06-17T00:00:00"/>
    <n v="9793"/>
    <n v="152.58000000000001"/>
    <n v="97.44"/>
    <n v="1494215.94"/>
    <n v="954229.92"/>
    <n v="539986.02"/>
  </r>
  <r>
    <x v="2"/>
    <s v="Singapore"/>
    <x v="0"/>
    <x v="0"/>
    <x v="0"/>
    <x v="423"/>
    <x v="10"/>
    <x v="6"/>
    <n v="431229102"/>
    <n v="13"/>
    <d v="2017-07-13T00:00:00"/>
    <n v="9129"/>
    <n v="255.28"/>
    <n v="159.41999999999999"/>
    <n v="2330451.12"/>
    <n v="1455345.18"/>
    <n v="875105.94"/>
  </r>
  <r>
    <x v="0"/>
    <s v="Saint Kitts and Nevis"/>
    <x v="3"/>
    <x v="1"/>
    <x v="3"/>
    <x v="1494"/>
    <x v="9"/>
    <x v="4"/>
    <n v="667758309"/>
    <n v="45"/>
    <d v="2016-03-11T00:00:00"/>
    <n v="3378"/>
    <n v="205.7"/>
    <n v="117.11"/>
    <n v="694854.6"/>
    <n v="395597.58"/>
    <n v="299257.02"/>
  </r>
  <r>
    <x v="2"/>
    <s v="China"/>
    <x v="11"/>
    <x v="0"/>
    <x v="3"/>
    <x v="1307"/>
    <x v="4"/>
    <x v="1"/>
    <n v="672215068"/>
    <n v="24"/>
    <d v="2010-12-24T00:00:00"/>
    <n v="2232"/>
    <n v="668.27"/>
    <n v="502.54"/>
    <n v="1491578.64"/>
    <n v="1121669.28"/>
    <n v="369909.36"/>
  </r>
  <r>
    <x v="5"/>
    <s v="Senegal"/>
    <x v="7"/>
    <x v="0"/>
    <x v="3"/>
    <x v="1343"/>
    <x v="0"/>
    <x v="4"/>
    <n v="961835706"/>
    <n v="42"/>
    <d v="2017-02-08T00:00:00"/>
    <n v="7414"/>
    <n v="437.2"/>
    <n v="263.33"/>
    <n v="3241400.8"/>
    <n v="1952328.62"/>
    <n v="1289072.18"/>
  </r>
  <r>
    <x v="2"/>
    <s v="Tajikistan"/>
    <x v="2"/>
    <x v="1"/>
    <x v="1"/>
    <x v="365"/>
    <x v="5"/>
    <x v="4"/>
    <n v="324169051"/>
    <n v="23"/>
    <d v="2016-04-21T00:00:00"/>
    <n v="7681"/>
    <n v="47.45"/>
    <n v="31.79"/>
    <n v="364463.45"/>
    <n v="244178.99"/>
    <n v="120284.46"/>
  </r>
  <r>
    <x v="5"/>
    <s v="Burundi"/>
    <x v="0"/>
    <x v="1"/>
    <x v="0"/>
    <x v="592"/>
    <x v="3"/>
    <x v="5"/>
    <n v="767076432"/>
    <n v="10"/>
    <d v="2014-06-03T00:00:00"/>
    <n v="3817"/>
    <n v="255.28"/>
    <n v="159.41999999999999"/>
    <n v="974403.76"/>
    <n v="608506.14"/>
    <n v="365897.62"/>
  </r>
  <r>
    <x v="5"/>
    <s v="Mauritius"/>
    <x v="1"/>
    <x v="0"/>
    <x v="1"/>
    <x v="1495"/>
    <x v="10"/>
    <x v="5"/>
    <n v="768731677"/>
    <n v="32"/>
    <d v="2014-07-18T00:00:00"/>
    <n v="3641"/>
    <n v="152.58000000000001"/>
    <n v="97.44"/>
    <n v="555543.78"/>
    <n v="354779.04"/>
    <n v="200764.74"/>
  </r>
  <r>
    <x v="5"/>
    <s v="Botswana"/>
    <x v="10"/>
    <x v="1"/>
    <x v="1"/>
    <x v="640"/>
    <x v="0"/>
    <x v="7"/>
    <n v="227621114"/>
    <n v="28"/>
    <d v="2012-12-31T00:00:00"/>
    <n v="7001"/>
    <n v="154.06"/>
    <n v="90.93"/>
    <n v="1078574.06"/>
    <n v="636600.93000000005"/>
    <n v="441973.13"/>
  </r>
  <r>
    <x v="5"/>
    <s v="Liberia"/>
    <x v="4"/>
    <x v="1"/>
    <x v="3"/>
    <x v="1155"/>
    <x v="11"/>
    <x v="2"/>
    <n v="912543570"/>
    <n v="30"/>
    <d v="2011-03-25T00:00:00"/>
    <n v="776"/>
    <n v="81.73"/>
    <n v="56.67"/>
    <n v="63422.48"/>
    <n v="43975.92"/>
    <n v="19446.560000000001"/>
  </r>
  <r>
    <x v="0"/>
    <s v="Honduras"/>
    <x v="6"/>
    <x v="1"/>
    <x v="0"/>
    <x v="1478"/>
    <x v="1"/>
    <x v="2"/>
    <n v="612610375"/>
    <n v="32"/>
    <d v="2011-08-18T00:00:00"/>
    <n v="3878"/>
    <n v="651.21"/>
    <n v="524.96"/>
    <n v="2525392.38"/>
    <n v="2035794.88"/>
    <n v="489597.5"/>
  </r>
  <r>
    <x v="4"/>
    <s v="Papua New Guinea"/>
    <x v="1"/>
    <x v="1"/>
    <x v="2"/>
    <x v="1496"/>
    <x v="6"/>
    <x v="0"/>
    <n v="787245357"/>
    <n v="14"/>
    <d v="2013-11-01T00:00:00"/>
    <n v="2250"/>
    <n v="152.58000000000001"/>
    <n v="97.44"/>
    <n v="343305"/>
    <n v="219240"/>
    <n v="124065"/>
  </r>
  <r>
    <x v="0"/>
    <s v="Costa Rica"/>
    <x v="8"/>
    <x v="1"/>
    <x v="3"/>
    <x v="1497"/>
    <x v="11"/>
    <x v="2"/>
    <n v="716184842"/>
    <n v="23"/>
    <d v="2011-03-02T00:00:00"/>
    <n v="3865"/>
    <n v="421.89"/>
    <n v="364.69"/>
    <n v="1630604.85"/>
    <n v="1409526.85"/>
    <n v="221078"/>
  </r>
  <r>
    <x v="6"/>
    <s v="Canada"/>
    <x v="7"/>
    <x v="1"/>
    <x v="2"/>
    <x v="1286"/>
    <x v="7"/>
    <x v="4"/>
    <n v="649477660"/>
    <n v="42"/>
    <d v="2016-10-03T00:00:00"/>
    <n v="3727"/>
    <n v="437.2"/>
    <n v="263.33"/>
    <n v="1629444.4"/>
    <n v="981430.91"/>
    <n v="648013.49"/>
  </r>
  <r>
    <x v="5"/>
    <s v="Rwanda"/>
    <x v="6"/>
    <x v="1"/>
    <x v="0"/>
    <x v="1498"/>
    <x v="3"/>
    <x v="5"/>
    <n v="457485139"/>
    <n v="15"/>
    <d v="2014-05-29T00:00:00"/>
    <n v="8874"/>
    <n v="651.21"/>
    <n v="524.96"/>
    <n v="5778837.54"/>
    <n v="4658495.04"/>
    <n v="1120342.5"/>
  </r>
  <r>
    <x v="5"/>
    <s v="Togo"/>
    <x v="2"/>
    <x v="1"/>
    <x v="0"/>
    <x v="914"/>
    <x v="6"/>
    <x v="3"/>
    <n v="980881106"/>
    <n v="31"/>
    <d v="2015-11-21T00:00:00"/>
    <n v="3372"/>
    <n v="47.45"/>
    <n v="31.79"/>
    <n v="160001.4"/>
    <n v="107195.88"/>
    <n v="52805.52"/>
  </r>
  <r>
    <x v="4"/>
    <s v="Samoa"/>
    <x v="2"/>
    <x v="1"/>
    <x v="1"/>
    <x v="559"/>
    <x v="6"/>
    <x v="1"/>
    <n v="880651891"/>
    <n v="35"/>
    <d v="2010-12-02T00:00:00"/>
    <n v="3319"/>
    <n v="47.45"/>
    <n v="31.79"/>
    <n v="157486.54999999999"/>
    <n v="105511.01"/>
    <n v="51975.54"/>
  </r>
  <r>
    <x v="5"/>
    <s v="Eritrea"/>
    <x v="0"/>
    <x v="1"/>
    <x v="1"/>
    <x v="931"/>
    <x v="4"/>
    <x v="4"/>
    <n v="688096320"/>
    <n v="14"/>
    <d v="2016-11-29T00:00:00"/>
    <n v="1847"/>
    <n v="255.28"/>
    <n v="159.41999999999999"/>
    <n v="471502.16"/>
    <n v="294448.74"/>
    <n v="177053.42"/>
  </r>
  <r>
    <x v="5"/>
    <s v="Guinea"/>
    <x v="10"/>
    <x v="1"/>
    <x v="3"/>
    <x v="1499"/>
    <x v="7"/>
    <x v="5"/>
    <n v="554825723"/>
    <n v="20"/>
    <d v="2014-08-24T00:00:00"/>
    <n v="4116"/>
    <n v="154.06"/>
    <n v="90.93"/>
    <n v="634110.96"/>
    <n v="374267.88"/>
    <n v="259843.08"/>
  </r>
  <r>
    <x v="4"/>
    <s v="Vanuatu"/>
    <x v="9"/>
    <x v="1"/>
    <x v="3"/>
    <x v="1500"/>
    <x v="5"/>
    <x v="7"/>
    <n v="702763926"/>
    <n v="38"/>
    <d v="2012-04-17T00:00:00"/>
    <n v="2318"/>
    <n v="9.33"/>
    <n v="6.92"/>
    <n v="21626.94"/>
    <n v="16040.56"/>
    <n v="5586.38"/>
  </r>
  <r>
    <x v="1"/>
    <s v="Andorra"/>
    <x v="5"/>
    <x v="1"/>
    <x v="2"/>
    <x v="578"/>
    <x v="3"/>
    <x v="2"/>
    <n v="974147260"/>
    <n v="21"/>
    <d v="2011-06-08T00:00:00"/>
    <n v="677"/>
    <n v="109.28"/>
    <n v="35.840000000000003"/>
    <n v="73982.559999999998"/>
    <n v="24263.68"/>
    <n v="49718.879999999997"/>
  </r>
  <r>
    <x v="5"/>
    <s v="Niger"/>
    <x v="7"/>
    <x v="1"/>
    <x v="3"/>
    <x v="1501"/>
    <x v="11"/>
    <x v="2"/>
    <n v="381524550"/>
    <n v="8"/>
    <d v="2011-02-25T00:00:00"/>
    <n v="448"/>
    <n v="437.2"/>
    <n v="263.33"/>
    <n v="195865.60000000001"/>
    <n v="117971.84"/>
    <n v="77893.759999999995"/>
  </r>
  <r>
    <x v="5"/>
    <s v="Malawi"/>
    <x v="9"/>
    <x v="0"/>
    <x v="2"/>
    <x v="1294"/>
    <x v="1"/>
    <x v="2"/>
    <n v="257757127"/>
    <n v="2"/>
    <d v="2011-07-06T00:00:00"/>
    <n v="4917"/>
    <n v="9.33"/>
    <n v="6.92"/>
    <n v="45875.61"/>
    <n v="34025.64"/>
    <n v="11849.97"/>
  </r>
  <r>
    <x v="5"/>
    <s v="Burundi"/>
    <x v="0"/>
    <x v="0"/>
    <x v="1"/>
    <x v="1502"/>
    <x v="3"/>
    <x v="6"/>
    <n v="206018817"/>
    <n v="45"/>
    <d v="2017-07-08T00:00:00"/>
    <n v="4401"/>
    <n v="255.28"/>
    <n v="159.41999999999999"/>
    <n v="1123487.28"/>
    <n v="701607.42"/>
    <n v="421879.86"/>
  </r>
  <r>
    <x v="5"/>
    <s v="Swaziland"/>
    <x v="10"/>
    <x v="1"/>
    <x v="3"/>
    <x v="1503"/>
    <x v="9"/>
    <x v="7"/>
    <n v="349795949"/>
    <n v="39"/>
    <d v="2012-02-26T00:00:00"/>
    <n v="1249"/>
    <n v="154.06"/>
    <n v="90.93"/>
    <n v="192420.94"/>
    <n v="113571.57"/>
    <n v="78849.37"/>
  </r>
  <r>
    <x v="3"/>
    <s v="Morocco"/>
    <x v="2"/>
    <x v="1"/>
    <x v="2"/>
    <x v="547"/>
    <x v="4"/>
    <x v="0"/>
    <n v="882887351"/>
    <n v="29"/>
    <d v="2013-12-06T00:00:00"/>
    <n v="4842"/>
    <n v="47.45"/>
    <n v="31.79"/>
    <n v="229752.9"/>
    <n v="153927.18"/>
    <n v="75825.72"/>
  </r>
  <r>
    <x v="1"/>
    <s v="Finland"/>
    <x v="6"/>
    <x v="0"/>
    <x v="3"/>
    <x v="514"/>
    <x v="0"/>
    <x v="2"/>
    <n v="719404351"/>
    <n v="20"/>
    <d v="2012-01-10T00:00:00"/>
    <n v="6589"/>
    <n v="651.21"/>
    <n v="524.96"/>
    <n v="4290822.6900000004"/>
    <n v="3458961.44"/>
    <n v="831861.25"/>
  </r>
  <r>
    <x v="1"/>
    <s v="Georgia"/>
    <x v="4"/>
    <x v="1"/>
    <x v="2"/>
    <x v="1024"/>
    <x v="1"/>
    <x v="3"/>
    <n v="643770778"/>
    <n v="7"/>
    <d v="2015-07-31T00:00:00"/>
    <n v="4934"/>
    <n v="81.73"/>
    <n v="56.67"/>
    <n v="403255.82"/>
    <n v="279609.78000000003"/>
    <n v="123646.04"/>
  </r>
  <r>
    <x v="3"/>
    <s v="Morocco"/>
    <x v="5"/>
    <x v="0"/>
    <x v="1"/>
    <x v="32"/>
    <x v="11"/>
    <x v="7"/>
    <n v="160722959"/>
    <n v="48"/>
    <d v="2012-04-05T00:00:00"/>
    <n v="350"/>
    <n v="109.28"/>
    <n v="35.840000000000003"/>
    <n v="38248"/>
    <n v="12544"/>
    <n v="25704"/>
  </r>
  <r>
    <x v="1"/>
    <s v="Armenia"/>
    <x v="8"/>
    <x v="1"/>
    <x v="1"/>
    <x v="1187"/>
    <x v="6"/>
    <x v="4"/>
    <n v="645309722"/>
    <n v="36"/>
    <d v="2016-11-06T00:00:00"/>
    <n v="342"/>
    <n v="421.89"/>
    <n v="364.69"/>
    <n v="144286.38"/>
    <n v="124723.98"/>
    <n v="19562.400000000001"/>
  </r>
  <r>
    <x v="5"/>
    <s v="Malawi"/>
    <x v="7"/>
    <x v="1"/>
    <x v="1"/>
    <x v="1390"/>
    <x v="8"/>
    <x v="3"/>
    <n v="392892396"/>
    <n v="33"/>
    <d v="2015-05-14T00:00:00"/>
    <n v="4446"/>
    <n v="437.2"/>
    <n v="263.33"/>
    <n v="1943791.2"/>
    <n v="1170765.18"/>
    <n v="773026.02"/>
  </r>
  <r>
    <x v="1"/>
    <s v="Malta"/>
    <x v="3"/>
    <x v="1"/>
    <x v="0"/>
    <x v="1504"/>
    <x v="1"/>
    <x v="0"/>
    <n v="469144809"/>
    <n v="35"/>
    <d v="2013-08-24T00:00:00"/>
    <n v="9229"/>
    <n v="205.7"/>
    <n v="117.11"/>
    <n v="1898405.3"/>
    <n v="1080808.19"/>
    <n v="817597.11"/>
  </r>
  <r>
    <x v="5"/>
    <s v="Angola"/>
    <x v="10"/>
    <x v="1"/>
    <x v="3"/>
    <x v="1505"/>
    <x v="4"/>
    <x v="1"/>
    <n v="660053288"/>
    <n v="3"/>
    <d v="2010-12-02T00:00:00"/>
    <n v="3291"/>
    <n v="154.06"/>
    <n v="90.93"/>
    <n v="507011.46"/>
    <n v="299250.63"/>
    <n v="207760.83"/>
  </r>
  <r>
    <x v="1"/>
    <s v="Norway"/>
    <x v="7"/>
    <x v="0"/>
    <x v="2"/>
    <x v="1506"/>
    <x v="1"/>
    <x v="2"/>
    <n v="821916663"/>
    <n v="37"/>
    <d v="2011-08-26T00:00:00"/>
    <n v="2260"/>
    <n v="437.2"/>
    <n v="263.33"/>
    <n v="988072"/>
    <n v="595125.80000000005"/>
    <n v="392946.2"/>
  </r>
  <r>
    <x v="0"/>
    <s v="Dominican Republic"/>
    <x v="4"/>
    <x v="0"/>
    <x v="0"/>
    <x v="1413"/>
    <x v="11"/>
    <x v="0"/>
    <n v="431346261"/>
    <n v="47"/>
    <d v="2013-04-09T00:00:00"/>
    <n v="3799"/>
    <n v="81.73"/>
    <n v="56.67"/>
    <n v="310492.27"/>
    <n v="215289.33"/>
    <n v="95202.94"/>
  </r>
  <r>
    <x v="1"/>
    <s v="Austria"/>
    <x v="11"/>
    <x v="1"/>
    <x v="0"/>
    <x v="1507"/>
    <x v="7"/>
    <x v="1"/>
    <n v="835265910"/>
    <n v="35"/>
    <d v="2010-10-01T00:00:00"/>
    <n v="2599"/>
    <n v="668.27"/>
    <n v="502.54"/>
    <n v="1736833.73"/>
    <n v="1306101.46"/>
    <n v="430732.27"/>
  </r>
  <r>
    <x v="0"/>
    <s v="Saint Kitts and Nevis"/>
    <x v="7"/>
    <x v="0"/>
    <x v="1"/>
    <x v="61"/>
    <x v="8"/>
    <x v="3"/>
    <n v="300911939"/>
    <n v="15"/>
    <d v="2015-04-19T00:00:00"/>
    <n v="5384"/>
    <n v="437.2"/>
    <n v="263.33"/>
    <n v="2353884.7999999998"/>
    <n v="1417768.72"/>
    <n v="936116.08"/>
  </r>
  <r>
    <x v="2"/>
    <s v="Tajikistan"/>
    <x v="3"/>
    <x v="1"/>
    <x v="3"/>
    <x v="324"/>
    <x v="2"/>
    <x v="7"/>
    <n v="765833175"/>
    <n v="38"/>
    <d v="2012-10-12T00:00:00"/>
    <n v="5910"/>
    <n v="205.7"/>
    <n v="117.11"/>
    <n v="1215687"/>
    <n v="692120.1"/>
    <n v="523566.9"/>
  </r>
  <r>
    <x v="2"/>
    <s v="Singapore"/>
    <x v="0"/>
    <x v="1"/>
    <x v="1"/>
    <x v="1508"/>
    <x v="10"/>
    <x v="7"/>
    <n v="187890946"/>
    <n v="20"/>
    <d v="2012-06-26T00:00:00"/>
    <n v="9961"/>
    <n v="255.28"/>
    <n v="159.41999999999999"/>
    <n v="2542844.08"/>
    <n v="1587982.62"/>
    <n v="954861.46"/>
  </r>
  <r>
    <x v="1"/>
    <s v="Greece"/>
    <x v="11"/>
    <x v="0"/>
    <x v="2"/>
    <x v="849"/>
    <x v="2"/>
    <x v="0"/>
    <n v="195259082"/>
    <n v="15"/>
    <d v="2013-10-11T00:00:00"/>
    <n v="356"/>
    <n v="668.27"/>
    <n v="502.54"/>
    <n v="237904.12"/>
    <n v="178904.24"/>
    <n v="58999.88"/>
  </r>
  <r>
    <x v="6"/>
    <s v="United States of America"/>
    <x v="4"/>
    <x v="1"/>
    <x v="3"/>
    <x v="659"/>
    <x v="4"/>
    <x v="4"/>
    <n v="236423909"/>
    <n v="40"/>
    <d v="2016-12-28T00:00:00"/>
    <n v="1943"/>
    <n v="81.73"/>
    <n v="56.67"/>
    <n v="158801.39000000001"/>
    <n v="110109.81"/>
    <n v="48691.58"/>
  </r>
  <r>
    <x v="5"/>
    <s v="Central African Republic"/>
    <x v="8"/>
    <x v="1"/>
    <x v="3"/>
    <x v="382"/>
    <x v="4"/>
    <x v="2"/>
    <n v="730184257"/>
    <n v="49"/>
    <d v="2011-12-28T00:00:00"/>
    <n v="6603"/>
    <n v="421.89"/>
    <n v="364.69"/>
    <n v="2785739.67"/>
    <n v="2408048.0699999998"/>
    <n v="377691.6"/>
  </r>
  <r>
    <x v="5"/>
    <s v="The Gambia"/>
    <x v="8"/>
    <x v="0"/>
    <x v="0"/>
    <x v="1508"/>
    <x v="10"/>
    <x v="7"/>
    <n v="815651452"/>
    <n v="11"/>
    <d v="2012-06-17T00:00:00"/>
    <n v="8245"/>
    <n v="421.89"/>
    <n v="364.69"/>
    <n v="3478483.05"/>
    <n v="3006869.05"/>
    <n v="471614"/>
  </r>
  <r>
    <x v="2"/>
    <s v="North Korea"/>
    <x v="9"/>
    <x v="0"/>
    <x v="1"/>
    <x v="1509"/>
    <x v="1"/>
    <x v="5"/>
    <n v="602249324"/>
    <n v="34"/>
    <d v="2014-08-10T00:00:00"/>
    <n v="7813"/>
    <n v="9.33"/>
    <n v="6.92"/>
    <n v="72895.289999999994"/>
    <n v="54065.96"/>
    <n v="18829.330000000002"/>
  </r>
  <r>
    <x v="5"/>
    <s v="Madagascar"/>
    <x v="1"/>
    <x v="1"/>
    <x v="3"/>
    <x v="745"/>
    <x v="9"/>
    <x v="3"/>
    <n v="719714200"/>
    <n v="36"/>
    <d v="2015-03-06T00:00:00"/>
    <n v="8280"/>
    <n v="152.58000000000001"/>
    <n v="97.44"/>
    <n v="1263362.3999999999"/>
    <n v="806803.2"/>
    <n v="456559.2"/>
  </r>
  <r>
    <x v="0"/>
    <s v="El Salvador"/>
    <x v="4"/>
    <x v="0"/>
    <x v="3"/>
    <x v="1510"/>
    <x v="0"/>
    <x v="3"/>
    <n v="968094909"/>
    <n v="26"/>
    <d v="2016-01-07T00:00:00"/>
    <n v="9652"/>
    <n v="81.73"/>
    <n v="56.67"/>
    <n v="788857.96"/>
    <n v="546978.84"/>
    <n v="241879.12"/>
  </r>
  <r>
    <x v="4"/>
    <s v="New Zealand"/>
    <x v="6"/>
    <x v="1"/>
    <x v="3"/>
    <x v="1508"/>
    <x v="10"/>
    <x v="7"/>
    <n v="767752778"/>
    <n v="27"/>
    <d v="2012-07-03T00:00:00"/>
    <n v="3963"/>
    <n v="651.21"/>
    <n v="524.96"/>
    <n v="2580745.23"/>
    <n v="2080416.48"/>
    <n v="500328.75"/>
  </r>
  <r>
    <x v="5"/>
    <s v="The Gambia"/>
    <x v="11"/>
    <x v="0"/>
    <x v="0"/>
    <x v="165"/>
    <x v="8"/>
    <x v="7"/>
    <n v="509361636"/>
    <n v="48"/>
    <d v="2012-05-28T00:00:00"/>
    <n v="282"/>
    <n v="668.27"/>
    <n v="502.54"/>
    <n v="188452.14"/>
    <n v="141716.28"/>
    <n v="46735.86"/>
  </r>
  <r>
    <x v="5"/>
    <s v="Liberia"/>
    <x v="0"/>
    <x v="1"/>
    <x v="2"/>
    <x v="1511"/>
    <x v="2"/>
    <x v="4"/>
    <n v="203907811"/>
    <n v="11"/>
    <d v="2016-09-26T00:00:00"/>
    <n v="9707"/>
    <n v="255.28"/>
    <n v="159.41999999999999"/>
    <n v="2478002.96"/>
    <n v="1547489.94"/>
    <n v="930513.02"/>
  </r>
  <r>
    <x v="3"/>
    <s v="Oman"/>
    <x v="4"/>
    <x v="1"/>
    <x v="0"/>
    <x v="1512"/>
    <x v="7"/>
    <x v="4"/>
    <n v="832690131"/>
    <n v="29"/>
    <d v="2016-09-29T00:00:00"/>
    <n v="369"/>
    <n v="81.73"/>
    <n v="56.67"/>
    <n v="30158.37"/>
    <n v="20911.23"/>
    <n v="9247.14"/>
  </r>
  <r>
    <x v="2"/>
    <s v="Singapore"/>
    <x v="0"/>
    <x v="1"/>
    <x v="1"/>
    <x v="372"/>
    <x v="2"/>
    <x v="2"/>
    <n v="297319924"/>
    <n v="26"/>
    <d v="2011-10-18T00:00:00"/>
    <n v="2428"/>
    <n v="255.28"/>
    <n v="159.41999999999999"/>
    <n v="619819.84"/>
    <n v="387071.76"/>
    <n v="232748.08"/>
  </r>
  <r>
    <x v="5"/>
    <s v="Tanzania"/>
    <x v="3"/>
    <x v="1"/>
    <x v="3"/>
    <x v="1194"/>
    <x v="4"/>
    <x v="0"/>
    <n v="169721019"/>
    <n v="15"/>
    <d v="2013-12-03T00:00:00"/>
    <n v="3076"/>
    <n v="205.7"/>
    <n v="117.11"/>
    <n v="632733.19999999995"/>
    <n v="360230.36"/>
    <n v="272502.84000000003"/>
  </r>
  <r>
    <x v="4"/>
    <s v="Marshall Islands"/>
    <x v="6"/>
    <x v="1"/>
    <x v="2"/>
    <x v="130"/>
    <x v="10"/>
    <x v="0"/>
    <n v="742129743"/>
    <n v="23"/>
    <d v="2013-07-19T00:00:00"/>
    <n v="1537"/>
    <n v="651.21"/>
    <n v="524.96"/>
    <n v="1000909.77"/>
    <n v="806863.52"/>
    <n v="194046.25"/>
  </r>
  <r>
    <x v="4"/>
    <s v="Papua New Guinea"/>
    <x v="5"/>
    <x v="1"/>
    <x v="1"/>
    <x v="1513"/>
    <x v="8"/>
    <x v="0"/>
    <n v="577094924"/>
    <n v="13"/>
    <d v="2013-05-04T00:00:00"/>
    <n v="4067"/>
    <n v="109.28"/>
    <n v="35.840000000000003"/>
    <n v="444441.76"/>
    <n v="145761.28"/>
    <n v="298680.48"/>
  </r>
  <r>
    <x v="0"/>
    <s v="Grenada"/>
    <x v="10"/>
    <x v="0"/>
    <x v="1"/>
    <x v="725"/>
    <x v="5"/>
    <x v="6"/>
    <n v="557477891"/>
    <n v="15"/>
    <d v="2017-03-19T00:00:00"/>
    <n v="8951"/>
    <n v="154.06"/>
    <n v="90.93"/>
    <n v="1378991.06"/>
    <n v="813914.43"/>
    <n v="565076.63"/>
  </r>
  <r>
    <x v="5"/>
    <s v="Seychelles"/>
    <x v="5"/>
    <x v="0"/>
    <x v="0"/>
    <x v="713"/>
    <x v="9"/>
    <x v="2"/>
    <n v="736452472"/>
    <n v="45"/>
    <d v="2011-03-07T00:00:00"/>
    <n v="1507"/>
    <n v="109.28"/>
    <n v="35.840000000000003"/>
    <n v="164684.96"/>
    <n v="54010.879999999997"/>
    <n v="110674.08"/>
  </r>
  <r>
    <x v="0"/>
    <s v="Saint Lucia"/>
    <x v="9"/>
    <x v="1"/>
    <x v="0"/>
    <x v="1514"/>
    <x v="8"/>
    <x v="7"/>
    <n v="787504994"/>
    <n v="30"/>
    <d v="2012-05-12T00:00:00"/>
    <n v="9083"/>
    <n v="9.33"/>
    <n v="6.92"/>
    <n v="84744.39"/>
    <n v="62854.36"/>
    <n v="21890.03"/>
  </r>
  <r>
    <x v="3"/>
    <s v="Turkey"/>
    <x v="9"/>
    <x v="0"/>
    <x v="1"/>
    <x v="591"/>
    <x v="2"/>
    <x v="7"/>
    <n v="454434287"/>
    <n v="39"/>
    <d v="2012-10-31T00:00:00"/>
    <n v="6059"/>
    <n v="9.33"/>
    <n v="6.92"/>
    <n v="56530.47"/>
    <n v="41928.28"/>
    <n v="14602.19"/>
  </r>
  <r>
    <x v="5"/>
    <s v="Sierra Leone"/>
    <x v="11"/>
    <x v="0"/>
    <x v="1"/>
    <x v="1515"/>
    <x v="0"/>
    <x v="7"/>
    <n v="901351678"/>
    <n v="3"/>
    <d v="2012-12-04T00:00:00"/>
    <n v="8846"/>
    <n v="668.27"/>
    <n v="502.54"/>
    <n v="5911516.4199999999"/>
    <n v="4445468.84"/>
    <n v="1466047.58"/>
  </r>
  <r>
    <x v="2"/>
    <s v="Laos"/>
    <x v="2"/>
    <x v="0"/>
    <x v="2"/>
    <x v="1516"/>
    <x v="7"/>
    <x v="1"/>
    <n v="662680995"/>
    <n v="43"/>
    <d v="2010-10-10T00:00:00"/>
    <n v="888"/>
    <n v="47.45"/>
    <n v="31.79"/>
    <n v="42135.6"/>
    <n v="28229.52"/>
    <n v="13906.08"/>
  </r>
  <r>
    <x v="1"/>
    <s v="Cyprus"/>
    <x v="5"/>
    <x v="0"/>
    <x v="1"/>
    <x v="1517"/>
    <x v="3"/>
    <x v="7"/>
    <n v="593158566"/>
    <n v="39"/>
    <d v="2012-06-25T00:00:00"/>
    <n v="7656"/>
    <n v="109.28"/>
    <n v="35.840000000000003"/>
    <n v="836647.68"/>
    <n v="274391.03999999998"/>
    <n v="562256.64000000001"/>
  </r>
  <r>
    <x v="1"/>
    <s v="Serbia"/>
    <x v="10"/>
    <x v="1"/>
    <x v="1"/>
    <x v="489"/>
    <x v="5"/>
    <x v="5"/>
    <n v="717833220"/>
    <n v="12"/>
    <d v="2014-04-03T00:00:00"/>
    <n v="1657"/>
    <n v="154.06"/>
    <n v="90.93"/>
    <n v="255277.42"/>
    <n v="150671.01"/>
    <n v="104606.41"/>
  </r>
  <r>
    <x v="1"/>
    <s v="Belgium"/>
    <x v="10"/>
    <x v="0"/>
    <x v="3"/>
    <x v="1431"/>
    <x v="3"/>
    <x v="0"/>
    <n v="682066285"/>
    <n v="48"/>
    <d v="2013-07-13T00:00:00"/>
    <n v="7426"/>
    <n v="154.06"/>
    <n v="90.93"/>
    <n v="1144049.56"/>
    <n v="675246.18"/>
    <n v="468803.38"/>
  </r>
  <r>
    <x v="5"/>
    <s v="Zimbabwe"/>
    <x v="5"/>
    <x v="0"/>
    <x v="0"/>
    <x v="1368"/>
    <x v="0"/>
    <x v="2"/>
    <n v="201531589"/>
    <n v="18"/>
    <d v="2012-01-09T00:00:00"/>
    <n v="6530"/>
    <n v="109.28"/>
    <n v="35.840000000000003"/>
    <n v="713598.4"/>
    <n v="234035.20000000001"/>
    <n v="479563.2"/>
  </r>
  <r>
    <x v="1"/>
    <s v="Greece"/>
    <x v="3"/>
    <x v="0"/>
    <x v="3"/>
    <x v="747"/>
    <x v="9"/>
    <x v="0"/>
    <n v="412215459"/>
    <n v="7"/>
    <d v="2013-01-31T00:00:00"/>
    <n v="2569"/>
    <n v="205.7"/>
    <n v="117.11"/>
    <n v="528443.30000000005"/>
    <n v="300855.59000000003"/>
    <n v="227587.71"/>
  </r>
  <r>
    <x v="2"/>
    <s v="South Korea"/>
    <x v="7"/>
    <x v="1"/>
    <x v="2"/>
    <x v="1518"/>
    <x v="9"/>
    <x v="6"/>
    <n v="720416724"/>
    <n v="42"/>
    <d v="2017-03-12T00:00:00"/>
    <n v="6173"/>
    <n v="437.2"/>
    <n v="263.33"/>
    <n v="2698835.6"/>
    <n v="1625536.09"/>
    <n v="1073299.51"/>
  </r>
  <r>
    <x v="1"/>
    <s v="Bosnia and Herzegovina"/>
    <x v="6"/>
    <x v="1"/>
    <x v="1"/>
    <x v="166"/>
    <x v="3"/>
    <x v="1"/>
    <n v="152746713"/>
    <n v="6"/>
    <d v="2010-05-08T00:00:00"/>
    <n v="2"/>
    <n v="651.21"/>
    <n v="524.96"/>
    <n v="1302.42"/>
    <n v="1049.92"/>
    <n v="252.5"/>
  </r>
  <r>
    <x v="5"/>
    <s v="Mauritius"/>
    <x v="6"/>
    <x v="1"/>
    <x v="0"/>
    <x v="1519"/>
    <x v="8"/>
    <x v="5"/>
    <n v="506129252"/>
    <n v="28"/>
    <d v="2014-05-18T00:00:00"/>
    <n v="3748"/>
    <n v="651.21"/>
    <n v="524.96"/>
    <n v="2440735.08"/>
    <n v="1967550.08"/>
    <n v="473185"/>
  </r>
  <r>
    <x v="3"/>
    <s v="Israel"/>
    <x v="8"/>
    <x v="0"/>
    <x v="3"/>
    <x v="1520"/>
    <x v="7"/>
    <x v="0"/>
    <n v="497800672"/>
    <n v="46"/>
    <d v="2013-10-06T00:00:00"/>
    <n v="9136"/>
    <n v="421.89"/>
    <n v="364.69"/>
    <n v="3854387.04"/>
    <n v="3331807.84"/>
    <n v="522579.20000000001"/>
  </r>
  <r>
    <x v="1"/>
    <s v="Italy"/>
    <x v="3"/>
    <x v="0"/>
    <x v="0"/>
    <x v="1521"/>
    <x v="9"/>
    <x v="0"/>
    <n v="715309798"/>
    <n v="35"/>
    <d v="2013-02-10T00:00:00"/>
    <n v="4920"/>
    <n v="205.7"/>
    <n v="117.11"/>
    <n v="1012044"/>
    <n v="576181.19999999995"/>
    <n v="435862.8"/>
  </r>
  <r>
    <x v="1"/>
    <s v="Belarus"/>
    <x v="9"/>
    <x v="0"/>
    <x v="2"/>
    <x v="1522"/>
    <x v="7"/>
    <x v="1"/>
    <n v="466517961"/>
    <n v="37"/>
    <d v="2010-09-07T00:00:00"/>
    <n v="1886"/>
    <n v="9.33"/>
    <n v="6.92"/>
    <n v="17596.38"/>
    <n v="13051.12"/>
    <n v="4545.26"/>
  </r>
  <r>
    <x v="3"/>
    <s v="Iran"/>
    <x v="9"/>
    <x v="0"/>
    <x v="1"/>
    <x v="1523"/>
    <x v="0"/>
    <x v="4"/>
    <n v="929598987"/>
    <n v="31"/>
    <d v="2017-01-03T00:00:00"/>
    <n v="7853"/>
    <n v="9.33"/>
    <n v="6.92"/>
    <n v="73268.490000000005"/>
    <n v="54342.76"/>
    <n v="18925.73"/>
  </r>
  <r>
    <x v="3"/>
    <s v="Jordan"/>
    <x v="9"/>
    <x v="0"/>
    <x v="2"/>
    <x v="336"/>
    <x v="3"/>
    <x v="0"/>
    <n v="203039205"/>
    <n v="8"/>
    <d v="2013-05-29T00:00:00"/>
    <n v="2667"/>
    <n v="9.33"/>
    <n v="6.92"/>
    <n v="24883.11"/>
    <n v="18455.64"/>
    <n v="6427.47"/>
  </r>
  <r>
    <x v="5"/>
    <s v="South Africa"/>
    <x v="7"/>
    <x v="0"/>
    <x v="1"/>
    <x v="1524"/>
    <x v="10"/>
    <x v="4"/>
    <n v="955637443"/>
    <n v="50"/>
    <d v="2016-08-09T00:00:00"/>
    <n v="3210"/>
    <n v="437.2"/>
    <n v="263.33"/>
    <n v="1403412"/>
    <n v="845289.3"/>
    <n v="558122.69999999995"/>
  </r>
  <r>
    <x v="5"/>
    <s v="Benin"/>
    <x v="2"/>
    <x v="0"/>
    <x v="2"/>
    <x v="1525"/>
    <x v="10"/>
    <x v="0"/>
    <n v="976505029"/>
    <n v="48"/>
    <d v="2013-07-27T00:00:00"/>
    <n v="8393"/>
    <n v="47.45"/>
    <n v="31.79"/>
    <n v="398247.85"/>
    <n v="266813.46999999997"/>
    <n v="131434.38"/>
  </r>
  <r>
    <x v="1"/>
    <s v="Latvia"/>
    <x v="8"/>
    <x v="1"/>
    <x v="1"/>
    <x v="1410"/>
    <x v="1"/>
    <x v="2"/>
    <n v="825065791"/>
    <n v="35"/>
    <d v="2011-08-28T00:00:00"/>
    <n v="4157"/>
    <n v="421.89"/>
    <n v="364.69"/>
    <n v="1753796.73"/>
    <n v="1516016.33"/>
    <n v="237780.4"/>
  </r>
  <r>
    <x v="5"/>
    <s v="Lesotho"/>
    <x v="8"/>
    <x v="1"/>
    <x v="0"/>
    <x v="479"/>
    <x v="7"/>
    <x v="2"/>
    <n v="681056058"/>
    <n v="5"/>
    <d v="2011-08-11T00:00:00"/>
    <n v="8477"/>
    <n v="421.89"/>
    <n v="364.69"/>
    <n v="3576361.53"/>
    <n v="3091477.13"/>
    <n v="484884.4"/>
  </r>
  <r>
    <x v="4"/>
    <s v="Fiji"/>
    <x v="5"/>
    <x v="0"/>
    <x v="2"/>
    <x v="1526"/>
    <x v="1"/>
    <x v="2"/>
    <n v="794524657"/>
    <n v="44"/>
    <d v="2011-09-13T00:00:00"/>
    <n v="6357"/>
    <n v="109.28"/>
    <n v="35.840000000000003"/>
    <n v="694692.96"/>
    <n v="227834.88"/>
    <n v="466858.08"/>
  </r>
  <r>
    <x v="5"/>
    <s v="Niger"/>
    <x v="5"/>
    <x v="1"/>
    <x v="3"/>
    <x v="105"/>
    <x v="7"/>
    <x v="1"/>
    <n v="135832917"/>
    <n v="46"/>
    <d v="2010-09-27T00:00:00"/>
    <n v="4834"/>
    <n v="109.28"/>
    <n v="35.840000000000003"/>
    <n v="528259.52"/>
    <n v="173250.56"/>
    <n v="355008.96"/>
  </r>
  <r>
    <x v="5"/>
    <s v="Swaziland"/>
    <x v="9"/>
    <x v="1"/>
    <x v="0"/>
    <x v="1267"/>
    <x v="7"/>
    <x v="7"/>
    <n v="445654666"/>
    <n v="47"/>
    <d v="2012-10-11T00:00:00"/>
    <n v="7974"/>
    <n v="9.33"/>
    <n v="6.92"/>
    <n v="74397.42"/>
    <n v="55180.08"/>
    <n v="19217.34"/>
  </r>
  <r>
    <x v="1"/>
    <s v="Iceland"/>
    <x v="6"/>
    <x v="0"/>
    <x v="2"/>
    <x v="513"/>
    <x v="11"/>
    <x v="3"/>
    <n v="384976232"/>
    <n v="44"/>
    <d v="2015-04-03T00:00:00"/>
    <n v="1877"/>
    <n v="651.21"/>
    <n v="524.96"/>
    <n v="1222321.17"/>
    <n v="985349.92"/>
    <n v="236971.25"/>
  </r>
  <r>
    <x v="4"/>
    <s v="New Zealand"/>
    <x v="0"/>
    <x v="1"/>
    <x v="1"/>
    <x v="1527"/>
    <x v="6"/>
    <x v="7"/>
    <n v="485096442"/>
    <n v="25"/>
    <d v="2012-11-09T00:00:00"/>
    <n v="9672"/>
    <n v="255.28"/>
    <n v="159.41999999999999"/>
    <n v="2469068.16"/>
    <n v="1541910.24"/>
    <n v="927157.92"/>
  </r>
  <r>
    <x v="3"/>
    <s v="Lebanon"/>
    <x v="2"/>
    <x v="1"/>
    <x v="3"/>
    <x v="1528"/>
    <x v="1"/>
    <x v="4"/>
    <n v="897626626"/>
    <n v="39"/>
    <d v="2016-08-27T00:00:00"/>
    <n v="6521"/>
    <n v="47.45"/>
    <n v="31.79"/>
    <n v="309421.45"/>
    <n v="207302.59"/>
    <n v="102118.86"/>
  </r>
  <r>
    <x v="2"/>
    <s v="South Korea"/>
    <x v="5"/>
    <x v="0"/>
    <x v="3"/>
    <x v="1529"/>
    <x v="4"/>
    <x v="2"/>
    <n v="944490611"/>
    <n v="24"/>
    <d v="2011-12-22T00:00:00"/>
    <n v="4615"/>
    <n v="109.28"/>
    <n v="35.840000000000003"/>
    <n v="504327.2"/>
    <n v="165401.60000000001"/>
    <n v="338925.6"/>
  </r>
  <r>
    <x v="1"/>
    <s v="Hungary"/>
    <x v="6"/>
    <x v="1"/>
    <x v="1"/>
    <x v="1530"/>
    <x v="2"/>
    <x v="3"/>
    <n v="467924726"/>
    <n v="32"/>
    <d v="2015-10-20T00:00:00"/>
    <n v="8179"/>
    <n v="651.21"/>
    <n v="524.96"/>
    <n v="5326246.59"/>
    <n v="4293647.84"/>
    <n v="1032598.75"/>
  </r>
  <r>
    <x v="1"/>
    <s v="Greece"/>
    <x v="3"/>
    <x v="1"/>
    <x v="2"/>
    <x v="1144"/>
    <x v="6"/>
    <x v="2"/>
    <n v="280477797"/>
    <n v="1"/>
    <d v="2011-10-24T00:00:00"/>
    <n v="8468"/>
    <n v="205.7"/>
    <n v="117.11"/>
    <n v="1741867.6"/>
    <n v="991687.48"/>
    <n v="750180.12"/>
  </r>
  <r>
    <x v="3"/>
    <s v="Iran"/>
    <x v="11"/>
    <x v="0"/>
    <x v="0"/>
    <x v="173"/>
    <x v="3"/>
    <x v="3"/>
    <n v="815011155"/>
    <n v="36"/>
    <d v="2015-06-26T00:00:00"/>
    <n v="8767"/>
    <n v="668.27"/>
    <n v="502.54"/>
    <n v="5858723.0899999999"/>
    <n v="4405768.18"/>
    <n v="1452954.91"/>
  </r>
  <r>
    <x v="1"/>
    <s v="Bulgaria"/>
    <x v="9"/>
    <x v="0"/>
    <x v="2"/>
    <x v="1393"/>
    <x v="5"/>
    <x v="4"/>
    <n v="774698626"/>
    <n v="26"/>
    <d v="2016-04-07T00:00:00"/>
    <n v="9394"/>
    <n v="9.33"/>
    <n v="6.92"/>
    <n v="87646.02"/>
    <n v="65006.48"/>
    <n v="22639.54"/>
  </r>
  <r>
    <x v="3"/>
    <s v="Egypt"/>
    <x v="8"/>
    <x v="0"/>
    <x v="3"/>
    <x v="1262"/>
    <x v="7"/>
    <x v="7"/>
    <n v="283026540"/>
    <n v="27"/>
    <d v="2012-09-13T00:00:00"/>
    <n v="2697"/>
    <n v="421.89"/>
    <n v="364.69"/>
    <n v="1137837.33"/>
    <n v="983568.93"/>
    <n v="154268.4"/>
  </r>
  <r>
    <x v="0"/>
    <s v="The Bahamas"/>
    <x v="10"/>
    <x v="0"/>
    <x v="1"/>
    <x v="1531"/>
    <x v="1"/>
    <x v="3"/>
    <n v="433793723"/>
    <n v="31"/>
    <d v="2015-08-04T00:00:00"/>
    <n v="8057"/>
    <n v="154.06"/>
    <n v="90.93"/>
    <n v="1241261.42"/>
    <n v="732623.01"/>
    <n v="508638.41"/>
  </r>
  <r>
    <x v="3"/>
    <s v="Azerbaijan"/>
    <x v="9"/>
    <x v="1"/>
    <x v="1"/>
    <x v="674"/>
    <x v="0"/>
    <x v="0"/>
    <n v="141111505"/>
    <n v="44"/>
    <d v="2014-02-08T00:00:00"/>
    <n v="6885"/>
    <n v="9.33"/>
    <n v="6.92"/>
    <n v="64237.05"/>
    <n v="47644.2"/>
    <n v="16592.849999999999"/>
  </r>
  <r>
    <x v="2"/>
    <s v="Kazakhstan"/>
    <x v="0"/>
    <x v="1"/>
    <x v="2"/>
    <x v="1532"/>
    <x v="5"/>
    <x v="6"/>
    <n v="189403712"/>
    <n v="9"/>
    <d v="2017-04-03T00:00:00"/>
    <n v="7622"/>
    <n v="255.28"/>
    <n v="159.41999999999999"/>
    <n v="1945744.16"/>
    <n v="1215099.24"/>
    <n v="730644.92"/>
  </r>
  <r>
    <x v="3"/>
    <s v="Jordan"/>
    <x v="0"/>
    <x v="0"/>
    <x v="0"/>
    <x v="1533"/>
    <x v="2"/>
    <x v="7"/>
    <n v="983406674"/>
    <n v="37"/>
    <d v="2012-11-03T00:00:00"/>
    <n v="743"/>
    <n v="255.28"/>
    <n v="159.41999999999999"/>
    <n v="189673.04"/>
    <n v="118449.06"/>
    <n v="71223.98"/>
  </r>
  <r>
    <x v="4"/>
    <s v="Marshall Islands"/>
    <x v="1"/>
    <x v="0"/>
    <x v="1"/>
    <x v="1190"/>
    <x v="7"/>
    <x v="3"/>
    <n v="298169219"/>
    <n v="20"/>
    <d v="2015-08-26T00:00:00"/>
    <n v="3753"/>
    <n v="152.58000000000001"/>
    <n v="97.44"/>
    <n v="572632.74"/>
    <n v="365692.32"/>
    <n v="206940.42"/>
  </r>
  <r>
    <x v="0"/>
    <s v="Barbados"/>
    <x v="5"/>
    <x v="0"/>
    <x v="3"/>
    <x v="1534"/>
    <x v="7"/>
    <x v="2"/>
    <n v="929052674"/>
    <n v="20"/>
    <d v="2011-09-12T00:00:00"/>
    <n v="6187"/>
    <n v="109.28"/>
    <n v="35.840000000000003"/>
    <n v="676115.36"/>
    <n v="221742.07999999999"/>
    <n v="454373.28"/>
  </r>
  <r>
    <x v="5"/>
    <s v="Burkina Faso"/>
    <x v="7"/>
    <x v="0"/>
    <x v="3"/>
    <x v="78"/>
    <x v="8"/>
    <x v="5"/>
    <n v="341730868"/>
    <n v="33"/>
    <d v="2014-05-24T00:00:00"/>
    <n v="4613"/>
    <n v="437.2"/>
    <n v="263.33"/>
    <n v="2016803.6"/>
    <n v="1214741.29"/>
    <n v="802062.31"/>
  </r>
  <r>
    <x v="5"/>
    <s v="Namibia"/>
    <x v="7"/>
    <x v="0"/>
    <x v="0"/>
    <x v="527"/>
    <x v="3"/>
    <x v="3"/>
    <n v="122190129"/>
    <n v="19"/>
    <d v="2015-05-23T00:00:00"/>
    <n v="7629"/>
    <n v="437.2"/>
    <n v="263.33"/>
    <n v="3335398.8"/>
    <n v="2008944.57"/>
    <n v="1326454.23"/>
  </r>
  <r>
    <x v="4"/>
    <s v="East Timor"/>
    <x v="2"/>
    <x v="1"/>
    <x v="0"/>
    <x v="854"/>
    <x v="3"/>
    <x v="2"/>
    <n v="126729285"/>
    <n v="29"/>
    <d v="2011-06-13T00:00:00"/>
    <n v="867"/>
    <n v="47.45"/>
    <n v="31.79"/>
    <n v="41139.15"/>
    <n v="27561.93"/>
    <n v="13577.22"/>
  </r>
  <r>
    <x v="5"/>
    <s v="Liberia"/>
    <x v="8"/>
    <x v="1"/>
    <x v="2"/>
    <x v="796"/>
    <x v="5"/>
    <x v="3"/>
    <n v="731959664"/>
    <n v="23"/>
    <d v="2015-04-13T00:00:00"/>
    <n v="1985"/>
    <n v="421.89"/>
    <n v="364.69"/>
    <n v="837451.65"/>
    <n v="723909.65"/>
    <n v="113542"/>
  </r>
  <r>
    <x v="0"/>
    <s v="Haiti"/>
    <x v="0"/>
    <x v="1"/>
    <x v="0"/>
    <x v="1066"/>
    <x v="8"/>
    <x v="5"/>
    <n v="584805095"/>
    <n v="3"/>
    <d v="2014-04-14T00:00:00"/>
    <n v="5678"/>
    <n v="255.28"/>
    <n v="159.41999999999999"/>
    <n v="1449479.84"/>
    <n v="905186.76"/>
    <n v="544293.07999999996"/>
  </r>
  <r>
    <x v="1"/>
    <s v="Slovenia"/>
    <x v="3"/>
    <x v="0"/>
    <x v="0"/>
    <x v="1535"/>
    <x v="11"/>
    <x v="7"/>
    <n v="652501904"/>
    <n v="33"/>
    <d v="2012-03-25T00:00:00"/>
    <n v="8668"/>
    <n v="205.7"/>
    <n v="117.11"/>
    <n v="1783007.6"/>
    <n v="1015109.48"/>
    <n v="767898.12"/>
  </r>
  <r>
    <x v="5"/>
    <s v="Zimbabwe"/>
    <x v="1"/>
    <x v="0"/>
    <x v="0"/>
    <x v="1536"/>
    <x v="8"/>
    <x v="6"/>
    <n v="172598922"/>
    <n v="13"/>
    <d v="2017-04-18T00:00:00"/>
    <n v="4711"/>
    <n v="152.58000000000001"/>
    <n v="97.44"/>
    <n v="718804.38"/>
    <n v="459039.84"/>
    <n v="259764.54"/>
  </r>
  <r>
    <x v="3"/>
    <s v="Syria"/>
    <x v="5"/>
    <x v="0"/>
    <x v="2"/>
    <x v="145"/>
    <x v="10"/>
    <x v="4"/>
    <n v="702957475"/>
    <n v="11"/>
    <d v="2016-06-16T00:00:00"/>
    <n v="9593"/>
    <n v="109.28"/>
    <n v="35.840000000000003"/>
    <n v="1048323.04"/>
    <n v="343813.12"/>
    <n v="704509.92"/>
  </r>
  <r>
    <x v="3"/>
    <s v="Turkey"/>
    <x v="11"/>
    <x v="0"/>
    <x v="3"/>
    <x v="67"/>
    <x v="10"/>
    <x v="4"/>
    <n v="271751391"/>
    <n v="29"/>
    <d v="2016-07-09T00:00:00"/>
    <n v="6130"/>
    <n v="668.27"/>
    <n v="502.54"/>
    <n v="4096495.1"/>
    <n v="3080570.2"/>
    <n v="1015924.9"/>
  </r>
  <r>
    <x v="0"/>
    <s v="El Salvador"/>
    <x v="3"/>
    <x v="0"/>
    <x v="2"/>
    <x v="645"/>
    <x v="9"/>
    <x v="1"/>
    <n v="127467000"/>
    <n v="35"/>
    <d v="2010-02-07T00:00:00"/>
    <n v="9173"/>
    <n v="205.7"/>
    <n v="117.11"/>
    <n v="1886886.1"/>
    <n v="1074250.03"/>
    <n v="812636.07"/>
  </r>
  <r>
    <x v="1"/>
    <s v="Bulgaria"/>
    <x v="11"/>
    <x v="0"/>
    <x v="0"/>
    <x v="1537"/>
    <x v="3"/>
    <x v="6"/>
    <n v="688903129"/>
    <n v="32"/>
    <d v="2017-07-02T00:00:00"/>
    <n v="600"/>
    <n v="668.27"/>
    <n v="502.54"/>
    <n v="400962"/>
    <n v="301524"/>
    <n v="99438"/>
  </r>
  <r>
    <x v="1"/>
    <s v="Finland"/>
    <x v="4"/>
    <x v="0"/>
    <x v="0"/>
    <x v="463"/>
    <x v="1"/>
    <x v="5"/>
    <n v="195171105"/>
    <n v="41"/>
    <d v="2014-09-04T00:00:00"/>
    <n v="4322"/>
    <n v="81.73"/>
    <n v="56.67"/>
    <n v="353237.06"/>
    <n v="244927.74"/>
    <n v="108309.32"/>
  </r>
  <r>
    <x v="2"/>
    <s v="Brunei"/>
    <x v="8"/>
    <x v="0"/>
    <x v="2"/>
    <x v="1538"/>
    <x v="1"/>
    <x v="7"/>
    <n v="555694758"/>
    <n v="18"/>
    <d v="2012-07-24T00:00:00"/>
    <n v="1283"/>
    <n v="421.89"/>
    <n v="364.69"/>
    <n v="541284.87"/>
    <n v="467897.27"/>
    <n v="73387.600000000006"/>
  </r>
  <r>
    <x v="6"/>
    <s v="Greenland"/>
    <x v="6"/>
    <x v="0"/>
    <x v="1"/>
    <x v="1539"/>
    <x v="6"/>
    <x v="3"/>
    <n v="600210416"/>
    <n v="32"/>
    <d v="2015-11-23T00:00:00"/>
    <n v="4455"/>
    <n v="651.21"/>
    <n v="524.96"/>
    <n v="2901140.55"/>
    <n v="2338696.7999999998"/>
    <n v="562443.75"/>
  </r>
  <r>
    <x v="1"/>
    <s v="Vatican City"/>
    <x v="11"/>
    <x v="1"/>
    <x v="1"/>
    <x v="1345"/>
    <x v="11"/>
    <x v="2"/>
    <n v="128766906"/>
    <n v="43"/>
    <d v="2011-03-28T00:00:00"/>
    <n v="3844"/>
    <n v="668.27"/>
    <n v="502.54"/>
    <n v="2568829.88"/>
    <n v="1931763.76"/>
    <n v="637066.12"/>
  </r>
  <r>
    <x v="1"/>
    <s v="San Marino"/>
    <x v="10"/>
    <x v="1"/>
    <x v="2"/>
    <x v="1312"/>
    <x v="10"/>
    <x v="4"/>
    <n v="361725556"/>
    <n v="21"/>
    <d v="2016-07-18T00:00:00"/>
    <n v="1485"/>
    <n v="154.06"/>
    <n v="90.93"/>
    <n v="228779.1"/>
    <n v="135031.04999999999"/>
    <n v="93748.05"/>
  </r>
  <r>
    <x v="1"/>
    <s v="Armenia"/>
    <x v="4"/>
    <x v="0"/>
    <x v="1"/>
    <x v="1355"/>
    <x v="0"/>
    <x v="4"/>
    <n v="789760196"/>
    <n v="27"/>
    <d v="2017-01-02T00:00:00"/>
    <n v="6447"/>
    <n v="81.73"/>
    <n v="56.67"/>
    <n v="526913.31000000006"/>
    <n v="365351.49"/>
    <n v="161561.82"/>
  </r>
  <r>
    <x v="5"/>
    <s v="Democratic Republic of the Congo"/>
    <x v="7"/>
    <x v="0"/>
    <x v="3"/>
    <x v="1540"/>
    <x v="2"/>
    <x v="0"/>
    <n v="523857152"/>
    <n v="34"/>
    <d v="2013-10-09T00:00:00"/>
    <n v="9827"/>
    <n v="437.2"/>
    <n v="263.33"/>
    <n v="4296364.4000000004"/>
    <n v="2587743.91"/>
    <n v="1708620.49"/>
  </r>
  <r>
    <x v="4"/>
    <s v="Palau"/>
    <x v="7"/>
    <x v="1"/>
    <x v="3"/>
    <x v="1541"/>
    <x v="6"/>
    <x v="7"/>
    <n v="545315253"/>
    <n v="3"/>
    <d v="2012-10-28T00:00:00"/>
    <n v="9756"/>
    <n v="437.2"/>
    <n v="263.33"/>
    <n v="4265323.2"/>
    <n v="2569047.48"/>
    <n v="1696275.72"/>
  </r>
  <r>
    <x v="2"/>
    <s v="Laos"/>
    <x v="7"/>
    <x v="1"/>
    <x v="2"/>
    <x v="1542"/>
    <x v="0"/>
    <x v="0"/>
    <n v="555745828"/>
    <n v="9"/>
    <d v="2013-12-10T00:00:00"/>
    <n v="6395"/>
    <n v="437.2"/>
    <n v="263.33"/>
    <n v="2795894"/>
    <n v="1683995.35"/>
    <n v="1111898.6499999999"/>
  </r>
  <r>
    <x v="1"/>
    <s v="Slovakia"/>
    <x v="7"/>
    <x v="0"/>
    <x v="1"/>
    <x v="1543"/>
    <x v="4"/>
    <x v="0"/>
    <n v="327072703"/>
    <n v="15"/>
    <d v="2013-11-16T00:00:00"/>
    <n v="6936"/>
    <n v="437.2"/>
    <n v="263.33"/>
    <n v="3032419.2"/>
    <n v="1826456.88"/>
    <n v="1205962.32"/>
  </r>
  <r>
    <x v="0"/>
    <s v="Barbados"/>
    <x v="11"/>
    <x v="1"/>
    <x v="2"/>
    <x v="1544"/>
    <x v="10"/>
    <x v="1"/>
    <n v="151532208"/>
    <n v="48"/>
    <d v="2010-08-15T00:00:00"/>
    <n v="603"/>
    <n v="668.27"/>
    <n v="502.54"/>
    <n v="402966.81"/>
    <n v="303031.62"/>
    <n v="99935.19"/>
  </r>
  <r>
    <x v="2"/>
    <s v="India"/>
    <x v="9"/>
    <x v="1"/>
    <x v="3"/>
    <x v="39"/>
    <x v="5"/>
    <x v="5"/>
    <n v="391673171"/>
    <n v="21"/>
    <d v="2014-04-11T00:00:00"/>
    <n v="3650"/>
    <n v="9.33"/>
    <n v="6.92"/>
    <n v="34054.5"/>
    <n v="25258"/>
    <n v="8796.5"/>
  </r>
  <r>
    <x v="1"/>
    <s v="Switzerland"/>
    <x v="10"/>
    <x v="0"/>
    <x v="3"/>
    <x v="1545"/>
    <x v="2"/>
    <x v="0"/>
    <n v="130356919"/>
    <n v="13"/>
    <d v="2013-10-01T00:00:00"/>
    <n v="4364"/>
    <n v="154.06"/>
    <n v="90.93"/>
    <n v="672317.84"/>
    <n v="396818.52"/>
    <n v="275499.32"/>
  </r>
  <r>
    <x v="2"/>
    <s v="Cambodia"/>
    <x v="4"/>
    <x v="1"/>
    <x v="2"/>
    <x v="1210"/>
    <x v="11"/>
    <x v="1"/>
    <n v="320757281"/>
    <n v="40"/>
    <d v="2010-03-15T00:00:00"/>
    <n v="8062"/>
    <n v="81.73"/>
    <n v="56.67"/>
    <n v="658907.26"/>
    <n v="456873.54"/>
    <n v="202033.72"/>
  </r>
  <r>
    <x v="1"/>
    <s v="Portugal"/>
    <x v="3"/>
    <x v="1"/>
    <x v="3"/>
    <x v="428"/>
    <x v="11"/>
    <x v="0"/>
    <n v="636360585"/>
    <n v="31"/>
    <d v="2013-03-08T00:00:00"/>
    <n v="2093"/>
    <n v="205.7"/>
    <n v="117.11"/>
    <n v="430530.1"/>
    <n v="245111.23"/>
    <n v="185418.87"/>
  </r>
  <r>
    <x v="2"/>
    <s v="Turkmenistan"/>
    <x v="7"/>
    <x v="0"/>
    <x v="1"/>
    <x v="1546"/>
    <x v="7"/>
    <x v="5"/>
    <n v="820965659"/>
    <n v="4"/>
    <d v="2014-08-18T00:00:00"/>
    <n v="837"/>
    <n v="437.2"/>
    <n v="263.33"/>
    <n v="365936.4"/>
    <n v="220407.21"/>
    <n v="145529.19"/>
  </r>
  <r>
    <x v="3"/>
    <s v="Oman"/>
    <x v="3"/>
    <x v="0"/>
    <x v="3"/>
    <x v="1547"/>
    <x v="5"/>
    <x v="3"/>
    <n v="238683831"/>
    <n v="41"/>
    <d v="2015-04-14T00:00:00"/>
    <n v="705"/>
    <n v="205.7"/>
    <n v="117.11"/>
    <n v="145018.5"/>
    <n v="82562.55"/>
    <n v="62455.95"/>
  </r>
  <r>
    <x v="1"/>
    <s v="Belarus"/>
    <x v="2"/>
    <x v="0"/>
    <x v="0"/>
    <x v="83"/>
    <x v="1"/>
    <x v="7"/>
    <n v="123938930"/>
    <n v="9"/>
    <d v="2012-08-02T00:00:00"/>
    <n v="5138"/>
    <n v="47.45"/>
    <n v="31.79"/>
    <n v="243798.1"/>
    <n v="163337.01999999999"/>
    <n v="80461.08"/>
  </r>
  <r>
    <x v="5"/>
    <s v="Mozambique"/>
    <x v="4"/>
    <x v="0"/>
    <x v="1"/>
    <x v="1548"/>
    <x v="5"/>
    <x v="0"/>
    <n v="431467282"/>
    <n v="42"/>
    <d v="2013-05-04T00:00:00"/>
    <n v="9612"/>
    <n v="81.73"/>
    <n v="56.67"/>
    <n v="785588.76"/>
    <n v="544712.04"/>
    <n v="240876.72"/>
  </r>
  <r>
    <x v="5"/>
    <s v="Botswana"/>
    <x v="9"/>
    <x v="1"/>
    <x v="0"/>
    <x v="1549"/>
    <x v="8"/>
    <x v="0"/>
    <n v="286317718"/>
    <n v="10"/>
    <d v="2013-04-30T00:00:00"/>
    <n v="6630"/>
    <n v="9.33"/>
    <n v="6.92"/>
    <n v="61857.9"/>
    <n v="45879.6"/>
    <n v="15978.3"/>
  </r>
  <r>
    <x v="0"/>
    <s v="Dominican Republic"/>
    <x v="8"/>
    <x v="1"/>
    <x v="3"/>
    <x v="1550"/>
    <x v="9"/>
    <x v="1"/>
    <n v="233851563"/>
    <n v="50"/>
    <d v="2010-02-21T00:00:00"/>
    <n v="729"/>
    <n v="421.89"/>
    <n v="364.69"/>
    <n v="307557.81"/>
    <n v="265859.01"/>
    <n v="41698.800000000003"/>
  </r>
  <r>
    <x v="5"/>
    <s v="Comoros"/>
    <x v="6"/>
    <x v="1"/>
    <x v="2"/>
    <x v="1551"/>
    <x v="0"/>
    <x v="7"/>
    <n v="889742648"/>
    <n v="30"/>
    <d v="2013-01-16T00:00:00"/>
    <n v="3476"/>
    <n v="651.21"/>
    <n v="524.96"/>
    <n v="2263605.96"/>
    <n v="1824760.96"/>
    <n v="438845"/>
  </r>
  <r>
    <x v="2"/>
    <s v="Kyrgyzstan"/>
    <x v="8"/>
    <x v="0"/>
    <x v="1"/>
    <x v="290"/>
    <x v="11"/>
    <x v="1"/>
    <n v="689977300"/>
    <n v="38"/>
    <d v="2010-04-05T00:00:00"/>
    <n v="8471"/>
    <n v="421.89"/>
    <n v="364.69"/>
    <n v="3573830.19"/>
    <n v="3089288.99"/>
    <n v="484541.2"/>
  </r>
  <r>
    <x v="2"/>
    <s v="Laos"/>
    <x v="8"/>
    <x v="0"/>
    <x v="1"/>
    <x v="482"/>
    <x v="11"/>
    <x v="6"/>
    <n v="840854346"/>
    <n v="49"/>
    <d v="2017-04-08T00:00:00"/>
    <n v="6342"/>
    <n v="421.89"/>
    <n v="364.69"/>
    <n v="2675626.38"/>
    <n v="2312863.98"/>
    <n v="362762.4"/>
  </r>
  <r>
    <x v="2"/>
    <s v="Japan"/>
    <x v="2"/>
    <x v="0"/>
    <x v="1"/>
    <x v="1552"/>
    <x v="7"/>
    <x v="7"/>
    <n v="368985116"/>
    <n v="48"/>
    <d v="2012-10-11T00:00:00"/>
    <n v="9750"/>
    <n v="47.45"/>
    <n v="31.79"/>
    <n v="462637.5"/>
    <n v="309952.5"/>
    <n v="152685"/>
  </r>
  <r>
    <x v="5"/>
    <s v="Burkina Faso"/>
    <x v="10"/>
    <x v="0"/>
    <x v="3"/>
    <x v="1553"/>
    <x v="7"/>
    <x v="1"/>
    <n v="171293437"/>
    <n v="10"/>
    <d v="2010-08-12T00:00:00"/>
    <n v="8389"/>
    <n v="154.06"/>
    <n v="90.93"/>
    <n v="1292409.3400000001"/>
    <n v="762811.77"/>
    <n v="529597.56999999995"/>
  </r>
  <r>
    <x v="0"/>
    <s v="Costa Rica"/>
    <x v="0"/>
    <x v="1"/>
    <x v="3"/>
    <x v="408"/>
    <x v="6"/>
    <x v="1"/>
    <n v="765015637"/>
    <n v="27"/>
    <d v="2010-11-01T00:00:00"/>
    <n v="3982"/>
    <n v="255.28"/>
    <n v="159.41999999999999"/>
    <n v="1016524.96"/>
    <n v="634810.43999999994"/>
    <n v="381714.52"/>
  </r>
  <r>
    <x v="5"/>
    <s v="Comoros"/>
    <x v="10"/>
    <x v="0"/>
    <x v="0"/>
    <x v="1554"/>
    <x v="8"/>
    <x v="1"/>
    <n v="937700545"/>
    <n v="24"/>
    <d v="2010-04-30T00:00:00"/>
    <n v="5284"/>
    <n v="154.06"/>
    <n v="90.93"/>
    <n v="814053.04"/>
    <n v="480474.12"/>
    <n v="333578.92"/>
  </r>
  <r>
    <x v="4"/>
    <s v="Palau"/>
    <x v="4"/>
    <x v="1"/>
    <x v="3"/>
    <x v="1555"/>
    <x v="6"/>
    <x v="5"/>
    <n v="897209489"/>
    <n v="42"/>
    <d v="2014-12-07T00:00:00"/>
    <n v="3081"/>
    <n v="81.73"/>
    <n v="56.67"/>
    <n v="251810.13"/>
    <n v="174600.27"/>
    <n v="77209.86"/>
  </r>
  <r>
    <x v="0"/>
    <s v="Grenada"/>
    <x v="2"/>
    <x v="0"/>
    <x v="3"/>
    <x v="1556"/>
    <x v="8"/>
    <x v="7"/>
    <n v="921716296"/>
    <n v="9"/>
    <d v="2012-04-25T00:00:00"/>
    <n v="5189"/>
    <n v="47.45"/>
    <n v="31.79"/>
    <n v="246218.05"/>
    <n v="164958.31"/>
    <n v="81259.740000000005"/>
  </r>
  <r>
    <x v="5"/>
    <s v="Guinea"/>
    <x v="10"/>
    <x v="1"/>
    <x v="1"/>
    <x v="1557"/>
    <x v="8"/>
    <x v="5"/>
    <n v="909707295"/>
    <n v="17"/>
    <d v="2014-05-15T00:00:00"/>
    <n v="1459"/>
    <n v="154.06"/>
    <n v="90.93"/>
    <n v="224773.54"/>
    <n v="132666.87"/>
    <n v="92106.67"/>
  </r>
  <r>
    <x v="2"/>
    <s v="Cambodia"/>
    <x v="2"/>
    <x v="1"/>
    <x v="2"/>
    <x v="1558"/>
    <x v="2"/>
    <x v="5"/>
    <n v="829981315"/>
    <n v="47"/>
    <d v="2014-10-26T00:00:00"/>
    <n v="8770"/>
    <n v="47.45"/>
    <n v="31.79"/>
    <n v="416136.5"/>
    <n v="278798.3"/>
    <n v="137338.20000000001"/>
  </r>
  <r>
    <x v="5"/>
    <s v="Kenya"/>
    <x v="4"/>
    <x v="0"/>
    <x v="0"/>
    <x v="1559"/>
    <x v="6"/>
    <x v="3"/>
    <n v="271649682"/>
    <n v="42"/>
    <d v="2015-12-04T00:00:00"/>
    <n v="6032"/>
    <n v="81.73"/>
    <n v="56.67"/>
    <n v="492995.36"/>
    <n v="341833.44"/>
    <n v="151161.92000000001"/>
  </r>
  <r>
    <x v="5"/>
    <s v="Swaziland"/>
    <x v="9"/>
    <x v="0"/>
    <x v="0"/>
    <x v="1560"/>
    <x v="3"/>
    <x v="6"/>
    <n v="694136226"/>
    <n v="33"/>
    <d v="2017-06-18T00:00:00"/>
    <n v="9189"/>
    <n v="9.33"/>
    <n v="6.92"/>
    <n v="85733.37"/>
    <n v="63587.88"/>
    <n v="22145.49"/>
  </r>
  <r>
    <x v="2"/>
    <s v="South Korea"/>
    <x v="4"/>
    <x v="0"/>
    <x v="2"/>
    <x v="83"/>
    <x v="1"/>
    <x v="7"/>
    <n v="477177274"/>
    <n v="16"/>
    <d v="2012-08-09T00:00:00"/>
    <n v="6214"/>
    <n v="81.73"/>
    <n v="56.67"/>
    <n v="507870.22"/>
    <n v="352147.38"/>
    <n v="155722.84"/>
  </r>
  <r>
    <x v="1"/>
    <s v="Kosovo"/>
    <x v="6"/>
    <x v="1"/>
    <x v="1"/>
    <x v="1561"/>
    <x v="1"/>
    <x v="5"/>
    <n v="770821654"/>
    <n v="24"/>
    <d v="2014-08-19T00:00:00"/>
    <n v="2112"/>
    <n v="651.21"/>
    <n v="524.96"/>
    <n v="1375355.52"/>
    <n v="1108715.52"/>
    <n v="266640"/>
  </r>
  <r>
    <x v="5"/>
    <s v="Swaziland"/>
    <x v="9"/>
    <x v="0"/>
    <x v="0"/>
    <x v="1562"/>
    <x v="4"/>
    <x v="5"/>
    <n v="545430696"/>
    <n v="4"/>
    <d v="2014-12-02T00:00:00"/>
    <n v="3918"/>
    <n v="9.33"/>
    <n v="6.92"/>
    <n v="36554.94"/>
    <n v="27112.560000000001"/>
    <n v="9442.3799999999992"/>
  </r>
  <r>
    <x v="4"/>
    <s v="Federated States of Micronesia"/>
    <x v="5"/>
    <x v="0"/>
    <x v="0"/>
    <x v="1075"/>
    <x v="1"/>
    <x v="6"/>
    <n v="641678225"/>
    <n v="41"/>
    <d v="2017-08-27T00:00:00"/>
    <n v="5701"/>
    <n v="109.28"/>
    <n v="35.840000000000003"/>
    <n v="623005.28"/>
    <n v="204323.84"/>
    <n v="418681.44"/>
  </r>
  <r>
    <x v="5"/>
    <s v="Nigeria"/>
    <x v="7"/>
    <x v="0"/>
    <x v="1"/>
    <x v="282"/>
    <x v="3"/>
    <x v="7"/>
    <n v="620550572"/>
    <n v="31"/>
    <d v="2012-06-05T00:00:00"/>
    <n v="3559"/>
    <n v="437.2"/>
    <n v="263.33"/>
    <n v="1555994.8"/>
    <n v="937191.47"/>
    <n v="618803.32999999996"/>
  </r>
  <r>
    <x v="3"/>
    <s v="Saudi Arabia"/>
    <x v="7"/>
    <x v="0"/>
    <x v="3"/>
    <x v="1187"/>
    <x v="6"/>
    <x v="4"/>
    <n v="113346564"/>
    <n v="13"/>
    <d v="2016-10-14T00:00:00"/>
    <n v="622"/>
    <n v="437.2"/>
    <n v="263.33"/>
    <n v="271938.40000000002"/>
    <n v="163791.26"/>
    <n v="108147.14"/>
  </r>
  <r>
    <x v="5"/>
    <s v="Central African Republic"/>
    <x v="5"/>
    <x v="0"/>
    <x v="0"/>
    <x v="266"/>
    <x v="3"/>
    <x v="2"/>
    <n v="171677529"/>
    <n v="37"/>
    <d v="2011-07-05T00:00:00"/>
    <n v="2051"/>
    <n v="109.28"/>
    <n v="35.840000000000003"/>
    <n v="224133.28"/>
    <n v="73507.839999999997"/>
    <n v="150625.44"/>
  </r>
  <r>
    <x v="3"/>
    <s v="Iraq"/>
    <x v="6"/>
    <x v="0"/>
    <x v="2"/>
    <x v="684"/>
    <x v="11"/>
    <x v="7"/>
    <n v="117467296"/>
    <n v="39"/>
    <d v="2012-03-15T00:00:00"/>
    <n v="38"/>
    <n v="651.21"/>
    <n v="524.96"/>
    <n v="24745.98"/>
    <n v="19948.48"/>
    <n v="4797.5"/>
  </r>
  <r>
    <x v="1"/>
    <s v="United Kingdom"/>
    <x v="7"/>
    <x v="0"/>
    <x v="0"/>
    <x v="1099"/>
    <x v="0"/>
    <x v="7"/>
    <n v="692952191"/>
    <n v="21"/>
    <d v="2013-01-04T00:00:00"/>
    <n v="8807"/>
    <n v="437.2"/>
    <n v="263.33"/>
    <n v="3850420.4"/>
    <n v="2319147.31"/>
    <n v="1531273.09"/>
  </r>
  <r>
    <x v="4"/>
    <s v="New Zealand"/>
    <x v="7"/>
    <x v="1"/>
    <x v="0"/>
    <x v="468"/>
    <x v="0"/>
    <x v="7"/>
    <n v="910681045"/>
    <n v="23"/>
    <d v="2013-01-08T00:00:00"/>
    <n v="9613"/>
    <n v="437.2"/>
    <n v="263.33"/>
    <n v="4202803.5999999996"/>
    <n v="2531391.29"/>
    <n v="1671412.31"/>
  </r>
  <r>
    <x v="0"/>
    <s v="Haiti"/>
    <x v="10"/>
    <x v="0"/>
    <x v="3"/>
    <x v="497"/>
    <x v="5"/>
    <x v="7"/>
    <n v="303515183"/>
    <n v="48"/>
    <d v="2012-04-18T00:00:00"/>
    <n v="5742"/>
    <n v="154.06"/>
    <n v="90.93"/>
    <n v="884612.52"/>
    <n v="522120.06"/>
    <n v="362492.46"/>
  </r>
  <r>
    <x v="4"/>
    <s v="Vanuatu"/>
    <x v="11"/>
    <x v="0"/>
    <x v="2"/>
    <x v="1563"/>
    <x v="10"/>
    <x v="3"/>
    <n v="274628436"/>
    <n v="36"/>
    <d v="2015-07-26T00:00:00"/>
    <n v="7512"/>
    <n v="668.27"/>
    <n v="502.54"/>
    <n v="5020044.24"/>
    <n v="3775080.48"/>
    <n v="1244963.76"/>
  </r>
  <r>
    <x v="1"/>
    <s v="Ukraine"/>
    <x v="2"/>
    <x v="1"/>
    <x v="2"/>
    <x v="1564"/>
    <x v="2"/>
    <x v="0"/>
    <n v="947507131"/>
    <n v="43"/>
    <d v="2013-10-20T00:00:00"/>
    <n v="7271"/>
    <n v="47.45"/>
    <n v="31.79"/>
    <n v="345008.95"/>
    <n v="231145.09"/>
    <n v="113863.86"/>
  </r>
  <r>
    <x v="4"/>
    <s v="Papua New Guinea"/>
    <x v="2"/>
    <x v="1"/>
    <x v="2"/>
    <x v="1214"/>
    <x v="9"/>
    <x v="1"/>
    <n v="715950095"/>
    <n v="10"/>
    <d v="2010-02-01T00:00:00"/>
    <n v="4398"/>
    <n v="47.45"/>
    <n v="31.79"/>
    <n v="208685.1"/>
    <n v="139812.42000000001"/>
    <n v="68872.679999999993"/>
  </r>
  <r>
    <x v="2"/>
    <s v="Japan"/>
    <x v="9"/>
    <x v="1"/>
    <x v="1"/>
    <x v="1565"/>
    <x v="10"/>
    <x v="4"/>
    <n v="294068658"/>
    <n v="45"/>
    <d v="2016-08-06T00:00:00"/>
    <n v="306"/>
    <n v="9.33"/>
    <n v="6.92"/>
    <n v="2854.98"/>
    <n v="2117.52"/>
    <n v="737.46"/>
  </r>
  <r>
    <x v="5"/>
    <s v="Malawi"/>
    <x v="4"/>
    <x v="1"/>
    <x v="1"/>
    <x v="1566"/>
    <x v="6"/>
    <x v="2"/>
    <n v="466286647"/>
    <n v="40"/>
    <d v="2011-11-28T00:00:00"/>
    <n v="3436"/>
    <n v="81.73"/>
    <n v="56.67"/>
    <n v="280824.28000000003"/>
    <n v="194718.12"/>
    <n v="86106.16"/>
  </r>
  <r>
    <x v="3"/>
    <s v="Qatar"/>
    <x v="8"/>
    <x v="1"/>
    <x v="1"/>
    <x v="915"/>
    <x v="6"/>
    <x v="0"/>
    <n v="737340390"/>
    <n v="4"/>
    <d v="2013-11-01T00:00:00"/>
    <n v="4262"/>
    <n v="421.89"/>
    <n v="364.69"/>
    <n v="1798095.18"/>
    <n v="1554308.78"/>
    <n v="243786.4"/>
  </r>
  <r>
    <x v="5"/>
    <s v="Botswana"/>
    <x v="6"/>
    <x v="1"/>
    <x v="1"/>
    <x v="1567"/>
    <x v="4"/>
    <x v="5"/>
    <n v="682278716"/>
    <n v="33"/>
    <d v="2015-01-01T00:00:00"/>
    <n v="289"/>
    <n v="651.21"/>
    <n v="524.96"/>
    <n v="188199.69"/>
    <n v="151713.44"/>
    <n v="36486.25"/>
  </r>
  <r>
    <x v="1"/>
    <s v="Ireland"/>
    <x v="4"/>
    <x v="1"/>
    <x v="2"/>
    <x v="1568"/>
    <x v="9"/>
    <x v="4"/>
    <n v="396462953"/>
    <n v="36"/>
    <d v="2016-02-26T00:00:00"/>
    <n v="1053"/>
    <n v="81.73"/>
    <n v="56.67"/>
    <n v="86061.69"/>
    <n v="59673.51"/>
    <n v="26388.18"/>
  </r>
  <r>
    <x v="2"/>
    <s v="Bangladesh"/>
    <x v="8"/>
    <x v="0"/>
    <x v="3"/>
    <x v="112"/>
    <x v="1"/>
    <x v="3"/>
    <n v="945566928"/>
    <n v="8"/>
    <d v="2015-07-20T00:00:00"/>
    <n v="3121"/>
    <n v="421.89"/>
    <n v="364.69"/>
    <n v="1316718.69"/>
    <n v="1138197.49"/>
    <n v="178521.2"/>
  </r>
  <r>
    <x v="2"/>
    <s v="South Korea"/>
    <x v="7"/>
    <x v="0"/>
    <x v="1"/>
    <x v="1569"/>
    <x v="7"/>
    <x v="7"/>
    <n v="315576970"/>
    <n v="14"/>
    <d v="2012-09-14T00:00:00"/>
    <n v="5093"/>
    <n v="437.2"/>
    <n v="263.33"/>
    <n v="2226659.6"/>
    <n v="1341139.69"/>
    <n v="885519.91"/>
  </r>
  <r>
    <x v="1"/>
    <s v="Russia"/>
    <x v="2"/>
    <x v="1"/>
    <x v="0"/>
    <x v="1570"/>
    <x v="7"/>
    <x v="2"/>
    <n v="162791907"/>
    <n v="50"/>
    <d v="2011-10-19T00:00:00"/>
    <n v="2598"/>
    <n v="47.45"/>
    <n v="31.79"/>
    <n v="123275.1"/>
    <n v="82590.42"/>
    <n v="40684.68"/>
  </r>
  <r>
    <x v="2"/>
    <s v="North Korea"/>
    <x v="11"/>
    <x v="0"/>
    <x v="0"/>
    <x v="1571"/>
    <x v="5"/>
    <x v="1"/>
    <n v="863823068"/>
    <n v="28"/>
    <d v="2010-04-09T00:00:00"/>
    <n v="3297"/>
    <n v="668.27"/>
    <n v="502.54"/>
    <n v="2203286.19"/>
    <n v="1656874.38"/>
    <n v="546411.81000000006"/>
  </r>
  <r>
    <x v="2"/>
    <s v="Bangladesh"/>
    <x v="8"/>
    <x v="0"/>
    <x v="2"/>
    <x v="1031"/>
    <x v="6"/>
    <x v="1"/>
    <n v="165594279"/>
    <n v="50"/>
    <d v="2010-12-08T00:00:00"/>
    <n v="1882"/>
    <n v="421.89"/>
    <n v="364.69"/>
    <n v="793996.98"/>
    <n v="686346.58"/>
    <n v="107650.4"/>
  </r>
  <r>
    <x v="1"/>
    <s v="Luxembourg"/>
    <x v="7"/>
    <x v="0"/>
    <x v="0"/>
    <x v="1085"/>
    <x v="9"/>
    <x v="6"/>
    <n v="835341870"/>
    <n v="29"/>
    <d v="2017-02-24T00:00:00"/>
    <n v="5077"/>
    <n v="437.2"/>
    <n v="263.33"/>
    <n v="2219664.4"/>
    <n v="1336926.4099999999"/>
    <n v="882737.99"/>
  </r>
  <r>
    <x v="5"/>
    <s v="Guinea-Bissau"/>
    <x v="5"/>
    <x v="1"/>
    <x v="1"/>
    <x v="1139"/>
    <x v="2"/>
    <x v="5"/>
    <n v="310614669"/>
    <n v="17"/>
    <d v="2014-10-15T00:00:00"/>
    <n v="6638"/>
    <n v="109.28"/>
    <n v="35.840000000000003"/>
    <n v="725400.64"/>
    <n v="237905.92000000001"/>
    <n v="487494.72"/>
  </r>
  <r>
    <x v="1"/>
    <s v="Norway"/>
    <x v="11"/>
    <x v="1"/>
    <x v="1"/>
    <x v="1572"/>
    <x v="8"/>
    <x v="0"/>
    <n v="149274003"/>
    <n v="30"/>
    <d v="2013-05-29T00:00:00"/>
    <n v="2350"/>
    <n v="668.27"/>
    <n v="502.54"/>
    <n v="1570434.5"/>
    <n v="1180969"/>
    <n v="389465.5"/>
  </r>
  <r>
    <x v="3"/>
    <s v="Libya"/>
    <x v="2"/>
    <x v="1"/>
    <x v="3"/>
    <x v="27"/>
    <x v="9"/>
    <x v="7"/>
    <n v="179493701"/>
    <n v="21"/>
    <d v="2012-02-07T00:00:00"/>
    <n v="5030"/>
    <n v="47.45"/>
    <n v="31.79"/>
    <n v="238673.5"/>
    <n v="159903.70000000001"/>
    <n v="78769.8"/>
  </r>
  <r>
    <x v="5"/>
    <s v="Chad"/>
    <x v="5"/>
    <x v="0"/>
    <x v="0"/>
    <x v="1357"/>
    <x v="5"/>
    <x v="2"/>
    <n v="749760091"/>
    <n v="7"/>
    <d v="2011-03-15T00:00:00"/>
    <n v="9527"/>
    <n v="109.28"/>
    <n v="35.840000000000003"/>
    <n v="1041110.56"/>
    <n v="341447.67999999999"/>
    <n v="699662.88"/>
  </r>
  <r>
    <x v="4"/>
    <s v="Tonga"/>
    <x v="0"/>
    <x v="1"/>
    <x v="1"/>
    <x v="245"/>
    <x v="4"/>
    <x v="3"/>
    <n v="478872001"/>
    <n v="44"/>
    <d v="2015-12-29T00:00:00"/>
    <n v="7721"/>
    <n v="255.28"/>
    <n v="159.41999999999999"/>
    <n v="1971016.88"/>
    <n v="1230881.82"/>
    <n v="740135.06"/>
  </r>
  <r>
    <x v="4"/>
    <s v="Tonga"/>
    <x v="2"/>
    <x v="0"/>
    <x v="2"/>
    <x v="725"/>
    <x v="5"/>
    <x v="6"/>
    <n v="305940759"/>
    <n v="50"/>
    <d v="2017-04-23T00:00:00"/>
    <n v="3524"/>
    <n v="47.45"/>
    <n v="31.79"/>
    <n v="167213.79999999999"/>
    <n v="112027.96"/>
    <n v="55185.84"/>
  </r>
  <r>
    <x v="2"/>
    <s v="India"/>
    <x v="2"/>
    <x v="0"/>
    <x v="1"/>
    <x v="358"/>
    <x v="0"/>
    <x v="1"/>
    <n v="340390193"/>
    <n v="30"/>
    <d v="2011-01-26T00:00:00"/>
    <n v="7877"/>
    <n v="47.45"/>
    <n v="31.79"/>
    <n v="373763.65"/>
    <n v="250409.83"/>
    <n v="123353.82"/>
  </r>
  <r>
    <x v="1"/>
    <s v="Estonia"/>
    <x v="7"/>
    <x v="1"/>
    <x v="1"/>
    <x v="1573"/>
    <x v="9"/>
    <x v="6"/>
    <n v="311956632"/>
    <n v="6"/>
    <d v="2017-01-10T00:00:00"/>
    <n v="3755"/>
    <n v="437.2"/>
    <n v="263.33"/>
    <n v="1641686"/>
    <n v="988804.15"/>
    <n v="652881.85"/>
  </r>
  <r>
    <x v="1"/>
    <s v="Ukraine"/>
    <x v="0"/>
    <x v="1"/>
    <x v="2"/>
    <x v="1482"/>
    <x v="3"/>
    <x v="5"/>
    <n v="920688903"/>
    <n v="38"/>
    <d v="2014-06-12T00:00:00"/>
    <n v="1161"/>
    <n v="255.28"/>
    <n v="159.41999999999999"/>
    <n v="296380.08"/>
    <n v="185086.62"/>
    <n v="111293.46"/>
  </r>
  <r>
    <x v="2"/>
    <s v="Laos"/>
    <x v="8"/>
    <x v="0"/>
    <x v="2"/>
    <x v="876"/>
    <x v="10"/>
    <x v="0"/>
    <n v="686948335"/>
    <n v="44"/>
    <d v="2013-07-26T00:00:00"/>
    <n v="2133"/>
    <n v="421.89"/>
    <n v="364.69"/>
    <n v="899891.37"/>
    <n v="777883.77"/>
    <n v="122007.6"/>
  </r>
  <r>
    <x v="5"/>
    <s v="South Africa"/>
    <x v="11"/>
    <x v="1"/>
    <x v="1"/>
    <x v="631"/>
    <x v="10"/>
    <x v="5"/>
    <n v="901408755"/>
    <n v="35"/>
    <d v="2014-08-01T00:00:00"/>
    <n v="5737"/>
    <n v="668.27"/>
    <n v="502.54"/>
    <n v="3833864.99"/>
    <n v="2883071.98"/>
    <n v="950793.01"/>
  </r>
  <r>
    <x v="5"/>
    <s v="Republic of the Congo"/>
    <x v="8"/>
    <x v="0"/>
    <x v="1"/>
    <x v="885"/>
    <x v="11"/>
    <x v="2"/>
    <n v="675056493"/>
    <n v="36"/>
    <d v="2011-03-23T00:00:00"/>
    <n v="3072"/>
    <n v="421.89"/>
    <n v="364.69"/>
    <n v="1296046.0800000001"/>
    <n v="1120327.6799999999"/>
    <n v="175718.39999999999"/>
  </r>
  <r>
    <x v="5"/>
    <s v="Guinea"/>
    <x v="2"/>
    <x v="1"/>
    <x v="1"/>
    <x v="1574"/>
    <x v="9"/>
    <x v="6"/>
    <n v="989190375"/>
    <n v="5"/>
    <d v="2017-01-10T00:00:00"/>
    <n v="2269"/>
    <n v="47.45"/>
    <n v="31.79"/>
    <n v="107664.05"/>
    <n v="72131.509999999995"/>
    <n v="35532.54"/>
  </r>
  <r>
    <x v="2"/>
    <s v="Nepal"/>
    <x v="11"/>
    <x v="1"/>
    <x v="2"/>
    <x v="473"/>
    <x v="7"/>
    <x v="4"/>
    <n v="645421731"/>
    <n v="21"/>
    <d v="2016-08-22T00:00:00"/>
    <n v="3488"/>
    <n v="668.27"/>
    <n v="502.54"/>
    <n v="2330925.7599999998"/>
    <n v="1752859.52"/>
    <n v="578066.24"/>
  </r>
  <r>
    <x v="2"/>
    <s v="Vietnam"/>
    <x v="8"/>
    <x v="0"/>
    <x v="3"/>
    <x v="1575"/>
    <x v="8"/>
    <x v="5"/>
    <n v="315674388"/>
    <n v="44"/>
    <d v="2014-05-20T00:00:00"/>
    <n v="3921"/>
    <n v="421.89"/>
    <n v="364.69"/>
    <n v="1654230.69"/>
    <n v="1429949.49"/>
    <n v="224281.2"/>
  </r>
  <r>
    <x v="3"/>
    <s v="Tunisia"/>
    <x v="3"/>
    <x v="1"/>
    <x v="1"/>
    <x v="230"/>
    <x v="1"/>
    <x v="3"/>
    <n v="292184674"/>
    <n v="0"/>
    <d v="2015-07-16T00:00:00"/>
    <n v="2793"/>
    <n v="205.7"/>
    <n v="117.11"/>
    <n v="574520.1"/>
    <n v="327088.23"/>
    <n v="247431.87"/>
  </r>
  <r>
    <x v="3"/>
    <s v="Algeria"/>
    <x v="0"/>
    <x v="1"/>
    <x v="0"/>
    <x v="1576"/>
    <x v="7"/>
    <x v="3"/>
    <n v="937501418"/>
    <n v="6"/>
    <d v="2015-08-16T00:00:00"/>
    <n v="6358"/>
    <n v="255.28"/>
    <n v="159.41999999999999"/>
    <n v="1623070.24"/>
    <n v="1013592.36"/>
    <n v="609477.88"/>
  </r>
  <r>
    <x v="1"/>
    <s v="San Marino"/>
    <x v="4"/>
    <x v="0"/>
    <x v="2"/>
    <x v="742"/>
    <x v="2"/>
    <x v="1"/>
    <n v="434485948"/>
    <n v="39"/>
    <d v="2010-11-03T00:00:00"/>
    <n v="2902"/>
    <n v="81.73"/>
    <n v="56.67"/>
    <n v="237180.46"/>
    <n v="164456.34"/>
    <n v="72724.12"/>
  </r>
  <r>
    <x v="3"/>
    <s v="Somalia"/>
    <x v="4"/>
    <x v="1"/>
    <x v="2"/>
    <x v="725"/>
    <x v="5"/>
    <x v="6"/>
    <n v="636312091"/>
    <n v="14"/>
    <d v="2017-03-18T00:00:00"/>
    <n v="7743"/>
    <n v="81.73"/>
    <n v="56.67"/>
    <n v="632835.39"/>
    <n v="438795.81"/>
    <n v="194039.58"/>
  </r>
  <r>
    <x v="1"/>
    <s v="Estonia"/>
    <x v="0"/>
    <x v="1"/>
    <x v="3"/>
    <x v="1376"/>
    <x v="3"/>
    <x v="5"/>
    <n v="316466176"/>
    <n v="11"/>
    <d v="2014-06-02T00:00:00"/>
    <n v="8229"/>
    <n v="255.28"/>
    <n v="159.41999999999999"/>
    <n v="2100699.12"/>
    <n v="1311867.18"/>
    <n v="788831.94"/>
  </r>
  <r>
    <x v="2"/>
    <s v="Malaysia"/>
    <x v="10"/>
    <x v="1"/>
    <x v="3"/>
    <x v="1577"/>
    <x v="0"/>
    <x v="4"/>
    <n v="118747031"/>
    <n v="48"/>
    <d v="2017-02-10T00:00:00"/>
    <n v="8740"/>
    <n v="154.06"/>
    <n v="90.93"/>
    <n v="1346484.4"/>
    <n v="794728.2"/>
    <n v="551756.19999999995"/>
  </r>
  <r>
    <x v="0"/>
    <s v="Nicaragua"/>
    <x v="11"/>
    <x v="0"/>
    <x v="1"/>
    <x v="1102"/>
    <x v="8"/>
    <x v="1"/>
    <n v="307265985"/>
    <n v="5"/>
    <d v="2010-05-04T00:00:00"/>
    <n v="5688"/>
    <n v="668.27"/>
    <n v="502.54"/>
    <n v="3801119.76"/>
    <n v="2858447.52"/>
    <n v="942672.24"/>
  </r>
  <r>
    <x v="0"/>
    <s v="Cuba"/>
    <x v="3"/>
    <x v="1"/>
    <x v="0"/>
    <x v="65"/>
    <x v="0"/>
    <x v="5"/>
    <n v="316446864"/>
    <n v="3"/>
    <d v="2014-12-13T00:00:00"/>
    <n v="2514"/>
    <n v="205.7"/>
    <n v="117.11"/>
    <n v="517129.8"/>
    <n v="294414.53999999998"/>
    <n v="222715.26"/>
  </r>
  <r>
    <x v="1"/>
    <s v="Kosovo"/>
    <x v="11"/>
    <x v="0"/>
    <x v="0"/>
    <x v="1578"/>
    <x v="1"/>
    <x v="5"/>
    <n v="101025998"/>
    <n v="24"/>
    <d v="2014-08-11T00:00:00"/>
    <n v="4693"/>
    <n v="668.27"/>
    <n v="502.54"/>
    <n v="3136191.11"/>
    <n v="2358420.2200000002"/>
    <n v="777770.89"/>
  </r>
  <r>
    <x v="4"/>
    <s v="Fiji"/>
    <x v="10"/>
    <x v="1"/>
    <x v="3"/>
    <x v="355"/>
    <x v="4"/>
    <x v="7"/>
    <n v="586052215"/>
    <n v="38"/>
    <d v="2012-12-16T00:00:00"/>
    <n v="4729"/>
    <n v="154.06"/>
    <n v="90.93"/>
    <n v="728549.74"/>
    <n v="430007.97"/>
    <n v="298541.77"/>
  </r>
  <r>
    <x v="4"/>
    <s v="Marshall Islands"/>
    <x v="2"/>
    <x v="1"/>
    <x v="0"/>
    <x v="1579"/>
    <x v="7"/>
    <x v="5"/>
    <n v="516886842"/>
    <n v="29"/>
    <d v="2014-09-25T00:00:00"/>
    <n v="7158"/>
    <n v="47.45"/>
    <n v="31.79"/>
    <n v="339647.1"/>
    <n v="227552.82"/>
    <n v="112094.28"/>
  </r>
  <r>
    <x v="0"/>
    <s v="The Bahamas"/>
    <x v="10"/>
    <x v="0"/>
    <x v="0"/>
    <x v="1580"/>
    <x v="10"/>
    <x v="5"/>
    <n v="509203708"/>
    <n v="20"/>
    <d v="2014-06-24T00:00:00"/>
    <n v="3548"/>
    <n v="154.06"/>
    <n v="90.93"/>
    <n v="546604.88"/>
    <n v="322619.64"/>
    <n v="223985.24"/>
  </r>
  <r>
    <x v="5"/>
    <s v="Mauritius"/>
    <x v="7"/>
    <x v="0"/>
    <x v="3"/>
    <x v="1581"/>
    <x v="8"/>
    <x v="3"/>
    <n v="798989140"/>
    <n v="47"/>
    <d v="2015-06-04T00:00:00"/>
    <n v="7497"/>
    <n v="437.2"/>
    <n v="263.33"/>
    <n v="3277688.4"/>
    <n v="1974185.01"/>
    <n v="1303503.3899999999"/>
  </r>
  <r>
    <x v="2"/>
    <s v="Uzbekistan"/>
    <x v="3"/>
    <x v="1"/>
    <x v="2"/>
    <x v="1210"/>
    <x v="11"/>
    <x v="1"/>
    <n v="792541968"/>
    <n v="33"/>
    <d v="2010-03-08T00:00:00"/>
    <n v="9635"/>
    <n v="205.7"/>
    <n v="117.11"/>
    <n v="1981919.5"/>
    <n v="1128354.8500000001"/>
    <n v="853564.65"/>
  </r>
  <r>
    <x v="5"/>
    <s v="Namibia"/>
    <x v="11"/>
    <x v="0"/>
    <x v="3"/>
    <x v="1582"/>
    <x v="10"/>
    <x v="3"/>
    <n v="416473519"/>
    <n v="16"/>
    <d v="2015-06-23T00:00:00"/>
    <n v="2624"/>
    <n v="668.27"/>
    <n v="502.54"/>
    <n v="1753540.48"/>
    <n v="1318664.96"/>
    <n v="434875.52"/>
  </r>
  <r>
    <x v="0"/>
    <s v="El Salvador"/>
    <x v="6"/>
    <x v="1"/>
    <x v="1"/>
    <x v="1583"/>
    <x v="0"/>
    <x v="5"/>
    <n v="567707622"/>
    <n v="21"/>
    <d v="2014-12-22T00:00:00"/>
    <n v="6156"/>
    <n v="651.21"/>
    <n v="524.96"/>
    <n v="4008848.76"/>
    <n v="3231653.76"/>
    <n v="777195"/>
  </r>
  <r>
    <x v="2"/>
    <s v="China"/>
    <x v="11"/>
    <x v="1"/>
    <x v="1"/>
    <x v="1071"/>
    <x v="0"/>
    <x v="3"/>
    <n v="863480603"/>
    <n v="38"/>
    <d v="2016-01-12T00:00:00"/>
    <n v="1954"/>
    <n v="668.27"/>
    <n v="502.54"/>
    <n v="1305799.58"/>
    <n v="981963.16"/>
    <n v="323836.42"/>
  </r>
  <r>
    <x v="2"/>
    <s v="Philippines"/>
    <x v="2"/>
    <x v="1"/>
    <x v="2"/>
    <x v="1428"/>
    <x v="1"/>
    <x v="3"/>
    <n v="991341292"/>
    <n v="42"/>
    <d v="2015-09-02T00:00:00"/>
    <n v="8773"/>
    <n v="47.45"/>
    <n v="31.79"/>
    <n v="416278.85"/>
    <n v="278893.67"/>
    <n v="137385.18"/>
  </r>
  <r>
    <x v="5"/>
    <s v="Central African Republic"/>
    <x v="3"/>
    <x v="0"/>
    <x v="3"/>
    <x v="84"/>
    <x v="0"/>
    <x v="2"/>
    <n v="259151017"/>
    <n v="25"/>
    <d v="2012-01-09T00:00:00"/>
    <n v="7400"/>
    <n v="205.7"/>
    <n v="117.11"/>
    <n v="1522180"/>
    <n v="866614"/>
    <n v="655566"/>
  </r>
  <r>
    <x v="2"/>
    <s v="Mongolia"/>
    <x v="11"/>
    <x v="1"/>
    <x v="1"/>
    <x v="887"/>
    <x v="2"/>
    <x v="3"/>
    <n v="745083606"/>
    <n v="15"/>
    <d v="2015-09-30T00:00:00"/>
    <n v="5651"/>
    <n v="668.27"/>
    <n v="502.54"/>
    <n v="3776393.77"/>
    <n v="2839853.54"/>
    <n v="936540.23"/>
  </r>
  <r>
    <x v="1"/>
    <s v="Luxembourg"/>
    <x v="4"/>
    <x v="1"/>
    <x v="3"/>
    <x v="1584"/>
    <x v="2"/>
    <x v="3"/>
    <n v="547625386"/>
    <n v="4"/>
    <d v="2015-09-29T00:00:00"/>
    <n v="3376"/>
    <n v="81.73"/>
    <n v="56.67"/>
    <n v="275920.48"/>
    <n v="191317.92"/>
    <n v="84602.559999999998"/>
  </r>
  <r>
    <x v="3"/>
    <s v="Pakistan"/>
    <x v="2"/>
    <x v="1"/>
    <x v="1"/>
    <x v="336"/>
    <x v="3"/>
    <x v="0"/>
    <n v="535575187"/>
    <n v="23"/>
    <d v="2013-06-13T00:00:00"/>
    <n v="7454"/>
    <n v="47.45"/>
    <n v="31.79"/>
    <n v="353692.3"/>
    <n v="236962.66"/>
    <n v="116729.64"/>
  </r>
  <r>
    <x v="4"/>
    <s v="New Zealand"/>
    <x v="8"/>
    <x v="0"/>
    <x v="0"/>
    <x v="1585"/>
    <x v="9"/>
    <x v="2"/>
    <n v="298044335"/>
    <n v="14"/>
    <d v="2011-02-13T00:00:00"/>
    <n v="6797"/>
    <n v="421.89"/>
    <n v="364.69"/>
    <n v="2867586.33"/>
    <n v="2478797.9300000002"/>
    <n v="388788.4"/>
  </r>
  <r>
    <x v="1"/>
    <s v="Montenegro"/>
    <x v="9"/>
    <x v="0"/>
    <x v="3"/>
    <x v="147"/>
    <x v="9"/>
    <x v="4"/>
    <n v="394456660"/>
    <n v="9"/>
    <d v="2016-02-09T00:00:00"/>
    <n v="7346"/>
    <n v="9.33"/>
    <n v="6.92"/>
    <n v="68538.179999999993"/>
    <n v="50834.32"/>
    <n v="17703.86"/>
  </r>
  <r>
    <x v="1"/>
    <s v="Kosovo"/>
    <x v="0"/>
    <x v="0"/>
    <x v="0"/>
    <x v="1586"/>
    <x v="9"/>
    <x v="5"/>
    <n v="104548490"/>
    <n v="4"/>
    <d v="2014-01-05T00:00:00"/>
    <n v="7076"/>
    <n v="255.28"/>
    <n v="159.41999999999999"/>
    <n v="1806361.28"/>
    <n v="1128055.92"/>
    <n v="678305.36"/>
  </r>
  <r>
    <x v="5"/>
    <s v="Zambia"/>
    <x v="10"/>
    <x v="0"/>
    <x v="0"/>
    <x v="1587"/>
    <x v="10"/>
    <x v="1"/>
    <n v="578368651"/>
    <n v="33"/>
    <d v="2010-07-17T00:00:00"/>
    <n v="991"/>
    <n v="154.06"/>
    <n v="90.93"/>
    <n v="152673.46"/>
    <n v="90111.63"/>
    <n v="62561.83"/>
  </r>
  <r>
    <x v="2"/>
    <s v="Bhutan"/>
    <x v="2"/>
    <x v="1"/>
    <x v="3"/>
    <x v="1588"/>
    <x v="11"/>
    <x v="7"/>
    <n v="786278474"/>
    <n v="41"/>
    <d v="2012-03-19T00:00:00"/>
    <n v="6128"/>
    <n v="47.45"/>
    <n v="31.79"/>
    <n v="290773.59999999998"/>
    <n v="194809.12"/>
    <n v="95964.479999999996"/>
  </r>
  <r>
    <x v="2"/>
    <s v="Laos"/>
    <x v="6"/>
    <x v="0"/>
    <x v="3"/>
    <x v="229"/>
    <x v="3"/>
    <x v="3"/>
    <n v="668951785"/>
    <n v="12"/>
    <d v="2015-05-15T00:00:00"/>
    <n v="6554"/>
    <n v="651.21"/>
    <n v="524.96"/>
    <n v="4268030.34"/>
    <n v="3440587.84"/>
    <n v="827442.5"/>
  </r>
  <r>
    <x v="1"/>
    <s v="Greece"/>
    <x v="3"/>
    <x v="0"/>
    <x v="0"/>
    <x v="1589"/>
    <x v="9"/>
    <x v="1"/>
    <n v="687374913"/>
    <n v="47"/>
    <d v="2010-02-26T00:00:00"/>
    <n v="8367"/>
    <n v="205.7"/>
    <n v="117.11"/>
    <n v="1721091.9"/>
    <n v="979859.37"/>
    <n v="741232.53"/>
  </r>
  <r>
    <x v="0"/>
    <s v="Costa Rica"/>
    <x v="8"/>
    <x v="0"/>
    <x v="2"/>
    <x v="794"/>
    <x v="7"/>
    <x v="0"/>
    <n v="472846686"/>
    <n v="30"/>
    <d v="2013-09-10T00:00:00"/>
    <n v="4697"/>
    <n v="421.89"/>
    <n v="364.69"/>
    <n v="1981617.33"/>
    <n v="1712948.93"/>
    <n v="268668.40000000002"/>
  </r>
  <r>
    <x v="3"/>
    <s v="Turkey"/>
    <x v="5"/>
    <x v="0"/>
    <x v="1"/>
    <x v="1590"/>
    <x v="8"/>
    <x v="5"/>
    <n v="176978433"/>
    <n v="12"/>
    <d v="2014-05-05T00:00:00"/>
    <n v="706"/>
    <n v="109.28"/>
    <n v="35.840000000000003"/>
    <n v="77151.679999999993"/>
    <n v="25303.040000000001"/>
    <n v="51848.639999999999"/>
  </r>
  <r>
    <x v="1"/>
    <s v="Greece"/>
    <x v="10"/>
    <x v="0"/>
    <x v="0"/>
    <x v="1591"/>
    <x v="6"/>
    <x v="7"/>
    <n v="921693980"/>
    <n v="31"/>
    <d v="2012-11-04T00:00:00"/>
    <n v="8586"/>
    <n v="154.06"/>
    <n v="90.93"/>
    <n v="1322759.1599999999"/>
    <n v="780724.98"/>
    <n v="542034.18000000005"/>
  </r>
  <r>
    <x v="5"/>
    <s v="Eritrea"/>
    <x v="7"/>
    <x v="0"/>
    <x v="0"/>
    <x v="1592"/>
    <x v="7"/>
    <x v="1"/>
    <n v="749229657"/>
    <n v="38"/>
    <d v="2010-10-08T00:00:00"/>
    <n v="2560"/>
    <n v="437.2"/>
    <n v="263.33"/>
    <n v="1119232"/>
    <n v="674124.80000000005"/>
    <n v="445107.20000000001"/>
  </r>
  <r>
    <x v="0"/>
    <s v="Haiti"/>
    <x v="8"/>
    <x v="1"/>
    <x v="0"/>
    <x v="1593"/>
    <x v="7"/>
    <x v="5"/>
    <n v="472134292"/>
    <n v="23"/>
    <d v="2014-08-25T00:00:00"/>
    <n v="3884"/>
    <n v="421.89"/>
    <n v="364.69"/>
    <n v="1638620.76"/>
    <n v="1416455.96"/>
    <n v="222164.8"/>
  </r>
  <r>
    <x v="2"/>
    <s v="Sri Lanka"/>
    <x v="7"/>
    <x v="0"/>
    <x v="0"/>
    <x v="1343"/>
    <x v="0"/>
    <x v="4"/>
    <n v="523269212"/>
    <n v="38"/>
    <d v="2017-02-04T00:00:00"/>
    <n v="5843"/>
    <n v="437.2"/>
    <n v="263.33"/>
    <n v="2554559.6"/>
    <n v="1538637.19"/>
    <n v="1015922.41"/>
  </r>
  <r>
    <x v="5"/>
    <s v="Ethiopia"/>
    <x v="9"/>
    <x v="0"/>
    <x v="3"/>
    <x v="1594"/>
    <x v="5"/>
    <x v="3"/>
    <n v="505808246"/>
    <n v="24"/>
    <d v="2015-04-12T00:00:00"/>
    <n v="8755"/>
    <n v="9.33"/>
    <n v="6.92"/>
    <n v="81684.149999999994"/>
    <n v="60584.6"/>
    <n v="21099.55"/>
  </r>
  <r>
    <x v="4"/>
    <s v="East Timor"/>
    <x v="6"/>
    <x v="0"/>
    <x v="3"/>
    <x v="1594"/>
    <x v="5"/>
    <x v="3"/>
    <n v="543237721"/>
    <n v="37"/>
    <d v="2015-04-25T00:00:00"/>
    <n v="4969"/>
    <n v="651.21"/>
    <n v="524.96"/>
    <n v="3235862.49"/>
    <n v="2608526.2400000002"/>
    <n v="627336.25"/>
  </r>
  <r>
    <x v="1"/>
    <s v="Montenegro"/>
    <x v="11"/>
    <x v="0"/>
    <x v="2"/>
    <x v="1595"/>
    <x v="7"/>
    <x v="7"/>
    <n v="829356467"/>
    <n v="18"/>
    <d v="2012-09-16T00:00:00"/>
    <n v="3864"/>
    <n v="668.27"/>
    <n v="502.54"/>
    <n v="2582195.2799999998"/>
    <n v="1941814.56"/>
    <n v="640380.72"/>
  </r>
  <r>
    <x v="4"/>
    <s v="Solomon Islands"/>
    <x v="6"/>
    <x v="0"/>
    <x v="3"/>
    <x v="1308"/>
    <x v="4"/>
    <x v="2"/>
    <n v="278275811"/>
    <n v="24"/>
    <d v="2011-12-07T00:00:00"/>
    <n v="6851"/>
    <n v="651.21"/>
    <n v="524.96"/>
    <n v="4461439.71"/>
    <n v="3596500.96"/>
    <n v="864938.75"/>
  </r>
  <r>
    <x v="0"/>
    <s v="Honduras"/>
    <x v="6"/>
    <x v="0"/>
    <x v="2"/>
    <x v="712"/>
    <x v="3"/>
    <x v="5"/>
    <n v="574419581"/>
    <n v="49"/>
    <d v="2014-07-19T00:00:00"/>
    <n v="2374"/>
    <n v="651.21"/>
    <n v="524.96"/>
    <n v="1545972.54"/>
    <n v="1246255.04"/>
    <n v="299717.5"/>
  </r>
  <r>
    <x v="1"/>
    <s v="Czech Republic"/>
    <x v="3"/>
    <x v="1"/>
    <x v="1"/>
    <x v="606"/>
    <x v="3"/>
    <x v="3"/>
    <n v="322524106"/>
    <n v="0"/>
    <d v="2015-05-20T00:00:00"/>
    <n v="905"/>
    <n v="205.7"/>
    <n v="117.11"/>
    <n v="186158.5"/>
    <n v="105984.55"/>
    <n v="80173.95"/>
  </r>
  <r>
    <x v="1"/>
    <s v="Portugal"/>
    <x v="3"/>
    <x v="1"/>
    <x v="0"/>
    <x v="1461"/>
    <x v="2"/>
    <x v="5"/>
    <n v="897638213"/>
    <n v="24"/>
    <d v="2014-10-08T00:00:00"/>
    <n v="9950"/>
    <n v="205.7"/>
    <n v="117.11"/>
    <n v="2046715"/>
    <n v="1165244.5"/>
    <n v="881470.5"/>
  </r>
  <r>
    <x v="3"/>
    <s v="Yemen"/>
    <x v="4"/>
    <x v="1"/>
    <x v="0"/>
    <x v="1596"/>
    <x v="3"/>
    <x v="0"/>
    <n v="595123231"/>
    <n v="29"/>
    <d v="2013-06-13T00:00:00"/>
    <n v="9044"/>
    <n v="81.73"/>
    <n v="56.67"/>
    <n v="739166.12"/>
    <n v="512523.48"/>
    <n v="226642.64"/>
  </r>
  <r>
    <x v="1"/>
    <s v="Italy"/>
    <x v="0"/>
    <x v="1"/>
    <x v="2"/>
    <x v="1597"/>
    <x v="5"/>
    <x v="6"/>
    <n v="480652987"/>
    <n v="13"/>
    <d v="2017-04-05T00:00:00"/>
    <n v="4755"/>
    <n v="255.28"/>
    <n v="159.41999999999999"/>
    <n v="1213856.3999999999"/>
    <n v="758042.1"/>
    <n v="455814.3"/>
  </r>
  <r>
    <x v="1"/>
    <s v="France"/>
    <x v="6"/>
    <x v="0"/>
    <x v="1"/>
    <x v="1598"/>
    <x v="10"/>
    <x v="1"/>
    <n v="340213811"/>
    <n v="36"/>
    <d v="2010-07-26T00:00:00"/>
    <n v="5682"/>
    <n v="651.21"/>
    <n v="524.96"/>
    <n v="3700175.22"/>
    <n v="2982822.72"/>
    <n v="717352.5"/>
  </r>
  <r>
    <x v="2"/>
    <s v="Malaysia"/>
    <x v="3"/>
    <x v="0"/>
    <x v="1"/>
    <x v="1208"/>
    <x v="10"/>
    <x v="7"/>
    <n v="930104529"/>
    <n v="49"/>
    <d v="2012-07-24T00:00:00"/>
    <n v="7454"/>
    <n v="205.7"/>
    <n v="117.11"/>
    <n v="1533287.8"/>
    <n v="872937.94"/>
    <n v="660349.86"/>
  </r>
  <r>
    <x v="1"/>
    <s v="Iceland"/>
    <x v="0"/>
    <x v="0"/>
    <x v="3"/>
    <x v="1599"/>
    <x v="5"/>
    <x v="0"/>
    <n v="826936471"/>
    <n v="10"/>
    <d v="2013-03-30T00:00:00"/>
    <n v="7733"/>
    <n v="255.28"/>
    <n v="159.41999999999999"/>
    <n v="1974080.24"/>
    <n v="1232794.8600000001"/>
    <n v="741285.38"/>
  </r>
  <r>
    <x v="1"/>
    <s v="Norway"/>
    <x v="7"/>
    <x v="0"/>
    <x v="3"/>
    <x v="966"/>
    <x v="3"/>
    <x v="3"/>
    <n v="477633464"/>
    <n v="24"/>
    <d v="2015-06-07T00:00:00"/>
    <n v="1211"/>
    <n v="437.2"/>
    <n v="263.33"/>
    <n v="529449.19999999995"/>
    <n v="318892.63"/>
    <n v="210556.57"/>
  </r>
  <r>
    <x v="1"/>
    <s v="Latvia"/>
    <x v="8"/>
    <x v="0"/>
    <x v="2"/>
    <x v="1600"/>
    <x v="4"/>
    <x v="5"/>
    <n v="849431836"/>
    <n v="3"/>
    <d v="2014-11-28T00:00:00"/>
    <n v="4611"/>
    <n v="421.89"/>
    <n v="364.69"/>
    <n v="1945334.79"/>
    <n v="1681585.59"/>
    <n v="263749.2"/>
  </r>
  <r>
    <x v="5"/>
    <s v="Cape Verde"/>
    <x v="1"/>
    <x v="0"/>
    <x v="1"/>
    <x v="1601"/>
    <x v="2"/>
    <x v="7"/>
    <n v="279880416"/>
    <n v="49"/>
    <d v="2012-10-31T00:00:00"/>
    <n v="1689"/>
    <n v="152.58000000000001"/>
    <n v="97.44"/>
    <n v="257707.62"/>
    <n v="164576.16"/>
    <n v="93131.46"/>
  </r>
  <r>
    <x v="5"/>
    <s v="Republic of the Congo"/>
    <x v="1"/>
    <x v="0"/>
    <x v="2"/>
    <x v="982"/>
    <x v="2"/>
    <x v="1"/>
    <n v="326840531"/>
    <n v="27"/>
    <d v="2010-10-10T00:00:00"/>
    <n v="8231"/>
    <n v="152.58000000000001"/>
    <n v="97.44"/>
    <n v="1255885.98"/>
    <n v="802028.64"/>
    <n v="453857.34"/>
  </r>
  <r>
    <x v="3"/>
    <s v="Qatar"/>
    <x v="9"/>
    <x v="0"/>
    <x v="0"/>
    <x v="707"/>
    <x v="2"/>
    <x v="3"/>
    <n v="818486011"/>
    <n v="41"/>
    <d v="2015-10-23T00:00:00"/>
    <n v="7054"/>
    <n v="9.33"/>
    <n v="6.92"/>
    <n v="65813.820000000007"/>
    <n v="48813.68"/>
    <n v="17000.14"/>
  </r>
  <r>
    <x v="5"/>
    <s v="Sudan"/>
    <x v="11"/>
    <x v="1"/>
    <x v="0"/>
    <x v="1602"/>
    <x v="6"/>
    <x v="7"/>
    <n v="303303182"/>
    <n v="8"/>
    <d v="2012-11-06T00:00:00"/>
    <n v="3006"/>
    <n v="668.27"/>
    <n v="502.54"/>
    <n v="2008819.62"/>
    <n v="1510635.24"/>
    <n v="498184.38"/>
  </r>
  <r>
    <x v="5"/>
    <s v="Cote d'Ivoire"/>
    <x v="4"/>
    <x v="0"/>
    <x v="2"/>
    <x v="1253"/>
    <x v="6"/>
    <x v="5"/>
    <n v="100090873"/>
    <n v="34"/>
    <d v="2014-11-24T00:00:00"/>
    <n v="7968"/>
    <n v="81.73"/>
    <n v="56.67"/>
    <n v="651224.64"/>
    <n v="451546.56"/>
    <n v="199678.07999999999"/>
  </r>
  <r>
    <x v="5"/>
    <s v="Cape Verde"/>
    <x v="10"/>
    <x v="1"/>
    <x v="0"/>
    <x v="1603"/>
    <x v="2"/>
    <x v="7"/>
    <n v="247960412"/>
    <n v="36"/>
    <d v="2012-10-11T00:00:00"/>
    <n v="5851"/>
    <n v="154.06"/>
    <n v="90.93"/>
    <n v="901405.06"/>
    <n v="532031.43000000005"/>
    <n v="369373.63"/>
  </r>
  <r>
    <x v="2"/>
    <s v="Taiwan"/>
    <x v="8"/>
    <x v="0"/>
    <x v="0"/>
    <x v="1604"/>
    <x v="1"/>
    <x v="6"/>
    <n v="856335628"/>
    <n v="21"/>
    <d v="2017-07-26T00:00:00"/>
    <n v="7597"/>
    <n v="421.89"/>
    <n v="364.69"/>
    <n v="3205098.33"/>
    <n v="2770549.93"/>
    <n v="434548.4"/>
  </r>
  <r>
    <x v="3"/>
    <s v="Libya"/>
    <x v="3"/>
    <x v="1"/>
    <x v="3"/>
    <x v="1605"/>
    <x v="11"/>
    <x v="2"/>
    <n v="754952847"/>
    <n v="9"/>
    <d v="2011-02-20T00:00:00"/>
    <n v="6179"/>
    <n v="205.7"/>
    <n v="117.11"/>
    <n v="1271020.3"/>
    <n v="723622.69"/>
    <n v="547397.61"/>
  </r>
  <r>
    <x v="0"/>
    <s v="Belize"/>
    <x v="8"/>
    <x v="0"/>
    <x v="1"/>
    <x v="855"/>
    <x v="10"/>
    <x v="1"/>
    <n v="643860900"/>
    <n v="10"/>
    <d v="2010-06-29T00:00:00"/>
    <n v="1603"/>
    <n v="421.89"/>
    <n v="364.69"/>
    <n v="676289.67"/>
    <n v="584598.06999999995"/>
    <n v="91691.6"/>
  </r>
  <r>
    <x v="5"/>
    <s v="Republic of the Congo"/>
    <x v="5"/>
    <x v="1"/>
    <x v="1"/>
    <x v="1606"/>
    <x v="4"/>
    <x v="1"/>
    <n v="843421113"/>
    <n v="44"/>
    <d v="2010-12-31T00:00:00"/>
    <n v="5905"/>
    <n v="109.28"/>
    <n v="35.840000000000003"/>
    <n v="645298.4"/>
    <n v="211635.20000000001"/>
    <n v="433663.2"/>
  </r>
  <r>
    <x v="1"/>
    <s v="United Kingdom"/>
    <x v="0"/>
    <x v="0"/>
    <x v="3"/>
    <x v="404"/>
    <x v="1"/>
    <x v="7"/>
    <n v="844307315"/>
    <n v="21"/>
    <d v="2012-07-29T00:00:00"/>
    <n v="8152"/>
    <n v="255.28"/>
    <n v="159.41999999999999"/>
    <n v="2081042.56"/>
    <n v="1299591.8400000001"/>
    <n v="781450.72"/>
  </r>
  <r>
    <x v="5"/>
    <s v="Guinea-Bissau"/>
    <x v="0"/>
    <x v="1"/>
    <x v="3"/>
    <x v="1607"/>
    <x v="7"/>
    <x v="4"/>
    <n v="657505834"/>
    <n v="15"/>
    <d v="2016-08-28T00:00:00"/>
    <n v="9442"/>
    <n v="255.28"/>
    <n v="159.41999999999999"/>
    <n v="2410353.7599999998"/>
    <n v="1505243.64"/>
    <n v="905110.12"/>
  </r>
  <r>
    <x v="0"/>
    <s v="Saint Kitts and Nevis"/>
    <x v="1"/>
    <x v="1"/>
    <x v="3"/>
    <x v="1608"/>
    <x v="11"/>
    <x v="5"/>
    <n v="364315497"/>
    <n v="37"/>
    <d v="2014-03-20T00:00:00"/>
    <n v="7906"/>
    <n v="152.58000000000001"/>
    <n v="97.44"/>
    <n v="1206297.48"/>
    <n v="770360.64"/>
    <n v="435936.84"/>
  </r>
  <r>
    <x v="3"/>
    <s v="Israel"/>
    <x v="9"/>
    <x v="1"/>
    <x v="1"/>
    <x v="1609"/>
    <x v="11"/>
    <x v="7"/>
    <n v="566347634"/>
    <n v="10"/>
    <d v="2012-03-06T00:00:00"/>
    <n v="3705"/>
    <n v="9.33"/>
    <n v="6.92"/>
    <n v="34567.65"/>
    <n v="25638.6"/>
    <n v="8929.0499999999993"/>
  </r>
  <r>
    <x v="5"/>
    <s v="Senegal"/>
    <x v="0"/>
    <x v="1"/>
    <x v="0"/>
    <x v="1610"/>
    <x v="11"/>
    <x v="3"/>
    <n v="135526072"/>
    <n v="0"/>
    <d v="2015-02-28T00:00:00"/>
    <n v="4031"/>
    <n v="255.28"/>
    <n v="159.41999999999999"/>
    <n v="1029033.68"/>
    <n v="642622.02"/>
    <n v="386411.66"/>
  </r>
  <r>
    <x v="4"/>
    <s v="Vanuatu"/>
    <x v="11"/>
    <x v="1"/>
    <x v="0"/>
    <x v="130"/>
    <x v="10"/>
    <x v="0"/>
    <n v="264087140"/>
    <n v="32"/>
    <d v="2013-07-28T00:00:00"/>
    <n v="8108"/>
    <n v="668.27"/>
    <n v="502.54"/>
    <n v="5418333.1600000001"/>
    <n v="4074594.32"/>
    <n v="1343738.84"/>
  </r>
  <r>
    <x v="1"/>
    <s v="Finland"/>
    <x v="1"/>
    <x v="0"/>
    <x v="3"/>
    <x v="821"/>
    <x v="10"/>
    <x v="6"/>
    <n v="414579665"/>
    <n v="20"/>
    <d v="2017-07-10T00:00:00"/>
    <n v="2191"/>
    <n v="152.58000000000001"/>
    <n v="97.44"/>
    <n v="334302.78000000003"/>
    <n v="213491.04"/>
    <n v="120811.74"/>
  </r>
  <r>
    <x v="1"/>
    <s v="Switzerland"/>
    <x v="3"/>
    <x v="1"/>
    <x v="0"/>
    <x v="1611"/>
    <x v="6"/>
    <x v="3"/>
    <n v="569864976"/>
    <n v="43"/>
    <d v="2015-11-30T00:00:00"/>
    <n v="4565"/>
    <n v="205.7"/>
    <n v="117.11"/>
    <n v="939020.5"/>
    <n v="534607.15"/>
    <n v="404413.35"/>
  </r>
  <r>
    <x v="1"/>
    <s v="United Kingdom"/>
    <x v="5"/>
    <x v="0"/>
    <x v="2"/>
    <x v="347"/>
    <x v="11"/>
    <x v="6"/>
    <n v="783116900"/>
    <n v="16"/>
    <d v="2017-03-14T00:00:00"/>
    <n v="548"/>
    <n v="109.28"/>
    <n v="35.840000000000003"/>
    <n v="59885.440000000002"/>
    <n v="19640.32"/>
    <n v="40245.120000000003"/>
  </r>
  <r>
    <x v="1"/>
    <s v="Andorra"/>
    <x v="7"/>
    <x v="0"/>
    <x v="2"/>
    <x v="1116"/>
    <x v="11"/>
    <x v="4"/>
    <n v="727821767"/>
    <n v="19"/>
    <d v="2016-03-16T00:00:00"/>
    <n v="7489"/>
    <n v="437.2"/>
    <n v="263.33"/>
    <n v="3274190.8"/>
    <n v="1972078.37"/>
    <n v="1302112.43"/>
  </r>
  <r>
    <x v="2"/>
    <s v="Maldives"/>
    <x v="5"/>
    <x v="1"/>
    <x v="1"/>
    <x v="1612"/>
    <x v="5"/>
    <x v="7"/>
    <n v="147778403"/>
    <n v="20"/>
    <d v="2012-04-19T00:00:00"/>
    <n v="9768"/>
    <n v="109.28"/>
    <n v="35.840000000000003"/>
    <n v="1067447.04"/>
    <n v="350085.12"/>
    <n v="717361.92"/>
  </r>
  <r>
    <x v="2"/>
    <s v="Philippines"/>
    <x v="6"/>
    <x v="0"/>
    <x v="1"/>
    <x v="1341"/>
    <x v="1"/>
    <x v="0"/>
    <n v="207098138"/>
    <n v="49"/>
    <d v="2013-08-29T00:00:00"/>
    <n v="3796"/>
    <n v="651.21"/>
    <n v="524.96"/>
    <n v="2471993.16"/>
    <n v="1992748.16"/>
    <n v="479245"/>
  </r>
  <r>
    <x v="4"/>
    <s v="East Timor"/>
    <x v="8"/>
    <x v="0"/>
    <x v="2"/>
    <x v="1613"/>
    <x v="5"/>
    <x v="1"/>
    <n v="340204799"/>
    <n v="26"/>
    <d v="2010-04-16T00:00:00"/>
    <n v="3015"/>
    <n v="421.89"/>
    <n v="364.69"/>
    <n v="1271998.3500000001"/>
    <n v="1099540.3500000001"/>
    <n v="172458"/>
  </r>
  <r>
    <x v="2"/>
    <s v="China"/>
    <x v="2"/>
    <x v="1"/>
    <x v="1"/>
    <x v="1614"/>
    <x v="3"/>
    <x v="4"/>
    <n v="501834714"/>
    <n v="34"/>
    <d v="2016-06-07T00:00:00"/>
    <n v="2899"/>
    <n v="47.45"/>
    <n v="31.79"/>
    <n v="137557.54999999999"/>
    <n v="92159.21"/>
    <n v="45398.34"/>
  </r>
  <r>
    <x v="3"/>
    <s v="Tunisia"/>
    <x v="11"/>
    <x v="1"/>
    <x v="0"/>
    <x v="969"/>
    <x v="4"/>
    <x v="7"/>
    <n v="717036712"/>
    <n v="42"/>
    <d v="2012-12-30T00:00:00"/>
    <n v="5952"/>
    <n v="668.27"/>
    <n v="502.54"/>
    <n v="3977543.04"/>
    <n v="2991118.08"/>
    <n v="986424.96"/>
  </r>
  <r>
    <x v="1"/>
    <s v="Georgia"/>
    <x v="8"/>
    <x v="1"/>
    <x v="1"/>
    <x v="1615"/>
    <x v="5"/>
    <x v="7"/>
    <n v="631172120"/>
    <n v="36"/>
    <d v="2012-04-20T00:00:00"/>
    <n v="6711"/>
    <n v="421.89"/>
    <n v="364.69"/>
    <n v="2831303.79"/>
    <n v="2447434.59"/>
    <n v="383869.2"/>
  </r>
  <r>
    <x v="1"/>
    <s v="San Marino"/>
    <x v="6"/>
    <x v="1"/>
    <x v="0"/>
    <x v="360"/>
    <x v="3"/>
    <x v="4"/>
    <n v="859914767"/>
    <n v="38"/>
    <d v="2016-06-18T00:00:00"/>
    <n v="6744"/>
    <n v="651.21"/>
    <n v="524.96"/>
    <n v="4391760.24"/>
    <n v="3540330.24"/>
    <n v="851430"/>
  </r>
  <r>
    <x v="0"/>
    <s v="Saint Kitts and Nevis"/>
    <x v="2"/>
    <x v="1"/>
    <x v="2"/>
    <x v="1295"/>
    <x v="3"/>
    <x v="0"/>
    <n v="739250981"/>
    <n v="33"/>
    <d v="2013-06-03T00:00:00"/>
    <n v="9648"/>
    <n v="47.45"/>
    <n v="31.79"/>
    <n v="457797.6"/>
    <n v="306709.92"/>
    <n v="151087.67999999999"/>
  </r>
  <r>
    <x v="1"/>
    <s v="Andorra"/>
    <x v="1"/>
    <x v="0"/>
    <x v="2"/>
    <x v="566"/>
    <x v="11"/>
    <x v="2"/>
    <n v="575479590"/>
    <n v="46"/>
    <d v="2011-03-22T00:00:00"/>
    <n v="6054"/>
    <n v="152.58000000000001"/>
    <n v="97.44"/>
    <n v="923719.32"/>
    <n v="589901.76"/>
    <n v="333817.56"/>
  </r>
  <r>
    <x v="5"/>
    <s v="Cameroon"/>
    <x v="4"/>
    <x v="0"/>
    <x v="2"/>
    <x v="1345"/>
    <x v="11"/>
    <x v="2"/>
    <n v="295211923"/>
    <n v="12"/>
    <d v="2011-02-25T00:00:00"/>
    <n v="8623"/>
    <n v="81.73"/>
    <n v="56.67"/>
    <n v="704757.79"/>
    <n v="488665.41"/>
    <n v="216092.38"/>
  </r>
  <r>
    <x v="0"/>
    <s v="Costa Rica"/>
    <x v="5"/>
    <x v="1"/>
    <x v="3"/>
    <x v="35"/>
    <x v="11"/>
    <x v="7"/>
    <n v="795371806"/>
    <n v="9"/>
    <d v="2012-03-04T00:00:00"/>
    <n v="7047"/>
    <n v="109.28"/>
    <n v="35.840000000000003"/>
    <n v="770096.16"/>
    <n v="252564.48000000001"/>
    <n v="517531.68"/>
  </r>
  <r>
    <x v="6"/>
    <s v="Greenland"/>
    <x v="4"/>
    <x v="1"/>
    <x v="2"/>
    <x v="1616"/>
    <x v="0"/>
    <x v="0"/>
    <n v="793195569"/>
    <n v="26"/>
    <d v="2014-01-24T00:00:00"/>
    <n v="3050"/>
    <n v="81.73"/>
    <n v="56.67"/>
    <n v="249276.5"/>
    <n v="172843.5"/>
    <n v="76433"/>
  </r>
  <r>
    <x v="0"/>
    <s v="Antigua and Barbuda"/>
    <x v="4"/>
    <x v="1"/>
    <x v="3"/>
    <x v="1268"/>
    <x v="2"/>
    <x v="0"/>
    <n v="876232039"/>
    <n v="38"/>
    <d v="2013-11-07T00:00:00"/>
    <n v="5387"/>
    <n v="81.73"/>
    <n v="56.67"/>
    <n v="440279.51"/>
    <n v="305281.28999999998"/>
    <n v="134998.22"/>
  </r>
  <r>
    <x v="1"/>
    <s v="Spain"/>
    <x v="1"/>
    <x v="1"/>
    <x v="0"/>
    <x v="1617"/>
    <x v="11"/>
    <x v="6"/>
    <n v="352342545"/>
    <n v="36"/>
    <d v="2017-03-27T00:00:00"/>
    <n v="4844"/>
    <n v="152.58000000000001"/>
    <n v="97.44"/>
    <n v="739097.52"/>
    <n v="471999.36"/>
    <n v="267098.15999999997"/>
  </r>
  <r>
    <x v="0"/>
    <s v="Panama"/>
    <x v="11"/>
    <x v="1"/>
    <x v="1"/>
    <x v="1618"/>
    <x v="9"/>
    <x v="7"/>
    <n v="399700915"/>
    <n v="50"/>
    <d v="2012-02-27T00:00:00"/>
    <n v="9238"/>
    <n v="668.27"/>
    <n v="502.54"/>
    <n v="6173478.2599999998"/>
    <n v="4642464.5199999996"/>
    <n v="1531013.74"/>
  </r>
  <r>
    <x v="2"/>
    <s v="Taiwan"/>
    <x v="0"/>
    <x v="0"/>
    <x v="1"/>
    <x v="209"/>
    <x v="9"/>
    <x v="1"/>
    <n v="916793477"/>
    <n v="19"/>
    <d v="2010-02-04T00:00:00"/>
    <n v="8418"/>
    <n v="255.28"/>
    <n v="159.41999999999999"/>
    <n v="2148947.04"/>
    <n v="1341997.56"/>
    <n v="806949.48"/>
  </r>
  <r>
    <x v="1"/>
    <s v="Slovenia"/>
    <x v="3"/>
    <x v="0"/>
    <x v="3"/>
    <x v="572"/>
    <x v="1"/>
    <x v="7"/>
    <n v="972419059"/>
    <n v="26"/>
    <d v="2012-08-17T00:00:00"/>
    <n v="9264"/>
    <n v="205.7"/>
    <n v="117.11"/>
    <n v="1905604.8"/>
    <n v="1084907.04"/>
    <n v="820697.76"/>
  </r>
  <r>
    <x v="3"/>
    <s v="Kuwait"/>
    <x v="8"/>
    <x v="0"/>
    <x v="2"/>
    <x v="1619"/>
    <x v="3"/>
    <x v="5"/>
    <n v="155688989"/>
    <n v="14"/>
    <d v="2014-06-09T00:00:00"/>
    <n v="686"/>
    <n v="421.89"/>
    <n v="364.69"/>
    <n v="289416.53999999998"/>
    <n v="250177.34"/>
    <n v="39239.199999999997"/>
  </r>
  <r>
    <x v="2"/>
    <s v="South Korea"/>
    <x v="8"/>
    <x v="1"/>
    <x v="0"/>
    <x v="186"/>
    <x v="8"/>
    <x v="3"/>
    <n v="826027095"/>
    <n v="14"/>
    <d v="2015-04-22T00:00:00"/>
    <n v="8628"/>
    <n v="421.89"/>
    <n v="364.69"/>
    <n v="3640066.92"/>
    <n v="3146545.32"/>
    <n v="493521.6"/>
  </r>
  <r>
    <x v="5"/>
    <s v="Lesotho"/>
    <x v="8"/>
    <x v="1"/>
    <x v="0"/>
    <x v="1620"/>
    <x v="0"/>
    <x v="3"/>
    <n v="463169705"/>
    <n v="21"/>
    <d v="2015-12-22T00:00:00"/>
    <n v="1063"/>
    <n v="421.89"/>
    <n v="364.69"/>
    <n v="448469.07"/>
    <n v="387665.47"/>
    <n v="60803.6"/>
  </r>
  <r>
    <x v="1"/>
    <s v="Spain"/>
    <x v="8"/>
    <x v="1"/>
    <x v="0"/>
    <x v="280"/>
    <x v="3"/>
    <x v="5"/>
    <n v="217165648"/>
    <n v="19"/>
    <d v="2014-06-08T00:00:00"/>
    <n v="2996"/>
    <n v="421.89"/>
    <n v="364.69"/>
    <n v="1263982.44"/>
    <n v="1092611.24"/>
    <n v="171371.2"/>
  </r>
  <r>
    <x v="3"/>
    <s v="Israel"/>
    <x v="1"/>
    <x v="0"/>
    <x v="1"/>
    <x v="1621"/>
    <x v="3"/>
    <x v="6"/>
    <n v="858376252"/>
    <n v="4"/>
    <d v="2017-05-09T00:00:00"/>
    <n v="1463"/>
    <n v="152.58000000000001"/>
    <n v="97.44"/>
    <n v="223224.54"/>
    <n v="142554.72"/>
    <n v="80669.820000000007"/>
  </r>
  <r>
    <x v="3"/>
    <s v="Syria"/>
    <x v="10"/>
    <x v="0"/>
    <x v="1"/>
    <x v="668"/>
    <x v="7"/>
    <x v="0"/>
    <n v="527475345"/>
    <n v="12"/>
    <d v="2013-08-20T00:00:00"/>
    <n v="531"/>
    <n v="154.06"/>
    <n v="90.93"/>
    <n v="81805.86"/>
    <n v="48283.83"/>
    <n v="33522.03"/>
  </r>
  <r>
    <x v="4"/>
    <s v="Nauru"/>
    <x v="7"/>
    <x v="1"/>
    <x v="0"/>
    <x v="44"/>
    <x v="6"/>
    <x v="3"/>
    <n v="585449254"/>
    <n v="41"/>
    <d v="2015-11-13T00:00:00"/>
    <n v="6299"/>
    <n v="437.2"/>
    <n v="263.33"/>
    <n v="2753922.8"/>
    <n v="1658715.67"/>
    <n v="1095207.1299999999"/>
  </r>
  <r>
    <x v="4"/>
    <s v="Samoa"/>
    <x v="0"/>
    <x v="1"/>
    <x v="2"/>
    <x v="990"/>
    <x v="0"/>
    <x v="1"/>
    <n v="663596808"/>
    <n v="25"/>
    <d v="2011-01-06T00:00:00"/>
    <n v="1897"/>
    <n v="255.28"/>
    <n v="159.41999999999999"/>
    <n v="484266.16"/>
    <n v="302419.74"/>
    <n v="181846.42"/>
  </r>
  <r>
    <x v="5"/>
    <s v="South Sudan"/>
    <x v="0"/>
    <x v="1"/>
    <x v="1"/>
    <x v="1466"/>
    <x v="11"/>
    <x v="1"/>
    <n v="913529336"/>
    <n v="16"/>
    <d v="2010-02-27T00:00:00"/>
    <n v="2486"/>
    <n v="255.28"/>
    <n v="159.41999999999999"/>
    <n v="634626.07999999996"/>
    <n v="396318.12"/>
    <n v="238307.96"/>
  </r>
  <r>
    <x v="0"/>
    <s v="Haiti"/>
    <x v="6"/>
    <x v="0"/>
    <x v="0"/>
    <x v="1622"/>
    <x v="4"/>
    <x v="0"/>
    <n v="657170665"/>
    <n v="1"/>
    <d v="2013-11-24T00:00:00"/>
    <n v="258"/>
    <n v="651.21"/>
    <n v="524.96"/>
    <n v="168012.18"/>
    <n v="135439.67999999999"/>
    <n v="32572.5"/>
  </r>
  <r>
    <x v="2"/>
    <s v="Cambodia"/>
    <x v="10"/>
    <x v="1"/>
    <x v="2"/>
    <x v="776"/>
    <x v="10"/>
    <x v="4"/>
    <n v="636757123"/>
    <n v="34"/>
    <d v="2016-07-08T00:00:00"/>
    <n v="9438"/>
    <n v="154.06"/>
    <n v="90.93"/>
    <n v="1454018.28"/>
    <n v="858197.34"/>
    <n v="595820.93999999994"/>
  </r>
  <r>
    <x v="1"/>
    <s v="Denmark"/>
    <x v="0"/>
    <x v="0"/>
    <x v="2"/>
    <x v="1623"/>
    <x v="2"/>
    <x v="4"/>
    <n v="764837539"/>
    <n v="0"/>
    <d v="2016-09-06T00:00:00"/>
    <n v="1279"/>
    <n v="255.28"/>
    <n v="159.41999999999999"/>
    <n v="326503.12"/>
    <n v="203898.18"/>
    <n v="122604.94"/>
  </r>
  <r>
    <x v="5"/>
    <s v="Burkina Faso"/>
    <x v="9"/>
    <x v="0"/>
    <x v="1"/>
    <x v="1624"/>
    <x v="2"/>
    <x v="5"/>
    <n v="574273240"/>
    <n v="5"/>
    <d v="2014-09-25T00:00:00"/>
    <n v="9068"/>
    <n v="9.33"/>
    <n v="6.92"/>
    <n v="84604.44"/>
    <n v="62750.559999999998"/>
    <n v="21853.88"/>
  </r>
  <r>
    <x v="0"/>
    <s v="Barbados"/>
    <x v="3"/>
    <x v="1"/>
    <x v="1"/>
    <x v="1582"/>
    <x v="10"/>
    <x v="3"/>
    <n v="568238055"/>
    <n v="40"/>
    <d v="2015-07-17T00:00:00"/>
    <n v="3123"/>
    <n v="205.7"/>
    <n v="117.11"/>
    <n v="642401.1"/>
    <n v="365734.53"/>
    <n v="276666.57"/>
  </r>
  <r>
    <x v="1"/>
    <s v="Latvia"/>
    <x v="9"/>
    <x v="1"/>
    <x v="3"/>
    <x v="1625"/>
    <x v="5"/>
    <x v="6"/>
    <n v="870218312"/>
    <n v="8"/>
    <d v="2017-03-27T00:00:00"/>
    <n v="5792"/>
    <n v="9.33"/>
    <n v="6.92"/>
    <n v="54039.360000000001"/>
    <n v="40080.639999999999"/>
    <n v="13958.72"/>
  </r>
  <r>
    <x v="4"/>
    <s v="Samoa"/>
    <x v="4"/>
    <x v="0"/>
    <x v="1"/>
    <x v="1052"/>
    <x v="2"/>
    <x v="3"/>
    <n v="774012839"/>
    <n v="3"/>
    <d v="2015-09-29T00:00:00"/>
    <n v="6454"/>
    <n v="81.73"/>
    <n v="56.67"/>
    <n v="527485.42000000004"/>
    <n v="365748.18"/>
    <n v="161737.24"/>
  </r>
  <r>
    <x v="4"/>
    <s v="Tonga"/>
    <x v="5"/>
    <x v="0"/>
    <x v="1"/>
    <x v="1626"/>
    <x v="8"/>
    <x v="3"/>
    <n v="993732964"/>
    <n v="31"/>
    <d v="2015-05-22T00:00:00"/>
    <n v="6522"/>
    <n v="109.28"/>
    <n v="35.840000000000003"/>
    <n v="712724.16"/>
    <n v="233748.48000000001"/>
    <n v="478975.68"/>
  </r>
  <r>
    <x v="1"/>
    <s v="Spain"/>
    <x v="6"/>
    <x v="0"/>
    <x v="2"/>
    <x v="1627"/>
    <x v="1"/>
    <x v="6"/>
    <n v="513802516"/>
    <n v="36"/>
    <d v="2017-08-07T00:00:00"/>
    <n v="4437"/>
    <n v="651.21"/>
    <n v="524.96"/>
    <n v="2889418.77"/>
    <n v="2329247.52"/>
    <n v="560171.25"/>
  </r>
  <r>
    <x v="1"/>
    <s v="Slovakia"/>
    <x v="2"/>
    <x v="0"/>
    <x v="0"/>
    <x v="1537"/>
    <x v="3"/>
    <x v="6"/>
    <n v="638957822"/>
    <n v="24"/>
    <d v="2017-06-24T00:00:00"/>
    <n v="673"/>
    <n v="47.45"/>
    <n v="31.79"/>
    <n v="31933.85"/>
    <n v="21394.67"/>
    <n v="10539.18"/>
  </r>
  <r>
    <x v="1"/>
    <s v="Bulgaria"/>
    <x v="0"/>
    <x v="0"/>
    <x v="3"/>
    <x v="338"/>
    <x v="0"/>
    <x v="5"/>
    <n v="944247710"/>
    <n v="43"/>
    <d v="2015-01-31T00:00:00"/>
    <n v="2736"/>
    <n v="255.28"/>
    <n v="159.41999999999999"/>
    <n v="698446.08"/>
    <n v="436173.12"/>
    <n v="262272.96000000002"/>
  </r>
  <r>
    <x v="3"/>
    <s v="Morocco"/>
    <x v="5"/>
    <x v="0"/>
    <x v="2"/>
    <x v="1128"/>
    <x v="11"/>
    <x v="2"/>
    <n v="625033509"/>
    <n v="0"/>
    <d v="2011-02-26T00:00:00"/>
    <n v="160"/>
    <n v="109.28"/>
    <n v="35.840000000000003"/>
    <n v="17484.8"/>
    <n v="5734.4"/>
    <n v="11750.4"/>
  </r>
  <r>
    <x v="5"/>
    <s v="Niger"/>
    <x v="11"/>
    <x v="1"/>
    <x v="3"/>
    <x v="1151"/>
    <x v="6"/>
    <x v="2"/>
    <n v="746989047"/>
    <n v="45"/>
    <d v="2011-12-13T00:00:00"/>
    <n v="9514"/>
    <n v="668.27"/>
    <n v="502.54"/>
    <n v="6357920.7800000003"/>
    <n v="4781165.5599999996"/>
    <n v="1576755.22"/>
  </r>
  <r>
    <x v="5"/>
    <s v="Central African Republic"/>
    <x v="1"/>
    <x v="0"/>
    <x v="1"/>
    <x v="1628"/>
    <x v="8"/>
    <x v="4"/>
    <n v="196100652"/>
    <n v="37"/>
    <d v="2016-05-31T00:00:00"/>
    <n v="9395"/>
    <n v="152.58000000000001"/>
    <n v="97.44"/>
    <n v="1433489.1"/>
    <n v="915448.8"/>
    <n v="518040.3"/>
  </r>
  <r>
    <x v="5"/>
    <s v="Eritrea"/>
    <x v="6"/>
    <x v="0"/>
    <x v="0"/>
    <x v="777"/>
    <x v="2"/>
    <x v="0"/>
    <n v="628667151"/>
    <n v="25"/>
    <d v="2013-09-26T00:00:00"/>
    <n v="5435"/>
    <n v="651.21"/>
    <n v="524.96"/>
    <n v="3539326.35"/>
    <n v="2853157.6"/>
    <n v="686168.75"/>
  </r>
  <r>
    <x v="5"/>
    <s v="Ghana"/>
    <x v="8"/>
    <x v="1"/>
    <x v="2"/>
    <x v="1629"/>
    <x v="2"/>
    <x v="4"/>
    <n v="621299874"/>
    <n v="21"/>
    <d v="2016-10-08T00:00:00"/>
    <n v="5294"/>
    <n v="421.89"/>
    <n v="364.69"/>
    <n v="2233485.66"/>
    <n v="1930668.86"/>
    <n v="302816.8"/>
  </r>
  <r>
    <x v="4"/>
    <s v="Palau"/>
    <x v="3"/>
    <x v="0"/>
    <x v="3"/>
    <x v="1630"/>
    <x v="6"/>
    <x v="7"/>
    <n v="620922648"/>
    <n v="27"/>
    <d v="2012-11-27T00:00:00"/>
    <n v="3665"/>
    <n v="205.7"/>
    <n v="117.11"/>
    <n v="753890.5"/>
    <n v="429208.15"/>
    <n v="324682.34999999998"/>
  </r>
  <r>
    <x v="1"/>
    <s v="Netherlands"/>
    <x v="0"/>
    <x v="1"/>
    <x v="3"/>
    <x v="1631"/>
    <x v="5"/>
    <x v="0"/>
    <n v="694771802"/>
    <n v="5"/>
    <d v="2013-03-21T00:00:00"/>
    <n v="7270"/>
    <n v="255.28"/>
    <n v="159.41999999999999"/>
    <n v="1855885.6"/>
    <n v="1158983.3999999999"/>
    <n v="696902.2"/>
  </r>
  <r>
    <x v="5"/>
    <s v="Burkina Faso"/>
    <x v="7"/>
    <x v="0"/>
    <x v="3"/>
    <x v="1106"/>
    <x v="11"/>
    <x v="2"/>
    <n v="980396163"/>
    <n v="8"/>
    <d v="2011-02-24T00:00:00"/>
    <n v="9866"/>
    <n v="437.2"/>
    <n v="263.33"/>
    <n v="4313415.2"/>
    <n v="2598013.7799999998"/>
    <n v="1715401.42"/>
  </r>
  <r>
    <x v="2"/>
    <s v="Kazakhstan"/>
    <x v="7"/>
    <x v="0"/>
    <x v="0"/>
    <x v="797"/>
    <x v="11"/>
    <x v="4"/>
    <n v="335657060"/>
    <n v="2"/>
    <d v="2016-02-15T00:00:00"/>
    <n v="7238"/>
    <n v="437.2"/>
    <n v="263.33"/>
    <n v="3164453.6"/>
    <n v="1905982.54"/>
    <n v="1258471.06"/>
  </r>
  <r>
    <x v="1"/>
    <s v="Bosnia and Herzegovina"/>
    <x v="1"/>
    <x v="1"/>
    <x v="1"/>
    <x v="1434"/>
    <x v="5"/>
    <x v="7"/>
    <n v="388728320"/>
    <n v="40"/>
    <d v="2012-05-10T00:00:00"/>
    <n v="2203"/>
    <n v="152.58000000000001"/>
    <n v="97.44"/>
    <n v="336133.74"/>
    <n v="214660.32"/>
    <n v="121473.42"/>
  </r>
  <r>
    <x v="2"/>
    <s v="Taiwan"/>
    <x v="5"/>
    <x v="0"/>
    <x v="2"/>
    <x v="1632"/>
    <x v="0"/>
    <x v="5"/>
    <n v="588096272"/>
    <n v="38"/>
    <d v="2015-01-20T00:00:00"/>
    <n v="9611"/>
    <n v="109.28"/>
    <n v="35.840000000000003"/>
    <n v="1050290.08"/>
    <n v="344458.23999999999"/>
    <n v="705831.84"/>
  </r>
  <r>
    <x v="1"/>
    <s v="Vatican City"/>
    <x v="10"/>
    <x v="1"/>
    <x v="2"/>
    <x v="1633"/>
    <x v="5"/>
    <x v="5"/>
    <n v="452559745"/>
    <n v="1"/>
    <d v="2014-03-19T00:00:00"/>
    <n v="1340"/>
    <n v="154.06"/>
    <n v="90.93"/>
    <n v="206440.4"/>
    <n v="121846.2"/>
    <n v="84594.2"/>
  </r>
  <r>
    <x v="1"/>
    <s v="Portugal"/>
    <x v="0"/>
    <x v="1"/>
    <x v="0"/>
    <x v="1112"/>
    <x v="5"/>
    <x v="4"/>
    <n v="921230065"/>
    <n v="50"/>
    <d v="2016-05-16T00:00:00"/>
    <n v="1303"/>
    <n v="255.28"/>
    <n v="159.41999999999999"/>
    <n v="332629.84000000003"/>
    <n v="207724.26"/>
    <n v="124905.58"/>
  </r>
  <r>
    <x v="3"/>
    <s v="United Arab Emirates"/>
    <x v="9"/>
    <x v="1"/>
    <x v="3"/>
    <x v="259"/>
    <x v="0"/>
    <x v="4"/>
    <n v="303531062"/>
    <n v="40"/>
    <d v="2017-01-14T00:00:00"/>
    <n v="441"/>
    <n v="9.33"/>
    <n v="6.92"/>
    <n v="4114.53"/>
    <n v="3051.72"/>
    <n v="1062.81"/>
  </r>
  <r>
    <x v="2"/>
    <s v="Turkmenistan"/>
    <x v="9"/>
    <x v="1"/>
    <x v="1"/>
    <x v="139"/>
    <x v="8"/>
    <x v="0"/>
    <n v="129199063"/>
    <n v="41"/>
    <d v="2013-05-17T00:00:00"/>
    <n v="1729"/>
    <n v="9.33"/>
    <n v="6.92"/>
    <n v="16131.57"/>
    <n v="11964.68"/>
    <n v="4166.8900000000003"/>
  </r>
  <r>
    <x v="5"/>
    <s v="Cameroon"/>
    <x v="7"/>
    <x v="0"/>
    <x v="2"/>
    <x v="912"/>
    <x v="7"/>
    <x v="5"/>
    <n v="198282897"/>
    <n v="11"/>
    <d v="2014-08-30T00:00:00"/>
    <n v="5170"/>
    <n v="437.2"/>
    <n v="263.33"/>
    <n v="2260324"/>
    <n v="1361416.1"/>
    <n v="898907.9"/>
  </r>
  <r>
    <x v="1"/>
    <s v="Malta"/>
    <x v="9"/>
    <x v="0"/>
    <x v="0"/>
    <x v="1634"/>
    <x v="3"/>
    <x v="4"/>
    <n v="831143891"/>
    <n v="23"/>
    <d v="2016-06-01T00:00:00"/>
    <n v="2802"/>
    <n v="9.33"/>
    <n v="6.92"/>
    <n v="26142.66"/>
    <n v="19389.84"/>
    <n v="6752.82"/>
  </r>
  <r>
    <x v="3"/>
    <s v="Saudi Arabia"/>
    <x v="6"/>
    <x v="1"/>
    <x v="2"/>
    <x v="1367"/>
    <x v="9"/>
    <x v="2"/>
    <n v="618455874"/>
    <n v="36"/>
    <d v="2011-02-13T00:00:00"/>
    <n v="3692"/>
    <n v="651.21"/>
    <n v="524.96"/>
    <n v="2404267.3199999998"/>
    <n v="1938152.32"/>
    <n v="466115"/>
  </r>
  <r>
    <x v="5"/>
    <s v="Tanzania"/>
    <x v="11"/>
    <x v="0"/>
    <x v="2"/>
    <x v="866"/>
    <x v="9"/>
    <x v="3"/>
    <n v="471205174"/>
    <n v="23"/>
    <d v="2015-01-27T00:00:00"/>
    <n v="8937"/>
    <n v="668.27"/>
    <n v="502.54"/>
    <n v="5972328.9900000002"/>
    <n v="4491199.9800000004"/>
    <n v="1481129.01"/>
  </r>
  <r>
    <x v="0"/>
    <s v="Costa Rica"/>
    <x v="0"/>
    <x v="0"/>
    <x v="2"/>
    <x v="1635"/>
    <x v="2"/>
    <x v="2"/>
    <n v="470690619"/>
    <n v="46"/>
    <d v="2011-10-24T00:00:00"/>
    <n v="6669"/>
    <n v="255.28"/>
    <n v="159.41999999999999"/>
    <n v="1702462.32"/>
    <n v="1063171.98"/>
    <n v="639290.34"/>
  </r>
  <r>
    <x v="1"/>
    <s v="Estonia"/>
    <x v="3"/>
    <x v="0"/>
    <x v="0"/>
    <x v="1636"/>
    <x v="6"/>
    <x v="3"/>
    <n v="318523538"/>
    <n v="29"/>
    <d v="2015-11-05T00:00:00"/>
    <n v="7048"/>
    <n v="205.7"/>
    <n v="117.11"/>
    <n v="1449773.6"/>
    <n v="825391.28"/>
    <n v="624382.31999999995"/>
  </r>
  <r>
    <x v="0"/>
    <s v="Panama"/>
    <x v="11"/>
    <x v="1"/>
    <x v="3"/>
    <x v="1637"/>
    <x v="1"/>
    <x v="4"/>
    <n v="686627757"/>
    <n v="35"/>
    <d v="2016-08-18T00:00:00"/>
    <n v="7267"/>
    <n v="668.27"/>
    <n v="502.54"/>
    <n v="4856318.09"/>
    <n v="3651958.18"/>
    <n v="1204359.9099999999"/>
  </r>
  <r>
    <x v="5"/>
    <s v="Mali"/>
    <x v="6"/>
    <x v="0"/>
    <x v="3"/>
    <x v="1529"/>
    <x v="4"/>
    <x v="2"/>
    <n v="967239606"/>
    <n v="42"/>
    <d v="2012-01-09T00:00:00"/>
    <n v="6548"/>
    <n v="651.21"/>
    <n v="524.96"/>
    <n v="4264123.08"/>
    <n v="3437438.08"/>
    <n v="826685"/>
  </r>
  <r>
    <x v="0"/>
    <s v="Dominican Republic"/>
    <x v="2"/>
    <x v="1"/>
    <x v="3"/>
    <x v="1638"/>
    <x v="5"/>
    <x v="7"/>
    <n v="622907912"/>
    <n v="12"/>
    <d v="2012-04-05T00:00:00"/>
    <n v="1148"/>
    <n v="47.45"/>
    <n v="31.79"/>
    <n v="54472.6"/>
    <n v="36494.92"/>
    <n v="17977.68"/>
  </r>
  <r>
    <x v="0"/>
    <s v="Guatemala"/>
    <x v="11"/>
    <x v="1"/>
    <x v="2"/>
    <x v="1639"/>
    <x v="6"/>
    <x v="0"/>
    <n v="536494004"/>
    <n v="25"/>
    <d v="2013-10-29T00:00:00"/>
    <n v="9353"/>
    <n v="668.27"/>
    <n v="502.54"/>
    <n v="6250329.3099999996"/>
    <n v="4700256.62"/>
    <n v="1550072.69"/>
  </r>
  <r>
    <x v="5"/>
    <s v="Sierra Leone"/>
    <x v="7"/>
    <x v="0"/>
    <x v="3"/>
    <x v="1640"/>
    <x v="9"/>
    <x v="1"/>
    <n v="761171710"/>
    <n v="47"/>
    <d v="2010-03-03T00:00:00"/>
    <n v="6479"/>
    <n v="437.2"/>
    <n v="263.33"/>
    <n v="2832618.8"/>
    <n v="1706115.07"/>
    <n v="1126503.73"/>
  </r>
  <r>
    <x v="1"/>
    <s v="Armenia"/>
    <x v="8"/>
    <x v="1"/>
    <x v="3"/>
    <x v="599"/>
    <x v="6"/>
    <x v="1"/>
    <n v="970427358"/>
    <n v="5"/>
    <d v="2010-10-31T00:00:00"/>
    <n v="9875"/>
    <n v="421.89"/>
    <n v="364.69"/>
    <n v="4166163.75"/>
    <n v="3601313.75"/>
    <n v="564850"/>
  </r>
  <r>
    <x v="2"/>
    <s v="Vietnam"/>
    <x v="9"/>
    <x v="1"/>
    <x v="2"/>
    <x v="1641"/>
    <x v="1"/>
    <x v="3"/>
    <n v="908059775"/>
    <n v="19"/>
    <d v="2015-08-11T00:00:00"/>
    <n v="3921"/>
    <n v="9.33"/>
    <n v="6.92"/>
    <n v="36582.93"/>
    <n v="27133.32"/>
    <n v="9449.61"/>
  </r>
  <r>
    <x v="0"/>
    <s v="Panama"/>
    <x v="10"/>
    <x v="0"/>
    <x v="3"/>
    <x v="18"/>
    <x v="5"/>
    <x v="6"/>
    <n v="838180291"/>
    <n v="20"/>
    <d v="2017-04-02T00:00:00"/>
    <n v="5029"/>
    <n v="154.06"/>
    <n v="90.93"/>
    <n v="774767.74"/>
    <n v="457286.97"/>
    <n v="317480.77"/>
  </r>
  <r>
    <x v="1"/>
    <s v="Estonia"/>
    <x v="3"/>
    <x v="1"/>
    <x v="3"/>
    <x v="1642"/>
    <x v="1"/>
    <x v="0"/>
    <n v="195212733"/>
    <n v="27"/>
    <d v="2013-08-14T00:00:00"/>
    <n v="6641"/>
    <n v="205.7"/>
    <n v="117.11"/>
    <n v="1366053.7"/>
    <n v="777727.51"/>
    <n v="588326.18999999994"/>
  </r>
  <r>
    <x v="5"/>
    <s v="Republic of the Congo"/>
    <x v="10"/>
    <x v="0"/>
    <x v="1"/>
    <x v="1643"/>
    <x v="9"/>
    <x v="2"/>
    <n v="733893430"/>
    <n v="21"/>
    <d v="2011-02-03T00:00:00"/>
    <n v="4229"/>
    <n v="154.06"/>
    <n v="90.93"/>
    <n v="651519.74"/>
    <n v="384542.97"/>
    <n v="266976.77"/>
  </r>
  <r>
    <x v="0"/>
    <s v="Panama"/>
    <x v="7"/>
    <x v="0"/>
    <x v="2"/>
    <x v="1644"/>
    <x v="3"/>
    <x v="0"/>
    <n v="679271209"/>
    <n v="25"/>
    <d v="2013-06-14T00:00:00"/>
    <n v="300"/>
    <n v="437.2"/>
    <n v="263.33"/>
    <n v="131160"/>
    <n v="78999"/>
    <n v="52161"/>
  </r>
  <r>
    <x v="5"/>
    <s v="Niger"/>
    <x v="9"/>
    <x v="0"/>
    <x v="2"/>
    <x v="500"/>
    <x v="5"/>
    <x v="1"/>
    <n v="576707398"/>
    <n v="22"/>
    <d v="2010-04-14T00:00:00"/>
    <n v="9390"/>
    <n v="9.33"/>
    <n v="6.92"/>
    <n v="87608.7"/>
    <n v="64978.8"/>
    <n v="22629.9"/>
  </r>
  <r>
    <x v="1"/>
    <s v="Poland"/>
    <x v="11"/>
    <x v="0"/>
    <x v="1"/>
    <x v="1447"/>
    <x v="5"/>
    <x v="2"/>
    <n v="141875827"/>
    <n v="34"/>
    <d v="2011-04-16T00:00:00"/>
    <n v="3065"/>
    <n v="668.27"/>
    <n v="502.54"/>
    <n v="2048247.55"/>
    <n v="1540285.1"/>
    <n v="507962.45"/>
  </r>
  <r>
    <x v="1"/>
    <s v="Vatican City"/>
    <x v="2"/>
    <x v="1"/>
    <x v="2"/>
    <x v="1645"/>
    <x v="4"/>
    <x v="2"/>
    <n v="510762822"/>
    <n v="48"/>
    <d v="2011-12-22T00:00:00"/>
    <n v="4924"/>
    <n v="47.45"/>
    <n v="31.79"/>
    <n v="233643.8"/>
    <n v="156533.96"/>
    <n v="77109.84"/>
  </r>
  <r>
    <x v="1"/>
    <s v="Russia"/>
    <x v="1"/>
    <x v="1"/>
    <x v="3"/>
    <x v="1646"/>
    <x v="1"/>
    <x v="7"/>
    <n v="189667212"/>
    <n v="37"/>
    <d v="2012-09-03T00:00:00"/>
    <n v="5598"/>
    <n v="152.58000000000001"/>
    <n v="97.44"/>
    <n v="854142.84"/>
    <n v="545469.12"/>
    <n v="308673.71999999997"/>
  </r>
  <r>
    <x v="0"/>
    <s v="Grenada"/>
    <x v="11"/>
    <x v="1"/>
    <x v="2"/>
    <x v="1647"/>
    <x v="4"/>
    <x v="5"/>
    <n v="905200326"/>
    <n v="38"/>
    <d v="2014-12-15T00:00:00"/>
    <n v="7747"/>
    <n v="668.27"/>
    <n v="502.54"/>
    <n v="5177087.6900000004"/>
    <n v="3893177.38"/>
    <n v="1283910.31"/>
  </r>
  <r>
    <x v="0"/>
    <s v="Honduras"/>
    <x v="9"/>
    <x v="0"/>
    <x v="2"/>
    <x v="1648"/>
    <x v="10"/>
    <x v="6"/>
    <n v="854285991"/>
    <n v="26"/>
    <d v="2017-06-30T00:00:00"/>
    <n v="1064"/>
    <n v="9.33"/>
    <n v="6.92"/>
    <n v="9927.1200000000008"/>
    <n v="7362.88"/>
    <n v="2564.2399999999998"/>
  </r>
  <r>
    <x v="2"/>
    <s v="Taiwan"/>
    <x v="11"/>
    <x v="1"/>
    <x v="1"/>
    <x v="265"/>
    <x v="1"/>
    <x v="7"/>
    <n v="554160535"/>
    <n v="42"/>
    <d v="2012-08-25T00:00:00"/>
    <n v="7272"/>
    <n v="668.27"/>
    <n v="502.54"/>
    <n v="4859659.4400000004"/>
    <n v="3654470.88"/>
    <n v="1205188.56"/>
  </r>
  <r>
    <x v="2"/>
    <s v="Laos"/>
    <x v="8"/>
    <x v="1"/>
    <x v="1"/>
    <x v="1649"/>
    <x v="3"/>
    <x v="7"/>
    <n v="592372786"/>
    <n v="11"/>
    <d v="2012-06-11T00:00:00"/>
    <n v="5126"/>
    <n v="421.89"/>
    <n v="364.69"/>
    <n v="2162608.14"/>
    <n v="1869400.94"/>
    <n v="293207.2"/>
  </r>
  <r>
    <x v="1"/>
    <s v="Germany"/>
    <x v="5"/>
    <x v="0"/>
    <x v="1"/>
    <x v="796"/>
    <x v="5"/>
    <x v="3"/>
    <n v="276784074"/>
    <n v="25"/>
    <d v="2015-04-15T00:00:00"/>
    <n v="5413"/>
    <n v="109.28"/>
    <n v="35.840000000000003"/>
    <n v="591532.64"/>
    <n v="194001.92000000001"/>
    <n v="397530.72"/>
  </r>
  <r>
    <x v="3"/>
    <s v="Syria"/>
    <x v="1"/>
    <x v="0"/>
    <x v="3"/>
    <x v="238"/>
    <x v="3"/>
    <x v="4"/>
    <n v="785568225"/>
    <n v="11"/>
    <d v="2016-05-30T00:00:00"/>
    <n v="5950"/>
    <n v="152.58000000000001"/>
    <n v="97.44"/>
    <n v="907851"/>
    <n v="579768"/>
    <n v="328083"/>
  </r>
  <r>
    <x v="5"/>
    <s v="Sudan"/>
    <x v="11"/>
    <x v="1"/>
    <x v="1"/>
    <x v="660"/>
    <x v="3"/>
    <x v="7"/>
    <n v="217211568"/>
    <n v="12"/>
    <d v="2012-06-07T00:00:00"/>
    <n v="6585"/>
    <n v="668.27"/>
    <n v="502.54"/>
    <n v="4400557.95"/>
    <n v="3309225.9"/>
    <n v="1091332.05"/>
  </r>
  <r>
    <x v="5"/>
    <s v="Mozambique"/>
    <x v="6"/>
    <x v="0"/>
    <x v="1"/>
    <x v="1650"/>
    <x v="5"/>
    <x v="7"/>
    <n v="340512931"/>
    <n v="8"/>
    <d v="2012-03-21T00:00:00"/>
    <n v="4198"/>
    <n v="651.21"/>
    <n v="524.96"/>
    <n v="2733779.58"/>
    <n v="2203782.08"/>
    <n v="529997.5"/>
  </r>
  <r>
    <x v="1"/>
    <s v="Spain"/>
    <x v="5"/>
    <x v="0"/>
    <x v="3"/>
    <x v="1651"/>
    <x v="7"/>
    <x v="1"/>
    <n v="744583642"/>
    <n v="43"/>
    <d v="2010-09-26T00:00:00"/>
    <n v="7701"/>
    <n v="109.28"/>
    <n v="35.840000000000003"/>
    <n v="841565.28"/>
    <n v="276003.84000000003"/>
    <n v="565561.43999999994"/>
  </r>
  <r>
    <x v="5"/>
    <s v="Djibouti"/>
    <x v="1"/>
    <x v="1"/>
    <x v="1"/>
    <x v="1652"/>
    <x v="0"/>
    <x v="5"/>
    <n v="188847529"/>
    <n v="47"/>
    <d v="2015-01-19T00:00:00"/>
    <n v="3035"/>
    <n v="152.58000000000001"/>
    <n v="97.44"/>
    <n v="463080.3"/>
    <n v="295730.40000000002"/>
    <n v="167349.9"/>
  </r>
  <r>
    <x v="3"/>
    <s v="Syria"/>
    <x v="9"/>
    <x v="1"/>
    <x v="2"/>
    <x v="1653"/>
    <x v="2"/>
    <x v="1"/>
    <n v="653040921"/>
    <n v="16"/>
    <d v="2010-10-09T00:00:00"/>
    <n v="8175"/>
    <n v="9.33"/>
    <n v="6.92"/>
    <n v="76272.75"/>
    <n v="56571"/>
    <n v="19701.75"/>
  </r>
  <r>
    <x v="2"/>
    <s v="Vietnam"/>
    <x v="5"/>
    <x v="1"/>
    <x v="2"/>
    <x v="1654"/>
    <x v="5"/>
    <x v="2"/>
    <n v="587212646"/>
    <n v="35"/>
    <d v="2011-04-24T00:00:00"/>
    <n v="8126"/>
    <n v="109.28"/>
    <n v="35.840000000000003"/>
    <n v="888009.28"/>
    <n v="291235.84000000003"/>
    <n v="596773.43999999994"/>
  </r>
  <r>
    <x v="1"/>
    <s v="Moldova"/>
    <x v="2"/>
    <x v="0"/>
    <x v="3"/>
    <x v="30"/>
    <x v="10"/>
    <x v="3"/>
    <n v="761724030"/>
    <n v="48"/>
    <d v="2015-08-13T00:00:00"/>
    <n v="9923"/>
    <n v="47.45"/>
    <n v="31.79"/>
    <n v="470846.35"/>
    <n v="315452.17"/>
    <n v="155394.18"/>
  </r>
  <r>
    <x v="1"/>
    <s v="Slovakia"/>
    <x v="6"/>
    <x v="0"/>
    <x v="1"/>
    <x v="282"/>
    <x v="3"/>
    <x v="7"/>
    <n v="217248904"/>
    <n v="41"/>
    <d v="2012-06-15T00:00:00"/>
    <n v="7633"/>
    <n v="651.21"/>
    <n v="524.96"/>
    <n v="4970685.93"/>
    <n v="4007019.68"/>
    <n v="963666.25"/>
  </r>
  <r>
    <x v="0"/>
    <s v="Grenada"/>
    <x v="8"/>
    <x v="0"/>
    <x v="0"/>
    <x v="280"/>
    <x v="3"/>
    <x v="5"/>
    <n v="314773595"/>
    <n v="12"/>
    <d v="2014-06-01T00:00:00"/>
    <n v="7357"/>
    <n v="421.89"/>
    <n v="364.69"/>
    <n v="3103844.73"/>
    <n v="2683024.33"/>
    <n v="420820.4"/>
  </r>
  <r>
    <x v="1"/>
    <s v="Montenegro"/>
    <x v="5"/>
    <x v="0"/>
    <x v="2"/>
    <x v="1249"/>
    <x v="8"/>
    <x v="4"/>
    <n v="685596930"/>
    <n v="48"/>
    <d v="2016-06-16T00:00:00"/>
    <n v="2222"/>
    <n v="109.28"/>
    <n v="35.840000000000003"/>
    <n v="242820.16"/>
    <n v="79636.479999999996"/>
    <n v="163183.67999999999"/>
  </r>
  <r>
    <x v="0"/>
    <s v="Barbados"/>
    <x v="6"/>
    <x v="0"/>
    <x v="3"/>
    <x v="1655"/>
    <x v="0"/>
    <x v="0"/>
    <n v="581330239"/>
    <n v="49"/>
    <d v="2014-02-05T00:00:00"/>
    <n v="7391"/>
    <n v="651.21"/>
    <n v="524.96"/>
    <n v="4813093.1100000003"/>
    <n v="3879979.36"/>
    <n v="933113.75"/>
  </r>
  <r>
    <x v="4"/>
    <s v="Australia"/>
    <x v="11"/>
    <x v="0"/>
    <x v="2"/>
    <x v="1531"/>
    <x v="1"/>
    <x v="3"/>
    <n v="223897349"/>
    <n v="0"/>
    <d v="2015-07-04T00:00:00"/>
    <n v="5056"/>
    <n v="668.27"/>
    <n v="502.54"/>
    <n v="3378773.12"/>
    <n v="2540842.2400000002"/>
    <n v="837930.88"/>
  </r>
  <r>
    <x v="1"/>
    <s v="Greece"/>
    <x v="5"/>
    <x v="0"/>
    <x v="3"/>
    <x v="1236"/>
    <x v="9"/>
    <x v="3"/>
    <n v="355534589"/>
    <n v="6"/>
    <d v="2015-02-06T00:00:00"/>
    <n v="9440"/>
    <n v="109.28"/>
    <n v="35.840000000000003"/>
    <n v="1031603.2"/>
    <n v="338329.59999999998"/>
    <n v="693273.59999999998"/>
  </r>
  <r>
    <x v="2"/>
    <s v="Taiwan"/>
    <x v="11"/>
    <x v="1"/>
    <x v="0"/>
    <x v="630"/>
    <x v="2"/>
    <x v="2"/>
    <n v="888790786"/>
    <n v="6"/>
    <d v="2011-09-12T00:00:00"/>
    <n v="1799"/>
    <n v="668.27"/>
    <n v="502.54"/>
    <n v="1202217.73"/>
    <n v="904069.46"/>
    <n v="298148.27"/>
  </r>
  <r>
    <x v="1"/>
    <s v="Belgium"/>
    <x v="6"/>
    <x v="1"/>
    <x v="2"/>
    <x v="1515"/>
    <x v="0"/>
    <x v="7"/>
    <n v="456527268"/>
    <n v="1"/>
    <d v="2012-12-02T00:00:00"/>
    <n v="5419"/>
    <n v="651.21"/>
    <n v="524.96"/>
    <n v="3528906.99"/>
    <n v="2844758.24"/>
    <n v="684148.75"/>
  </r>
  <r>
    <x v="1"/>
    <s v="Montenegro"/>
    <x v="0"/>
    <x v="1"/>
    <x v="1"/>
    <x v="1656"/>
    <x v="11"/>
    <x v="4"/>
    <n v="461917865"/>
    <n v="35"/>
    <d v="2016-03-21T00:00:00"/>
    <n v="616"/>
    <n v="255.28"/>
    <n v="159.41999999999999"/>
    <n v="157252.48000000001"/>
    <n v="98202.72"/>
    <n v="59049.760000000002"/>
  </r>
  <r>
    <x v="4"/>
    <s v="Fiji"/>
    <x v="7"/>
    <x v="0"/>
    <x v="2"/>
    <x v="1442"/>
    <x v="11"/>
    <x v="7"/>
    <n v="128448903"/>
    <n v="9"/>
    <d v="2012-02-21T00:00:00"/>
    <n v="9740"/>
    <n v="437.2"/>
    <n v="263.33"/>
    <n v="4258328"/>
    <n v="2564834.2000000002"/>
    <n v="1693493.8"/>
  </r>
  <r>
    <x v="0"/>
    <s v="Belize"/>
    <x v="5"/>
    <x v="1"/>
    <x v="0"/>
    <x v="1087"/>
    <x v="2"/>
    <x v="2"/>
    <n v="549919211"/>
    <n v="17"/>
    <d v="2011-10-03T00:00:00"/>
    <n v="2170"/>
    <n v="109.28"/>
    <n v="35.840000000000003"/>
    <n v="237137.6"/>
    <n v="77772.800000000003"/>
    <n v="159364.79999999999"/>
  </r>
  <r>
    <x v="2"/>
    <s v="North Korea"/>
    <x v="9"/>
    <x v="0"/>
    <x v="2"/>
    <x v="499"/>
    <x v="7"/>
    <x v="2"/>
    <n v="640440118"/>
    <n v="16"/>
    <d v="2011-09-07T00:00:00"/>
    <n v="9318"/>
    <n v="9.33"/>
    <n v="6.92"/>
    <n v="86936.94"/>
    <n v="64480.56"/>
    <n v="22456.38"/>
  </r>
  <r>
    <x v="1"/>
    <s v="Montenegro"/>
    <x v="4"/>
    <x v="1"/>
    <x v="1"/>
    <x v="1657"/>
    <x v="10"/>
    <x v="0"/>
    <n v="284435451"/>
    <n v="0"/>
    <d v="2013-06-29T00:00:00"/>
    <n v="9625"/>
    <n v="81.73"/>
    <n v="56.67"/>
    <n v="786651.25"/>
    <n v="545448.75"/>
    <n v="241202.5"/>
  </r>
  <r>
    <x v="5"/>
    <s v="Republic of the Congo"/>
    <x v="0"/>
    <x v="0"/>
    <x v="1"/>
    <x v="1658"/>
    <x v="3"/>
    <x v="7"/>
    <n v="786641538"/>
    <n v="26"/>
    <d v="2012-06-01T00:00:00"/>
    <n v="3567"/>
    <n v="255.28"/>
    <n v="159.41999999999999"/>
    <n v="910583.76"/>
    <n v="568651.14"/>
    <n v="341932.62"/>
  </r>
  <r>
    <x v="3"/>
    <s v="Pakistan"/>
    <x v="3"/>
    <x v="1"/>
    <x v="3"/>
    <x v="1659"/>
    <x v="2"/>
    <x v="3"/>
    <n v="822107207"/>
    <n v="40"/>
    <d v="2015-10-24T00:00:00"/>
    <n v="8647"/>
    <n v="205.7"/>
    <n v="117.11"/>
    <n v="1778687.9"/>
    <n v="1012650.17"/>
    <n v="766037.73"/>
  </r>
  <r>
    <x v="3"/>
    <s v="Oman"/>
    <x v="3"/>
    <x v="1"/>
    <x v="3"/>
    <x v="1483"/>
    <x v="0"/>
    <x v="4"/>
    <n v="486193788"/>
    <n v="0"/>
    <d v="2016-12-26T00:00:00"/>
    <n v="4401"/>
    <n v="205.7"/>
    <n v="117.11"/>
    <n v="905285.7"/>
    <n v="515401.11"/>
    <n v="389884.59"/>
  </r>
  <r>
    <x v="1"/>
    <s v="Finland"/>
    <x v="8"/>
    <x v="0"/>
    <x v="3"/>
    <x v="385"/>
    <x v="10"/>
    <x v="5"/>
    <n v="844575107"/>
    <n v="5"/>
    <d v="2014-06-26T00:00:00"/>
    <n v="7397"/>
    <n v="421.89"/>
    <n v="364.69"/>
    <n v="3120720.33"/>
    <n v="2697611.93"/>
    <n v="423108.4"/>
  </r>
  <r>
    <x v="2"/>
    <s v="Taiwan"/>
    <x v="6"/>
    <x v="0"/>
    <x v="0"/>
    <x v="1660"/>
    <x v="9"/>
    <x v="3"/>
    <n v="783237493"/>
    <n v="15"/>
    <d v="2015-02-07T00:00:00"/>
    <n v="6234"/>
    <n v="651.21"/>
    <n v="524.96"/>
    <n v="4059643.14"/>
    <n v="3272600.64"/>
    <n v="787042.5"/>
  </r>
  <r>
    <x v="1"/>
    <s v="Russia"/>
    <x v="0"/>
    <x v="1"/>
    <x v="2"/>
    <x v="1303"/>
    <x v="3"/>
    <x v="3"/>
    <n v="158479773"/>
    <n v="30"/>
    <d v="2015-06-18T00:00:00"/>
    <n v="6542"/>
    <n v="255.28"/>
    <n v="159.41999999999999"/>
    <n v="1670041.76"/>
    <n v="1042925.64"/>
    <n v="627116.12"/>
  </r>
  <r>
    <x v="3"/>
    <s v="Morocco"/>
    <x v="7"/>
    <x v="0"/>
    <x v="3"/>
    <x v="1471"/>
    <x v="11"/>
    <x v="0"/>
    <n v="246913278"/>
    <n v="10"/>
    <d v="2013-02-18T00:00:00"/>
    <n v="5981"/>
    <n v="437.2"/>
    <n v="263.33"/>
    <n v="2614893.2000000002"/>
    <n v="1574976.73"/>
    <n v="1039916.47"/>
  </r>
  <r>
    <x v="6"/>
    <s v="Mexico"/>
    <x v="7"/>
    <x v="0"/>
    <x v="3"/>
    <x v="1661"/>
    <x v="6"/>
    <x v="1"/>
    <n v="595461833"/>
    <n v="7"/>
    <d v="2010-10-17T00:00:00"/>
    <n v="9244"/>
    <n v="437.2"/>
    <n v="263.33"/>
    <n v="4041476.8"/>
    <n v="2434222.52"/>
    <n v="1607254.28"/>
  </r>
  <r>
    <x v="6"/>
    <s v="United States of America"/>
    <x v="11"/>
    <x v="1"/>
    <x v="1"/>
    <x v="1662"/>
    <x v="0"/>
    <x v="2"/>
    <n v="371361768"/>
    <n v="36"/>
    <d v="2012-01-30T00:00:00"/>
    <n v="3054"/>
    <n v="668.27"/>
    <n v="502.54"/>
    <n v="2040896.58"/>
    <n v="1534757.16"/>
    <n v="506139.42"/>
  </r>
  <r>
    <x v="5"/>
    <s v="Cote d'Ivoire"/>
    <x v="4"/>
    <x v="1"/>
    <x v="0"/>
    <x v="958"/>
    <x v="9"/>
    <x v="1"/>
    <n v="612161910"/>
    <n v="47"/>
    <d v="2010-02-27T00:00:00"/>
    <n v="1168"/>
    <n v="81.73"/>
    <n v="56.67"/>
    <n v="95460.64"/>
    <n v="66190.559999999998"/>
    <n v="29270.080000000002"/>
  </r>
  <r>
    <x v="1"/>
    <s v="Monaco"/>
    <x v="11"/>
    <x v="0"/>
    <x v="2"/>
    <x v="546"/>
    <x v="10"/>
    <x v="5"/>
    <n v="175723588"/>
    <n v="5"/>
    <d v="2014-06-14T00:00:00"/>
    <n v="9370"/>
    <n v="668.27"/>
    <n v="502.54"/>
    <n v="6261689.9000000004"/>
    <n v="4708799.8"/>
    <n v="1552890.1"/>
  </r>
  <r>
    <x v="1"/>
    <s v="Netherlands"/>
    <x v="11"/>
    <x v="0"/>
    <x v="1"/>
    <x v="1663"/>
    <x v="4"/>
    <x v="4"/>
    <n v="690220630"/>
    <n v="15"/>
    <d v="2016-11-19T00:00:00"/>
    <n v="477"/>
    <n v="668.27"/>
    <n v="502.54"/>
    <n v="318764.78999999998"/>
    <n v="239711.58"/>
    <n v="79053.210000000006"/>
  </r>
  <r>
    <x v="1"/>
    <s v="Macedonia"/>
    <x v="2"/>
    <x v="1"/>
    <x v="0"/>
    <x v="1075"/>
    <x v="1"/>
    <x v="6"/>
    <n v="704139363"/>
    <n v="45"/>
    <d v="2017-08-31T00:00:00"/>
    <n v="9340"/>
    <n v="47.45"/>
    <n v="31.79"/>
    <n v="443183"/>
    <n v="296918.59999999998"/>
    <n v="146264.4"/>
  </r>
  <r>
    <x v="1"/>
    <s v="Italy"/>
    <x v="9"/>
    <x v="0"/>
    <x v="3"/>
    <x v="40"/>
    <x v="11"/>
    <x v="5"/>
    <n v="636278617"/>
    <n v="48"/>
    <d v="2014-03-22T00:00:00"/>
    <n v="7837"/>
    <n v="9.33"/>
    <n v="6.92"/>
    <n v="73119.210000000006"/>
    <n v="54232.04"/>
    <n v="18887.169999999998"/>
  </r>
  <r>
    <x v="1"/>
    <s v="Belarus"/>
    <x v="1"/>
    <x v="0"/>
    <x v="2"/>
    <x v="1230"/>
    <x v="2"/>
    <x v="7"/>
    <n v="525749719"/>
    <n v="43"/>
    <d v="2012-10-22T00:00:00"/>
    <n v="9880"/>
    <n v="152.58000000000001"/>
    <n v="97.44"/>
    <n v="1507490.4"/>
    <n v="962707.2"/>
    <n v="544783.19999999995"/>
  </r>
  <r>
    <x v="1"/>
    <s v="Romania"/>
    <x v="9"/>
    <x v="0"/>
    <x v="3"/>
    <x v="141"/>
    <x v="6"/>
    <x v="4"/>
    <n v="481976497"/>
    <n v="37"/>
    <d v="2016-12-03T00:00:00"/>
    <n v="6411"/>
    <n v="9.33"/>
    <n v="6.92"/>
    <n v="59814.63"/>
    <n v="44364.12"/>
    <n v="15450.51"/>
  </r>
  <r>
    <x v="2"/>
    <s v="Tajikistan"/>
    <x v="8"/>
    <x v="1"/>
    <x v="1"/>
    <x v="154"/>
    <x v="4"/>
    <x v="3"/>
    <n v="234695279"/>
    <n v="50"/>
    <d v="2016-01-09T00:00:00"/>
    <n v="403"/>
    <n v="421.89"/>
    <n v="364.69"/>
    <n v="170021.67"/>
    <n v="146970.07"/>
    <n v="23051.599999999999"/>
  </r>
  <r>
    <x v="5"/>
    <s v="Sierra Leone"/>
    <x v="3"/>
    <x v="0"/>
    <x v="0"/>
    <x v="1664"/>
    <x v="2"/>
    <x v="2"/>
    <n v="483954894"/>
    <n v="40"/>
    <d v="2011-10-24T00:00:00"/>
    <n v="1863"/>
    <n v="205.7"/>
    <n v="117.11"/>
    <n v="383219.1"/>
    <n v="218175.93"/>
    <n v="165043.17000000001"/>
  </r>
  <r>
    <x v="3"/>
    <s v="Lebanon"/>
    <x v="2"/>
    <x v="0"/>
    <x v="3"/>
    <x v="1170"/>
    <x v="2"/>
    <x v="5"/>
    <n v="650116670"/>
    <n v="30"/>
    <d v="2014-10-25T00:00:00"/>
    <n v="2824"/>
    <n v="47.45"/>
    <n v="31.79"/>
    <n v="133998.79999999999"/>
    <n v="89774.96"/>
    <n v="44223.839999999997"/>
  </r>
  <r>
    <x v="2"/>
    <s v="Bhutan"/>
    <x v="3"/>
    <x v="1"/>
    <x v="0"/>
    <x v="1665"/>
    <x v="1"/>
    <x v="6"/>
    <n v="223854434"/>
    <n v="28"/>
    <d v="2017-08-25T00:00:00"/>
    <n v="2356"/>
    <n v="205.7"/>
    <n v="117.11"/>
    <n v="484629.2"/>
    <n v="275911.15999999997"/>
    <n v="208718.04"/>
  </r>
  <r>
    <x v="2"/>
    <s v="Maldives"/>
    <x v="4"/>
    <x v="1"/>
    <x v="0"/>
    <x v="1666"/>
    <x v="4"/>
    <x v="0"/>
    <n v="116154515"/>
    <n v="8"/>
    <d v="2013-11-24T00:00:00"/>
    <n v="1557"/>
    <n v="81.73"/>
    <n v="56.67"/>
    <n v="127253.61"/>
    <n v="88235.19"/>
    <n v="39018.42"/>
  </r>
  <r>
    <x v="0"/>
    <s v="Belize"/>
    <x v="10"/>
    <x v="0"/>
    <x v="2"/>
    <x v="364"/>
    <x v="8"/>
    <x v="6"/>
    <n v="408315742"/>
    <n v="32"/>
    <d v="2017-05-23T00:00:00"/>
    <n v="8556"/>
    <n v="154.06"/>
    <n v="90.93"/>
    <n v="1318137.3600000001"/>
    <n v="777997.08"/>
    <n v="540140.28"/>
  </r>
  <r>
    <x v="0"/>
    <s v="Antigua and Barbuda"/>
    <x v="0"/>
    <x v="0"/>
    <x v="0"/>
    <x v="1514"/>
    <x v="8"/>
    <x v="7"/>
    <n v="801949441"/>
    <n v="25"/>
    <d v="2012-05-07T00:00:00"/>
    <n v="3516"/>
    <n v="255.28"/>
    <n v="159.41999999999999"/>
    <n v="897564.48"/>
    <n v="560520.72"/>
    <n v="337043.76"/>
  </r>
  <r>
    <x v="1"/>
    <s v="San Marino"/>
    <x v="8"/>
    <x v="0"/>
    <x v="3"/>
    <x v="53"/>
    <x v="6"/>
    <x v="1"/>
    <n v="168979442"/>
    <n v="49"/>
    <d v="2010-12-10T00:00:00"/>
    <n v="3627"/>
    <n v="421.89"/>
    <n v="364.69"/>
    <n v="1530195.03"/>
    <n v="1322730.6299999999"/>
    <n v="207464.4"/>
  </r>
  <r>
    <x v="5"/>
    <s v="Burundi"/>
    <x v="10"/>
    <x v="1"/>
    <x v="3"/>
    <x v="1667"/>
    <x v="6"/>
    <x v="1"/>
    <n v="601642072"/>
    <n v="29"/>
    <d v="2010-11-19T00:00:00"/>
    <n v="8114"/>
    <n v="154.06"/>
    <n v="90.93"/>
    <n v="1250042.8400000001"/>
    <n v="737806.02"/>
    <n v="512236.82"/>
  </r>
  <r>
    <x v="5"/>
    <s v="Togo"/>
    <x v="9"/>
    <x v="1"/>
    <x v="0"/>
    <x v="1454"/>
    <x v="9"/>
    <x v="3"/>
    <n v="662486159"/>
    <n v="32"/>
    <d v="2015-02-15T00:00:00"/>
    <n v="3231"/>
    <n v="9.33"/>
    <n v="6.92"/>
    <n v="30145.23"/>
    <n v="22358.52"/>
    <n v="7786.71"/>
  </r>
  <r>
    <x v="5"/>
    <s v="Ghana"/>
    <x v="8"/>
    <x v="0"/>
    <x v="3"/>
    <x v="1650"/>
    <x v="5"/>
    <x v="7"/>
    <n v="334373033"/>
    <n v="36"/>
    <d v="2012-04-18T00:00:00"/>
    <n v="7266"/>
    <n v="421.89"/>
    <n v="364.69"/>
    <n v="3065452.74"/>
    <n v="2649837.54"/>
    <n v="415615.2"/>
  </r>
  <r>
    <x v="1"/>
    <s v="Albania"/>
    <x v="11"/>
    <x v="0"/>
    <x v="2"/>
    <x v="196"/>
    <x v="0"/>
    <x v="1"/>
    <n v="570476520"/>
    <n v="4"/>
    <d v="2010-12-24T00:00:00"/>
    <n v="5534"/>
    <n v="668.27"/>
    <n v="502.54"/>
    <n v="3698206.18"/>
    <n v="2781056.36"/>
    <n v="917149.82"/>
  </r>
  <r>
    <x v="1"/>
    <s v="Finland"/>
    <x v="3"/>
    <x v="0"/>
    <x v="3"/>
    <x v="618"/>
    <x v="1"/>
    <x v="0"/>
    <n v="144282948"/>
    <n v="19"/>
    <d v="2013-08-01T00:00:00"/>
    <n v="5386"/>
    <n v="205.7"/>
    <n v="117.11"/>
    <n v="1107900.2"/>
    <n v="630754.46"/>
    <n v="477145.74"/>
  </r>
  <r>
    <x v="3"/>
    <s v="Yemen"/>
    <x v="0"/>
    <x v="1"/>
    <x v="1"/>
    <x v="1668"/>
    <x v="6"/>
    <x v="2"/>
    <n v="599591147"/>
    <n v="48"/>
    <d v="2011-11-25T00:00:00"/>
    <n v="1200"/>
    <n v="255.28"/>
    <n v="159.41999999999999"/>
    <n v="306336"/>
    <n v="191304"/>
    <n v="115032"/>
  </r>
  <r>
    <x v="3"/>
    <s v="Saudi Arabia"/>
    <x v="8"/>
    <x v="1"/>
    <x v="2"/>
    <x v="629"/>
    <x v="6"/>
    <x v="0"/>
    <n v="400512444"/>
    <n v="20"/>
    <d v="2013-10-29T00:00:00"/>
    <n v="9387"/>
    <n v="421.89"/>
    <n v="364.69"/>
    <n v="3960281.43"/>
    <n v="3423345.03"/>
    <n v="536936.4"/>
  </r>
  <r>
    <x v="5"/>
    <s v="Mauritania"/>
    <x v="1"/>
    <x v="0"/>
    <x v="3"/>
    <x v="1621"/>
    <x v="3"/>
    <x v="6"/>
    <n v="781470668"/>
    <n v="5"/>
    <d v="2017-05-10T00:00:00"/>
    <n v="3391"/>
    <n v="152.58000000000001"/>
    <n v="97.44"/>
    <n v="517398.78"/>
    <n v="330419.03999999998"/>
    <n v="186979.74"/>
  </r>
  <r>
    <x v="1"/>
    <s v="Russia"/>
    <x v="2"/>
    <x v="0"/>
    <x v="0"/>
    <x v="1008"/>
    <x v="6"/>
    <x v="0"/>
    <n v="797202146"/>
    <n v="38"/>
    <d v="2013-11-17T00:00:00"/>
    <n v="8685"/>
    <n v="47.45"/>
    <n v="31.79"/>
    <n v="412103.25"/>
    <n v="276096.15000000002"/>
    <n v="136007.1"/>
  </r>
  <r>
    <x v="2"/>
    <s v="Maldives"/>
    <x v="1"/>
    <x v="0"/>
    <x v="0"/>
    <x v="758"/>
    <x v="3"/>
    <x v="5"/>
    <n v="472755706"/>
    <n v="36"/>
    <d v="2014-06-15T00:00:00"/>
    <n v="7774"/>
    <n v="152.58000000000001"/>
    <n v="97.44"/>
    <n v="1186156.92"/>
    <n v="757498.56"/>
    <n v="428658.36"/>
  </r>
  <r>
    <x v="1"/>
    <s v="Hungary"/>
    <x v="9"/>
    <x v="1"/>
    <x v="1"/>
    <x v="1669"/>
    <x v="8"/>
    <x v="4"/>
    <n v="353492677"/>
    <n v="36"/>
    <d v="2016-05-23T00:00:00"/>
    <n v="5193"/>
    <n v="9.33"/>
    <n v="6.92"/>
    <n v="48450.69"/>
    <n v="35935.56"/>
    <n v="12515.13"/>
  </r>
  <r>
    <x v="1"/>
    <s v="Slovenia"/>
    <x v="7"/>
    <x v="1"/>
    <x v="0"/>
    <x v="1670"/>
    <x v="9"/>
    <x v="5"/>
    <n v="155086886"/>
    <n v="8"/>
    <d v="2014-02-05T00:00:00"/>
    <n v="2511"/>
    <n v="437.2"/>
    <n v="263.33"/>
    <n v="1097809.2"/>
    <n v="661221.63"/>
    <n v="436587.57"/>
  </r>
  <r>
    <x v="1"/>
    <s v="Russia"/>
    <x v="7"/>
    <x v="0"/>
    <x v="2"/>
    <x v="1671"/>
    <x v="6"/>
    <x v="1"/>
    <n v="113524663"/>
    <n v="41"/>
    <d v="2010-12-09T00:00:00"/>
    <n v="3325"/>
    <n v="437.2"/>
    <n v="263.33"/>
    <n v="1453690"/>
    <n v="875572.25"/>
    <n v="578117.75"/>
  </r>
  <r>
    <x v="5"/>
    <s v="Equatorial Guinea"/>
    <x v="2"/>
    <x v="0"/>
    <x v="1"/>
    <x v="1672"/>
    <x v="1"/>
    <x v="5"/>
    <n v="535104835"/>
    <n v="5"/>
    <d v="2014-07-15T00:00:00"/>
    <n v="8267"/>
    <n v="47.45"/>
    <n v="31.79"/>
    <n v="392269.15"/>
    <n v="262807.93"/>
    <n v="129461.22"/>
  </r>
  <r>
    <x v="0"/>
    <s v="Dominica"/>
    <x v="0"/>
    <x v="0"/>
    <x v="1"/>
    <x v="1673"/>
    <x v="10"/>
    <x v="2"/>
    <n v="446438729"/>
    <n v="41"/>
    <d v="2011-08-06T00:00:00"/>
    <n v="9996"/>
    <n v="255.28"/>
    <n v="159.41999999999999"/>
    <n v="2551778.88"/>
    <n v="1593562.32"/>
    <n v="958216.56"/>
  </r>
  <r>
    <x v="5"/>
    <s v="Cote d'Ivoire"/>
    <x v="2"/>
    <x v="0"/>
    <x v="2"/>
    <x v="1674"/>
    <x v="7"/>
    <x v="3"/>
    <n v="744450175"/>
    <n v="21"/>
    <d v="2015-08-30T00:00:00"/>
    <n v="8205"/>
    <n v="47.45"/>
    <n v="31.79"/>
    <n v="389327.25"/>
    <n v="260836.95"/>
    <n v="128490.3"/>
  </r>
  <r>
    <x v="5"/>
    <s v="Gabon"/>
    <x v="2"/>
    <x v="1"/>
    <x v="3"/>
    <x v="1506"/>
    <x v="1"/>
    <x v="2"/>
    <n v="146375501"/>
    <n v="37"/>
    <d v="2011-08-26T00:00:00"/>
    <n v="4618"/>
    <n v="47.45"/>
    <n v="31.79"/>
    <n v="219124.1"/>
    <n v="146806.22"/>
    <n v="72317.88"/>
  </r>
  <r>
    <x v="0"/>
    <s v="Saint Lucia"/>
    <x v="4"/>
    <x v="1"/>
    <x v="1"/>
    <x v="1675"/>
    <x v="1"/>
    <x v="2"/>
    <n v="139763534"/>
    <n v="13"/>
    <d v="2011-08-03T00:00:00"/>
    <n v="7990"/>
    <n v="81.73"/>
    <n v="56.67"/>
    <n v="653022.69999999995"/>
    <n v="452793.3"/>
    <n v="200229.4"/>
  </r>
  <r>
    <x v="1"/>
    <s v="Andorra"/>
    <x v="2"/>
    <x v="1"/>
    <x v="2"/>
    <x v="629"/>
    <x v="6"/>
    <x v="0"/>
    <n v="932475602"/>
    <n v="43"/>
    <d v="2013-11-21T00:00:00"/>
    <n v="9107"/>
    <n v="47.45"/>
    <n v="31.79"/>
    <n v="432127.15"/>
    <n v="289511.53000000003"/>
    <n v="142615.62"/>
  </r>
  <r>
    <x v="5"/>
    <s v="Zimbabwe"/>
    <x v="9"/>
    <x v="0"/>
    <x v="2"/>
    <x v="1676"/>
    <x v="7"/>
    <x v="0"/>
    <n v="102685534"/>
    <n v="1"/>
    <d v="2013-08-23T00:00:00"/>
    <n v="5786"/>
    <n v="9.33"/>
    <n v="6.92"/>
    <n v="53983.38"/>
    <n v="40039.120000000003"/>
    <n v="13944.26"/>
  </r>
  <r>
    <x v="5"/>
    <s v="Republic of the Congo"/>
    <x v="8"/>
    <x v="1"/>
    <x v="3"/>
    <x v="438"/>
    <x v="5"/>
    <x v="3"/>
    <n v="248879659"/>
    <n v="34"/>
    <d v="2015-04-28T00:00:00"/>
    <n v="7877"/>
    <n v="421.89"/>
    <n v="364.69"/>
    <n v="3323227.53"/>
    <n v="2872663.13"/>
    <n v="450564.4"/>
  </r>
  <r>
    <x v="3"/>
    <s v="Oman"/>
    <x v="2"/>
    <x v="1"/>
    <x v="3"/>
    <x v="597"/>
    <x v="8"/>
    <x v="7"/>
    <n v="439856803"/>
    <n v="18"/>
    <d v="2012-05-12T00:00:00"/>
    <n v="2257"/>
    <n v="47.45"/>
    <n v="31.79"/>
    <n v="107094.65"/>
    <n v="71750.03"/>
    <n v="35344.620000000003"/>
  </r>
  <r>
    <x v="5"/>
    <s v="Seychelles"/>
    <x v="9"/>
    <x v="0"/>
    <x v="3"/>
    <x v="158"/>
    <x v="4"/>
    <x v="5"/>
    <n v="264728295"/>
    <n v="50"/>
    <d v="2015-01-07T00:00:00"/>
    <n v="7840"/>
    <n v="9.33"/>
    <n v="6.92"/>
    <n v="73147.199999999997"/>
    <n v="54252.800000000003"/>
    <n v="18894.400000000001"/>
  </r>
  <r>
    <x v="1"/>
    <s v="Russia"/>
    <x v="6"/>
    <x v="1"/>
    <x v="2"/>
    <x v="569"/>
    <x v="9"/>
    <x v="3"/>
    <n v="282917964"/>
    <n v="7"/>
    <d v="2015-01-27T00:00:00"/>
    <n v="567"/>
    <n v="651.21"/>
    <n v="524.96"/>
    <n v="369236.07"/>
    <n v="297652.32"/>
    <n v="71583.75"/>
  </r>
  <r>
    <x v="5"/>
    <s v="Ghana"/>
    <x v="7"/>
    <x v="1"/>
    <x v="0"/>
    <x v="1677"/>
    <x v="7"/>
    <x v="0"/>
    <n v="674162137"/>
    <n v="40"/>
    <d v="2013-09-12T00:00:00"/>
    <n v="8413"/>
    <n v="437.2"/>
    <n v="263.33"/>
    <n v="3678163.6"/>
    <n v="2215395.29"/>
    <n v="1462768.31"/>
  </r>
  <r>
    <x v="5"/>
    <s v="Senegal"/>
    <x v="9"/>
    <x v="0"/>
    <x v="3"/>
    <x v="512"/>
    <x v="11"/>
    <x v="4"/>
    <n v="788509643"/>
    <n v="28"/>
    <d v="2016-03-03T00:00:00"/>
    <n v="6381"/>
    <n v="9.33"/>
    <n v="6.92"/>
    <n v="59534.73"/>
    <n v="44156.52"/>
    <n v="15378.21"/>
  </r>
  <r>
    <x v="5"/>
    <s v="Equatorial Guinea"/>
    <x v="7"/>
    <x v="0"/>
    <x v="2"/>
    <x v="1678"/>
    <x v="11"/>
    <x v="5"/>
    <n v="496321809"/>
    <n v="18"/>
    <d v="2014-02-23T00:00:00"/>
    <n v="1507"/>
    <n v="437.2"/>
    <n v="263.33"/>
    <n v="658860.4"/>
    <n v="396838.31"/>
    <n v="262022.09"/>
  </r>
  <r>
    <x v="5"/>
    <s v="Madagascar"/>
    <x v="11"/>
    <x v="0"/>
    <x v="0"/>
    <x v="1679"/>
    <x v="1"/>
    <x v="2"/>
    <n v="638272464"/>
    <n v="48"/>
    <d v="2011-09-09T00:00:00"/>
    <n v="7861"/>
    <n v="668.27"/>
    <n v="502.54"/>
    <n v="5253270.47"/>
    <n v="3950466.94"/>
    <n v="1302803.53"/>
  </r>
  <r>
    <x v="1"/>
    <s v="Croatia"/>
    <x v="0"/>
    <x v="1"/>
    <x v="1"/>
    <x v="1680"/>
    <x v="10"/>
    <x v="0"/>
    <n v="775347936"/>
    <n v="11"/>
    <d v="2013-07-08T00:00:00"/>
    <n v="1539"/>
    <n v="255.28"/>
    <n v="159.41999999999999"/>
    <n v="392875.92"/>
    <n v="245347.38"/>
    <n v="147528.54"/>
  </r>
  <r>
    <x v="4"/>
    <s v="Palau"/>
    <x v="11"/>
    <x v="1"/>
    <x v="3"/>
    <x v="1681"/>
    <x v="7"/>
    <x v="5"/>
    <n v="538847053"/>
    <n v="49"/>
    <d v="2014-09-29T00:00:00"/>
    <n v="5672"/>
    <n v="668.27"/>
    <n v="502.54"/>
    <n v="3790427.44"/>
    <n v="2850406.88"/>
    <n v="940020.56"/>
  </r>
  <r>
    <x v="1"/>
    <s v="Bulgaria"/>
    <x v="0"/>
    <x v="1"/>
    <x v="1"/>
    <x v="1682"/>
    <x v="2"/>
    <x v="1"/>
    <n v="980381143"/>
    <n v="8"/>
    <d v="2010-09-26T00:00:00"/>
    <n v="5421"/>
    <n v="255.28"/>
    <n v="159.41999999999999"/>
    <n v="1383872.88"/>
    <n v="864215.82"/>
    <n v="519657.06"/>
  </r>
  <r>
    <x v="1"/>
    <s v="Belarus"/>
    <x v="7"/>
    <x v="1"/>
    <x v="0"/>
    <x v="1683"/>
    <x v="9"/>
    <x v="1"/>
    <n v="521874034"/>
    <n v="28"/>
    <d v="2010-02-03T00:00:00"/>
    <n v="2979"/>
    <n v="437.2"/>
    <n v="263.33"/>
    <n v="1302418.8"/>
    <n v="784460.07"/>
    <n v="517958.73"/>
  </r>
  <r>
    <x v="5"/>
    <s v="Ghana"/>
    <x v="10"/>
    <x v="1"/>
    <x v="1"/>
    <x v="1064"/>
    <x v="5"/>
    <x v="5"/>
    <n v="805562055"/>
    <n v="8"/>
    <d v="2014-03-28T00:00:00"/>
    <n v="2568"/>
    <n v="154.06"/>
    <n v="90.93"/>
    <n v="395626.08"/>
    <n v="233508.24"/>
    <n v="162117.84"/>
  </r>
  <r>
    <x v="4"/>
    <s v="Nauru"/>
    <x v="4"/>
    <x v="0"/>
    <x v="0"/>
    <x v="892"/>
    <x v="2"/>
    <x v="5"/>
    <n v="843994033"/>
    <n v="41"/>
    <d v="2014-11-02T00:00:00"/>
    <n v="5445"/>
    <n v="81.73"/>
    <n v="56.67"/>
    <n v="445019.85"/>
    <n v="308568.15000000002"/>
    <n v="136451.70000000001"/>
  </r>
  <r>
    <x v="4"/>
    <s v="Tonga"/>
    <x v="1"/>
    <x v="0"/>
    <x v="1"/>
    <x v="716"/>
    <x v="7"/>
    <x v="2"/>
    <n v="170031297"/>
    <n v="26"/>
    <d v="2011-08-31T00:00:00"/>
    <n v="4894"/>
    <n v="152.58000000000001"/>
    <n v="97.44"/>
    <n v="746726.52"/>
    <n v="476871.36"/>
    <n v="269855.15999999997"/>
  </r>
  <r>
    <x v="1"/>
    <s v="Iceland"/>
    <x v="7"/>
    <x v="0"/>
    <x v="0"/>
    <x v="586"/>
    <x v="8"/>
    <x v="6"/>
    <n v="186847674"/>
    <n v="7"/>
    <d v="2017-04-23T00:00:00"/>
    <n v="1234"/>
    <n v="437.2"/>
    <n v="263.33"/>
    <n v="539504.80000000005"/>
    <n v="324949.21999999997"/>
    <n v="214555.58"/>
  </r>
  <r>
    <x v="1"/>
    <s v="Vatican City"/>
    <x v="9"/>
    <x v="1"/>
    <x v="3"/>
    <x v="554"/>
    <x v="9"/>
    <x v="3"/>
    <n v="117929494"/>
    <n v="37"/>
    <d v="2015-03-02T00:00:00"/>
    <n v="6813"/>
    <n v="9.33"/>
    <n v="6.92"/>
    <n v="63565.29"/>
    <n v="47145.96"/>
    <n v="16419.330000000002"/>
  </r>
  <r>
    <x v="3"/>
    <s v="Qatar"/>
    <x v="0"/>
    <x v="1"/>
    <x v="0"/>
    <x v="1684"/>
    <x v="2"/>
    <x v="3"/>
    <n v="157075583"/>
    <n v="9"/>
    <d v="2015-10-03T00:00:00"/>
    <n v="1011"/>
    <n v="255.28"/>
    <n v="159.41999999999999"/>
    <n v="258088.08"/>
    <n v="161173.62"/>
    <n v="96914.46"/>
  </r>
  <r>
    <x v="3"/>
    <s v="Iraq"/>
    <x v="0"/>
    <x v="0"/>
    <x v="1"/>
    <x v="311"/>
    <x v="9"/>
    <x v="4"/>
    <n v="118397271"/>
    <n v="30"/>
    <d v="2016-02-08T00:00:00"/>
    <n v="5238"/>
    <n v="255.28"/>
    <n v="159.41999999999999"/>
    <n v="1337156.6399999999"/>
    <n v="835041.96"/>
    <n v="502114.68"/>
  </r>
  <r>
    <x v="1"/>
    <s v="Netherlands"/>
    <x v="2"/>
    <x v="1"/>
    <x v="0"/>
    <x v="1685"/>
    <x v="1"/>
    <x v="6"/>
    <n v="786318385"/>
    <n v="43"/>
    <d v="2017-08-23T00:00:00"/>
    <n v="7939"/>
    <n v="47.45"/>
    <n v="31.79"/>
    <n v="376705.55"/>
    <n v="252380.81"/>
    <n v="124324.74"/>
  </r>
  <r>
    <x v="2"/>
    <s v="Bangladesh"/>
    <x v="7"/>
    <x v="1"/>
    <x v="1"/>
    <x v="1686"/>
    <x v="8"/>
    <x v="3"/>
    <n v="765575253"/>
    <n v="5"/>
    <d v="2015-05-04T00:00:00"/>
    <n v="9585"/>
    <n v="437.2"/>
    <n v="263.33"/>
    <n v="4190562"/>
    <n v="2524018.0499999998"/>
    <n v="1666543.95"/>
  </r>
  <r>
    <x v="3"/>
    <s v="Kuwait"/>
    <x v="10"/>
    <x v="1"/>
    <x v="2"/>
    <x v="1349"/>
    <x v="4"/>
    <x v="4"/>
    <n v="531216704"/>
    <n v="14"/>
    <d v="2016-12-13T00:00:00"/>
    <n v="7682"/>
    <n v="154.06"/>
    <n v="90.93"/>
    <n v="1183488.92"/>
    <n v="698524.26"/>
    <n v="484964.66"/>
  </r>
  <r>
    <x v="1"/>
    <s v="Austria"/>
    <x v="11"/>
    <x v="0"/>
    <x v="1"/>
    <x v="1180"/>
    <x v="2"/>
    <x v="3"/>
    <n v="178604066"/>
    <n v="28"/>
    <d v="2015-10-18T00:00:00"/>
    <n v="1767"/>
    <n v="668.27"/>
    <n v="502.54"/>
    <n v="1180833.0900000001"/>
    <n v="887988.18"/>
    <n v="292844.90999999997"/>
  </r>
  <r>
    <x v="5"/>
    <s v="Zambia"/>
    <x v="4"/>
    <x v="1"/>
    <x v="0"/>
    <x v="1683"/>
    <x v="9"/>
    <x v="1"/>
    <n v="773411166"/>
    <n v="44"/>
    <d v="2010-02-19T00:00:00"/>
    <n v="8406"/>
    <n v="81.73"/>
    <n v="56.67"/>
    <n v="687022.38"/>
    <n v="476368.02"/>
    <n v="210654.36"/>
  </r>
  <r>
    <x v="0"/>
    <s v="El Salvador"/>
    <x v="7"/>
    <x v="0"/>
    <x v="3"/>
    <x v="51"/>
    <x v="8"/>
    <x v="5"/>
    <n v="301624333"/>
    <n v="22"/>
    <d v="2014-05-05T00:00:00"/>
    <n v="6198"/>
    <n v="437.2"/>
    <n v="263.33"/>
    <n v="2709765.6"/>
    <n v="1632119.34"/>
    <n v="1077646.26"/>
  </r>
  <r>
    <x v="3"/>
    <s v="United Arab Emirates"/>
    <x v="11"/>
    <x v="0"/>
    <x v="1"/>
    <x v="1195"/>
    <x v="1"/>
    <x v="6"/>
    <n v="419542396"/>
    <n v="13"/>
    <d v="2017-08-08T00:00:00"/>
    <n v="773"/>
    <n v="668.27"/>
    <n v="502.54"/>
    <n v="516572.71"/>
    <n v="388463.42"/>
    <n v="128109.29"/>
  </r>
  <r>
    <x v="5"/>
    <s v="Cote d'Ivoire"/>
    <x v="3"/>
    <x v="1"/>
    <x v="1"/>
    <x v="215"/>
    <x v="1"/>
    <x v="6"/>
    <n v="603776681"/>
    <n v="28"/>
    <d v="2017-08-17T00:00:00"/>
    <n v="9792"/>
    <n v="205.7"/>
    <n v="117.11"/>
    <n v="2014214.4"/>
    <n v="1146741.1200000001"/>
    <n v="867473.28"/>
  </r>
  <r>
    <x v="3"/>
    <s v="Iraq"/>
    <x v="6"/>
    <x v="0"/>
    <x v="2"/>
    <x v="1687"/>
    <x v="6"/>
    <x v="4"/>
    <n v="401251018"/>
    <n v="17"/>
    <d v="2016-10-22T00:00:00"/>
    <n v="7948"/>
    <n v="651.21"/>
    <n v="524.96"/>
    <n v="5175817.08"/>
    <n v="4172382.08"/>
    <n v="1003435"/>
  </r>
  <r>
    <x v="5"/>
    <s v="Democratic Republic of the Congo"/>
    <x v="8"/>
    <x v="0"/>
    <x v="1"/>
    <x v="1395"/>
    <x v="5"/>
    <x v="2"/>
    <n v="779201734"/>
    <n v="45"/>
    <d v="2011-05-10T00:00:00"/>
    <n v="1963"/>
    <n v="421.89"/>
    <n v="364.69"/>
    <n v="828170.07"/>
    <n v="715886.47"/>
    <n v="112283.6"/>
  </r>
  <r>
    <x v="5"/>
    <s v="Niger"/>
    <x v="9"/>
    <x v="1"/>
    <x v="0"/>
    <x v="1577"/>
    <x v="0"/>
    <x v="4"/>
    <n v="975177657"/>
    <n v="12"/>
    <d v="2017-01-05T00:00:00"/>
    <n v="5594"/>
    <n v="9.33"/>
    <n v="6.92"/>
    <n v="52192.02"/>
    <n v="38710.480000000003"/>
    <n v="13481.54"/>
  </r>
  <r>
    <x v="5"/>
    <s v="Swaziland"/>
    <x v="6"/>
    <x v="0"/>
    <x v="3"/>
    <x v="1040"/>
    <x v="5"/>
    <x v="0"/>
    <n v="747040116"/>
    <n v="37"/>
    <d v="2013-04-30T00:00:00"/>
    <n v="4626"/>
    <n v="651.21"/>
    <n v="524.96"/>
    <n v="3012497.46"/>
    <n v="2428464.96"/>
    <n v="584032.5"/>
  </r>
  <r>
    <x v="0"/>
    <s v="Saint Vincent and the Grenadines"/>
    <x v="4"/>
    <x v="0"/>
    <x v="3"/>
    <x v="1482"/>
    <x v="3"/>
    <x v="5"/>
    <n v="822962939"/>
    <n v="20"/>
    <d v="2014-05-25T00:00:00"/>
    <n v="1877"/>
    <n v="81.73"/>
    <n v="56.67"/>
    <n v="153407.21"/>
    <n v="106369.59"/>
    <n v="47037.62"/>
  </r>
  <r>
    <x v="5"/>
    <s v="Kenya"/>
    <x v="6"/>
    <x v="0"/>
    <x v="0"/>
    <x v="1688"/>
    <x v="9"/>
    <x v="0"/>
    <n v="651432454"/>
    <n v="30"/>
    <d v="2013-02-12T00:00:00"/>
    <n v="2194"/>
    <n v="651.21"/>
    <n v="524.96"/>
    <n v="1428754.74"/>
    <n v="1151762.24"/>
    <n v="276992.5"/>
  </r>
  <r>
    <x v="1"/>
    <s v="Bulgaria"/>
    <x v="10"/>
    <x v="1"/>
    <x v="1"/>
    <x v="679"/>
    <x v="10"/>
    <x v="5"/>
    <n v="651247489"/>
    <n v="21"/>
    <d v="2014-07-02T00:00:00"/>
    <n v="7459"/>
    <n v="154.06"/>
    <n v="90.93"/>
    <n v="1149133.54"/>
    <n v="678246.87"/>
    <n v="470886.67"/>
  </r>
  <r>
    <x v="3"/>
    <s v="Jordan"/>
    <x v="2"/>
    <x v="0"/>
    <x v="3"/>
    <x v="136"/>
    <x v="5"/>
    <x v="6"/>
    <n v="861519372"/>
    <n v="13"/>
    <d v="2017-03-24T00:00:00"/>
    <n v="1582"/>
    <n v="47.45"/>
    <n v="31.79"/>
    <n v="75065.899999999994"/>
    <n v="50291.78"/>
    <n v="24774.12"/>
  </r>
  <r>
    <x v="5"/>
    <s v="Equatorial Guinea"/>
    <x v="6"/>
    <x v="1"/>
    <x v="2"/>
    <x v="1689"/>
    <x v="5"/>
    <x v="6"/>
    <n v="491671931"/>
    <n v="11"/>
    <d v="2017-03-21T00:00:00"/>
    <n v="5505"/>
    <n v="651.21"/>
    <n v="524.96"/>
    <n v="3584911.05"/>
    <n v="2889904.8"/>
    <n v="695006.25"/>
  </r>
  <r>
    <x v="3"/>
    <s v="Iran"/>
    <x v="0"/>
    <x v="0"/>
    <x v="3"/>
    <x v="1690"/>
    <x v="3"/>
    <x v="2"/>
    <n v="171441495"/>
    <n v="37"/>
    <d v="2011-07-06T00:00:00"/>
    <n v="2203"/>
    <n v="255.28"/>
    <n v="159.41999999999999"/>
    <n v="562381.84"/>
    <n v="351202.26"/>
    <n v="211179.58"/>
  </r>
  <r>
    <x v="2"/>
    <s v="Sri Lanka"/>
    <x v="7"/>
    <x v="0"/>
    <x v="2"/>
    <x v="1691"/>
    <x v="6"/>
    <x v="4"/>
    <n v="600876891"/>
    <n v="47"/>
    <d v="2016-12-11T00:00:00"/>
    <n v="1680"/>
    <n v="437.2"/>
    <n v="263.33"/>
    <n v="734496"/>
    <n v="442394.4"/>
    <n v="292101.59999999998"/>
  </r>
  <r>
    <x v="2"/>
    <s v="Indonesia"/>
    <x v="5"/>
    <x v="0"/>
    <x v="0"/>
    <x v="1692"/>
    <x v="7"/>
    <x v="0"/>
    <n v="300339448"/>
    <n v="14"/>
    <d v="2013-08-15T00:00:00"/>
    <n v="5972"/>
    <n v="109.28"/>
    <n v="35.840000000000003"/>
    <n v="652620.16"/>
    <n v="214036.48000000001"/>
    <n v="438583.68"/>
  </r>
  <r>
    <x v="5"/>
    <s v="Rwanda"/>
    <x v="0"/>
    <x v="1"/>
    <x v="0"/>
    <x v="1693"/>
    <x v="9"/>
    <x v="6"/>
    <n v="560502994"/>
    <n v="49"/>
    <d v="2017-02-26T00:00:00"/>
    <n v="4146"/>
    <n v="255.28"/>
    <n v="159.41999999999999"/>
    <n v="1058390.8799999999"/>
    <n v="660955.31999999995"/>
    <n v="397435.56"/>
  </r>
  <r>
    <x v="1"/>
    <s v="Cyprus"/>
    <x v="11"/>
    <x v="0"/>
    <x v="2"/>
    <x v="1599"/>
    <x v="5"/>
    <x v="0"/>
    <n v="492353856"/>
    <n v="22"/>
    <d v="2013-04-11T00:00:00"/>
    <n v="7302"/>
    <n v="668.27"/>
    <n v="502.54"/>
    <n v="4879707.54"/>
    <n v="3669547.08"/>
    <n v="1210160.46"/>
  </r>
  <r>
    <x v="0"/>
    <s v="Nicaragua"/>
    <x v="1"/>
    <x v="1"/>
    <x v="2"/>
    <x v="896"/>
    <x v="6"/>
    <x v="3"/>
    <n v="177190864"/>
    <n v="48"/>
    <d v="2015-12-14T00:00:00"/>
    <n v="3569"/>
    <n v="152.58000000000001"/>
    <n v="97.44"/>
    <n v="544558.02"/>
    <n v="347763.36"/>
    <n v="196794.66"/>
  </r>
  <r>
    <x v="5"/>
    <s v="Namibia"/>
    <x v="9"/>
    <x v="1"/>
    <x v="2"/>
    <x v="1694"/>
    <x v="4"/>
    <x v="4"/>
    <n v="216625344"/>
    <n v="49"/>
    <d v="2016-12-22T00:00:00"/>
    <n v="3108"/>
    <n v="9.33"/>
    <n v="6.92"/>
    <n v="28997.64"/>
    <n v="21507.360000000001"/>
    <n v="7490.28"/>
  </r>
  <r>
    <x v="1"/>
    <s v="Ireland"/>
    <x v="4"/>
    <x v="1"/>
    <x v="0"/>
    <x v="1695"/>
    <x v="11"/>
    <x v="0"/>
    <n v="382581126"/>
    <n v="39"/>
    <d v="2013-03-27T00:00:00"/>
    <n v="3112"/>
    <n v="81.73"/>
    <n v="56.67"/>
    <n v="254343.76"/>
    <n v="176357.04"/>
    <n v="77986.720000000001"/>
  </r>
  <r>
    <x v="0"/>
    <s v="Honduras"/>
    <x v="8"/>
    <x v="0"/>
    <x v="2"/>
    <x v="1430"/>
    <x v="5"/>
    <x v="1"/>
    <n v="967294538"/>
    <n v="45"/>
    <d v="2010-04-18T00:00:00"/>
    <n v="2804"/>
    <n v="421.89"/>
    <n v="364.69"/>
    <n v="1182979.56"/>
    <n v="1022590.76"/>
    <n v="160388.79999999999"/>
  </r>
  <r>
    <x v="1"/>
    <s v="Andorra"/>
    <x v="11"/>
    <x v="0"/>
    <x v="1"/>
    <x v="416"/>
    <x v="2"/>
    <x v="1"/>
    <n v="533314406"/>
    <n v="30"/>
    <d v="2010-10-29T00:00:00"/>
    <n v="8439"/>
    <n v="668.27"/>
    <n v="502.54"/>
    <n v="5639530.5300000003"/>
    <n v="4240935.0599999996"/>
    <n v="1398595.47"/>
  </r>
  <r>
    <x v="4"/>
    <s v="Solomon Islands"/>
    <x v="8"/>
    <x v="0"/>
    <x v="1"/>
    <x v="803"/>
    <x v="11"/>
    <x v="2"/>
    <n v="863502061"/>
    <n v="24"/>
    <d v="2011-03-05T00:00:00"/>
    <n v="8304"/>
    <n v="421.89"/>
    <n v="364.69"/>
    <n v="3503374.56"/>
    <n v="3028385.76"/>
    <n v="474988.79999999999"/>
  </r>
  <r>
    <x v="5"/>
    <s v="Eritrea"/>
    <x v="6"/>
    <x v="0"/>
    <x v="1"/>
    <x v="1463"/>
    <x v="3"/>
    <x v="7"/>
    <n v="211031329"/>
    <n v="41"/>
    <d v="2012-06-25T00:00:00"/>
    <n v="7715"/>
    <n v="651.21"/>
    <n v="524.96"/>
    <n v="5024085.1500000004"/>
    <n v="4050066.4"/>
    <n v="974018.75"/>
  </r>
  <r>
    <x v="1"/>
    <s v="Russia"/>
    <x v="1"/>
    <x v="0"/>
    <x v="0"/>
    <x v="1279"/>
    <x v="2"/>
    <x v="4"/>
    <n v="949388539"/>
    <n v="12"/>
    <d v="2016-09-30T00:00:00"/>
    <n v="4021"/>
    <n v="152.58000000000001"/>
    <n v="97.44"/>
    <n v="613524.18000000005"/>
    <n v="391806.24"/>
    <n v="221717.94"/>
  </r>
  <r>
    <x v="1"/>
    <s v="Portugal"/>
    <x v="2"/>
    <x v="1"/>
    <x v="2"/>
    <x v="818"/>
    <x v="9"/>
    <x v="4"/>
    <n v="122372519"/>
    <n v="3"/>
    <d v="2016-01-13T00:00:00"/>
    <n v="1603"/>
    <n v="47.45"/>
    <n v="31.79"/>
    <n v="76062.350000000006"/>
    <n v="50959.37"/>
    <n v="25102.98"/>
  </r>
  <r>
    <x v="5"/>
    <s v="Tanzania"/>
    <x v="1"/>
    <x v="1"/>
    <x v="2"/>
    <x v="599"/>
    <x v="6"/>
    <x v="1"/>
    <n v="694094598"/>
    <n v="48"/>
    <d v="2010-12-13T00:00:00"/>
    <n v="6871"/>
    <n v="152.58000000000001"/>
    <n v="97.44"/>
    <n v="1048377.18"/>
    <n v="669510.24"/>
    <n v="378866.94"/>
  </r>
  <r>
    <x v="1"/>
    <s v="France"/>
    <x v="5"/>
    <x v="1"/>
    <x v="0"/>
    <x v="1696"/>
    <x v="9"/>
    <x v="5"/>
    <n v="298978602"/>
    <n v="12"/>
    <d v="2014-01-28T00:00:00"/>
    <n v="3267"/>
    <n v="109.28"/>
    <n v="35.840000000000003"/>
    <n v="357017.76"/>
    <n v="117089.28"/>
    <n v="239928.48"/>
  </r>
  <r>
    <x v="1"/>
    <s v="Belarus"/>
    <x v="5"/>
    <x v="1"/>
    <x v="1"/>
    <x v="1697"/>
    <x v="0"/>
    <x v="4"/>
    <n v="691760861"/>
    <n v="32"/>
    <d v="2017-01-28T00:00:00"/>
    <n v="6266"/>
    <n v="109.28"/>
    <n v="35.840000000000003"/>
    <n v="684748.48"/>
    <n v="224573.44"/>
    <n v="460175.04"/>
  </r>
  <r>
    <x v="0"/>
    <s v="Dominica"/>
    <x v="11"/>
    <x v="0"/>
    <x v="0"/>
    <x v="914"/>
    <x v="6"/>
    <x v="3"/>
    <n v="997490203"/>
    <n v="25"/>
    <d v="2015-11-15T00:00:00"/>
    <n v="8372"/>
    <n v="668.27"/>
    <n v="502.54"/>
    <n v="5594756.4400000004"/>
    <n v="4207264.88"/>
    <n v="1387491.56"/>
  </r>
  <r>
    <x v="4"/>
    <s v="Samoa"/>
    <x v="6"/>
    <x v="0"/>
    <x v="0"/>
    <x v="1698"/>
    <x v="8"/>
    <x v="3"/>
    <n v="861527955"/>
    <n v="27"/>
    <d v="2015-05-04T00:00:00"/>
    <n v="4122"/>
    <n v="651.21"/>
    <n v="524.96"/>
    <n v="2684287.62"/>
    <n v="2163885.12"/>
    <n v="520402.5"/>
  </r>
  <r>
    <x v="0"/>
    <s v="El Salvador"/>
    <x v="1"/>
    <x v="1"/>
    <x v="0"/>
    <x v="406"/>
    <x v="10"/>
    <x v="6"/>
    <n v="899547946"/>
    <n v="11"/>
    <d v="2017-06-17T00:00:00"/>
    <n v="5082"/>
    <n v="152.58000000000001"/>
    <n v="97.44"/>
    <n v="775411.56"/>
    <n v="495190.08"/>
    <n v="280221.48"/>
  </r>
  <r>
    <x v="1"/>
    <s v="Serbia"/>
    <x v="8"/>
    <x v="1"/>
    <x v="3"/>
    <x v="1699"/>
    <x v="8"/>
    <x v="1"/>
    <n v="447536504"/>
    <n v="11"/>
    <d v="2010-04-25T00:00:00"/>
    <n v="4852"/>
    <n v="421.89"/>
    <n v="364.69"/>
    <n v="2047010.28"/>
    <n v="1769475.88"/>
    <n v="277534.40000000002"/>
  </r>
  <r>
    <x v="2"/>
    <s v="South Korea"/>
    <x v="9"/>
    <x v="0"/>
    <x v="1"/>
    <x v="1700"/>
    <x v="0"/>
    <x v="4"/>
    <n v="711792457"/>
    <n v="2"/>
    <d v="2016-12-13T00:00:00"/>
    <n v="4060"/>
    <n v="9.33"/>
    <n v="6.92"/>
    <n v="37879.800000000003"/>
    <n v="28095.200000000001"/>
    <n v="9784.6"/>
  </r>
  <r>
    <x v="0"/>
    <s v="Nicaragua"/>
    <x v="6"/>
    <x v="1"/>
    <x v="0"/>
    <x v="1701"/>
    <x v="11"/>
    <x v="4"/>
    <n v="718927133"/>
    <n v="22"/>
    <d v="2016-03-22T00:00:00"/>
    <n v="5370"/>
    <n v="651.21"/>
    <n v="524.96"/>
    <n v="3496997.7"/>
    <n v="2819035.2"/>
    <n v="677962.5"/>
  </r>
  <r>
    <x v="5"/>
    <s v="Tanzania"/>
    <x v="5"/>
    <x v="1"/>
    <x v="2"/>
    <x v="918"/>
    <x v="8"/>
    <x v="5"/>
    <n v="465864360"/>
    <n v="45"/>
    <d v="2014-05-18T00:00:00"/>
    <n v="8471"/>
    <n v="109.28"/>
    <n v="35.840000000000003"/>
    <n v="925710.88"/>
    <n v="303600.64000000001"/>
    <n v="622110.24"/>
  </r>
  <r>
    <x v="1"/>
    <s v="Poland"/>
    <x v="10"/>
    <x v="1"/>
    <x v="3"/>
    <x v="1643"/>
    <x v="9"/>
    <x v="2"/>
    <n v="469840466"/>
    <n v="9"/>
    <d v="2011-01-22T00:00:00"/>
    <n v="5090"/>
    <n v="154.06"/>
    <n v="90.93"/>
    <n v="784165.4"/>
    <n v="462833.7"/>
    <n v="321331.7"/>
  </r>
  <r>
    <x v="1"/>
    <s v="Armenia"/>
    <x v="1"/>
    <x v="1"/>
    <x v="0"/>
    <x v="269"/>
    <x v="5"/>
    <x v="2"/>
    <n v="418404281"/>
    <n v="44"/>
    <d v="2011-04-15T00:00:00"/>
    <n v="3979"/>
    <n v="152.58000000000001"/>
    <n v="97.44"/>
    <n v="607115.81999999995"/>
    <n v="387713.76"/>
    <n v="219402.06"/>
  </r>
  <r>
    <x v="3"/>
    <s v="United Arab Emirates"/>
    <x v="7"/>
    <x v="1"/>
    <x v="1"/>
    <x v="951"/>
    <x v="6"/>
    <x v="7"/>
    <n v="519417130"/>
    <n v="38"/>
    <d v="2012-11-27T00:00:00"/>
    <n v="5926"/>
    <n v="437.2"/>
    <n v="263.33"/>
    <n v="2590847.2000000002"/>
    <n v="1560493.58"/>
    <n v="1030353.62"/>
  </r>
  <r>
    <x v="0"/>
    <s v="Saint Vincent and the Grenadines"/>
    <x v="5"/>
    <x v="0"/>
    <x v="0"/>
    <x v="578"/>
    <x v="3"/>
    <x v="2"/>
    <n v="151052844"/>
    <n v="20"/>
    <d v="2011-06-07T00:00:00"/>
    <n v="8748"/>
    <n v="109.28"/>
    <n v="35.840000000000003"/>
    <n v="955981.44"/>
    <n v="313528.32000000001"/>
    <n v="642453.12"/>
  </r>
  <r>
    <x v="0"/>
    <s v="Guatemala"/>
    <x v="8"/>
    <x v="1"/>
    <x v="2"/>
    <x v="1702"/>
    <x v="0"/>
    <x v="1"/>
    <n v="111797749"/>
    <n v="33"/>
    <d v="2011-01-19T00:00:00"/>
    <n v="2293"/>
    <n v="421.89"/>
    <n v="364.69"/>
    <n v="967393.77"/>
    <n v="836234.17"/>
    <n v="131159.6"/>
  </r>
  <r>
    <x v="5"/>
    <s v="Botswana"/>
    <x v="4"/>
    <x v="0"/>
    <x v="0"/>
    <x v="1703"/>
    <x v="4"/>
    <x v="7"/>
    <n v="370450675"/>
    <n v="6"/>
    <d v="2012-12-01T00:00:00"/>
    <n v="3442"/>
    <n v="81.73"/>
    <n v="56.67"/>
    <n v="281314.65999999997"/>
    <n v="195058.14"/>
    <n v="86256.52"/>
  </r>
  <r>
    <x v="1"/>
    <s v="Austria"/>
    <x v="1"/>
    <x v="0"/>
    <x v="0"/>
    <x v="1503"/>
    <x v="9"/>
    <x v="7"/>
    <n v="516122949"/>
    <n v="34"/>
    <d v="2012-02-21T00:00:00"/>
    <n v="1105"/>
    <n v="152.58000000000001"/>
    <n v="97.44"/>
    <n v="168600.9"/>
    <n v="107671.2"/>
    <n v="60929.7"/>
  </r>
  <r>
    <x v="1"/>
    <s v="Albania"/>
    <x v="7"/>
    <x v="1"/>
    <x v="2"/>
    <x v="1704"/>
    <x v="7"/>
    <x v="3"/>
    <n v="208238399"/>
    <n v="47"/>
    <d v="2015-10-15T00:00:00"/>
    <n v="1224"/>
    <n v="437.2"/>
    <n v="263.33"/>
    <n v="535132.80000000005"/>
    <n v="322315.92"/>
    <n v="212816.88"/>
  </r>
  <r>
    <x v="1"/>
    <s v="Georgia"/>
    <x v="9"/>
    <x v="0"/>
    <x v="0"/>
    <x v="1705"/>
    <x v="0"/>
    <x v="4"/>
    <n v="526533353"/>
    <n v="41"/>
    <d v="2017-01-12T00:00:00"/>
    <n v="1775"/>
    <n v="9.33"/>
    <n v="6.92"/>
    <n v="16560.75"/>
    <n v="12283"/>
    <n v="4277.75"/>
  </r>
  <r>
    <x v="0"/>
    <s v="Nicaragua"/>
    <x v="2"/>
    <x v="0"/>
    <x v="3"/>
    <x v="1006"/>
    <x v="4"/>
    <x v="0"/>
    <n v="821056640"/>
    <n v="49"/>
    <d v="2014-01-03T00:00:00"/>
    <n v="7760"/>
    <n v="47.45"/>
    <n v="31.79"/>
    <n v="368212"/>
    <n v="246690.4"/>
    <n v="121521.60000000001"/>
  </r>
  <r>
    <x v="2"/>
    <s v="Singapore"/>
    <x v="4"/>
    <x v="1"/>
    <x v="0"/>
    <x v="1706"/>
    <x v="5"/>
    <x v="0"/>
    <n v="962169587"/>
    <n v="17"/>
    <d v="2013-03-26T00:00:00"/>
    <n v="6217"/>
    <n v="81.73"/>
    <n v="56.67"/>
    <n v="508115.41"/>
    <n v="352317.39"/>
    <n v="155798.01999999999"/>
  </r>
  <r>
    <x v="3"/>
    <s v="Bahrain"/>
    <x v="3"/>
    <x v="0"/>
    <x v="3"/>
    <x v="1707"/>
    <x v="5"/>
    <x v="2"/>
    <n v="890546023"/>
    <n v="32"/>
    <d v="2011-05-02T00:00:00"/>
    <n v="1213"/>
    <n v="205.7"/>
    <n v="117.11"/>
    <n v="249514.1"/>
    <n v="142054.43"/>
    <n v="107459.67"/>
  </r>
  <r>
    <x v="2"/>
    <s v="Myanmar"/>
    <x v="11"/>
    <x v="1"/>
    <x v="2"/>
    <x v="1708"/>
    <x v="9"/>
    <x v="0"/>
    <n v="167172276"/>
    <n v="40"/>
    <d v="2013-03-04T00:00:00"/>
    <n v="8846"/>
    <n v="668.27"/>
    <n v="502.54"/>
    <n v="5911516.4199999999"/>
    <n v="4445468.84"/>
    <n v="1466047.58"/>
  </r>
  <r>
    <x v="0"/>
    <s v="Antigua and Barbuda"/>
    <x v="1"/>
    <x v="0"/>
    <x v="3"/>
    <x v="1709"/>
    <x v="3"/>
    <x v="0"/>
    <n v="223347175"/>
    <n v="28"/>
    <d v="2013-06-10T00:00:00"/>
    <n v="2247"/>
    <n v="152.58000000000001"/>
    <n v="97.44"/>
    <n v="342847.26"/>
    <n v="218947.68"/>
    <n v="123899.58"/>
  </r>
  <r>
    <x v="2"/>
    <s v="Taiwan"/>
    <x v="5"/>
    <x v="0"/>
    <x v="2"/>
    <x v="1710"/>
    <x v="1"/>
    <x v="3"/>
    <n v="310682046"/>
    <n v="47"/>
    <d v="2015-08-23T00:00:00"/>
    <n v="6576"/>
    <n v="109.28"/>
    <n v="35.840000000000003"/>
    <n v="718625.28000000003"/>
    <n v="235683.84"/>
    <n v="482941.44"/>
  </r>
  <r>
    <x v="5"/>
    <s v="Djibouti"/>
    <x v="1"/>
    <x v="1"/>
    <x v="0"/>
    <x v="1646"/>
    <x v="1"/>
    <x v="7"/>
    <n v="651100718"/>
    <n v="33"/>
    <d v="2012-08-30T00:00:00"/>
    <n v="4026"/>
    <n v="152.58000000000001"/>
    <n v="97.44"/>
    <n v="614287.07999999996"/>
    <n v="392293.44"/>
    <n v="221993.64"/>
  </r>
  <r>
    <x v="3"/>
    <s v="Saudi Arabia"/>
    <x v="0"/>
    <x v="0"/>
    <x v="1"/>
    <x v="886"/>
    <x v="6"/>
    <x v="0"/>
    <n v="186839520"/>
    <n v="38"/>
    <d v="2013-12-04T00:00:00"/>
    <n v="8821"/>
    <n v="255.28"/>
    <n v="159.41999999999999"/>
    <n v="2251824.88"/>
    <n v="1406243.82"/>
    <n v="845581.06"/>
  </r>
  <r>
    <x v="5"/>
    <s v="Seychelles"/>
    <x v="11"/>
    <x v="0"/>
    <x v="2"/>
    <x v="1425"/>
    <x v="2"/>
    <x v="1"/>
    <n v="630447280"/>
    <n v="2"/>
    <d v="2010-09-04T00:00:00"/>
    <n v="2215"/>
    <n v="668.27"/>
    <n v="502.54"/>
    <n v="1480218.05"/>
    <n v="1113126.1000000001"/>
    <n v="367091.95"/>
  </r>
  <r>
    <x v="5"/>
    <s v="Equatorial Guinea"/>
    <x v="6"/>
    <x v="1"/>
    <x v="0"/>
    <x v="1251"/>
    <x v="2"/>
    <x v="1"/>
    <n v="614785325"/>
    <n v="29"/>
    <d v="2010-10-26T00:00:00"/>
    <n v="7494"/>
    <n v="651.21"/>
    <n v="524.96"/>
    <n v="4880167.74"/>
    <n v="3934050.24"/>
    <n v="946117.5"/>
  </r>
  <r>
    <x v="1"/>
    <s v="Iceland"/>
    <x v="8"/>
    <x v="0"/>
    <x v="3"/>
    <x v="809"/>
    <x v="3"/>
    <x v="2"/>
    <n v="643027484"/>
    <n v="7"/>
    <d v="2011-05-18T00:00:00"/>
    <n v="4977"/>
    <n v="421.89"/>
    <n v="364.69"/>
    <n v="2099746.5299999998"/>
    <n v="1815062.13"/>
    <n v="284684.40000000002"/>
  </r>
  <r>
    <x v="3"/>
    <s v="Israel"/>
    <x v="4"/>
    <x v="1"/>
    <x v="3"/>
    <x v="1307"/>
    <x v="4"/>
    <x v="1"/>
    <n v="838660085"/>
    <n v="44"/>
    <d v="2011-01-13T00:00:00"/>
    <n v="7011"/>
    <n v="81.73"/>
    <n v="56.67"/>
    <n v="573009.03"/>
    <n v="397313.37"/>
    <n v="175695.66"/>
  </r>
  <r>
    <x v="4"/>
    <s v="Nauru"/>
    <x v="4"/>
    <x v="0"/>
    <x v="2"/>
    <x v="1267"/>
    <x v="7"/>
    <x v="7"/>
    <n v="495481956"/>
    <n v="30"/>
    <d v="2012-09-24T00:00:00"/>
    <n v="2976"/>
    <n v="81.73"/>
    <n v="56.67"/>
    <n v="243228.48"/>
    <n v="168649.92"/>
    <n v="74578.559999999998"/>
  </r>
  <r>
    <x v="1"/>
    <s v="Hungary"/>
    <x v="2"/>
    <x v="0"/>
    <x v="2"/>
    <x v="1513"/>
    <x v="8"/>
    <x v="0"/>
    <n v="327604424"/>
    <n v="22"/>
    <d v="2013-05-13T00:00:00"/>
    <n v="4284"/>
    <n v="47.45"/>
    <n v="31.79"/>
    <n v="203275.8"/>
    <n v="136188.35999999999"/>
    <n v="67087.44"/>
  </r>
  <r>
    <x v="1"/>
    <s v="Ukraine"/>
    <x v="8"/>
    <x v="1"/>
    <x v="0"/>
    <x v="1042"/>
    <x v="10"/>
    <x v="5"/>
    <n v="219451320"/>
    <n v="14"/>
    <d v="2014-07-02T00:00:00"/>
    <n v="9377"/>
    <n v="421.89"/>
    <n v="364.69"/>
    <n v="3956062.53"/>
    <n v="3419698.13"/>
    <n v="536364.4"/>
  </r>
  <r>
    <x v="1"/>
    <s v="France"/>
    <x v="4"/>
    <x v="0"/>
    <x v="3"/>
    <x v="1711"/>
    <x v="5"/>
    <x v="2"/>
    <n v="575758969"/>
    <n v="14"/>
    <d v="2011-03-29T00:00:00"/>
    <n v="8729"/>
    <n v="81.73"/>
    <n v="56.67"/>
    <n v="713421.17"/>
    <n v="494672.43"/>
    <n v="218748.74"/>
  </r>
  <r>
    <x v="3"/>
    <s v="Saudi Arabia"/>
    <x v="1"/>
    <x v="0"/>
    <x v="3"/>
    <x v="1712"/>
    <x v="9"/>
    <x v="2"/>
    <n v="971576201"/>
    <n v="17"/>
    <d v="2011-01-26T00:00:00"/>
    <n v="9843"/>
    <n v="152.58000000000001"/>
    <n v="97.44"/>
    <n v="1501844.94"/>
    <n v="959101.92"/>
    <n v="542743.02"/>
  </r>
  <r>
    <x v="1"/>
    <s v="Malta"/>
    <x v="6"/>
    <x v="1"/>
    <x v="3"/>
    <x v="400"/>
    <x v="0"/>
    <x v="5"/>
    <n v="602264344"/>
    <n v="34"/>
    <d v="2015-01-07T00:00:00"/>
    <n v="2258"/>
    <n v="651.21"/>
    <n v="524.96"/>
    <n v="1470432.18"/>
    <n v="1185359.68"/>
    <n v="285072.5"/>
  </r>
  <r>
    <x v="6"/>
    <s v="United States of America"/>
    <x v="1"/>
    <x v="0"/>
    <x v="3"/>
    <x v="1713"/>
    <x v="7"/>
    <x v="0"/>
    <n v="533497226"/>
    <n v="10"/>
    <d v="2013-08-19T00:00:00"/>
    <n v="2539"/>
    <n v="152.58000000000001"/>
    <n v="97.44"/>
    <n v="387400.62"/>
    <n v="247400.16"/>
    <n v="140000.46"/>
  </r>
  <r>
    <x v="2"/>
    <s v="Uzbekistan"/>
    <x v="7"/>
    <x v="0"/>
    <x v="0"/>
    <x v="1164"/>
    <x v="0"/>
    <x v="0"/>
    <n v="551261174"/>
    <n v="7"/>
    <d v="2013-12-30T00:00:00"/>
    <n v="9287"/>
    <n v="437.2"/>
    <n v="263.33"/>
    <n v="4060276.4"/>
    <n v="2445545.71"/>
    <n v="1614730.69"/>
  </r>
  <r>
    <x v="2"/>
    <s v="Tajikistan"/>
    <x v="4"/>
    <x v="1"/>
    <x v="0"/>
    <x v="1070"/>
    <x v="7"/>
    <x v="7"/>
    <n v="511855018"/>
    <n v="24"/>
    <d v="2012-09-20T00:00:00"/>
    <n v="8129"/>
    <n v="81.73"/>
    <n v="56.67"/>
    <n v="664383.17000000004"/>
    <n v="460670.43"/>
    <n v="203712.74"/>
  </r>
  <r>
    <x v="1"/>
    <s v="Belgium"/>
    <x v="3"/>
    <x v="1"/>
    <x v="3"/>
    <x v="1714"/>
    <x v="4"/>
    <x v="5"/>
    <n v="791890084"/>
    <n v="23"/>
    <d v="2014-12-15T00:00:00"/>
    <n v="6728"/>
    <n v="205.7"/>
    <n v="117.11"/>
    <n v="1383949.6"/>
    <n v="787916.08"/>
    <n v="596033.52"/>
  </r>
  <r>
    <x v="5"/>
    <s v="South Sudan"/>
    <x v="1"/>
    <x v="1"/>
    <x v="2"/>
    <x v="1314"/>
    <x v="7"/>
    <x v="3"/>
    <n v="938290202"/>
    <n v="3"/>
    <d v="2015-08-29T00:00:00"/>
    <n v="9777"/>
    <n v="152.58000000000001"/>
    <n v="97.44"/>
    <n v="1491774.66"/>
    <n v="952670.88"/>
    <n v="539103.78"/>
  </r>
  <r>
    <x v="4"/>
    <s v="Nauru"/>
    <x v="8"/>
    <x v="1"/>
    <x v="0"/>
    <x v="1375"/>
    <x v="0"/>
    <x v="1"/>
    <n v="118291699"/>
    <n v="31"/>
    <d v="2011-01-15T00:00:00"/>
    <n v="3997"/>
    <n v="421.89"/>
    <n v="364.69"/>
    <n v="1686294.33"/>
    <n v="1457665.93"/>
    <n v="228628.4"/>
  </r>
  <r>
    <x v="2"/>
    <s v="Bangladesh"/>
    <x v="7"/>
    <x v="0"/>
    <x v="0"/>
    <x v="1715"/>
    <x v="6"/>
    <x v="4"/>
    <n v="269443404"/>
    <n v="6"/>
    <d v="2016-11-05T00:00:00"/>
    <n v="3146"/>
    <n v="437.2"/>
    <n v="263.33"/>
    <n v="1375431.2"/>
    <n v="828436.18"/>
    <n v="546995.02"/>
  </r>
  <r>
    <x v="1"/>
    <s v="Liechtenstein"/>
    <x v="9"/>
    <x v="1"/>
    <x v="1"/>
    <x v="1487"/>
    <x v="10"/>
    <x v="7"/>
    <n v="249606645"/>
    <n v="46"/>
    <d v="2012-08-14T00:00:00"/>
    <n v="3008"/>
    <n v="9.33"/>
    <n v="6.92"/>
    <n v="28064.639999999999"/>
    <n v="20815.36"/>
    <n v="7249.28"/>
  </r>
  <r>
    <x v="4"/>
    <s v="Australia"/>
    <x v="5"/>
    <x v="1"/>
    <x v="2"/>
    <x v="597"/>
    <x v="8"/>
    <x v="7"/>
    <n v="786955249"/>
    <n v="2"/>
    <d v="2012-04-26T00:00:00"/>
    <n v="6401"/>
    <n v="109.28"/>
    <n v="35.840000000000003"/>
    <n v="699501.28"/>
    <n v="229411.84"/>
    <n v="470089.44"/>
  </r>
  <r>
    <x v="3"/>
    <s v="Lebanon"/>
    <x v="0"/>
    <x v="0"/>
    <x v="2"/>
    <x v="1399"/>
    <x v="1"/>
    <x v="4"/>
    <n v="429975545"/>
    <n v="44"/>
    <d v="2016-09-11T00:00:00"/>
    <n v="8174"/>
    <n v="255.28"/>
    <n v="159.41999999999999"/>
    <n v="2086658.72"/>
    <n v="1303099.08"/>
    <n v="783559.64"/>
  </r>
  <r>
    <x v="1"/>
    <s v="Belgium"/>
    <x v="11"/>
    <x v="1"/>
    <x v="1"/>
    <x v="186"/>
    <x v="8"/>
    <x v="3"/>
    <n v="497466361"/>
    <n v="23"/>
    <d v="2015-05-01T00:00:00"/>
    <n v="206"/>
    <n v="668.27"/>
    <n v="502.54"/>
    <n v="137663.62"/>
    <n v="103523.24"/>
    <n v="34140.379999999997"/>
  </r>
  <r>
    <x v="3"/>
    <s v="Afghanistan"/>
    <x v="3"/>
    <x v="0"/>
    <x v="1"/>
    <x v="1716"/>
    <x v="7"/>
    <x v="5"/>
    <n v="128539025"/>
    <n v="11"/>
    <d v="2014-08-16T00:00:00"/>
    <n v="6409"/>
    <n v="205.7"/>
    <n v="117.11"/>
    <n v="1318331.3"/>
    <n v="750557.99"/>
    <n v="567773.31000000006"/>
  </r>
  <r>
    <x v="2"/>
    <s v="Malaysia"/>
    <x v="5"/>
    <x v="0"/>
    <x v="0"/>
    <x v="75"/>
    <x v="10"/>
    <x v="1"/>
    <n v="332617366"/>
    <n v="14"/>
    <d v="2010-06-30T00:00:00"/>
    <n v="7725"/>
    <n v="109.28"/>
    <n v="35.840000000000003"/>
    <n v="844188"/>
    <n v="276864"/>
    <n v="567324"/>
  </r>
  <r>
    <x v="1"/>
    <s v="Belarus"/>
    <x v="5"/>
    <x v="1"/>
    <x v="2"/>
    <x v="1717"/>
    <x v="0"/>
    <x v="5"/>
    <n v="839437711"/>
    <n v="1"/>
    <d v="2014-12-24T00:00:00"/>
    <n v="7128"/>
    <n v="109.28"/>
    <n v="35.840000000000003"/>
    <n v="778947.84"/>
    <n v="255467.51999999999"/>
    <n v="523480.32000000001"/>
  </r>
  <r>
    <x v="1"/>
    <s v="Luxembourg"/>
    <x v="6"/>
    <x v="0"/>
    <x v="3"/>
    <x v="1167"/>
    <x v="6"/>
    <x v="5"/>
    <n v="549048888"/>
    <n v="32"/>
    <d v="2014-12-02T00:00:00"/>
    <n v="4622"/>
    <n v="651.21"/>
    <n v="524.96"/>
    <n v="3009892.62"/>
    <n v="2426365.12"/>
    <n v="583527.5"/>
  </r>
  <r>
    <x v="4"/>
    <s v="Fiji"/>
    <x v="5"/>
    <x v="0"/>
    <x v="2"/>
    <x v="1372"/>
    <x v="4"/>
    <x v="7"/>
    <n v="681812226"/>
    <n v="27"/>
    <d v="2012-12-24T00:00:00"/>
    <n v="2244"/>
    <n v="109.28"/>
    <n v="35.840000000000003"/>
    <n v="245224.32000000001"/>
    <n v="80424.960000000006"/>
    <n v="164799.35999999999"/>
  </r>
  <r>
    <x v="5"/>
    <s v="Ethiopia"/>
    <x v="0"/>
    <x v="1"/>
    <x v="1"/>
    <x v="1700"/>
    <x v="0"/>
    <x v="4"/>
    <n v="728401553"/>
    <n v="47"/>
    <d v="2017-01-27T00:00:00"/>
    <n v="9061"/>
    <n v="255.28"/>
    <n v="159.41999999999999"/>
    <n v="2313092.08"/>
    <n v="1444504.62"/>
    <n v="868587.46"/>
  </r>
  <r>
    <x v="0"/>
    <s v="Nicaragua"/>
    <x v="2"/>
    <x v="1"/>
    <x v="3"/>
    <x v="760"/>
    <x v="9"/>
    <x v="0"/>
    <n v="699803197"/>
    <n v="14"/>
    <d v="2013-01-24T00:00:00"/>
    <n v="6172"/>
    <n v="47.45"/>
    <n v="31.79"/>
    <n v="292861.40000000002"/>
    <n v="196207.88"/>
    <n v="96653.52"/>
  </r>
  <r>
    <x v="5"/>
    <s v="Ethiopia"/>
    <x v="4"/>
    <x v="0"/>
    <x v="3"/>
    <x v="1718"/>
    <x v="6"/>
    <x v="5"/>
    <n v="677315986"/>
    <n v="41"/>
    <d v="2014-12-04T00:00:00"/>
    <n v="1706"/>
    <n v="81.73"/>
    <n v="56.67"/>
    <n v="139431.38"/>
    <n v="96679.02"/>
    <n v="42752.36"/>
  </r>
  <r>
    <x v="3"/>
    <s v="Egypt"/>
    <x v="4"/>
    <x v="1"/>
    <x v="3"/>
    <x v="1519"/>
    <x v="8"/>
    <x v="5"/>
    <n v="362551248"/>
    <n v="0"/>
    <d v="2014-04-20T00:00:00"/>
    <n v="5826"/>
    <n v="81.73"/>
    <n v="56.67"/>
    <n v="476158.98"/>
    <n v="330159.42"/>
    <n v="145999.56"/>
  </r>
  <r>
    <x v="1"/>
    <s v="Finland"/>
    <x v="1"/>
    <x v="0"/>
    <x v="3"/>
    <x v="1719"/>
    <x v="0"/>
    <x v="3"/>
    <n v="427432811"/>
    <n v="8"/>
    <d v="2015-12-11T00:00:00"/>
    <n v="5722"/>
    <n v="152.58000000000001"/>
    <n v="97.44"/>
    <n v="873062.76"/>
    <n v="557551.68000000005"/>
    <n v="315511.08"/>
  </r>
  <r>
    <x v="0"/>
    <s v="Haiti"/>
    <x v="1"/>
    <x v="0"/>
    <x v="0"/>
    <x v="1683"/>
    <x v="9"/>
    <x v="1"/>
    <n v="264197003"/>
    <n v="39"/>
    <d v="2010-02-14T00:00:00"/>
    <n v="619"/>
    <n v="152.58000000000001"/>
    <n v="97.44"/>
    <n v="94447.02"/>
    <n v="60315.360000000001"/>
    <n v="34131.660000000003"/>
  </r>
  <r>
    <x v="5"/>
    <s v="Comoros"/>
    <x v="10"/>
    <x v="0"/>
    <x v="1"/>
    <x v="197"/>
    <x v="1"/>
    <x v="5"/>
    <n v="235392653"/>
    <n v="6"/>
    <d v="2014-07-08T00:00:00"/>
    <n v="6772"/>
    <n v="154.06"/>
    <n v="90.93"/>
    <n v="1043294.32"/>
    <n v="615777.96"/>
    <n v="427516.36"/>
  </r>
  <r>
    <x v="3"/>
    <s v="United Arab Emirates"/>
    <x v="11"/>
    <x v="1"/>
    <x v="3"/>
    <x v="1544"/>
    <x v="10"/>
    <x v="1"/>
    <n v="323881089"/>
    <n v="41"/>
    <d v="2010-08-08T00:00:00"/>
    <n v="2467"/>
    <n v="668.27"/>
    <n v="502.54"/>
    <n v="1648622.09"/>
    <n v="1239766.18"/>
    <n v="408855.91"/>
  </r>
  <r>
    <x v="1"/>
    <s v="Andorra"/>
    <x v="6"/>
    <x v="0"/>
    <x v="3"/>
    <x v="991"/>
    <x v="5"/>
    <x v="5"/>
    <n v="582836139"/>
    <n v="5"/>
    <d v="2014-04-05T00:00:00"/>
    <n v="3020"/>
    <n v="651.21"/>
    <n v="524.96"/>
    <n v="1966654.2"/>
    <n v="1585379.2"/>
    <n v="381275"/>
  </r>
  <r>
    <x v="5"/>
    <s v="Angola"/>
    <x v="11"/>
    <x v="0"/>
    <x v="3"/>
    <x v="344"/>
    <x v="6"/>
    <x v="7"/>
    <n v="685744130"/>
    <n v="32"/>
    <d v="2012-11-20T00:00:00"/>
    <n v="5782"/>
    <n v="668.27"/>
    <n v="502.54"/>
    <n v="3863937.14"/>
    <n v="2905686.28"/>
    <n v="958250.86"/>
  </r>
  <r>
    <x v="5"/>
    <s v="Comoros"/>
    <x v="0"/>
    <x v="1"/>
    <x v="0"/>
    <x v="1720"/>
    <x v="5"/>
    <x v="0"/>
    <n v="376403892"/>
    <n v="38"/>
    <d v="2013-04-14T00:00:00"/>
    <n v="5131"/>
    <n v="255.28"/>
    <n v="159.41999999999999"/>
    <n v="1309841.68"/>
    <n v="817984.02"/>
    <n v="491857.66"/>
  </r>
  <r>
    <x v="0"/>
    <s v="Haiti"/>
    <x v="10"/>
    <x v="0"/>
    <x v="1"/>
    <x v="1317"/>
    <x v="4"/>
    <x v="3"/>
    <n v="818926751"/>
    <n v="3"/>
    <d v="2015-12-02T00:00:00"/>
    <n v="7479"/>
    <n v="154.06"/>
    <n v="90.93"/>
    <n v="1152214.74"/>
    <n v="680065.47"/>
    <n v="472149.27"/>
  </r>
  <r>
    <x v="4"/>
    <s v="Federated States of Micronesia"/>
    <x v="2"/>
    <x v="0"/>
    <x v="1"/>
    <x v="1654"/>
    <x v="5"/>
    <x v="2"/>
    <n v="547736537"/>
    <n v="48"/>
    <d v="2011-05-07T00:00:00"/>
    <n v="6268"/>
    <n v="47.45"/>
    <n v="31.79"/>
    <n v="297416.59999999998"/>
    <n v="199259.72"/>
    <n v="98156.88"/>
  </r>
  <r>
    <x v="3"/>
    <s v="Iran"/>
    <x v="11"/>
    <x v="1"/>
    <x v="1"/>
    <x v="845"/>
    <x v="11"/>
    <x v="0"/>
    <n v="417569577"/>
    <n v="3"/>
    <d v="2013-02-10T00:00:00"/>
    <n v="6972"/>
    <n v="668.27"/>
    <n v="502.54"/>
    <n v="4659178.4400000004"/>
    <n v="3503708.88"/>
    <n v="1155469.56"/>
  </r>
  <r>
    <x v="3"/>
    <s v="Algeria"/>
    <x v="5"/>
    <x v="0"/>
    <x v="1"/>
    <x v="1721"/>
    <x v="11"/>
    <x v="1"/>
    <n v="453474700"/>
    <n v="43"/>
    <d v="2010-04-08T00:00:00"/>
    <n v="2096"/>
    <n v="109.28"/>
    <n v="35.840000000000003"/>
    <n v="229050.88"/>
    <n v="75120.639999999999"/>
    <n v="153930.23999999999"/>
  </r>
  <r>
    <x v="0"/>
    <s v="Saint Kitts and Nevis"/>
    <x v="5"/>
    <x v="1"/>
    <x v="3"/>
    <x v="1722"/>
    <x v="2"/>
    <x v="5"/>
    <n v="300813233"/>
    <n v="48"/>
    <d v="2014-11-02T00:00:00"/>
    <n v="6175"/>
    <n v="109.28"/>
    <n v="35.840000000000003"/>
    <n v="674804"/>
    <n v="221312"/>
    <n v="453492"/>
  </r>
  <r>
    <x v="5"/>
    <s v="Ghana"/>
    <x v="11"/>
    <x v="0"/>
    <x v="2"/>
    <x v="1723"/>
    <x v="2"/>
    <x v="0"/>
    <n v="575259006"/>
    <n v="42"/>
    <d v="2013-10-20T00:00:00"/>
    <n v="778"/>
    <n v="668.27"/>
    <n v="502.54"/>
    <n v="519914.06"/>
    <n v="390976.12"/>
    <n v="128937.94"/>
  </r>
  <r>
    <x v="0"/>
    <s v="The Bahamas"/>
    <x v="3"/>
    <x v="0"/>
    <x v="1"/>
    <x v="263"/>
    <x v="5"/>
    <x v="1"/>
    <n v="612798345"/>
    <n v="10"/>
    <d v="2010-03-30T00:00:00"/>
    <n v="9503"/>
    <n v="205.7"/>
    <n v="117.11"/>
    <n v="1954767.1"/>
    <n v="1112896.33"/>
    <n v="841870.77"/>
  </r>
  <r>
    <x v="1"/>
    <s v="Netherlands"/>
    <x v="5"/>
    <x v="1"/>
    <x v="3"/>
    <x v="537"/>
    <x v="8"/>
    <x v="7"/>
    <n v="719730079"/>
    <n v="28"/>
    <d v="2012-05-06T00:00:00"/>
    <n v="2979"/>
    <n v="109.28"/>
    <n v="35.840000000000003"/>
    <n v="325545.12"/>
    <n v="106767.36"/>
    <n v="218777.76"/>
  </r>
  <r>
    <x v="5"/>
    <s v="Djibouti"/>
    <x v="3"/>
    <x v="1"/>
    <x v="0"/>
    <x v="1724"/>
    <x v="2"/>
    <x v="0"/>
    <n v="822665536"/>
    <n v="31"/>
    <d v="2013-10-29T00:00:00"/>
    <n v="3868"/>
    <n v="205.7"/>
    <n v="117.11"/>
    <n v="795647.6"/>
    <n v="452981.48"/>
    <n v="342666.12"/>
  </r>
  <r>
    <x v="2"/>
    <s v="Thailand"/>
    <x v="5"/>
    <x v="1"/>
    <x v="3"/>
    <x v="100"/>
    <x v="3"/>
    <x v="0"/>
    <n v="918528544"/>
    <n v="46"/>
    <d v="2013-07-04T00:00:00"/>
    <n v="1863"/>
    <n v="109.28"/>
    <n v="35.840000000000003"/>
    <n v="203588.64"/>
    <n v="66769.919999999998"/>
    <n v="136818.72"/>
  </r>
  <r>
    <x v="3"/>
    <s v="Oman"/>
    <x v="0"/>
    <x v="1"/>
    <x v="3"/>
    <x v="1282"/>
    <x v="0"/>
    <x v="1"/>
    <n v="624555432"/>
    <n v="10"/>
    <d v="2011-01-09T00:00:00"/>
    <n v="8686"/>
    <n v="255.28"/>
    <n v="159.41999999999999"/>
    <n v="2217362.08"/>
    <n v="1384722.12"/>
    <n v="832639.96"/>
  </r>
  <r>
    <x v="4"/>
    <s v="Tonga"/>
    <x v="9"/>
    <x v="0"/>
    <x v="3"/>
    <x v="1725"/>
    <x v="8"/>
    <x v="2"/>
    <n v="528295028"/>
    <n v="1"/>
    <d v="2011-04-04T00:00:00"/>
    <n v="3093"/>
    <n v="9.33"/>
    <n v="6.92"/>
    <n v="28857.69"/>
    <n v="21403.56"/>
    <n v="7454.13"/>
  </r>
  <r>
    <x v="1"/>
    <s v="Bulgaria"/>
    <x v="11"/>
    <x v="0"/>
    <x v="3"/>
    <x v="870"/>
    <x v="8"/>
    <x v="7"/>
    <n v="837608659"/>
    <n v="11"/>
    <d v="2012-05-02T00:00:00"/>
    <n v="5871"/>
    <n v="668.27"/>
    <n v="502.54"/>
    <n v="3923413.17"/>
    <n v="2950412.34"/>
    <n v="973000.83"/>
  </r>
  <r>
    <x v="1"/>
    <s v="Norway"/>
    <x v="8"/>
    <x v="0"/>
    <x v="2"/>
    <x v="347"/>
    <x v="11"/>
    <x v="6"/>
    <n v="930670154"/>
    <n v="17"/>
    <d v="2017-03-15T00:00:00"/>
    <n v="4835"/>
    <n v="421.89"/>
    <n v="364.69"/>
    <n v="2039838.15"/>
    <n v="1763276.15"/>
    <n v="276562"/>
  </r>
  <r>
    <x v="0"/>
    <s v="Barbados"/>
    <x v="5"/>
    <x v="0"/>
    <x v="2"/>
    <x v="1726"/>
    <x v="2"/>
    <x v="5"/>
    <n v="705965840"/>
    <n v="10"/>
    <d v="2014-10-06T00:00:00"/>
    <n v="9835"/>
    <n v="109.28"/>
    <n v="35.840000000000003"/>
    <n v="1074768.8"/>
    <n v="352486.40000000002"/>
    <n v="722282.4"/>
  </r>
  <r>
    <x v="3"/>
    <s v="Jordan"/>
    <x v="8"/>
    <x v="1"/>
    <x v="3"/>
    <x v="1655"/>
    <x v="0"/>
    <x v="0"/>
    <n v="132294547"/>
    <n v="23"/>
    <d v="2014-01-10T00:00:00"/>
    <n v="7751"/>
    <n v="421.89"/>
    <n v="364.69"/>
    <n v="3270069.39"/>
    <n v="2826712.19"/>
    <n v="443357.2"/>
  </r>
  <r>
    <x v="5"/>
    <s v="Guinea-Bissau"/>
    <x v="11"/>
    <x v="1"/>
    <x v="1"/>
    <x v="1394"/>
    <x v="8"/>
    <x v="6"/>
    <n v="598767602"/>
    <n v="47"/>
    <d v="2017-05-21T00:00:00"/>
    <n v="7494"/>
    <n v="668.27"/>
    <n v="502.54"/>
    <n v="5008015.38"/>
    <n v="3766034.76"/>
    <n v="1241980.6200000001"/>
  </r>
  <r>
    <x v="2"/>
    <s v="Uzbekistan"/>
    <x v="3"/>
    <x v="1"/>
    <x v="1"/>
    <x v="207"/>
    <x v="2"/>
    <x v="4"/>
    <n v="864808833"/>
    <n v="14"/>
    <d v="2016-10-09T00:00:00"/>
    <n v="5007"/>
    <n v="205.7"/>
    <n v="117.11"/>
    <n v="1029939.9"/>
    <n v="586369.77"/>
    <n v="443570.13"/>
  </r>
  <r>
    <x v="4"/>
    <s v="Vanuatu"/>
    <x v="8"/>
    <x v="1"/>
    <x v="2"/>
    <x v="403"/>
    <x v="11"/>
    <x v="0"/>
    <n v="210154569"/>
    <n v="20"/>
    <d v="2013-03-17T00:00:00"/>
    <n v="8262"/>
    <n v="421.89"/>
    <n v="364.69"/>
    <n v="3485655.18"/>
    <n v="3013068.78"/>
    <n v="472586.4"/>
  </r>
  <r>
    <x v="1"/>
    <s v="Portugal"/>
    <x v="5"/>
    <x v="1"/>
    <x v="3"/>
    <x v="1727"/>
    <x v="11"/>
    <x v="7"/>
    <n v="684853637"/>
    <n v="48"/>
    <d v="2012-04-03T00:00:00"/>
    <n v="2265"/>
    <n v="109.28"/>
    <n v="35.840000000000003"/>
    <n v="247519.2"/>
    <n v="81177.600000000006"/>
    <n v="166341.6"/>
  </r>
  <r>
    <x v="6"/>
    <s v="Canada"/>
    <x v="9"/>
    <x v="1"/>
    <x v="0"/>
    <x v="1273"/>
    <x v="2"/>
    <x v="7"/>
    <n v="359267365"/>
    <n v="45"/>
    <d v="2012-11-14T00:00:00"/>
    <n v="4052"/>
    <n v="9.33"/>
    <n v="6.92"/>
    <n v="37805.160000000003"/>
    <n v="28039.84"/>
    <n v="9765.32"/>
  </r>
  <r>
    <x v="0"/>
    <s v="Dominican Republic"/>
    <x v="5"/>
    <x v="0"/>
    <x v="0"/>
    <x v="1728"/>
    <x v="3"/>
    <x v="2"/>
    <n v="974069583"/>
    <n v="45"/>
    <d v="2011-07-12T00:00:00"/>
    <n v="7690"/>
    <n v="109.28"/>
    <n v="35.840000000000003"/>
    <n v="840363.2"/>
    <n v="275609.59999999998"/>
    <n v="564753.6"/>
  </r>
  <r>
    <x v="4"/>
    <s v="East Timor"/>
    <x v="8"/>
    <x v="1"/>
    <x v="1"/>
    <x v="1729"/>
    <x v="11"/>
    <x v="0"/>
    <n v="290246617"/>
    <n v="46"/>
    <d v="2013-03-28T00:00:00"/>
    <n v="9279"/>
    <n v="421.89"/>
    <n v="364.69"/>
    <n v="3914717.31"/>
    <n v="3383958.51"/>
    <n v="530758.80000000005"/>
  </r>
  <r>
    <x v="3"/>
    <s v="Libya"/>
    <x v="3"/>
    <x v="0"/>
    <x v="3"/>
    <x v="1730"/>
    <x v="7"/>
    <x v="7"/>
    <n v="639097297"/>
    <n v="35"/>
    <d v="2012-09-08T00:00:00"/>
    <n v="1947"/>
    <n v="205.7"/>
    <n v="117.11"/>
    <n v="400497.9"/>
    <n v="228013.17"/>
    <n v="172484.73"/>
  </r>
  <r>
    <x v="4"/>
    <s v="Tuvalu"/>
    <x v="11"/>
    <x v="0"/>
    <x v="1"/>
    <x v="1731"/>
    <x v="5"/>
    <x v="0"/>
    <n v="372232949"/>
    <n v="12"/>
    <d v="2013-03-30T00:00:00"/>
    <n v="856"/>
    <n v="668.27"/>
    <n v="502.54"/>
    <n v="572039.12"/>
    <n v="430174.24"/>
    <n v="141864.88"/>
  </r>
  <r>
    <x v="3"/>
    <s v="Qatar"/>
    <x v="11"/>
    <x v="0"/>
    <x v="2"/>
    <x v="151"/>
    <x v="7"/>
    <x v="3"/>
    <n v="611577403"/>
    <n v="15"/>
    <d v="2015-08-23T00:00:00"/>
    <n v="8199"/>
    <n v="668.27"/>
    <n v="502.54"/>
    <n v="5479145.7300000004"/>
    <n v="4120325.46"/>
    <n v="1358820.27"/>
  </r>
  <r>
    <x v="5"/>
    <s v="Ghana"/>
    <x v="0"/>
    <x v="1"/>
    <x v="0"/>
    <x v="962"/>
    <x v="4"/>
    <x v="0"/>
    <n v="299366986"/>
    <n v="46"/>
    <d v="2014-01-10T00:00:00"/>
    <n v="8199"/>
    <n v="255.28"/>
    <n v="159.41999999999999"/>
    <n v="2093040.72"/>
    <n v="1307084.58"/>
    <n v="785956.14"/>
  </r>
  <r>
    <x v="5"/>
    <s v="Namibia"/>
    <x v="1"/>
    <x v="0"/>
    <x v="3"/>
    <x v="1732"/>
    <x v="7"/>
    <x v="5"/>
    <n v="248150527"/>
    <n v="43"/>
    <d v="2014-10-12T00:00:00"/>
    <n v="2110"/>
    <n v="152.58000000000001"/>
    <n v="97.44"/>
    <n v="321943.8"/>
    <n v="205598.4"/>
    <n v="116345.4"/>
  </r>
  <r>
    <x v="0"/>
    <s v="Antigua and Barbuda"/>
    <x v="9"/>
    <x v="0"/>
    <x v="3"/>
    <x v="361"/>
    <x v="3"/>
    <x v="1"/>
    <n v="890789353"/>
    <n v="9"/>
    <d v="2010-05-21T00:00:00"/>
    <n v="3220"/>
    <n v="9.33"/>
    <n v="6.92"/>
    <n v="30042.6"/>
    <n v="22282.400000000001"/>
    <n v="7760.2"/>
  </r>
  <r>
    <x v="1"/>
    <s v="Montenegro"/>
    <x v="3"/>
    <x v="1"/>
    <x v="3"/>
    <x v="392"/>
    <x v="10"/>
    <x v="0"/>
    <n v="930457293"/>
    <n v="36"/>
    <d v="2013-07-26T00:00:00"/>
    <n v="1845"/>
    <n v="205.7"/>
    <n v="117.11"/>
    <n v="379516.5"/>
    <n v="216067.95"/>
    <n v="163448.54999999999"/>
  </r>
  <r>
    <x v="5"/>
    <s v="Uganda"/>
    <x v="3"/>
    <x v="0"/>
    <x v="0"/>
    <x v="1733"/>
    <x v="6"/>
    <x v="5"/>
    <n v="490640676"/>
    <n v="28"/>
    <d v="2014-11-19T00:00:00"/>
    <n v="334"/>
    <n v="205.7"/>
    <n v="117.11"/>
    <n v="68703.8"/>
    <n v="39114.74"/>
    <n v="29589.06"/>
  </r>
  <r>
    <x v="5"/>
    <s v="Equatorial Guinea"/>
    <x v="9"/>
    <x v="0"/>
    <x v="3"/>
    <x v="1734"/>
    <x v="9"/>
    <x v="1"/>
    <n v="665138328"/>
    <n v="28"/>
    <d v="2010-02-14T00:00:00"/>
    <n v="8067"/>
    <n v="9.33"/>
    <n v="6.92"/>
    <n v="75265.11"/>
    <n v="55823.64"/>
    <n v="19441.47"/>
  </r>
  <r>
    <x v="0"/>
    <s v="Jamaica"/>
    <x v="0"/>
    <x v="0"/>
    <x v="0"/>
    <x v="1057"/>
    <x v="9"/>
    <x v="2"/>
    <n v="368061578"/>
    <n v="42"/>
    <d v="2011-03-06T00:00:00"/>
    <n v="6455"/>
    <n v="255.28"/>
    <n v="159.41999999999999"/>
    <n v="1647832.4"/>
    <n v="1029056.1"/>
    <n v="618776.30000000005"/>
  </r>
  <r>
    <x v="0"/>
    <s v="Saint Lucia"/>
    <x v="7"/>
    <x v="1"/>
    <x v="0"/>
    <x v="1329"/>
    <x v="4"/>
    <x v="2"/>
    <n v="383834254"/>
    <n v="13"/>
    <d v="2011-11-28T00:00:00"/>
    <n v="3940"/>
    <n v="437.2"/>
    <n v="263.33"/>
    <n v="1722568"/>
    <n v="1037520.2"/>
    <n v="685047.8"/>
  </r>
  <r>
    <x v="5"/>
    <s v="Ghana"/>
    <x v="7"/>
    <x v="1"/>
    <x v="1"/>
    <x v="1735"/>
    <x v="11"/>
    <x v="3"/>
    <n v="217192685"/>
    <n v="0"/>
    <d v="2015-02-15T00:00:00"/>
    <n v="997"/>
    <n v="437.2"/>
    <n v="263.33"/>
    <n v="435888.4"/>
    <n v="262540.01"/>
    <n v="173348.39"/>
  </r>
  <r>
    <x v="1"/>
    <s v="Estonia"/>
    <x v="6"/>
    <x v="1"/>
    <x v="3"/>
    <x v="1720"/>
    <x v="5"/>
    <x v="0"/>
    <n v="343185698"/>
    <n v="49"/>
    <d v="2013-04-25T00:00:00"/>
    <n v="5129"/>
    <n v="651.21"/>
    <n v="524.96"/>
    <n v="3340056.09"/>
    <n v="2692519.84"/>
    <n v="647536.25"/>
  </r>
  <r>
    <x v="0"/>
    <s v="Honduras"/>
    <x v="10"/>
    <x v="0"/>
    <x v="2"/>
    <x v="1736"/>
    <x v="7"/>
    <x v="5"/>
    <n v="857174623"/>
    <n v="18"/>
    <d v="2014-08-27T00:00:00"/>
    <n v="5874"/>
    <n v="154.06"/>
    <n v="90.93"/>
    <n v="904948.44"/>
    <n v="534122.81999999995"/>
    <n v="370825.62"/>
  </r>
  <r>
    <x v="3"/>
    <s v="Syria"/>
    <x v="9"/>
    <x v="1"/>
    <x v="1"/>
    <x v="964"/>
    <x v="11"/>
    <x v="1"/>
    <n v="124833285"/>
    <n v="5"/>
    <d v="2010-02-10T00:00:00"/>
    <n v="9798"/>
    <n v="9.33"/>
    <n v="6.92"/>
    <n v="91415.34"/>
    <n v="67802.16"/>
    <n v="23613.18"/>
  </r>
  <r>
    <x v="5"/>
    <s v="Eritrea"/>
    <x v="9"/>
    <x v="1"/>
    <x v="2"/>
    <x v="1737"/>
    <x v="11"/>
    <x v="5"/>
    <n v="632148015"/>
    <n v="20"/>
    <d v="2014-03-14T00:00:00"/>
    <n v="5500"/>
    <n v="9.33"/>
    <n v="6.92"/>
    <n v="51315"/>
    <n v="38060"/>
    <n v="13255"/>
  </r>
  <r>
    <x v="2"/>
    <s v="Indonesia"/>
    <x v="11"/>
    <x v="0"/>
    <x v="0"/>
    <x v="843"/>
    <x v="6"/>
    <x v="3"/>
    <n v="435417640"/>
    <n v="13"/>
    <d v="2015-10-28T00:00:00"/>
    <n v="8610"/>
    <n v="668.27"/>
    <n v="502.54"/>
    <n v="5753804.7000000002"/>
    <n v="4326869.4000000004"/>
    <n v="1426935.3"/>
  </r>
  <r>
    <x v="4"/>
    <s v="Kiribati"/>
    <x v="6"/>
    <x v="1"/>
    <x v="2"/>
    <x v="1738"/>
    <x v="2"/>
    <x v="7"/>
    <n v="811253488"/>
    <n v="46"/>
    <d v="2012-10-31T00:00:00"/>
    <n v="6790"/>
    <n v="651.21"/>
    <n v="524.96"/>
    <n v="4421715.9000000004"/>
    <n v="3564478.4"/>
    <n v="857237.5"/>
  </r>
  <r>
    <x v="0"/>
    <s v="Saint Kitts and Nevis"/>
    <x v="8"/>
    <x v="0"/>
    <x v="2"/>
    <x v="134"/>
    <x v="9"/>
    <x v="3"/>
    <n v="406579387"/>
    <n v="19"/>
    <d v="2015-01-24T00:00:00"/>
    <n v="4730"/>
    <n v="421.89"/>
    <n v="364.69"/>
    <n v="1995539.7"/>
    <n v="1724983.7"/>
    <n v="270556"/>
  </r>
  <r>
    <x v="3"/>
    <s v="Tunisia"/>
    <x v="5"/>
    <x v="0"/>
    <x v="3"/>
    <x v="1128"/>
    <x v="11"/>
    <x v="2"/>
    <n v="188631665"/>
    <n v="46"/>
    <d v="2011-04-13T00:00:00"/>
    <n v="9156"/>
    <n v="109.28"/>
    <n v="35.840000000000003"/>
    <n v="1000567.68"/>
    <n v="328151.03999999998"/>
    <n v="672416.64"/>
  </r>
  <r>
    <x v="3"/>
    <s v="Somalia"/>
    <x v="7"/>
    <x v="0"/>
    <x v="1"/>
    <x v="1453"/>
    <x v="11"/>
    <x v="6"/>
    <n v="294959151"/>
    <n v="29"/>
    <d v="2017-03-26T00:00:00"/>
    <n v="3822"/>
    <n v="437.2"/>
    <n v="263.33"/>
    <n v="1670978.4"/>
    <n v="1006447.26"/>
    <n v="664531.14"/>
  </r>
  <r>
    <x v="4"/>
    <s v="Solomon Islands"/>
    <x v="10"/>
    <x v="0"/>
    <x v="1"/>
    <x v="1739"/>
    <x v="5"/>
    <x v="7"/>
    <n v="483423173"/>
    <n v="34"/>
    <d v="2012-04-29T00:00:00"/>
    <n v="4514"/>
    <n v="154.06"/>
    <n v="90.93"/>
    <n v="695426.84"/>
    <n v="410458.02"/>
    <n v="284968.82"/>
  </r>
  <r>
    <x v="3"/>
    <s v="Tunisia"/>
    <x v="3"/>
    <x v="1"/>
    <x v="0"/>
    <x v="1740"/>
    <x v="6"/>
    <x v="1"/>
    <n v="582197558"/>
    <n v="13"/>
    <d v="2010-10-17T00:00:00"/>
    <n v="4050"/>
    <n v="205.7"/>
    <n v="117.11"/>
    <n v="833085"/>
    <n v="474295.5"/>
    <n v="358789.5"/>
  </r>
  <r>
    <x v="5"/>
    <s v="Cameroon"/>
    <x v="1"/>
    <x v="0"/>
    <x v="3"/>
    <x v="1521"/>
    <x v="9"/>
    <x v="0"/>
    <n v="939768636"/>
    <n v="35"/>
    <d v="2013-02-10T00:00:00"/>
    <n v="7278"/>
    <n v="152.58000000000001"/>
    <n v="97.44"/>
    <n v="1110477.24"/>
    <n v="709168.32"/>
    <n v="401308.92"/>
  </r>
  <r>
    <x v="1"/>
    <s v="France"/>
    <x v="7"/>
    <x v="0"/>
    <x v="0"/>
    <x v="1741"/>
    <x v="1"/>
    <x v="4"/>
    <n v="174935233"/>
    <n v="3"/>
    <d v="2016-07-29T00:00:00"/>
    <n v="6078"/>
    <n v="437.2"/>
    <n v="263.33"/>
    <n v="2657301.6"/>
    <n v="1600519.74"/>
    <n v="1056781.8600000001"/>
  </r>
  <r>
    <x v="3"/>
    <s v="Egypt"/>
    <x v="8"/>
    <x v="0"/>
    <x v="3"/>
    <x v="1224"/>
    <x v="10"/>
    <x v="7"/>
    <n v="126808679"/>
    <n v="39"/>
    <d v="2012-07-29T00:00:00"/>
    <n v="4361"/>
    <n v="421.89"/>
    <n v="364.69"/>
    <n v="1839862.29"/>
    <n v="1590413.09"/>
    <n v="249449.2"/>
  </r>
  <r>
    <x v="1"/>
    <s v="Romania"/>
    <x v="9"/>
    <x v="1"/>
    <x v="0"/>
    <x v="829"/>
    <x v="6"/>
    <x v="2"/>
    <n v="904812800"/>
    <n v="46"/>
    <d v="2011-11-24T00:00:00"/>
    <n v="3069"/>
    <n v="9.33"/>
    <n v="6.92"/>
    <n v="28633.77"/>
    <n v="21237.48"/>
    <n v="7396.29"/>
  </r>
  <r>
    <x v="1"/>
    <s v="Romania"/>
    <x v="4"/>
    <x v="0"/>
    <x v="2"/>
    <x v="1742"/>
    <x v="10"/>
    <x v="2"/>
    <n v="438683927"/>
    <n v="46"/>
    <d v="2011-07-29T00:00:00"/>
    <n v="5177"/>
    <n v="81.73"/>
    <n v="56.67"/>
    <n v="423116.21"/>
    <n v="293380.59000000003"/>
    <n v="129735.62"/>
  </r>
  <r>
    <x v="5"/>
    <s v="Kenya"/>
    <x v="1"/>
    <x v="0"/>
    <x v="3"/>
    <x v="1743"/>
    <x v="8"/>
    <x v="0"/>
    <n v="328470885"/>
    <n v="46"/>
    <d v="2013-06-12T00:00:00"/>
    <n v="689"/>
    <n v="152.58000000000001"/>
    <n v="97.44"/>
    <n v="105127.62"/>
    <n v="67136.160000000003"/>
    <n v="37991.46"/>
  </r>
  <r>
    <x v="5"/>
    <s v="Tanzania"/>
    <x v="0"/>
    <x v="1"/>
    <x v="0"/>
    <x v="1738"/>
    <x v="2"/>
    <x v="7"/>
    <n v="894535005"/>
    <n v="18"/>
    <d v="2012-10-03T00:00:00"/>
    <n v="1641"/>
    <n v="255.28"/>
    <n v="159.41999999999999"/>
    <n v="418914.48"/>
    <n v="261608.22"/>
    <n v="157306.26"/>
  </r>
  <r>
    <x v="5"/>
    <s v="Comoros"/>
    <x v="9"/>
    <x v="0"/>
    <x v="2"/>
    <x v="1621"/>
    <x v="3"/>
    <x v="6"/>
    <n v="727550113"/>
    <n v="24"/>
    <d v="2017-05-29T00:00:00"/>
    <n v="7101"/>
    <n v="9.33"/>
    <n v="6.92"/>
    <n v="66252.33"/>
    <n v="49138.92"/>
    <n v="17113.41"/>
  </r>
  <r>
    <x v="4"/>
    <s v="Vanuatu"/>
    <x v="6"/>
    <x v="0"/>
    <x v="1"/>
    <x v="1408"/>
    <x v="8"/>
    <x v="0"/>
    <n v="738502538"/>
    <n v="34"/>
    <d v="2013-05-29T00:00:00"/>
    <n v="8167"/>
    <n v="651.21"/>
    <n v="524.96"/>
    <n v="5318432.07"/>
    <n v="4287348.32"/>
    <n v="1031083.75"/>
  </r>
  <r>
    <x v="4"/>
    <s v="Fiji"/>
    <x v="6"/>
    <x v="1"/>
    <x v="1"/>
    <x v="1744"/>
    <x v="8"/>
    <x v="5"/>
    <n v="108691108"/>
    <n v="12"/>
    <d v="2014-04-24T00:00:00"/>
    <n v="2969"/>
    <n v="651.21"/>
    <n v="524.96"/>
    <n v="1933442.49"/>
    <n v="1558606.24"/>
    <n v="374836.25"/>
  </r>
  <r>
    <x v="0"/>
    <s v="Costa Rica"/>
    <x v="7"/>
    <x v="0"/>
    <x v="1"/>
    <x v="1168"/>
    <x v="5"/>
    <x v="7"/>
    <n v="339727151"/>
    <n v="31"/>
    <d v="2012-04-27T00:00:00"/>
    <n v="1668"/>
    <n v="437.2"/>
    <n v="263.33"/>
    <n v="729249.6"/>
    <n v="439234.44"/>
    <n v="290015.15999999997"/>
  </r>
  <r>
    <x v="1"/>
    <s v="Iceland"/>
    <x v="9"/>
    <x v="1"/>
    <x v="3"/>
    <x v="1745"/>
    <x v="7"/>
    <x v="2"/>
    <n v="303534495"/>
    <n v="5"/>
    <d v="2011-08-18T00:00:00"/>
    <n v="1457"/>
    <n v="9.33"/>
    <n v="6.92"/>
    <n v="13593.81"/>
    <n v="10082.44"/>
    <n v="3511.37"/>
  </r>
  <r>
    <x v="5"/>
    <s v="Burkina Faso"/>
    <x v="6"/>
    <x v="0"/>
    <x v="2"/>
    <x v="1746"/>
    <x v="3"/>
    <x v="1"/>
    <n v="292349469"/>
    <n v="10"/>
    <d v="2010-05-11T00:00:00"/>
    <n v="1559"/>
    <n v="651.21"/>
    <n v="524.96"/>
    <n v="1015236.39"/>
    <n v="818412.64"/>
    <n v="196823.75"/>
  </r>
  <r>
    <x v="3"/>
    <s v="Morocco"/>
    <x v="7"/>
    <x v="1"/>
    <x v="3"/>
    <x v="1128"/>
    <x v="11"/>
    <x v="2"/>
    <n v="668720901"/>
    <n v="11"/>
    <d v="2011-03-09T00:00:00"/>
    <n v="8230"/>
    <n v="437.2"/>
    <n v="263.33"/>
    <n v="3598156"/>
    <n v="2167205.9"/>
    <n v="1430950.1"/>
  </r>
  <r>
    <x v="0"/>
    <s v="Guatemala"/>
    <x v="3"/>
    <x v="1"/>
    <x v="2"/>
    <x v="1747"/>
    <x v="3"/>
    <x v="1"/>
    <n v="515510118"/>
    <n v="35"/>
    <d v="2010-06-11T00:00:00"/>
    <n v="9754"/>
    <n v="205.7"/>
    <n v="117.11"/>
    <n v="2006397.8"/>
    <n v="1142290.94"/>
    <n v="864106.86"/>
  </r>
  <r>
    <x v="5"/>
    <s v="South Africa"/>
    <x v="8"/>
    <x v="1"/>
    <x v="1"/>
    <x v="1748"/>
    <x v="7"/>
    <x v="4"/>
    <n v="785890948"/>
    <n v="49"/>
    <d v="2016-09-24T00:00:00"/>
    <n v="1451"/>
    <n v="421.89"/>
    <n v="364.69"/>
    <n v="612162.39"/>
    <n v="529165.18999999994"/>
    <n v="82997.2"/>
  </r>
  <r>
    <x v="5"/>
    <s v="Zimbabwe"/>
    <x v="1"/>
    <x v="0"/>
    <x v="1"/>
    <x v="1355"/>
    <x v="0"/>
    <x v="4"/>
    <n v="253349721"/>
    <n v="31"/>
    <d v="2017-01-06T00:00:00"/>
    <n v="667"/>
    <n v="152.58000000000001"/>
    <n v="97.44"/>
    <n v="101770.86"/>
    <n v="64992.480000000003"/>
    <n v="36778.379999999997"/>
  </r>
  <r>
    <x v="2"/>
    <s v="India"/>
    <x v="9"/>
    <x v="1"/>
    <x v="2"/>
    <x v="1460"/>
    <x v="6"/>
    <x v="1"/>
    <n v="461685264"/>
    <n v="0"/>
    <d v="2010-10-24T00:00:00"/>
    <n v="1784"/>
    <n v="9.33"/>
    <n v="6.92"/>
    <n v="16644.72"/>
    <n v="12345.28"/>
    <n v="4299.4399999999996"/>
  </r>
  <r>
    <x v="1"/>
    <s v="Liechtenstein"/>
    <x v="0"/>
    <x v="0"/>
    <x v="0"/>
    <x v="370"/>
    <x v="4"/>
    <x v="0"/>
    <n v="775008904"/>
    <n v="37"/>
    <d v="2014-01-02T00:00:00"/>
    <n v="1212"/>
    <n v="255.28"/>
    <n v="159.41999999999999"/>
    <n v="309399.36"/>
    <n v="193217.04"/>
    <n v="116182.32"/>
  </r>
  <r>
    <x v="0"/>
    <s v="Guatemala"/>
    <x v="9"/>
    <x v="0"/>
    <x v="1"/>
    <x v="902"/>
    <x v="10"/>
    <x v="4"/>
    <n v="627744472"/>
    <n v="11"/>
    <d v="2016-06-18T00:00:00"/>
    <n v="2394"/>
    <n v="9.33"/>
    <n v="6.92"/>
    <n v="22336.02"/>
    <n v="16566.48"/>
    <n v="5769.54"/>
  </r>
  <r>
    <x v="2"/>
    <s v="Taiwan"/>
    <x v="2"/>
    <x v="0"/>
    <x v="3"/>
    <x v="1089"/>
    <x v="8"/>
    <x v="6"/>
    <n v="874628293"/>
    <n v="4"/>
    <d v="2017-04-11T00:00:00"/>
    <n v="803"/>
    <n v="47.45"/>
    <n v="31.79"/>
    <n v="38102.35"/>
    <n v="25527.37"/>
    <n v="12574.98"/>
  </r>
  <r>
    <x v="5"/>
    <s v="Lesotho"/>
    <x v="0"/>
    <x v="0"/>
    <x v="0"/>
    <x v="143"/>
    <x v="1"/>
    <x v="7"/>
    <n v="640709197"/>
    <n v="38"/>
    <d v="2012-08-24T00:00:00"/>
    <n v="8944"/>
    <n v="255.28"/>
    <n v="159.41999999999999"/>
    <n v="2283224.3199999998"/>
    <n v="1425852.48"/>
    <n v="857371.84"/>
  </r>
  <r>
    <x v="1"/>
    <s v="Greece"/>
    <x v="9"/>
    <x v="0"/>
    <x v="0"/>
    <x v="443"/>
    <x v="7"/>
    <x v="5"/>
    <n v="471348512"/>
    <n v="46"/>
    <d v="2014-10-01T00:00:00"/>
    <n v="1354"/>
    <n v="9.33"/>
    <n v="6.92"/>
    <n v="12632.82"/>
    <n v="9369.68"/>
    <n v="3263.14"/>
  </r>
  <r>
    <x v="4"/>
    <s v="Tuvalu"/>
    <x v="11"/>
    <x v="1"/>
    <x v="3"/>
    <x v="1749"/>
    <x v="10"/>
    <x v="1"/>
    <n v="982220065"/>
    <n v="0"/>
    <d v="2010-06-01T00:00:00"/>
    <n v="9599"/>
    <n v="668.27"/>
    <n v="502.54"/>
    <n v="6414723.7300000004"/>
    <n v="4823881.46"/>
    <n v="1590842.27"/>
  </r>
  <r>
    <x v="5"/>
    <s v="Cape Verde"/>
    <x v="1"/>
    <x v="1"/>
    <x v="1"/>
    <x v="1651"/>
    <x v="7"/>
    <x v="1"/>
    <n v="609310185"/>
    <n v="38"/>
    <d v="2010-09-21T00:00:00"/>
    <n v="7279"/>
    <n v="152.58000000000001"/>
    <n v="97.44"/>
    <n v="1110629.82"/>
    <n v="709265.76"/>
    <n v="401364.06"/>
  </r>
  <r>
    <x v="5"/>
    <s v="Tanzania"/>
    <x v="6"/>
    <x v="1"/>
    <x v="2"/>
    <x v="401"/>
    <x v="7"/>
    <x v="3"/>
    <n v="558917701"/>
    <n v="31"/>
    <d v="2015-09-21T00:00:00"/>
    <n v="5023"/>
    <n v="651.21"/>
    <n v="524.96"/>
    <n v="3271027.83"/>
    <n v="2636874.08"/>
    <n v="634153.75"/>
  </r>
  <r>
    <x v="5"/>
    <s v="Togo"/>
    <x v="2"/>
    <x v="0"/>
    <x v="0"/>
    <x v="1750"/>
    <x v="6"/>
    <x v="2"/>
    <n v="757653939"/>
    <n v="18"/>
    <d v="2011-11-04T00:00:00"/>
    <n v="5492"/>
    <n v="47.45"/>
    <n v="31.79"/>
    <n v="260595.4"/>
    <n v="174590.68"/>
    <n v="86004.72"/>
  </r>
  <r>
    <x v="1"/>
    <s v="Malta"/>
    <x v="0"/>
    <x v="1"/>
    <x v="1"/>
    <x v="1751"/>
    <x v="0"/>
    <x v="7"/>
    <n v="302442729"/>
    <n v="25"/>
    <d v="2013-01-17T00:00:00"/>
    <n v="8379"/>
    <n v="255.28"/>
    <n v="159.41999999999999"/>
    <n v="2138991.12"/>
    <n v="1335780.18"/>
    <n v="803210.94"/>
  </r>
  <r>
    <x v="2"/>
    <s v="Kazakhstan"/>
    <x v="1"/>
    <x v="0"/>
    <x v="2"/>
    <x v="864"/>
    <x v="10"/>
    <x v="2"/>
    <n v="610520398"/>
    <n v="39"/>
    <d v="2011-07-15T00:00:00"/>
    <n v="5408"/>
    <n v="152.58000000000001"/>
    <n v="97.44"/>
    <n v="825152.64"/>
    <n v="526955.52000000002"/>
    <n v="298197.12"/>
  </r>
  <r>
    <x v="5"/>
    <s v="Gabon"/>
    <x v="2"/>
    <x v="0"/>
    <x v="3"/>
    <x v="1476"/>
    <x v="6"/>
    <x v="2"/>
    <n v="469435775"/>
    <n v="39"/>
    <d v="2011-12-02T00:00:00"/>
    <n v="5333"/>
    <n v="47.45"/>
    <n v="31.79"/>
    <n v="253050.85"/>
    <n v="169536.07"/>
    <n v="83514.78"/>
  </r>
  <r>
    <x v="1"/>
    <s v="Macedonia"/>
    <x v="10"/>
    <x v="0"/>
    <x v="1"/>
    <x v="1514"/>
    <x v="8"/>
    <x v="7"/>
    <n v="987050187"/>
    <n v="13"/>
    <d v="2012-04-25T00:00:00"/>
    <n v="8940"/>
    <n v="154.06"/>
    <n v="90.93"/>
    <n v="1377296.4"/>
    <n v="812914.2"/>
    <n v="564382.19999999995"/>
  </r>
  <r>
    <x v="1"/>
    <s v="Bulgaria"/>
    <x v="6"/>
    <x v="0"/>
    <x v="3"/>
    <x v="766"/>
    <x v="4"/>
    <x v="3"/>
    <n v="641537463"/>
    <n v="42"/>
    <d v="2015-12-14T00:00:00"/>
    <n v="4047"/>
    <n v="651.21"/>
    <n v="524.96"/>
    <n v="2635446.87"/>
    <n v="2124513.12"/>
    <n v="510933.75"/>
  </r>
  <r>
    <x v="0"/>
    <s v="Cuba"/>
    <x v="7"/>
    <x v="1"/>
    <x v="1"/>
    <x v="1752"/>
    <x v="3"/>
    <x v="2"/>
    <n v="231383931"/>
    <n v="16"/>
    <d v="2011-06-16T00:00:00"/>
    <n v="502"/>
    <n v="437.2"/>
    <n v="263.33"/>
    <n v="219474.4"/>
    <n v="132191.66"/>
    <n v="87282.74"/>
  </r>
  <r>
    <x v="5"/>
    <s v="Guinea-Bissau"/>
    <x v="4"/>
    <x v="0"/>
    <x v="3"/>
    <x v="1753"/>
    <x v="1"/>
    <x v="3"/>
    <n v="625388419"/>
    <n v="17"/>
    <d v="2015-07-19T00:00:00"/>
    <n v="5186"/>
    <n v="81.73"/>
    <n v="56.67"/>
    <n v="423851.78"/>
    <n v="293890.62"/>
    <n v="129961.16"/>
  </r>
  <r>
    <x v="1"/>
    <s v="Czech Republic"/>
    <x v="11"/>
    <x v="1"/>
    <x v="2"/>
    <x v="1754"/>
    <x v="3"/>
    <x v="3"/>
    <n v="512662255"/>
    <n v="38"/>
    <d v="2015-06-22T00:00:00"/>
    <n v="7009"/>
    <n v="668.27"/>
    <n v="502.54"/>
    <n v="4683904.43"/>
    <n v="3522302.86"/>
    <n v="1161601.57"/>
  </r>
  <r>
    <x v="2"/>
    <s v="Laos"/>
    <x v="9"/>
    <x v="0"/>
    <x v="2"/>
    <x v="584"/>
    <x v="2"/>
    <x v="1"/>
    <n v="452629268"/>
    <n v="9"/>
    <d v="2010-09-26T00:00:00"/>
    <n v="1914"/>
    <n v="9.33"/>
    <n v="6.92"/>
    <n v="17857.62"/>
    <n v="13244.88"/>
    <n v="4612.74"/>
  </r>
  <r>
    <x v="5"/>
    <s v="Chad"/>
    <x v="0"/>
    <x v="0"/>
    <x v="3"/>
    <x v="704"/>
    <x v="10"/>
    <x v="6"/>
    <n v="625025784"/>
    <n v="27"/>
    <d v="2017-07-04T00:00:00"/>
    <n v="7874"/>
    <n v="255.28"/>
    <n v="159.41999999999999"/>
    <n v="2010074.72"/>
    <n v="1255273.08"/>
    <n v="754801.64"/>
  </r>
  <r>
    <x v="1"/>
    <s v="Germany"/>
    <x v="5"/>
    <x v="1"/>
    <x v="2"/>
    <x v="1755"/>
    <x v="4"/>
    <x v="1"/>
    <n v="379900634"/>
    <n v="25"/>
    <d v="2010-12-02T00:00:00"/>
    <n v="9895"/>
    <n v="109.28"/>
    <n v="35.840000000000003"/>
    <n v="1081325.6000000001"/>
    <n v="354636.79999999999"/>
    <n v="726688.8"/>
  </r>
  <r>
    <x v="2"/>
    <s v="China"/>
    <x v="3"/>
    <x v="0"/>
    <x v="1"/>
    <x v="1189"/>
    <x v="6"/>
    <x v="7"/>
    <n v="487615144"/>
    <n v="50"/>
    <d v="2012-12-01T00:00:00"/>
    <n v="5012"/>
    <n v="205.7"/>
    <n v="117.11"/>
    <n v="1030968.4"/>
    <n v="586955.31999999995"/>
    <n v="444013.08"/>
  </r>
  <r>
    <x v="2"/>
    <s v="Myanmar"/>
    <x v="4"/>
    <x v="1"/>
    <x v="2"/>
    <x v="1756"/>
    <x v="9"/>
    <x v="7"/>
    <n v="888843142"/>
    <n v="35"/>
    <d v="2012-02-19T00:00:00"/>
    <n v="7293"/>
    <n v="81.73"/>
    <n v="56.67"/>
    <n v="596056.89"/>
    <n v="413294.31"/>
    <n v="182762.58"/>
  </r>
  <r>
    <x v="5"/>
    <s v="Namibia"/>
    <x v="4"/>
    <x v="1"/>
    <x v="3"/>
    <x v="1757"/>
    <x v="7"/>
    <x v="0"/>
    <n v="244570958"/>
    <n v="30"/>
    <d v="2013-09-19T00:00:00"/>
    <n v="2836"/>
    <n v="81.73"/>
    <n v="56.67"/>
    <n v="231786.28"/>
    <n v="160716.12"/>
    <n v="71070.16"/>
  </r>
  <r>
    <x v="4"/>
    <s v="Australia"/>
    <x v="4"/>
    <x v="1"/>
    <x v="2"/>
    <x v="1758"/>
    <x v="8"/>
    <x v="7"/>
    <n v="886097419"/>
    <n v="21"/>
    <d v="2012-05-08T00:00:00"/>
    <n v="4772"/>
    <n v="81.73"/>
    <n v="56.67"/>
    <n v="390015.56"/>
    <n v="270429.24"/>
    <n v="119586.32"/>
  </r>
  <r>
    <x v="4"/>
    <s v="Australia"/>
    <x v="1"/>
    <x v="1"/>
    <x v="0"/>
    <x v="868"/>
    <x v="3"/>
    <x v="2"/>
    <n v="265033853"/>
    <n v="7"/>
    <d v="2011-05-26T00:00:00"/>
    <n v="8261"/>
    <n v="152.58000000000001"/>
    <n v="97.44"/>
    <n v="1260463.3799999999"/>
    <n v="804951.84"/>
    <n v="455511.54"/>
  </r>
  <r>
    <x v="5"/>
    <s v="Lesotho"/>
    <x v="11"/>
    <x v="0"/>
    <x v="0"/>
    <x v="1759"/>
    <x v="1"/>
    <x v="2"/>
    <n v="403304088"/>
    <n v="27"/>
    <d v="2011-08-09T00:00:00"/>
    <n v="5497"/>
    <n v="668.27"/>
    <n v="502.54"/>
    <n v="3673480.19"/>
    <n v="2762462.38"/>
    <n v="911017.81"/>
  </r>
  <r>
    <x v="1"/>
    <s v="Georgia"/>
    <x v="3"/>
    <x v="0"/>
    <x v="3"/>
    <x v="1760"/>
    <x v="10"/>
    <x v="5"/>
    <n v="243144452"/>
    <n v="32"/>
    <d v="2014-07-16T00:00:00"/>
    <n v="701"/>
    <n v="205.7"/>
    <n v="117.11"/>
    <n v="144195.70000000001"/>
    <n v="82094.11"/>
    <n v="62101.59"/>
  </r>
  <r>
    <x v="5"/>
    <s v="Seychelles"/>
    <x v="10"/>
    <x v="0"/>
    <x v="3"/>
    <x v="1675"/>
    <x v="1"/>
    <x v="2"/>
    <n v="597103774"/>
    <n v="11"/>
    <d v="2011-08-01T00:00:00"/>
    <n v="5131"/>
    <n v="154.06"/>
    <n v="90.93"/>
    <n v="790481.86"/>
    <n v="466561.83"/>
    <n v="323920.03000000003"/>
  </r>
  <r>
    <x v="1"/>
    <s v="Malta"/>
    <x v="7"/>
    <x v="0"/>
    <x v="3"/>
    <x v="782"/>
    <x v="10"/>
    <x v="1"/>
    <n v="998043382"/>
    <n v="18"/>
    <d v="2010-07-03T00:00:00"/>
    <n v="2070"/>
    <n v="437.2"/>
    <n v="263.33"/>
    <n v="905004"/>
    <n v="545093.1"/>
    <n v="359910.9"/>
  </r>
  <r>
    <x v="0"/>
    <s v="Belize"/>
    <x v="5"/>
    <x v="1"/>
    <x v="0"/>
    <x v="1568"/>
    <x v="9"/>
    <x v="4"/>
    <n v="149137103"/>
    <n v="43"/>
    <d v="2016-03-04T00:00:00"/>
    <n v="1838"/>
    <n v="109.28"/>
    <n v="35.840000000000003"/>
    <n v="200856.64"/>
    <n v="65873.919999999998"/>
    <n v="134982.72"/>
  </r>
  <r>
    <x v="5"/>
    <s v="Cameroon"/>
    <x v="1"/>
    <x v="1"/>
    <x v="1"/>
    <x v="600"/>
    <x v="7"/>
    <x v="2"/>
    <n v="873871266"/>
    <n v="41"/>
    <d v="2011-09-19T00:00:00"/>
    <n v="6782"/>
    <n v="152.58000000000001"/>
    <n v="97.44"/>
    <n v="1034797.56"/>
    <n v="660838.07999999996"/>
    <n v="373959.48"/>
  </r>
  <r>
    <x v="0"/>
    <s v="Dominica"/>
    <x v="7"/>
    <x v="1"/>
    <x v="1"/>
    <x v="1337"/>
    <x v="10"/>
    <x v="3"/>
    <n v="666044700"/>
    <n v="4"/>
    <d v="2015-07-01T00:00:00"/>
    <n v="6282"/>
    <n v="437.2"/>
    <n v="263.33"/>
    <n v="2746490.4"/>
    <n v="1654239.06"/>
    <n v="1092251.3400000001"/>
  </r>
  <r>
    <x v="4"/>
    <s v="Marshall Islands"/>
    <x v="10"/>
    <x v="0"/>
    <x v="2"/>
    <x v="1761"/>
    <x v="4"/>
    <x v="4"/>
    <n v="239768731"/>
    <n v="40"/>
    <d v="2016-12-22T00:00:00"/>
    <n v="1751"/>
    <n v="154.06"/>
    <n v="90.93"/>
    <n v="269759.06"/>
    <n v="159218.43"/>
    <n v="110540.63"/>
  </r>
  <r>
    <x v="5"/>
    <s v="Niger"/>
    <x v="3"/>
    <x v="1"/>
    <x v="1"/>
    <x v="1762"/>
    <x v="8"/>
    <x v="6"/>
    <n v="379467189"/>
    <n v="41"/>
    <d v="2017-06-09T00:00:00"/>
    <n v="1629"/>
    <n v="205.7"/>
    <n v="117.11"/>
    <n v="335085.3"/>
    <n v="190772.19"/>
    <n v="144313.10999999999"/>
  </r>
  <r>
    <x v="3"/>
    <s v="Somalia"/>
    <x v="2"/>
    <x v="0"/>
    <x v="2"/>
    <x v="1763"/>
    <x v="0"/>
    <x v="2"/>
    <n v="589876401"/>
    <n v="15"/>
    <d v="2011-12-29T00:00:00"/>
    <n v="6390"/>
    <n v="47.45"/>
    <n v="31.79"/>
    <n v="303205.5"/>
    <n v="203138.1"/>
    <n v="100067.4"/>
  </r>
  <r>
    <x v="1"/>
    <s v="Spain"/>
    <x v="9"/>
    <x v="1"/>
    <x v="2"/>
    <x v="480"/>
    <x v="6"/>
    <x v="3"/>
    <n v="446045196"/>
    <n v="8"/>
    <d v="2015-11-01T00:00:00"/>
    <n v="3540"/>
    <n v="9.33"/>
    <n v="6.92"/>
    <n v="33028.199999999997"/>
    <n v="24496.799999999999"/>
    <n v="8531.4"/>
  </r>
  <r>
    <x v="5"/>
    <s v="South Sudan"/>
    <x v="8"/>
    <x v="1"/>
    <x v="0"/>
    <x v="1764"/>
    <x v="6"/>
    <x v="5"/>
    <n v="943334901"/>
    <n v="30"/>
    <d v="2014-11-03T00:00:00"/>
    <n v="2615"/>
    <n v="421.89"/>
    <n v="364.69"/>
    <n v="1103242.3500000001"/>
    <n v="953664.35"/>
    <n v="149578"/>
  </r>
  <r>
    <x v="2"/>
    <s v="Bangladesh"/>
    <x v="2"/>
    <x v="1"/>
    <x v="3"/>
    <x v="1765"/>
    <x v="7"/>
    <x v="5"/>
    <n v="447419345"/>
    <n v="28"/>
    <d v="2014-09-18T00:00:00"/>
    <n v="182"/>
    <n v="47.45"/>
    <n v="31.79"/>
    <n v="8635.9"/>
    <n v="5785.78"/>
    <n v="2850.12"/>
  </r>
  <r>
    <x v="1"/>
    <s v="Lithuania"/>
    <x v="11"/>
    <x v="1"/>
    <x v="0"/>
    <x v="1766"/>
    <x v="6"/>
    <x v="5"/>
    <n v="544284856"/>
    <n v="11"/>
    <d v="2014-10-25T00:00:00"/>
    <n v="4839"/>
    <n v="668.27"/>
    <n v="502.54"/>
    <n v="3233758.53"/>
    <n v="2431791.06"/>
    <n v="801967.47"/>
  </r>
  <r>
    <x v="2"/>
    <s v="Brunei"/>
    <x v="0"/>
    <x v="0"/>
    <x v="2"/>
    <x v="550"/>
    <x v="6"/>
    <x v="2"/>
    <n v="190230262"/>
    <n v="31"/>
    <d v="2011-11-27T00:00:00"/>
    <n v="2217"/>
    <n v="255.28"/>
    <n v="159.41999999999999"/>
    <n v="565955.76"/>
    <n v="353434.14"/>
    <n v="212521.62"/>
  </r>
  <r>
    <x v="0"/>
    <s v="Panama"/>
    <x v="1"/>
    <x v="0"/>
    <x v="2"/>
    <x v="1282"/>
    <x v="0"/>
    <x v="1"/>
    <n v="661866891"/>
    <n v="48"/>
    <d v="2011-02-16T00:00:00"/>
    <n v="9976"/>
    <n v="152.58000000000001"/>
    <n v="97.44"/>
    <n v="1522138.08"/>
    <n v="972061.44"/>
    <n v="550076.64"/>
  </r>
  <r>
    <x v="1"/>
    <s v="Romania"/>
    <x v="10"/>
    <x v="1"/>
    <x v="3"/>
    <x v="1767"/>
    <x v="4"/>
    <x v="5"/>
    <n v="606118571"/>
    <n v="12"/>
    <d v="2014-11-18T00:00:00"/>
    <n v="2809"/>
    <n v="154.06"/>
    <n v="90.93"/>
    <n v="432754.54"/>
    <n v="255422.37"/>
    <n v="177332.17"/>
  </r>
  <r>
    <x v="0"/>
    <s v="Guatemala"/>
    <x v="7"/>
    <x v="1"/>
    <x v="3"/>
    <x v="1768"/>
    <x v="6"/>
    <x v="2"/>
    <n v="990221631"/>
    <n v="39"/>
    <d v="2011-12-06T00:00:00"/>
    <n v="7440"/>
    <n v="437.2"/>
    <n v="263.33"/>
    <n v="3252768"/>
    <n v="1959175.2"/>
    <n v="1293592.8"/>
  </r>
  <r>
    <x v="6"/>
    <s v="Canada"/>
    <x v="6"/>
    <x v="0"/>
    <x v="2"/>
    <x v="511"/>
    <x v="3"/>
    <x v="1"/>
    <n v="151724898"/>
    <n v="30"/>
    <d v="2010-06-16T00:00:00"/>
    <n v="7624"/>
    <n v="651.21"/>
    <n v="524.96"/>
    <n v="4964825.04"/>
    <n v="4002295.04"/>
    <n v="962530"/>
  </r>
  <r>
    <x v="0"/>
    <s v="Jamaica"/>
    <x v="4"/>
    <x v="1"/>
    <x v="0"/>
    <x v="1769"/>
    <x v="10"/>
    <x v="7"/>
    <n v="548489701"/>
    <n v="50"/>
    <d v="2012-07-31T00:00:00"/>
    <n v="9146"/>
    <n v="81.73"/>
    <n v="56.67"/>
    <n v="747502.58"/>
    <n v="518303.82"/>
    <n v="229198.76"/>
  </r>
  <r>
    <x v="0"/>
    <s v="Saint Kitts and Nevis"/>
    <x v="4"/>
    <x v="0"/>
    <x v="2"/>
    <x v="172"/>
    <x v="8"/>
    <x v="6"/>
    <n v="208689868"/>
    <n v="2"/>
    <d v="2017-04-03T00:00:00"/>
    <n v="4824"/>
    <n v="81.73"/>
    <n v="56.67"/>
    <n v="394265.52"/>
    <n v="273376.08"/>
    <n v="120889.44"/>
  </r>
  <r>
    <x v="3"/>
    <s v="Somalia"/>
    <x v="5"/>
    <x v="0"/>
    <x v="3"/>
    <x v="1627"/>
    <x v="1"/>
    <x v="6"/>
    <n v="380811727"/>
    <n v="4"/>
    <d v="2017-07-06T00:00:00"/>
    <n v="9507"/>
    <n v="109.28"/>
    <n v="35.840000000000003"/>
    <n v="1038924.96"/>
    <n v="340730.88"/>
    <n v="698194.08"/>
  </r>
  <r>
    <x v="1"/>
    <s v="Portugal"/>
    <x v="1"/>
    <x v="0"/>
    <x v="1"/>
    <x v="1192"/>
    <x v="6"/>
    <x v="1"/>
    <n v="583654105"/>
    <n v="12"/>
    <d v="2010-10-19T00:00:00"/>
    <n v="5075"/>
    <n v="152.58000000000001"/>
    <n v="97.44"/>
    <n v="774343.5"/>
    <n v="494508"/>
    <n v="279835.5"/>
  </r>
  <r>
    <x v="3"/>
    <s v="Tunisia"/>
    <x v="3"/>
    <x v="0"/>
    <x v="2"/>
    <x v="1770"/>
    <x v="6"/>
    <x v="1"/>
    <n v="856328332"/>
    <n v="44"/>
    <d v="2010-12-08T00:00:00"/>
    <n v="5438"/>
    <n v="205.7"/>
    <n v="117.11"/>
    <n v="1118596.6000000001"/>
    <n v="636844.18000000005"/>
    <n v="481752.42"/>
  </r>
  <r>
    <x v="4"/>
    <s v="East Timor"/>
    <x v="0"/>
    <x v="1"/>
    <x v="1"/>
    <x v="200"/>
    <x v="1"/>
    <x v="0"/>
    <n v="408258235"/>
    <n v="4"/>
    <d v="2013-07-27T00:00:00"/>
    <n v="1539"/>
    <n v="255.28"/>
    <n v="159.41999999999999"/>
    <n v="392875.92"/>
    <n v="245347.38"/>
    <n v="147528.54"/>
  </r>
  <r>
    <x v="5"/>
    <s v="Comoros"/>
    <x v="11"/>
    <x v="0"/>
    <x v="1"/>
    <x v="1771"/>
    <x v="0"/>
    <x v="3"/>
    <n v="769180142"/>
    <n v="16"/>
    <d v="2016-01-04T00:00:00"/>
    <n v="6352"/>
    <n v="668.27"/>
    <n v="502.54"/>
    <n v="4244851.04"/>
    <n v="3192134.08"/>
    <n v="1052716.96"/>
  </r>
  <r>
    <x v="3"/>
    <s v="Libya"/>
    <x v="8"/>
    <x v="0"/>
    <x v="3"/>
    <x v="1298"/>
    <x v="8"/>
    <x v="7"/>
    <n v="839142882"/>
    <n v="37"/>
    <d v="2012-05-20T00:00:00"/>
    <n v="9881"/>
    <n v="421.89"/>
    <n v="364.69"/>
    <n v="4168695.09"/>
    <n v="3603501.89"/>
    <n v="565193.19999999995"/>
  </r>
  <r>
    <x v="4"/>
    <s v="Australia"/>
    <x v="6"/>
    <x v="0"/>
    <x v="2"/>
    <x v="1751"/>
    <x v="0"/>
    <x v="7"/>
    <n v="938507783"/>
    <n v="38"/>
    <d v="2013-01-30T00:00:00"/>
    <n v="4164"/>
    <n v="651.21"/>
    <n v="524.96"/>
    <n v="2711638.44"/>
    <n v="2185933.44"/>
    <n v="525705"/>
  </r>
  <r>
    <x v="5"/>
    <s v="Djibouti"/>
    <x v="11"/>
    <x v="1"/>
    <x v="2"/>
    <x v="1772"/>
    <x v="7"/>
    <x v="1"/>
    <n v="557948672"/>
    <n v="28"/>
    <d v="2010-09-19T00:00:00"/>
    <n v="8266"/>
    <n v="668.27"/>
    <n v="502.54"/>
    <n v="5523919.8200000003"/>
    <n v="4153995.64"/>
    <n v="1369924.18"/>
  </r>
  <r>
    <x v="1"/>
    <s v="Moldova"/>
    <x v="0"/>
    <x v="0"/>
    <x v="1"/>
    <x v="528"/>
    <x v="9"/>
    <x v="5"/>
    <n v="608451879"/>
    <n v="33"/>
    <d v="2014-03-01T00:00:00"/>
    <n v="3287"/>
    <n v="255.28"/>
    <n v="159.41999999999999"/>
    <n v="839105.36"/>
    <n v="524013.54"/>
    <n v="315091.82"/>
  </r>
  <r>
    <x v="3"/>
    <s v="Iran"/>
    <x v="8"/>
    <x v="1"/>
    <x v="3"/>
    <x v="1064"/>
    <x v="5"/>
    <x v="5"/>
    <n v="271316230"/>
    <n v="11"/>
    <d v="2014-03-31T00:00:00"/>
    <n v="7356"/>
    <n v="421.89"/>
    <n v="364.69"/>
    <n v="3103422.84"/>
    <n v="2682659.64"/>
    <n v="420763.2"/>
  </r>
  <r>
    <x v="2"/>
    <s v="Japan"/>
    <x v="1"/>
    <x v="1"/>
    <x v="3"/>
    <x v="750"/>
    <x v="7"/>
    <x v="1"/>
    <n v="148153054"/>
    <n v="40"/>
    <d v="2010-10-02T00:00:00"/>
    <n v="636"/>
    <n v="152.58000000000001"/>
    <n v="97.44"/>
    <n v="97040.88"/>
    <n v="61971.839999999997"/>
    <n v="35069.040000000001"/>
  </r>
  <r>
    <x v="1"/>
    <s v="Romania"/>
    <x v="2"/>
    <x v="0"/>
    <x v="0"/>
    <x v="731"/>
    <x v="3"/>
    <x v="3"/>
    <n v="910886180"/>
    <n v="31"/>
    <d v="2015-06-10T00:00:00"/>
    <n v="317"/>
    <n v="47.45"/>
    <n v="31.79"/>
    <n v="15041.65"/>
    <n v="10077.43"/>
    <n v="4964.22"/>
  </r>
  <r>
    <x v="5"/>
    <s v="Madagascar"/>
    <x v="3"/>
    <x v="0"/>
    <x v="1"/>
    <x v="1345"/>
    <x v="11"/>
    <x v="2"/>
    <n v="151751935"/>
    <n v="10"/>
    <d v="2011-02-23T00:00:00"/>
    <n v="5625"/>
    <n v="205.7"/>
    <n v="117.11"/>
    <n v="1157062.5"/>
    <n v="658743.75"/>
    <n v="498318.75"/>
  </r>
  <r>
    <x v="5"/>
    <s v="Guinea-Bissau"/>
    <x v="9"/>
    <x v="1"/>
    <x v="2"/>
    <x v="450"/>
    <x v="4"/>
    <x v="3"/>
    <n v="933299148"/>
    <n v="44"/>
    <d v="2015-12-23T00:00:00"/>
    <n v="2813"/>
    <n v="9.33"/>
    <n v="6.92"/>
    <n v="26245.29"/>
    <n v="19465.96"/>
    <n v="6779.33"/>
  </r>
  <r>
    <x v="2"/>
    <s v="Brunei"/>
    <x v="4"/>
    <x v="1"/>
    <x v="0"/>
    <x v="140"/>
    <x v="2"/>
    <x v="1"/>
    <n v="538389146"/>
    <n v="7"/>
    <d v="2010-09-12T00:00:00"/>
    <n v="167"/>
    <n v="81.73"/>
    <n v="56.67"/>
    <n v="13648.91"/>
    <n v="9463.89"/>
    <n v="4185.0200000000004"/>
  </r>
  <r>
    <x v="1"/>
    <s v="Vatican City"/>
    <x v="1"/>
    <x v="1"/>
    <x v="2"/>
    <x v="1773"/>
    <x v="4"/>
    <x v="2"/>
    <n v="820195758"/>
    <n v="19"/>
    <d v="2011-11-24T00:00:00"/>
    <n v="3006"/>
    <n v="152.58000000000001"/>
    <n v="97.44"/>
    <n v="458655.48"/>
    <n v="292904.64"/>
    <n v="165750.84"/>
  </r>
  <r>
    <x v="3"/>
    <s v="Qatar"/>
    <x v="3"/>
    <x v="0"/>
    <x v="3"/>
    <x v="1655"/>
    <x v="0"/>
    <x v="0"/>
    <n v="552205312"/>
    <n v="7"/>
    <d v="2013-12-25T00:00:00"/>
    <n v="8678"/>
    <n v="205.7"/>
    <n v="117.11"/>
    <n v="1785064.6"/>
    <n v="1016280.58"/>
    <n v="768784.02"/>
  </r>
  <r>
    <x v="1"/>
    <s v="Lithuania"/>
    <x v="5"/>
    <x v="0"/>
    <x v="3"/>
    <x v="1774"/>
    <x v="10"/>
    <x v="4"/>
    <n v="378216636"/>
    <n v="41"/>
    <d v="2016-08-08T00:00:00"/>
    <n v="1562"/>
    <n v="109.28"/>
    <n v="35.840000000000003"/>
    <n v="170695.36"/>
    <n v="55982.080000000002"/>
    <n v="114713.28"/>
  </r>
  <r>
    <x v="3"/>
    <s v="Tunisia"/>
    <x v="2"/>
    <x v="0"/>
    <x v="3"/>
    <x v="1463"/>
    <x v="3"/>
    <x v="7"/>
    <n v="562341058"/>
    <n v="50"/>
    <d v="2012-07-04T00:00:00"/>
    <n v="8070"/>
    <n v="47.45"/>
    <n v="31.79"/>
    <n v="382921.5"/>
    <n v="256545.3"/>
    <n v="126376.2"/>
  </r>
  <r>
    <x v="1"/>
    <s v="Denmark"/>
    <x v="5"/>
    <x v="0"/>
    <x v="1"/>
    <x v="1775"/>
    <x v="1"/>
    <x v="5"/>
    <n v="539002406"/>
    <n v="2"/>
    <d v="2014-07-23T00:00:00"/>
    <n v="1645"/>
    <n v="109.28"/>
    <n v="35.840000000000003"/>
    <n v="179765.6"/>
    <n v="58956.800000000003"/>
    <n v="120808.8"/>
  </r>
  <r>
    <x v="2"/>
    <s v="Tajikistan"/>
    <x v="9"/>
    <x v="0"/>
    <x v="2"/>
    <x v="213"/>
    <x v="8"/>
    <x v="5"/>
    <n v="262937009"/>
    <n v="33"/>
    <d v="2014-06-02T00:00:00"/>
    <n v="7759"/>
    <n v="9.33"/>
    <n v="6.92"/>
    <n v="72391.47"/>
    <n v="53692.28"/>
    <n v="18699.189999999999"/>
  </r>
  <r>
    <x v="1"/>
    <s v="Serbia"/>
    <x v="6"/>
    <x v="0"/>
    <x v="0"/>
    <x v="1776"/>
    <x v="3"/>
    <x v="3"/>
    <n v="659193694"/>
    <n v="11"/>
    <d v="2015-06-11T00:00:00"/>
    <n v="8918"/>
    <n v="651.21"/>
    <n v="524.96"/>
    <n v="5807490.7800000003"/>
    <n v="4681593.28"/>
    <n v="1125897.5"/>
  </r>
  <r>
    <x v="3"/>
    <s v="Algeria"/>
    <x v="0"/>
    <x v="0"/>
    <x v="2"/>
    <x v="134"/>
    <x v="9"/>
    <x v="3"/>
    <n v="473133790"/>
    <n v="22"/>
    <d v="2015-01-27T00:00:00"/>
    <n v="9657"/>
    <n v="255.28"/>
    <n v="159.41999999999999"/>
    <n v="2465238.96"/>
    <n v="1539518.94"/>
    <n v="925720.02"/>
  </r>
  <r>
    <x v="1"/>
    <s v="Andorra"/>
    <x v="2"/>
    <x v="0"/>
    <x v="3"/>
    <x v="648"/>
    <x v="5"/>
    <x v="3"/>
    <n v="320431125"/>
    <n v="37"/>
    <d v="2015-04-17T00:00:00"/>
    <n v="1545"/>
    <n v="47.45"/>
    <n v="31.79"/>
    <n v="73310.25"/>
    <n v="49115.55"/>
    <n v="24194.7"/>
  </r>
  <r>
    <x v="5"/>
    <s v="Swaziland"/>
    <x v="5"/>
    <x v="0"/>
    <x v="0"/>
    <x v="690"/>
    <x v="1"/>
    <x v="2"/>
    <n v="437072026"/>
    <n v="43"/>
    <d v="2011-08-13T00:00:00"/>
    <n v="8180"/>
    <n v="109.28"/>
    <n v="35.840000000000003"/>
    <n v="893910.4"/>
    <n v="293171.20000000001"/>
    <n v="600739.19999999995"/>
  </r>
  <r>
    <x v="1"/>
    <s v="Liechtenstein"/>
    <x v="10"/>
    <x v="1"/>
    <x v="2"/>
    <x v="1529"/>
    <x v="4"/>
    <x v="2"/>
    <n v="229355323"/>
    <n v="12"/>
    <d v="2011-12-10T00:00:00"/>
    <n v="192"/>
    <n v="154.06"/>
    <n v="90.93"/>
    <n v="29579.52"/>
    <n v="17458.560000000001"/>
    <n v="12120.96"/>
  </r>
  <r>
    <x v="2"/>
    <s v="Turkmenistan"/>
    <x v="0"/>
    <x v="1"/>
    <x v="1"/>
    <x v="1777"/>
    <x v="8"/>
    <x v="1"/>
    <n v="523892343"/>
    <n v="34"/>
    <d v="2010-05-31T00:00:00"/>
    <n v="241"/>
    <n v="255.28"/>
    <n v="159.41999999999999"/>
    <n v="61522.48"/>
    <n v="38420.22"/>
    <n v="23102.26"/>
  </r>
  <r>
    <x v="5"/>
    <s v="Kenya"/>
    <x v="6"/>
    <x v="1"/>
    <x v="3"/>
    <x v="1778"/>
    <x v="9"/>
    <x v="0"/>
    <n v="417606914"/>
    <n v="32"/>
    <d v="2013-02-19T00:00:00"/>
    <n v="8021"/>
    <n v="651.21"/>
    <n v="524.96"/>
    <n v="5223355.41"/>
    <n v="4210704.16"/>
    <n v="1012651.25"/>
  </r>
  <r>
    <x v="4"/>
    <s v="Fiji"/>
    <x v="1"/>
    <x v="0"/>
    <x v="3"/>
    <x v="1072"/>
    <x v="3"/>
    <x v="7"/>
    <n v="427735364"/>
    <n v="46"/>
    <d v="2012-06-18T00:00:00"/>
    <n v="5254"/>
    <n v="152.58000000000001"/>
    <n v="97.44"/>
    <n v="801655.32"/>
    <n v="511949.76"/>
    <n v="289705.56"/>
  </r>
  <r>
    <x v="0"/>
    <s v="Cuba"/>
    <x v="5"/>
    <x v="1"/>
    <x v="2"/>
    <x v="1779"/>
    <x v="4"/>
    <x v="7"/>
    <n v="241826522"/>
    <n v="2"/>
    <d v="2012-11-06T00:00:00"/>
    <n v="697"/>
    <n v="109.28"/>
    <n v="35.840000000000003"/>
    <n v="76168.160000000003"/>
    <n v="24980.48"/>
    <n v="51187.68"/>
  </r>
  <r>
    <x v="0"/>
    <s v="Dominican Republic"/>
    <x v="7"/>
    <x v="1"/>
    <x v="3"/>
    <x v="591"/>
    <x v="2"/>
    <x v="7"/>
    <n v="967741715"/>
    <n v="43"/>
    <d v="2012-11-04T00:00:00"/>
    <n v="5134"/>
    <n v="437.2"/>
    <n v="263.33"/>
    <n v="2244584.7999999998"/>
    <n v="1351936.22"/>
    <n v="892648.58"/>
  </r>
  <r>
    <x v="3"/>
    <s v="Saudi Arabia"/>
    <x v="4"/>
    <x v="1"/>
    <x v="1"/>
    <x v="1338"/>
    <x v="0"/>
    <x v="5"/>
    <n v="183654773"/>
    <n v="45"/>
    <d v="2015-02-12T00:00:00"/>
    <n v="6383"/>
    <n v="81.73"/>
    <n v="56.67"/>
    <n v="521682.59"/>
    <n v="361724.61"/>
    <n v="159957.98000000001"/>
  </r>
  <r>
    <x v="5"/>
    <s v="Angola"/>
    <x v="5"/>
    <x v="0"/>
    <x v="0"/>
    <x v="805"/>
    <x v="11"/>
    <x v="4"/>
    <n v="488052022"/>
    <n v="0"/>
    <d v="2016-02-19T00:00:00"/>
    <n v="4294"/>
    <n v="109.28"/>
    <n v="35.840000000000003"/>
    <n v="469248.32"/>
    <n v="153896.95999999999"/>
    <n v="315351.36"/>
  </r>
  <r>
    <x v="1"/>
    <s v="Macedonia"/>
    <x v="2"/>
    <x v="1"/>
    <x v="2"/>
    <x v="1604"/>
    <x v="1"/>
    <x v="6"/>
    <n v="949732291"/>
    <n v="40"/>
    <d v="2017-08-14T00:00:00"/>
    <n v="5745"/>
    <n v="47.45"/>
    <n v="31.79"/>
    <n v="272600.25"/>
    <n v="182633.55"/>
    <n v="89966.7"/>
  </r>
  <r>
    <x v="4"/>
    <s v="Kiribati"/>
    <x v="1"/>
    <x v="0"/>
    <x v="1"/>
    <x v="293"/>
    <x v="0"/>
    <x v="0"/>
    <n v="257806909"/>
    <n v="6"/>
    <d v="2013-12-21T00:00:00"/>
    <n v="9648"/>
    <n v="152.58000000000001"/>
    <n v="97.44"/>
    <n v="1472091.84"/>
    <n v="940101.12"/>
    <n v="531990.72"/>
  </r>
  <r>
    <x v="2"/>
    <s v="South Korea"/>
    <x v="8"/>
    <x v="0"/>
    <x v="2"/>
    <x v="458"/>
    <x v="2"/>
    <x v="7"/>
    <n v="771699702"/>
    <n v="33"/>
    <d v="2012-10-29T00:00:00"/>
    <n v="1946"/>
    <n v="421.89"/>
    <n v="364.69"/>
    <n v="820997.94"/>
    <n v="709686.74"/>
    <n v="111311.2"/>
  </r>
  <r>
    <x v="1"/>
    <s v="San Marino"/>
    <x v="11"/>
    <x v="0"/>
    <x v="1"/>
    <x v="1780"/>
    <x v="7"/>
    <x v="5"/>
    <n v="871147000"/>
    <n v="13"/>
    <d v="2014-08-25T00:00:00"/>
    <n v="611"/>
    <n v="668.27"/>
    <n v="502.54"/>
    <n v="408312.97"/>
    <n v="307051.94"/>
    <n v="101261.03"/>
  </r>
  <r>
    <x v="1"/>
    <s v="Cyprus"/>
    <x v="0"/>
    <x v="0"/>
    <x v="0"/>
    <x v="20"/>
    <x v="9"/>
    <x v="1"/>
    <n v="806197631"/>
    <n v="31"/>
    <d v="2010-02-18T00:00:00"/>
    <n v="649"/>
    <n v="255.28"/>
    <n v="159.41999999999999"/>
    <n v="165676.72"/>
    <n v="103463.58"/>
    <n v="62213.14"/>
  </r>
  <r>
    <x v="0"/>
    <s v="Cuba"/>
    <x v="3"/>
    <x v="0"/>
    <x v="2"/>
    <x v="19"/>
    <x v="8"/>
    <x v="0"/>
    <n v="447212922"/>
    <n v="33"/>
    <d v="2013-05-19T00:00:00"/>
    <n v="9097"/>
    <n v="205.7"/>
    <n v="117.11"/>
    <n v="1871252.9"/>
    <n v="1065349.67"/>
    <n v="805903.23"/>
  </r>
  <r>
    <x v="0"/>
    <s v="Saint Lucia"/>
    <x v="4"/>
    <x v="1"/>
    <x v="0"/>
    <x v="331"/>
    <x v="11"/>
    <x v="0"/>
    <n v="634866702"/>
    <n v="3"/>
    <d v="2013-02-25T00:00:00"/>
    <n v="20"/>
    <n v="81.73"/>
    <n v="56.67"/>
    <n v="1634.6"/>
    <n v="1133.4000000000001"/>
    <n v="501.2"/>
  </r>
  <r>
    <x v="5"/>
    <s v="Liberia"/>
    <x v="5"/>
    <x v="0"/>
    <x v="1"/>
    <x v="502"/>
    <x v="7"/>
    <x v="5"/>
    <n v="930145299"/>
    <n v="43"/>
    <d v="2014-09-30T00:00:00"/>
    <n v="9519"/>
    <n v="109.28"/>
    <n v="35.840000000000003"/>
    <n v="1040236.32"/>
    <n v="341160.96000000002"/>
    <n v="699075.36"/>
  </r>
  <r>
    <x v="5"/>
    <s v="Central African Republic"/>
    <x v="9"/>
    <x v="1"/>
    <x v="0"/>
    <x v="1224"/>
    <x v="10"/>
    <x v="7"/>
    <n v="964347541"/>
    <n v="34"/>
    <d v="2012-07-24T00:00:00"/>
    <n v="722"/>
    <n v="9.33"/>
    <n v="6.92"/>
    <n v="6736.26"/>
    <n v="4996.24"/>
    <n v="1740.02"/>
  </r>
  <r>
    <x v="4"/>
    <s v="Australia"/>
    <x v="7"/>
    <x v="1"/>
    <x v="3"/>
    <x v="1781"/>
    <x v="9"/>
    <x v="1"/>
    <n v="889084756"/>
    <n v="30"/>
    <d v="2010-02-08T00:00:00"/>
    <n v="8792"/>
    <n v="437.2"/>
    <n v="263.33"/>
    <n v="3843862.4"/>
    <n v="2315197.36"/>
    <n v="1528665.04"/>
  </r>
  <r>
    <x v="1"/>
    <s v="Lithuania"/>
    <x v="2"/>
    <x v="1"/>
    <x v="3"/>
    <x v="1782"/>
    <x v="1"/>
    <x v="3"/>
    <n v="926280772"/>
    <n v="16"/>
    <d v="2015-07-21T00:00:00"/>
    <n v="5919"/>
    <n v="47.45"/>
    <n v="31.79"/>
    <n v="280856.55"/>
    <n v="188165.01"/>
    <n v="92691.54"/>
  </r>
  <r>
    <x v="2"/>
    <s v="Bhutan"/>
    <x v="6"/>
    <x v="0"/>
    <x v="3"/>
    <x v="565"/>
    <x v="10"/>
    <x v="3"/>
    <n v="918171918"/>
    <n v="46"/>
    <d v="2015-08-09T00:00:00"/>
    <n v="6329"/>
    <n v="651.21"/>
    <n v="524.96"/>
    <n v="4121508.09"/>
    <n v="3322471.84"/>
    <n v="799036.25"/>
  </r>
  <r>
    <x v="4"/>
    <s v="Nauru"/>
    <x v="2"/>
    <x v="0"/>
    <x v="3"/>
    <x v="1774"/>
    <x v="10"/>
    <x v="4"/>
    <n v="777307021"/>
    <n v="7"/>
    <d v="2016-07-05T00:00:00"/>
    <n v="1276"/>
    <n v="47.45"/>
    <n v="31.79"/>
    <n v="60546.2"/>
    <n v="40564.04"/>
    <n v="19982.16"/>
  </r>
  <r>
    <x v="1"/>
    <s v="Greece"/>
    <x v="10"/>
    <x v="1"/>
    <x v="2"/>
    <x v="1367"/>
    <x v="9"/>
    <x v="2"/>
    <n v="936547410"/>
    <n v="4"/>
    <d v="2011-01-12T00:00:00"/>
    <n v="4046"/>
    <n v="154.06"/>
    <n v="90.93"/>
    <n v="623326.76"/>
    <n v="367902.78"/>
    <n v="255423.98"/>
  </r>
  <r>
    <x v="5"/>
    <s v="Gabon"/>
    <x v="11"/>
    <x v="1"/>
    <x v="1"/>
    <x v="1478"/>
    <x v="1"/>
    <x v="2"/>
    <n v="999066913"/>
    <n v="28"/>
    <d v="2011-08-14T00:00:00"/>
    <n v="4956"/>
    <n v="668.27"/>
    <n v="502.54"/>
    <n v="3311946.12"/>
    <n v="2490588.2400000002"/>
    <n v="821357.88"/>
  </r>
  <r>
    <x v="6"/>
    <s v="Canada"/>
    <x v="11"/>
    <x v="0"/>
    <x v="1"/>
    <x v="1018"/>
    <x v="10"/>
    <x v="4"/>
    <n v="188351857"/>
    <n v="32"/>
    <d v="2016-07-13T00:00:00"/>
    <n v="6355"/>
    <n v="668.27"/>
    <n v="502.54"/>
    <n v="4246855.8499999996"/>
    <n v="3193641.7"/>
    <n v="1053214.1499999999"/>
  </r>
  <r>
    <x v="1"/>
    <s v="Slovenia"/>
    <x v="7"/>
    <x v="0"/>
    <x v="3"/>
    <x v="617"/>
    <x v="6"/>
    <x v="0"/>
    <n v="498201072"/>
    <n v="9"/>
    <d v="2013-11-07T00:00:00"/>
    <n v="7623"/>
    <n v="437.2"/>
    <n v="263.33"/>
    <n v="3332775.6"/>
    <n v="2007364.59"/>
    <n v="1325411.01"/>
  </r>
  <r>
    <x v="1"/>
    <s v="Cyprus"/>
    <x v="1"/>
    <x v="1"/>
    <x v="3"/>
    <x v="1783"/>
    <x v="1"/>
    <x v="3"/>
    <n v="842725884"/>
    <n v="15"/>
    <d v="2015-08-11T00:00:00"/>
    <n v="171"/>
    <n v="152.58000000000001"/>
    <n v="97.44"/>
    <n v="26091.18"/>
    <n v="16662.240000000002"/>
    <n v="9428.94"/>
  </r>
  <r>
    <x v="2"/>
    <s v="Nepal"/>
    <x v="9"/>
    <x v="1"/>
    <x v="1"/>
    <x v="126"/>
    <x v="2"/>
    <x v="3"/>
    <n v="206350123"/>
    <n v="46"/>
    <d v="2015-10-23T00:00:00"/>
    <n v="2442"/>
    <n v="9.33"/>
    <n v="6.92"/>
    <n v="22783.86"/>
    <n v="16898.64"/>
    <n v="5885.22"/>
  </r>
  <r>
    <x v="5"/>
    <s v="Guinea-Bissau"/>
    <x v="1"/>
    <x v="0"/>
    <x v="1"/>
    <x v="141"/>
    <x v="6"/>
    <x v="4"/>
    <n v="793810117"/>
    <n v="7"/>
    <d v="2016-11-03T00:00:00"/>
    <n v="4909"/>
    <n v="152.58000000000001"/>
    <n v="97.44"/>
    <n v="749015.22"/>
    <n v="478332.96"/>
    <n v="270682.26"/>
  </r>
  <r>
    <x v="5"/>
    <s v="Cote d'Ivoire"/>
    <x v="10"/>
    <x v="1"/>
    <x v="3"/>
    <x v="1059"/>
    <x v="3"/>
    <x v="2"/>
    <n v="380154693"/>
    <n v="46"/>
    <d v="2011-06-20T00:00:00"/>
    <n v="5076"/>
    <n v="154.06"/>
    <n v="90.93"/>
    <n v="782008.56"/>
    <n v="461560.68"/>
    <n v="320447.88"/>
  </r>
  <r>
    <x v="3"/>
    <s v="Kuwait"/>
    <x v="5"/>
    <x v="1"/>
    <x v="0"/>
    <x v="173"/>
    <x v="3"/>
    <x v="3"/>
    <n v="860745179"/>
    <n v="20"/>
    <d v="2015-06-10T00:00:00"/>
    <n v="2481"/>
    <n v="109.28"/>
    <n v="35.840000000000003"/>
    <n v="271123.68"/>
    <n v="88919.039999999994"/>
    <n v="182204.64"/>
  </r>
  <r>
    <x v="5"/>
    <s v="Mozambique"/>
    <x v="11"/>
    <x v="0"/>
    <x v="2"/>
    <x v="1784"/>
    <x v="9"/>
    <x v="7"/>
    <n v="601255404"/>
    <n v="29"/>
    <d v="2012-02-26T00:00:00"/>
    <n v="3690"/>
    <n v="668.27"/>
    <n v="502.54"/>
    <n v="2465916.2999999998"/>
    <n v="1854372.6"/>
    <n v="611543.69999999995"/>
  </r>
  <r>
    <x v="2"/>
    <s v="Uzbekistan"/>
    <x v="7"/>
    <x v="1"/>
    <x v="2"/>
    <x v="211"/>
    <x v="4"/>
    <x v="3"/>
    <n v="287671697"/>
    <n v="31"/>
    <d v="2015-12-26T00:00:00"/>
    <n v="7303"/>
    <n v="437.2"/>
    <n v="263.33"/>
    <n v="3192871.6"/>
    <n v="1923098.99"/>
    <n v="1269772.6100000001"/>
  </r>
  <r>
    <x v="2"/>
    <s v="South Korea"/>
    <x v="6"/>
    <x v="0"/>
    <x v="0"/>
    <x v="211"/>
    <x v="4"/>
    <x v="3"/>
    <n v="676292884"/>
    <n v="26"/>
    <d v="2015-12-21T00:00:00"/>
    <n v="8948"/>
    <n v="651.21"/>
    <n v="524.96"/>
    <n v="5827027.0800000001"/>
    <n v="4697342.08"/>
    <n v="1129685"/>
  </r>
  <r>
    <x v="1"/>
    <s v="Latvia"/>
    <x v="6"/>
    <x v="0"/>
    <x v="2"/>
    <x v="1000"/>
    <x v="3"/>
    <x v="6"/>
    <n v="343730294"/>
    <n v="27"/>
    <d v="2017-05-28T00:00:00"/>
    <n v="6287"/>
    <n v="651.21"/>
    <n v="524.96"/>
    <n v="4094157.27"/>
    <n v="3300423.52"/>
    <n v="793733.75"/>
  </r>
  <r>
    <x v="1"/>
    <s v="Georgia"/>
    <x v="10"/>
    <x v="0"/>
    <x v="1"/>
    <x v="1785"/>
    <x v="11"/>
    <x v="3"/>
    <n v="636907756"/>
    <n v="34"/>
    <d v="2015-04-01T00:00:00"/>
    <n v="4013"/>
    <n v="154.06"/>
    <n v="90.93"/>
    <n v="618242.78"/>
    <n v="364902.09"/>
    <n v="253340.69"/>
  </r>
  <r>
    <x v="2"/>
    <s v="China"/>
    <x v="5"/>
    <x v="0"/>
    <x v="2"/>
    <x v="1786"/>
    <x v="0"/>
    <x v="7"/>
    <n v="723061597"/>
    <n v="10"/>
    <d v="2012-12-29T00:00:00"/>
    <n v="8849"/>
    <n v="109.28"/>
    <n v="35.840000000000003"/>
    <n v="967018.72"/>
    <n v="317148.15999999997"/>
    <n v="649870.56000000006"/>
  </r>
  <r>
    <x v="5"/>
    <s v="Tanzania"/>
    <x v="1"/>
    <x v="0"/>
    <x v="2"/>
    <x v="574"/>
    <x v="7"/>
    <x v="2"/>
    <n v="739740645"/>
    <n v="8"/>
    <d v="2011-09-01T00:00:00"/>
    <n v="4551"/>
    <n v="152.58000000000001"/>
    <n v="97.44"/>
    <n v="694391.58"/>
    <n v="443449.44"/>
    <n v="250942.14"/>
  </r>
  <r>
    <x v="1"/>
    <s v="Czech Republic"/>
    <x v="3"/>
    <x v="0"/>
    <x v="3"/>
    <x v="1695"/>
    <x v="11"/>
    <x v="0"/>
    <n v="444806230"/>
    <n v="44"/>
    <d v="2013-04-01T00:00:00"/>
    <n v="6903"/>
    <n v="205.7"/>
    <n v="117.11"/>
    <n v="1419947.1"/>
    <n v="808410.33"/>
    <n v="611536.77"/>
  </r>
  <r>
    <x v="2"/>
    <s v="Nepal"/>
    <x v="10"/>
    <x v="0"/>
    <x v="3"/>
    <x v="732"/>
    <x v="7"/>
    <x v="4"/>
    <n v="566432178"/>
    <n v="19"/>
    <d v="2016-09-09T00:00:00"/>
    <n v="8724"/>
    <n v="154.06"/>
    <n v="90.93"/>
    <n v="1344019.44"/>
    <n v="793273.32"/>
    <n v="550746.12"/>
  </r>
  <r>
    <x v="5"/>
    <s v="Sao Tome and Principe"/>
    <x v="0"/>
    <x v="0"/>
    <x v="3"/>
    <x v="1371"/>
    <x v="4"/>
    <x v="5"/>
    <n v="553104817"/>
    <n v="2"/>
    <d v="2014-11-23T00:00:00"/>
    <n v="4862"/>
    <n v="255.28"/>
    <n v="159.41999999999999"/>
    <n v="1241171.3600000001"/>
    <n v="775100.04"/>
    <n v="466071.32"/>
  </r>
  <r>
    <x v="0"/>
    <s v="Saint Kitts and Nevis"/>
    <x v="5"/>
    <x v="1"/>
    <x v="1"/>
    <x v="495"/>
    <x v="9"/>
    <x v="0"/>
    <n v="823622977"/>
    <n v="49"/>
    <d v="2013-02-22T00:00:00"/>
    <n v="7197"/>
    <n v="109.28"/>
    <n v="35.840000000000003"/>
    <n v="786488.16"/>
    <n v="257940.48000000001"/>
    <n v="528547.68000000005"/>
  </r>
  <r>
    <x v="1"/>
    <s v="Latvia"/>
    <x v="1"/>
    <x v="0"/>
    <x v="0"/>
    <x v="1787"/>
    <x v="5"/>
    <x v="6"/>
    <n v="517097985"/>
    <n v="27"/>
    <d v="2017-04-14T00:00:00"/>
    <n v="9640"/>
    <n v="152.58000000000001"/>
    <n v="97.44"/>
    <n v="1470871.2"/>
    <n v="939321.6"/>
    <n v="531549.6"/>
  </r>
  <r>
    <x v="1"/>
    <s v="Netherlands"/>
    <x v="2"/>
    <x v="1"/>
    <x v="0"/>
    <x v="896"/>
    <x v="6"/>
    <x v="3"/>
    <n v="642953670"/>
    <n v="43"/>
    <d v="2015-12-09T00:00:00"/>
    <n v="3134"/>
    <n v="47.45"/>
    <n v="31.79"/>
    <n v="148708.29999999999"/>
    <n v="99629.86"/>
    <n v="49078.44"/>
  </r>
  <r>
    <x v="2"/>
    <s v="Brunei"/>
    <x v="2"/>
    <x v="0"/>
    <x v="0"/>
    <x v="100"/>
    <x v="3"/>
    <x v="0"/>
    <n v="930926358"/>
    <n v="16"/>
    <d v="2013-06-04T00:00:00"/>
    <n v="651"/>
    <n v="47.45"/>
    <n v="31.79"/>
    <n v="30889.95"/>
    <n v="20695.29"/>
    <n v="10194.66"/>
  </r>
  <r>
    <x v="5"/>
    <s v="Central African Republic"/>
    <x v="10"/>
    <x v="1"/>
    <x v="2"/>
    <x v="1788"/>
    <x v="2"/>
    <x v="2"/>
    <n v="281064879"/>
    <n v="6"/>
    <d v="2011-09-26T00:00:00"/>
    <n v="2199"/>
    <n v="154.06"/>
    <n v="90.93"/>
    <n v="338777.94"/>
    <n v="199955.07"/>
    <n v="138822.87"/>
  </r>
  <r>
    <x v="2"/>
    <s v="Bhutan"/>
    <x v="0"/>
    <x v="1"/>
    <x v="1"/>
    <x v="807"/>
    <x v="2"/>
    <x v="0"/>
    <n v="813730561"/>
    <n v="35"/>
    <d v="2013-10-26T00:00:00"/>
    <n v="9811"/>
    <n v="255.28"/>
    <n v="159.41999999999999"/>
    <n v="2504552.08"/>
    <n v="1564069.62"/>
    <n v="940482.46"/>
  </r>
  <r>
    <x v="5"/>
    <s v="Mauritius"/>
    <x v="9"/>
    <x v="1"/>
    <x v="3"/>
    <x v="1662"/>
    <x v="0"/>
    <x v="2"/>
    <n v="219597232"/>
    <n v="11"/>
    <d v="2012-01-05T00:00:00"/>
    <n v="2556"/>
    <n v="9.33"/>
    <n v="6.92"/>
    <n v="23847.48"/>
    <n v="17687.52"/>
    <n v="6159.96"/>
  </r>
  <r>
    <x v="4"/>
    <s v="Australia"/>
    <x v="1"/>
    <x v="1"/>
    <x v="3"/>
    <x v="898"/>
    <x v="8"/>
    <x v="3"/>
    <n v="309651219"/>
    <n v="9"/>
    <d v="2015-05-01T00:00:00"/>
    <n v="1532"/>
    <n v="152.58000000000001"/>
    <n v="97.44"/>
    <n v="233752.56"/>
    <n v="149278.07999999999"/>
    <n v="84474.48"/>
  </r>
  <r>
    <x v="1"/>
    <s v="Serbia"/>
    <x v="1"/>
    <x v="1"/>
    <x v="0"/>
    <x v="502"/>
    <x v="7"/>
    <x v="5"/>
    <n v="265191352"/>
    <n v="39"/>
    <d v="2014-09-26T00:00:00"/>
    <n v="4869"/>
    <n v="152.58000000000001"/>
    <n v="97.44"/>
    <n v="742912.02"/>
    <n v="474435.36"/>
    <n v="268476.65999999997"/>
  </r>
  <r>
    <x v="0"/>
    <s v="Barbados"/>
    <x v="1"/>
    <x v="1"/>
    <x v="2"/>
    <x v="1789"/>
    <x v="11"/>
    <x v="6"/>
    <n v="687828958"/>
    <n v="26"/>
    <d v="2017-03-02T00:00:00"/>
    <n v="2728"/>
    <n v="152.58000000000001"/>
    <n v="97.44"/>
    <n v="416238.24"/>
    <n v="265816.32000000001"/>
    <n v="150421.92000000001"/>
  </r>
  <r>
    <x v="0"/>
    <s v="Honduras"/>
    <x v="11"/>
    <x v="1"/>
    <x v="1"/>
    <x v="1790"/>
    <x v="0"/>
    <x v="2"/>
    <n v="449487864"/>
    <n v="34"/>
    <d v="2012-02-01T00:00:00"/>
    <n v="2303"/>
    <n v="668.27"/>
    <n v="502.54"/>
    <n v="1539025.81"/>
    <n v="1157349.6200000001"/>
    <n v="381676.19"/>
  </r>
  <r>
    <x v="4"/>
    <s v="Tonga"/>
    <x v="0"/>
    <x v="0"/>
    <x v="2"/>
    <x v="124"/>
    <x v="3"/>
    <x v="7"/>
    <n v="742404401"/>
    <n v="39"/>
    <d v="2012-06-27T00:00:00"/>
    <n v="2815"/>
    <n v="255.28"/>
    <n v="159.41999999999999"/>
    <n v="718613.2"/>
    <n v="448767.3"/>
    <n v="269845.90000000002"/>
  </r>
  <r>
    <x v="1"/>
    <s v="Latvia"/>
    <x v="6"/>
    <x v="0"/>
    <x v="2"/>
    <x v="1333"/>
    <x v="10"/>
    <x v="0"/>
    <n v="129127395"/>
    <n v="4"/>
    <d v="2013-06-20T00:00:00"/>
    <n v="520"/>
    <n v="651.21"/>
    <n v="524.96"/>
    <n v="338629.2"/>
    <n v="272979.20000000001"/>
    <n v="65650"/>
  </r>
  <r>
    <x v="1"/>
    <s v="Serbia"/>
    <x v="10"/>
    <x v="1"/>
    <x v="0"/>
    <x v="521"/>
    <x v="10"/>
    <x v="2"/>
    <n v="392518174"/>
    <n v="8"/>
    <d v="2011-07-03T00:00:00"/>
    <n v="3705"/>
    <n v="154.06"/>
    <n v="90.93"/>
    <n v="570792.30000000005"/>
    <n v="336895.65"/>
    <n v="233896.65"/>
  </r>
  <r>
    <x v="3"/>
    <s v="Tunisia"/>
    <x v="10"/>
    <x v="0"/>
    <x v="3"/>
    <x v="409"/>
    <x v="11"/>
    <x v="3"/>
    <n v="685750567"/>
    <n v="18"/>
    <d v="2015-03-11T00:00:00"/>
    <n v="7687"/>
    <n v="154.06"/>
    <n v="90.93"/>
    <n v="1184259.22"/>
    <n v="698978.91"/>
    <n v="485280.31"/>
  </r>
  <r>
    <x v="0"/>
    <s v="Guatemala"/>
    <x v="4"/>
    <x v="1"/>
    <x v="2"/>
    <x v="1313"/>
    <x v="10"/>
    <x v="2"/>
    <n v="682310903"/>
    <n v="12"/>
    <d v="2011-07-03T00:00:00"/>
    <n v="9813"/>
    <n v="81.73"/>
    <n v="56.67"/>
    <n v="802016.49"/>
    <n v="556102.71"/>
    <n v="245913.78"/>
  </r>
  <r>
    <x v="5"/>
    <s v="Rwanda"/>
    <x v="6"/>
    <x v="0"/>
    <x v="1"/>
    <x v="555"/>
    <x v="9"/>
    <x v="3"/>
    <n v="125998008"/>
    <n v="9"/>
    <d v="2015-02-03T00:00:00"/>
    <n v="4465"/>
    <n v="651.21"/>
    <n v="524.96"/>
    <n v="2907652.65"/>
    <n v="2343946.4"/>
    <n v="563706.25"/>
  </r>
  <r>
    <x v="3"/>
    <s v="Azerbaijan"/>
    <x v="0"/>
    <x v="0"/>
    <x v="0"/>
    <x v="841"/>
    <x v="8"/>
    <x v="2"/>
    <n v="180923211"/>
    <n v="39"/>
    <d v="2011-06-02T00:00:00"/>
    <n v="8054"/>
    <n v="255.28"/>
    <n v="159.41999999999999"/>
    <n v="2056025.12"/>
    <n v="1283968.68"/>
    <n v="772056.44"/>
  </r>
  <r>
    <x v="2"/>
    <s v="Taiwan"/>
    <x v="8"/>
    <x v="0"/>
    <x v="0"/>
    <x v="331"/>
    <x v="11"/>
    <x v="0"/>
    <n v="281510341"/>
    <n v="22"/>
    <d v="2013-03-16T00:00:00"/>
    <n v="4020"/>
    <n v="421.89"/>
    <n v="364.69"/>
    <n v="1695997.8"/>
    <n v="1466053.8"/>
    <n v="229944"/>
  </r>
  <r>
    <x v="3"/>
    <s v="Jordan"/>
    <x v="5"/>
    <x v="1"/>
    <x v="2"/>
    <x v="1791"/>
    <x v="4"/>
    <x v="2"/>
    <n v="382495725"/>
    <n v="40"/>
    <d v="2011-12-21T00:00:00"/>
    <n v="7840"/>
    <n v="109.28"/>
    <n v="35.840000000000003"/>
    <n v="856755.19999999995"/>
    <n v="280985.59999999998"/>
    <n v="575769.59999999998"/>
  </r>
  <r>
    <x v="3"/>
    <s v="Somalia"/>
    <x v="0"/>
    <x v="0"/>
    <x v="2"/>
    <x v="1122"/>
    <x v="5"/>
    <x v="2"/>
    <n v="508928191"/>
    <n v="12"/>
    <d v="2011-03-19T00:00:00"/>
    <n v="2016"/>
    <n v="255.28"/>
    <n v="159.41999999999999"/>
    <n v="514644.47999999998"/>
    <n v="321390.71999999997"/>
    <n v="193253.76000000001"/>
  </r>
  <r>
    <x v="2"/>
    <s v="Bhutan"/>
    <x v="1"/>
    <x v="0"/>
    <x v="0"/>
    <x v="1792"/>
    <x v="4"/>
    <x v="3"/>
    <n v="306169068"/>
    <n v="26"/>
    <d v="2015-12-12T00:00:00"/>
    <n v="1086"/>
    <n v="152.58000000000001"/>
    <n v="97.44"/>
    <n v="165701.88"/>
    <n v="105819.84"/>
    <n v="59882.04"/>
  </r>
  <r>
    <x v="0"/>
    <s v="Panama"/>
    <x v="9"/>
    <x v="0"/>
    <x v="0"/>
    <x v="1793"/>
    <x v="4"/>
    <x v="7"/>
    <n v="389892184"/>
    <n v="2"/>
    <d v="2012-11-14T00:00:00"/>
    <n v="6616"/>
    <n v="9.33"/>
    <n v="6.92"/>
    <n v="61727.28"/>
    <n v="45782.720000000001"/>
    <n v="15944.56"/>
  </r>
  <r>
    <x v="3"/>
    <s v="Afghanistan"/>
    <x v="1"/>
    <x v="1"/>
    <x v="3"/>
    <x v="792"/>
    <x v="4"/>
    <x v="7"/>
    <n v="996083867"/>
    <n v="26"/>
    <d v="2012-12-01T00:00:00"/>
    <n v="2206"/>
    <n v="152.58000000000001"/>
    <n v="97.44"/>
    <n v="336591.48"/>
    <n v="214952.64"/>
    <n v="121638.84"/>
  </r>
  <r>
    <x v="4"/>
    <s v="Samoa"/>
    <x v="10"/>
    <x v="1"/>
    <x v="1"/>
    <x v="1166"/>
    <x v="5"/>
    <x v="4"/>
    <n v="631042945"/>
    <n v="22"/>
    <d v="2016-04-14T00:00:00"/>
    <n v="8485"/>
    <n v="154.06"/>
    <n v="90.93"/>
    <n v="1307199.1000000001"/>
    <n v="771541.05"/>
    <n v="535658.05000000005"/>
  </r>
  <r>
    <x v="1"/>
    <s v="Malta"/>
    <x v="9"/>
    <x v="0"/>
    <x v="1"/>
    <x v="1366"/>
    <x v="4"/>
    <x v="4"/>
    <n v="121380746"/>
    <n v="27"/>
    <d v="2016-12-18T00:00:00"/>
    <n v="8115"/>
    <n v="9.33"/>
    <n v="6.92"/>
    <n v="75712.95"/>
    <n v="56155.8"/>
    <n v="19557.150000000001"/>
  </r>
  <r>
    <x v="3"/>
    <s v="Kuwait"/>
    <x v="0"/>
    <x v="1"/>
    <x v="0"/>
    <x v="517"/>
    <x v="7"/>
    <x v="0"/>
    <n v="364021098"/>
    <n v="17"/>
    <d v="2013-08-22T00:00:00"/>
    <n v="787"/>
    <n v="255.28"/>
    <n v="159.41999999999999"/>
    <n v="200905.36"/>
    <n v="125463.54"/>
    <n v="75441.820000000007"/>
  </r>
  <r>
    <x v="5"/>
    <s v="Sudan"/>
    <x v="0"/>
    <x v="0"/>
    <x v="0"/>
    <x v="395"/>
    <x v="2"/>
    <x v="0"/>
    <n v="976200330"/>
    <n v="31"/>
    <d v="2013-10-20T00:00:00"/>
    <n v="8226"/>
    <n v="255.28"/>
    <n v="159.41999999999999"/>
    <n v="2099933.2799999998"/>
    <n v="1311388.92"/>
    <n v="788544.36"/>
  </r>
  <r>
    <x v="1"/>
    <s v="Russia"/>
    <x v="5"/>
    <x v="1"/>
    <x v="0"/>
    <x v="548"/>
    <x v="3"/>
    <x v="5"/>
    <n v="745467269"/>
    <n v="46"/>
    <d v="2014-06-23T00:00:00"/>
    <n v="9186"/>
    <n v="109.28"/>
    <n v="35.840000000000003"/>
    <n v="1003846.08"/>
    <n v="329226.23999999999"/>
    <n v="674619.84"/>
  </r>
  <r>
    <x v="5"/>
    <s v="Namibia"/>
    <x v="9"/>
    <x v="1"/>
    <x v="0"/>
    <x v="1794"/>
    <x v="7"/>
    <x v="0"/>
    <n v="779683244"/>
    <n v="0"/>
    <d v="2013-08-25T00:00:00"/>
    <n v="4453"/>
    <n v="9.33"/>
    <n v="6.92"/>
    <n v="41546.49"/>
    <n v="30814.76"/>
    <n v="10731.73"/>
  </r>
  <r>
    <x v="3"/>
    <s v="Oman"/>
    <x v="1"/>
    <x v="0"/>
    <x v="1"/>
    <x v="1795"/>
    <x v="7"/>
    <x v="5"/>
    <n v="457022082"/>
    <n v="26"/>
    <d v="2014-09-10T00:00:00"/>
    <n v="1845"/>
    <n v="152.58000000000001"/>
    <n v="97.44"/>
    <n v="281510.09999999998"/>
    <n v="179776.8"/>
    <n v="101733.3"/>
  </r>
  <r>
    <x v="5"/>
    <s v="Malawi"/>
    <x v="8"/>
    <x v="1"/>
    <x v="0"/>
    <x v="1639"/>
    <x v="6"/>
    <x v="0"/>
    <n v="575970113"/>
    <n v="12"/>
    <d v="2013-10-16T00:00:00"/>
    <n v="1211"/>
    <n v="421.89"/>
    <n v="364.69"/>
    <n v="510908.79"/>
    <n v="441639.59"/>
    <n v="69269.2"/>
  </r>
  <r>
    <x v="2"/>
    <s v="Tajikistan"/>
    <x v="10"/>
    <x v="0"/>
    <x v="3"/>
    <x v="1796"/>
    <x v="10"/>
    <x v="7"/>
    <n v="205326163"/>
    <n v="40"/>
    <d v="2012-07-12T00:00:00"/>
    <n v="9429"/>
    <n v="154.06"/>
    <n v="90.93"/>
    <n v="1452631.74"/>
    <n v="857378.97"/>
    <n v="595252.77"/>
  </r>
  <r>
    <x v="0"/>
    <s v="Haiti"/>
    <x v="7"/>
    <x v="1"/>
    <x v="0"/>
    <x v="288"/>
    <x v="9"/>
    <x v="0"/>
    <n v="734201562"/>
    <n v="3"/>
    <d v="2013-01-08T00:00:00"/>
    <n v="5413"/>
    <n v="437.2"/>
    <n v="263.33"/>
    <n v="2366563.6"/>
    <n v="1425405.29"/>
    <n v="941158.31"/>
  </r>
  <r>
    <x v="2"/>
    <s v="Singapore"/>
    <x v="0"/>
    <x v="1"/>
    <x v="1"/>
    <x v="1381"/>
    <x v="5"/>
    <x v="3"/>
    <n v="922020137"/>
    <n v="34"/>
    <d v="2015-04-30T00:00:00"/>
    <n v="5103"/>
    <n v="255.28"/>
    <n v="159.41999999999999"/>
    <n v="1302693.8400000001"/>
    <n v="813520.26"/>
    <n v="489173.58"/>
  </r>
  <r>
    <x v="1"/>
    <s v="Bulgaria"/>
    <x v="8"/>
    <x v="1"/>
    <x v="3"/>
    <x v="1797"/>
    <x v="8"/>
    <x v="7"/>
    <n v="948518216"/>
    <n v="27"/>
    <d v="2012-05-04T00:00:00"/>
    <n v="6473"/>
    <n v="421.89"/>
    <n v="364.69"/>
    <n v="2730893.97"/>
    <n v="2360638.37"/>
    <n v="370255.6"/>
  </r>
  <r>
    <x v="1"/>
    <s v="Finland"/>
    <x v="6"/>
    <x v="1"/>
    <x v="2"/>
    <x v="1798"/>
    <x v="8"/>
    <x v="6"/>
    <n v="163744628"/>
    <n v="14"/>
    <d v="2017-05-01T00:00:00"/>
    <n v="4529"/>
    <n v="651.21"/>
    <n v="524.96"/>
    <n v="2949330.09"/>
    <n v="2377543.84"/>
    <n v="571786.25"/>
  </r>
  <r>
    <x v="3"/>
    <s v="Kuwait"/>
    <x v="9"/>
    <x v="1"/>
    <x v="2"/>
    <x v="633"/>
    <x v="8"/>
    <x v="5"/>
    <n v="238060700"/>
    <n v="45"/>
    <d v="2014-05-24T00:00:00"/>
    <n v="6306"/>
    <n v="9.33"/>
    <n v="6.92"/>
    <n v="58834.98"/>
    <n v="43637.52"/>
    <n v="15197.46"/>
  </r>
  <r>
    <x v="3"/>
    <s v="United Arab Emirates"/>
    <x v="5"/>
    <x v="1"/>
    <x v="0"/>
    <x v="892"/>
    <x v="2"/>
    <x v="5"/>
    <n v="212140262"/>
    <n v="0"/>
    <d v="2014-09-22T00:00:00"/>
    <n v="5872"/>
    <n v="109.28"/>
    <n v="35.840000000000003"/>
    <n v="641692.16000000003"/>
    <n v="210452.48000000001"/>
    <n v="431239.67999999999"/>
  </r>
  <r>
    <x v="5"/>
    <s v="Mauritius"/>
    <x v="9"/>
    <x v="1"/>
    <x v="1"/>
    <x v="1304"/>
    <x v="11"/>
    <x v="4"/>
    <n v="546969640"/>
    <n v="33"/>
    <d v="2016-03-10T00:00:00"/>
    <n v="9326"/>
    <n v="9.33"/>
    <n v="6.92"/>
    <n v="87011.58"/>
    <n v="64535.92"/>
    <n v="22475.66"/>
  </r>
  <r>
    <x v="6"/>
    <s v="Greenland"/>
    <x v="7"/>
    <x v="0"/>
    <x v="0"/>
    <x v="1799"/>
    <x v="11"/>
    <x v="0"/>
    <n v="873847663"/>
    <n v="26"/>
    <d v="2013-03-10T00:00:00"/>
    <n v="9797"/>
    <n v="437.2"/>
    <n v="263.33"/>
    <n v="4283248.4000000004"/>
    <n v="2579844.0099999998"/>
    <n v="1703404.39"/>
  </r>
  <r>
    <x v="4"/>
    <s v="Samoa"/>
    <x v="11"/>
    <x v="0"/>
    <x v="0"/>
    <x v="1279"/>
    <x v="2"/>
    <x v="4"/>
    <n v="444385659"/>
    <n v="30"/>
    <d v="2016-10-18T00:00:00"/>
    <n v="2447"/>
    <n v="668.27"/>
    <n v="502.54"/>
    <n v="1635256.69"/>
    <n v="1229715.3799999999"/>
    <n v="405541.31"/>
  </r>
  <r>
    <x v="2"/>
    <s v="Nepal"/>
    <x v="9"/>
    <x v="0"/>
    <x v="0"/>
    <x v="1800"/>
    <x v="3"/>
    <x v="7"/>
    <n v="380507457"/>
    <n v="34"/>
    <d v="2012-06-23T00:00:00"/>
    <n v="9467"/>
    <n v="9.33"/>
    <n v="6.92"/>
    <n v="88327.11"/>
    <n v="65511.64"/>
    <n v="22815.47"/>
  </r>
  <r>
    <x v="5"/>
    <s v="Cote d'Ivoire"/>
    <x v="2"/>
    <x v="1"/>
    <x v="0"/>
    <x v="1801"/>
    <x v="0"/>
    <x v="4"/>
    <n v="524449384"/>
    <n v="38"/>
    <d v="2017-01-29T00:00:00"/>
    <n v="5082"/>
    <n v="47.45"/>
    <n v="31.79"/>
    <n v="241140.9"/>
    <n v="161556.78"/>
    <n v="79584.12"/>
  </r>
  <r>
    <x v="2"/>
    <s v="Sri Lanka"/>
    <x v="5"/>
    <x v="1"/>
    <x v="2"/>
    <x v="213"/>
    <x v="8"/>
    <x v="5"/>
    <n v="788760268"/>
    <n v="32"/>
    <d v="2014-06-01T00:00:00"/>
    <n v="546"/>
    <n v="109.28"/>
    <n v="35.840000000000003"/>
    <n v="59666.879999999997"/>
    <n v="19568.64"/>
    <n v="40098.239999999998"/>
  </r>
  <r>
    <x v="1"/>
    <s v="Greece"/>
    <x v="11"/>
    <x v="1"/>
    <x v="0"/>
    <x v="779"/>
    <x v="9"/>
    <x v="7"/>
    <n v="706301438"/>
    <n v="19"/>
    <d v="2012-02-11T00:00:00"/>
    <n v="9146"/>
    <n v="668.27"/>
    <n v="502.54"/>
    <n v="6111997.4199999999"/>
    <n v="4596230.84"/>
    <n v="1515766.58"/>
  </r>
  <r>
    <x v="2"/>
    <s v="Bhutan"/>
    <x v="1"/>
    <x v="0"/>
    <x v="1"/>
    <x v="1802"/>
    <x v="9"/>
    <x v="3"/>
    <n v="780246722"/>
    <n v="41"/>
    <d v="2015-03-09T00:00:00"/>
    <n v="1199"/>
    <n v="152.58000000000001"/>
    <n v="97.44"/>
    <n v="182943.42"/>
    <n v="116830.56"/>
    <n v="66112.86"/>
  </r>
  <r>
    <x v="1"/>
    <s v="Montenegro"/>
    <x v="5"/>
    <x v="0"/>
    <x v="1"/>
    <x v="788"/>
    <x v="5"/>
    <x v="5"/>
    <n v="234082448"/>
    <n v="0"/>
    <d v="2014-03-09T00:00:00"/>
    <n v="9053"/>
    <n v="109.28"/>
    <n v="35.840000000000003"/>
    <n v="989311.84"/>
    <n v="324459.52000000002"/>
    <n v="664852.31999999995"/>
  </r>
  <r>
    <x v="1"/>
    <s v="Romania"/>
    <x v="8"/>
    <x v="1"/>
    <x v="2"/>
    <x v="723"/>
    <x v="7"/>
    <x v="7"/>
    <n v="161607444"/>
    <n v="42"/>
    <d v="2012-10-03T00:00:00"/>
    <n v="2089"/>
    <n v="421.89"/>
    <n v="364.69"/>
    <n v="881328.21"/>
    <n v="761837.41"/>
    <n v="119490.8"/>
  </r>
  <r>
    <x v="5"/>
    <s v="Ghana"/>
    <x v="8"/>
    <x v="1"/>
    <x v="1"/>
    <x v="1403"/>
    <x v="2"/>
    <x v="5"/>
    <n v="376933038"/>
    <n v="20"/>
    <d v="2014-10-19T00:00:00"/>
    <n v="1717"/>
    <n v="421.89"/>
    <n v="364.69"/>
    <n v="724385.13"/>
    <n v="626172.73"/>
    <n v="98212.4"/>
  </r>
  <r>
    <x v="1"/>
    <s v="Lithuania"/>
    <x v="8"/>
    <x v="1"/>
    <x v="1"/>
    <x v="1803"/>
    <x v="1"/>
    <x v="5"/>
    <n v="764483058"/>
    <n v="30"/>
    <d v="2014-08-05T00:00:00"/>
    <n v="6380"/>
    <n v="421.89"/>
    <n v="364.69"/>
    <n v="2691658.2"/>
    <n v="2326722.2000000002"/>
    <n v="364936"/>
  </r>
  <r>
    <x v="1"/>
    <s v="Iceland"/>
    <x v="0"/>
    <x v="1"/>
    <x v="0"/>
    <x v="1716"/>
    <x v="7"/>
    <x v="5"/>
    <n v="828993833"/>
    <n v="28"/>
    <d v="2014-09-02T00:00:00"/>
    <n v="6552"/>
    <n v="255.28"/>
    <n v="159.41999999999999"/>
    <n v="1672594.56"/>
    <n v="1044519.84"/>
    <n v="628074.72"/>
  </r>
  <r>
    <x v="2"/>
    <s v="Brunei"/>
    <x v="8"/>
    <x v="0"/>
    <x v="3"/>
    <x v="1804"/>
    <x v="0"/>
    <x v="5"/>
    <n v="145514190"/>
    <n v="11"/>
    <d v="2014-12-13T00:00:00"/>
    <n v="9737"/>
    <n v="421.89"/>
    <n v="364.69"/>
    <n v="4107942.93"/>
    <n v="3550986.53"/>
    <n v="556956.4"/>
  </r>
  <r>
    <x v="0"/>
    <s v="Cuba"/>
    <x v="9"/>
    <x v="0"/>
    <x v="2"/>
    <x v="1805"/>
    <x v="10"/>
    <x v="4"/>
    <n v="609405457"/>
    <n v="39"/>
    <d v="2016-08-03T00:00:00"/>
    <n v="5472"/>
    <n v="9.33"/>
    <n v="6.92"/>
    <n v="51053.760000000002"/>
    <n v="37866.239999999998"/>
    <n v="13187.52"/>
  </r>
  <r>
    <x v="5"/>
    <s v="Chad"/>
    <x v="11"/>
    <x v="0"/>
    <x v="2"/>
    <x v="919"/>
    <x v="1"/>
    <x v="6"/>
    <n v="586341464"/>
    <n v="7"/>
    <d v="2017-07-31T00:00:00"/>
    <n v="324"/>
    <n v="668.27"/>
    <n v="502.54"/>
    <n v="216519.48"/>
    <n v="162822.96"/>
    <n v="53696.52"/>
  </r>
  <r>
    <x v="4"/>
    <s v="East Timor"/>
    <x v="2"/>
    <x v="1"/>
    <x v="1"/>
    <x v="254"/>
    <x v="10"/>
    <x v="6"/>
    <n v="762308537"/>
    <n v="28"/>
    <d v="2017-07-25T00:00:00"/>
    <n v="2891"/>
    <n v="47.45"/>
    <n v="31.79"/>
    <n v="137177.95000000001"/>
    <n v="91904.89"/>
    <n v="45273.06"/>
  </r>
  <r>
    <x v="3"/>
    <s v="Bahrain"/>
    <x v="3"/>
    <x v="0"/>
    <x v="3"/>
    <x v="1806"/>
    <x v="4"/>
    <x v="7"/>
    <n v="993605506"/>
    <n v="0"/>
    <d v="2012-11-17T00:00:00"/>
    <n v="8804"/>
    <n v="205.7"/>
    <n v="117.11"/>
    <n v="1810982.8"/>
    <n v="1031036.44"/>
    <n v="779946.36"/>
  </r>
  <r>
    <x v="3"/>
    <s v="Oman"/>
    <x v="9"/>
    <x v="0"/>
    <x v="3"/>
    <x v="1741"/>
    <x v="1"/>
    <x v="4"/>
    <n v="756843698"/>
    <n v="35"/>
    <d v="2016-08-30T00:00:00"/>
    <n v="5724"/>
    <n v="9.33"/>
    <n v="6.92"/>
    <n v="53404.92"/>
    <n v="39610.080000000002"/>
    <n v="13794.84"/>
  </r>
  <r>
    <x v="1"/>
    <s v="Bosnia and Herzegovina"/>
    <x v="8"/>
    <x v="1"/>
    <x v="1"/>
    <x v="822"/>
    <x v="0"/>
    <x v="3"/>
    <n v="498946940"/>
    <n v="33"/>
    <d v="2016-01-11T00:00:00"/>
    <n v="8342"/>
    <n v="421.89"/>
    <n v="364.69"/>
    <n v="3519406.38"/>
    <n v="3042243.98"/>
    <n v="477162.4"/>
  </r>
  <r>
    <x v="1"/>
    <s v="Switzerland"/>
    <x v="4"/>
    <x v="1"/>
    <x v="0"/>
    <x v="1593"/>
    <x v="7"/>
    <x v="5"/>
    <n v="287151563"/>
    <n v="9"/>
    <d v="2014-08-11T00:00:00"/>
    <n v="3383"/>
    <n v="81.73"/>
    <n v="56.67"/>
    <n v="276492.59000000003"/>
    <n v="191714.61"/>
    <n v="84777.98"/>
  </r>
  <r>
    <x v="1"/>
    <s v="Croatia"/>
    <x v="6"/>
    <x v="0"/>
    <x v="1"/>
    <x v="1807"/>
    <x v="3"/>
    <x v="0"/>
    <n v="259006392"/>
    <n v="15"/>
    <d v="2013-06-06T00:00:00"/>
    <n v="4602"/>
    <n v="651.21"/>
    <n v="524.96"/>
    <n v="2996868.42"/>
    <n v="2415865.92"/>
    <n v="581002.5"/>
  </r>
  <r>
    <x v="2"/>
    <s v="Nepal"/>
    <x v="5"/>
    <x v="0"/>
    <x v="3"/>
    <x v="1808"/>
    <x v="8"/>
    <x v="5"/>
    <n v="172372758"/>
    <n v="15"/>
    <d v="2014-04-30T00:00:00"/>
    <n v="7784"/>
    <n v="109.28"/>
    <n v="35.840000000000003"/>
    <n v="850635.52"/>
    <n v="278978.56"/>
    <n v="571656.95999999996"/>
  </r>
  <r>
    <x v="0"/>
    <s v="Haiti"/>
    <x v="7"/>
    <x v="0"/>
    <x v="1"/>
    <x v="780"/>
    <x v="1"/>
    <x v="4"/>
    <n v="755424487"/>
    <n v="14"/>
    <d v="2016-07-17T00:00:00"/>
    <n v="5748"/>
    <n v="437.2"/>
    <n v="263.33"/>
    <n v="2513025.6"/>
    <n v="1513620.84"/>
    <n v="999404.76"/>
  </r>
  <r>
    <x v="1"/>
    <s v="United Kingdom"/>
    <x v="10"/>
    <x v="0"/>
    <x v="1"/>
    <x v="1273"/>
    <x v="2"/>
    <x v="7"/>
    <n v="556647908"/>
    <n v="29"/>
    <d v="2012-10-29T00:00:00"/>
    <n v="3341"/>
    <n v="154.06"/>
    <n v="90.93"/>
    <n v="514714.46"/>
    <n v="303797.13"/>
    <n v="210917.33"/>
  </r>
  <r>
    <x v="5"/>
    <s v="South Africa"/>
    <x v="5"/>
    <x v="0"/>
    <x v="0"/>
    <x v="1584"/>
    <x v="2"/>
    <x v="3"/>
    <n v="894841849"/>
    <n v="13"/>
    <d v="2015-10-08T00:00:00"/>
    <n v="2443"/>
    <n v="109.28"/>
    <n v="35.840000000000003"/>
    <n v="266971.03999999998"/>
    <n v="87557.119999999995"/>
    <n v="179413.92"/>
  </r>
  <r>
    <x v="0"/>
    <s v="Grenada"/>
    <x v="1"/>
    <x v="0"/>
    <x v="2"/>
    <x v="780"/>
    <x v="1"/>
    <x v="4"/>
    <n v="909117639"/>
    <n v="38"/>
    <d v="2016-08-10T00:00:00"/>
    <n v="6967"/>
    <n v="152.58000000000001"/>
    <n v="97.44"/>
    <n v="1063024.8600000001"/>
    <n v="678864.48"/>
    <n v="384160.38"/>
  </r>
  <r>
    <x v="2"/>
    <s v="India"/>
    <x v="0"/>
    <x v="1"/>
    <x v="0"/>
    <x v="1809"/>
    <x v="0"/>
    <x v="1"/>
    <n v="708899104"/>
    <n v="8"/>
    <d v="2011-01-01T00:00:00"/>
    <n v="7853"/>
    <n v="255.28"/>
    <n v="159.41999999999999"/>
    <n v="2004713.84"/>
    <n v="1251925.26"/>
    <n v="752788.58"/>
  </r>
  <r>
    <x v="1"/>
    <s v="Ireland"/>
    <x v="10"/>
    <x v="1"/>
    <x v="0"/>
    <x v="1810"/>
    <x v="8"/>
    <x v="2"/>
    <n v="923922574"/>
    <n v="44"/>
    <d v="2011-05-23T00:00:00"/>
    <n v="8076"/>
    <n v="154.06"/>
    <n v="90.93"/>
    <n v="1244188.56"/>
    <n v="734350.68"/>
    <n v="509837.88"/>
  </r>
  <r>
    <x v="3"/>
    <s v="Tunisia"/>
    <x v="10"/>
    <x v="1"/>
    <x v="0"/>
    <x v="763"/>
    <x v="7"/>
    <x v="2"/>
    <n v="454236876"/>
    <n v="4"/>
    <d v="2011-08-22T00:00:00"/>
    <n v="7641"/>
    <n v="154.06"/>
    <n v="90.93"/>
    <n v="1177172.46"/>
    <n v="694796.13"/>
    <n v="482376.33"/>
  </r>
  <r>
    <x v="3"/>
    <s v="Algeria"/>
    <x v="1"/>
    <x v="0"/>
    <x v="2"/>
    <x v="510"/>
    <x v="0"/>
    <x v="5"/>
    <n v="520203340"/>
    <n v="10"/>
    <d v="2014-12-19T00:00:00"/>
    <n v="8583"/>
    <n v="152.58000000000001"/>
    <n v="97.44"/>
    <n v="1309594.1399999999"/>
    <n v="836327.52"/>
    <n v="473266.62"/>
  </r>
  <r>
    <x v="4"/>
    <s v="Papua New Guinea"/>
    <x v="3"/>
    <x v="0"/>
    <x v="2"/>
    <x v="410"/>
    <x v="6"/>
    <x v="0"/>
    <n v="612495791"/>
    <n v="22"/>
    <d v="2013-11-10T00:00:00"/>
    <n v="9971"/>
    <n v="205.7"/>
    <n v="117.11"/>
    <n v="2051034.7"/>
    <n v="1167703.81"/>
    <n v="883330.89"/>
  </r>
  <r>
    <x v="1"/>
    <s v="San Marino"/>
    <x v="1"/>
    <x v="1"/>
    <x v="1"/>
    <x v="1573"/>
    <x v="9"/>
    <x v="6"/>
    <n v="742100560"/>
    <n v="13"/>
    <d v="2017-01-17T00:00:00"/>
    <n v="2902"/>
    <n v="152.58000000000001"/>
    <n v="97.44"/>
    <n v="442787.16"/>
    <n v="282770.88"/>
    <n v="160016.28"/>
  </r>
  <r>
    <x v="5"/>
    <s v="Senegal"/>
    <x v="9"/>
    <x v="0"/>
    <x v="3"/>
    <x v="1710"/>
    <x v="1"/>
    <x v="3"/>
    <n v="990316474"/>
    <n v="45"/>
    <d v="2015-08-21T00:00:00"/>
    <n v="5507"/>
    <n v="9.33"/>
    <n v="6.92"/>
    <n v="51380.31"/>
    <n v="38108.44"/>
    <n v="13271.87"/>
  </r>
  <r>
    <x v="3"/>
    <s v="Algeria"/>
    <x v="2"/>
    <x v="1"/>
    <x v="0"/>
    <x v="1291"/>
    <x v="10"/>
    <x v="4"/>
    <n v="158754861"/>
    <n v="41"/>
    <d v="2016-07-24T00:00:00"/>
    <n v="7946"/>
    <n v="47.45"/>
    <n v="31.79"/>
    <n v="377037.7"/>
    <n v="252603.34"/>
    <n v="124434.36"/>
  </r>
  <r>
    <x v="5"/>
    <s v="Niger"/>
    <x v="11"/>
    <x v="1"/>
    <x v="1"/>
    <x v="424"/>
    <x v="2"/>
    <x v="4"/>
    <n v="719339549"/>
    <n v="16"/>
    <d v="2016-09-21T00:00:00"/>
    <n v="7413"/>
    <n v="668.27"/>
    <n v="502.54"/>
    <n v="4953885.51"/>
    <n v="3725329.02"/>
    <n v="1228556.49"/>
  </r>
  <r>
    <x v="3"/>
    <s v="Saudi Arabia"/>
    <x v="3"/>
    <x v="0"/>
    <x v="2"/>
    <x v="275"/>
    <x v="11"/>
    <x v="5"/>
    <n v="264306867"/>
    <n v="45"/>
    <d v="2014-03-29T00:00:00"/>
    <n v="3130"/>
    <n v="205.7"/>
    <n v="117.11"/>
    <n v="643841"/>
    <n v="366554.3"/>
    <n v="277286.7"/>
  </r>
  <r>
    <x v="2"/>
    <s v="Mongolia"/>
    <x v="1"/>
    <x v="1"/>
    <x v="1"/>
    <x v="1759"/>
    <x v="1"/>
    <x v="2"/>
    <n v="956205642"/>
    <n v="43"/>
    <d v="2011-08-25T00:00:00"/>
    <n v="1353"/>
    <n v="152.58000000000001"/>
    <n v="97.44"/>
    <n v="206440.74"/>
    <n v="131836.32"/>
    <n v="74604.42"/>
  </r>
  <r>
    <x v="2"/>
    <s v="Brunei"/>
    <x v="10"/>
    <x v="1"/>
    <x v="2"/>
    <x v="1591"/>
    <x v="6"/>
    <x v="7"/>
    <n v="977897202"/>
    <n v="38"/>
    <d v="2012-11-11T00:00:00"/>
    <n v="368"/>
    <n v="154.06"/>
    <n v="90.93"/>
    <n v="56694.080000000002"/>
    <n v="33462.239999999998"/>
    <n v="23231.84"/>
  </r>
  <r>
    <x v="2"/>
    <s v="India"/>
    <x v="0"/>
    <x v="0"/>
    <x v="2"/>
    <x v="581"/>
    <x v="3"/>
    <x v="2"/>
    <n v="382555377"/>
    <n v="46"/>
    <d v="2011-06-19T00:00:00"/>
    <n v="5492"/>
    <n v="255.28"/>
    <n v="159.41999999999999"/>
    <n v="1401997.76"/>
    <n v="875534.64"/>
    <n v="526463.12"/>
  </r>
  <r>
    <x v="2"/>
    <s v="Kazakhstan"/>
    <x v="9"/>
    <x v="1"/>
    <x v="2"/>
    <x v="1693"/>
    <x v="9"/>
    <x v="6"/>
    <n v="643666493"/>
    <n v="46"/>
    <d v="2017-02-23T00:00:00"/>
    <n v="4074"/>
    <n v="9.33"/>
    <n v="6.92"/>
    <n v="38010.42"/>
    <n v="28192.080000000002"/>
    <n v="9818.34"/>
  </r>
  <r>
    <x v="1"/>
    <s v="France"/>
    <x v="9"/>
    <x v="1"/>
    <x v="3"/>
    <x v="275"/>
    <x v="11"/>
    <x v="5"/>
    <n v="605029380"/>
    <n v="6"/>
    <d v="2014-02-18T00:00:00"/>
    <n v="493"/>
    <n v="9.33"/>
    <n v="6.92"/>
    <n v="4599.6899999999996"/>
    <n v="3411.56"/>
    <n v="1188.1300000000001"/>
  </r>
  <r>
    <x v="2"/>
    <s v="Turkmenistan"/>
    <x v="9"/>
    <x v="0"/>
    <x v="2"/>
    <x v="1811"/>
    <x v="2"/>
    <x v="1"/>
    <n v="530755364"/>
    <n v="7"/>
    <d v="2010-09-29T00:00:00"/>
    <n v="1162"/>
    <n v="9.33"/>
    <n v="6.92"/>
    <n v="10841.46"/>
    <n v="8041.04"/>
    <n v="2800.42"/>
  </r>
  <r>
    <x v="4"/>
    <s v="Palau"/>
    <x v="10"/>
    <x v="1"/>
    <x v="0"/>
    <x v="155"/>
    <x v="5"/>
    <x v="7"/>
    <n v="755268275"/>
    <n v="19"/>
    <d v="2012-04-06T00:00:00"/>
    <n v="9521"/>
    <n v="154.06"/>
    <n v="90.93"/>
    <n v="1466805.26"/>
    <n v="865744.53"/>
    <n v="601060.73"/>
  </r>
  <r>
    <x v="1"/>
    <s v="Cyprus"/>
    <x v="8"/>
    <x v="0"/>
    <x v="2"/>
    <x v="643"/>
    <x v="10"/>
    <x v="6"/>
    <n v="333304440"/>
    <n v="24"/>
    <d v="2017-07-05T00:00:00"/>
    <n v="1046"/>
    <n v="421.89"/>
    <n v="364.69"/>
    <n v="441296.94"/>
    <n v="381465.74"/>
    <n v="59831.199999999997"/>
  </r>
  <r>
    <x v="2"/>
    <s v="South Korea"/>
    <x v="1"/>
    <x v="1"/>
    <x v="0"/>
    <x v="995"/>
    <x v="0"/>
    <x v="5"/>
    <n v="189912688"/>
    <n v="43"/>
    <d v="2015-02-09T00:00:00"/>
    <n v="8240"/>
    <n v="152.58000000000001"/>
    <n v="97.44"/>
    <n v="1257259.2"/>
    <n v="802905.59999999998"/>
    <n v="454353.6"/>
  </r>
  <r>
    <x v="4"/>
    <s v="Australia"/>
    <x v="2"/>
    <x v="0"/>
    <x v="0"/>
    <x v="1787"/>
    <x v="5"/>
    <x v="6"/>
    <n v="870454347"/>
    <n v="8"/>
    <d v="2017-03-26T00:00:00"/>
    <n v="5639"/>
    <n v="47.45"/>
    <n v="31.79"/>
    <n v="267570.55"/>
    <n v="179263.81"/>
    <n v="88306.74"/>
  </r>
  <r>
    <x v="2"/>
    <s v="Kazakhstan"/>
    <x v="2"/>
    <x v="0"/>
    <x v="1"/>
    <x v="1037"/>
    <x v="9"/>
    <x v="2"/>
    <n v="290603244"/>
    <n v="46"/>
    <d v="2011-02-21T00:00:00"/>
    <n v="4813"/>
    <n v="47.45"/>
    <n v="31.79"/>
    <n v="228376.85"/>
    <n v="153005.26999999999"/>
    <n v="75371.58"/>
  </r>
  <r>
    <x v="1"/>
    <s v="Russia"/>
    <x v="7"/>
    <x v="1"/>
    <x v="3"/>
    <x v="1812"/>
    <x v="2"/>
    <x v="5"/>
    <n v="486345708"/>
    <n v="38"/>
    <d v="2014-10-11T00:00:00"/>
    <n v="9357"/>
    <n v="437.2"/>
    <n v="263.33"/>
    <n v="4090880.4"/>
    <n v="2463978.81"/>
    <n v="1626901.59"/>
  </r>
  <r>
    <x v="0"/>
    <s v="Haiti"/>
    <x v="4"/>
    <x v="1"/>
    <x v="0"/>
    <x v="1813"/>
    <x v="10"/>
    <x v="0"/>
    <n v="863980567"/>
    <n v="10"/>
    <d v="2013-06-20T00:00:00"/>
    <n v="9904"/>
    <n v="81.73"/>
    <n v="56.67"/>
    <n v="809453.92"/>
    <n v="561259.68000000005"/>
    <n v="248194.24"/>
  </r>
  <r>
    <x v="5"/>
    <s v="Kenya"/>
    <x v="4"/>
    <x v="1"/>
    <x v="1"/>
    <x v="1814"/>
    <x v="3"/>
    <x v="4"/>
    <n v="450119149"/>
    <n v="50"/>
    <d v="2016-07-01T00:00:00"/>
    <n v="9114"/>
    <n v="81.73"/>
    <n v="56.67"/>
    <n v="744887.22"/>
    <n v="516490.38"/>
    <n v="228396.84"/>
  </r>
  <r>
    <x v="5"/>
    <s v="Burkina Faso"/>
    <x v="1"/>
    <x v="0"/>
    <x v="3"/>
    <x v="1780"/>
    <x v="7"/>
    <x v="5"/>
    <n v="141685283"/>
    <n v="31"/>
    <d v="2014-09-12T00:00:00"/>
    <n v="6679"/>
    <n v="152.58000000000001"/>
    <n v="97.44"/>
    <n v="1019081.82"/>
    <n v="650801.76"/>
    <n v="368280.06"/>
  </r>
  <r>
    <x v="5"/>
    <s v="Togo"/>
    <x v="6"/>
    <x v="0"/>
    <x v="2"/>
    <x v="1171"/>
    <x v="1"/>
    <x v="3"/>
    <n v="455915296"/>
    <n v="45"/>
    <d v="2015-09-11T00:00:00"/>
    <n v="4322"/>
    <n v="651.21"/>
    <n v="524.96"/>
    <n v="2814529.62"/>
    <n v="2268877.12"/>
    <n v="545652.5"/>
  </r>
  <r>
    <x v="1"/>
    <s v="Malta"/>
    <x v="2"/>
    <x v="0"/>
    <x v="0"/>
    <x v="1455"/>
    <x v="8"/>
    <x v="4"/>
    <n v="180358016"/>
    <n v="16"/>
    <d v="2016-05-16T00:00:00"/>
    <n v="800"/>
    <n v="47.45"/>
    <n v="31.79"/>
    <n v="37960"/>
    <n v="25432"/>
    <n v="12528"/>
  </r>
  <r>
    <x v="2"/>
    <s v="Thailand"/>
    <x v="8"/>
    <x v="1"/>
    <x v="3"/>
    <x v="573"/>
    <x v="9"/>
    <x v="3"/>
    <n v="422874772"/>
    <n v="37"/>
    <d v="2015-02-23T00:00:00"/>
    <n v="6897"/>
    <n v="421.89"/>
    <n v="364.69"/>
    <n v="2909775.33"/>
    <n v="2515266.9300000002"/>
    <n v="394508.4"/>
  </r>
  <r>
    <x v="3"/>
    <s v="Yemen"/>
    <x v="10"/>
    <x v="1"/>
    <x v="0"/>
    <x v="1624"/>
    <x v="2"/>
    <x v="5"/>
    <n v="561639392"/>
    <n v="35"/>
    <d v="2014-10-25T00:00:00"/>
    <n v="432"/>
    <n v="154.06"/>
    <n v="90.93"/>
    <n v="66553.919999999998"/>
    <n v="39281.760000000002"/>
    <n v="27272.16"/>
  </r>
  <r>
    <x v="2"/>
    <s v="Bhutan"/>
    <x v="8"/>
    <x v="1"/>
    <x v="2"/>
    <x v="382"/>
    <x v="4"/>
    <x v="2"/>
    <n v="495138204"/>
    <n v="2"/>
    <d v="2011-11-11T00:00:00"/>
    <n v="1252"/>
    <n v="421.89"/>
    <n v="364.69"/>
    <n v="528206.28"/>
    <n v="456591.88"/>
    <n v="71614.399999999994"/>
  </r>
  <r>
    <x v="5"/>
    <s v="Tanzania"/>
    <x v="0"/>
    <x v="0"/>
    <x v="3"/>
    <x v="1815"/>
    <x v="3"/>
    <x v="3"/>
    <n v="192170035"/>
    <n v="19"/>
    <d v="2015-06-05T00:00:00"/>
    <n v="6239"/>
    <n v="255.28"/>
    <n v="159.41999999999999"/>
    <n v="1592691.92"/>
    <n v="994621.38"/>
    <n v="598070.54"/>
  </r>
  <r>
    <x v="1"/>
    <s v="Georgia"/>
    <x v="5"/>
    <x v="0"/>
    <x v="3"/>
    <x v="1816"/>
    <x v="1"/>
    <x v="7"/>
    <n v="141846215"/>
    <n v="29"/>
    <d v="2012-08-16T00:00:00"/>
    <n v="4302"/>
    <n v="109.28"/>
    <n v="35.840000000000003"/>
    <n v="470122.56"/>
    <n v="154183.67999999999"/>
    <n v="315938.88"/>
  </r>
  <r>
    <x v="3"/>
    <s v="Oman"/>
    <x v="5"/>
    <x v="1"/>
    <x v="2"/>
    <x v="916"/>
    <x v="7"/>
    <x v="1"/>
    <n v="903590571"/>
    <n v="13"/>
    <d v="2010-09-01T00:00:00"/>
    <n v="1385"/>
    <n v="109.28"/>
    <n v="35.840000000000003"/>
    <n v="151352.79999999999"/>
    <n v="49638.400000000001"/>
    <n v="101714.4"/>
  </r>
  <r>
    <x v="3"/>
    <s v="Libya"/>
    <x v="8"/>
    <x v="0"/>
    <x v="2"/>
    <x v="1817"/>
    <x v="3"/>
    <x v="1"/>
    <n v="857139432"/>
    <n v="18"/>
    <d v="2010-06-11T00:00:00"/>
    <n v="5460"/>
    <n v="421.89"/>
    <n v="364.69"/>
    <n v="2303519.4"/>
    <n v="1991207.4"/>
    <n v="312312"/>
  </r>
  <r>
    <x v="1"/>
    <s v="Moldova"/>
    <x v="0"/>
    <x v="1"/>
    <x v="1"/>
    <x v="1369"/>
    <x v="10"/>
    <x v="6"/>
    <n v="252541625"/>
    <n v="26"/>
    <d v="2017-07-05T00:00:00"/>
    <n v="1534"/>
    <n v="255.28"/>
    <n v="159.41999999999999"/>
    <n v="391599.52"/>
    <n v="244550.28"/>
    <n v="147049.24"/>
  </r>
  <r>
    <x v="5"/>
    <s v="South Sudan"/>
    <x v="11"/>
    <x v="1"/>
    <x v="3"/>
    <x v="1818"/>
    <x v="2"/>
    <x v="3"/>
    <n v="760158479"/>
    <n v="34"/>
    <d v="2015-10-26T00:00:00"/>
    <n v="6641"/>
    <n v="668.27"/>
    <n v="502.54"/>
    <n v="4437981.07"/>
    <n v="3337368.14"/>
    <n v="1100612.93"/>
  </r>
  <r>
    <x v="4"/>
    <s v="Marshall Islands"/>
    <x v="7"/>
    <x v="1"/>
    <x v="1"/>
    <x v="1819"/>
    <x v="6"/>
    <x v="4"/>
    <n v="520663821"/>
    <n v="26"/>
    <d v="2016-11-06T00:00:00"/>
    <n v="4850"/>
    <n v="437.2"/>
    <n v="263.33"/>
    <n v="2120420"/>
    <n v="1277150.5"/>
    <n v="843269.5"/>
  </r>
  <r>
    <x v="5"/>
    <s v="Uganda"/>
    <x v="1"/>
    <x v="1"/>
    <x v="3"/>
    <x v="1598"/>
    <x v="10"/>
    <x v="1"/>
    <n v="895043981"/>
    <n v="1"/>
    <d v="2010-06-21T00:00:00"/>
    <n v="2259"/>
    <n v="152.58000000000001"/>
    <n v="97.44"/>
    <n v="344678.22"/>
    <n v="220116.96"/>
    <n v="124561.26"/>
  </r>
  <r>
    <x v="1"/>
    <s v="Montenegro"/>
    <x v="7"/>
    <x v="1"/>
    <x v="1"/>
    <x v="808"/>
    <x v="5"/>
    <x v="5"/>
    <n v="614597785"/>
    <n v="46"/>
    <d v="2014-05-14T00:00:00"/>
    <n v="1997"/>
    <n v="437.2"/>
    <n v="263.33"/>
    <n v="873088.4"/>
    <n v="525870.01"/>
    <n v="347218.39"/>
  </r>
  <r>
    <x v="2"/>
    <s v="Philippines"/>
    <x v="6"/>
    <x v="0"/>
    <x v="2"/>
    <x v="1820"/>
    <x v="8"/>
    <x v="4"/>
    <n v="730936563"/>
    <n v="9"/>
    <d v="2016-04-30T00:00:00"/>
    <n v="9227"/>
    <n v="651.21"/>
    <n v="524.96"/>
    <n v="6008714.6699999999"/>
    <n v="4843805.92"/>
    <n v="1164908.75"/>
  </r>
  <r>
    <x v="5"/>
    <s v="Nigeria"/>
    <x v="1"/>
    <x v="0"/>
    <x v="1"/>
    <x v="614"/>
    <x v="8"/>
    <x v="6"/>
    <n v="565984141"/>
    <n v="30"/>
    <d v="2017-05-22T00:00:00"/>
    <n v="6140"/>
    <n v="152.58000000000001"/>
    <n v="97.44"/>
    <n v="936841.2"/>
    <n v="598281.6"/>
    <n v="338559.6"/>
  </r>
  <r>
    <x v="1"/>
    <s v="Sweden"/>
    <x v="4"/>
    <x v="1"/>
    <x v="3"/>
    <x v="191"/>
    <x v="3"/>
    <x v="2"/>
    <n v="861976850"/>
    <n v="8"/>
    <d v="2011-05-25T00:00:00"/>
    <n v="6960"/>
    <n v="81.73"/>
    <n v="56.67"/>
    <n v="568840.80000000005"/>
    <n v="394423.2"/>
    <n v="174417.6"/>
  </r>
  <r>
    <x v="1"/>
    <s v="Czech Republic"/>
    <x v="5"/>
    <x v="1"/>
    <x v="2"/>
    <x v="1821"/>
    <x v="7"/>
    <x v="7"/>
    <n v="631463515"/>
    <n v="35"/>
    <d v="2012-09-25T00:00:00"/>
    <n v="2942"/>
    <n v="109.28"/>
    <n v="35.840000000000003"/>
    <n v="321501.76"/>
    <n v="105441.28"/>
    <n v="216060.48"/>
  </r>
  <r>
    <x v="1"/>
    <s v="Moldova"/>
    <x v="9"/>
    <x v="0"/>
    <x v="0"/>
    <x v="1822"/>
    <x v="1"/>
    <x v="0"/>
    <n v="307305467"/>
    <n v="12"/>
    <d v="2013-08-10T00:00:00"/>
    <n v="7371"/>
    <n v="9.33"/>
    <n v="6.92"/>
    <n v="68771.429999999993"/>
    <n v="51007.32"/>
    <n v="17764.11"/>
  </r>
  <r>
    <x v="1"/>
    <s v="Cyprus"/>
    <x v="3"/>
    <x v="1"/>
    <x v="3"/>
    <x v="810"/>
    <x v="1"/>
    <x v="2"/>
    <n v="392676532"/>
    <n v="32"/>
    <d v="2011-08-06T00:00:00"/>
    <n v="567"/>
    <n v="205.7"/>
    <n v="117.11"/>
    <n v="116631.9"/>
    <n v="66401.37"/>
    <n v="50230.53"/>
  </r>
  <r>
    <x v="1"/>
    <s v="Luxembourg"/>
    <x v="0"/>
    <x v="0"/>
    <x v="2"/>
    <x v="660"/>
    <x v="3"/>
    <x v="7"/>
    <n v="111063039"/>
    <n v="48"/>
    <d v="2012-07-13T00:00:00"/>
    <n v="4876"/>
    <n v="255.28"/>
    <n v="159.41999999999999"/>
    <n v="1244745.28"/>
    <n v="777331.92"/>
    <n v="467413.36"/>
  </r>
  <r>
    <x v="1"/>
    <s v="Spain"/>
    <x v="2"/>
    <x v="0"/>
    <x v="0"/>
    <x v="1823"/>
    <x v="0"/>
    <x v="2"/>
    <n v="556263816"/>
    <n v="2"/>
    <d v="2011-12-07T00:00:00"/>
    <n v="9679"/>
    <n v="47.45"/>
    <n v="31.79"/>
    <n v="459268.55"/>
    <n v="307695.40999999997"/>
    <n v="151573.14000000001"/>
  </r>
  <r>
    <x v="3"/>
    <s v="Yemen"/>
    <x v="10"/>
    <x v="0"/>
    <x v="1"/>
    <x v="592"/>
    <x v="3"/>
    <x v="5"/>
    <n v="642390191"/>
    <n v="2"/>
    <d v="2014-05-26T00:00:00"/>
    <n v="6388"/>
    <n v="154.06"/>
    <n v="90.93"/>
    <n v="984135.28"/>
    <n v="580860.84"/>
    <n v="403274.44"/>
  </r>
  <r>
    <x v="5"/>
    <s v="Liberia"/>
    <x v="0"/>
    <x v="0"/>
    <x v="0"/>
    <x v="865"/>
    <x v="6"/>
    <x v="0"/>
    <n v="253865993"/>
    <n v="41"/>
    <d v="2013-12-04T00:00:00"/>
    <n v="3444"/>
    <n v="255.28"/>
    <n v="159.41999999999999"/>
    <n v="879184.32"/>
    <n v="549042.48"/>
    <n v="330141.84000000003"/>
  </r>
  <r>
    <x v="2"/>
    <s v="Indonesia"/>
    <x v="10"/>
    <x v="1"/>
    <x v="0"/>
    <x v="1310"/>
    <x v="4"/>
    <x v="7"/>
    <n v="695427548"/>
    <n v="27"/>
    <d v="2012-11-29T00:00:00"/>
    <n v="1320"/>
    <n v="154.06"/>
    <n v="90.93"/>
    <n v="203359.2"/>
    <n v="120027.6"/>
    <n v="83331.600000000006"/>
  </r>
  <r>
    <x v="1"/>
    <s v="Greece"/>
    <x v="2"/>
    <x v="0"/>
    <x v="0"/>
    <x v="947"/>
    <x v="3"/>
    <x v="2"/>
    <n v="642123687"/>
    <n v="5"/>
    <d v="2011-05-30T00:00:00"/>
    <n v="7523"/>
    <n v="47.45"/>
    <n v="31.79"/>
    <n v="356966.35"/>
    <n v="239156.17"/>
    <n v="117810.18"/>
  </r>
  <r>
    <x v="2"/>
    <s v="China"/>
    <x v="2"/>
    <x v="0"/>
    <x v="0"/>
    <x v="335"/>
    <x v="10"/>
    <x v="1"/>
    <n v="189315736"/>
    <n v="36"/>
    <d v="2010-08-01T00:00:00"/>
    <n v="1588"/>
    <n v="47.45"/>
    <n v="31.79"/>
    <n v="75350.600000000006"/>
    <n v="50482.52"/>
    <n v="24868.080000000002"/>
  </r>
  <r>
    <x v="0"/>
    <s v="Trinidad and Tobago"/>
    <x v="1"/>
    <x v="1"/>
    <x v="1"/>
    <x v="1510"/>
    <x v="0"/>
    <x v="3"/>
    <n v="402677524"/>
    <n v="15"/>
    <d v="2015-12-27T00:00:00"/>
    <n v="82"/>
    <n v="152.58000000000001"/>
    <n v="97.44"/>
    <n v="12511.56"/>
    <n v="7990.08"/>
    <n v="4521.4799999999996"/>
  </r>
  <r>
    <x v="5"/>
    <s v="Kenya"/>
    <x v="5"/>
    <x v="1"/>
    <x v="2"/>
    <x v="1824"/>
    <x v="0"/>
    <x v="2"/>
    <n v="168195378"/>
    <n v="4"/>
    <d v="2011-12-27T00:00:00"/>
    <n v="1605"/>
    <n v="109.28"/>
    <n v="35.840000000000003"/>
    <n v="175394.4"/>
    <n v="57523.199999999997"/>
    <n v="117871.2"/>
  </r>
  <r>
    <x v="1"/>
    <s v="Czech Republic"/>
    <x v="2"/>
    <x v="0"/>
    <x v="0"/>
    <x v="166"/>
    <x v="3"/>
    <x v="1"/>
    <n v="242168128"/>
    <n v="1"/>
    <d v="2010-05-03T00:00:00"/>
    <n v="1785"/>
    <n v="47.45"/>
    <n v="31.79"/>
    <n v="84698.25"/>
    <n v="56745.15"/>
    <n v="27953.1"/>
  </r>
  <r>
    <x v="2"/>
    <s v="Singapore"/>
    <x v="9"/>
    <x v="1"/>
    <x v="1"/>
    <x v="1825"/>
    <x v="8"/>
    <x v="4"/>
    <n v="101207101"/>
    <n v="21"/>
    <d v="2016-05-02T00:00:00"/>
    <n v="8285"/>
    <n v="9.33"/>
    <n v="6.92"/>
    <n v="77299.05"/>
    <n v="57332.2"/>
    <n v="19966.849999999999"/>
  </r>
  <r>
    <x v="1"/>
    <s v="Croatia"/>
    <x v="2"/>
    <x v="1"/>
    <x v="3"/>
    <x v="136"/>
    <x v="5"/>
    <x v="6"/>
    <n v="192236125"/>
    <n v="11"/>
    <d v="2017-03-22T00:00:00"/>
    <n v="5796"/>
    <n v="47.45"/>
    <n v="31.79"/>
    <n v="275020.2"/>
    <n v="184254.84"/>
    <n v="90765.36"/>
  </r>
  <r>
    <x v="2"/>
    <s v="South Korea"/>
    <x v="4"/>
    <x v="1"/>
    <x v="0"/>
    <x v="1826"/>
    <x v="2"/>
    <x v="4"/>
    <n v="582491528"/>
    <n v="37"/>
    <d v="2016-10-10T00:00:00"/>
    <n v="1042"/>
    <n v="81.73"/>
    <n v="56.67"/>
    <n v="85162.66"/>
    <n v="59050.14"/>
    <n v="26112.52"/>
  </r>
  <r>
    <x v="5"/>
    <s v="Madagascar"/>
    <x v="9"/>
    <x v="1"/>
    <x v="2"/>
    <x v="1674"/>
    <x v="7"/>
    <x v="3"/>
    <n v="509522140"/>
    <n v="50"/>
    <d v="2015-09-28T00:00:00"/>
    <n v="7779"/>
    <n v="9.33"/>
    <n v="6.92"/>
    <n v="72578.070000000007"/>
    <n v="53830.68"/>
    <n v="18747.39"/>
  </r>
  <r>
    <x v="4"/>
    <s v="Australia"/>
    <x v="4"/>
    <x v="1"/>
    <x v="0"/>
    <x v="980"/>
    <x v="0"/>
    <x v="3"/>
    <n v="631189286"/>
    <n v="15"/>
    <d v="2015-12-17T00:00:00"/>
    <n v="1791"/>
    <n v="81.73"/>
    <n v="56.67"/>
    <n v="146378.43"/>
    <n v="101495.97"/>
    <n v="44882.46"/>
  </r>
  <r>
    <x v="3"/>
    <s v="Jordan"/>
    <x v="9"/>
    <x v="0"/>
    <x v="1"/>
    <x v="1694"/>
    <x v="4"/>
    <x v="4"/>
    <n v="775666797"/>
    <n v="38"/>
    <d v="2016-12-11T00:00:00"/>
    <n v="5897"/>
    <n v="9.33"/>
    <n v="6.92"/>
    <n v="55019.01"/>
    <n v="40807.24"/>
    <n v="14211.77"/>
  </r>
  <r>
    <x v="3"/>
    <s v="United Arab Emirates"/>
    <x v="2"/>
    <x v="1"/>
    <x v="2"/>
    <x v="1468"/>
    <x v="9"/>
    <x v="2"/>
    <n v="391440999"/>
    <n v="33"/>
    <d v="2011-03-05T00:00:00"/>
    <n v="4945"/>
    <n v="47.45"/>
    <n v="31.79"/>
    <n v="234640.25"/>
    <n v="157201.54999999999"/>
    <n v="77438.7"/>
  </r>
  <r>
    <x v="3"/>
    <s v="Iran"/>
    <x v="0"/>
    <x v="1"/>
    <x v="1"/>
    <x v="1827"/>
    <x v="3"/>
    <x v="2"/>
    <n v="797310721"/>
    <n v="6"/>
    <d v="2011-05-14T00:00:00"/>
    <n v="815"/>
    <n v="255.28"/>
    <n v="159.41999999999999"/>
    <n v="208053.2"/>
    <n v="129927.3"/>
    <n v="78125.899999999994"/>
  </r>
  <r>
    <x v="5"/>
    <s v="South Africa"/>
    <x v="0"/>
    <x v="1"/>
    <x v="3"/>
    <x v="1828"/>
    <x v="8"/>
    <x v="4"/>
    <n v="232387292"/>
    <n v="27"/>
    <d v="2016-05-07T00:00:00"/>
    <n v="7419"/>
    <n v="255.28"/>
    <n v="159.41999999999999"/>
    <n v="1893922.32"/>
    <n v="1182736.98"/>
    <n v="711185.34"/>
  </r>
  <r>
    <x v="5"/>
    <s v="Burkina Faso"/>
    <x v="9"/>
    <x v="1"/>
    <x v="2"/>
    <x v="788"/>
    <x v="5"/>
    <x v="5"/>
    <n v="606094539"/>
    <n v="1"/>
    <d v="2014-03-10T00:00:00"/>
    <n v="5698"/>
    <n v="9.33"/>
    <n v="6.92"/>
    <n v="53162.34"/>
    <n v="39430.160000000003"/>
    <n v="13732.18"/>
  </r>
  <r>
    <x v="5"/>
    <s v="Mali"/>
    <x v="0"/>
    <x v="1"/>
    <x v="0"/>
    <x v="1165"/>
    <x v="5"/>
    <x v="6"/>
    <n v="748168790"/>
    <n v="50"/>
    <d v="2017-05-05T00:00:00"/>
    <n v="8626"/>
    <n v="255.28"/>
    <n v="159.41999999999999"/>
    <n v="2202045.2799999998"/>
    <n v="1375156.92"/>
    <n v="826888.36"/>
  </r>
  <r>
    <x v="5"/>
    <s v="Sierra Leone"/>
    <x v="8"/>
    <x v="1"/>
    <x v="0"/>
    <x v="781"/>
    <x v="9"/>
    <x v="7"/>
    <n v="458658874"/>
    <n v="30"/>
    <d v="2012-02-03T00:00:00"/>
    <n v="6208"/>
    <n v="421.89"/>
    <n v="364.69"/>
    <n v="2619093.12"/>
    <n v="2263995.52"/>
    <n v="355097.59999999998"/>
  </r>
  <r>
    <x v="1"/>
    <s v="Greece"/>
    <x v="1"/>
    <x v="0"/>
    <x v="2"/>
    <x v="540"/>
    <x v="7"/>
    <x v="4"/>
    <n v="957926118"/>
    <n v="14"/>
    <d v="2016-09-01T00:00:00"/>
    <n v="480"/>
    <n v="152.58000000000001"/>
    <n v="97.44"/>
    <n v="73238.399999999994"/>
    <n v="46771.199999999997"/>
    <n v="26467.200000000001"/>
  </r>
  <r>
    <x v="3"/>
    <s v="Iraq"/>
    <x v="0"/>
    <x v="1"/>
    <x v="2"/>
    <x v="340"/>
    <x v="11"/>
    <x v="4"/>
    <n v="836644351"/>
    <n v="11"/>
    <d v="2016-02-13T00:00:00"/>
    <n v="510"/>
    <n v="255.28"/>
    <n v="159.41999999999999"/>
    <n v="130192.8"/>
    <n v="81304.2"/>
    <n v="48888.6"/>
  </r>
  <r>
    <x v="2"/>
    <s v="Philippines"/>
    <x v="3"/>
    <x v="0"/>
    <x v="1"/>
    <x v="1829"/>
    <x v="7"/>
    <x v="2"/>
    <n v="105799901"/>
    <n v="46"/>
    <d v="2011-09-29T00:00:00"/>
    <n v="7397"/>
    <n v="205.7"/>
    <n v="117.11"/>
    <n v="1521562.9"/>
    <n v="866262.67"/>
    <n v="655300.23"/>
  </r>
  <r>
    <x v="1"/>
    <s v="Austria"/>
    <x v="2"/>
    <x v="0"/>
    <x v="3"/>
    <x v="1830"/>
    <x v="4"/>
    <x v="4"/>
    <n v="646691596"/>
    <n v="29"/>
    <d v="2016-12-13T00:00:00"/>
    <n v="9269"/>
    <n v="47.45"/>
    <n v="31.79"/>
    <n v="439814.05"/>
    <n v="294661.51"/>
    <n v="145152.54"/>
  </r>
  <r>
    <x v="5"/>
    <s v="Mali"/>
    <x v="7"/>
    <x v="1"/>
    <x v="0"/>
    <x v="1825"/>
    <x v="8"/>
    <x v="4"/>
    <n v="360930764"/>
    <n v="34"/>
    <d v="2016-05-15T00:00:00"/>
    <n v="6289"/>
    <n v="437.2"/>
    <n v="263.33"/>
    <n v="2749550.8"/>
    <n v="1656082.37"/>
    <n v="1093468.43"/>
  </r>
  <r>
    <x v="2"/>
    <s v="Sri Lanka"/>
    <x v="1"/>
    <x v="0"/>
    <x v="1"/>
    <x v="1831"/>
    <x v="8"/>
    <x v="5"/>
    <n v="820441234"/>
    <n v="25"/>
    <d v="2014-05-02T00:00:00"/>
    <n v="5648"/>
    <n v="152.58000000000001"/>
    <n v="97.44"/>
    <n v="861771.84"/>
    <n v="550341.12"/>
    <n v="311430.71999999997"/>
  </r>
  <r>
    <x v="6"/>
    <s v="Mexico"/>
    <x v="10"/>
    <x v="0"/>
    <x v="1"/>
    <x v="1832"/>
    <x v="8"/>
    <x v="4"/>
    <n v="517459332"/>
    <n v="29"/>
    <d v="2016-05-27T00:00:00"/>
    <n v="6570"/>
    <n v="154.06"/>
    <n v="90.93"/>
    <n v="1012174.2"/>
    <n v="597410.1"/>
    <n v="414764.1"/>
  </r>
  <r>
    <x v="5"/>
    <s v="Niger"/>
    <x v="6"/>
    <x v="0"/>
    <x v="3"/>
    <x v="64"/>
    <x v="9"/>
    <x v="1"/>
    <n v="714533889"/>
    <n v="9"/>
    <d v="2010-02-07T00:00:00"/>
    <n v="5311"/>
    <n v="651.21"/>
    <n v="524.96"/>
    <n v="3458576.31"/>
    <n v="2788062.56"/>
    <n v="670513.75"/>
  </r>
  <r>
    <x v="0"/>
    <s v="Guatemala"/>
    <x v="6"/>
    <x v="0"/>
    <x v="0"/>
    <x v="68"/>
    <x v="1"/>
    <x v="5"/>
    <n v="494526231"/>
    <n v="45"/>
    <d v="2014-08-19T00:00:00"/>
    <n v="156"/>
    <n v="651.21"/>
    <n v="524.96"/>
    <n v="101588.76"/>
    <n v="81893.759999999995"/>
    <n v="19695"/>
  </r>
  <r>
    <x v="5"/>
    <s v="South Sudan"/>
    <x v="2"/>
    <x v="1"/>
    <x v="2"/>
    <x v="1833"/>
    <x v="1"/>
    <x v="3"/>
    <n v="810610187"/>
    <n v="0"/>
    <d v="2015-07-31T00:00:00"/>
    <n v="6423"/>
    <n v="47.45"/>
    <n v="31.79"/>
    <n v="304771.34999999998"/>
    <n v="204187.17"/>
    <n v="100584.18"/>
  </r>
  <r>
    <x v="6"/>
    <s v="United States of America"/>
    <x v="3"/>
    <x v="0"/>
    <x v="2"/>
    <x v="1834"/>
    <x v="10"/>
    <x v="3"/>
    <n v="436272084"/>
    <n v="6"/>
    <d v="2015-06-28T00:00:00"/>
    <n v="1460"/>
    <n v="205.7"/>
    <n v="117.11"/>
    <n v="300322"/>
    <n v="170980.6"/>
    <n v="129341.4"/>
  </r>
  <r>
    <x v="5"/>
    <s v="Zimbabwe"/>
    <x v="10"/>
    <x v="0"/>
    <x v="2"/>
    <x v="1378"/>
    <x v="7"/>
    <x v="0"/>
    <n v="915310752"/>
    <n v="31"/>
    <d v="2013-09-23T00:00:00"/>
    <n v="9647"/>
    <n v="154.06"/>
    <n v="90.93"/>
    <n v="1486216.82"/>
    <n v="877201.71"/>
    <n v="609015.11"/>
  </r>
  <r>
    <x v="3"/>
    <s v="Egypt"/>
    <x v="11"/>
    <x v="1"/>
    <x v="0"/>
    <x v="1835"/>
    <x v="7"/>
    <x v="1"/>
    <n v="711837518"/>
    <n v="3"/>
    <d v="2010-08-14T00:00:00"/>
    <n v="7395"/>
    <n v="668.27"/>
    <n v="502.54"/>
    <n v="4941856.6500000004"/>
    <n v="3716283.3"/>
    <n v="1225573.3500000001"/>
  </r>
  <r>
    <x v="5"/>
    <s v="South Sudan"/>
    <x v="6"/>
    <x v="0"/>
    <x v="0"/>
    <x v="1160"/>
    <x v="6"/>
    <x v="2"/>
    <n v="160276210"/>
    <n v="45"/>
    <d v="2011-11-15T00:00:00"/>
    <n v="8147"/>
    <n v="651.21"/>
    <n v="524.96"/>
    <n v="5305407.87"/>
    <n v="4276849.12"/>
    <n v="1028558.75"/>
  </r>
  <r>
    <x v="1"/>
    <s v="Ukraine"/>
    <x v="6"/>
    <x v="1"/>
    <x v="3"/>
    <x v="1836"/>
    <x v="0"/>
    <x v="3"/>
    <n v="115363156"/>
    <n v="37"/>
    <d v="2016-01-10T00:00:00"/>
    <n v="7376"/>
    <n v="651.21"/>
    <n v="524.96"/>
    <n v="4803324.96"/>
    <n v="3872104.96"/>
    <n v="931220"/>
  </r>
  <r>
    <x v="4"/>
    <s v="Kiribati"/>
    <x v="1"/>
    <x v="1"/>
    <x v="3"/>
    <x v="447"/>
    <x v="2"/>
    <x v="2"/>
    <n v="602147185"/>
    <n v="0"/>
    <d v="2011-09-15T00:00:00"/>
    <n v="7588"/>
    <n v="152.58000000000001"/>
    <n v="97.44"/>
    <n v="1157777.04"/>
    <n v="739374.72"/>
    <n v="418402.32"/>
  </r>
  <r>
    <x v="5"/>
    <s v="Tanzania"/>
    <x v="9"/>
    <x v="0"/>
    <x v="1"/>
    <x v="1742"/>
    <x v="10"/>
    <x v="2"/>
    <n v="365989625"/>
    <n v="19"/>
    <d v="2011-07-02T00:00:00"/>
    <n v="3318"/>
    <n v="9.33"/>
    <n v="6.92"/>
    <n v="30956.94"/>
    <n v="22960.560000000001"/>
    <n v="7996.38"/>
  </r>
  <r>
    <x v="1"/>
    <s v="Vatican City"/>
    <x v="11"/>
    <x v="1"/>
    <x v="2"/>
    <x v="1837"/>
    <x v="5"/>
    <x v="6"/>
    <n v="922564303"/>
    <n v="16"/>
    <d v="2017-04-02T00:00:00"/>
    <n v="6134"/>
    <n v="668.27"/>
    <n v="502.54"/>
    <n v="4099168.18"/>
    <n v="3082580.36"/>
    <n v="1016587.82"/>
  </r>
  <r>
    <x v="5"/>
    <s v="Senegal"/>
    <x v="11"/>
    <x v="0"/>
    <x v="0"/>
    <x v="1838"/>
    <x v="0"/>
    <x v="4"/>
    <n v="707857549"/>
    <n v="27"/>
    <d v="2017-01-16T00:00:00"/>
    <n v="9634"/>
    <n v="668.27"/>
    <n v="502.54"/>
    <n v="6438113.1799999997"/>
    <n v="4841470.3600000003"/>
    <n v="1596642.82"/>
  </r>
  <r>
    <x v="1"/>
    <s v="Bulgaria"/>
    <x v="3"/>
    <x v="1"/>
    <x v="3"/>
    <x v="1501"/>
    <x v="11"/>
    <x v="2"/>
    <n v="928168189"/>
    <n v="26"/>
    <d v="2011-03-15T00:00:00"/>
    <n v="4448"/>
    <n v="205.7"/>
    <n v="117.11"/>
    <n v="914953.6"/>
    <n v="520905.28"/>
    <n v="394048.32"/>
  </r>
  <r>
    <x v="3"/>
    <s v="Kuwait"/>
    <x v="9"/>
    <x v="0"/>
    <x v="0"/>
    <x v="1839"/>
    <x v="8"/>
    <x v="4"/>
    <n v="610107553"/>
    <n v="50"/>
    <d v="2016-06-12T00:00:00"/>
    <n v="3238"/>
    <n v="9.33"/>
    <n v="6.92"/>
    <n v="30210.54"/>
    <n v="22406.959999999999"/>
    <n v="7803.58"/>
  </r>
  <r>
    <x v="3"/>
    <s v="Pakistan"/>
    <x v="5"/>
    <x v="1"/>
    <x v="3"/>
    <x v="1840"/>
    <x v="11"/>
    <x v="4"/>
    <n v="650599467"/>
    <n v="23"/>
    <d v="2016-03-01T00:00:00"/>
    <n v="5695"/>
    <n v="109.28"/>
    <n v="35.840000000000003"/>
    <n v="622349.6"/>
    <n v="204108.79999999999"/>
    <n v="418240.8"/>
  </r>
  <r>
    <x v="4"/>
    <s v="Samoa"/>
    <x v="0"/>
    <x v="0"/>
    <x v="0"/>
    <x v="1102"/>
    <x v="8"/>
    <x v="1"/>
    <n v="666880261"/>
    <n v="36"/>
    <d v="2010-06-04T00:00:00"/>
    <n v="3544"/>
    <n v="255.28"/>
    <n v="159.41999999999999"/>
    <n v="904712.32"/>
    <n v="564984.48"/>
    <n v="339727.84"/>
  </r>
  <r>
    <x v="1"/>
    <s v="Monaco"/>
    <x v="10"/>
    <x v="0"/>
    <x v="2"/>
    <x v="1841"/>
    <x v="5"/>
    <x v="2"/>
    <n v="346498763"/>
    <n v="15"/>
    <d v="2011-04-02T00:00:00"/>
    <n v="5539"/>
    <n v="154.06"/>
    <n v="90.93"/>
    <n v="853338.34"/>
    <n v="503661.27"/>
    <n v="349677.07"/>
  </r>
  <r>
    <x v="1"/>
    <s v="Serbia"/>
    <x v="2"/>
    <x v="1"/>
    <x v="3"/>
    <x v="1349"/>
    <x v="4"/>
    <x v="4"/>
    <n v="797316300"/>
    <n v="0"/>
    <d v="2016-11-29T00:00:00"/>
    <n v="2466"/>
    <n v="47.45"/>
    <n v="31.79"/>
    <n v="117011.7"/>
    <n v="78394.14"/>
    <n v="38617.56"/>
  </r>
  <r>
    <x v="1"/>
    <s v="Ireland"/>
    <x v="0"/>
    <x v="0"/>
    <x v="3"/>
    <x v="1581"/>
    <x v="8"/>
    <x v="3"/>
    <n v="497506701"/>
    <n v="22"/>
    <d v="2015-05-10T00:00:00"/>
    <n v="2144"/>
    <n v="255.28"/>
    <n v="159.41999999999999"/>
    <n v="547320.31999999995"/>
    <n v="341796.48"/>
    <n v="205523.84"/>
  </r>
  <r>
    <x v="1"/>
    <s v="Andorra"/>
    <x v="4"/>
    <x v="0"/>
    <x v="1"/>
    <x v="1474"/>
    <x v="10"/>
    <x v="1"/>
    <n v="245556294"/>
    <n v="20"/>
    <d v="2010-06-25T00:00:00"/>
    <n v="4419"/>
    <n v="81.73"/>
    <n v="56.67"/>
    <n v="361164.87"/>
    <n v="250424.73"/>
    <n v="110740.14"/>
  </r>
  <r>
    <x v="5"/>
    <s v="Democratic Republic of the Congo"/>
    <x v="1"/>
    <x v="1"/>
    <x v="0"/>
    <x v="1395"/>
    <x v="5"/>
    <x v="2"/>
    <n v="910263907"/>
    <n v="26"/>
    <d v="2011-04-21T00:00:00"/>
    <n v="6173"/>
    <n v="152.58000000000001"/>
    <n v="97.44"/>
    <n v="941876.34"/>
    <n v="601497.12"/>
    <n v="340379.22"/>
  </r>
  <r>
    <x v="3"/>
    <s v="Algeria"/>
    <x v="8"/>
    <x v="0"/>
    <x v="3"/>
    <x v="1842"/>
    <x v="1"/>
    <x v="7"/>
    <n v="280740869"/>
    <n v="32"/>
    <d v="2012-08-20T00:00:00"/>
    <n v="6317"/>
    <n v="421.89"/>
    <n v="364.69"/>
    <n v="2665079.13"/>
    <n v="2303746.73"/>
    <n v="361332.4"/>
  </r>
  <r>
    <x v="1"/>
    <s v="Latvia"/>
    <x v="4"/>
    <x v="0"/>
    <x v="2"/>
    <x v="528"/>
    <x v="9"/>
    <x v="5"/>
    <n v="716411006"/>
    <n v="21"/>
    <d v="2014-02-17T00:00:00"/>
    <n v="792"/>
    <n v="81.73"/>
    <n v="56.67"/>
    <n v="64730.16"/>
    <n v="44882.64"/>
    <n v="19847.52"/>
  </r>
  <r>
    <x v="3"/>
    <s v="Egypt"/>
    <x v="5"/>
    <x v="1"/>
    <x v="2"/>
    <x v="1250"/>
    <x v="1"/>
    <x v="4"/>
    <n v="597010648"/>
    <n v="39"/>
    <d v="2016-09-02T00:00:00"/>
    <n v="7572"/>
    <n v="109.28"/>
    <n v="35.840000000000003"/>
    <n v="827468.16"/>
    <n v="271380.47999999998"/>
    <n v="556087.68000000005"/>
  </r>
  <r>
    <x v="0"/>
    <s v="Costa Rica"/>
    <x v="5"/>
    <x v="1"/>
    <x v="2"/>
    <x v="335"/>
    <x v="10"/>
    <x v="1"/>
    <n v="172588622"/>
    <n v="16"/>
    <d v="2010-07-12T00:00:00"/>
    <n v="1663"/>
    <n v="109.28"/>
    <n v="35.840000000000003"/>
    <n v="181732.64"/>
    <n v="59601.919999999998"/>
    <n v="122130.72"/>
  </r>
  <r>
    <x v="0"/>
    <s v="Honduras"/>
    <x v="9"/>
    <x v="1"/>
    <x v="2"/>
    <x v="1843"/>
    <x v="9"/>
    <x v="1"/>
    <n v="213506257"/>
    <n v="1"/>
    <d v="2010-01-31T00:00:00"/>
    <n v="101"/>
    <n v="9.33"/>
    <n v="6.92"/>
    <n v="942.33"/>
    <n v="698.92"/>
    <n v="243.41"/>
  </r>
  <r>
    <x v="5"/>
    <s v="Burundi"/>
    <x v="5"/>
    <x v="1"/>
    <x v="0"/>
    <x v="624"/>
    <x v="2"/>
    <x v="2"/>
    <n v="660437381"/>
    <n v="29"/>
    <d v="2011-10-24T00:00:00"/>
    <n v="6952"/>
    <n v="109.28"/>
    <n v="35.840000000000003"/>
    <n v="759714.56"/>
    <n v="249159.67999999999"/>
    <n v="510554.88"/>
  </r>
  <r>
    <x v="2"/>
    <s v="South Korea"/>
    <x v="4"/>
    <x v="0"/>
    <x v="1"/>
    <x v="1248"/>
    <x v="4"/>
    <x v="7"/>
    <n v="174368321"/>
    <n v="48"/>
    <d v="2013-01-06T00:00:00"/>
    <n v="8316"/>
    <n v="81.73"/>
    <n v="56.67"/>
    <n v="679666.68"/>
    <n v="471267.72"/>
    <n v="208398.96"/>
  </r>
  <r>
    <x v="1"/>
    <s v="Liechtenstein"/>
    <x v="6"/>
    <x v="0"/>
    <x v="0"/>
    <x v="80"/>
    <x v="4"/>
    <x v="3"/>
    <n v="186597907"/>
    <n v="44"/>
    <d v="2015-12-15T00:00:00"/>
    <n v="7322"/>
    <n v="651.21"/>
    <n v="524.96"/>
    <n v="4768159.62"/>
    <n v="3843757.12"/>
    <n v="924402.5"/>
  </r>
  <r>
    <x v="1"/>
    <s v="Armenia"/>
    <x v="10"/>
    <x v="0"/>
    <x v="2"/>
    <x v="1844"/>
    <x v="3"/>
    <x v="4"/>
    <n v="848737466"/>
    <n v="16"/>
    <d v="2016-05-31T00:00:00"/>
    <n v="9132"/>
    <n v="154.06"/>
    <n v="90.93"/>
    <n v="1406875.92"/>
    <n v="830372.76"/>
    <n v="576503.16"/>
  </r>
  <r>
    <x v="0"/>
    <s v="Saint Vincent and the Grenadines"/>
    <x v="11"/>
    <x v="0"/>
    <x v="1"/>
    <x v="170"/>
    <x v="11"/>
    <x v="3"/>
    <n v="582710826"/>
    <n v="3"/>
    <d v="2015-02-20T00:00:00"/>
    <n v="5937"/>
    <n v="668.27"/>
    <n v="502.54"/>
    <n v="3967518.99"/>
    <n v="2983579.98"/>
    <n v="983939.01"/>
  </r>
  <r>
    <x v="1"/>
    <s v="France"/>
    <x v="6"/>
    <x v="0"/>
    <x v="3"/>
    <x v="886"/>
    <x v="6"/>
    <x v="0"/>
    <n v="130754315"/>
    <n v="6"/>
    <d v="2013-11-02T00:00:00"/>
    <n v="1962"/>
    <n v="651.21"/>
    <n v="524.96"/>
    <n v="1277674.02"/>
    <n v="1029971.52"/>
    <n v="247702.5"/>
  </r>
  <r>
    <x v="0"/>
    <s v="Guatemala"/>
    <x v="2"/>
    <x v="0"/>
    <x v="2"/>
    <x v="1845"/>
    <x v="10"/>
    <x v="2"/>
    <n v="305416762"/>
    <n v="16"/>
    <d v="2011-06-20T00:00:00"/>
    <n v="8462"/>
    <n v="47.45"/>
    <n v="31.79"/>
    <n v="401521.9"/>
    <n v="269006.98"/>
    <n v="132514.92000000001"/>
  </r>
  <r>
    <x v="0"/>
    <s v="Antigua and Barbuda"/>
    <x v="2"/>
    <x v="1"/>
    <x v="2"/>
    <x v="1024"/>
    <x v="1"/>
    <x v="3"/>
    <n v="639559495"/>
    <n v="34"/>
    <d v="2015-08-27T00:00:00"/>
    <n v="8722"/>
    <n v="47.45"/>
    <n v="31.79"/>
    <n v="413858.9"/>
    <n v="277272.38"/>
    <n v="136586.51999999999"/>
  </r>
  <r>
    <x v="5"/>
    <s v="Central African Republic"/>
    <x v="4"/>
    <x v="0"/>
    <x v="2"/>
    <x v="373"/>
    <x v="0"/>
    <x v="3"/>
    <n v="736356341"/>
    <n v="1"/>
    <d v="2015-12-28T00:00:00"/>
    <n v="3060"/>
    <n v="81.73"/>
    <n v="56.67"/>
    <n v="250093.8"/>
    <n v="173410.2"/>
    <n v="76683.600000000006"/>
  </r>
  <r>
    <x v="1"/>
    <s v="Netherlands"/>
    <x v="6"/>
    <x v="1"/>
    <x v="0"/>
    <x v="1846"/>
    <x v="11"/>
    <x v="2"/>
    <n v="719293630"/>
    <n v="23"/>
    <d v="2011-02-25T00:00:00"/>
    <n v="3824"/>
    <n v="651.21"/>
    <n v="524.96"/>
    <n v="2490227.04"/>
    <n v="2007447.04"/>
    <n v="482780"/>
  </r>
  <r>
    <x v="0"/>
    <s v="El Salvador"/>
    <x v="4"/>
    <x v="0"/>
    <x v="2"/>
    <x v="1847"/>
    <x v="2"/>
    <x v="2"/>
    <n v="782170188"/>
    <n v="42"/>
    <d v="2011-10-21T00:00:00"/>
    <n v="395"/>
    <n v="81.73"/>
    <n v="56.67"/>
    <n v="32283.35"/>
    <n v="22384.65"/>
    <n v="9898.7000000000007"/>
  </r>
  <r>
    <x v="5"/>
    <s v="Niger"/>
    <x v="10"/>
    <x v="1"/>
    <x v="0"/>
    <x v="1242"/>
    <x v="1"/>
    <x v="5"/>
    <n v="739097344"/>
    <n v="12"/>
    <d v="2014-07-20T00:00:00"/>
    <n v="4183"/>
    <n v="154.06"/>
    <n v="90.93"/>
    <n v="644432.98"/>
    <n v="380360.19"/>
    <n v="264072.78999999998"/>
  </r>
  <r>
    <x v="3"/>
    <s v="Saudi Arabia"/>
    <x v="11"/>
    <x v="0"/>
    <x v="3"/>
    <x v="1677"/>
    <x v="7"/>
    <x v="0"/>
    <n v="474498927"/>
    <n v="31"/>
    <d v="2013-09-03T00:00:00"/>
    <n v="3632"/>
    <n v="668.27"/>
    <n v="502.54"/>
    <n v="2427156.64"/>
    <n v="1825225.28"/>
    <n v="601931.36"/>
  </r>
  <r>
    <x v="5"/>
    <s v="The Gambia"/>
    <x v="1"/>
    <x v="0"/>
    <x v="0"/>
    <x v="1679"/>
    <x v="1"/>
    <x v="2"/>
    <n v="393111264"/>
    <n v="3"/>
    <d v="2011-07-26T00:00:00"/>
    <n v="9214"/>
    <n v="152.58000000000001"/>
    <n v="97.44"/>
    <n v="1405872.12"/>
    <n v="897812.16"/>
    <n v="508059.96"/>
  </r>
  <r>
    <x v="5"/>
    <s v="Kenya"/>
    <x v="8"/>
    <x v="0"/>
    <x v="1"/>
    <x v="980"/>
    <x v="0"/>
    <x v="3"/>
    <n v="969983184"/>
    <n v="27"/>
    <d v="2015-12-29T00:00:00"/>
    <n v="8434"/>
    <n v="421.89"/>
    <n v="364.69"/>
    <n v="3558220.26"/>
    <n v="3075795.46"/>
    <n v="482424.8"/>
  </r>
  <r>
    <x v="6"/>
    <s v="Canada"/>
    <x v="1"/>
    <x v="1"/>
    <x v="0"/>
    <x v="1848"/>
    <x v="1"/>
    <x v="7"/>
    <n v="500476014"/>
    <n v="10"/>
    <d v="2012-07-22T00:00:00"/>
    <n v="829"/>
    <n v="152.58000000000001"/>
    <n v="97.44"/>
    <n v="126488.82"/>
    <n v="80777.759999999995"/>
    <n v="45711.06"/>
  </r>
  <r>
    <x v="5"/>
    <s v="Angola"/>
    <x v="9"/>
    <x v="1"/>
    <x v="3"/>
    <x v="1253"/>
    <x v="6"/>
    <x v="5"/>
    <n v="950263583"/>
    <n v="0"/>
    <d v="2014-10-21T00:00:00"/>
    <n v="2966"/>
    <n v="9.33"/>
    <n v="6.92"/>
    <n v="27672.78"/>
    <n v="20524.72"/>
    <n v="7148.06"/>
  </r>
  <r>
    <x v="5"/>
    <s v="Central African Republic"/>
    <x v="1"/>
    <x v="1"/>
    <x v="2"/>
    <x v="68"/>
    <x v="1"/>
    <x v="5"/>
    <n v="305332219"/>
    <n v="7"/>
    <d v="2014-07-12T00:00:00"/>
    <n v="3444"/>
    <n v="152.58000000000001"/>
    <n v="97.44"/>
    <n v="525485.52"/>
    <n v="335583.36"/>
    <n v="189902.16"/>
  </r>
  <r>
    <x v="0"/>
    <s v="The Bahamas"/>
    <x v="0"/>
    <x v="0"/>
    <x v="1"/>
    <x v="80"/>
    <x v="4"/>
    <x v="3"/>
    <n v="221980750"/>
    <n v="32"/>
    <d v="2015-12-03T00:00:00"/>
    <n v="7892"/>
    <n v="255.28"/>
    <n v="159.41999999999999"/>
    <n v="2014669.76"/>
    <n v="1258142.6399999999"/>
    <n v="756527.12"/>
  </r>
  <r>
    <x v="2"/>
    <s v="South Korea"/>
    <x v="8"/>
    <x v="0"/>
    <x v="3"/>
    <x v="693"/>
    <x v="10"/>
    <x v="4"/>
    <n v="176820504"/>
    <n v="35"/>
    <d v="2016-07-22T00:00:00"/>
    <n v="3971"/>
    <n v="421.89"/>
    <n v="364.69"/>
    <n v="1675325.19"/>
    <n v="1448183.99"/>
    <n v="227141.2"/>
  </r>
  <r>
    <x v="1"/>
    <s v="Kosovo"/>
    <x v="6"/>
    <x v="1"/>
    <x v="1"/>
    <x v="1849"/>
    <x v="3"/>
    <x v="2"/>
    <n v="616775310"/>
    <n v="17"/>
    <d v="2011-05-24T00:00:00"/>
    <n v="6375"/>
    <n v="651.21"/>
    <n v="524.96"/>
    <n v="4151463.75"/>
    <n v="3346620"/>
    <n v="804843.75"/>
  </r>
  <r>
    <x v="5"/>
    <s v="Angola"/>
    <x v="5"/>
    <x v="0"/>
    <x v="2"/>
    <x v="1850"/>
    <x v="2"/>
    <x v="2"/>
    <n v="709081494"/>
    <n v="42"/>
    <d v="2011-10-13T00:00:00"/>
    <n v="1826"/>
    <n v="109.28"/>
    <n v="35.840000000000003"/>
    <n v="199545.28"/>
    <n v="65443.839999999997"/>
    <n v="134101.44"/>
  </r>
  <r>
    <x v="1"/>
    <s v="Finland"/>
    <x v="9"/>
    <x v="1"/>
    <x v="2"/>
    <x v="232"/>
    <x v="2"/>
    <x v="1"/>
    <n v="591287887"/>
    <n v="12"/>
    <d v="2010-10-02T00:00:00"/>
    <n v="4080"/>
    <n v="9.33"/>
    <n v="6.92"/>
    <n v="38066.400000000001"/>
    <n v="28233.599999999999"/>
    <n v="9832.7999999999993"/>
  </r>
  <r>
    <x v="5"/>
    <s v="Mauritania"/>
    <x v="4"/>
    <x v="1"/>
    <x v="3"/>
    <x v="1587"/>
    <x v="10"/>
    <x v="1"/>
    <n v="921255815"/>
    <n v="44"/>
    <d v="2010-07-28T00:00:00"/>
    <n v="8923"/>
    <n v="81.73"/>
    <n v="56.67"/>
    <n v="729276.79"/>
    <n v="505666.41"/>
    <n v="223610.38"/>
  </r>
  <r>
    <x v="5"/>
    <s v="Niger"/>
    <x v="8"/>
    <x v="0"/>
    <x v="0"/>
    <x v="64"/>
    <x v="9"/>
    <x v="1"/>
    <n v="627159106"/>
    <n v="39"/>
    <d v="2010-03-09T00:00:00"/>
    <n v="9171"/>
    <n v="421.89"/>
    <n v="364.69"/>
    <n v="3869153.19"/>
    <n v="3344571.99"/>
    <n v="524581.19999999995"/>
  </r>
  <r>
    <x v="2"/>
    <s v="South Korea"/>
    <x v="11"/>
    <x v="0"/>
    <x v="2"/>
    <x v="932"/>
    <x v="10"/>
    <x v="6"/>
    <n v="957484090"/>
    <n v="15"/>
    <d v="2017-07-03T00:00:00"/>
    <n v="9674"/>
    <n v="668.27"/>
    <n v="502.54"/>
    <n v="6464843.9800000004"/>
    <n v="4861571.96"/>
    <n v="1603272.02"/>
  </r>
  <r>
    <x v="6"/>
    <s v="Greenland"/>
    <x v="6"/>
    <x v="0"/>
    <x v="1"/>
    <x v="1851"/>
    <x v="9"/>
    <x v="3"/>
    <n v="531029593"/>
    <n v="27"/>
    <d v="2015-02-02T00:00:00"/>
    <n v="2312"/>
    <n v="651.21"/>
    <n v="524.96"/>
    <n v="1505597.52"/>
    <n v="1213707.52"/>
    <n v="291890"/>
  </r>
  <r>
    <x v="3"/>
    <s v="Lebanon"/>
    <x v="10"/>
    <x v="1"/>
    <x v="1"/>
    <x v="1852"/>
    <x v="1"/>
    <x v="4"/>
    <n v="286906945"/>
    <n v="45"/>
    <d v="2016-08-21T00:00:00"/>
    <n v="996"/>
    <n v="154.06"/>
    <n v="90.93"/>
    <n v="153443.76"/>
    <n v="90566.28"/>
    <n v="62877.48"/>
  </r>
  <r>
    <x v="1"/>
    <s v="Italy"/>
    <x v="5"/>
    <x v="0"/>
    <x v="0"/>
    <x v="1853"/>
    <x v="8"/>
    <x v="1"/>
    <n v="334539973"/>
    <n v="23"/>
    <d v="2010-05-11T00:00:00"/>
    <n v="6667"/>
    <n v="109.28"/>
    <n v="35.840000000000003"/>
    <n v="728569.76"/>
    <n v="238945.28"/>
    <n v="489624.48"/>
  </r>
  <r>
    <x v="1"/>
    <s v="Belarus"/>
    <x v="1"/>
    <x v="1"/>
    <x v="1"/>
    <x v="611"/>
    <x v="9"/>
    <x v="4"/>
    <n v="403665006"/>
    <n v="34"/>
    <d v="2016-02-19T00:00:00"/>
    <n v="2300"/>
    <n v="152.58000000000001"/>
    <n v="97.44"/>
    <n v="350934"/>
    <n v="224112"/>
    <n v="126822"/>
  </r>
  <r>
    <x v="6"/>
    <s v="United States of America"/>
    <x v="2"/>
    <x v="1"/>
    <x v="1"/>
    <x v="1793"/>
    <x v="4"/>
    <x v="7"/>
    <n v="294330871"/>
    <n v="34"/>
    <d v="2012-12-16T00:00:00"/>
    <n v="7900"/>
    <n v="47.45"/>
    <n v="31.79"/>
    <n v="374855"/>
    <n v="251141"/>
    <n v="123714"/>
  </r>
  <r>
    <x v="0"/>
    <s v="Saint Kitts and Nevis"/>
    <x v="0"/>
    <x v="1"/>
    <x v="3"/>
    <x v="1854"/>
    <x v="5"/>
    <x v="2"/>
    <n v="326898896"/>
    <n v="46"/>
    <d v="2011-05-07T00:00:00"/>
    <n v="5503"/>
    <n v="255.28"/>
    <n v="159.41999999999999"/>
    <n v="1404805.84"/>
    <n v="877288.26"/>
    <n v="527517.57999999996"/>
  </r>
  <r>
    <x v="1"/>
    <s v="Poland"/>
    <x v="7"/>
    <x v="1"/>
    <x v="3"/>
    <x v="882"/>
    <x v="8"/>
    <x v="2"/>
    <n v="892042911"/>
    <n v="29"/>
    <d v="2011-05-12T00:00:00"/>
    <n v="4175"/>
    <n v="437.2"/>
    <n v="263.33"/>
    <n v="1825310"/>
    <n v="1099402.75"/>
    <n v="725907.25"/>
  </r>
  <r>
    <x v="5"/>
    <s v="Kenya"/>
    <x v="6"/>
    <x v="1"/>
    <x v="3"/>
    <x v="633"/>
    <x v="8"/>
    <x v="5"/>
    <n v="200749242"/>
    <n v="6"/>
    <d v="2014-04-15T00:00:00"/>
    <n v="5017"/>
    <n v="651.21"/>
    <n v="524.96"/>
    <n v="3267120.57"/>
    <n v="2633724.3199999998"/>
    <n v="633396.25"/>
  </r>
  <r>
    <x v="5"/>
    <s v="Kenya"/>
    <x v="5"/>
    <x v="1"/>
    <x v="2"/>
    <x v="1501"/>
    <x v="11"/>
    <x v="2"/>
    <n v="134316718"/>
    <n v="41"/>
    <d v="2011-03-30T00:00:00"/>
    <n v="6157"/>
    <n v="109.28"/>
    <n v="35.840000000000003"/>
    <n v="672836.96"/>
    <n v="220666.88"/>
    <n v="452170.08"/>
  </r>
  <r>
    <x v="1"/>
    <s v="United Kingdom"/>
    <x v="11"/>
    <x v="0"/>
    <x v="1"/>
    <x v="798"/>
    <x v="1"/>
    <x v="4"/>
    <n v="394356667"/>
    <n v="5"/>
    <d v="2016-08-04T00:00:00"/>
    <n v="7756"/>
    <n v="668.27"/>
    <n v="502.54"/>
    <n v="5183102.12"/>
    <n v="3897700.24"/>
    <n v="1285401.8799999999"/>
  </r>
  <r>
    <x v="1"/>
    <s v="Norway"/>
    <x v="9"/>
    <x v="1"/>
    <x v="0"/>
    <x v="74"/>
    <x v="8"/>
    <x v="7"/>
    <n v="752792918"/>
    <n v="13"/>
    <d v="2012-05-12T00:00:00"/>
    <n v="7008"/>
    <n v="9.33"/>
    <n v="6.92"/>
    <n v="65384.639999999999"/>
    <n v="48495.360000000001"/>
    <n v="16889.28"/>
  </r>
  <r>
    <x v="5"/>
    <s v="Zimbabwe"/>
    <x v="1"/>
    <x v="1"/>
    <x v="2"/>
    <x v="1855"/>
    <x v="10"/>
    <x v="2"/>
    <n v="601861798"/>
    <n v="42"/>
    <d v="2011-07-20T00:00:00"/>
    <n v="3136"/>
    <n v="152.58000000000001"/>
    <n v="97.44"/>
    <n v="478490.88"/>
    <n v="305571.84000000003"/>
    <n v="172919.04000000001"/>
  </r>
  <r>
    <x v="0"/>
    <s v="Saint Lucia"/>
    <x v="9"/>
    <x v="1"/>
    <x v="3"/>
    <x v="1826"/>
    <x v="2"/>
    <x v="4"/>
    <n v="304112136"/>
    <n v="4"/>
    <d v="2016-09-07T00:00:00"/>
    <n v="2394"/>
    <n v="9.33"/>
    <n v="6.92"/>
    <n v="22336.02"/>
    <n v="16566.48"/>
    <n v="5769.54"/>
  </r>
  <r>
    <x v="3"/>
    <s v="United Arab Emirates"/>
    <x v="5"/>
    <x v="0"/>
    <x v="0"/>
    <x v="1856"/>
    <x v="2"/>
    <x v="4"/>
    <n v="742405259"/>
    <n v="30"/>
    <d v="2016-10-24T00:00:00"/>
    <n v="3069"/>
    <n v="109.28"/>
    <n v="35.840000000000003"/>
    <n v="335380.32"/>
    <n v="109992.96000000001"/>
    <n v="225387.36"/>
  </r>
  <r>
    <x v="5"/>
    <s v="Lesotho"/>
    <x v="0"/>
    <x v="0"/>
    <x v="2"/>
    <x v="1857"/>
    <x v="2"/>
    <x v="7"/>
    <n v="169914996"/>
    <n v="34"/>
    <d v="2012-10-25T00:00:00"/>
    <n v="478"/>
    <n v="255.28"/>
    <n v="159.41999999999999"/>
    <n v="122023.84"/>
    <n v="76202.759999999995"/>
    <n v="45821.08"/>
  </r>
  <r>
    <x v="2"/>
    <s v="Sri Lanka"/>
    <x v="3"/>
    <x v="1"/>
    <x v="3"/>
    <x v="1619"/>
    <x v="3"/>
    <x v="5"/>
    <n v="960127675"/>
    <n v="46"/>
    <d v="2014-07-11T00:00:00"/>
    <n v="1970"/>
    <n v="205.7"/>
    <n v="117.11"/>
    <n v="405229"/>
    <n v="230706.7"/>
    <n v="174522.3"/>
  </r>
  <r>
    <x v="6"/>
    <s v="Mexico"/>
    <x v="4"/>
    <x v="1"/>
    <x v="0"/>
    <x v="1676"/>
    <x v="7"/>
    <x v="0"/>
    <n v="156842124"/>
    <n v="34"/>
    <d v="2013-09-25T00:00:00"/>
    <n v="1925"/>
    <n v="81.73"/>
    <n v="56.67"/>
    <n v="157330.25"/>
    <n v="109089.75"/>
    <n v="48240.5"/>
  </r>
  <r>
    <x v="3"/>
    <s v="Yemen"/>
    <x v="10"/>
    <x v="1"/>
    <x v="2"/>
    <x v="1858"/>
    <x v="0"/>
    <x v="1"/>
    <n v="724169671"/>
    <n v="28"/>
    <d v="2011-01-18T00:00:00"/>
    <n v="6753"/>
    <n v="154.06"/>
    <n v="90.93"/>
    <n v="1040367.18"/>
    <n v="614050.29"/>
    <n v="426316.89"/>
  </r>
  <r>
    <x v="5"/>
    <s v="Sao Tome and Principe"/>
    <x v="5"/>
    <x v="1"/>
    <x v="1"/>
    <x v="1859"/>
    <x v="6"/>
    <x v="2"/>
    <n v="296534144"/>
    <n v="49"/>
    <d v="2011-11-24T00:00:00"/>
    <n v="9898"/>
    <n v="109.28"/>
    <n v="35.840000000000003"/>
    <n v="1081653.44"/>
    <n v="354744.32000000001"/>
    <n v="726909.12"/>
  </r>
  <r>
    <x v="5"/>
    <s v="Guinea"/>
    <x v="4"/>
    <x v="0"/>
    <x v="1"/>
    <x v="271"/>
    <x v="4"/>
    <x v="5"/>
    <n v="628671872"/>
    <n v="28"/>
    <d v="2014-12-15T00:00:00"/>
    <n v="6832"/>
    <n v="81.73"/>
    <n v="56.67"/>
    <n v="558379.36"/>
    <n v="387169.44"/>
    <n v="171209.92"/>
  </r>
  <r>
    <x v="5"/>
    <s v="Sudan"/>
    <x v="0"/>
    <x v="0"/>
    <x v="0"/>
    <x v="772"/>
    <x v="10"/>
    <x v="4"/>
    <n v="845631682"/>
    <n v="37"/>
    <d v="2016-07-26T00:00:00"/>
    <n v="61"/>
    <n v="255.28"/>
    <n v="159.41999999999999"/>
    <n v="15572.08"/>
    <n v="9724.6200000000008"/>
    <n v="5847.46"/>
  </r>
  <r>
    <x v="4"/>
    <s v="Kiribati"/>
    <x v="11"/>
    <x v="1"/>
    <x v="0"/>
    <x v="700"/>
    <x v="2"/>
    <x v="0"/>
    <n v="592774903"/>
    <n v="8"/>
    <d v="2013-10-02T00:00:00"/>
    <n v="4122"/>
    <n v="668.27"/>
    <n v="502.54"/>
    <n v="2754608.94"/>
    <n v="2071469.88"/>
    <n v="683139.06"/>
  </r>
  <r>
    <x v="2"/>
    <s v="Laos"/>
    <x v="4"/>
    <x v="1"/>
    <x v="2"/>
    <x v="1820"/>
    <x v="8"/>
    <x v="4"/>
    <n v="485775363"/>
    <n v="16"/>
    <d v="2016-05-07T00:00:00"/>
    <n v="580"/>
    <n v="81.73"/>
    <n v="56.67"/>
    <n v="47403.4"/>
    <n v="32868.6"/>
    <n v="14534.8"/>
  </r>
  <r>
    <x v="1"/>
    <s v="Bosnia and Herzegovina"/>
    <x v="10"/>
    <x v="0"/>
    <x v="1"/>
    <x v="278"/>
    <x v="5"/>
    <x v="7"/>
    <n v="760619390"/>
    <n v="45"/>
    <d v="2012-04-16T00:00:00"/>
    <n v="3035"/>
    <n v="154.06"/>
    <n v="90.93"/>
    <n v="467572.1"/>
    <n v="275972.55"/>
    <n v="191599.55"/>
  </r>
  <r>
    <x v="2"/>
    <s v="Malaysia"/>
    <x v="11"/>
    <x v="1"/>
    <x v="0"/>
    <x v="955"/>
    <x v="4"/>
    <x v="4"/>
    <n v="823605811"/>
    <n v="20"/>
    <d v="2016-12-03T00:00:00"/>
    <n v="2117"/>
    <n v="668.27"/>
    <n v="502.54"/>
    <n v="1414727.59"/>
    <n v="1063877.18"/>
    <n v="350850.41"/>
  </r>
  <r>
    <x v="5"/>
    <s v="Burkina Faso"/>
    <x v="0"/>
    <x v="1"/>
    <x v="3"/>
    <x v="1860"/>
    <x v="2"/>
    <x v="4"/>
    <n v="601345956"/>
    <n v="27"/>
    <d v="2016-10-20T00:00:00"/>
    <n v="486"/>
    <n v="255.28"/>
    <n v="159.41999999999999"/>
    <n v="124066.08"/>
    <n v="77478.12"/>
    <n v="46587.96"/>
  </r>
  <r>
    <x v="5"/>
    <s v="Namibia"/>
    <x v="2"/>
    <x v="1"/>
    <x v="2"/>
    <x v="661"/>
    <x v="10"/>
    <x v="1"/>
    <n v="990763652"/>
    <n v="43"/>
    <d v="2010-08-12T00:00:00"/>
    <n v="7836"/>
    <n v="47.45"/>
    <n v="31.79"/>
    <n v="371818.2"/>
    <n v="249106.44"/>
    <n v="122711.76"/>
  </r>
  <r>
    <x v="2"/>
    <s v="Taiwan"/>
    <x v="5"/>
    <x v="0"/>
    <x v="0"/>
    <x v="1861"/>
    <x v="11"/>
    <x v="0"/>
    <n v="709095227"/>
    <n v="5"/>
    <d v="2013-02-20T00:00:00"/>
    <n v="5890"/>
    <n v="109.28"/>
    <n v="35.840000000000003"/>
    <n v="643659.19999999995"/>
    <n v="211097.60000000001"/>
    <n v="432561.6"/>
  </r>
  <r>
    <x v="1"/>
    <s v="Ukraine"/>
    <x v="2"/>
    <x v="0"/>
    <x v="0"/>
    <x v="418"/>
    <x v="11"/>
    <x v="5"/>
    <n v="343889510"/>
    <n v="42"/>
    <d v="2014-04-02T00:00:00"/>
    <n v="3403"/>
    <n v="47.45"/>
    <n v="31.79"/>
    <n v="161472.35"/>
    <n v="108181.37"/>
    <n v="53290.98"/>
  </r>
  <r>
    <x v="5"/>
    <s v="Uganda"/>
    <x v="8"/>
    <x v="1"/>
    <x v="0"/>
    <x v="1862"/>
    <x v="2"/>
    <x v="2"/>
    <n v="103007829"/>
    <n v="43"/>
    <d v="2011-10-20T00:00:00"/>
    <n v="1160"/>
    <n v="421.89"/>
    <n v="364.69"/>
    <n v="489392.4"/>
    <n v="423040.4"/>
    <n v="66352"/>
  </r>
  <r>
    <x v="0"/>
    <s v="Antigua and Barbuda"/>
    <x v="1"/>
    <x v="1"/>
    <x v="3"/>
    <x v="1863"/>
    <x v="3"/>
    <x v="4"/>
    <n v="264624011"/>
    <n v="38"/>
    <d v="2016-06-12T00:00:00"/>
    <n v="6980"/>
    <n v="152.58000000000001"/>
    <n v="97.44"/>
    <n v="1065008.3999999999"/>
    <n v="680131.2"/>
    <n v="384877.2"/>
  </r>
  <r>
    <x v="0"/>
    <s v="Guatemala"/>
    <x v="2"/>
    <x v="0"/>
    <x v="1"/>
    <x v="1864"/>
    <x v="9"/>
    <x v="6"/>
    <n v="727224385"/>
    <n v="16"/>
    <d v="2017-02-01T00:00:00"/>
    <n v="711"/>
    <n v="47.45"/>
    <n v="31.79"/>
    <n v="33736.949999999997"/>
    <n v="22602.69"/>
    <n v="11134.26"/>
  </r>
  <r>
    <x v="0"/>
    <s v="Honduras"/>
    <x v="1"/>
    <x v="1"/>
    <x v="3"/>
    <x v="513"/>
    <x v="11"/>
    <x v="3"/>
    <n v="559607779"/>
    <n v="11"/>
    <d v="2015-03-01T00:00:00"/>
    <n v="9233"/>
    <n v="152.58000000000001"/>
    <n v="97.44"/>
    <n v="1408771.14"/>
    <n v="899663.52"/>
    <n v="509107.62"/>
  </r>
  <r>
    <x v="2"/>
    <s v="Cambodia"/>
    <x v="6"/>
    <x v="0"/>
    <x v="2"/>
    <x v="760"/>
    <x v="9"/>
    <x v="0"/>
    <n v="250885522"/>
    <n v="14"/>
    <d v="2013-01-24T00:00:00"/>
    <n v="1456"/>
    <n v="651.21"/>
    <n v="524.96"/>
    <n v="948161.76"/>
    <n v="764341.76000000001"/>
    <n v="183820"/>
  </r>
  <r>
    <x v="0"/>
    <s v="Panama"/>
    <x v="11"/>
    <x v="1"/>
    <x v="1"/>
    <x v="1865"/>
    <x v="10"/>
    <x v="1"/>
    <n v="360481441"/>
    <n v="7"/>
    <d v="2010-06-09T00:00:00"/>
    <n v="3324"/>
    <n v="668.27"/>
    <n v="502.54"/>
    <n v="2221329.48"/>
    <n v="1670442.96"/>
    <n v="550886.52"/>
  </r>
  <r>
    <x v="3"/>
    <s v="Jordan"/>
    <x v="7"/>
    <x v="0"/>
    <x v="2"/>
    <x v="368"/>
    <x v="7"/>
    <x v="3"/>
    <n v="168131864"/>
    <n v="37"/>
    <d v="2015-09-28T00:00:00"/>
    <n v="2810"/>
    <n v="437.2"/>
    <n v="263.33"/>
    <n v="1228532"/>
    <n v="739957.3"/>
    <n v="488574.7"/>
  </r>
  <r>
    <x v="5"/>
    <s v="Lesotho"/>
    <x v="5"/>
    <x v="1"/>
    <x v="1"/>
    <x v="1866"/>
    <x v="1"/>
    <x v="2"/>
    <n v="823885619"/>
    <n v="34"/>
    <d v="2011-09-02T00:00:00"/>
    <n v="4918"/>
    <n v="109.28"/>
    <n v="35.840000000000003"/>
    <n v="537439.04"/>
    <n v="176261.12"/>
    <n v="361177.92"/>
  </r>
  <r>
    <x v="1"/>
    <s v="Malta"/>
    <x v="0"/>
    <x v="1"/>
    <x v="2"/>
    <x v="498"/>
    <x v="10"/>
    <x v="7"/>
    <n v="398104035"/>
    <n v="48"/>
    <d v="2012-08-12T00:00:00"/>
    <n v="6686"/>
    <n v="255.28"/>
    <n v="159.41999999999999"/>
    <n v="1706802.08"/>
    <n v="1065882.1200000001"/>
    <n v="640919.96"/>
  </r>
  <r>
    <x v="1"/>
    <s v="Slovenia"/>
    <x v="8"/>
    <x v="1"/>
    <x v="0"/>
    <x v="1170"/>
    <x v="2"/>
    <x v="5"/>
    <n v="631460940"/>
    <n v="10"/>
    <d v="2014-10-05T00:00:00"/>
    <n v="2180"/>
    <n v="421.89"/>
    <n v="364.69"/>
    <n v="919720.2"/>
    <n v="795024.2"/>
    <n v="124696"/>
  </r>
  <r>
    <x v="3"/>
    <s v="Yemen"/>
    <x v="4"/>
    <x v="0"/>
    <x v="1"/>
    <x v="1115"/>
    <x v="6"/>
    <x v="3"/>
    <n v="184942662"/>
    <n v="23"/>
    <d v="2015-11-02T00:00:00"/>
    <n v="7498"/>
    <n v="81.73"/>
    <n v="56.67"/>
    <n v="612811.54"/>
    <n v="424911.66"/>
    <n v="187899.88"/>
  </r>
  <r>
    <x v="1"/>
    <s v="Moldova"/>
    <x v="1"/>
    <x v="1"/>
    <x v="0"/>
    <x v="1746"/>
    <x v="3"/>
    <x v="1"/>
    <n v="489848029"/>
    <n v="19"/>
    <d v="2010-05-20T00:00:00"/>
    <n v="5772"/>
    <n v="152.58000000000001"/>
    <n v="97.44"/>
    <n v="880691.76"/>
    <n v="562423.68000000005"/>
    <n v="318268.08"/>
  </r>
  <r>
    <x v="1"/>
    <s v="Vatican City"/>
    <x v="6"/>
    <x v="0"/>
    <x v="2"/>
    <x v="1867"/>
    <x v="4"/>
    <x v="4"/>
    <n v="797788369"/>
    <n v="1"/>
    <d v="2016-11-28T00:00:00"/>
    <n v="2162"/>
    <n v="651.21"/>
    <n v="524.96"/>
    <n v="1407916.02"/>
    <n v="1134963.52"/>
    <n v="272952.5"/>
  </r>
  <r>
    <x v="1"/>
    <s v="United Kingdom"/>
    <x v="4"/>
    <x v="0"/>
    <x v="1"/>
    <x v="1452"/>
    <x v="10"/>
    <x v="0"/>
    <n v="430687510"/>
    <n v="5"/>
    <d v="2013-06-10T00:00:00"/>
    <n v="8860"/>
    <n v="81.73"/>
    <n v="56.67"/>
    <n v="724127.8"/>
    <n v="502096.2"/>
    <n v="222031.6"/>
  </r>
  <r>
    <x v="3"/>
    <s v="Tunisia"/>
    <x v="8"/>
    <x v="1"/>
    <x v="0"/>
    <x v="95"/>
    <x v="2"/>
    <x v="4"/>
    <n v="130781781"/>
    <n v="34"/>
    <d v="2016-10-31T00:00:00"/>
    <n v="90"/>
    <n v="421.89"/>
    <n v="364.69"/>
    <n v="37970.1"/>
    <n v="32822.1"/>
    <n v="5148"/>
  </r>
  <r>
    <x v="4"/>
    <s v="Federated States of Micronesia"/>
    <x v="10"/>
    <x v="1"/>
    <x v="3"/>
    <x v="1868"/>
    <x v="2"/>
    <x v="1"/>
    <n v="710620009"/>
    <n v="25"/>
    <d v="2010-10-01T00:00:00"/>
    <n v="7107"/>
    <n v="154.06"/>
    <n v="90.93"/>
    <n v="1094904.42"/>
    <n v="646239.51"/>
    <n v="448664.91"/>
  </r>
  <r>
    <x v="5"/>
    <s v="Equatorial Guinea"/>
    <x v="1"/>
    <x v="0"/>
    <x v="0"/>
    <x v="1869"/>
    <x v="10"/>
    <x v="1"/>
    <n v="803063523"/>
    <n v="33"/>
    <d v="2010-07-16T00:00:00"/>
    <n v="3197"/>
    <n v="152.58000000000001"/>
    <n v="97.44"/>
    <n v="487798.26"/>
    <n v="311515.68"/>
    <n v="176282.58"/>
  </r>
  <r>
    <x v="2"/>
    <s v="Uzbekistan"/>
    <x v="9"/>
    <x v="0"/>
    <x v="2"/>
    <x v="1709"/>
    <x v="3"/>
    <x v="0"/>
    <n v="911286151"/>
    <n v="49"/>
    <d v="2013-07-01T00:00:00"/>
    <n v="8678"/>
    <n v="9.33"/>
    <n v="6.92"/>
    <n v="80965.740000000005"/>
    <n v="60051.76"/>
    <n v="20913.98"/>
  </r>
  <r>
    <x v="6"/>
    <s v="Mexico"/>
    <x v="3"/>
    <x v="1"/>
    <x v="0"/>
    <x v="1870"/>
    <x v="8"/>
    <x v="1"/>
    <n v="258774220"/>
    <n v="26"/>
    <d v="2010-04-28T00:00:00"/>
    <n v="5897"/>
    <n v="205.7"/>
    <n v="117.11"/>
    <n v="1213012.8999999999"/>
    <n v="690597.67"/>
    <n v="522415.23"/>
  </r>
  <r>
    <x v="5"/>
    <s v="The Gambia"/>
    <x v="10"/>
    <x v="1"/>
    <x v="1"/>
    <x v="349"/>
    <x v="0"/>
    <x v="2"/>
    <n v="839326560"/>
    <n v="8"/>
    <d v="2011-12-12T00:00:00"/>
    <n v="4236"/>
    <n v="154.06"/>
    <n v="90.93"/>
    <n v="652598.16"/>
    <n v="385179.48"/>
    <n v="267418.68"/>
  </r>
  <r>
    <x v="1"/>
    <s v="Portugal"/>
    <x v="4"/>
    <x v="0"/>
    <x v="3"/>
    <x v="1871"/>
    <x v="11"/>
    <x v="3"/>
    <n v="667054498"/>
    <n v="1"/>
    <d v="2015-02-12T00:00:00"/>
    <n v="5104"/>
    <n v="81.73"/>
    <n v="56.67"/>
    <n v="417149.92"/>
    <n v="289243.68"/>
    <n v="127906.24000000001"/>
  </r>
  <r>
    <x v="5"/>
    <s v="Equatorial Guinea"/>
    <x v="8"/>
    <x v="1"/>
    <x v="0"/>
    <x v="322"/>
    <x v="4"/>
    <x v="0"/>
    <n v="526381862"/>
    <n v="49"/>
    <d v="2013-12-21T00:00:00"/>
    <n v="6945"/>
    <n v="421.89"/>
    <n v="364.69"/>
    <n v="2930026.05"/>
    <n v="2532772.0499999998"/>
    <n v="397254"/>
  </r>
  <r>
    <x v="6"/>
    <s v="United States of America"/>
    <x v="4"/>
    <x v="0"/>
    <x v="1"/>
    <x v="1872"/>
    <x v="2"/>
    <x v="1"/>
    <n v="822044980"/>
    <n v="9"/>
    <d v="2010-10-09T00:00:00"/>
    <n v="232"/>
    <n v="81.73"/>
    <n v="56.67"/>
    <n v="18961.36"/>
    <n v="13147.44"/>
    <n v="5813.92"/>
  </r>
  <r>
    <x v="3"/>
    <s v="Turkey"/>
    <x v="9"/>
    <x v="1"/>
    <x v="1"/>
    <x v="1873"/>
    <x v="3"/>
    <x v="0"/>
    <n v="229092681"/>
    <n v="27"/>
    <d v="2013-06-01T00:00:00"/>
    <n v="2470"/>
    <n v="9.33"/>
    <n v="6.92"/>
    <n v="23045.1"/>
    <n v="17092.400000000001"/>
    <n v="5952.7"/>
  </r>
  <r>
    <x v="2"/>
    <s v="Singapore"/>
    <x v="1"/>
    <x v="0"/>
    <x v="1"/>
    <x v="702"/>
    <x v="9"/>
    <x v="3"/>
    <n v="642886292"/>
    <n v="13"/>
    <d v="2015-01-31T00:00:00"/>
    <n v="3195"/>
    <n v="152.58000000000001"/>
    <n v="97.44"/>
    <n v="487493.1"/>
    <n v="311320.8"/>
    <n v="176172.3"/>
  </r>
  <r>
    <x v="5"/>
    <s v="Djibouti"/>
    <x v="1"/>
    <x v="1"/>
    <x v="3"/>
    <x v="418"/>
    <x v="11"/>
    <x v="5"/>
    <n v="429099643"/>
    <n v="13"/>
    <d v="2014-03-04T00:00:00"/>
    <n v="8975"/>
    <n v="152.58000000000001"/>
    <n v="97.44"/>
    <n v="1369405.5"/>
    <n v="874524"/>
    <n v="494881.5"/>
  </r>
  <r>
    <x v="5"/>
    <s v="Burkina Faso"/>
    <x v="7"/>
    <x v="1"/>
    <x v="1"/>
    <x v="682"/>
    <x v="1"/>
    <x v="6"/>
    <n v="273719060"/>
    <n v="40"/>
    <d v="2017-08-17T00:00:00"/>
    <n v="8407"/>
    <n v="437.2"/>
    <n v="263.33"/>
    <n v="3675540.4"/>
    <n v="2213815.31"/>
    <n v="1461725.09"/>
  </r>
  <r>
    <x v="5"/>
    <s v="Sao Tome and Principe"/>
    <x v="7"/>
    <x v="1"/>
    <x v="2"/>
    <x v="1874"/>
    <x v="5"/>
    <x v="5"/>
    <n v="933043372"/>
    <n v="40"/>
    <d v="2014-05-06T00:00:00"/>
    <n v="7123"/>
    <n v="437.2"/>
    <n v="263.33"/>
    <n v="3114175.6"/>
    <n v="1875699.59"/>
    <n v="1238476.01"/>
  </r>
  <r>
    <x v="2"/>
    <s v="Laos"/>
    <x v="1"/>
    <x v="0"/>
    <x v="0"/>
    <x v="893"/>
    <x v="11"/>
    <x v="6"/>
    <n v="983683907"/>
    <n v="27"/>
    <d v="2017-03-10T00:00:00"/>
    <n v="2783"/>
    <n v="152.58000000000001"/>
    <n v="97.44"/>
    <n v="424630.14"/>
    <n v="271175.52"/>
    <n v="153454.62"/>
  </r>
  <r>
    <x v="6"/>
    <s v="Canada"/>
    <x v="9"/>
    <x v="1"/>
    <x v="1"/>
    <x v="1221"/>
    <x v="1"/>
    <x v="0"/>
    <n v="872564494"/>
    <n v="0"/>
    <d v="2013-07-19T00:00:00"/>
    <n v="79"/>
    <n v="9.33"/>
    <n v="6.92"/>
    <n v="737.07"/>
    <n v="546.67999999999995"/>
    <n v="190.39"/>
  </r>
  <r>
    <x v="1"/>
    <s v="Denmark"/>
    <x v="3"/>
    <x v="0"/>
    <x v="3"/>
    <x v="1461"/>
    <x v="2"/>
    <x v="5"/>
    <n v="666921460"/>
    <n v="26"/>
    <d v="2014-10-10T00:00:00"/>
    <n v="5735"/>
    <n v="205.7"/>
    <n v="117.11"/>
    <n v="1179689.5"/>
    <n v="671625.85"/>
    <n v="508063.65"/>
  </r>
  <r>
    <x v="4"/>
    <s v="Nauru"/>
    <x v="6"/>
    <x v="0"/>
    <x v="1"/>
    <x v="729"/>
    <x v="4"/>
    <x v="0"/>
    <n v="504303634"/>
    <n v="3"/>
    <d v="2013-11-22T00:00:00"/>
    <n v="3507"/>
    <n v="651.21"/>
    <n v="524.96"/>
    <n v="2283793.4700000002"/>
    <n v="1841034.72"/>
    <n v="442758.75"/>
  </r>
  <r>
    <x v="5"/>
    <s v="Ghana"/>
    <x v="5"/>
    <x v="1"/>
    <x v="3"/>
    <x v="1875"/>
    <x v="9"/>
    <x v="0"/>
    <n v="142572343"/>
    <n v="50"/>
    <d v="2013-03-02T00:00:00"/>
    <n v="9179"/>
    <n v="109.28"/>
    <n v="35.840000000000003"/>
    <n v="1003081.12"/>
    <n v="328975.35999999999"/>
    <n v="674105.76"/>
  </r>
  <r>
    <x v="6"/>
    <s v="Greenland"/>
    <x v="0"/>
    <x v="1"/>
    <x v="1"/>
    <x v="940"/>
    <x v="3"/>
    <x v="2"/>
    <n v="309901416"/>
    <n v="18"/>
    <d v="2011-06-01T00:00:00"/>
    <n v="5570"/>
    <n v="255.28"/>
    <n v="159.41999999999999"/>
    <n v="1421909.6"/>
    <n v="887969.4"/>
    <n v="533940.19999999995"/>
  </r>
  <r>
    <x v="4"/>
    <s v="Australia"/>
    <x v="4"/>
    <x v="1"/>
    <x v="3"/>
    <x v="22"/>
    <x v="2"/>
    <x v="4"/>
    <n v="454777181"/>
    <n v="25"/>
    <d v="2016-10-23T00:00:00"/>
    <n v="7529"/>
    <n v="81.73"/>
    <n v="56.67"/>
    <n v="615345.17000000004"/>
    <n v="426668.43"/>
    <n v="188676.74"/>
  </r>
  <r>
    <x v="4"/>
    <s v="Palau"/>
    <x v="3"/>
    <x v="0"/>
    <x v="3"/>
    <x v="1876"/>
    <x v="7"/>
    <x v="2"/>
    <n v="995998466"/>
    <n v="26"/>
    <d v="2011-08-27T00:00:00"/>
    <n v="6934"/>
    <n v="205.7"/>
    <n v="117.11"/>
    <n v="1426323.8"/>
    <n v="812040.74"/>
    <n v="614283.06000000006"/>
  </r>
  <r>
    <x v="0"/>
    <s v="El Salvador"/>
    <x v="1"/>
    <x v="1"/>
    <x v="1"/>
    <x v="1532"/>
    <x v="5"/>
    <x v="6"/>
    <n v="172676599"/>
    <n v="40"/>
    <d v="2017-05-04T00:00:00"/>
    <n v="7698"/>
    <n v="152.58000000000001"/>
    <n v="97.44"/>
    <n v="1174560.8400000001"/>
    <n v="750093.12"/>
    <n v="424467.72"/>
  </r>
  <r>
    <x v="3"/>
    <s v="Algeria"/>
    <x v="10"/>
    <x v="0"/>
    <x v="3"/>
    <x v="82"/>
    <x v="10"/>
    <x v="5"/>
    <n v="794235408"/>
    <n v="23"/>
    <d v="2014-07-06T00:00:00"/>
    <n v="762"/>
    <n v="154.06"/>
    <n v="90.93"/>
    <n v="117393.72"/>
    <n v="69288.66"/>
    <n v="48105.06"/>
  </r>
  <r>
    <x v="5"/>
    <s v="Sao Tome and Principe"/>
    <x v="1"/>
    <x v="0"/>
    <x v="2"/>
    <x v="1360"/>
    <x v="3"/>
    <x v="3"/>
    <n v="790411221"/>
    <n v="46"/>
    <d v="2015-06-24T00:00:00"/>
    <n v="9100"/>
    <n v="152.58000000000001"/>
    <n v="97.44"/>
    <n v="1388478"/>
    <n v="886704"/>
    <n v="501774"/>
  </r>
  <r>
    <x v="1"/>
    <s v="Austria"/>
    <x v="6"/>
    <x v="0"/>
    <x v="2"/>
    <x v="1877"/>
    <x v="5"/>
    <x v="5"/>
    <n v="861252868"/>
    <n v="16"/>
    <d v="2014-03-28T00:00:00"/>
    <n v="2717"/>
    <n v="651.21"/>
    <n v="524.96"/>
    <n v="1769337.57"/>
    <n v="1426316.32"/>
    <n v="343021.25"/>
  </r>
  <r>
    <x v="4"/>
    <s v="Samoa"/>
    <x v="10"/>
    <x v="1"/>
    <x v="2"/>
    <x v="1878"/>
    <x v="4"/>
    <x v="0"/>
    <n v="427121675"/>
    <n v="5"/>
    <d v="2013-11-15T00:00:00"/>
    <n v="3650"/>
    <n v="154.06"/>
    <n v="90.93"/>
    <n v="562319"/>
    <n v="331894.5"/>
    <n v="230424.5"/>
  </r>
  <r>
    <x v="5"/>
    <s v="Liberia"/>
    <x v="4"/>
    <x v="1"/>
    <x v="2"/>
    <x v="1242"/>
    <x v="1"/>
    <x v="5"/>
    <n v="778691470"/>
    <n v="24"/>
    <d v="2014-08-01T00:00:00"/>
    <n v="965"/>
    <n v="81.73"/>
    <n v="56.67"/>
    <n v="78869.45"/>
    <n v="54686.55"/>
    <n v="24182.9"/>
  </r>
  <r>
    <x v="1"/>
    <s v="Vatican City"/>
    <x v="0"/>
    <x v="0"/>
    <x v="1"/>
    <x v="1502"/>
    <x v="3"/>
    <x v="6"/>
    <n v="126948583"/>
    <n v="46"/>
    <d v="2017-07-09T00:00:00"/>
    <n v="5762"/>
    <n v="255.28"/>
    <n v="159.41999999999999"/>
    <n v="1470923.36"/>
    <n v="918578.04"/>
    <n v="552345.31999999995"/>
  </r>
  <r>
    <x v="1"/>
    <s v="Estonia"/>
    <x v="5"/>
    <x v="1"/>
    <x v="3"/>
    <x v="393"/>
    <x v="10"/>
    <x v="0"/>
    <n v="353191840"/>
    <n v="31"/>
    <d v="2013-07-09T00:00:00"/>
    <n v="6169"/>
    <n v="109.28"/>
    <n v="35.840000000000003"/>
    <n v="674148.32"/>
    <n v="221096.95999999999"/>
    <n v="453051.36"/>
  </r>
  <r>
    <x v="1"/>
    <s v="Belgium"/>
    <x v="10"/>
    <x v="0"/>
    <x v="2"/>
    <x v="960"/>
    <x v="3"/>
    <x v="6"/>
    <n v="259032571"/>
    <n v="4"/>
    <d v="2017-05-13T00:00:00"/>
    <n v="2349"/>
    <n v="154.06"/>
    <n v="90.93"/>
    <n v="361886.94"/>
    <n v="213594.57"/>
    <n v="148292.37"/>
  </r>
  <r>
    <x v="5"/>
    <s v="Senegal"/>
    <x v="5"/>
    <x v="0"/>
    <x v="0"/>
    <x v="1259"/>
    <x v="4"/>
    <x v="1"/>
    <n v="516394603"/>
    <n v="29"/>
    <d v="2010-12-09T00:00:00"/>
    <n v="1493"/>
    <n v="109.28"/>
    <n v="35.840000000000003"/>
    <n v="163155.04"/>
    <n v="53509.120000000003"/>
    <n v="109645.92"/>
  </r>
  <r>
    <x v="1"/>
    <s v="Georgia"/>
    <x v="8"/>
    <x v="1"/>
    <x v="2"/>
    <x v="1879"/>
    <x v="7"/>
    <x v="5"/>
    <n v="517514264"/>
    <n v="32"/>
    <d v="2014-09-04T00:00:00"/>
    <n v="2826"/>
    <n v="421.89"/>
    <n v="364.69"/>
    <n v="1192261.1399999999"/>
    <n v="1030613.94"/>
    <n v="161647.20000000001"/>
  </r>
  <r>
    <x v="1"/>
    <s v="United Kingdom"/>
    <x v="7"/>
    <x v="1"/>
    <x v="3"/>
    <x v="57"/>
    <x v="5"/>
    <x v="4"/>
    <n v="624940383"/>
    <n v="28"/>
    <d v="2016-03-30T00:00:00"/>
    <n v="2602"/>
    <n v="437.2"/>
    <n v="263.33"/>
    <n v="1137594.3999999999"/>
    <n v="685184.66"/>
    <n v="452409.74"/>
  </r>
  <r>
    <x v="4"/>
    <s v="Solomon Islands"/>
    <x v="9"/>
    <x v="1"/>
    <x v="2"/>
    <x v="382"/>
    <x v="4"/>
    <x v="2"/>
    <n v="821534287"/>
    <n v="44"/>
    <d v="2011-12-23T00:00:00"/>
    <n v="9107"/>
    <n v="9.33"/>
    <n v="6.92"/>
    <n v="84968.31"/>
    <n v="63020.44"/>
    <n v="21947.87"/>
  </r>
  <r>
    <x v="5"/>
    <s v="Gabon"/>
    <x v="9"/>
    <x v="0"/>
    <x v="0"/>
    <x v="1063"/>
    <x v="3"/>
    <x v="1"/>
    <n v="260469806"/>
    <n v="46"/>
    <d v="2010-06-19T00:00:00"/>
    <n v="7659"/>
    <n v="9.33"/>
    <n v="6.92"/>
    <n v="71458.47"/>
    <n v="53000.28"/>
    <n v="18458.189999999999"/>
  </r>
  <r>
    <x v="5"/>
    <s v="Equatorial Guinea"/>
    <x v="10"/>
    <x v="0"/>
    <x v="3"/>
    <x v="1496"/>
    <x v="6"/>
    <x v="0"/>
    <n v="415233266"/>
    <n v="13"/>
    <d v="2013-10-31T00:00:00"/>
    <n v="5606"/>
    <n v="154.06"/>
    <n v="90.93"/>
    <n v="863660.36"/>
    <n v="509753.58"/>
    <n v="353906.78"/>
  </r>
  <r>
    <x v="3"/>
    <s v="Saudi Arabia"/>
    <x v="0"/>
    <x v="0"/>
    <x v="0"/>
    <x v="1880"/>
    <x v="11"/>
    <x v="5"/>
    <n v="129623496"/>
    <n v="15"/>
    <d v="2014-02-25T00:00:00"/>
    <n v="7328"/>
    <n v="255.28"/>
    <n v="159.41999999999999"/>
    <n v="1870691.84"/>
    <n v="1168229.76"/>
    <n v="702462.08"/>
  </r>
  <r>
    <x v="1"/>
    <s v="Malta"/>
    <x v="7"/>
    <x v="0"/>
    <x v="1"/>
    <x v="1881"/>
    <x v="6"/>
    <x v="2"/>
    <n v="567751824"/>
    <n v="31"/>
    <d v="2011-11-21T00:00:00"/>
    <n v="9236"/>
    <n v="437.2"/>
    <n v="263.33"/>
    <n v="4037979.2"/>
    <n v="2432115.88"/>
    <n v="1605863.32"/>
  </r>
  <r>
    <x v="5"/>
    <s v="Swaziland"/>
    <x v="7"/>
    <x v="0"/>
    <x v="2"/>
    <x v="1434"/>
    <x v="5"/>
    <x v="7"/>
    <n v="264042079"/>
    <n v="31"/>
    <d v="2012-05-01T00:00:00"/>
    <n v="4774"/>
    <n v="437.2"/>
    <n v="263.33"/>
    <n v="2087192.8"/>
    <n v="1257137.42"/>
    <n v="830055.38"/>
  </r>
  <r>
    <x v="2"/>
    <s v="Myanmar"/>
    <x v="1"/>
    <x v="0"/>
    <x v="3"/>
    <x v="1882"/>
    <x v="8"/>
    <x v="5"/>
    <n v="973230588"/>
    <n v="47"/>
    <d v="2014-06-08T00:00:00"/>
    <n v="9413"/>
    <n v="152.58000000000001"/>
    <n v="97.44"/>
    <n v="1436235.54"/>
    <n v="917202.72"/>
    <n v="519032.82"/>
  </r>
  <r>
    <x v="5"/>
    <s v="Swaziland"/>
    <x v="10"/>
    <x v="0"/>
    <x v="1"/>
    <x v="761"/>
    <x v="11"/>
    <x v="5"/>
    <n v="920366179"/>
    <n v="0"/>
    <d v="2014-02-15T00:00:00"/>
    <n v="5660"/>
    <n v="154.06"/>
    <n v="90.93"/>
    <n v="871979.6"/>
    <n v="514663.8"/>
    <n v="357315.8"/>
  </r>
  <r>
    <x v="2"/>
    <s v="Indonesia"/>
    <x v="10"/>
    <x v="1"/>
    <x v="0"/>
    <x v="847"/>
    <x v="10"/>
    <x v="4"/>
    <n v="650810182"/>
    <n v="25"/>
    <d v="2016-07-21T00:00:00"/>
    <n v="8050"/>
    <n v="154.06"/>
    <n v="90.93"/>
    <n v="1240183"/>
    <n v="731986.5"/>
    <n v="508196.5"/>
  </r>
  <r>
    <x v="5"/>
    <s v="Benin"/>
    <x v="5"/>
    <x v="1"/>
    <x v="3"/>
    <x v="245"/>
    <x v="4"/>
    <x v="3"/>
    <n v="780236423"/>
    <n v="44"/>
    <d v="2015-12-29T00:00:00"/>
    <n v="8151"/>
    <n v="109.28"/>
    <n v="35.840000000000003"/>
    <n v="890741.28"/>
    <n v="292131.84000000003"/>
    <n v="598609.43999999994"/>
  </r>
  <r>
    <x v="5"/>
    <s v="Mauritania"/>
    <x v="9"/>
    <x v="1"/>
    <x v="1"/>
    <x v="1776"/>
    <x v="3"/>
    <x v="3"/>
    <n v="644631230"/>
    <n v="41"/>
    <d v="2015-07-11T00:00:00"/>
    <n v="9561"/>
    <n v="9.33"/>
    <n v="6.92"/>
    <n v="89204.13"/>
    <n v="66162.12"/>
    <n v="23042.01"/>
  </r>
  <r>
    <x v="5"/>
    <s v="Tanzania"/>
    <x v="8"/>
    <x v="0"/>
    <x v="1"/>
    <x v="1531"/>
    <x v="1"/>
    <x v="3"/>
    <n v="550293433"/>
    <n v="42"/>
    <d v="2015-08-15T00:00:00"/>
    <n v="2910"/>
    <n v="421.89"/>
    <n v="364.69"/>
    <n v="1227699.8999999999"/>
    <n v="1061247.8999999999"/>
    <n v="166452"/>
  </r>
  <r>
    <x v="3"/>
    <s v="Pakistan"/>
    <x v="0"/>
    <x v="1"/>
    <x v="3"/>
    <x v="20"/>
    <x v="9"/>
    <x v="1"/>
    <n v="423834359"/>
    <n v="33"/>
    <d v="2010-02-20T00:00:00"/>
    <n v="860"/>
    <n v="255.28"/>
    <n v="159.41999999999999"/>
    <n v="219540.8"/>
    <n v="137101.20000000001"/>
    <n v="82439.600000000006"/>
  </r>
  <r>
    <x v="1"/>
    <s v="Spain"/>
    <x v="9"/>
    <x v="1"/>
    <x v="3"/>
    <x v="836"/>
    <x v="0"/>
    <x v="7"/>
    <n v="262177836"/>
    <n v="41"/>
    <d v="2013-01-16T00:00:00"/>
    <n v="3103"/>
    <n v="9.33"/>
    <n v="6.92"/>
    <n v="28950.99"/>
    <n v="21472.76"/>
    <n v="7478.23"/>
  </r>
  <r>
    <x v="1"/>
    <s v="Croatia"/>
    <x v="11"/>
    <x v="0"/>
    <x v="2"/>
    <x v="1883"/>
    <x v="3"/>
    <x v="4"/>
    <n v="582560193"/>
    <n v="3"/>
    <d v="2016-05-28T00:00:00"/>
    <n v="1362"/>
    <n v="668.27"/>
    <n v="502.54"/>
    <n v="910183.74"/>
    <n v="684459.48"/>
    <n v="225724.26"/>
  </r>
  <r>
    <x v="0"/>
    <s v="Trinidad and Tobago"/>
    <x v="11"/>
    <x v="0"/>
    <x v="3"/>
    <x v="610"/>
    <x v="1"/>
    <x v="6"/>
    <n v="172530257"/>
    <n v="48"/>
    <d v="2017-08-31T00:00:00"/>
    <n v="4392"/>
    <n v="668.27"/>
    <n v="502.54"/>
    <n v="2935041.84"/>
    <n v="2207155.6800000002"/>
    <n v="727886.16"/>
  </r>
  <r>
    <x v="1"/>
    <s v="Kosovo"/>
    <x v="10"/>
    <x v="0"/>
    <x v="3"/>
    <x v="867"/>
    <x v="1"/>
    <x v="5"/>
    <n v="139949357"/>
    <n v="13"/>
    <d v="2014-07-14T00:00:00"/>
    <n v="2980"/>
    <n v="154.06"/>
    <n v="90.93"/>
    <n v="459098.8"/>
    <n v="270971.40000000002"/>
    <n v="188127.4"/>
  </r>
  <r>
    <x v="5"/>
    <s v="Lesotho"/>
    <x v="2"/>
    <x v="1"/>
    <x v="2"/>
    <x v="1884"/>
    <x v="8"/>
    <x v="1"/>
    <n v="762991321"/>
    <n v="31"/>
    <d v="2010-05-17T00:00:00"/>
    <n v="4942"/>
    <n v="47.45"/>
    <n v="31.79"/>
    <n v="234497.9"/>
    <n v="157106.18"/>
    <n v="77391.72"/>
  </r>
  <r>
    <x v="4"/>
    <s v="Vanuatu"/>
    <x v="8"/>
    <x v="1"/>
    <x v="1"/>
    <x v="1362"/>
    <x v="1"/>
    <x v="4"/>
    <n v="140142476"/>
    <n v="41"/>
    <d v="2016-09-02T00:00:00"/>
    <n v="128"/>
    <n v="421.89"/>
    <n v="364.69"/>
    <n v="54001.919999999998"/>
    <n v="46680.32"/>
    <n v="7321.6"/>
  </r>
  <r>
    <x v="0"/>
    <s v="Costa Rica"/>
    <x v="3"/>
    <x v="1"/>
    <x v="1"/>
    <x v="253"/>
    <x v="0"/>
    <x v="2"/>
    <n v="940201652"/>
    <n v="24"/>
    <d v="2012-01-01T00:00:00"/>
    <n v="5417"/>
    <n v="205.7"/>
    <n v="117.11"/>
    <n v="1114276.8999999999"/>
    <n v="634384.87"/>
    <n v="479892.03"/>
  </r>
  <r>
    <x v="4"/>
    <s v="Marshall Islands"/>
    <x v="4"/>
    <x v="1"/>
    <x v="0"/>
    <x v="1164"/>
    <x v="0"/>
    <x v="0"/>
    <n v="952280175"/>
    <n v="23"/>
    <d v="2014-01-15T00:00:00"/>
    <n v="9720"/>
    <n v="81.73"/>
    <n v="56.67"/>
    <n v="794415.6"/>
    <n v="550832.4"/>
    <n v="243583.2"/>
  </r>
  <r>
    <x v="4"/>
    <s v="Kiribati"/>
    <x v="2"/>
    <x v="0"/>
    <x v="0"/>
    <x v="1885"/>
    <x v="6"/>
    <x v="5"/>
    <n v="735801875"/>
    <n v="21"/>
    <d v="2014-11-13T00:00:00"/>
    <n v="8981"/>
    <n v="47.45"/>
    <n v="31.79"/>
    <n v="426148.45"/>
    <n v="285505.99"/>
    <n v="140642.46"/>
  </r>
  <r>
    <x v="1"/>
    <s v="Albania"/>
    <x v="5"/>
    <x v="1"/>
    <x v="3"/>
    <x v="131"/>
    <x v="5"/>
    <x v="3"/>
    <n v="470503079"/>
    <n v="12"/>
    <d v="2015-03-21T00:00:00"/>
    <n v="1172"/>
    <n v="109.28"/>
    <n v="35.840000000000003"/>
    <n v="128076.16"/>
    <n v="42004.480000000003"/>
    <n v="86071.679999999993"/>
  </r>
  <r>
    <x v="2"/>
    <s v="South Korea"/>
    <x v="2"/>
    <x v="0"/>
    <x v="3"/>
    <x v="1413"/>
    <x v="11"/>
    <x v="0"/>
    <n v="406432616"/>
    <n v="30"/>
    <d v="2013-03-23T00:00:00"/>
    <n v="1298"/>
    <n v="47.45"/>
    <n v="31.79"/>
    <n v="61590.1"/>
    <n v="41263.42"/>
    <n v="20326.68"/>
  </r>
  <r>
    <x v="1"/>
    <s v="Austria"/>
    <x v="2"/>
    <x v="1"/>
    <x v="1"/>
    <x v="731"/>
    <x v="3"/>
    <x v="3"/>
    <n v="413951814"/>
    <n v="21"/>
    <d v="2015-05-31T00:00:00"/>
    <n v="6395"/>
    <n v="47.45"/>
    <n v="31.79"/>
    <n v="303442.75"/>
    <n v="203297.05"/>
    <n v="100145.7"/>
  </r>
  <r>
    <x v="1"/>
    <s v="Germany"/>
    <x v="6"/>
    <x v="1"/>
    <x v="2"/>
    <x v="916"/>
    <x v="7"/>
    <x v="1"/>
    <n v="433734500"/>
    <n v="20"/>
    <d v="2010-09-08T00:00:00"/>
    <n v="532"/>
    <n v="651.21"/>
    <n v="524.96"/>
    <n v="346443.72"/>
    <n v="279278.71999999997"/>
    <n v="67165"/>
  </r>
  <r>
    <x v="6"/>
    <s v="Mexico"/>
    <x v="5"/>
    <x v="1"/>
    <x v="3"/>
    <x v="545"/>
    <x v="1"/>
    <x v="2"/>
    <n v="926767003"/>
    <n v="26"/>
    <d v="2011-08-20T00:00:00"/>
    <n v="9806"/>
    <n v="109.28"/>
    <n v="35.840000000000003"/>
    <n v="1071599.68"/>
    <n v="351447.03999999998"/>
    <n v="720152.64"/>
  </r>
  <r>
    <x v="1"/>
    <s v="Ukraine"/>
    <x v="6"/>
    <x v="0"/>
    <x v="1"/>
    <x v="691"/>
    <x v="4"/>
    <x v="7"/>
    <n v="624348151"/>
    <n v="24"/>
    <d v="2012-12-08T00:00:00"/>
    <n v="7347"/>
    <n v="651.21"/>
    <n v="524.96"/>
    <n v="4784439.87"/>
    <n v="3856881.12"/>
    <n v="927558.75"/>
  </r>
  <r>
    <x v="5"/>
    <s v="Nigeria"/>
    <x v="11"/>
    <x v="0"/>
    <x v="1"/>
    <x v="1886"/>
    <x v="3"/>
    <x v="1"/>
    <n v="578089272"/>
    <n v="14"/>
    <d v="2010-05-20T00:00:00"/>
    <n v="8317"/>
    <n v="668.27"/>
    <n v="502.54"/>
    <n v="5558001.5899999999"/>
    <n v="4179625.18"/>
    <n v="1378376.41"/>
  </r>
  <r>
    <x v="1"/>
    <s v="Poland"/>
    <x v="5"/>
    <x v="1"/>
    <x v="0"/>
    <x v="1159"/>
    <x v="5"/>
    <x v="7"/>
    <n v="109914195"/>
    <n v="35"/>
    <d v="2012-04-16T00:00:00"/>
    <n v="4908"/>
    <n v="109.28"/>
    <n v="35.840000000000003"/>
    <n v="536346.24"/>
    <n v="175902.72"/>
    <n v="360443.52"/>
  </r>
  <r>
    <x v="3"/>
    <s v="Oman"/>
    <x v="5"/>
    <x v="0"/>
    <x v="3"/>
    <x v="755"/>
    <x v="1"/>
    <x v="7"/>
    <n v="862059247"/>
    <n v="38"/>
    <d v="2012-08-30T00:00:00"/>
    <n v="1343"/>
    <n v="109.28"/>
    <n v="35.840000000000003"/>
    <n v="146763.04"/>
    <n v="48133.120000000003"/>
    <n v="98629.92"/>
  </r>
  <r>
    <x v="1"/>
    <s v="Georgia"/>
    <x v="1"/>
    <x v="0"/>
    <x v="1"/>
    <x v="1887"/>
    <x v="3"/>
    <x v="1"/>
    <n v="947073256"/>
    <n v="12"/>
    <d v="2010-06-12T00:00:00"/>
    <n v="8878"/>
    <n v="152.58000000000001"/>
    <n v="97.44"/>
    <n v="1354605.24"/>
    <n v="865072.32"/>
    <n v="489532.92"/>
  </r>
  <r>
    <x v="4"/>
    <s v="Tuvalu"/>
    <x v="2"/>
    <x v="1"/>
    <x v="0"/>
    <x v="100"/>
    <x v="3"/>
    <x v="0"/>
    <n v="797817552"/>
    <n v="10"/>
    <d v="2013-05-29T00:00:00"/>
    <n v="798"/>
    <n v="47.45"/>
    <n v="31.79"/>
    <n v="37865.1"/>
    <n v="25368.42"/>
    <n v="12496.68"/>
  </r>
  <r>
    <x v="0"/>
    <s v="Panama"/>
    <x v="3"/>
    <x v="1"/>
    <x v="1"/>
    <x v="1888"/>
    <x v="5"/>
    <x v="2"/>
    <n v="917465960"/>
    <n v="24"/>
    <d v="2011-04-14T00:00:00"/>
    <n v="7421"/>
    <n v="205.7"/>
    <n v="117.11"/>
    <n v="1526499.7"/>
    <n v="869073.31"/>
    <n v="657426.39"/>
  </r>
  <r>
    <x v="5"/>
    <s v="Central African Republic"/>
    <x v="2"/>
    <x v="1"/>
    <x v="1"/>
    <x v="1889"/>
    <x v="10"/>
    <x v="6"/>
    <n v="529504811"/>
    <n v="7"/>
    <d v="2017-06-24T00:00:00"/>
    <n v="1095"/>
    <n v="47.45"/>
    <n v="31.79"/>
    <n v="51957.75"/>
    <n v="34810.050000000003"/>
    <n v="17147.7"/>
  </r>
  <r>
    <x v="4"/>
    <s v="Solomon Islands"/>
    <x v="10"/>
    <x v="1"/>
    <x v="2"/>
    <x v="301"/>
    <x v="7"/>
    <x v="7"/>
    <n v="727732932"/>
    <n v="3"/>
    <d v="2012-08-21T00:00:00"/>
    <n v="1201"/>
    <n v="154.06"/>
    <n v="90.93"/>
    <n v="185026.06"/>
    <n v="109206.93"/>
    <n v="75819.13"/>
  </r>
  <r>
    <x v="3"/>
    <s v="Algeria"/>
    <x v="0"/>
    <x v="1"/>
    <x v="3"/>
    <x v="1890"/>
    <x v="5"/>
    <x v="4"/>
    <n v="426261651"/>
    <n v="18"/>
    <d v="2016-03-26T00:00:00"/>
    <n v="9150"/>
    <n v="255.28"/>
    <n v="159.41999999999999"/>
    <n v="2335812"/>
    <n v="1458693"/>
    <n v="877119"/>
  </r>
  <r>
    <x v="1"/>
    <s v="Bosnia and Herzegovina"/>
    <x v="4"/>
    <x v="0"/>
    <x v="2"/>
    <x v="1469"/>
    <x v="1"/>
    <x v="5"/>
    <n v="409514796"/>
    <n v="45"/>
    <d v="2014-09-07T00:00:00"/>
    <n v="3383"/>
    <n v="81.73"/>
    <n v="56.67"/>
    <n v="276492.59000000003"/>
    <n v="191714.61"/>
    <n v="84777.98"/>
  </r>
  <r>
    <x v="1"/>
    <s v="Latvia"/>
    <x v="6"/>
    <x v="0"/>
    <x v="2"/>
    <x v="1887"/>
    <x v="3"/>
    <x v="1"/>
    <n v="182228696"/>
    <n v="42"/>
    <d v="2010-07-12T00:00:00"/>
    <n v="4375"/>
    <n v="651.21"/>
    <n v="524.96"/>
    <n v="2849043.75"/>
    <n v="2296700"/>
    <n v="552343.75"/>
  </r>
  <r>
    <x v="5"/>
    <s v="Liberia"/>
    <x v="9"/>
    <x v="1"/>
    <x v="1"/>
    <x v="1891"/>
    <x v="5"/>
    <x v="2"/>
    <n v="219452178"/>
    <n v="5"/>
    <d v="2011-04-03T00:00:00"/>
    <n v="9631"/>
    <n v="9.33"/>
    <n v="6.92"/>
    <n v="89857.23"/>
    <n v="66646.52"/>
    <n v="23210.71"/>
  </r>
  <r>
    <x v="5"/>
    <s v="Equatorial Guinea"/>
    <x v="3"/>
    <x v="1"/>
    <x v="0"/>
    <x v="1598"/>
    <x v="10"/>
    <x v="1"/>
    <n v="616546571"/>
    <n v="44"/>
    <d v="2010-08-03T00:00:00"/>
    <n v="8686"/>
    <n v="205.7"/>
    <n v="117.11"/>
    <n v="1786710.2"/>
    <n v="1017217.46"/>
    <n v="769492.74"/>
  </r>
  <r>
    <x v="5"/>
    <s v="Sierra Leone"/>
    <x v="4"/>
    <x v="1"/>
    <x v="3"/>
    <x v="1892"/>
    <x v="0"/>
    <x v="0"/>
    <n v="639185702"/>
    <n v="5"/>
    <d v="2013-12-15T00:00:00"/>
    <n v="8108"/>
    <n v="81.73"/>
    <n v="56.67"/>
    <n v="662666.84"/>
    <n v="459480.36"/>
    <n v="203186.48"/>
  </r>
  <r>
    <x v="5"/>
    <s v="Republic of the Congo"/>
    <x v="4"/>
    <x v="0"/>
    <x v="0"/>
    <x v="1893"/>
    <x v="10"/>
    <x v="0"/>
    <n v="973355901"/>
    <n v="50"/>
    <d v="2013-07-24T00:00:00"/>
    <n v="6496"/>
    <n v="81.73"/>
    <n v="56.67"/>
    <n v="530918.07999999996"/>
    <n v="368128.32"/>
    <n v="162789.76000000001"/>
  </r>
  <r>
    <x v="3"/>
    <s v="Libya"/>
    <x v="4"/>
    <x v="0"/>
    <x v="1"/>
    <x v="1471"/>
    <x v="11"/>
    <x v="0"/>
    <n v="575355994"/>
    <n v="26"/>
    <d v="2013-03-06T00:00:00"/>
    <n v="9479"/>
    <n v="81.73"/>
    <n v="56.67"/>
    <n v="774718.67"/>
    <n v="537174.93000000005"/>
    <n v="237543.74"/>
  </r>
  <r>
    <x v="2"/>
    <s v="Vietnam"/>
    <x v="6"/>
    <x v="0"/>
    <x v="3"/>
    <x v="1425"/>
    <x v="2"/>
    <x v="1"/>
    <n v="721797311"/>
    <n v="47"/>
    <d v="2010-10-19T00:00:00"/>
    <n v="4719"/>
    <n v="651.21"/>
    <n v="524.96"/>
    <n v="3073059.99"/>
    <n v="2477286.2400000002"/>
    <n v="595773.75"/>
  </r>
  <r>
    <x v="5"/>
    <s v="Djibouti"/>
    <x v="7"/>
    <x v="1"/>
    <x v="3"/>
    <x v="739"/>
    <x v="5"/>
    <x v="4"/>
    <n v="959603679"/>
    <n v="13"/>
    <d v="2016-04-04T00:00:00"/>
    <n v="6908"/>
    <n v="437.2"/>
    <n v="263.33"/>
    <n v="3020177.6"/>
    <n v="1819083.64"/>
    <n v="1201093.96"/>
  </r>
  <r>
    <x v="2"/>
    <s v="Kyrgyzstan"/>
    <x v="4"/>
    <x v="0"/>
    <x v="3"/>
    <x v="1772"/>
    <x v="7"/>
    <x v="1"/>
    <n v="456011426"/>
    <n v="38"/>
    <d v="2010-09-29T00:00:00"/>
    <n v="2769"/>
    <n v="81.73"/>
    <n v="56.67"/>
    <n v="226310.37"/>
    <n v="156919.23000000001"/>
    <n v="69391.14"/>
  </r>
  <r>
    <x v="0"/>
    <s v="Jamaica"/>
    <x v="5"/>
    <x v="0"/>
    <x v="0"/>
    <x v="1894"/>
    <x v="1"/>
    <x v="6"/>
    <n v="248569381"/>
    <n v="23"/>
    <d v="2017-08-01T00:00:00"/>
    <n v="6058"/>
    <n v="109.28"/>
    <n v="35.840000000000003"/>
    <n v="662018.24"/>
    <n v="217118.72"/>
    <n v="444899.52"/>
  </r>
  <r>
    <x v="5"/>
    <s v="Kenya"/>
    <x v="7"/>
    <x v="1"/>
    <x v="0"/>
    <x v="147"/>
    <x v="9"/>
    <x v="4"/>
    <n v="995138871"/>
    <n v="34"/>
    <d v="2016-03-05T00:00:00"/>
    <n v="2561"/>
    <n v="437.2"/>
    <n v="263.33"/>
    <n v="1119669.2"/>
    <n v="674388.13"/>
    <n v="445281.07"/>
  </r>
  <r>
    <x v="1"/>
    <s v="Bosnia and Herzegovina"/>
    <x v="11"/>
    <x v="0"/>
    <x v="1"/>
    <x v="1895"/>
    <x v="11"/>
    <x v="0"/>
    <n v="723893725"/>
    <n v="26"/>
    <d v="2013-03-11T00:00:00"/>
    <n v="5095"/>
    <n v="668.27"/>
    <n v="502.54"/>
    <n v="3404835.65"/>
    <n v="2560441.2999999998"/>
    <n v="844394.35"/>
  </r>
  <r>
    <x v="5"/>
    <s v="Rwanda"/>
    <x v="11"/>
    <x v="0"/>
    <x v="1"/>
    <x v="1896"/>
    <x v="10"/>
    <x v="4"/>
    <n v="683320271"/>
    <n v="13"/>
    <d v="2016-07-13T00:00:00"/>
    <n v="8508"/>
    <n v="668.27"/>
    <n v="502.54"/>
    <n v="5685641.1600000001"/>
    <n v="4275610.32"/>
    <n v="1410030.84"/>
  </r>
  <r>
    <x v="1"/>
    <s v="Norway"/>
    <x v="1"/>
    <x v="1"/>
    <x v="2"/>
    <x v="1393"/>
    <x v="5"/>
    <x v="4"/>
    <n v="392217338"/>
    <n v="3"/>
    <d v="2016-03-15T00:00:00"/>
    <n v="4681"/>
    <n v="152.58000000000001"/>
    <n v="97.44"/>
    <n v="714226.98"/>
    <n v="456116.64"/>
    <n v="258110.34"/>
  </r>
  <r>
    <x v="2"/>
    <s v="South Korea"/>
    <x v="4"/>
    <x v="1"/>
    <x v="3"/>
    <x v="983"/>
    <x v="4"/>
    <x v="1"/>
    <n v="789696252"/>
    <n v="14"/>
    <d v="2010-11-19T00:00:00"/>
    <n v="7525"/>
    <n v="81.73"/>
    <n v="56.67"/>
    <n v="615018.25"/>
    <n v="426441.75"/>
    <n v="188576.5"/>
  </r>
  <r>
    <x v="4"/>
    <s v="Tonga"/>
    <x v="9"/>
    <x v="1"/>
    <x v="0"/>
    <x v="31"/>
    <x v="1"/>
    <x v="2"/>
    <n v="185180842"/>
    <n v="1"/>
    <d v="2011-07-04T00:00:00"/>
    <n v="7981"/>
    <n v="9.33"/>
    <n v="6.92"/>
    <n v="74462.73"/>
    <n v="55228.52"/>
    <n v="19234.21"/>
  </r>
  <r>
    <x v="1"/>
    <s v="Romania"/>
    <x v="0"/>
    <x v="1"/>
    <x v="1"/>
    <x v="945"/>
    <x v="11"/>
    <x v="3"/>
    <n v="108407437"/>
    <n v="36"/>
    <d v="2015-03-27T00:00:00"/>
    <n v="9025"/>
    <n v="255.28"/>
    <n v="159.41999999999999"/>
    <n v="2303902"/>
    <n v="1438765.5"/>
    <n v="865136.5"/>
  </r>
  <r>
    <x v="2"/>
    <s v="Nepal"/>
    <x v="7"/>
    <x v="1"/>
    <x v="2"/>
    <x v="784"/>
    <x v="0"/>
    <x v="3"/>
    <n v="359424865"/>
    <n v="26"/>
    <d v="2016-01-25T00:00:00"/>
    <n v="660"/>
    <n v="437.2"/>
    <n v="263.33"/>
    <n v="288552"/>
    <n v="173797.8"/>
    <n v="114754.2"/>
  </r>
  <r>
    <x v="1"/>
    <s v="Iceland"/>
    <x v="1"/>
    <x v="1"/>
    <x v="2"/>
    <x v="1838"/>
    <x v="0"/>
    <x v="4"/>
    <n v="358594453"/>
    <n v="44"/>
    <d v="2017-02-02T00:00:00"/>
    <n v="4922"/>
    <n v="152.58000000000001"/>
    <n v="97.44"/>
    <n v="750998.76"/>
    <n v="479599.68"/>
    <n v="271399.08"/>
  </r>
  <r>
    <x v="3"/>
    <s v="Jordan"/>
    <x v="3"/>
    <x v="0"/>
    <x v="2"/>
    <x v="1507"/>
    <x v="7"/>
    <x v="1"/>
    <n v="496590030"/>
    <n v="48"/>
    <d v="2010-10-14T00:00:00"/>
    <n v="880"/>
    <n v="205.7"/>
    <n v="117.11"/>
    <n v="181016"/>
    <n v="103056.8"/>
    <n v="77959.199999999997"/>
  </r>
  <r>
    <x v="1"/>
    <s v="Denmark"/>
    <x v="1"/>
    <x v="1"/>
    <x v="1"/>
    <x v="783"/>
    <x v="10"/>
    <x v="0"/>
    <n v="784397923"/>
    <n v="12"/>
    <d v="2013-06-15T00:00:00"/>
    <n v="9631"/>
    <n v="152.58000000000001"/>
    <n v="97.44"/>
    <n v="1469497.98"/>
    <n v="938444.64"/>
    <n v="531053.34"/>
  </r>
  <r>
    <x v="4"/>
    <s v="New Zealand"/>
    <x v="2"/>
    <x v="0"/>
    <x v="3"/>
    <x v="1398"/>
    <x v="5"/>
    <x v="4"/>
    <n v="403316962"/>
    <n v="49"/>
    <d v="2016-05-06T00:00:00"/>
    <n v="9307"/>
    <n v="47.45"/>
    <n v="31.79"/>
    <n v="441617.15"/>
    <n v="295869.53000000003"/>
    <n v="145747.62"/>
  </r>
  <r>
    <x v="2"/>
    <s v="Vietnam"/>
    <x v="9"/>
    <x v="0"/>
    <x v="2"/>
    <x v="1897"/>
    <x v="9"/>
    <x v="2"/>
    <n v="854958474"/>
    <n v="31"/>
    <d v="2011-02-10T00:00:00"/>
    <n v="66"/>
    <n v="9.33"/>
    <n v="6.92"/>
    <n v="615.78"/>
    <n v="456.72"/>
    <n v="159.06"/>
  </r>
  <r>
    <x v="1"/>
    <s v="Cyprus"/>
    <x v="8"/>
    <x v="1"/>
    <x v="0"/>
    <x v="1369"/>
    <x v="10"/>
    <x v="6"/>
    <n v="111246287"/>
    <n v="23"/>
    <d v="2017-07-02T00:00:00"/>
    <n v="9103"/>
    <n v="421.89"/>
    <n v="364.69"/>
    <n v="3840464.67"/>
    <n v="3319773.07"/>
    <n v="520691.6"/>
  </r>
  <r>
    <x v="5"/>
    <s v="Sao Tome and Principe"/>
    <x v="10"/>
    <x v="0"/>
    <x v="1"/>
    <x v="233"/>
    <x v="7"/>
    <x v="1"/>
    <n v="264416730"/>
    <n v="0"/>
    <d v="2010-08-24T00:00:00"/>
    <n v="5641"/>
    <n v="154.06"/>
    <n v="90.93"/>
    <n v="869052.46"/>
    <n v="512936.13"/>
    <n v="356116.33"/>
  </r>
  <r>
    <x v="1"/>
    <s v="Poland"/>
    <x v="10"/>
    <x v="0"/>
    <x v="2"/>
    <x v="805"/>
    <x v="11"/>
    <x v="4"/>
    <n v="777018630"/>
    <n v="29"/>
    <d v="2016-03-19T00:00:00"/>
    <n v="5935"/>
    <n v="154.06"/>
    <n v="90.93"/>
    <n v="914346.1"/>
    <n v="539669.55000000005"/>
    <n v="374676.55"/>
  </r>
  <r>
    <x v="5"/>
    <s v="Ghana"/>
    <x v="2"/>
    <x v="1"/>
    <x v="0"/>
    <x v="874"/>
    <x v="9"/>
    <x v="3"/>
    <n v="731913316"/>
    <n v="35"/>
    <d v="2015-02-14T00:00:00"/>
    <n v="8270"/>
    <n v="47.45"/>
    <n v="31.79"/>
    <n v="392411.5"/>
    <n v="262903.3"/>
    <n v="129508.2"/>
  </r>
  <r>
    <x v="5"/>
    <s v="Lesotho"/>
    <x v="11"/>
    <x v="0"/>
    <x v="3"/>
    <x v="663"/>
    <x v="9"/>
    <x v="4"/>
    <n v="182274615"/>
    <n v="35"/>
    <d v="2016-02-05T00:00:00"/>
    <n v="7964"/>
    <n v="668.27"/>
    <n v="502.54"/>
    <n v="5322102.28"/>
    <n v="4002228.56"/>
    <n v="1319873.72"/>
  </r>
  <r>
    <x v="1"/>
    <s v="Moldova"/>
    <x v="5"/>
    <x v="1"/>
    <x v="3"/>
    <x v="777"/>
    <x v="2"/>
    <x v="0"/>
    <n v="601588857"/>
    <n v="9"/>
    <d v="2013-09-10T00:00:00"/>
    <n v="2366"/>
    <n v="109.28"/>
    <n v="35.840000000000003"/>
    <n v="258556.48"/>
    <n v="84797.440000000002"/>
    <n v="173759.04"/>
  </r>
  <r>
    <x v="4"/>
    <s v="Tonga"/>
    <x v="4"/>
    <x v="1"/>
    <x v="1"/>
    <x v="569"/>
    <x v="9"/>
    <x v="3"/>
    <n v="833654868"/>
    <n v="24"/>
    <d v="2015-02-13T00:00:00"/>
    <n v="5856"/>
    <n v="81.73"/>
    <n v="56.67"/>
    <n v="478610.88"/>
    <n v="331859.52"/>
    <n v="146751.35999999999"/>
  </r>
  <r>
    <x v="0"/>
    <s v="Saint Lucia"/>
    <x v="7"/>
    <x v="0"/>
    <x v="2"/>
    <x v="862"/>
    <x v="11"/>
    <x v="0"/>
    <n v="242583978"/>
    <n v="11"/>
    <d v="2013-02-20T00:00:00"/>
    <n v="4845"/>
    <n v="437.2"/>
    <n v="263.33"/>
    <n v="2118234"/>
    <n v="1275833.8500000001"/>
    <n v="842400.15"/>
  </r>
  <r>
    <x v="4"/>
    <s v="Tonga"/>
    <x v="1"/>
    <x v="0"/>
    <x v="2"/>
    <x v="1631"/>
    <x v="5"/>
    <x v="0"/>
    <n v="962800014"/>
    <n v="41"/>
    <d v="2013-04-26T00:00:00"/>
    <n v="2774"/>
    <n v="152.58000000000001"/>
    <n v="97.44"/>
    <n v="423256.92"/>
    <n v="270298.56"/>
    <n v="152958.35999999999"/>
  </r>
  <r>
    <x v="1"/>
    <s v="Russia"/>
    <x v="10"/>
    <x v="1"/>
    <x v="2"/>
    <x v="1898"/>
    <x v="5"/>
    <x v="5"/>
    <n v="249039304"/>
    <n v="45"/>
    <d v="2014-05-01T00:00:00"/>
    <n v="5119"/>
    <n v="154.06"/>
    <n v="90.93"/>
    <n v="788633.14"/>
    <n v="465470.67"/>
    <n v="323162.46999999997"/>
  </r>
  <r>
    <x v="4"/>
    <s v="New Zealand"/>
    <x v="2"/>
    <x v="0"/>
    <x v="1"/>
    <x v="312"/>
    <x v="8"/>
    <x v="7"/>
    <n v="826350677"/>
    <n v="43"/>
    <d v="2012-05-18T00:00:00"/>
    <n v="4383"/>
    <n v="47.45"/>
    <n v="31.79"/>
    <n v="207973.35"/>
    <n v="139335.57"/>
    <n v="68637.78"/>
  </r>
  <r>
    <x v="3"/>
    <s v="Lebanon"/>
    <x v="7"/>
    <x v="0"/>
    <x v="2"/>
    <x v="1899"/>
    <x v="11"/>
    <x v="7"/>
    <n v="540095460"/>
    <n v="20"/>
    <d v="2012-03-13T00:00:00"/>
    <n v="5104"/>
    <n v="437.2"/>
    <n v="263.33"/>
    <n v="2231468.7999999998"/>
    <n v="1344036.32"/>
    <n v="887432.48"/>
  </r>
  <r>
    <x v="1"/>
    <s v="Denmark"/>
    <x v="3"/>
    <x v="0"/>
    <x v="1"/>
    <x v="1900"/>
    <x v="4"/>
    <x v="3"/>
    <n v="905947482"/>
    <n v="49"/>
    <d v="2016-01-18T00:00:00"/>
    <n v="8847"/>
    <n v="205.7"/>
    <n v="117.11"/>
    <n v="1819827.9"/>
    <n v="1036072.17"/>
    <n v="783755.73"/>
  </r>
  <r>
    <x v="1"/>
    <s v="Italy"/>
    <x v="10"/>
    <x v="0"/>
    <x v="3"/>
    <x v="1110"/>
    <x v="1"/>
    <x v="2"/>
    <n v="359893071"/>
    <n v="15"/>
    <d v="2011-08-06T00:00:00"/>
    <n v="9212"/>
    <n v="154.06"/>
    <n v="90.93"/>
    <n v="1419200.72"/>
    <n v="837647.16"/>
    <n v="581553.56000000006"/>
  </r>
  <r>
    <x v="5"/>
    <s v="Kenya"/>
    <x v="8"/>
    <x v="0"/>
    <x v="2"/>
    <x v="16"/>
    <x v="7"/>
    <x v="5"/>
    <n v="108231055"/>
    <n v="42"/>
    <d v="2014-09-24T00:00:00"/>
    <n v="6829"/>
    <n v="421.89"/>
    <n v="364.69"/>
    <n v="2881086.81"/>
    <n v="2490468.0099999998"/>
    <n v="390618.8"/>
  </r>
  <r>
    <x v="5"/>
    <s v="Namibia"/>
    <x v="7"/>
    <x v="0"/>
    <x v="0"/>
    <x v="1752"/>
    <x v="3"/>
    <x v="2"/>
    <n v="977572762"/>
    <n v="17"/>
    <d v="2011-06-17T00:00:00"/>
    <n v="4359"/>
    <n v="437.2"/>
    <n v="263.33"/>
    <n v="1905754.8"/>
    <n v="1147855.47"/>
    <n v="757899.33"/>
  </r>
  <r>
    <x v="3"/>
    <s v="Qatar"/>
    <x v="1"/>
    <x v="0"/>
    <x v="3"/>
    <x v="1119"/>
    <x v="4"/>
    <x v="3"/>
    <n v="264842021"/>
    <n v="17"/>
    <d v="2015-11-22T00:00:00"/>
    <n v="1494"/>
    <n v="152.58000000000001"/>
    <n v="97.44"/>
    <n v="227954.52"/>
    <n v="145575.35999999999"/>
    <n v="82379.16"/>
  </r>
  <r>
    <x v="0"/>
    <s v="Cuba"/>
    <x v="1"/>
    <x v="1"/>
    <x v="3"/>
    <x v="1646"/>
    <x v="1"/>
    <x v="7"/>
    <n v="287275159"/>
    <n v="29"/>
    <d v="2012-08-26T00:00:00"/>
    <n v="9958"/>
    <n v="152.58000000000001"/>
    <n v="97.44"/>
    <n v="1519391.64"/>
    <n v="970307.52"/>
    <n v="549084.12"/>
  </r>
  <r>
    <x v="5"/>
    <s v="Senegal"/>
    <x v="4"/>
    <x v="0"/>
    <x v="0"/>
    <x v="1543"/>
    <x v="4"/>
    <x v="0"/>
    <n v="732421004"/>
    <n v="30"/>
    <d v="2013-12-01T00:00:00"/>
    <n v="8506"/>
    <n v="81.73"/>
    <n v="56.67"/>
    <n v="695195.38"/>
    <n v="482035.02"/>
    <n v="213160.36"/>
  </r>
  <r>
    <x v="4"/>
    <s v="Kiribati"/>
    <x v="10"/>
    <x v="0"/>
    <x v="3"/>
    <x v="310"/>
    <x v="5"/>
    <x v="1"/>
    <n v="908140885"/>
    <n v="12"/>
    <d v="2010-03-31T00:00:00"/>
    <n v="7924"/>
    <n v="154.06"/>
    <n v="90.93"/>
    <n v="1220771.44"/>
    <n v="720529.32"/>
    <n v="500242.12"/>
  </r>
  <r>
    <x v="2"/>
    <s v="Mongolia"/>
    <x v="7"/>
    <x v="1"/>
    <x v="3"/>
    <x v="1901"/>
    <x v="8"/>
    <x v="7"/>
    <n v="192608630"/>
    <n v="2"/>
    <d v="2012-04-16T00:00:00"/>
    <n v="6029"/>
    <n v="437.2"/>
    <n v="263.33"/>
    <n v="2635878.7999999998"/>
    <n v="1587616.57"/>
    <n v="1048262.23"/>
  </r>
  <r>
    <x v="1"/>
    <s v="Poland"/>
    <x v="7"/>
    <x v="1"/>
    <x v="0"/>
    <x v="179"/>
    <x v="1"/>
    <x v="4"/>
    <n v="284310567"/>
    <n v="44"/>
    <d v="2016-09-02T00:00:00"/>
    <n v="2670"/>
    <n v="437.2"/>
    <n v="263.33"/>
    <n v="1167324"/>
    <n v="703091.1"/>
    <n v="464232.9"/>
  </r>
  <r>
    <x v="0"/>
    <s v="Dominican Republic"/>
    <x v="8"/>
    <x v="1"/>
    <x v="3"/>
    <x v="1902"/>
    <x v="6"/>
    <x v="4"/>
    <n v="252045524"/>
    <n v="15"/>
    <d v="2016-10-28T00:00:00"/>
    <n v="4726"/>
    <n v="421.89"/>
    <n v="364.69"/>
    <n v="1993852.14"/>
    <n v="1723524.94"/>
    <n v="270327.2"/>
  </r>
  <r>
    <x v="4"/>
    <s v="Fiji"/>
    <x v="1"/>
    <x v="1"/>
    <x v="0"/>
    <x v="1054"/>
    <x v="3"/>
    <x v="3"/>
    <n v="584924829"/>
    <n v="11"/>
    <d v="2015-06-08T00:00:00"/>
    <n v="1110"/>
    <n v="152.58000000000001"/>
    <n v="97.44"/>
    <n v="169363.8"/>
    <n v="108158.39999999999"/>
    <n v="61205.4"/>
  </r>
  <r>
    <x v="1"/>
    <s v="Bosnia and Herzegovina"/>
    <x v="10"/>
    <x v="1"/>
    <x v="0"/>
    <x v="431"/>
    <x v="11"/>
    <x v="7"/>
    <n v="942372310"/>
    <n v="13"/>
    <d v="2012-02-19T00:00:00"/>
    <n v="7763"/>
    <n v="154.06"/>
    <n v="90.93"/>
    <n v="1195967.78"/>
    <n v="705889.59"/>
    <n v="490078.19"/>
  </r>
  <r>
    <x v="1"/>
    <s v="Macedonia"/>
    <x v="8"/>
    <x v="0"/>
    <x v="1"/>
    <x v="655"/>
    <x v="5"/>
    <x v="3"/>
    <n v="604124295"/>
    <n v="17"/>
    <d v="2015-04-02T00:00:00"/>
    <n v="2659"/>
    <n v="421.89"/>
    <n v="364.69"/>
    <n v="1121805.51"/>
    <n v="969710.71"/>
    <n v="152094.79999999999"/>
  </r>
  <r>
    <x v="1"/>
    <s v="Kosovo"/>
    <x v="9"/>
    <x v="0"/>
    <x v="1"/>
    <x v="223"/>
    <x v="5"/>
    <x v="3"/>
    <n v="720229613"/>
    <n v="4"/>
    <d v="2015-03-11T00:00:00"/>
    <n v="803"/>
    <n v="9.33"/>
    <n v="6.92"/>
    <n v="7491.99"/>
    <n v="5556.76"/>
    <n v="1935.23"/>
  </r>
  <r>
    <x v="3"/>
    <s v="Oman"/>
    <x v="3"/>
    <x v="0"/>
    <x v="2"/>
    <x v="1501"/>
    <x v="11"/>
    <x v="2"/>
    <n v="261049592"/>
    <n v="23"/>
    <d v="2011-03-12T00:00:00"/>
    <n v="9230"/>
    <n v="205.7"/>
    <n v="117.11"/>
    <n v="1898611"/>
    <n v="1080925.3"/>
    <n v="817685.7"/>
  </r>
  <r>
    <x v="1"/>
    <s v="Austria"/>
    <x v="4"/>
    <x v="0"/>
    <x v="0"/>
    <x v="1903"/>
    <x v="1"/>
    <x v="5"/>
    <n v="967258059"/>
    <n v="8"/>
    <d v="2014-08-08T00:00:00"/>
    <n v="2009"/>
    <n v="81.73"/>
    <n v="56.67"/>
    <n v="164195.57"/>
    <n v="113850.03"/>
    <n v="50345.54"/>
  </r>
  <r>
    <x v="5"/>
    <s v="Sudan"/>
    <x v="7"/>
    <x v="1"/>
    <x v="2"/>
    <x v="1904"/>
    <x v="3"/>
    <x v="3"/>
    <n v="599841344"/>
    <n v="6"/>
    <d v="2015-06-01T00:00:00"/>
    <n v="5238"/>
    <n v="437.2"/>
    <n v="263.33"/>
    <n v="2290053.6"/>
    <n v="1379322.54"/>
    <n v="910731.06"/>
  </r>
  <r>
    <x v="5"/>
    <s v="Benin"/>
    <x v="9"/>
    <x v="1"/>
    <x v="0"/>
    <x v="154"/>
    <x v="4"/>
    <x v="3"/>
    <n v="590098273"/>
    <n v="6"/>
    <d v="2015-11-26T00:00:00"/>
    <n v="2047"/>
    <n v="9.33"/>
    <n v="6.92"/>
    <n v="19098.509999999998"/>
    <n v="14165.24"/>
    <n v="4933.2700000000004"/>
  </r>
  <r>
    <x v="3"/>
    <s v="Libya"/>
    <x v="3"/>
    <x v="1"/>
    <x v="2"/>
    <x v="1344"/>
    <x v="6"/>
    <x v="2"/>
    <n v="189640176"/>
    <n v="5"/>
    <d v="2011-11-04T00:00:00"/>
    <n v="7597"/>
    <n v="205.7"/>
    <n v="117.11"/>
    <n v="1562702.9"/>
    <n v="889684.67"/>
    <n v="673018.23"/>
  </r>
  <r>
    <x v="1"/>
    <s v="Poland"/>
    <x v="3"/>
    <x v="1"/>
    <x v="0"/>
    <x v="922"/>
    <x v="10"/>
    <x v="2"/>
    <n v="520390880"/>
    <n v="44"/>
    <d v="2011-07-24T00:00:00"/>
    <n v="4080"/>
    <n v="205.7"/>
    <n v="117.11"/>
    <n v="839256"/>
    <n v="477808.8"/>
    <n v="361447.2"/>
  </r>
  <r>
    <x v="3"/>
    <s v="Tunisia"/>
    <x v="7"/>
    <x v="1"/>
    <x v="1"/>
    <x v="362"/>
    <x v="10"/>
    <x v="4"/>
    <n v="524586713"/>
    <n v="21"/>
    <d v="2016-06-24T00:00:00"/>
    <n v="5721"/>
    <n v="437.2"/>
    <n v="263.33"/>
    <n v="2501221.2000000002"/>
    <n v="1506510.93"/>
    <n v="994710.27"/>
  </r>
  <r>
    <x v="5"/>
    <s v="Mozambique"/>
    <x v="4"/>
    <x v="1"/>
    <x v="3"/>
    <x v="1651"/>
    <x v="7"/>
    <x v="1"/>
    <n v="114776504"/>
    <n v="27"/>
    <d v="2010-09-10T00:00:00"/>
    <n v="3773"/>
    <n v="81.73"/>
    <n v="56.67"/>
    <n v="308367.28999999998"/>
    <n v="213815.91"/>
    <n v="94551.38"/>
  </r>
  <r>
    <x v="1"/>
    <s v="Bosnia and Herzegovina"/>
    <x v="9"/>
    <x v="1"/>
    <x v="2"/>
    <x v="1353"/>
    <x v="6"/>
    <x v="4"/>
    <n v="623821580"/>
    <n v="16"/>
    <d v="2016-10-31T00:00:00"/>
    <n v="1523"/>
    <n v="9.33"/>
    <n v="6.92"/>
    <n v="14209.59"/>
    <n v="10539.16"/>
    <n v="3670.43"/>
  </r>
  <r>
    <x v="3"/>
    <s v="Lebanon"/>
    <x v="3"/>
    <x v="0"/>
    <x v="0"/>
    <x v="1126"/>
    <x v="11"/>
    <x v="6"/>
    <n v="754895770"/>
    <n v="28"/>
    <d v="2017-03-12T00:00:00"/>
    <n v="9289"/>
    <n v="205.7"/>
    <n v="117.11"/>
    <n v="1910747.3"/>
    <n v="1087834.79"/>
    <n v="822912.51"/>
  </r>
  <r>
    <x v="4"/>
    <s v="Australia"/>
    <x v="2"/>
    <x v="0"/>
    <x v="2"/>
    <x v="1195"/>
    <x v="1"/>
    <x v="6"/>
    <n v="631485402"/>
    <n v="17"/>
    <d v="2017-08-12T00:00:00"/>
    <n v="9418"/>
    <n v="47.45"/>
    <n v="31.79"/>
    <n v="446884.1"/>
    <n v="299398.21999999997"/>
    <n v="147485.88"/>
  </r>
  <r>
    <x v="3"/>
    <s v="United Arab Emirates"/>
    <x v="4"/>
    <x v="0"/>
    <x v="2"/>
    <x v="1111"/>
    <x v="6"/>
    <x v="0"/>
    <n v="447389304"/>
    <n v="27"/>
    <d v="2013-11-19T00:00:00"/>
    <n v="1292"/>
    <n v="81.73"/>
    <n v="56.67"/>
    <n v="105595.16"/>
    <n v="73217.64"/>
    <n v="32377.52"/>
  </r>
  <r>
    <x v="5"/>
    <s v="Zambia"/>
    <x v="11"/>
    <x v="0"/>
    <x v="0"/>
    <x v="1905"/>
    <x v="11"/>
    <x v="1"/>
    <n v="916718804"/>
    <n v="12"/>
    <d v="2010-03-09T00:00:00"/>
    <n v="6321"/>
    <n v="668.27"/>
    <n v="502.54"/>
    <n v="4224134.67"/>
    <n v="3176555.34"/>
    <n v="1047579.33"/>
  </r>
  <r>
    <x v="4"/>
    <s v="Kiribati"/>
    <x v="1"/>
    <x v="1"/>
    <x v="0"/>
    <x v="1906"/>
    <x v="6"/>
    <x v="3"/>
    <n v="123897731"/>
    <n v="19"/>
    <d v="2015-10-23T00:00:00"/>
    <n v="2947"/>
    <n v="152.58000000000001"/>
    <n v="97.44"/>
    <n v="449653.26"/>
    <n v="287155.68"/>
    <n v="162497.57999999999"/>
  </r>
  <r>
    <x v="1"/>
    <s v="Bulgaria"/>
    <x v="8"/>
    <x v="0"/>
    <x v="1"/>
    <x v="384"/>
    <x v="1"/>
    <x v="1"/>
    <n v="273662412"/>
    <n v="3"/>
    <d v="2010-07-23T00:00:00"/>
    <n v="1644"/>
    <n v="421.89"/>
    <n v="364.69"/>
    <n v="693587.16"/>
    <n v="599550.36"/>
    <n v="94036.800000000003"/>
  </r>
  <r>
    <x v="1"/>
    <s v="Kosovo"/>
    <x v="10"/>
    <x v="1"/>
    <x v="0"/>
    <x v="69"/>
    <x v="5"/>
    <x v="6"/>
    <n v="941061675"/>
    <n v="12"/>
    <d v="2017-03-20T00:00:00"/>
    <n v="9917"/>
    <n v="154.06"/>
    <n v="90.93"/>
    <n v="1527813.02"/>
    <n v="901752.81"/>
    <n v="626060.21"/>
  </r>
  <r>
    <x v="1"/>
    <s v="Moldova"/>
    <x v="8"/>
    <x v="0"/>
    <x v="0"/>
    <x v="150"/>
    <x v="0"/>
    <x v="0"/>
    <n v="421456849"/>
    <n v="3"/>
    <d v="2013-12-10T00:00:00"/>
    <n v="7302"/>
    <n v="421.89"/>
    <n v="364.69"/>
    <n v="3080640.78"/>
    <n v="2662966.38"/>
    <n v="417674.4"/>
  </r>
  <r>
    <x v="2"/>
    <s v="Kyrgyzstan"/>
    <x v="8"/>
    <x v="1"/>
    <x v="2"/>
    <x v="39"/>
    <x v="5"/>
    <x v="5"/>
    <n v="680521762"/>
    <n v="25"/>
    <d v="2014-04-15T00:00:00"/>
    <n v="367"/>
    <n v="421.89"/>
    <n v="364.69"/>
    <n v="154833.63"/>
    <n v="133841.23000000001"/>
    <n v="20992.400000000001"/>
  </r>
  <r>
    <x v="5"/>
    <s v="Mozambique"/>
    <x v="9"/>
    <x v="0"/>
    <x v="0"/>
    <x v="1907"/>
    <x v="3"/>
    <x v="6"/>
    <n v="604242742"/>
    <n v="38"/>
    <d v="2017-06-25T00:00:00"/>
    <n v="7710"/>
    <n v="9.33"/>
    <n v="6.92"/>
    <n v="71934.3"/>
    <n v="53353.2"/>
    <n v="18581.099999999999"/>
  </r>
  <r>
    <x v="0"/>
    <s v="Jamaica"/>
    <x v="7"/>
    <x v="1"/>
    <x v="0"/>
    <x v="825"/>
    <x v="10"/>
    <x v="7"/>
    <n v="948918616"/>
    <n v="41"/>
    <d v="2012-07-25T00:00:00"/>
    <n v="4960"/>
    <n v="437.2"/>
    <n v="263.33"/>
    <n v="2168512"/>
    <n v="1306116.8"/>
    <n v="862395.2"/>
  </r>
  <r>
    <x v="1"/>
    <s v="Andorra"/>
    <x v="7"/>
    <x v="0"/>
    <x v="3"/>
    <x v="165"/>
    <x v="8"/>
    <x v="7"/>
    <n v="291160714"/>
    <n v="46"/>
    <d v="2012-05-26T00:00:00"/>
    <n v="9780"/>
    <n v="437.2"/>
    <n v="263.33"/>
    <n v="4275816"/>
    <n v="2575367.4"/>
    <n v="1700448.6"/>
  </r>
  <r>
    <x v="4"/>
    <s v="Vanuatu"/>
    <x v="9"/>
    <x v="0"/>
    <x v="1"/>
    <x v="1566"/>
    <x v="6"/>
    <x v="2"/>
    <n v="877892863"/>
    <n v="2"/>
    <d v="2011-10-21T00:00:00"/>
    <n v="6862"/>
    <n v="9.33"/>
    <n v="6.92"/>
    <n v="64022.46"/>
    <n v="47485.04"/>
    <n v="16537.419999999998"/>
  </r>
  <r>
    <x v="5"/>
    <s v="Seychelles"/>
    <x v="10"/>
    <x v="0"/>
    <x v="0"/>
    <x v="443"/>
    <x v="7"/>
    <x v="5"/>
    <n v="976351392"/>
    <n v="27"/>
    <d v="2014-09-12T00:00:00"/>
    <n v="2928"/>
    <n v="154.06"/>
    <n v="90.93"/>
    <n v="451087.68"/>
    <n v="266243.03999999998"/>
    <n v="184844.64"/>
  </r>
  <r>
    <x v="1"/>
    <s v="Georgia"/>
    <x v="9"/>
    <x v="1"/>
    <x v="0"/>
    <x v="89"/>
    <x v="9"/>
    <x v="5"/>
    <n v="724085128"/>
    <n v="20"/>
    <d v="2014-02-10T00:00:00"/>
    <n v="1735"/>
    <n v="9.33"/>
    <n v="6.92"/>
    <n v="16187.55"/>
    <n v="12006.2"/>
    <n v="4181.3500000000004"/>
  </r>
  <r>
    <x v="5"/>
    <s v="Seychelles"/>
    <x v="5"/>
    <x v="1"/>
    <x v="3"/>
    <x v="1908"/>
    <x v="9"/>
    <x v="7"/>
    <n v="778955399"/>
    <n v="47"/>
    <d v="2012-02-29T00:00:00"/>
    <n v="9068"/>
    <n v="109.28"/>
    <n v="35.840000000000003"/>
    <n v="990951.04"/>
    <n v="324997.12"/>
    <n v="665953.92000000004"/>
  </r>
  <r>
    <x v="2"/>
    <s v="Turkmenistan"/>
    <x v="8"/>
    <x v="0"/>
    <x v="0"/>
    <x v="1360"/>
    <x v="3"/>
    <x v="3"/>
    <n v="969136035"/>
    <n v="11"/>
    <d v="2015-05-20T00:00:00"/>
    <n v="7744"/>
    <n v="421.89"/>
    <n v="364.69"/>
    <n v="3267116.16"/>
    <n v="2824159.36"/>
    <n v="442956.79999999999"/>
  </r>
  <r>
    <x v="5"/>
    <s v="Namibia"/>
    <x v="0"/>
    <x v="0"/>
    <x v="3"/>
    <x v="1909"/>
    <x v="2"/>
    <x v="4"/>
    <n v="743113362"/>
    <n v="30"/>
    <d v="2016-10-21T00:00:00"/>
    <n v="2612"/>
    <n v="255.28"/>
    <n v="159.41999999999999"/>
    <n v="666791.36"/>
    <n v="416405.04"/>
    <n v="250386.32"/>
  </r>
  <r>
    <x v="2"/>
    <s v="Bangladesh"/>
    <x v="1"/>
    <x v="1"/>
    <x v="2"/>
    <x v="1910"/>
    <x v="2"/>
    <x v="0"/>
    <n v="519686210"/>
    <n v="9"/>
    <d v="2013-09-24T00:00:00"/>
    <n v="5553"/>
    <n v="152.58000000000001"/>
    <n v="97.44"/>
    <n v="847276.74"/>
    <n v="541084.31999999995"/>
    <n v="306192.42"/>
  </r>
  <r>
    <x v="0"/>
    <s v="Costa Rica"/>
    <x v="8"/>
    <x v="0"/>
    <x v="1"/>
    <x v="1245"/>
    <x v="1"/>
    <x v="7"/>
    <n v="337965905"/>
    <n v="16"/>
    <d v="2012-07-20T00:00:00"/>
    <n v="477"/>
    <n v="421.89"/>
    <n v="364.69"/>
    <n v="201241.53"/>
    <n v="173957.13"/>
    <n v="27284.400000000001"/>
  </r>
  <r>
    <x v="5"/>
    <s v="Sudan"/>
    <x v="9"/>
    <x v="1"/>
    <x v="1"/>
    <x v="701"/>
    <x v="7"/>
    <x v="4"/>
    <n v="307376277"/>
    <n v="7"/>
    <d v="2016-08-15T00:00:00"/>
    <n v="8326"/>
    <n v="9.33"/>
    <n v="6.92"/>
    <n v="77681.58"/>
    <n v="57615.92"/>
    <n v="20065.66"/>
  </r>
  <r>
    <x v="2"/>
    <s v="Vietnam"/>
    <x v="10"/>
    <x v="1"/>
    <x v="3"/>
    <x v="1911"/>
    <x v="3"/>
    <x v="3"/>
    <n v="157653653"/>
    <n v="4"/>
    <d v="2015-05-27T00:00:00"/>
    <n v="2074"/>
    <n v="154.06"/>
    <n v="90.93"/>
    <n v="319520.44"/>
    <n v="188588.82"/>
    <n v="130931.62"/>
  </r>
  <r>
    <x v="4"/>
    <s v="New Zealand"/>
    <x v="7"/>
    <x v="1"/>
    <x v="1"/>
    <x v="1240"/>
    <x v="2"/>
    <x v="1"/>
    <n v="588846862"/>
    <n v="14"/>
    <d v="2010-09-26T00:00:00"/>
    <n v="1727"/>
    <n v="437.2"/>
    <n v="263.33"/>
    <n v="755044.4"/>
    <n v="454770.91"/>
    <n v="300273.49"/>
  </r>
  <r>
    <x v="5"/>
    <s v="Niger"/>
    <x v="4"/>
    <x v="1"/>
    <x v="1"/>
    <x v="1912"/>
    <x v="0"/>
    <x v="7"/>
    <n v="121317231"/>
    <n v="9"/>
    <d v="2013-01-02T00:00:00"/>
    <n v="9319"/>
    <n v="81.73"/>
    <n v="56.67"/>
    <n v="761641.87"/>
    <n v="528107.73"/>
    <n v="233534.14"/>
  </r>
  <r>
    <x v="0"/>
    <s v="Trinidad and Tobago"/>
    <x v="1"/>
    <x v="0"/>
    <x v="1"/>
    <x v="430"/>
    <x v="4"/>
    <x v="5"/>
    <n v="945738589"/>
    <n v="50"/>
    <d v="2014-12-22T00:00:00"/>
    <n v="3920"/>
    <n v="152.58000000000001"/>
    <n v="97.44"/>
    <n v="598113.6"/>
    <n v="381964.79999999999"/>
    <n v="216148.8"/>
  </r>
  <r>
    <x v="3"/>
    <s v="Lebanon"/>
    <x v="5"/>
    <x v="1"/>
    <x v="3"/>
    <x v="1913"/>
    <x v="10"/>
    <x v="6"/>
    <n v="373097264"/>
    <n v="7"/>
    <d v="2017-07-06T00:00:00"/>
    <n v="6626"/>
    <n v="109.28"/>
    <n v="35.840000000000003"/>
    <n v="724089.28"/>
    <n v="237475.84"/>
    <n v="486613.44"/>
  </r>
  <r>
    <x v="0"/>
    <s v="Saint Lucia"/>
    <x v="10"/>
    <x v="1"/>
    <x v="0"/>
    <x v="520"/>
    <x v="4"/>
    <x v="2"/>
    <n v="284692084"/>
    <n v="46"/>
    <d v="2012-01-07T00:00:00"/>
    <n v="5569"/>
    <n v="154.06"/>
    <n v="90.93"/>
    <n v="857960.14"/>
    <n v="506389.17"/>
    <n v="351570.97"/>
  </r>
  <r>
    <x v="2"/>
    <s v="Kazakhstan"/>
    <x v="9"/>
    <x v="0"/>
    <x v="1"/>
    <x v="1273"/>
    <x v="2"/>
    <x v="7"/>
    <n v="382134377"/>
    <n v="37"/>
    <d v="2012-11-06T00:00:00"/>
    <n v="909"/>
    <n v="9.33"/>
    <n v="6.92"/>
    <n v="8480.9699999999993"/>
    <n v="6290.28"/>
    <n v="2190.69"/>
  </r>
  <r>
    <x v="5"/>
    <s v="Sao Tome and Principe"/>
    <x v="6"/>
    <x v="0"/>
    <x v="1"/>
    <x v="1199"/>
    <x v="0"/>
    <x v="4"/>
    <n v="437347972"/>
    <n v="46"/>
    <d v="2017-01-16T00:00:00"/>
    <n v="9839"/>
    <n v="651.21"/>
    <n v="524.96"/>
    <n v="6407255.1900000004"/>
    <n v="5165081.4400000004"/>
    <n v="1242173.75"/>
  </r>
  <r>
    <x v="1"/>
    <s v="Luxembourg"/>
    <x v="10"/>
    <x v="0"/>
    <x v="0"/>
    <x v="1914"/>
    <x v="2"/>
    <x v="5"/>
    <n v="742569196"/>
    <n v="48"/>
    <d v="2014-11-17T00:00:00"/>
    <n v="1581"/>
    <n v="154.06"/>
    <n v="90.93"/>
    <n v="243568.86"/>
    <n v="143760.32999999999"/>
    <n v="99808.53"/>
  </r>
  <r>
    <x v="1"/>
    <s v="Poland"/>
    <x v="11"/>
    <x v="0"/>
    <x v="0"/>
    <x v="1399"/>
    <x v="1"/>
    <x v="4"/>
    <n v="760346877"/>
    <n v="8"/>
    <d v="2016-08-06T00:00:00"/>
    <n v="2392"/>
    <n v="668.27"/>
    <n v="502.54"/>
    <n v="1598501.84"/>
    <n v="1202075.68"/>
    <n v="396426.16"/>
  </r>
  <r>
    <x v="0"/>
    <s v="Guatemala"/>
    <x v="1"/>
    <x v="0"/>
    <x v="3"/>
    <x v="1915"/>
    <x v="11"/>
    <x v="2"/>
    <n v="473542344"/>
    <n v="4"/>
    <d v="2011-02-09T00:00:00"/>
    <n v="558"/>
    <n v="152.58000000000001"/>
    <n v="97.44"/>
    <n v="85139.64"/>
    <n v="54371.519999999997"/>
    <n v="30768.12"/>
  </r>
  <r>
    <x v="5"/>
    <s v="Sudan"/>
    <x v="10"/>
    <x v="0"/>
    <x v="0"/>
    <x v="463"/>
    <x v="1"/>
    <x v="5"/>
    <n v="835329425"/>
    <n v="2"/>
    <d v="2014-07-27T00:00:00"/>
    <n v="1395"/>
    <n v="154.06"/>
    <n v="90.93"/>
    <n v="214913.7"/>
    <n v="126847.35"/>
    <n v="88066.35"/>
  </r>
  <r>
    <x v="3"/>
    <s v="Iraq"/>
    <x v="10"/>
    <x v="0"/>
    <x v="2"/>
    <x v="1339"/>
    <x v="9"/>
    <x v="5"/>
    <n v="619194447"/>
    <n v="33"/>
    <d v="2014-02-07T00:00:00"/>
    <n v="2252"/>
    <n v="154.06"/>
    <n v="90.93"/>
    <n v="346943.12"/>
    <n v="204774.36"/>
    <n v="142168.76"/>
  </r>
  <r>
    <x v="5"/>
    <s v="Malawi"/>
    <x v="10"/>
    <x v="0"/>
    <x v="0"/>
    <x v="1012"/>
    <x v="10"/>
    <x v="4"/>
    <n v="468936240"/>
    <n v="11"/>
    <d v="2016-07-02T00:00:00"/>
    <n v="7509"/>
    <n v="154.06"/>
    <n v="90.93"/>
    <n v="1156836.54"/>
    <n v="682793.37"/>
    <n v="474043.17"/>
  </r>
  <r>
    <x v="4"/>
    <s v="Fiji"/>
    <x v="6"/>
    <x v="1"/>
    <x v="2"/>
    <x v="1371"/>
    <x v="4"/>
    <x v="5"/>
    <n v="648666131"/>
    <n v="21"/>
    <d v="2014-12-12T00:00:00"/>
    <n v="3578"/>
    <n v="651.21"/>
    <n v="524.96"/>
    <n v="2330029.38"/>
    <n v="1878306.88"/>
    <n v="451722.5"/>
  </r>
  <r>
    <x v="3"/>
    <s v="Afghanistan"/>
    <x v="11"/>
    <x v="1"/>
    <x v="1"/>
    <x v="1765"/>
    <x v="7"/>
    <x v="5"/>
    <n v="592807948"/>
    <n v="29"/>
    <d v="2014-09-19T00:00:00"/>
    <n v="3900"/>
    <n v="668.27"/>
    <n v="502.54"/>
    <n v="2606253"/>
    <n v="1959906"/>
    <n v="646347"/>
  </r>
  <r>
    <x v="5"/>
    <s v="Zimbabwe"/>
    <x v="0"/>
    <x v="1"/>
    <x v="0"/>
    <x v="1916"/>
    <x v="7"/>
    <x v="5"/>
    <n v="256098020"/>
    <n v="20"/>
    <d v="2014-08-21T00:00:00"/>
    <n v="3950"/>
    <n v="255.28"/>
    <n v="159.41999999999999"/>
    <n v="1008356"/>
    <n v="629709"/>
    <n v="378647"/>
  </r>
  <r>
    <x v="2"/>
    <s v="Nepal"/>
    <x v="11"/>
    <x v="0"/>
    <x v="1"/>
    <x v="1917"/>
    <x v="4"/>
    <x v="1"/>
    <n v="563585174"/>
    <n v="13"/>
    <d v="2010-11-26T00:00:00"/>
    <n v="6232"/>
    <n v="668.27"/>
    <n v="502.54"/>
    <n v="4164658.64"/>
    <n v="3131829.28"/>
    <n v="1032829.36"/>
  </r>
  <r>
    <x v="1"/>
    <s v="Moldova"/>
    <x v="7"/>
    <x v="0"/>
    <x v="0"/>
    <x v="1119"/>
    <x v="4"/>
    <x v="3"/>
    <n v="260630738"/>
    <n v="44"/>
    <d v="2015-12-19T00:00:00"/>
    <n v="5282"/>
    <n v="437.2"/>
    <n v="263.33"/>
    <n v="2309290.4"/>
    <n v="1390909.06"/>
    <n v="918381.34"/>
  </r>
  <r>
    <x v="2"/>
    <s v="Kyrgyzstan"/>
    <x v="11"/>
    <x v="1"/>
    <x v="3"/>
    <x v="1918"/>
    <x v="10"/>
    <x v="4"/>
    <n v="862908542"/>
    <n v="33"/>
    <d v="2016-07-09T00:00:00"/>
    <n v="2668"/>
    <n v="668.27"/>
    <n v="502.54"/>
    <n v="1782944.36"/>
    <n v="1340776.72"/>
    <n v="442167.64"/>
  </r>
  <r>
    <x v="2"/>
    <s v="China"/>
    <x v="4"/>
    <x v="1"/>
    <x v="1"/>
    <x v="1919"/>
    <x v="2"/>
    <x v="3"/>
    <n v="806404912"/>
    <n v="17"/>
    <d v="2015-10-17T00:00:00"/>
    <n v="1988"/>
    <n v="81.73"/>
    <n v="56.67"/>
    <n v="162479.24"/>
    <n v="112659.96"/>
    <n v="49819.28"/>
  </r>
  <r>
    <x v="5"/>
    <s v="Djibouti"/>
    <x v="11"/>
    <x v="1"/>
    <x v="1"/>
    <x v="25"/>
    <x v="5"/>
    <x v="5"/>
    <n v="397418677"/>
    <n v="20"/>
    <d v="2014-04-02T00:00:00"/>
    <n v="3873"/>
    <n v="668.27"/>
    <n v="502.54"/>
    <n v="2588209.71"/>
    <n v="1946337.42"/>
    <n v="641872.29"/>
  </r>
  <r>
    <x v="1"/>
    <s v="Spain"/>
    <x v="8"/>
    <x v="0"/>
    <x v="3"/>
    <x v="1920"/>
    <x v="8"/>
    <x v="0"/>
    <n v="462561166"/>
    <n v="30"/>
    <d v="2013-05-02T00:00:00"/>
    <n v="983"/>
    <n v="421.89"/>
    <n v="364.69"/>
    <n v="414717.87"/>
    <n v="358490.27"/>
    <n v="56227.6"/>
  </r>
  <r>
    <x v="2"/>
    <s v="China"/>
    <x v="4"/>
    <x v="0"/>
    <x v="0"/>
    <x v="1921"/>
    <x v="7"/>
    <x v="2"/>
    <n v="998756206"/>
    <n v="21"/>
    <d v="2011-09-18T00:00:00"/>
    <n v="3011"/>
    <n v="81.73"/>
    <n v="56.67"/>
    <n v="246089.03"/>
    <n v="170633.37"/>
    <n v="75455.66"/>
  </r>
  <r>
    <x v="5"/>
    <s v="Uganda"/>
    <x v="7"/>
    <x v="1"/>
    <x v="3"/>
    <x v="1922"/>
    <x v="6"/>
    <x v="4"/>
    <n v="723240125"/>
    <n v="33"/>
    <d v="2016-11-18T00:00:00"/>
    <n v="1680"/>
    <n v="437.2"/>
    <n v="263.33"/>
    <n v="734496"/>
    <n v="442394.4"/>
    <n v="292101.59999999998"/>
  </r>
  <r>
    <x v="2"/>
    <s v="Tajikistan"/>
    <x v="5"/>
    <x v="1"/>
    <x v="3"/>
    <x v="754"/>
    <x v="7"/>
    <x v="1"/>
    <n v="223561751"/>
    <n v="42"/>
    <d v="2010-09-21T00:00:00"/>
    <n v="5745"/>
    <n v="109.28"/>
    <n v="35.840000000000003"/>
    <n v="627813.6"/>
    <n v="205900.79999999999"/>
    <n v="421912.8"/>
  </r>
  <r>
    <x v="6"/>
    <s v="United States of America"/>
    <x v="8"/>
    <x v="1"/>
    <x v="0"/>
    <x v="589"/>
    <x v="0"/>
    <x v="0"/>
    <n v="607582414"/>
    <n v="39"/>
    <d v="2014-01-30T00:00:00"/>
    <n v="5993"/>
    <n v="421.89"/>
    <n v="364.69"/>
    <n v="2528386.77"/>
    <n v="2185587.17"/>
    <n v="342799.6"/>
  </r>
  <r>
    <x v="1"/>
    <s v="Netherlands"/>
    <x v="4"/>
    <x v="1"/>
    <x v="3"/>
    <x v="1923"/>
    <x v="6"/>
    <x v="5"/>
    <n v="353475940"/>
    <n v="2"/>
    <d v="2014-10-04T00:00:00"/>
    <n v="240"/>
    <n v="81.73"/>
    <n v="56.67"/>
    <n v="19615.2"/>
    <n v="13600.8"/>
    <n v="6014.4"/>
  </r>
  <r>
    <x v="4"/>
    <s v="Papua New Guinea"/>
    <x v="3"/>
    <x v="1"/>
    <x v="3"/>
    <x v="1574"/>
    <x v="9"/>
    <x v="6"/>
    <n v="259728658"/>
    <n v="24"/>
    <d v="2017-01-29T00:00:00"/>
    <n v="8336"/>
    <n v="205.7"/>
    <n v="117.11"/>
    <n v="1714715.2"/>
    <n v="976228.96"/>
    <n v="738486.24"/>
  </r>
  <r>
    <x v="5"/>
    <s v="Botswana"/>
    <x v="3"/>
    <x v="1"/>
    <x v="2"/>
    <x v="906"/>
    <x v="1"/>
    <x v="5"/>
    <n v="295139396"/>
    <n v="35"/>
    <d v="2014-08-18T00:00:00"/>
    <n v="7161"/>
    <n v="205.7"/>
    <n v="117.11"/>
    <n v="1473017.7"/>
    <n v="838624.71"/>
    <n v="634392.99"/>
  </r>
  <r>
    <x v="4"/>
    <s v="Solomon Islands"/>
    <x v="10"/>
    <x v="0"/>
    <x v="2"/>
    <x v="1039"/>
    <x v="8"/>
    <x v="6"/>
    <n v="948819482"/>
    <n v="27"/>
    <d v="2017-05-17T00:00:00"/>
    <n v="5624"/>
    <n v="154.06"/>
    <n v="90.93"/>
    <n v="866433.44"/>
    <n v="511390.32"/>
    <n v="355043.12"/>
  </r>
  <r>
    <x v="5"/>
    <s v="Djibouti"/>
    <x v="0"/>
    <x v="1"/>
    <x v="0"/>
    <x v="356"/>
    <x v="10"/>
    <x v="6"/>
    <n v="980192744"/>
    <n v="34"/>
    <d v="2017-07-12T00:00:00"/>
    <n v="9670"/>
    <n v="255.28"/>
    <n v="159.41999999999999"/>
    <n v="2468557.6"/>
    <n v="1541591.4"/>
    <n v="926966.2"/>
  </r>
  <r>
    <x v="0"/>
    <s v="Nicaragua"/>
    <x v="8"/>
    <x v="0"/>
    <x v="1"/>
    <x v="707"/>
    <x v="2"/>
    <x v="3"/>
    <n v="568995511"/>
    <n v="50"/>
    <d v="2015-11-01T00:00:00"/>
    <n v="7271"/>
    <n v="421.89"/>
    <n v="364.69"/>
    <n v="3067562.19"/>
    <n v="2651660.9900000002"/>
    <n v="415901.2"/>
  </r>
  <r>
    <x v="5"/>
    <s v="Liberia"/>
    <x v="1"/>
    <x v="0"/>
    <x v="1"/>
    <x v="36"/>
    <x v="11"/>
    <x v="1"/>
    <n v="865276610"/>
    <n v="6"/>
    <d v="2010-02-19T00:00:00"/>
    <n v="3432"/>
    <n v="152.58000000000001"/>
    <n v="97.44"/>
    <n v="523654.56"/>
    <n v="334414.08000000002"/>
    <n v="189240.48"/>
  </r>
  <r>
    <x v="3"/>
    <s v="Morocco"/>
    <x v="6"/>
    <x v="0"/>
    <x v="2"/>
    <x v="1924"/>
    <x v="0"/>
    <x v="5"/>
    <n v="839397370"/>
    <n v="3"/>
    <d v="2014-12-17T00:00:00"/>
    <n v="5190"/>
    <n v="651.21"/>
    <n v="524.96"/>
    <n v="3379779.9"/>
    <n v="2724542.4"/>
    <n v="655237.5"/>
  </r>
  <r>
    <x v="1"/>
    <s v="Armenia"/>
    <x v="2"/>
    <x v="0"/>
    <x v="3"/>
    <x v="1925"/>
    <x v="10"/>
    <x v="2"/>
    <n v="432031619"/>
    <n v="24"/>
    <d v="2011-06-29T00:00:00"/>
    <n v="6612"/>
    <n v="47.45"/>
    <n v="31.79"/>
    <n v="313739.40000000002"/>
    <n v="210195.48"/>
    <n v="103543.92"/>
  </r>
  <r>
    <x v="1"/>
    <s v="Armenia"/>
    <x v="11"/>
    <x v="0"/>
    <x v="2"/>
    <x v="1926"/>
    <x v="11"/>
    <x v="7"/>
    <n v="104165685"/>
    <n v="16"/>
    <d v="2012-03-06T00:00:00"/>
    <n v="3796"/>
    <n v="668.27"/>
    <n v="502.54"/>
    <n v="2536752.92"/>
    <n v="1907641.84"/>
    <n v="629111.07999999996"/>
  </r>
  <r>
    <x v="5"/>
    <s v="Sudan"/>
    <x v="9"/>
    <x v="1"/>
    <x v="0"/>
    <x v="1178"/>
    <x v="6"/>
    <x v="2"/>
    <n v="387098395"/>
    <n v="16"/>
    <d v="2011-11-05T00:00:00"/>
    <n v="9872"/>
    <n v="9.33"/>
    <n v="6.92"/>
    <n v="92105.76"/>
    <n v="68314.240000000005"/>
    <n v="23791.52"/>
  </r>
  <r>
    <x v="0"/>
    <s v="Saint Kitts and Nevis"/>
    <x v="5"/>
    <x v="1"/>
    <x v="2"/>
    <x v="7"/>
    <x v="6"/>
    <x v="0"/>
    <n v="532441079"/>
    <n v="25"/>
    <d v="2013-11-08T00:00:00"/>
    <n v="2"/>
    <n v="109.28"/>
    <n v="35.840000000000003"/>
    <n v="218.56"/>
    <n v="71.680000000000007"/>
    <n v="146.88"/>
  </r>
  <r>
    <x v="1"/>
    <s v="Ukraine"/>
    <x v="4"/>
    <x v="0"/>
    <x v="0"/>
    <x v="1128"/>
    <x v="11"/>
    <x v="2"/>
    <n v="762117564"/>
    <n v="30"/>
    <d v="2011-03-28T00:00:00"/>
    <n v="6378"/>
    <n v="81.73"/>
    <n v="56.67"/>
    <n v="521273.94"/>
    <n v="361441.26"/>
    <n v="159832.68"/>
  </r>
  <r>
    <x v="1"/>
    <s v="Finland"/>
    <x v="1"/>
    <x v="1"/>
    <x v="3"/>
    <x v="1927"/>
    <x v="5"/>
    <x v="0"/>
    <n v="918364179"/>
    <n v="32"/>
    <d v="2013-04-11T00:00:00"/>
    <n v="3223"/>
    <n v="152.58000000000001"/>
    <n v="97.44"/>
    <n v="491765.34"/>
    <n v="314049.12"/>
    <n v="177716.22"/>
  </r>
  <r>
    <x v="1"/>
    <s v="Georgia"/>
    <x v="8"/>
    <x v="0"/>
    <x v="0"/>
    <x v="167"/>
    <x v="8"/>
    <x v="2"/>
    <n v="913729751"/>
    <n v="21"/>
    <d v="2011-05-09T00:00:00"/>
    <n v="1793"/>
    <n v="421.89"/>
    <n v="364.69"/>
    <n v="756448.77"/>
    <n v="653889.17000000004"/>
    <n v="102559.6"/>
  </r>
  <r>
    <x v="5"/>
    <s v="Burkina Faso"/>
    <x v="11"/>
    <x v="1"/>
    <x v="3"/>
    <x v="567"/>
    <x v="11"/>
    <x v="0"/>
    <n v="281075608"/>
    <n v="50"/>
    <d v="2013-03-26T00:00:00"/>
    <n v="5373"/>
    <n v="668.27"/>
    <n v="502.54"/>
    <n v="3590614.71"/>
    <n v="2700147.42"/>
    <n v="890467.29"/>
  </r>
  <r>
    <x v="5"/>
    <s v="Namibia"/>
    <x v="10"/>
    <x v="1"/>
    <x v="3"/>
    <x v="1620"/>
    <x v="0"/>
    <x v="3"/>
    <n v="423575580"/>
    <n v="9"/>
    <d v="2015-12-10T00:00:00"/>
    <n v="4282"/>
    <n v="154.06"/>
    <n v="90.93"/>
    <n v="659684.92000000004"/>
    <n v="389362.26"/>
    <n v="270322.65999999997"/>
  </r>
  <r>
    <x v="3"/>
    <s v="Libya"/>
    <x v="3"/>
    <x v="1"/>
    <x v="2"/>
    <x v="830"/>
    <x v="1"/>
    <x v="1"/>
    <n v="564715993"/>
    <n v="4"/>
    <d v="2010-08-03T00:00:00"/>
    <n v="866"/>
    <n v="205.7"/>
    <n v="117.11"/>
    <n v="178136.2"/>
    <n v="101417.26"/>
    <n v="76718.94"/>
  </r>
  <r>
    <x v="0"/>
    <s v="Guatemala"/>
    <x v="2"/>
    <x v="1"/>
    <x v="3"/>
    <x v="1928"/>
    <x v="10"/>
    <x v="3"/>
    <n v="898295676"/>
    <n v="28"/>
    <d v="2015-07-17T00:00:00"/>
    <n v="4508"/>
    <n v="47.45"/>
    <n v="31.79"/>
    <n v="213904.6"/>
    <n v="143309.32"/>
    <n v="70595.28"/>
  </r>
  <r>
    <x v="5"/>
    <s v="Cote d'Ivoire"/>
    <x v="6"/>
    <x v="1"/>
    <x v="3"/>
    <x v="237"/>
    <x v="5"/>
    <x v="7"/>
    <n v="338425958"/>
    <n v="36"/>
    <d v="2012-04-08T00:00:00"/>
    <n v="6616"/>
    <n v="651.21"/>
    <n v="524.96"/>
    <n v="4308405.3600000003"/>
    <n v="3473135.36"/>
    <n v="835270"/>
  </r>
  <r>
    <x v="0"/>
    <s v="Nicaragua"/>
    <x v="9"/>
    <x v="0"/>
    <x v="0"/>
    <x v="1648"/>
    <x v="10"/>
    <x v="6"/>
    <n v="569530665"/>
    <n v="21"/>
    <d v="2017-06-25T00:00:00"/>
    <n v="5635"/>
    <n v="9.33"/>
    <n v="6.92"/>
    <n v="52574.55"/>
    <n v="38994.199999999997"/>
    <n v="13580.35"/>
  </r>
  <r>
    <x v="1"/>
    <s v="Armenia"/>
    <x v="1"/>
    <x v="0"/>
    <x v="3"/>
    <x v="577"/>
    <x v="11"/>
    <x v="2"/>
    <n v="196346127"/>
    <n v="43"/>
    <d v="2011-04-12T00:00:00"/>
    <n v="2037"/>
    <n v="152.58000000000001"/>
    <n v="97.44"/>
    <n v="310805.46000000002"/>
    <n v="198485.28"/>
    <n v="112320.18"/>
  </r>
  <r>
    <x v="2"/>
    <s v="South Korea"/>
    <x v="11"/>
    <x v="0"/>
    <x v="0"/>
    <x v="1929"/>
    <x v="9"/>
    <x v="4"/>
    <n v="593921172"/>
    <n v="47"/>
    <d v="2016-02-27T00:00:00"/>
    <n v="3328"/>
    <n v="668.27"/>
    <n v="502.54"/>
    <n v="2224002.56"/>
    <n v="1672453.1200000001"/>
    <n v="551549.43999999994"/>
  </r>
  <r>
    <x v="3"/>
    <s v="Jordan"/>
    <x v="7"/>
    <x v="0"/>
    <x v="2"/>
    <x v="1930"/>
    <x v="8"/>
    <x v="1"/>
    <n v="957617127"/>
    <n v="41"/>
    <d v="2010-05-31T00:00:00"/>
    <n v="9043"/>
    <n v="437.2"/>
    <n v="263.33"/>
    <n v="3953599.6"/>
    <n v="2381293.19"/>
    <n v="1572306.41"/>
  </r>
  <r>
    <x v="1"/>
    <s v="Cyprus"/>
    <x v="4"/>
    <x v="0"/>
    <x v="0"/>
    <x v="1931"/>
    <x v="0"/>
    <x v="5"/>
    <n v="553107821"/>
    <n v="23"/>
    <d v="2015-01-13T00:00:00"/>
    <n v="5751"/>
    <n v="81.73"/>
    <n v="56.67"/>
    <n v="470029.23"/>
    <n v="325909.17"/>
    <n v="144120.06"/>
  </r>
  <r>
    <x v="4"/>
    <s v="Tonga"/>
    <x v="3"/>
    <x v="1"/>
    <x v="2"/>
    <x v="692"/>
    <x v="5"/>
    <x v="5"/>
    <n v="966379582"/>
    <n v="3"/>
    <d v="2014-03-29T00:00:00"/>
    <n v="2048"/>
    <n v="205.7"/>
    <n v="117.11"/>
    <n v="421273.59999999998"/>
    <n v="239841.28"/>
    <n v="181432.32000000001"/>
  </r>
  <r>
    <x v="2"/>
    <s v="Singapore"/>
    <x v="0"/>
    <x v="0"/>
    <x v="3"/>
    <x v="165"/>
    <x v="8"/>
    <x v="7"/>
    <n v="253731238"/>
    <n v="33"/>
    <d v="2012-05-13T00:00:00"/>
    <n v="3567"/>
    <n v="255.28"/>
    <n v="159.41999999999999"/>
    <n v="910583.76"/>
    <n v="568651.14"/>
    <n v="341932.62"/>
  </r>
  <r>
    <x v="1"/>
    <s v="San Marino"/>
    <x v="3"/>
    <x v="0"/>
    <x v="0"/>
    <x v="548"/>
    <x v="3"/>
    <x v="5"/>
    <n v="591774117"/>
    <n v="22"/>
    <d v="2014-05-30T00:00:00"/>
    <n v="7967"/>
    <n v="205.7"/>
    <n v="117.11"/>
    <n v="1638811.9"/>
    <n v="933015.37"/>
    <n v="705796.53"/>
  </r>
  <r>
    <x v="1"/>
    <s v="Cyprus"/>
    <x v="4"/>
    <x v="0"/>
    <x v="1"/>
    <x v="1100"/>
    <x v="10"/>
    <x v="3"/>
    <n v="627432048"/>
    <n v="21"/>
    <d v="2015-06-23T00:00:00"/>
    <n v="9941"/>
    <n v="81.73"/>
    <n v="56.67"/>
    <n v="812477.93"/>
    <n v="563356.47"/>
    <n v="249121.46"/>
  </r>
  <r>
    <x v="5"/>
    <s v="Republic of the Congo"/>
    <x v="9"/>
    <x v="0"/>
    <x v="1"/>
    <x v="810"/>
    <x v="1"/>
    <x v="2"/>
    <n v="427941358"/>
    <n v="46"/>
    <d v="2011-08-20T00:00:00"/>
    <n v="6212"/>
    <n v="9.33"/>
    <n v="6.92"/>
    <n v="57957.96"/>
    <n v="42987.040000000001"/>
    <n v="14970.92"/>
  </r>
  <r>
    <x v="3"/>
    <s v="Algeria"/>
    <x v="0"/>
    <x v="0"/>
    <x v="2"/>
    <x v="1932"/>
    <x v="9"/>
    <x v="2"/>
    <n v="130850875"/>
    <n v="46"/>
    <d v="2011-03-11T00:00:00"/>
    <n v="537"/>
    <n v="255.28"/>
    <n v="159.41999999999999"/>
    <n v="137085.35999999999"/>
    <n v="85608.54"/>
    <n v="51476.82"/>
  </r>
  <r>
    <x v="2"/>
    <s v="Bangladesh"/>
    <x v="8"/>
    <x v="1"/>
    <x v="1"/>
    <x v="1045"/>
    <x v="9"/>
    <x v="4"/>
    <n v="394021928"/>
    <n v="38"/>
    <d v="2016-02-20T00:00:00"/>
    <n v="8699"/>
    <n v="421.89"/>
    <n v="364.69"/>
    <n v="3670021.11"/>
    <n v="3172438.31"/>
    <n v="497582.8"/>
  </r>
  <r>
    <x v="2"/>
    <s v="China"/>
    <x v="8"/>
    <x v="0"/>
    <x v="1"/>
    <x v="335"/>
    <x v="10"/>
    <x v="1"/>
    <n v="145628345"/>
    <n v="25"/>
    <d v="2010-07-21T00:00:00"/>
    <n v="3518"/>
    <n v="421.89"/>
    <n v="364.69"/>
    <n v="1484209.02"/>
    <n v="1282979.42"/>
    <n v="201229.6"/>
  </r>
  <r>
    <x v="5"/>
    <s v="South Sudan"/>
    <x v="8"/>
    <x v="1"/>
    <x v="0"/>
    <x v="272"/>
    <x v="10"/>
    <x v="6"/>
    <n v="634156453"/>
    <n v="25"/>
    <d v="2017-06-28T00:00:00"/>
    <n v="9842"/>
    <n v="421.89"/>
    <n v="364.69"/>
    <n v="4152241.38"/>
    <n v="3589278.98"/>
    <n v="562962.4"/>
  </r>
  <r>
    <x v="0"/>
    <s v="Haiti"/>
    <x v="3"/>
    <x v="0"/>
    <x v="2"/>
    <x v="475"/>
    <x v="2"/>
    <x v="2"/>
    <n v="478405082"/>
    <n v="43"/>
    <d v="2011-10-24T00:00:00"/>
    <n v="9550"/>
    <n v="205.7"/>
    <n v="117.11"/>
    <n v="1964435"/>
    <n v="1118400.5"/>
    <n v="846034.5"/>
  </r>
  <r>
    <x v="3"/>
    <s v="Azerbaijan"/>
    <x v="4"/>
    <x v="1"/>
    <x v="1"/>
    <x v="1933"/>
    <x v="7"/>
    <x v="5"/>
    <n v="617485558"/>
    <n v="46"/>
    <d v="2014-10-08T00:00:00"/>
    <n v="6554"/>
    <n v="81.73"/>
    <n v="56.67"/>
    <n v="535658.42000000004"/>
    <n v="371415.18"/>
    <n v="164243.24"/>
  </r>
  <r>
    <x v="5"/>
    <s v="Nigeria"/>
    <x v="8"/>
    <x v="1"/>
    <x v="1"/>
    <x v="853"/>
    <x v="7"/>
    <x v="5"/>
    <n v="260821712"/>
    <n v="42"/>
    <d v="2014-09-19T00:00:00"/>
    <n v="1795"/>
    <n v="421.89"/>
    <n v="364.69"/>
    <n v="757292.55"/>
    <n v="654618.55000000005"/>
    <n v="102674"/>
  </r>
  <r>
    <x v="5"/>
    <s v="Sudan"/>
    <x v="2"/>
    <x v="1"/>
    <x v="1"/>
    <x v="1934"/>
    <x v="11"/>
    <x v="4"/>
    <n v="938149869"/>
    <n v="0"/>
    <d v="2016-02-14T00:00:00"/>
    <n v="8249"/>
    <n v="47.45"/>
    <n v="31.79"/>
    <n v="391415.05"/>
    <n v="262235.71000000002"/>
    <n v="129179.34"/>
  </r>
  <r>
    <x v="5"/>
    <s v="Swaziland"/>
    <x v="9"/>
    <x v="0"/>
    <x v="2"/>
    <x v="876"/>
    <x v="10"/>
    <x v="0"/>
    <n v="649518859"/>
    <n v="31"/>
    <d v="2013-07-13T00:00:00"/>
    <n v="5919"/>
    <n v="9.33"/>
    <n v="6.92"/>
    <n v="55224.27"/>
    <n v="40959.480000000003"/>
    <n v="14264.79"/>
  </r>
  <r>
    <x v="1"/>
    <s v="Germany"/>
    <x v="8"/>
    <x v="1"/>
    <x v="0"/>
    <x v="1935"/>
    <x v="9"/>
    <x v="6"/>
    <n v="615290009"/>
    <n v="4"/>
    <d v="2017-01-18T00:00:00"/>
    <n v="6842"/>
    <n v="421.89"/>
    <n v="364.69"/>
    <n v="2886571.38"/>
    <n v="2495208.98"/>
    <n v="391362.4"/>
  </r>
  <r>
    <x v="3"/>
    <s v="Iraq"/>
    <x v="5"/>
    <x v="0"/>
    <x v="0"/>
    <x v="1936"/>
    <x v="0"/>
    <x v="2"/>
    <n v="326137149"/>
    <n v="30"/>
    <d v="2012-01-02T00:00:00"/>
    <n v="85"/>
    <n v="109.28"/>
    <n v="35.840000000000003"/>
    <n v="9288.7999999999993"/>
    <n v="3046.4"/>
    <n v="6242.4"/>
  </r>
  <r>
    <x v="2"/>
    <s v="Turkmenistan"/>
    <x v="2"/>
    <x v="0"/>
    <x v="2"/>
    <x v="1937"/>
    <x v="10"/>
    <x v="5"/>
    <n v="693046605"/>
    <n v="31"/>
    <d v="2014-07-21T00:00:00"/>
    <n v="6746"/>
    <n v="47.45"/>
    <n v="31.79"/>
    <n v="320097.7"/>
    <n v="214455.34"/>
    <n v="105642.36"/>
  </r>
  <r>
    <x v="1"/>
    <s v="Italy"/>
    <x v="2"/>
    <x v="0"/>
    <x v="3"/>
    <x v="1416"/>
    <x v="7"/>
    <x v="3"/>
    <n v="897317206"/>
    <n v="19"/>
    <d v="2015-09-01T00:00:00"/>
    <n v="4957"/>
    <n v="47.45"/>
    <n v="31.79"/>
    <n v="235209.65"/>
    <n v="157583.03"/>
    <n v="77626.62"/>
  </r>
  <r>
    <x v="2"/>
    <s v="Bhutan"/>
    <x v="8"/>
    <x v="1"/>
    <x v="2"/>
    <x v="65"/>
    <x v="0"/>
    <x v="5"/>
    <n v="640560281"/>
    <n v="20"/>
    <d v="2014-12-30T00:00:00"/>
    <n v="4877"/>
    <n v="421.89"/>
    <n v="364.69"/>
    <n v="2057557.53"/>
    <n v="1778593.13"/>
    <n v="278964.40000000002"/>
  </r>
  <r>
    <x v="1"/>
    <s v="Montenegro"/>
    <x v="4"/>
    <x v="1"/>
    <x v="2"/>
    <x v="1830"/>
    <x v="4"/>
    <x v="4"/>
    <n v="594699656"/>
    <n v="46"/>
    <d v="2016-12-30T00:00:00"/>
    <n v="3699"/>
    <n v="81.73"/>
    <n v="56.67"/>
    <n v="302319.27"/>
    <n v="209622.33"/>
    <n v="92696.94"/>
  </r>
  <r>
    <x v="2"/>
    <s v="Indonesia"/>
    <x v="4"/>
    <x v="1"/>
    <x v="0"/>
    <x v="1160"/>
    <x v="6"/>
    <x v="2"/>
    <n v="151971662"/>
    <n v="23"/>
    <d v="2011-10-24T00:00:00"/>
    <n v="647"/>
    <n v="81.73"/>
    <n v="56.67"/>
    <n v="52879.31"/>
    <n v="36665.49"/>
    <n v="16213.82"/>
  </r>
  <r>
    <x v="1"/>
    <s v="Ukraine"/>
    <x v="7"/>
    <x v="1"/>
    <x v="0"/>
    <x v="77"/>
    <x v="10"/>
    <x v="6"/>
    <n v="574925124"/>
    <n v="15"/>
    <d v="2017-07-13T00:00:00"/>
    <n v="1975"/>
    <n v="437.2"/>
    <n v="263.33"/>
    <n v="863470"/>
    <n v="520076.75"/>
    <n v="343393.25"/>
  </r>
  <r>
    <x v="1"/>
    <s v="Ukraine"/>
    <x v="2"/>
    <x v="1"/>
    <x v="0"/>
    <x v="1594"/>
    <x v="5"/>
    <x v="3"/>
    <n v="946421372"/>
    <n v="2"/>
    <d v="2015-03-21T00:00:00"/>
    <n v="5971"/>
    <n v="47.45"/>
    <n v="31.79"/>
    <n v="283323.95"/>
    <n v="189818.09"/>
    <n v="93505.86"/>
  </r>
  <r>
    <x v="2"/>
    <s v="Japan"/>
    <x v="3"/>
    <x v="1"/>
    <x v="2"/>
    <x v="1340"/>
    <x v="7"/>
    <x v="0"/>
    <n v="419634234"/>
    <n v="49"/>
    <d v="2013-09-25T00:00:00"/>
    <n v="7950"/>
    <n v="205.7"/>
    <n v="117.11"/>
    <n v="1635315"/>
    <n v="931024.5"/>
    <n v="704290.5"/>
  </r>
  <r>
    <x v="4"/>
    <s v="Vanuatu"/>
    <x v="7"/>
    <x v="1"/>
    <x v="3"/>
    <x v="1167"/>
    <x v="6"/>
    <x v="5"/>
    <n v="468050038"/>
    <n v="34"/>
    <d v="2014-12-04T00:00:00"/>
    <n v="5262"/>
    <n v="437.2"/>
    <n v="263.33"/>
    <n v="2300546.4"/>
    <n v="1385642.46"/>
    <n v="914903.94"/>
  </r>
  <r>
    <x v="5"/>
    <s v="Burundi"/>
    <x v="10"/>
    <x v="0"/>
    <x v="2"/>
    <x v="1938"/>
    <x v="6"/>
    <x v="1"/>
    <n v="835467612"/>
    <n v="27"/>
    <d v="2010-11-12T00:00:00"/>
    <n v="2287"/>
    <n v="154.06"/>
    <n v="90.93"/>
    <n v="352335.22"/>
    <n v="207956.91"/>
    <n v="144378.31"/>
  </r>
  <r>
    <x v="1"/>
    <s v="Armenia"/>
    <x v="5"/>
    <x v="1"/>
    <x v="1"/>
    <x v="1939"/>
    <x v="11"/>
    <x v="6"/>
    <n v="885998284"/>
    <n v="7"/>
    <d v="2017-02-28T00:00:00"/>
    <n v="5436"/>
    <n v="109.28"/>
    <n v="35.840000000000003"/>
    <n v="594046.07999999996"/>
    <n v="194826.23999999999"/>
    <n v="399219.84"/>
  </r>
  <r>
    <x v="1"/>
    <s v="Hungary"/>
    <x v="11"/>
    <x v="1"/>
    <x v="2"/>
    <x v="1439"/>
    <x v="1"/>
    <x v="4"/>
    <n v="954065883"/>
    <n v="46"/>
    <d v="2016-09-01T00:00:00"/>
    <n v="8151"/>
    <n v="668.27"/>
    <n v="502.54"/>
    <n v="5447068.7699999996"/>
    <n v="4096203.54"/>
    <n v="1350865.23"/>
  </r>
  <r>
    <x v="1"/>
    <s v="Malta"/>
    <x v="2"/>
    <x v="0"/>
    <x v="0"/>
    <x v="1582"/>
    <x v="10"/>
    <x v="3"/>
    <n v="994406735"/>
    <n v="23"/>
    <d v="2015-06-30T00:00:00"/>
    <n v="5906"/>
    <n v="47.45"/>
    <n v="31.79"/>
    <n v="280239.7"/>
    <n v="187751.74"/>
    <n v="92487.96"/>
  </r>
  <r>
    <x v="1"/>
    <s v="Austria"/>
    <x v="4"/>
    <x v="0"/>
    <x v="0"/>
    <x v="1894"/>
    <x v="1"/>
    <x v="6"/>
    <n v="132069671"/>
    <n v="11"/>
    <d v="2017-07-20T00:00:00"/>
    <n v="1205"/>
    <n v="81.73"/>
    <n v="56.67"/>
    <n v="98484.65"/>
    <n v="68287.350000000006"/>
    <n v="30197.3"/>
  </r>
  <r>
    <x v="5"/>
    <s v="Republic of the Congo"/>
    <x v="6"/>
    <x v="1"/>
    <x v="3"/>
    <x v="445"/>
    <x v="10"/>
    <x v="7"/>
    <n v="712416017"/>
    <n v="45"/>
    <d v="2012-07-27T00:00:00"/>
    <n v="8586"/>
    <n v="651.21"/>
    <n v="524.96"/>
    <n v="5591289.0599999996"/>
    <n v="4507306.5599999996"/>
    <n v="1083982.5"/>
  </r>
  <r>
    <x v="5"/>
    <s v="Sao Tome and Principe"/>
    <x v="10"/>
    <x v="1"/>
    <x v="0"/>
    <x v="1129"/>
    <x v="10"/>
    <x v="6"/>
    <n v="651119601"/>
    <n v="45"/>
    <d v="2017-07-17T00:00:00"/>
    <n v="9614"/>
    <n v="154.06"/>
    <n v="90.93"/>
    <n v="1481132.84"/>
    <n v="874201.02"/>
    <n v="606931.81999999995"/>
  </r>
  <r>
    <x v="5"/>
    <s v="Democratic Republic of the Congo"/>
    <x v="0"/>
    <x v="0"/>
    <x v="2"/>
    <x v="1310"/>
    <x v="4"/>
    <x v="7"/>
    <n v="184166753"/>
    <n v="48"/>
    <d v="2012-12-20T00:00:00"/>
    <n v="7890"/>
    <n v="255.28"/>
    <n v="159.41999999999999"/>
    <n v="2014159.2"/>
    <n v="1257823.8"/>
    <n v="756335.4"/>
  </r>
  <r>
    <x v="5"/>
    <s v="Eritrea"/>
    <x v="3"/>
    <x v="0"/>
    <x v="3"/>
    <x v="918"/>
    <x v="8"/>
    <x v="5"/>
    <n v="517856299"/>
    <n v="27"/>
    <d v="2014-04-30T00:00:00"/>
    <n v="4042"/>
    <n v="205.7"/>
    <n v="117.11"/>
    <n v="831439.4"/>
    <n v="473358.62"/>
    <n v="358080.78"/>
  </r>
  <r>
    <x v="3"/>
    <s v="Qatar"/>
    <x v="0"/>
    <x v="1"/>
    <x v="3"/>
    <x v="639"/>
    <x v="1"/>
    <x v="3"/>
    <n v="678799569"/>
    <n v="20"/>
    <d v="2015-08-15T00:00:00"/>
    <n v="732"/>
    <n v="255.28"/>
    <n v="159.41999999999999"/>
    <n v="186864.96"/>
    <n v="116695.44"/>
    <n v="70169.52"/>
  </r>
  <r>
    <x v="5"/>
    <s v="Sudan"/>
    <x v="8"/>
    <x v="0"/>
    <x v="1"/>
    <x v="1710"/>
    <x v="1"/>
    <x v="3"/>
    <n v="663920390"/>
    <n v="3"/>
    <d v="2015-07-10T00:00:00"/>
    <n v="7652"/>
    <n v="421.89"/>
    <n v="364.69"/>
    <n v="3228302.28"/>
    <n v="2790607.88"/>
    <n v="437694.4"/>
  </r>
  <r>
    <x v="1"/>
    <s v="Belarus"/>
    <x v="11"/>
    <x v="0"/>
    <x v="0"/>
    <x v="1940"/>
    <x v="4"/>
    <x v="0"/>
    <n v="990455090"/>
    <n v="14"/>
    <d v="2013-12-14T00:00:00"/>
    <n v="6526"/>
    <n v="668.27"/>
    <n v="502.54"/>
    <n v="4361130.0199999996"/>
    <n v="3279576.04"/>
    <n v="1081553.98"/>
  </r>
  <r>
    <x v="1"/>
    <s v="Norway"/>
    <x v="3"/>
    <x v="1"/>
    <x v="1"/>
    <x v="1941"/>
    <x v="10"/>
    <x v="3"/>
    <n v="445952498"/>
    <n v="31"/>
    <d v="2015-07-07T00:00:00"/>
    <n v="6109"/>
    <n v="205.7"/>
    <n v="117.11"/>
    <n v="1256621.3"/>
    <n v="715424.99"/>
    <n v="541196.31000000006"/>
  </r>
  <r>
    <x v="3"/>
    <s v="Oman"/>
    <x v="1"/>
    <x v="1"/>
    <x v="1"/>
    <x v="104"/>
    <x v="7"/>
    <x v="1"/>
    <n v="138273942"/>
    <n v="44"/>
    <d v="2010-10-04T00:00:00"/>
    <n v="7187"/>
    <n v="152.58000000000001"/>
    <n v="97.44"/>
    <n v="1096592.46"/>
    <n v="700301.28"/>
    <n v="396291.18"/>
  </r>
  <r>
    <x v="5"/>
    <s v="Sierra Leone"/>
    <x v="7"/>
    <x v="1"/>
    <x v="2"/>
    <x v="36"/>
    <x v="11"/>
    <x v="1"/>
    <n v="345593249"/>
    <n v="30"/>
    <d v="2010-03-15T00:00:00"/>
    <n v="7577"/>
    <n v="437.2"/>
    <n v="263.33"/>
    <n v="3312664.4"/>
    <n v="1995251.41"/>
    <n v="1317412.99"/>
  </r>
  <r>
    <x v="0"/>
    <s v="Antigua and Barbuda"/>
    <x v="7"/>
    <x v="1"/>
    <x v="3"/>
    <x v="148"/>
    <x v="3"/>
    <x v="1"/>
    <n v="966396749"/>
    <n v="33"/>
    <d v="2010-06-20T00:00:00"/>
    <n v="7128"/>
    <n v="437.2"/>
    <n v="263.33"/>
    <n v="3116361.6"/>
    <n v="1877016.24"/>
    <n v="1239345.3600000001"/>
  </r>
  <r>
    <x v="5"/>
    <s v="Mauritius"/>
    <x v="1"/>
    <x v="0"/>
    <x v="2"/>
    <x v="894"/>
    <x v="6"/>
    <x v="7"/>
    <n v="169483268"/>
    <n v="32"/>
    <d v="2012-11-04T00:00:00"/>
    <n v="2720"/>
    <n v="152.58000000000001"/>
    <n v="97.44"/>
    <n v="415017.6"/>
    <n v="265036.79999999999"/>
    <n v="149980.79999999999"/>
  </r>
  <r>
    <x v="2"/>
    <s v="Nepal"/>
    <x v="3"/>
    <x v="0"/>
    <x v="0"/>
    <x v="431"/>
    <x v="11"/>
    <x v="7"/>
    <n v="243964135"/>
    <n v="21"/>
    <d v="2012-02-27T00:00:00"/>
    <n v="3264"/>
    <n v="205.7"/>
    <n v="117.11"/>
    <n v="671404.8"/>
    <n v="382247.04"/>
    <n v="289157.76000000001"/>
  </r>
  <r>
    <x v="3"/>
    <s v="Oman"/>
    <x v="5"/>
    <x v="0"/>
    <x v="1"/>
    <x v="986"/>
    <x v="2"/>
    <x v="3"/>
    <n v="849263179"/>
    <n v="32"/>
    <d v="2015-10-06T00:00:00"/>
    <n v="4702"/>
    <n v="109.28"/>
    <n v="35.840000000000003"/>
    <n v="513834.56"/>
    <n v="168519.67999999999"/>
    <n v="345314.88"/>
  </r>
  <r>
    <x v="5"/>
    <s v="Togo"/>
    <x v="11"/>
    <x v="1"/>
    <x v="0"/>
    <x v="342"/>
    <x v="7"/>
    <x v="4"/>
    <n v="365116727"/>
    <n v="9"/>
    <d v="2016-09-08T00:00:00"/>
    <n v="5008"/>
    <n v="668.27"/>
    <n v="502.54"/>
    <n v="3346696.16"/>
    <n v="2516720.3199999998"/>
    <n v="829975.84"/>
  </r>
  <r>
    <x v="3"/>
    <s v="Tunisia"/>
    <x v="8"/>
    <x v="0"/>
    <x v="3"/>
    <x v="845"/>
    <x v="11"/>
    <x v="0"/>
    <n v="841573607"/>
    <n v="38"/>
    <d v="2013-03-17T00:00:00"/>
    <n v="9187"/>
    <n v="421.89"/>
    <n v="364.69"/>
    <n v="3875903.43"/>
    <n v="3350407.03"/>
    <n v="525496.4"/>
  </r>
  <r>
    <x v="3"/>
    <s v="Yemen"/>
    <x v="2"/>
    <x v="1"/>
    <x v="1"/>
    <x v="1942"/>
    <x v="2"/>
    <x v="2"/>
    <n v="348995149"/>
    <n v="11"/>
    <d v="2011-09-14T00:00:00"/>
    <n v="4275"/>
    <n v="47.45"/>
    <n v="31.79"/>
    <n v="202848.75"/>
    <n v="135902.25"/>
    <n v="66946.5"/>
  </r>
  <r>
    <x v="1"/>
    <s v="Estonia"/>
    <x v="6"/>
    <x v="1"/>
    <x v="0"/>
    <x v="967"/>
    <x v="8"/>
    <x v="4"/>
    <n v="628055179"/>
    <n v="17"/>
    <d v="2016-05-13T00:00:00"/>
    <n v="4339"/>
    <n v="651.21"/>
    <n v="524.96"/>
    <n v="2825600.19"/>
    <n v="2277801.44"/>
    <n v="547798.75"/>
  </r>
  <r>
    <x v="5"/>
    <s v="Ethiopia"/>
    <x v="6"/>
    <x v="1"/>
    <x v="1"/>
    <x v="1199"/>
    <x v="0"/>
    <x v="4"/>
    <n v="339740025"/>
    <n v="3"/>
    <d v="2016-12-04T00:00:00"/>
    <n v="5478"/>
    <n v="651.21"/>
    <n v="524.96"/>
    <n v="3567328.38"/>
    <n v="2875730.88"/>
    <n v="691597.5"/>
  </r>
  <r>
    <x v="3"/>
    <s v="Azerbaijan"/>
    <x v="6"/>
    <x v="0"/>
    <x v="2"/>
    <x v="287"/>
    <x v="6"/>
    <x v="3"/>
    <n v="915348517"/>
    <n v="4"/>
    <d v="2015-10-10T00:00:00"/>
    <n v="822"/>
    <n v="651.21"/>
    <n v="524.96"/>
    <n v="535294.62"/>
    <n v="431517.12"/>
    <n v="103777.5"/>
  </r>
  <r>
    <x v="2"/>
    <s v="Uzbekistan"/>
    <x v="4"/>
    <x v="0"/>
    <x v="1"/>
    <x v="1943"/>
    <x v="5"/>
    <x v="4"/>
    <n v="706491982"/>
    <n v="22"/>
    <d v="2016-04-11T00:00:00"/>
    <n v="5532"/>
    <n v="81.73"/>
    <n v="56.67"/>
    <n v="452130.36"/>
    <n v="313498.44"/>
    <n v="138631.92000000001"/>
  </r>
  <r>
    <x v="0"/>
    <s v="Panama"/>
    <x v="10"/>
    <x v="1"/>
    <x v="1"/>
    <x v="1849"/>
    <x v="3"/>
    <x v="2"/>
    <n v="835094249"/>
    <n v="44"/>
    <d v="2011-06-20T00:00:00"/>
    <n v="1801"/>
    <n v="154.06"/>
    <n v="90.93"/>
    <n v="277462.06"/>
    <n v="163764.93"/>
    <n v="113697.13"/>
  </r>
  <r>
    <x v="1"/>
    <s v="Slovenia"/>
    <x v="4"/>
    <x v="0"/>
    <x v="1"/>
    <x v="1058"/>
    <x v="10"/>
    <x v="1"/>
    <n v="243391644"/>
    <n v="21"/>
    <d v="2010-06-27T00:00:00"/>
    <n v="3851"/>
    <n v="81.73"/>
    <n v="56.67"/>
    <n v="314742.23"/>
    <n v="218236.17"/>
    <n v="96506.06"/>
  </r>
  <r>
    <x v="4"/>
    <s v="Federated States of Micronesia"/>
    <x v="11"/>
    <x v="1"/>
    <x v="3"/>
    <x v="445"/>
    <x v="10"/>
    <x v="7"/>
    <n v="643932998"/>
    <n v="43"/>
    <d v="2012-07-25T00:00:00"/>
    <n v="2938"/>
    <n v="668.27"/>
    <n v="502.54"/>
    <n v="1963377.26"/>
    <n v="1476462.52"/>
    <n v="486914.74"/>
  </r>
  <r>
    <x v="2"/>
    <s v="Taiwan"/>
    <x v="10"/>
    <x v="1"/>
    <x v="3"/>
    <x v="1944"/>
    <x v="10"/>
    <x v="6"/>
    <n v="669579637"/>
    <n v="11"/>
    <d v="2017-06-24T00:00:00"/>
    <n v="2349"/>
    <n v="154.06"/>
    <n v="90.93"/>
    <n v="361886.94"/>
    <n v="213594.57"/>
    <n v="148292.37"/>
  </r>
  <r>
    <x v="1"/>
    <s v="Ukraine"/>
    <x v="5"/>
    <x v="0"/>
    <x v="3"/>
    <x v="648"/>
    <x v="5"/>
    <x v="3"/>
    <n v="823505389"/>
    <n v="19"/>
    <d v="2015-03-30T00:00:00"/>
    <n v="2400"/>
    <n v="109.28"/>
    <n v="35.840000000000003"/>
    <n v="262272"/>
    <n v="86016"/>
    <n v="176256"/>
  </r>
  <r>
    <x v="0"/>
    <s v="Antigua and Barbuda"/>
    <x v="8"/>
    <x v="1"/>
    <x v="3"/>
    <x v="1945"/>
    <x v="7"/>
    <x v="2"/>
    <n v="329196584"/>
    <n v="21"/>
    <d v="2011-09-09T00:00:00"/>
    <n v="5439"/>
    <n v="421.89"/>
    <n v="364.69"/>
    <n v="2294659.71"/>
    <n v="1983548.91"/>
    <n v="311110.8"/>
  </r>
  <r>
    <x v="2"/>
    <s v="Cambodia"/>
    <x v="8"/>
    <x v="0"/>
    <x v="2"/>
    <x v="1029"/>
    <x v="9"/>
    <x v="1"/>
    <n v="280452048"/>
    <n v="7"/>
    <d v="2010-01-14T00:00:00"/>
    <n v="848"/>
    <n v="421.89"/>
    <n v="364.69"/>
    <n v="357762.72"/>
    <n v="309257.12"/>
    <n v="48505.599999999999"/>
  </r>
  <r>
    <x v="0"/>
    <s v="Grenada"/>
    <x v="6"/>
    <x v="1"/>
    <x v="3"/>
    <x v="1946"/>
    <x v="7"/>
    <x v="5"/>
    <n v="491383111"/>
    <n v="37"/>
    <d v="2014-10-05T00:00:00"/>
    <n v="37"/>
    <n v="651.21"/>
    <n v="524.96"/>
    <n v="24094.77"/>
    <n v="19423.52"/>
    <n v="4671.25"/>
  </r>
  <r>
    <x v="1"/>
    <s v="Ireland"/>
    <x v="1"/>
    <x v="0"/>
    <x v="2"/>
    <x v="1947"/>
    <x v="0"/>
    <x v="2"/>
    <n v="846413600"/>
    <n v="1"/>
    <d v="2011-12-31T00:00:00"/>
    <n v="1448"/>
    <n v="152.58000000000001"/>
    <n v="97.44"/>
    <n v="220935.84"/>
    <n v="141093.12"/>
    <n v="79842.720000000001"/>
  </r>
  <r>
    <x v="1"/>
    <s v="Cyprus"/>
    <x v="9"/>
    <x v="1"/>
    <x v="1"/>
    <x v="1434"/>
    <x v="5"/>
    <x v="7"/>
    <n v="850279843"/>
    <n v="10"/>
    <d v="2012-04-10T00:00:00"/>
    <n v="5556"/>
    <n v="9.33"/>
    <n v="6.92"/>
    <n v="51837.48"/>
    <n v="38447.519999999997"/>
    <n v="13389.96"/>
  </r>
  <r>
    <x v="5"/>
    <s v="Kenya"/>
    <x v="9"/>
    <x v="1"/>
    <x v="0"/>
    <x v="1176"/>
    <x v="3"/>
    <x v="3"/>
    <n v="978030669"/>
    <n v="8"/>
    <d v="2015-05-14T00:00:00"/>
    <n v="9864"/>
    <n v="9.33"/>
    <n v="6.92"/>
    <n v="92031.12"/>
    <n v="68258.880000000005"/>
    <n v="23772.240000000002"/>
  </r>
  <r>
    <x v="2"/>
    <s v="Bhutan"/>
    <x v="2"/>
    <x v="1"/>
    <x v="3"/>
    <x v="832"/>
    <x v="2"/>
    <x v="5"/>
    <n v="425027406"/>
    <n v="5"/>
    <d v="2014-09-23T00:00:00"/>
    <n v="3909"/>
    <n v="47.45"/>
    <n v="31.79"/>
    <n v="185482.05"/>
    <n v="124267.11"/>
    <n v="61214.94"/>
  </r>
  <r>
    <x v="0"/>
    <s v="Saint Lucia"/>
    <x v="2"/>
    <x v="0"/>
    <x v="0"/>
    <x v="1393"/>
    <x v="5"/>
    <x v="4"/>
    <n v="256943881"/>
    <n v="49"/>
    <d v="2016-04-30T00:00:00"/>
    <n v="4259"/>
    <n v="47.45"/>
    <n v="31.79"/>
    <n v="202089.55"/>
    <n v="135393.60999999999"/>
    <n v="66695.94"/>
  </r>
  <r>
    <x v="3"/>
    <s v="Oman"/>
    <x v="7"/>
    <x v="1"/>
    <x v="3"/>
    <x v="1410"/>
    <x v="1"/>
    <x v="2"/>
    <n v="259766423"/>
    <n v="49"/>
    <d v="2011-09-11T00:00:00"/>
    <n v="9512"/>
    <n v="437.2"/>
    <n v="263.33"/>
    <n v="4158646.4"/>
    <n v="2504794.96"/>
    <n v="1653851.44"/>
  </r>
  <r>
    <x v="0"/>
    <s v="Saint Lucia"/>
    <x v="2"/>
    <x v="0"/>
    <x v="3"/>
    <x v="1322"/>
    <x v="1"/>
    <x v="7"/>
    <n v="289793860"/>
    <n v="3"/>
    <d v="2012-07-29T00:00:00"/>
    <n v="5298"/>
    <n v="47.45"/>
    <n v="31.79"/>
    <n v="251390.1"/>
    <n v="168423.42"/>
    <n v="82966.679999999993"/>
  </r>
  <r>
    <x v="5"/>
    <s v="Eritrea"/>
    <x v="9"/>
    <x v="1"/>
    <x v="3"/>
    <x v="1220"/>
    <x v="4"/>
    <x v="4"/>
    <n v="723637521"/>
    <n v="26"/>
    <d v="2016-12-20T00:00:00"/>
    <n v="9278"/>
    <n v="9.33"/>
    <n v="6.92"/>
    <n v="86563.74"/>
    <n v="64203.76"/>
    <n v="22359.98"/>
  </r>
  <r>
    <x v="5"/>
    <s v="Comoros"/>
    <x v="3"/>
    <x v="1"/>
    <x v="3"/>
    <x v="1948"/>
    <x v="0"/>
    <x v="2"/>
    <n v="208221232"/>
    <n v="18"/>
    <d v="2011-12-28T00:00:00"/>
    <n v="6145"/>
    <n v="205.7"/>
    <n v="117.11"/>
    <n v="1264026.5"/>
    <n v="719640.95"/>
    <n v="544385.55000000005"/>
  </r>
  <r>
    <x v="0"/>
    <s v="Panama"/>
    <x v="10"/>
    <x v="0"/>
    <x v="1"/>
    <x v="1422"/>
    <x v="10"/>
    <x v="4"/>
    <n v="610781323"/>
    <n v="42"/>
    <d v="2016-07-21T00:00:00"/>
    <n v="2621"/>
    <n v="154.06"/>
    <n v="90.93"/>
    <n v="403791.26"/>
    <n v="238327.53"/>
    <n v="165463.73000000001"/>
  </r>
  <r>
    <x v="2"/>
    <s v="Brunei"/>
    <x v="2"/>
    <x v="1"/>
    <x v="3"/>
    <x v="1934"/>
    <x v="11"/>
    <x v="4"/>
    <n v="268866622"/>
    <n v="50"/>
    <d v="2016-04-04T00:00:00"/>
    <n v="2463"/>
    <n v="47.45"/>
    <n v="31.79"/>
    <n v="116869.35"/>
    <n v="78298.77"/>
    <n v="38570.58"/>
  </r>
  <r>
    <x v="3"/>
    <s v="Lebanon"/>
    <x v="6"/>
    <x v="1"/>
    <x v="3"/>
    <x v="836"/>
    <x v="0"/>
    <x v="7"/>
    <n v="740338456"/>
    <n v="6"/>
    <d v="2012-12-12T00:00:00"/>
    <n v="1456"/>
    <n v="651.21"/>
    <n v="524.96"/>
    <n v="948161.76"/>
    <n v="764341.76000000001"/>
    <n v="183820"/>
  </r>
  <r>
    <x v="4"/>
    <s v="Solomon Islands"/>
    <x v="11"/>
    <x v="1"/>
    <x v="1"/>
    <x v="1949"/>
    <x v="7"/>
    <x v="0"/>
    <n v="953370654"/>
    <n v="17"/>
    <d v="2013-09-16T00:00:00"/>
    <n v="2417"/>
    <n v="668.27"/>
    <n v="502.54"/>
    <n v="1615208.59"/>
    <n v="1214639.18"/>
    <n v="400569.41"/>
  </r>
  <r>
    <x v="4"/>
    <s v="Tuvalu"/>
    <x v="7"/>
    <x v="1"/>
    <x v="3"/>
    <x v="1712"/>
    <x v="9"/>
    <x v="2"/>
    <n v="356449544"/>
    <n v="48"/>
    <d v="2011-02-26T00:00:00"/>
    <n v="196"/>
    <n v="437.2"/>
    <n v="263.33"/>
    <n v="85691.199999999997"/>
    <n v="51612.68"/>
    <n v="34078.519999999997"/>
  </r>
  <r>
    <x v="1"/>
    <s v="Austria"/>
    <x v="6"/>
    <x v="0"/>
    <x v="3"/>
    <x v="1905"/>
    <x v="11"/>
    <x v="1"/>
    <n v="268373954"/>
    <n v="3"/>
    <d v="2010-02-28T00:00:00"/>
    <n v="6672"/>
    <n v="651.21"/>
    <n v="524.96"/>
    <n v="4344873.12"/>
    <n v="3502533.12"/>
    <n v="842340"/>
  </r>
  <r>
    <x v="5"/>
    <s v="Malawi"/>
    <x v="1"/>
    <x v="1"/>
    <x v="3"/>
    <x v="172"/>
    <x v="8"/>
    <x v="6"/>
    <n v="728255212"/>
    <n v="3"/>
    <d v="2017-04-04T00:00:00"/>
    <n v="5755"/>
    <n v="152.58000000000001"/>
    <n v="97.44"/>
    <n v="878097.9"/>
    <n v="560767.19999999995"/>
    <n v="317330.7"/>
  </r>
  <r>
    <x v="5"/>
    <s v="Seychelles"/>
    <x v="1"/>
    <x v="1"/>
    <x v="1"/>
    <x v="1950"/>
    <x v="9"/>
    <x v="0"/>
    <n v="945517146"/>
    <n v="4"/>
    <d v="2013-02-01T00:00:00"/>
    <n v="8390"/>
    <n v="152.58000000000001"/>
    <n v="97.44"/>
    <n v="1280146.2"/>
    <n v="817521.6"/>
    <n v="462624.6"/>
  </r>
  <r>
    <x v="5"/>
    <s v="Burundi"/>
    <x v="11"/>
    <x v="1"/>
    <x v="3"/>
    <x v="1951"/>
    <x v="8"/>
    <x v="6"/>
    <n v="649896085"/>
    <n v="26"/>
    <d v="2017-05-24T00:00:00"/>
    <n v="7548"/>
    <n v="668.27"/>
    <n v="502.54"/>
    <n v="5044101.96"/>
    <n v="3793171.92"/>
    <n v="1250930.04"/>
  </r>
  <r>
    <x v="5"/>
    <s v="South Sudan"/>
    <x v="4"/>
    <x v="0"/>
    <x v="0"/>
    <x v="1952"/>
    <x v="2"/>
    <x v="4"/>
    <n v="541440856"/>
    <n v="26"/>
    <d v="2016-09-27T00:00:00"/>
    <n v="3236"/>
    <n v="81.73"/>
    <n v="56.67"/>
    <n v="264478.28000000003"/>
    <n v="183384.12"/>
    <n v="81094.16"/>
  </r>
  <r>
    <x v="4"/>
    <s v="Marshall Islands"/>
    <x v="4"/>
    <x v="1"/>
    <x v="0"/>
    <x v="316"/>
    <x v="0"/>
    <x v="0"/>
    <n v="940512788"/>
    <n v="26"/>
    <d v="2014-01-25T00:00:00"/>
    <n v="7489"/>
    <n v="81.73"/>
    <n v="56.67"/>
    <n v="612075.97"/>
    <n v="424401.63"/>
    <n v="187674.34"/>
  </r>
  <r>
    <x v="5"/>
    <s v="Ghana"/>
    <x v="1"/>
    <x v="1"/>
    <x v="3"/>
    <x v="1953"/>
    <x v="9"/>
    <x v="6"/>
    <n v="437785708"/>
    <n v="38"/>
    <d v="2017-02-25T00:00:00"/>
    <n v="9375"/>
    <n v="152.58000000000001"/>
    <n v="97.44"/>
    <n v="1430437.5"/>
    <n v="913500"/>
    <n v="516937.5"/>
  </r>
  <r>
    <x v="2"/>
    <s v="Thailand"/>
    <x v="9"/>
    <x v="0"/>
    <x v="0"/>
    <x v="1954"/>
    <x v="4"/>
    <x v="2"/>
    <n v="844245946"/>
    <n v="32"/>
    <d v="2012-01-01T00:00:00"/>
    <n v="9991"/>
    <n v="9.33"/>
    <n v="6.92"/>
    <n v="93216.03"/>
    <n v="69137.72"/>
    <n v="24078.31"/>
  </r>
  <r>
    <x v="3"/>
    <s v="Kuwait"/>
    <x v="11"/>
    <x v="1"/>
    <x v="1"/>
    <x v="925"/>
    <x v="5"/>
    <x v="7"/>
    <n v="441192328"/>
    <n v="22"/>
    <d v="2012-04-20T00:00:00"/>
    <n v="7469"/>
    <n v="668.27"/>
    <n v="502.54"/>
    <n v="4991308.63"/>
    <n v="3753471.26"/>
    <n v="1237837.3700000001"/>
  </r>
  <r>
    <x v="2"/>
    <s v="Indonesia"/>
    <x v="2"/>
    <x v="0"/>
    <x v="2"/>
    <x v="921"/>
    <x v="9"/>
    <x v="1"/>
    <n v="730236184"/>
    <n v="32"/>
    <d v="2010-02-14T00:00:00"/>
    <n v="1969"/>
    <n v="47.45"/>
    <n v="31.79"/>
    <n v="93429.05"/>
    <n v="62594.51"/>
    <n v="30834.54"/>
  </r>
  <r>
    <x v="2"/>
    <s v="Nepal"/>
    <x v="1"/>
    <x v="1"/>
    <x v="2"/>
    <x v="1955"/>
    <x v="8"/>
    <x v="6"/>
    <n v="583301341"/>
    <n v="24"/>
    <d v="2017-05-13T00:00:00"/>
    <n v="684"/>
    <n v="152.58000000000001"/>
    <n v="97.44"/>
    <n v="104364.72"/>
    <n v="66648.960000000006"/>
    <n v="37715.760000000002"/>
  </r>
  <r>
    <x v="5"/>
    <s v="Democratic Republic of the Congo"/>
    <x v="2"/>
    <x v="0"/>
    <x v="2"/>
    <x v="1489"/>
    <x v="6"/>
    <x v="4"/>
    <n v="292624127"/>
    <n v="26"/>
    <d v="2016-11-13T00:00:00"/>
    <n v="2837"/>
    <n v="47.45"/>
    <n v="31.79"/>
    <n v="134615.65"/>
    <n v="90188.23"/>
    <n v="44427.42"/>
  </r>
  <r>
    <x v="0"/>
    <s v="Saint Kitts and Nevis"/>
    <x v="2"/>
    <x v="0"/>
    <x v="1"/>
    <x v="1956"/>
    <x v="8"/>
    <x v="2"/>
    <n v="220753371"/>
    <n v="1"/>
    <d v="2011-04-23T00:00:00"/>
    <n v="4683"/>
    <n v="47.45"/>
    <n v="31.79"/>
    <n v="222208.35"/>
    <n v="148872.57"/>
    <n v="73335.78"/>
  </r>
  <r>
    <x v="1"/>
    <s v="Serbia"/>
    <x v="7"/>
    <x v="0"/>
    <x v="3"/>
    <x v="1318"/>
    <x v="5"/>
    <x v="7"/>
    <n v="350550401"/>
    <n v="28"/>
    <d v="2012-04-22T00:00:00"/>
    <n v="4508"/>
    <n v="437.2"/>
    <n v="263.33"/>
    <n v="1970897.6"/>
    <n v="1187091.6399999999"/>
    <n v="783805.96"/>
  </r>
  <r>
    <x v="3"/>
    <s v="Turkey"/>
    <x v="3"/>
    <x v="1"/>
    <x v="2"/>
    <x v="862"/>
    <x v="11"/>
    <x v="0"/>
    <n v="735189044"/>
    <n v="22"/>
    <d v="2013-03-03T00:00:00"/>
    <n v="7631"/>
    <n v="205.7"/>
    <n v="117.11"/>
    <n v="1569696.7"/>
    <n v="893666.41"/>
    <n v="676030.29"/>
  </r>
  <r>
    <x v="5"/>
    <s v="South Africa"/>
    <x v="3"/>
    <x v="1"/>
    <x v="0"/>
    <x v="1656"/>
    <x v="11"/>
    <x v="4"/>
    <n v="148155629"/>
    <n v="14"/>
    <d v="2016-02-29T00:00:00"/>
    <n v="1398"/>
    <n v="205.7"/>
    <n v="117.11"/>
    <n v="287568.59999999998"/>
    <n v="163719.78"/>
    <n v="123848.82"/>
  </r>
  <r>
    <x v="0"/>
    <s v="Jamaica"/>
    <x v="8"/>
    <x v="1"/>
    <x v="1"/>
    <x v="403"/>
    <x v="11"/>
    <x v="0"/>
    <n v="133248984"/>
    <n v="20"/>
    <d v="2013-03-17T00:00:00"/>
    <n v="190"/>
    <n v="421.89"/>
    <n v="364.69"/>
    <n v="80159.100000000006"/>
    <n v="69291.100000000006"/>
    <n v="10868"/>
  </r>
  <r>
    <x v="5"/>
    <s v="Cape Verde"/>
    <x v="10"/>
    <x v="1"/>
    <x v="2"/>
    <x v="1957"/>
    <x v="8"/>
    <x v="7"/>
    <n v="954580438"/>
    <n v="23"/>
    <d v="2012-05-11T00:00:00"/>
    <n v="419"/>
    <n v="154.06"/>
    <n v="90.93"/>
    <n v="64551.14"/>
    <n v="38099.67"/>
    <n v="26451.47"/>
  </r>
  <r>
    <x v="0"/>
    <s v="Trinidad and Tobago"/>
    <x v="1"/>
    <x v="1"/>
    <x v="2"/>
    <x v="1827"/>
    <x v="3"/>
    <x v="2"/>
    <n v="246573817"/>
    <n v="40"/>
    <d v="2011-06-17T00:00:00"/>
    <n v="5527"/>
    <n v="152.58000000000001"/>
    <n v="97.44"/>
    <n v="843309.66"/>
    <n v="538550.88"/>
    <n v="304758.78000000003"/>
  </r>
  <r>
    <x v="4"/>
    <s v="Tuvalu"/>
    <x v="2"/>
    <x v="1"/>
    <x v="2"/>
    <x v="1187"/>
    <x v="6"/>
    <x v="4"/>
    <n v="663965451"/>
    <n v="4"/>
    <d v="2016-10-05T00:00:00"/>
    <n v="987"/>
    <n v="47.45"/>
    <n v="31.79"/>
    <n v="46833.15"/>
    <n v="31376.73"/>
    <n v="15456.42"/>
  </r>
  <r>
    <x v="6"/>
    <s v="Mexico"/>
    <x v="11"/>
    <x v="1"/>
    <x v="3"/>
    <x v="890"/>
    <x v="9"/>
    <x v="6"/>
    <n v="431804168"/>
    <n v="38"/>
    <d v="2017-03-06T00:00:00"/>
    <n v="9304"/>
    <n v="668.27"/>
    <n v="502.54"/>
    <n v="6217584.0800000001"/>
    <n v="4675632.16"/>
    <n v="1541951.92"/>
  </r>
  <r>
    <x v="2"/>
    <s v="Laos"/>
    <x v="1"/>
    <x v="0"/>
    <x v="0"/>
    <x v="1789"/>
    <x v="11"/>
    <x v="6"/>
    <n v="995451295"/>
    <n v="24"/>
    <d v="2017-02-28T00:00:00"/>
    <n v="5014"/>
    <n v="152.58000000000001"/>
    <n v="97.44"/>
    <n v="765036.12"/>
    <n v="488564.16"/>
    <n v="276471.96000000002"/>
  </r>
  <r>
    <x v="5"/>
    <s v="Chad"/>
    <x v="9"/>
    <x v="1"/>
    <x v="3"/>
    <x v="714"/>
    <x v="8"/>
    <x v="2"/>
    <n v="270580661"/>
    <n v="35"/>
    <d v="2011-05-28T00:00:00"/>
    <n v="9685"/>
    <n v="9.33"/>
    <n v="6.92"/>
    <n v="90361.05"/>
    <n v="67020.2"/>
    <n v="23340.85"/>
  </r>
  <r>
    <x v="1"/>
    <s v="San Marino"/>
    <x v="4"/>
    <x v="0"/>
    <x v="1"/>
    <x v="1958"/>
    <x v="3"/>
    <x v="1"/>
    <n v="293178594"/>
    <n v="5"/>
    <d v="2010-06-01T00:00:00"/>
    <n v="6916"/>
    <n v="81.73"/>
    <n v="56.67"/>
    <n v="565244.68000000005"/>
    <n v="391929.72"/>
    <n v="173314.96"/>
  </r>
  <r>
    <x v="5"/>
    <s v="Mauritania"/>
    <x v="11"/>
    <x v="1"/>
    <x v="1"/>
    <x v="1766"/>
    <x v="6"/>
    <x v="5"/>
    <n v="469543921"/>
    <n v="11"/>
    <d v="2014-10-25T00:00:00"/>
    <n v="7336"/>
    <n v="668.27"/>
    <n v="502.54"/>
    <n v="4902428.72"/>
    <n v="3686633.44"/>
    <n v="1215795.28"/>
  </r>
  <r>
    <x v="2"/>
    <s v="Cambodia"/>
    <x v="5"/>
    <x v="0"/>
    <x v="0"/>
    <x v="1959"/>
    <x v="6"/>
    <x v="1"/>
    <n v="726287972"/>
    <n v="39"/>
    <d v="2010-11-19T00:00:00"/>
    <n v="3606"/>
    <n v="109.28"/>
    <n v="35.840000000000003"/>
    <n v="394063.68"/>
    <n v="129239.03999999999"/>
    <n v="264824.64"/>
  </r>
  <r>
    <x v="5"/>
    <s v="Malawi"/>
    <x v="4"/>
    <x v="1"/>
    <x v="1"/>
    <x v="1960"/>
    <x v="8"/>
    <x v="7"/>
    <n v="160334575"/>
    <n v="14"/>
    <d v="2012-04-23T00:00:00"/>
    <n v="5418"/>
    <n v="81.73"/>
    <n v="56.67"/>
    <n v="442813.14"/>
    <n v="307038.06"/>
    <n v="135775.07999999999"/>
  </r>
  <r>
    <x v="5"/>
    <s v="Eritrea"/>
    <x v="10"/>
    <x v="0"/>
    <x v="1"/>
    <x v="810"/>
    <x v="1"/>
    <x v="2"/>
    <n v="188920056"/>
    <n v="25"/>
    <d v="2011-07-30T00:00:00"/>
    <n v="4498"/>
    <n v="154.06"/>
    <n v="90.93"/>
    <n v="692961.88"/>
    <n v="409003.14"/>
    <n v="283958.74"/>
  </r>
  <r>
    <x v="5"/>
    <s v="Nigeria"/>
    <x v="4"/>
    <x v="0"/>
    <x v="3"/>
    <x v="413"/>
    <x v="11"/>
    <x v="0"/>
    <n v="499593245"/>
    <n v="49"/>
    <d v="2013-04-13T00:00:00"/>
    <n v="9598"/>
    <n v="81.73"/>
    <n v="56.67"/>
    <n v="784444.54"/>
    <n v="543918.66"/>
    <n v="240525.88"/>
  </r>
  <r>
    <x v="4"/>
    <s v="Nauru"/>
    <x v="6"/>
    <x v="1"/>
    <x v="1"/>
    <x v="1176"/>
    <x v="3"/>
    <x v="3"/>
    <n v="400215470"/>
    <n v="26"/>
    <d v="2015-06-01T00:00:00"/>
    <n v="1506"/>
    <n v="651.21"/>
    <n v="524.96"/>
    <n v="980722.26"/>
    <n v="790589.76"/>
    <n v="190132.5"/>
  </r>
  <r>
    <x v="1"/>
    <s v="Georgia"/>
    <x v="0"/>
    <x v="0"/>
    <x v="3"/>
    <x v="1961"/>
    <x v="1"/>
    <x v="0"/>
    <n v="168960559"/>
    <n v="36"/>
    <d v="2013-08-19T00:00:00"/>
    <n v="8039"/>
    <n v="255.28"/>
    <n v="159.41999999999999"/>
    <n v="2052195.92"/>
    <n v="1281577.3799999999"/>
    <n v="770618.54"/>
  </r>
  <r>
    <x v="3"/>
    <s v="Kuwait"/>
    <x v="6"/>
    <x v="1"/>
    <x v="0"/>
    <x v="1962"/>
    <x v="6"/>
    <x v="2"/>
    <n v="604314839"/>
    <n v="20"/>
    <d v="2011-11-04T00:00:00"/>
    <n v="9045"/>
    <n v="651.21"/>
    <n v="524.96"/>
    <n v="5890194.4500000002"/>
    <n v="4748263.2"/>
    <n v="1141931.25"/>
  </r>
  <r>
    <x v="2"/>
    <s v="China"/>
    <x v="1"/>
    <x v="1"/>
    <x v="2"/>
    <x v="551"/>
    <x v="10"/>
    <x v="2"/>
    <n v="775077140"/>
    <n v="7"/>
    <d v="2011-06-22T00:00:00"/>
    <n v="1404"/>
    <n v="152.58000000000001"/>
    <n v="97.44"/>
    <n v="214222.32"/>
    <n v="136805.76000000001"/>
    <n v="77416.56"/>
  </r>
  <r>
    <x v="1"/>
    <s v="Albania"/>
    <x v="2"/>
    <x v="1"/>
    <x v="0"/>
    <x v="1963"/>
    <x v="0"/>
    <x v="5"/>
    <n v="270358788"/>
    <n v="44"/>
    <d v="2015-01-24T00:00:00"/>
    <n v="4028"/>
    <n v="47.45"/>
    <n v="31.79"/>
    <n v="191128.6"/>
    <n v="128050.12"/>
    <n v="63078.48"/>
  </r>
  <r>
    <x v="5"/>
    <s v="Guinea"/>
    <x v="5"/>
    <x v="0"/>
    <x v="1"/>
    <x v="244"/>
    <x v="3"/>
    <x v="5"/>
    <n v="549583613"/>
    <n v="8"/>
    <d v="2014-05-29T00:00:00"/>
    <n v="2859"/>
    <n v="109.28"/>
    <n v="35.840000000000003"/>
    <n v="312431.52"/>
    <n v="102466.56"/>
    <n v="209964.96"/>
  </r>
  <r>
    <x v="3"/>
    <s v="Saudi Arabia"/>
    <x v="0"/>
    <x v="1"/>
    <x v="3"/>
    <x v="785"/>
    <x v="1"/>
    <x v="1"/>
    <n v="892487943"/>
    <n v="49"/>
    <d v="2010-08-31T00:00:00"/>
    <n v="5870"/>
    <n v="255.28"/>
    <n v="159.41999999999999"/>
    <n v="1498493.6"/>
    <n v="935795.4"/>
    <n v="562698.19999999995"/>
  </r>
  <r>
    <x v="5"/>
    <s v="Guinea-Bissau"/>
    <x v="6"/>
    <x v="0"/>
    <x v="2"/>
    <x v="1083"/>
    <x v="1"/>
    <x v="4"/>
    <n v="649120604"/>
    <n v="46"/>
    <d v="2016-09-08T00:00:00"/>
    <n v="8067"/>
    <n v="651.21"/>
    <n v="524.96"/>
    <n v="5253311.07"/>
    <n v="4234852.32"/>
    <n v="1018458.75"/>
  </r>
  <r>
    <x v="1"/>
    <s v="Italy"/>
    <x v="4"/>
    <x v="1"/>
    <x v="0"/>
    <x v="1422"/>
    <x v="10"/>
    <x v="4"/>
    <n v="589842927"/>
    <n v="49"/>
    <d v="2016-07-28T00:00:00"/>
    <n v="6485"/>
    <n v="81.73"/>
    <n v="56.67"/>
    <n v="530019.05000000005"/>
    <n v="367504.95"/>
    <n v="162514.1"/>
  </r>
  <r>
    <x v="1"/>
    <s v="Poland"/>
    <x v="3"/>
    <x v="1"/>
    <x v="1"/>
    <x v="1880"/>
    <x v="11"/>
    <x v="5"/>
    <n v="655328738"/>
    <n v="40"/>
    <d v="2014-03-22T00:00:00"/>
    <n v="5191"/>
    <n v="205.7"/>
    <n v="117.11"/>
    <n v="1067788.7"/>
    <n v="607918.01"/>
    <n v="459870.69"/>
  </r>
  <r>
    <x v="1"/>
    <s v="Albania"/>
    <x v="10"/>
    <x v="0"/>
    <x v="0"/>
    <x v="1084"/>
    <x v="7"/>
    <x v="5"/>
    <n v="406564366"/>
    <n v="18"/>
    <d v="2014-08-25T00:00:00"/>
    <n v="286"/>
    <n v="154.06"/>
    <n v="90.93"/>
    <n v="44061.16"/>
    <n v="26005.98"/>
    <n v="18055.18"/>
  </r>
  <r>
    <x v="1"/>
    <s v="Spain"/>
    <x v="5"/>
    <x v="0"/>
    <x v="3"/>
    <x v="1964"/>
    <x v="7"/>
    <x v="7"/>
    <n v="374848639"/>
    <n v="21"/>
    <d v="2012-09-06T00:00:00"/>
    <n v="4897"/>
    <n v="109.28"/>
    <n v="35.840000000000003"/>
    <n v="535144.16"/>
    <n v="175508.48000000001"/>
    <n v="359635.68"/>
  </r>
  <r>
    <x v="5"/>
    <s v="Central African Republic"/>
    <x v="4"/>
    <x v="0"/>
    <x v="2"/>
    <x v="1965"/>
    <x v="1"/>
    <x v="2"/>
    <n v="711792886"/>
    <n v="49"/>
    <d v="2011-09-06T00:00:00"/>
    <n v="4187"/>
    <n v="81.73"/>
    <n v="56.67"/>
    <n v="342203.51"/>
    <n v="237277.29"/>
    <n v="104926.22"/>
  </r>
  <r>
    <x v="5"/>
    <s v="Mauritius"/>
    <x v="9"/>
    <x v="0"/>
    <x v="2"/>
    <x v="781"/>
    <x v="9"/>
    <x v="7"/>
    <n v="739320933"/>
    <n v="37"/>
    <d v="2012-02-10T00:00:00"/>
    <n v="348"/>
    <n v="9.33"/>
    <n v="6.92"/>
    <n v="3246.84"/>
    <n v="2408.16"/>
    <n v="838.68"/>
  </r>
  <r>
    <x v="5"/>
    <s v="Comoros"/>
    <x v="4"/>
    <x v="0"/>
    <x v="2"/>
    <x v="1530"/>
    <x v="2"/>
    <x v="3"/>
    <n v="299669110"/>
    <n v="38"/>
    <d v="2015-10-26T00:00:00"/>
    <n v="7604"/>
    <n v="81.73"/>
    <n v="56.67"/>
    <n v="621474.92000000004"/>
    <n v="430918.68"/>
    <n v="190556.24"/>
  </r>
  <r>
    <x v="0"/>
    <s v="Grenada"/>
    <x v="0"/>
    <x v="1"/>
    <x v="3"/>
    <x v="533"/>
    <x v="9"/>
    <x v="5"/>
    <n v="205386245"/>
    <n v="42"/>
    <d v="2014-03-09T00:00:00"/>
    <n v="7209"/>
    <n v="255.28"/>
    <n v="159.41999999999999"/>
    <n v="1840313.52"/>
    <n v="1149258.78"/>
    <n v="691054.74"/>
  </r>
  <r>
    <x v="0"/>
    <s v="Haiti"/>
    <x v="7"/>
    <x v="1"/>
    <x v="0"/>
    <x v="1461"/>
    <x v="2"/>
    <x v="5"/>
    <n v="889333665"/>
    <n v="1"/>
    <d v="2014-09-15T00:00:00"/>
    <n v="2449"/>
    <n v="437.2"/>
    <n v="263.33"/>
    <n v="1070702.8"/>
    <n v="644895.17000000004"/>
    <n v="425807.63"/>
  </r>
  <r>
    <x v="3"/>
    <s v="Yemen"/>
    <x v="10"/>
    <x v="1"/>
    <x v="2"/>
    <x v="55"/>
    <x v="0"/>
    <x v="5"/>
    <n v="154685199"/>
    <n v="7"/>
    <d v="2014-12-15T00:00:00"/>
    <n v="3643"/>
    <n v="154.06"/>
    <n v="90.93"/>
    <n v="561240.57999999996"/>
    <n v="331257.99"/>
    <n v="229982.59"/>
  </r>
  <r>
    <x v="4"/>
    <s v="New Zealand"/>
    <x v="3"/>
    <x v="1"/>
    <x v="1"/>
    <x v="1966"/>
    <x v="11"/>
    <x v="0"/>
    <n v="824927175"/>
    <n v="14"/>
    <d v="2013-03-13T00:00:00"/>
    <n v="3138"/>
    <n v="205.7"/>
    <n v="117.11"/>
    <n v="645486.6"/>
    <n v="367491.18"/>
    <n v="277995.42"/>
  </r>
  <r>
    <x v="1"/>
    <s v="Slovakia"/>
    <x v="9"/>
    <x v="1"/>
    <x v="2"/>
    <x v="698"/>
    <x v="7"/>
    <x v="7"/>
    <n v="393858420"/>
    <n v="15"/>
    <d v="2012-08-29T00:00:00"/>
    <n v="314"/>
    <n v="9.33"/>
    <n v="6.92"/>
    <n v="2929.62"/>
    <n v="2172.88"/>
    <n v="756.74"/>
  </r>
  <r>
    <x v="6"/>
    <s v="Mexico"/>
    <x v="4"/>
    <x v="0"/>
    <x v="0"/>
    <x v="1967"/>
    <x v="9"/>
    <x v="1"/>
    <n v="475590264"/>
    <n v="16"/>
    <d v="2010-02-04T00:00:00"/>
    <n v="6583"/>
    <n v="81.73"/>
    <n v="56.67"/>
    <n v="538028.59"/>
    <n v="373058.61"/>
    <n v="164969.98000000001"/>
  </r>
  <r>
    <x v="3"/>
    <s v="Lebanon"/>
    <x v="11"/>
    <x v="0"/>
    <x v="0"/>
    <x v="1681"/>
    <x v="7"/>
    <x v="5"/>
    <n v="954546535"/>
    <n v="10"/>
    <d v="2014-08-21T00:00:00"/>
    <n v="387"/>
    <n v="668.27"/>
    <n v="502.54"/>
    <n v="258620.49"/>
    <n v="194482.98"/>
    <n v="64137.51"/>
  </r>
  <r>
    <x v="1"/>
    <s v="Malta"/>
    <x v="2"/>
    <x v="0"/>
    <x v="1"/>
    <x v="255"/>
    <x v="6"/>
    <x v="0"/>
    <n v="435463559"/>
    <n v="6"/>
    <d v="2013-10-27T00:00:00"/>
    <n v="2199"/>
    <n v="47.45"/>
    <n v="31.79"/>
    <n v="104342.55"/>
    <n v="69906.210000000006"/>
    <n v="34436.339999999997"/>
  </r>
  <r>
    <x v="0"/>
    <s v="Belize"/>
    <x v="2"/>
    <x v="1"/>
    <x v="1"/>
    <x v="945"/>
    <x v="11"/>
    <x v="3"/>
    <n v="293390166"/>
    <n v="50"/>
    <d v="2015-04-10T00:00:00"/>
    <n v="9525"/>
    <n v="47.45"/>
    <n v="31.79"/>
    <n v="451961.25"/>
    <n v="302799.75"/>
    <n v="149161.5"/>
  </r>
  <r>
    <x v="5"/>
    <s v="Tanzania"/>
    <x v="2"/>
    <x v="1"/>
    <x v="3"/>
    <x v="246"/>
    <x v="9"/>
    <x v="7"/>
    <n v="623687684"/>
    <n v="50"/>
    <d v="2012-02-29T00:00:00"/>
    <n v="1900"/>
    <n v="47.45"/>
    <n v="31.79"/>
    <n v="90155"/>
    <n v="60401"/>
    <n v="29754"/>
  </r>
  <r>
    <x v="2"/>
    <s v="India"/>
    <x v="6"/>
    <x v="1"/>
    <x v="2"/>
    <x v="1968"/>
    <x v="8"/>
    <x v="1"/>
    <n v="692029941"/>
    <n v="2"/>
    <d v="2010-04-30T00:00:00"/>
    <n v="5893"/>
    <n v="651.21"/>
    <n v="524.96"/>
    <n v="3837580.53"/>
    <n v="3093589.28"/>
    <n v="743991.25"/>
  </r>
  <r>
    <x v="1"/>
    <s v="Sweden"/>
    <x v="10"/>
    <x v="1"/>
    <x v="1"/>
    <x v="283"/>
    <x v="0"/>
    <x v="4"/>
    <n v="284403264"/>
    <n v="20"/>
    <d v="2016-12-27T00:00:00"/>
    <n v="101"/>
    <n v="154.06"/>
    <n v="90.93"/>
    <n v="15560.06"/>
    <n v="9183.93"/>
    <n v="6376.13"/>
  </r>
  <r>
    <x v="3"/>
    <s v="Tunisia"/>
    <x v="3"/>
    <x v="1"/>
    <x v="2"/>
    <x v="595"/>
    <x v="3"/>
    <x v="0"/>
    <n v="157106482"/>
    <n v="1"/>
    <d v="2013-05-03T00:00:00"/>
    <n v="154"/>
    <n v="205.7"/>
    <n v="117.11"/>
    <n v="31677.8"/>
    <n v="18034.939999999999"/>
    <n v="13642.86"/>
  </r>
  <r>
    <x v="2"/>
    <s v="Laos"/>
    <x v="4"/>
    <x v="1"/>
    <x v="3"/>
    <x v="563"/>
    <x v="3"/>
    <x v="7"/>
    <n v="686750924"/>
    <n v="9"/>
    <d v="2012-05-16T00:00:00"/>
    <n v="3714"/>
    <n v="81.73"/>
    <n v="56.67"/>
    <n v="303545.21999999997"/>
    <n v="210472.38"/>
    <n v="93072.84"/>
  </r>
  <r>
    <x v="3"/>
    <s v="Azerbaijan"/>
    <x v="1"/>
    <x v="1"/>
    <x v="2"/>
    <x v="1467"/>
    <x v="1"/>
    <x v="4"/>
    <n v="520260417"/>
    <n v="43"/>
    <d v="2016-08-16T00:00:00"/>
    <n v="5474"/>
    <n v="152.58000000000001"/>
    <n v="97.44"/>
    <n v="835222.92"/>
    <n v="533386.56000000006"/>
    <n v="301836.36"/>
  </r>
  <r>
    <x v="0"/>
    <s v="Honduras"/>
    <x v="11"/>
    <x v="0"/>
    <x v="3"/>
    <x v="1232"/>
    <x v="8"/>
    <x v="5"/>
    <n v="624871289"/>
    <n v="15"/>
    <d v="2014-04-23T00:00:00"/>
    <n v="2155"/>
    <n v="668.27"/>
    <n v="502.54"/>
    <n v="1440121.85"/>
    <n v="1082973.7"/>
    <n v="357148.15"/>
  </r>
  <r>
    <x v="4"/>
    <s v="Fiji"/>
    <x v="3"/>
    <x v="0"/>
    <x v="1"/>
    <x v="719"/>
    <x v="9"/>
    <x v="5"/>
    <n v="238132369"/>
    <n v="31"/>
    <d v="2014-03-01T00:00:00"/>
    <n v="7515"/>
    <n v="205.7"/>
    <n v="117.11"/>
    <n v="1545835.5"/>
    <n v="880081.65"/>
    <n v="665753.85"/>
  </r>
  <r>
    <x v="1"/>
    <s v="Romania"/>
    <x v="4"/>
    <x v="0"/>
    <x v="2"/>
    <x v="1080"/>
    <x v="8"/>
    <x v="1"/>
    <n v="917904984"/>
    <n v="3"/>
    <d v="2010-04-24T00:00:00"/>
    <n v="7338"/>
    <n v="81.73"/>
    <n v="56.67"/>
    <n v="599734.74"/>
    <n v="415844.46"/>
    <n v="183890.28"/>
  </r>
  <r>
    <x v="4"/>
    <s v="Vanuatu"/>
    <x v="3"/>
    <x v="1"/>
    <x v="3"/>
    <x v="1969"/>
    <x v="8"/>
    <x v="6"/>
    <n v="692362964"/>
    <n v="37"/>
    <d v="2017-05-31T00:00:00"/>
    <n v="4442"/>
    <n v="205.7"/>
    <n v="117.11"/>
    <n v="913719.4"/>
    <n v="520202.62"/>
    <n v="393516.78"/>
  </r>
  <r>
    <x v="3"/>
    <s v="Bahrain"/>
    <x v="0"/>
    <x v="0"/>
    <x v="3"/>
    <x v="1041"/>
    <x v="2"/>
    <x v="7"/>
    <n v="809992635"/>
    <n v="49"/>
    <d v="2012-10-20T00:00:00"/>
    <n v="3675"/>
    <n v="255.28"/>
    <n v="159.41999999999999"/>
    <n v="938154"/>
    <n v="585868.5"/>
    <n v="352285.5"/>
  </r>
  <r>
    <x v="2"/>
    <s v="China"/>
    <x v="0"/>
    <x v="1"/>
    <x v="1"/>
    <x v="1143"/>
    <x v="7"/>
    <x v="4"/>
    <n v="789592826"/>
    <n v="44"/>
    <d v="2016-10-11T00:00:00"/>
    <n v="6919"/>
    <n v="255.28"/>
    <n v="159.41999999999999"/>
    <n v="1766282.32"/>
    <n v="1103026.98"/>
    <n v="663255.34"/>
  </r>
  <r>
    <x v="1"/>
    <s v="Switzerland"/>
    <x v="10"/>
    <x v="0"/>
    <x v="1"/>
    <x v="1591"/>
    <x v="6"/>
    <x v="7"/>
    <n v="670274865"/>
    <n v="40"/>
    <d v="2012-11-13T00:00:00"/>
    <n v="8082"/>
    <n v="154.06"/>
    <n v="90.93"/>
    <n v="1245112.92"/>
    <n v="734896.26"/>
    <n v="510216.66"/>
  </r>
  <r>
    <x v="4"/>
    <s v="Federated States of Micronesia"/>
    <x v="8"/>
    <x v="1"/>
    <x v="0"/>
    <x v="246"/>
    <x v="9"/>
    <x v="7"/>
    <n v="561462581"/>
    <n v="45"/>
    <d v="2012-02-24T00:00:00"/>
    <n v="8109"/>
    <n v="421.89"/>
    <n v="364.69"/>
    <n v="3421106.01"/>
    <n v="2957271.21"/>
    <n v="463834.8"/>
  </r>
  <r>
    <x v="0"/>
    <s v="Antigua and Barbuda"/>
    <x v="4"/>
    <x v="1"/>
    <x v="0"/>
    <x v="864"/>
    <x v="10"/>
    <x v="2"/>
    <n v="192892301"/>
    <n v="28"/>
    <d v="2011-07-04T00:00:00"/>
    <n v="9973"/>
    <n v="81.73"/>
    <n v="56.67"/>
    <n v="815093.29"/>
    <n v="565169.91"/>
    <n v="249923.38"/>
  </r>
  <r>
    <x v="4"/>
    <s v="Fiji"/>
    <x v="3"/>
    <x v="1"/>
    <x v="2"/>
    <x v="1527"/>
    <x v="6"/>
    <x v="7"/>
    <n v="264612853"/>
    <n v="49"/>
    <d v="2012-12-03T00:00:00"/>
    <n v="3678"/>
    <n v="205.7"/>
    <n v="117.11"/>
    <n v="756564.6"/>
    <n v="430730.58"/>
    <n v="325834.02"/>
  </r>
  <r>
    <x v="0"/>
    <s v="Dominican Republic"/>
    <x v="2"/>
    <x v="1"/>
    <x v="2"/>
    <x v="864"/>
    <x v="10"/>
    <x v="2"/>
    <n v="196985566"/>
    <n v="27"/>
    <d v="2011-07-03T00:00:00"/>
    <n v="1261"/>
    <n v="47.45"/>
    <n v="31.79"/>
    <n v="59834.45"/>
    <n v="40087.19"/>
    <n v="19747.259999999998"/>
  </r>
  <r>
    <x v="1"/>
    <s v="Luxembourg"/>
    <x v="7"/>
    <x v="1"/>
    <x v="0"/>
    <x v="1479"/>
    <x v="9"/>
    <x v="3"/>
    <n v="380684268"/>
    <n v="24"/>
    <d v="2015-02-23T00:00:00"/>
    <n v="1789"/>
    <n v="437.2"/>
    <n v="263.33"/>
    <n v="782150.8"/>
    <n v="471097.37"/>
    <n v="311053.43"/>
  </r>
  <r>
    <x v="3"/>
    <s v="Israel"/>
    <x v="5"/>
    <x v="1"/>
    <x v="2"/>
    <x v="1457"/>
    <x v="3"/>
    <x v="6"/>
    <n v="826695287"/>
    <n v="12"/>
    <d v="2017-06-09T00:00:00"/>
    <n v="6361"/>
    <n v="109.28"/>
    <n v="35.840000000000003"/>
    <n v="695130.08"/>
    <n v="227978.23999999999"/>
    <n v="467151.84"/>
  </r>
  <r>
    <x v="2"/>
    <s v="Laos"/>
    <x v="11"/>
    <x v="1"/>
    <x v="3"/>
    <x v="1349"/>
    <x v="4"/>
    <x v="4"/>
    <n v="716317451"/>
    <n v="2"/>
    <d v="2016-12-01T00:00:00"/>
    <n v="3107"/>
    <n v="668.27"/>
    <n v="502.54"/>
    <n v="2076314.89"/>
    <n v="1561391.78"/>
    <n v="514923.11"/>
  </r>
  <r>
    <x v="2"/>
    <s v="Thailand"/>
    <x v="4"/>
    <x v="0"/>
    <x v="1"/>
    <x v="1280"/>
    <x v="5"/>
    <x v="0"/>
    <n v="651162087"/>
    <n v="21"/>
    <d v="2013-03-26T00:00:00"/>
    <n v="2187"/>
    <n v="81.73"/>
    <n v="56.67"/>
    <n v="178743.51"/>
    <n v="123937.29"/>
    <n v="54806.22"/>
  </r>
  <r>
    <x v="5"/>
    <s v="Mauritania"/>
    <x v="10"/>
    <x v="0"/>
    <x v="3"/>
    <x v="835"/>
    <x v="7"/>
    <x v="1"/>
    <n v="403153026"/>
    <n v="31"/>
    <d v="2010-09-16T00:00:00"/>
    <n v="794"/>
    <n v="154.06"/>
    <n v="90.93"/>
    <n v="122323.64"/>
    <n v="72198.42"/>
    <n v="50125.22"/>
  </r>
  <r>
    <x v="1"/>
    <s v="Romania"/>
    <x v="4"/>
    <x v="1"/>
    <x v="3"/>
    <x v="1914"/>
    <x v="2"/>
    <x v="5"/>
    <n v="264526593"/>
    <n v="7"/>
    <d v="2014-10-07T00:00:00"/>
    <n v="8152"/>
    <n v="81.73"/>
    <n v="56.67"/>
    <n v="666262.96"/>
    <n v="461973.84"/>
    <n v="204289.12"/>
  </r>
  <r>
    <x v="5"/>
    <s v="Namibia"/>
    <x v="1"/>
    <x v="1"/>
    <x v="0"/>
    <x v="786"/>
    <x v="5"/>
    <x v="0"/>
    <n v="597831618"/>
    <n v="15"/>
    <d v="2013-03-17T00:00:00"/>
    <n v="516"/>
    <n v="152.58000000000001"/>
    <n v="97.44"/>
    <n v="78731.28"/>
    <n v="50279.040000000001"/>
    <n v="28452.240000000002"/>
  </r>
  <r>
    <x v="1"/>
    <s v="Ukraine"/>
    <x v="4"/>
    <x v="1"/>
    <x v="1"/>
    <x v="1798"/>
    <x v="8"/>
    <x v="6"/>
    <n v="485929429"/>
    <n v="32"/>
    <d v="2017-05-19T00:00:00"/>
    <n v="6171"/>
    <n v="81.73"/>
    <n v="56.67"/>
    <n v="504355.83"/>
    <n v="349710.57"/>
    <n v="154645.26"/>
  </r>
  <r>
    <x v="6"/>
    <s v="Mexico"/>
    <x v="10"/>
    <x v="0"/>
    <x v="2"/>
    <x v="1970"/>
    <x v="11"/>
    <x v="0"/>
    <n v="881993854"/>
    <n v="25"/>
    <d v="2013-02-28T00:00:00"/>
    <n v="436"/>
    <n v="154.06"/>
    <n v="90.93"/>
    <n v="67170.16"/>
    <n v="39645.480000000003"/>
    <n v="27524.68"/>
  </r>
  <r>
    <x v="5"/>
    <s v="Mauritania"/>
    <x v="9"/>
    <x v="0"/>
    <x v="2"/>
    <x v="709"/>
    <x v="8"/>
    <x v="1"/>
    <n v="559511220"/>
    <n v="22"/>
    <d v="2010-05-17T00:00:00"/>
    <n v="658"/>
    <n v="9.33"/>
    <n v="6.92"/>
    <n v="6139.14"/>
    <n v="4553.3599999999997"/>
    <n v="1585.78"/>
  </r>
  <r>
    <x v="0"/>
    <s v="Jamaica"/>
    <x v="1"/>
    <x v="1"/>
    <x v="0"/>
    <x v="1971"/>
    <x v="0"/>
    <x v="3"/>
    <n v="162280356"/>
    <n v="43"/>
    <d v="2016-02-10T00:00:00"/>
    <n v="1219"/>
    <n v="152.58000000000001"/>
    <n v="97.44"/>
    <n v="185995.02"/>
    <n v="118779.36"/>
    <n v="67215.66"/>
  </r>
  <r>
    <x v="3"/>
    <s v="Bahrain"/>
    <x v="3"/>
    <x v="0"/>
    <x v="2"/>
    <x v="320"/>
    <x v="1"/>
    <x v="3"/>
    <n v="854412591"/>
    <n v="16"/>
    <d v="2015-07-17T00:00:00"/>
    <n v="8527"/>
    <n v="205.7"/>
    <n v="117.11"/>
    <n v="1754003.9"/>
    <n v="998596.97"/>
    <n v="755406.93"/>
  </r>
  <r>
    <x v="2"/>
    <s v="Bhutan"/>
    <x v="9"/>
    <x v="1"/>
    <x v="1"/>
    <x v="1972"/>
    <x v="5"/>
    <x v="5"/>
    <n v="270331752"/>
    <n v="12"/>
    <d v="2014-03-27T00:00:00"/>
    <n v="6028"/>
    <n v="9.33"/>
    <n v="6.92"/>
    <n v="56241.24"/>
    <n v="41713.760000000002"/>
    <n v="14527.48"/>
  </r>
  <r>
    <x v="0"/>
    <s v="Honduras"/>
    <x v="7"/>
    <x v="0"/>
    <x v="0"/>
    <x v="1973"/>
    <x v="0"/>
    <x v="1"/>
    <n v="164774167"/>
    <n v="14"/>
    <d v="2011-01-05T00:00:00"/>
    <n v="9193"/>
    <n v="437.2"/>
    <n v="263.33"/>
    <n v="4019179.6"/>
    <n v="2420792.69"/>
    <n v="1598386.91"/>
  </r>
  <r>
    <x v="5"/>
    <s v="Seychelles"/>
    <x v="0"/>
    <x v="0"/>
    <x v="0"/>
    <x v="571"/>
    <x v="11"/>
    <x v="6"/>
    <n v="562788665"/>
    <n v="43"/>
    <d v="2017-03-21T00:00:00"/>
    <n v="527"/>
    <n v="255.28"/>
    <n v="159.41999999999999"/>
    <n v="134532.56"/>
    <n v="84014.34"/>
    <n v="50518.22"/>
  </r>
  <r>
    <x v="1"/>
    <s v="Serbia"/>
    <x v="6"/>
    <x v="1"/>
    <x v="1"/>
    <x v="1124"/>
    <x v="7"/>
    <x v="5"/>
    <n v="209736573"/>
    <n v="31"/>
    <d v="2014-09-24T00:00:00"/>
    <n v="4568"/>
    <n v="651.21"/>
    <n v="524.96"/>
    <n v="2974727.28"/>
    <n v="2398017.2799999998"/>
    <n v="576710"/>
  </r>
  <r>
    <x v="0"/>
    <s v="Honduras"/>
    <x v="10"/>
    <x v="1"/>
    <x v="3"/>
    <x v="133"/>
    <x v="5"/>
    <x v="0"/>
    <n v="621291720"/>
    <n v="2"/>
    <d v="2013-03-31T00:00:00"/>
    <n v="2881"/>
    <n v="154.06"/>
    <n v="90.93"/>
    <n v="443846.86"/>
    <n v="261969.33"/>
    <n v="181877.53"/>
  </r>
  <r>
    <x v="1"/>
    <s v="Belgium"/>
    <x v="6"/>
    <x v="1"/>
    <x v="0"/>
    <x v="1974"/>
    <x v="9"/>
    <x v="4"/>
    <n v="233440434"/>
    <n v="43"/>
    <d v="2016-02-17T00:00:00"/>
    <n v="9067"/>
    <n v="651.21"/>
    <n v="524.96"/>
    <n v="5904521.0700000003"/>
    <n v="4759812.32"/>
    <n v="1144708.75"/>
  </r>
  <r>
    <x v="4"/>
    <s v="Federated States of Micronesia"/>
    <x v="6"/>
    <x v="0"/>
    <x v="3"/>
    <x v="843"/>
    <x v="6"/>
    <x v="3"/>
    <n v="252481544"/>
    <n v="24"/>
    <d v="2015-11-08T00:00:00"/>
    <n v="3754"/>
    <n v="651.21"/>
    <n v="524.96"/>
    <n v="2444642.34"/>
    <n v="1970699.84"/>
    <n v="473942.5"/>
  </r>
  <r>
    <x v="5"/>
    <s v="South Sudan"/>
    <x v="11"/>
    <x v="1"/>
    <x v="3"/>
    <x v="1975"/>
    <x v="9"/>
    <x v="5"/>
    <n v="605026376"/>
    <n v="36"/>
    <d v="2014-02-18T00:00:00"/>
    <n v="9604"/>
    <n v="668.27"/>
    <n v="502.54"/>
    <n v="6418065.0800000001"/>
    <n v="4826394.16"/>
    <n v="1591670.92"/>
  </r>
  <r>
    <x v="5"/>
    <s v="Kenya"/>
    <x v="1"/>
    <x v="0"/>
    <x v="3"/>
    <x v="1976"/>
    <x v="9"/>
    <x v="6"/>
    <n v="387998759"/>
    <n v="2"/>
    <d v="2017-01-30T00:00:00"/>
    <n v="6310"/>
    <n v="152.58000000000001"/>
    <n v="97.44"/>
    <n v="962779.8"/>
    <n v="614846.4"/>
    <n v="347933.4"/>
  </r>
  <r>
    <x v="3"/>
    <s v="United Arab Emirates"/>
    <x v="9"/>
    <x v="0"/>
    <x v="2"/>
    <x v="1977"/>
    <x v="11"/>
    <x v="6"/>
    <n v="118635022"/>
    <n v="13"/>
    <d v="2017-03-08T00:00:00"/>
    <n v="5594"/>
    <n v="9.33"/>
    <n v="6.92"/>
    <n v="52192.02"/>
    <n v="38710.480000000003"/>
    <n v="13481.54"/>
  </r>
  <r>
    <x v="1"/>
    <s v="Austria"/>
    <x v="10"/>
    <x v="1"/>
    <x v="2"/>
    <x v="1059"/>
    <x v="3"/>
    <x v="2"/>
    <n v="384483993"/>
    <n v="45"/>
    <d v="2011-06-19T00:00:00"/>
    <n v="6212"/>
    <n v="154.06"/>
    <n v="90.93"/>
    <n v="957020.72"/>
    <n v="564857.16"/>
    <n v="392163.56"/>
  </r>
  <r>
    <x v="5"/>
    <s v="Ethiopia"/>
    <x v="3"/>
    <x v="1"/>
    <x v="1"/>
    <x v="1099"/>
    <x v="0"/>
    <x v="7"/>
    <n v="493406999"/>
    <n v="38"/>
    <d v="2013-01-21T00:00:00"/>
    <n v="8950"/>
    <n v="205.7"/>
    <n v="117.11"/>
    <n v="1841015"/>
    <n v="1048134.5"/>
    <n v="792880.5"/>
  </r>
  <r>
    <x v="5"/>
    <s v="Togo"/>
    <x v="0"/>
    <x v="0"/>
    <x v="3"/>
    <x v="272"/>
    <x v="10"/>
    <x v="6"/>
    <n v="723577868"/>
    <n v="20"/>
    <d v="2017-06-23T00:00:00"/>
    <n v="1626"/>
    <n v="255.28"/>
    <n v="159.41999999999999"/>
    <n v="415085.28"/>
    <n v="259216.92"/>
    <n v="155868.35999999999"/>
  </r>
  <r>
    <x v="5"/>
    <s v="Togo"/>
    <x v="2"/>
    <x v="0"/>
    <x v="3"/>
    <x v="1484"/>
    <x v="2"/>
    <x v="0"/>
    <n v="973482930"/>
    <n v="35"/>
    <d v="2013-10-07T00:00:00"/>
    <n v="4087"/>
    <n v="47.45"/>
    <n v="31.79"/>
    <n v="193928.15"/>
    <n v="129925.73"/>
    <n v="64002.42"/>
  </r>
  <r>
    <x v="1"/>
    <s v="Belarus"/>
    <x v="2"/>
    <x v="0"/>
    <x v="3"/>
    <x v="1978"/>
    <x v="7"/>
    <x v="1"/>
    <n v="311921012"/>
    <n v="11"/>
    <d v="2010-08-26T00:00:00"/>
    <n v="3214"/>
    <n v="47.45"/>
    <n v="31.79"/>
    <n v="152504.29999999999"/>
    <n v="102173.06"/>
    <n v="50331.24"/>
  </r>
  <r>
    <x v="1"/>
    <s v="Switzerland"/>
    <x v="0"/>
    <x v="0"/>
    <x v="2"/>
    <x v="935"/>
    <x v="2"/>
    <x v="1"/>
    <n v="128003442"/>
    <n v="44"/>
    <d v="2010-10-23T00:00:00"/>
    <n v="7918"/>
    <n v="255.28"/>
    <n v="159.41999999999999"/>
    <n v="2021307.04"/>
    <n v="1262287.56"/>
    <n v="759019.48"/>
  </r>
  <r>
    <x v="1"/>
    <s v="Italy"/>
    <x v="2"/>
    <x v="1"/>
    <x v="1"/>
    <x v="434"/>
    <x v="1"/>
    <x v="0"/>
    <n v="981154048"/>
    <n v="13"/>
    <d v="2013-08-09T00:00:00"/>
    <n v="4141"/>
    <n v="47.45"/>
    <n v="31.79"/>
    <n v="196490.45"/>
    <n v="131642.39000000001"/>
    <n v="64848.06"/>
  </r>
  <r>
    <x v="0"/>
    <s v="Panama"/>
    <x v="8"/>
    <x v="0"/>
    <x v="3"/>
    <x v="1769"/>
    <x v="10"/>
    <x v="7"/>
    <n v="351109158"/>
    <n v="15"/>
    <d v="2012-06-26T00:00:00"/>
    <n v="9857"/>
    <n v="421.89"/>
    <n v="364.69"/>
    <n v="4158569.73"/>
    <n v="3594749.33"/>
    <n v="563820.4"/>
  </r>
  <r>
    <x v="1"/>
    <s v="Germany"/>
    <x v="4"/>
    <x v="0"/>
    <x v="2"/>
    <x v="640"/>
    <x v="0"/>
    <x v="7"/>
    <n v="287917602"/>
    <n v="33"/>
    <d v="2013-01-05T00:00:00"/>
    <n v="71"/>
    <n v="81.73"/>
    <n v="56.67"/>
    <n v="5802.83"/>
    <n v="4023.57"/>
    <n v="1779.26"/>
  </r>
  <r>
    <x v="0"/>
    <s v="Barbados"/>
    <x v="8"/>
    <x v="1"/>
    <x v="3"/>
    <x v="1979"/>
    <x v="11"/>
    <x v="5"/>
    <n v="661940705"/>
    <n v="12"/>
    <d v="2014-02-21T00:00:00"/>
    <n v="1819"/>
    <n v="421.89"/>
    <n v="364.69"/>
    <n v="767417.91"/>
    <n v="663371.11"/>
    <n v="104046.8"/>
  </r>
  <r>
    <x v="0"/>
    <s v="Saint Kitts and Nevis"/>
    <x v="0"/>
    <x v="1"/>
    <x v="2"/>
    <x v="1980"/>
    <x v="3"/>
    <x v="7"/>
    <n v="513852298"/>
    <n v="40"/>
    <d v="2012-06-27T00:00:00"/>
    <n v="9169"/>
    <n v="255.28"/>
    <n v="159.41999999999999"/>
    <n v="2340662.3199999998"/>
    <n v="1461721.98"/>
    <n v="878940.34"/>
  </r>
  <r>
    <x v="5"/>
    <s v="Seychelles"/>
    <x v="6"/>
    <x v="1"/>
    <x v="3"/>
    <x v="894"/>
    <x v="6"/>
    <x v="7"/>
    <n v="304638707"/>
    <n v="12"/>
    <d v="2012-10-15T00:00:00"/>
    <n v="8218"/>
    <n v="651.21"/>
    <n v="524.96"/>
    <n v="5351643.78"/>
    <n v="4314121.28"/>
    <n v="1037522.5"/>
  </r>
  <r>
    <x v="5"/>
    <s v="Togo"/>
    <x v="10"/>
    <x v="0"/>
    <x v="3"/>
    <x v="73"/>
    <x v="1"/>
    <x v="6"/>
    <n v="565598762"/>
    <n v="16"/>
    <d v="2017-07-29T00:00:00"/>
    <n v="2097"/>
    <n v="154.06"/>
    <n v="90.93"/>
    <n v="323063.82"/>
    <n v="190680.21"/>
    <n v="132383.60999999999"/>
  </r>
  <r>
    <x v="1"/>
    <s v="Cyprus"/>
    <x v="1"/>
    <x v="1"/>
    <x v="2"/>
    <x v="400"/>
    <x v="0"/>
    <x v="5"/>
    <n v="548343789"/>
    <n v="2"/>
    <d v="2014-12-06T00:00:00"/>
    <n v="5967"/>
    <n v="152.58000000000001"/>
    <n v="97.44"/>
    <n v="910444.86"/>
    <n v="581424.48"/>
    <n v="329020.38"/>
  </r>
  <r>
    <x v="2"/>
    <s v="Laos"/>
    <x v="10"/>
    <x v="1"/>
    <x v="2"/>
    <x v="331"/>
    <x v="11"/>
    <x v="0"/>
    <n v="474797618"/>
    <n v="7"/>
    <d v="2013-03-01T00:00:00"/>
    <n v="2021"/>
    <n v="154.06"/>
    <n v="90.93"/>
    <n v="311355.26"/>
    <n v="183769.53"/>
    <n v="127585.73"/>
  </r>
  <r>
    <x v="4"/>
    <s v="Tuvalu"/>
    <x v="5"/>
    <x v="1"/>
    <x v="1"/>
    <x v="1981"/>
    <x v="4"/>
    <x v="0"/>
    <n v="187196576"/>
    <n v="33"/>
    <d v="2013-12-27T00:00:00"/>
    <n v="4482"/>
    <n v="109.28"/>
    <n v="35.840000000000003"/>
    <n v="489792.96"/>
    <n v="160634.88"/>
    <n v="329158.08"/>
  </r>
  <r>
    <x v="1"/>
    <s v="Cyprus"/>
    <x v="8"/>
    <x v="0"/>
    <x v="2"/>
    <x v="57"/>
    <x v="5"/>
    <x v="4"/>
    <n v="498089492"/>
    <n v="20"/>
    <d v="2016-03-22T00:00:00"/>
    <n v="4604"/>
    <n v="421.89"/>
    <n v="364.69"/>
    <n v="1942381.56"/>
    <n v="1679032.76"/>
    <n v="263348.8"/>
  </r>
  <r>
    <x v="3"/>
    <s v="Iraq"/>
    <x v="9"/>
    <x v="1"/>
    <x v="1"/>
    <x v="1508"/>
    <x v="10"/>
    <x v="7"/>
    <n v="940337693"/>
    <n v="19"/>
    <d v="2012-06-25T00:00:00"/>
    <n v="5675"/>
    <n v="9.33"/>
    <n v="6.92"/>
    <n v="52947.75"/>
    <n v="39271"/>
    <n v="13676.75"/>
  </r>
  <r>
    <x v="2"/>
    <s v="Maldives"/>
    <x v="3"/>
    <x v="0"/>
    <x v="0"/>
    <x v="1785"/>
    <x v="11"/>
    <x v="3"/>
    <n v="217115008"/>
    <n v="24"/>
    <d v="2015-03-22T00:00:00"/>
    <n v="8011"/>
    <n v="205.7"/>
    <n v="117.11"/>
    <n v="1647862.7"/>
    <n v="938168.21"/>
    <n v="709694.49"/>
  </r>
  <r>
    <x v="1"/>
    <s v="Moldova"/>
    <x v="1"/>
    <x v="1"/>
    <x v="1"/>
    <x v="1016"/>
    <x v="5"/>
    <x v="3"/>
    <n v="251907765"/>
    <n v="37"/>
    <d v="2015-04-07T00:00:00"/>
    <n v="3961"/>
    <n v="152.58000000000001"/>
    <n v="97.44"/>
    <n v="604369.38"/>
    <n v="385959.84"/>
    <n v="218409.54"/>
  </r>
  <r>
    <x v="2"/>
    <s v="China"/>
    <x v="9"/>
    <x v="1"/>
    <x v="3"/>
    <x v="1325"/>
    <x v="2"/>
    <x v="3"/>
    <n v="338514792"/>
    <n v="1"/>
    <d v="2015-09-12T00:00:00"/>
    <n v="2904"/>
    <n v="9.33"/>
    <n v="6.92"/>
    <n v="27094.32"/>
    <n v="20095.68"/>
    <n v="6998.64"/>
  </r>
  <r>
    <x v="6"/>
    <s v="United States of America"/>
    <x v="2"/>
    <x v="0"/>
    <x v="3"/>
    <x v="1680"/>
    <x v="10"/>
    <x v="0"/>
    <n v="291047418"/>
    <n v="23"/>
    <d v="2013-07-20T00:00:00"/>
    <n v="6253"/>
    <n v="47.45"/>
    <n v="31.79"/>
    <n v="296704.84999999998"/>
    <n v="198782.87"/>
    <n v="97921.98"/>
  </r>
  <r>
    <x v="2"/>
    <s v="Maldives"/>
    <x v="11"/>
    <x v="0"/>
    <x v="0"/>
    <x v="582"/>
    <x v="11"/>
    <x v="1"/>
    <n v="893929469"/>
    <n v="47"/>
    <d v="2010-04-03T00:00:00"/>
    <n v="2450"/>
    <n v="668.27"/>
    <n v="502.54"/>
    <n v="1637261.5"/>
    <n v="1231223"/>
    <n v="406038.5"/>
  </r>
  <r>
    <x v="0"/>
    <s v="Dominica"/>
    <x v="5"/>
    <x v="0"/>
    <x v="3"/>
    <x v="80"/>
    <x v="4"/>
    <x v="3"/>
    <n v="751897275"/>
    <n v="30"/>
    <d v="2015-12-01T00:00:00"/>
    <n v="1967"/>
    <n v="109.28"/>
    <n v="35.840000000000003"/>
    <n v="214953.76"/>
    <n v="70497.279999999999"/>
    <n v="144456.48000000001"/>
  </r>
  <r>
    <x v="1"/>
    <s v="Malta"/>
    <x v="1"/>
    <x v="0"/>
    <x v="2"/>
    <x v="1904"/>
    <x v="3"/>
    <x v="3"/>
    <n v="339999663"/>
    <n v="18"/>
    <d v="2015-06-13T00:00:00"/>
    <n v="2311"/>
    <n v="152.58000000000001"/>
    <n v="97.44"/>
    <n v="352612.38"/>
    <n v="225183.84"/>
    <n v="127428.54"/>
  </r>
  <r>
    <x v="5"/>
    <s v="Nigeria"/>
    <x v="7"/>
    <x v="0"/>
    <x v="3"/>
    <x v="1982"/>
    <x v="3"/>
    <x v="6"/>
    <n v="653597962"/>
    <n v="21"/>
    <d v="2017-06-11T00:00:00"/>
    <n v="3016"/>
    <n v="437.2"/>
    <n v="263.33"/>
    <n v="1318595.2"/>
    <n v="794203.28"/>
    <n v="524391.92000000004"/>
  </r>
  <r>
    <x v="1"/>
    <s v="Russia"/>
    <x v="3"/>
    <x v="1"/>
    <x v="0"/>
    <x v="1487"/>
    <x v="10"/>
    <x v="7"/>
    <n v="958366000"/>
    <n v="35"/>
    <d v="2012-08-03T00:00:00"/>
    <n v="651"/>
    <n v="205.7"/>
    <n v="117.11"/>
    <n v="133910.70000000001"/>
    <n v="76238.61"/>
    <n v="57672.09"/>
  </r>
  <r>
    <x v="5"/>
    <s v="Seychelles"/>
    <x v="5"/>
    <x v="1"/>
    <x v="3"/>
    <x v="1983"/>
    <x v="5"/>
    <x v="3"/>
    <n v="140290105"/>
    <n v="21"/>
    <d v="2015-04-08T00:00:00"/>
    <n v="3814"/>
    <n v="109.28"/>
    <n v="35.840000000000003"/>
    <n v="416793.92"/>
    <n v="136693.76000000001"/>
    <n v="280100.15999999997"/>
  </r>
  <r>
    <x v="5"/>
    <s v="Zimbabwe"/>
    <x v="6"/>
    <x v="1"/>
    <x v="0"/>
    <x v="957"/>
    <x v="1"/>
    <x v="5"/>
    <n v="755669105"/>
    <n v="29"/>
    <d v="2014-08-27T00:00:00"/>
    <n v="8136"/>
    <n v="651.21"/>
    <n v="524.96"/>
    <n v="5298244.5599999996"/>
    <n v="4271074.5599999996"/>
    <n v="1027170"/>
  </r>
  <r>
    <x v="1"/>
    <s v="Norway"/>
    <x v="3"/>
    <x v="0"/>
    <x v="0"/>
    <x v="1984"/>
    <x v="4"/>
    <x v="3"/>
    <n v="481114327"/>
    <n v="20"/>
    <d v="2015-11-24T00:00:00"/>
    <n v="1276"/>
    <n v="205.7"/>
    <n v="117.11"/>
    <n v="262473.2"/>
    <n v="149432.35999999999"/>
    <n v="113040.84"/>
  </r>
  <r>
    <x v="5"/>
    <s v="Botswana"/>
    <x v="11"/>
    <x v="0"/>
    <x v="0"/>
    <x v="1164"/>
    <x v="0"/>
    <x v="0"/>
    <n v="663549602"/>
    <n v="45"/>
    <d v="2014-02-06T00:00:00"/>
    <n v="7927"/>
    <n v="668.27"/>
    <n v="502.54"/>
    <n v="5297376.29"/>
    <n v="3983634.58"/>
    <n v="1313741.71"/>
  </r>
  <r>
    <x v="5"/>
    <s v="Angola"/>
    <x v="7"/>
    <x v="1"/>
    <x v="2"/>
    <x v="1646"/>
    <x v="1"/>
    <x v="7"/>
    <n v="470211255"/>
    <n v="18"/>
    <d v="2012-08-15T00:00:00"/>
    <n v="4814"/>
    <n v="437.2"/>
    <n v="263.33"/>
    <n v="2104680.7999999998"/>
    <n v="1267670.6200000001"/>
    <n v="837010.18"/>
  </r>
  <r>
    <x v="5"/>
    <s v="Zimbabwe"/>
    <x v="10"/>
    <x v="0"/>
    <x v="3"/>
    <x v="1245"/>
    <x v="1"/>
    <x v="7"/>
    <n v="938648116"/>
    <n v="41"/>
    <d v="2012-08-14T00:00:00"/>
    <n v="5691"/>
    <n v="154.06"/>
    <n v="90.93"/>
    <n v="876755.46"/>
    <n v="517482.63"/>
    <n v="359272.83"/>
  </r>
  <r>
    <x v="5"/>
    <s v="Madagascar"/>
    <x v="2"/>
    <x v="0"/>
    <x v="2"/>
    <x v="164"/>
    <x v="2"/>
    <x v="3"/>
    <n v="926721513"/>
    <n v="29"/>
    <d v="2015-10-20T00:00:00"/>
    <n v="6344"/>
    <n v="47.45"/>
    <n v="31.79"/>
    <n v="301022.8"/>
    <n v="201675.76"/>
    <n v="99347.04"/>
  </r>
  <r>
    <x v="2"/>
    <s v="Malaysia"/>
    <x v="11"/>
    <x v="1"/>
    <x v="2"/>
    <x v="1985"/>
    <x v="4"/>
    <x v="0"/>
    <n v="262605273"/>
    <n v="35"/>
    <d v="2013-12-16T00:00:00"/>
    <n v="9591"/>
    <n v="668.27"/>
    <n v="502.54"/>
    <n v="6409377.5700000003"/>
    <n v="4819861.1399999997"/>
    <n v="1589516.43"/>
  </r>
  <r>
    <x v="1"/>
    <s v="Liechtenstein"/>
    <x v="3"/>
    <x v="1"/>
    <x v="2"/>
    <x v="227"/>
    <x v="6"/>
    <x v="5"/>
    <n v="194785726"/>
    <n v="28"/>
    <d v="2014-11-13T00:00:00"/>
    <n v="280"/>
    <n v="205.7"/>
    <n v="117.11"/>
    <n v="57596"/>
    <n v="32790.800000000003"/>
    <n v="24805.200000000001"/>
  </r>
  <r>
    <x v="5"/>
    <s v="Mozambique"/>
    <x v="5"/>
    <x v="0"/>
    <x v="3"/>
    <x v="436"/>
    <x v="9"/>
    <x v="4"/>
    <n v="242061698"/>
    <n v="11"/>
    <d v="2016-02-04T00:00:00"/>
    <n v="290"/>
    <n v="109.28"/>
    <n v="35.840000000000003"/>
    <n v="31691.200000000001"/>
    <n v="10393.6"/>
    <n v="21297.599999999999"/>
  </r>
  <r>
    <x v="1"/>
    <s v="Andorra"/>
    <x v="2"/>
    <x v="0"/>
    <x v="1"/>
    <x v="1628"/>
    <x v="8"/>
    <x v="4"/>
    <n v="443544518"/>
    <n v="4"/>
    <d v="2016-04-28T00:00:00"/>
    <n v="3534"/>
    <n v="47.45"/>
    <n v="31.79"/>
    <n v="167688.29999999999"/>
    <n v="112345.86"/>
    <n v="55342.44"/>
  </r>
  <r>
    <x v="2"/>
    <s v="Myanmar"/>
    <x v="9"/>
    <x v="0"/>
    <x v="3"/>
    <x v="1986"/>
    <x v="10"/>
    <x v="2"/>
    <n v="908658015"/>
    <n v="13"/>
    <d v="2011-06-25T00:00:00"/>
    <n v="954"/>
    <n v="9.33"/>
    <n v="6.92"/>
    <n v="8900.82"/>
    <n v="6601.68"/>
    <n v="2299.14"/>
  </r>
  <r>
    <x v="1"/>
    <s v="San Marino"/>
    <x v="5"/>
    <x v="0"/>
    <x v="3"/>
    <x v="1277"/>
    <x v="1"/>
    <x v="0"/>
    <n v="467138516"/>
    <n v="9"/>
    <d v="2013-08-08T00:00:00"/>
    <n v="5523"/>
    <n v="109.28"/>
    <n v="35.840000000000003"/>
    <n v="603553.43999999994"/>
    <n v="197944.32000000001"/>
    <n v="405609.12"/>
  </r>
  <r>
    <x v="2"/>
    <s v="North Korea"/>
    <x v="5"/>
    <x v="1"/>
    <x v="0"/>
    <x v="397"/>
    <x v="0"/>
    <x v="4"/>
    <n v="719034850"/>
    <n v="50"/>
    <d v="2017-02-04T00:00:00"/>
    <n v="7246"/>
    <n v="109.28"/>
    <n v="35.840000000000003"/>
    <n v="791842.88"/>
    <n v="259696.64000000001"/>
    <n v="532146.24"/>
  </r>
  <r>
    <x v="1"/>
    <s v="Bosnia and Herzegovina"/>
    <x v="10"/>
    <x v="0"/>
    <x v="3"/>
    <x v="1867"/>
    <x v="4"/>
    <x v="4"/>
    <n v="184708344"/>
    <n v="5"/>
    <d v="2016-12-02T00:00:00"/>
    <n v="8159"/>
    <n v="154.06"/>
    <n v="90.93"/>
    <n v="1256975.54"/>
    <n v="741897.87"/>
    <n v="515077.67"/>
  </r>
  <r>
    <x v="2"/>
    <s v="Thailand"/>
    <x v="11"/>
    <x v="1"/>
    <x v="1"/>
    <x v="1692"/>
    <x v="7"/>
    <x v="0"/>
    <n v="154832828"/>
    <n v="38"/>
    <d v="2013-09-08T00:00:00"/>
    <n v="7329"/>
    <n v="668.27"/>
    <n v="502.54"/>
    <n v="4897750.83"/>
    <n v="3683115.66"/>
    <n v="1214635.17"/>
  </r>
  <r>
    <x v="1"/>
    <s v="Bosnia and Herzegovina"/>
    <x v="6"/>
    <x v="1"/>
    <x v="3"/>
    <x v="1987"/>
    <x v="6"/>
    <x v="3"/>
    <n v="640394628"/>
    <n v="19"/>
    <d v="2015-11-07T00:00:00"/>
    <n v="5856"/>
    <n v="651.21"/>
    <n v="524.96"/>
    <n v="3813485.76"/>
    <n v="3074165.76"/>
    <n v="739320"/>
  </r>
  <r>
    <x v="4"/>
    <s v="Vanuatu"/>
    <x v="5"/>
    <x v="0"/>
    <x v="2"/>
    <x v="705"/>
    <x v="10"/>
    <x v="5"/>
    <n v="822692573"/>
    <n v="11"/>
    <d v="2014-07-07T00:00:00"/>
    <n v="1869"/>
    <n v="109.28"/>
    <n v="35.840000000000003"/>
    <n v="204244.32"/>
    <n v="66984.960000000006"/>
    <n v="137259.35999999999"/>
  </r>
  <r>
    <x v="1"/>
    <s v="Andorra"/>
    <x v="10"/>
    <x v="1"/>
    <x v="2"/>
    <x v="1353"/>
    <x v="6"/>
    <x v="4"/>
    <n v="403337991"/>
    <n v="40"/>
    <d v="2016-11-24T00:00:00"/>
    <n v="5529"/>
    <n v="154.06"/>
    <n v="90.93"/>
    <n v="851797.74"/>
    <n v="502751.97"/>
    <n v="349045.77"/>
  </r>
  <r>
    <x v="0"/>
    <s v="Dominican Republic"/>
    <x v="0"/>
    <x v="0"/>
    <x v="1"/>
    <x v="1988"/>
    <x v="0"/>
    <x v="2"/>
    <n v="954254710"/>
    <n v="15"/>
    <d v="2012-01-15T00:00:00"/>
    <n v="4029"/>
    <n v="255.28"/>
    <n v="159.41999999999999"/>
    <n v="1028523.12"/>
    <n v="642303.18000000005"/>
    <n v="386219.94"/>
  </r>
  <r>
    <x v="1"/>
    <s v="Andorra"/>
    <x v="10"/>
    <x v="0"/>
    <x v="1"/>
    <x v="724"/>
    <x v="5"/>
    <x v="0"/>
    <n v="967679059"/>
    <n v="16"/>
    <d v="2013-03-19T00:00:00"/>
    <n v="6592"/>
    <n v="154.06"/>
    <n v="90.93"/>
    <n v="1015563.52"/>
    <n v="599410.56000000006"/>
    <n v="416152.96"/>
  </r>
  <r>
    <x v="2"/>
    <s v="Maldives"/>
    <x v="2"/>
    <x v="0"/>
    <x v="0"/>
    <x v="429"/>
    <x v="1"/>
    <x v="3"/>
    <n v="806159865"/>
    <n v="6"/>
    <d v="2015-07-09T00:00:00"/>
    <n v="9474"/>
    <n v="47.45"/>
    <n v="31.79"/>
    <n v="449541.3"/>
    <n v="301178.46000000002"/>
    <n v="148362.84"/>
  </r>
  <r>
    <x v="0"/>
    <s v="Guatemala"/>
    <x v="7"/>
    <x v="1"/>
    <x v="3"/>
    <x v="61"/>
    <x v="8"/>
    <x v="3"/>
    <n v="452558457"/>
    <n v="14"/>
    <d v="2015-04-18T00:00:00"/>
    <n v="959"/>
    <n v="437.2"/>
    <n v="263.33"/>
    <n v="419274.8"/>
    <n v="252533.47"/>
    <n v="166741.32999999999"/>
  </r>
  <r>
    <x v="5"/>
    <s v="Sudan"/>
    <x v="11"/>
    <x v="1"/>
    <x v="3"/>
    <x v="1221"/>
    <x v="1"/>
    <x v="0"/>
    <n v="860048663"/>
    <n v="4"/>
    <d v="2013-07-23T00:00:00"/>
    <n v="6366"/>
    <n v="668.27"/>
    <n v="502.54"/>
    <n v="4254206.82"/>
    <n v="3199169.64"/>
    <n v="1055037.18"/>
  </r>
  <r>
    <x v="5"/>
    <s v="Mauritania"/>
    <x v="11"/>
    <x v="0"/>
    <x v="0"/>
    <x v="1989"/>
    <x v="1"/>
    <x v="7"/>
    <n v="802116811"/>
    <n v="8"/>
    <d v="2012-07-29T00:00:00"/>
    <n v="3044"/>
    <n v="668.27"/>
    <n v="502.54"/>
    <n v="2034213.88"/>
    <n v="1529731.76"/>
    <n v="504482.12"/>
  </r>
  <r>
    <x v="5"/>
    <s v="Cameroon"/>
    <x v="6"/>
    <x v="1"/>
    <x v="0"/>
    <x v="1414"/>
    <x v="2"/>
    <x v="2"/>
    <n v="922561728"/>
    <n v="42"/>
    <d v="2011-11-05T00:00:00"/>
    <n v="5372"/>
    <n v="651.21"/>
    <n v="524.96"/>
    <n v="3498300.12"/>
    <n v="2820085.12"/>
    <n v="678215"/>
  </r>
  <r>
    <x v="5"/>
    <s v="Central African Republic"/>
    <x v="3"/>
    <x v="1"/>
    <x v="1"/>
    <x v="479"/>
    <x v="7"/>
    <x v="2"/>
    <n v="585494744"/>
    <n v="38"/>
    <d v="2011-09-13T00:00:00"/>
    <n v="9761"/>
    <n v="205.7"/>
    <n v="117.11"/>
    <n v="2007837.7"/>
    <n v="1143110.71"/>
    <n v="864726.99"/>
  </r>
  <r>
    <x v="1"/>
    <s v="Macedonia"/>
    <x v="1"/>
    <x v="0"/>
    <x v="2"/>
    <x v="1685"/>
    <x v="1"/>
    <x v="6"/>
    <n v="125339686"/>
    <n v="13"/>
    <d v="2017-07-24T00:00:00"/>
    <n v="9653"/>
    <n v="152.58000000000001"/>
    <n v="97.44"/>
    <n v="1472854.74"/>
    <n v="940588.32"/>
    <n v="532266.42000000004"/>
  </r>
  <r>
    <x v="1"/>
    <s v="Croatia"/>
    <x v="4"/>
    <x v="1"/>
    <x v="0"/>
    <x v="133"/>
    <x v="5"/>
    <x v="0"/>
    <n v="396832883"/>
    <n v="2"/>
    <d v="2013-03-31T00:00:00"/>
    <n v="523"/>
    <n v="81.73"/>
    <n v="56.67"/>
    <n v="42744.79"/>
    <n v="29638.41"/>
    <n v="13106.38"/>
  </r>
  <r>
    <x v="3"/>
    <s v="Syria"/>
    <x v="8"/>
    <x v="1"/>
    <x v="2"/>
    <x v="958"/>
    <x v="9"/>
    <x v="1"/>
    <n v="525023162"/>
    <n v="26"/>
    <d v="2010-02-06T00:00:00"/>
    <n v="4876"/>
    <n v="421.89"/>
    <n v="364.69"/>
    <n v="2057135.64"/>
    <n v="1778228.44"/>
    <n v="278907.2"/>
  </r>
  <r>
    <x v="4"/>
    <s v="New Zealand"/>
    <x v="7"/>
    <x v="0"/>
    <x v="1"/>
    <x v="1041"/>
    <x v="2"/>
    <x v="7"/>
    <n v="155271852"/>
    <n v="17"/>
    <d v="2012-09-18T00:00:00"/>
    <n v="7246"/>
    <n v="437.2"/>
    <n v="263.33"/>
    <n v="3167951.2"/>
    <n v="1908089.18"/>
    <n v="1259862.02"/>
  </r>
  <r>
    <x v="0"/>
    <s v="El Salvador"/>
    <x v="4"/>
    <x v="1"/>
    <x v="0"/>
    <x v="1314"/>
    <x v="7"/>
    <x v="3"/>
    <n v="803252780"/>
    <n v="49"/>
    <d v="2015-10-14T00:00:00"/>
    <n v="9202"/>
    <n v="81.73"/>
    <n v="56.67"/>
    <n v="752079.46"/>
    <n v="521477.34"/>
    <n v="230602.12"/>
  </r>
  <r>
    <x v="3"/>
    <s v="Israel"/>
    <x v="6"/>
    <x v="1"/>
    <x v="3"/>
    <x v="1672"/>
    <x v="1"/>
    <x v="5"/>
    <n v="904952275"/>
    <n v="7"/>
    <d v="2014-07-17T00:00:00"/>
    <n v="4343"/>
    <n v="651.21"/>
    <n v="524.96"/>
    <n v="2828205.03"/>
    <n v="2279901.2799999998"/>
    <n v="548303.75"/>
  </r>
  <r>
    <x v="3"/>
    <s v="Afghanistan"/>
    <x v="10"/>
    <x v="1"/>
    <x v="0"/>
    <x v="281"/>
    <x v="8"/>
    <x v="6"/>
    <n v="766669166"/>
    <n v="15"/>
    <d v="2017-04-21T00:00:00"/>
    <n v="3298"/>
    <n v="154.06"/>
    <n v="90.93"/>
    <n v="508089.88"/>
    <n v="299887.14"/>
    <n v="208202.74"/>
  </r>
  <r>
    <x v="5"/>
    <s v="Madagascar"/>
    <x v="5"/>
    <x v="0"/>
    <x v="3"/>
    <x v="1571"/>
    <x v="5"/>
    <x v="1"/>
    <n v="315014779"/>
    <n v="11"/>
    <d v="2010-03-23T00:00:00"/>
    <n v="8728"/>
    <n v="109.28"/>
    <n v="35.840000000000003"/>
    <n v="953795.84"/>
    <n v="312811.52000000002"/>
    <n v="640984.31999999995"/>
  </r>
  <r>
    <x v="5"/>
    <s v="Mozambique"/>
    <x v="10"/>
    <x v="1"/>
    <x v="2"/>
    <x v="1215"/>
    <x v="6"/>
    <x v="5"/>
    <n v="446912944"/>
    <n v="19"/>
    <d v="2014-11-01T00:00:00"/>
    <n v="326"/>
    <n v="154.06"/>
    <n v="90.93"/>
    <n v="50223.56"/>
    <n v="29643.18"/>
    <n v="20580.38"/>
  </r>
  <r>
    <x v="5"/>
    <s v="Niger"/>
    <x v="10"/>
    <x v="0"/>
    <x v="1"/>
    <x v="579"/>
    <x v="2"/>
    <x v="3"/>
    <n v="779599988"/>
    <n v="30"/>
    <d v="2015-10-09T00:00:00"/>
    <n v="9816"/>
    <n v="154.06"/>
    <n v="90.93"/>
    <n v="1512252.96"/>
    <n v="892568.88"/>
    <n v="619684.07999999996"/>
  </r>
  <r>
    <x v="5"/>
    <s v="Mali"/>
    <x v="7"/>
    <x v="0"/>
    <x v="0"/>
    <x v="1550"/>
    <x v="9"/>
    <x v="1"/>
    <n v="100624740"/>
    <n v="18"/>
    <d v="2010-01-20T00:00:00"/>
    <n v="5951"/>
    <n v="437.2"/>
    <n v="263.33"/>
    <n v="2601777.2000000002"/>
    <n v="1567076.83"/>
    <n v="1034700.37"/>
  </r>
  <r>
    <x v="0"/>
    <s v="Guatemala"/>
    <x v="0"/>
    <x v="1"/>
    <x v="0"/>
    <x v="1643"/>
    <x v="9"/>
    <x v="2"/>
    <n v="417848527"/>
    <n v="27"/>
    <d v="2011-02-09T00:00:00"/>
    <n v="9519"/>
    <n v="255.28"/>
    <n v="159.41999999999999"/>
    <n v="2430010.3199999998"/>
    <n v="1517518.98"/>
    <n v="912491.34"/>
  </r>
  <r>
    <x v="1"/>
    <s v="Switzerland"/>
    <x v="7"/>
    <x v="1"/>
    <x v="0"/>
    <x v="1633"/>
    <x v="5"/>
    <x v="5"/>
    <n v="209445178"/>
    <n v="33"/>
    <d v="2014-04-20T00:00:00"/>
    <n v="8337"/>
    <n v="437.2"/>
    <n v="263.33"/>
    <n v="3644936.4"/>
    <n v="2195382.21"/>
    <n v="1449554.19"/>
  </r>
  <r>
    <x v="5"/>
    <s v="Benin"/>
    <x v="8"/>
    <x v="0"/>
    <x v="3"/>
    <x v="1929"/>
    <x v="9"/>
    <x v="4"/>
    <n v="273901021"/>
    <n v="28"/>
    <d v="2016-02-08T00:00:00"/>
    <n v="2254"/>
    <n v="421.89"/>
    <n v="364.69"/>
    <n v="950940.06"/>
    <n v="822011.26"/>
    <n v="128928.8"/>
  </r>
  <r>
    <x v="0"/>
    <s v="Jamaica"/>
    <x v="9"/>
    <x v="0"/>
    <x v="1"/>
    <x v="180"/>
    <x v="8"/>
    <x v="1"/>
    <n v="580014884"/>
    <n v="44"/>
    <d v="2010-05-21T00:00:00"/>
    <n v="8148"/>
    <n v="9.33"/>
    <n v="6.92"/>
    <n v="76020.84"/>
    <n v="56384.160000000003"/>
    <n v="19636.68"/>
  </r>
  <r>
    <x v="5"/>
    <s v="Mauritania"/>
    <x v="9"/>
    <x v="1"/>
    <x v="3"/>
    <x v="1990"/>
    <x v="10"/>
    <x v="5"/>
    <n v="716898095"/>
    <n v="22"/>
    <d v="2014-07-17T00:00:00"/>
    <n v="4932"/>
    <n v="9.33"/>
    <n v="6.92"/>
    <n v="46015.56"/>
    <n v="34129.440000000002"/>
    <n v="11886.12"/>
  </r>
  <r>
    <x v="2"/>
    <s v="Kyrgyzstan"/>
    <x v="10"/>
    <x v="1"/>
    <x v="0"/>
    <x v="1040"/>
    <x v="5"/>
    <x v="0"/>
    <n v="343974483"/>
    <n v="46"/>
    <d v="2013-05-09T00:00:00"/>
    <n v="8548"/>
    <n v="154.06"/>
    <n v="90.93"/>
    <n v="1316904.8799999999"/>
    <n v="777269.64"/>
    <n v="539635.24"/>
  </r>
  <r>
    <x v="2"/>
    <s v="Nepal"/>
    <x v="9"/>
    <x v="1"/>
    <x v="0"/>
    <x v="1121"/>
    <x v="6"/>
    <x v="5"/>
    <n v="540980374"/>
    <n v="10"/>
    <d v="2014-11-09T00:00:00"/>
    <n v="6969"/>
    <n v="9.33"/>
    <n v="6.92"/>
    <n v="65020.77"/>
    <n v="48225.48"/>
    <n v="16795.29"/>
  </r>
  <r>
    <x v="2"/>
    <s v="Bhutan"/>
    <x v="1"/>
    <x v="0"/>
    <x v="1"/>
    <x v="1417"/>
    <x v="8"/>
    <x v="6"/>
    <n v="657964599"/>
    <n v="48"/>
    <d v="2017-06-17T00:00:00"/>
    <n v="5201"/>
    <n v="152.58000000000001"/>
    <n v="97.44"/>
    <n v="793568.58"/>
    <n v="506785.44"/>
    <n v="286783.14"/>
  </r>
  <r>
    <x v="5"/>
    <s v="Mali"/>
    <x v="4"/>
    <x v="1"/>
    <x v="0"/>
    <x v="1991"/>
    <x v="8"/>
    <x v="7"/>
    <n v="565288484"/>
    <n v="5"/>
    <d v="2012-04-06T00:00:00"/>
    <n v="279"/>
    <n v="81.73"/>
    <n v="56.67"/>
    <n v="22802.67"/>
    <n v="15810.93"/>
    <n v="6991.74"/>
  </r>
  <r>
    <x v="5"/>
    <s v="Sudan"/>
    <x v="3"/>
    <x v="1"/>
    <x v="1"/>
    <x v="1345"/>
    <x v="11"/>
    <x v="2"/>
    <n v="203625857"/>
    <n v="18"/>
    <d v="2011-03-03T00:00:00"/>
    <n v="6271"/>
    <n v="205.7"/>
    <n v="117.11"/>
    <n v="1289944.7"/>
    <n v="734396.81"/>
    <n v="555547.89"/>
  </r>
  <r>
    <x v="1"/>
    <s v="Switzerland"/>
    <x v="5"/>
    <x v="1"/>
    <x v="0"/>
    <x v="135"/>
    <x v="3"/>
    <x v="2"/>
    <n v="933963048"/>
    <n v="34"/>
    <d v="2011-06-24T00:00:00"/>
    <n v="9275"/>
    <n v="109.28"/>
    <n v="35.840000000000003"/>
    <n v="1013572"/>
    <n v="332416"/>
    <n v="681156"/>
  </r>
  <r>
    <x v="1"/>
    <s v="Greece"/>
    <x v="3"/>
    <x v="0"/>
    <x v="3"/>
    <x v="1048"/>
    <x v="3"/>
    <x v="3"/>
    <n v="587598884"/>
    <n v="39"/>
    <d v="2015-06-13T00:00:00"/>
    <n v="2422"/>
    <n v="205.7"/>
    <n v="117.11"/>
    <n v="498205.4"/>
    <n v="283640.42"/>
    <n v="214564.98"/>
  </r>
  <r>
    <x v="2"/>
    <s v="Bangladesh"/>
    <x v="9"/>
    <x v="0"/>
    <x v="1"/>
    <x v="1711"/>
    <x v="5"/>
    <x v="2"/>
    <n v="216144692"/>
    <n v="34"/>
    <d v="2011-04-18T00:00:00"/>
    <n v="873"/>
    <n v="9.33"/>
    <n v="6.92"/>
    <n v="8145.09"/>
    <n v="6041.16"/>
    <n v="2103.9299999999998"/>
  </r>
  <r>
    <x v="1"/>
    <s v="Ireland"/>
    <x v="4"/>
    <x v="0"/>
    <x v="1"/>
    <x v="1992"/>
    <x v="6"/>
    <x v="5"/>
    <n v="941524302"/>
    <n v="6"/>
    <d v="2014-10-09T00:00:00"/>
    <n v="6819"/>
    <n v="81.73"/>
    <n v="56.67"/>
    <n v="557316.87"/>
    <n v="386432.73"/>
    <n v="170884.14"/>
  </r>
  <r>
    <x v="1"/>
    <s v="Denmark"/>
    <x v="7"/>
    <x v="1"/>
    <x v="0"/>
    <x v="572"/>
    <x v="1"/>
    <x v="7"/>
    <n v="805974042"/>
    <n v="6"/>
    <d v="2012-07-28T00:00:00"/>
    <n v="4484"/>
    <n v="437.2"/>
    <n v="263.33"/>
    <n v="1960404.8"/>
    <n v="1180771.72"/>
    <n v="779633.08"/>
  </r>
  <r>
    <x v="2"/>
    <s v="Philippines"/>
    <x v="7"/>
    <x v="0"/>
    <x v="3"/>
    <x v="269"/>
    <x v="5"/>
    <x v="2"/>
    <n v="622042739"/>
    <n v="26"/>
    <d v="2011-03-28T00:00:00"/>
    <n v="5124"/>
    <n v="437.2"/>
    <n v="263.33"/>
    <n v="2240212.7999999998"/>
    <n v="1349302.92"/>
    <n v="890909.88"/>
  </r>
  <r>
    <x v="5"/>
    <s v="Malawi"/>
    <x v="6"/>
    <x v="0"/>
    <x v="2"/>
    <x v="744"/>
    <x v="7"/>
    <x v="1"/>
    <n v="822591722"/>
    <n v="16"/>
    <d v="2010-09-03T00:00:00"/>
    <n v="2025"/>
    <n v="651.21"/>
    <n v="524.96"/>
    <n v="1318700.25"/>
    <n v="1063044"/>
    <n v="255656.25"/>
  </r>
  <r>
    <x v="4"/>
    <s v="Nauru"/>
    <x v="3"/>
    <x v="0"/>
    <x v="0"/>
    <x v="102"/>
    <x v="4"/>
    <x v="3"/>
    <n v="110794818"/>
    <n v="18"/>
    <d v="2015-11-24T00:00:00"/>
    <n v="5504"/>
    <n v="205.7"/>
    <n v="117.11"/>
    <n v="1132172.8"/>
    <n v="644573.43999999994"/>
    <n v="487599.35999999999"/>
  </r>
  <r>
    <x v="4"/>
    <s v="Palau"/>
    <x v="5"/>
    <x v="1"/>
    <x v="3"/>
    <x v="1993"/>
    <x v="9"/>
    <x v="1"/>
    <n v="410138356"/>
    <n v="37"/>
    <d v="2010-03-02T00:00:00"/>
    <n v="7909"/>
    <n v="109.28"/>
    <n v="35.840000000000003"/>
    <n v="864295.52"/>
    <n v="283458.56"/>
    <n v="580836.96"/>
  </r>
  <r>
    <x v="0"/>
    <s v="Jamaica"/>
    <x v="10"/>
    <x v="1"/>
    <x v="2"/>
    <x v="769"/>
    <x v="2"/>
    <x v="2"/>
    <n v="114421164"/>
    <n v="15"/>
    <d v="2011-09-17T00:00:00"/>
    <n v="8620"/>
    <n v="154.06"/>
    <n v="90.93"/>
    <n v="1327997.2"/>
    <n v="783816.6"/>
    <n v="544180.6"/>
  </r>
  <r>
    <x v="0"/>
    <s v="Honduras"/>
    <x v="8"/>
    <x v="0"/>
    <x v="1"/>
    <x v="1055"/>
    <x v="3"/>
    <x v="6"/>
    <n v="837754571"/>
    <n v="8"/>
    <d v="2017-06-02T00:00:00"/>
    <n v="9049"/>
    <n v="421.89"/>
    <n v="364.69"/>
    <n v="3817682.61"/>
    <n v="3300079.81"/>
    <n v="517602.8"/>
  </r>
  <r>
    <x v="2"/>
    <s v="China"/>
    <x v="1"/>
    <x v="1"/>
    <x v="2"/>
    <x v="1723"/>
    <x v="2"/>
    <x v="0"/>
    <n v="664562404"/>
    <n v="11"/>
    <d v="2013-09-19T00:00:00"/>
    <n v="7638"/>
    <n v="152.58000000000001"/>
    <n v="97.44"/>
    <n v="1165406.04"/>
    <n v="744246.72"/>
    <n v="421159.32"/>
  </r>
  <r>
    <x v="5"/>
    <s v="Mali"/>
    <x v="5"/>
    <x v="0"/>
    <x v="1"/>
    <x v="1192"/>
    <x v="6"/>
    <x v="1"/>
    <n v="899580991"/>
    <n v="32"/>
    <d v="2010-11-08T00:00:00"/>
    <n v="4861"/>
    <n v="109.28"/>
    <n v="35.840000000000003"/>
    <n v="531210.07999999996"/>
    <n v="174218.23999999999"/>
    <n v="356991.84"/>
  </r>
  <r>
    <x v="1"/>
    <s v="Estonia"/>
    <x v="2"/>
    <x v="1"/>
    <x v="2"/>
    <x v="805"/>
    <x v="11"/>
    <x v="4"/>
    <n v="217859160"/>
    <n v="15"/>
    <d v="2016-03-05T00:00:00"/>
    <n v="8222"/>
    <n v="47.45"/>
    <n v="31.79"/>
    <n v="390133.9"/>
    <n v="261377.38"/>
    <n v="128756.52"/>
  </r>
  <r>
    <x v="5"/>
    <s v="Rwanda"/>
    <x v="8"/>
    <x v="0"/>
    <x v="2"/>
    <x v="1994"/>
    <x v="7"/>
    <x v="3"/>
    <n v="514758241"/>
    <n v="20"/>
    <d v="2015-09-13T00:00:00"/>
    <n v="7257"/>
    <n v="421.89"/>
    <n v="364.69"/>
    <n v="3061655.73"/>
    <n v="2646555.33"/>
    <n v="415100.4"/>
  </r>
  <r>
    <x v="4"/>
    <s v="Tonga"/>
    <x v="2"/>
    <x v="0"/>
    <x v="0"/>
    <x v="1995"/>
    <x v="11"/>
    <x v="3"/>
    <n v="155952060"/>
    <n v="45"/>
    <d v="2015-04-06T00:00:00"/>
    <n v="8535"/>
    <n v="47.45"/>
    <n v="31.79"/>
    <n v="404985.75"/>
    <n v="271327.65000000002"/>
    <n v="133658.1"/>
  </r>
  <r>
    <x v="1"/>
    <s v="Andorra"/>
    <x v="10"/>
    <x v="1"/>
    <x v="2"/>
    <x v="293"/>
    <x v="0"/>
    <x v="0"/>
    <n v="727426946"/>
    <n v="50"/>
    <d v="2014-02-03T00:00:00"/>
    <n v="653"/>
    <n v="154.06"/>
    <n v="90.93"/>
    <n v="100601.18"/>
    <n v="59377.29"/>
    <n v="41223.89"/>
  </r>
  <r>
    <x v="0"/>
    <s v="Saint Lucia"/>
    <x v="0"/>
    <x v="0"/>
    <x v="0"/>
    <x v="1996"/>
    <x v="8"/>
    <x v="4"/>
    <n v="285481727"/>
    <n v="34"/>
    <d v="2016-05-18T00:00:00"/>
    <n v="9242"/>
    <n v="255.28"/>
    <n v="159.41999999999999"/>
    <n v="2359297.7599999998"/>
    <n v="1473359.64"/>
    <n v="885938.12"/>
  </r>
  <r>
    <x v="5"/>
    <s v="Togo"/>
    <x v="5"/>
    <x v="0"/>
    <x v="1"/>
    <x v="1247"/>
    <x v="5"/>
    <x v="7"/>
    <n v="106727731"/>
    <n v="8"/>
    <d v="2012-04-05T00:00:00"/>
    <n v="1962"/>
    <n v="109.28"/>
    <n v="35.840000000000003"/>
    <n v="214407.36"/>
    <n v="70318.080000000002"/>
    <n v="144089.28"/>
  </r>
  <r>
    <x v="3"/>
    <s v="Syria"/>
    <x v="5"/>
    <x v="1"/>
    <x v="2"/>
    <x v="1997"/>
    <x v="0"/>
    <x v="2"/>
    <n v="638088786"/>
    <n v="26"/>
    <d v="2011-12-28T00:00:00"/>
    <n v="3506"/>
    <n v="109.28"/>
    <n v="35.840000000000003"/>
    <n v="383135.68"/>
    <n v="125655.03999999999"/>
    <n v="257480.64"/>
  </r>
  <r>
    <x v="5"/>
    <s v="Guinea"/>
    <x v="1"/>
    <x v="1"/>
    <x v="0"/>
    <x v="1827"/>
    <x v="3"/>
    <x v="2"/>
    <n v="146801221"/>
    <n v="49"/>
    <d v="2011-06-26T00:00:00"/>
    <n v="598"/>
    <n v="152.58000000000001"/>
    <n v="97.44"/>
    <n v="91242.84"/>
    <n v="58269.120000000003"/>
    <n v="32973.72"/>
  </r>
  <r>
    <x v="4"/>
    <s v="New Zealand"/>
    <x v="1"/>
    <x v="1"/>
    <x v="2"/>
    <x v="1690"/>
    <x v="3"/>
    <x v="2"/>
    <n v="570413863"/>
    <n v="29"/>
    <d v="2011-06-28T00:00:00"/>
    <n v="6993"/>
    <n v="152.58000000000001"/>
    <n v="97.44"/>
    <n v="1066991.94"/>
    <n v="681397.92"/>
    <n v="385594.02"/>
  </r>
  <r>
    <x v="3"/>
    <s v="Israel"/>
    <x v="6"/>
    <x v="1"/>
    <x v="2"/>
    <x v="224"/>
    <x v="9"/>
    <x v="5"/>
    <n v="766788041"/>
    <n v="32"/>
    <d v="2014-02-16T00:00:00"/>
    <n v="8476"/>
    <n v="651.21"/>
    <n v="524.96"/>
    <n v="5519655.96"/>
    <n v="4449560.96"/>
    <n v="1070095"/>
  </r>
  <r>
    <x v="3"/>
    <s v="Oman"/>
    <x v="6"/>
    <x v="0"/>
    <x v="2"/>
    <x v="1998"/>
    <x v="4"/>
    <x v="1"/>
    <n v="564097583"/>
    <n v="11"/>
    <d v="2010-12-02T00:00:00"/>
    <n v="7865"/>
    <n v="651.21"/>
    <n v="524.96"/>
    <n v="5121766.6500000004"/>
    <n v="4128810.4"/>
    <n v="992956.25"/>
  </r>
  <r>
    <x v="5"/>
    <s v="Central African Republic"/>
    <x v="10"/>
    <x v="0"/>
    <x v="3"/>
    <x v="1157"/>
    <x v="3"/>
    <x v="6"/>
    <n v="310828816"/>
    <n v="35"/>
    <d v="2017-06-24T00:00:00"/>
    <n v="9"/>
    <n v="154.06"/>
    <n v="90.93"/>
    <n v="1386.54"/>
    <n v="818.37"/>
    <n v="568.16999999999996"/>
  </r>
  <r>
    <x v="5"/>
    <s v="Cameroon"/>
    <x v="11"/>
    <x v="0"/>
    <x v="2"/>
    <x v="159"/>
    <x v="0"/>
    <x v="3"/>
    <n v="425780570"/>
    <n v="7"/>
    <d v="2015-12-18T00:00:00"/>
    <n v="6787"/>
    <n v="668.27"/>
    <n v="502.54"/>
    <n v="4535548.49"/>
    <n v="3410738.98"/>
    <n v="1124809.51"/>
  </r>
  <r>
    <x v="2"/>
    <s v="Sri Lanka"/>
    <x v="1"/>
    <x v="1"/>
    <x v="3"/>
    <x v="1999"/>
    <x v="6"/>
    <x v="7"/>
    <n v="948064172"/>
    <n v="47"/>
    <d v="2012-11-23T00:00:00"/>
    <n v="2111"/>
    <n v="152.58000000000001"/>
    <n v="97.44"/>
    <n v="322096.38"/>
    <n v="205695.84"/>
    <n v="116400.54"/>
  </r>
  <r>
    <x v="1"/>
    <s v="Belgium"/>
    <x v="9"/>
    <x v="1"/>
    <x v="0"/>
    <x v="581"/>
    <x v="3"/>
    <x v="2"/>
    <n v="187103450"/>
    <n v="10"/>
    <d v="2011-05-14T00:00:00"/>
    <n v="6924"/>
    <n v="9.33"/>
    <n v="6.92"/>
    <n v="64600.92"/>
    <n v="47914.080000000002"/>
    <n v="16686.84"/>
  </r>
  <r>
    <x v="1"/>
    <s v="Romania"/>
    <x v="3"/>
    <x v="0"/>
    <x v="3"/>
    <x v="2000"/>
    <x v="5"/>
    <x v="4"/>
    <n v="572634732"/>
    <n v="18"/>
    <d v="2016-04-01T00:00:00"/>
    <n v="4197"/>
    <n v="205.7"/>
    <n v="117.11"/>
    <n v="863322.9"/>
    <n v="491510.67"/>
    <n v="371812.23"/>
  </r>
  <r>
    <x v="3"/>
    <s v="Qatar"/>
    <x v="11"/>
    <x v="0"/>
    <x v="3"/>
    <x v="2001"/>
    <x v="9"/>
    <x v="5"/>
    <n v="104706847"/>
    <n v="28"/>
    <d v="2014-02-07T00:00:00"/>
    <n v="3938"/>
    <n v="668.27"/>
    <n v="502.54"/>
    <n v="2631647.2599999998"/>
    <n v="1979002.52"/>
    <n v="652644.74"/>
  </r>
  <r>
    <x v="2"/>
    <s v="Maldives"/>
    <x v="0"/>
    <x v="0"/>
    <x v="1"/>
    <x v="2002"/>
    <x v="8"/>
    <x v="3"/>
    <n v="903681123"/>
    <n v="12"/>
    <d v="2015-04-26T00:00:00"/>
    <n v="8181"/>
    <n v="255.28"/>
    <n v="159.41999999999999"/>
    <n v="2088445.68"/>
    <n v="1304215.02"/>
    <n v="784230.66"/>
  </r>
  <r>
    <x v="5"/>
    <s v="Uganda"/>
    <x v="10"/>
    <x v="0"/>
    <x v="2"/>
    <x v="83"/>
    <x v="1"/>
    <x v="7"/>
    <n v="660231387"/>
    <n v="30"/>
    <d v="2012-08-23T00:00:00"/>
    <n v="5994"/>
    <n v="154.06"/>
    <n v="90.93"/>
    <n v="923435.64"/>
    <n v="545034.42000000004"/>
    <n v="378401.22"/>
  </r>
  <r>
    <x v="1"/>
    <s v="Serbia"/>
    <x v="10"/>
    <x v="0"/>
    <x v="1"/>
    <x v="1244"/>
    <x v="7"/>
    <x v="5"/>
    <n v="285343968"/>
    <n v="5"/>
    <d v="2014-09-05T00:00:00"/>
    <n v="8476"/>
    <n v="154.06"/>
    <n v="90.93"/>
    <n v="1305812.56"/>
    <n v="770722.68"/>
    <n v="535089.88"/>
  </r>
  <r>
    <x v="4"/>
    <s v="Vanuatu"/>
    <x v="3"/>
    <x v="0"/>
    <x v="2"/>
    <x v="1848"/>
    <x v="1"/>
    <x v="7"/>
    <n v="760317695"/>
    <n v="49"/>
    <d v="2012-08-30T00:00:00"/>
    <n v="3757"/>
    <n v="205.7"/>
    <n v="117.11"/>
    <n v="772814.9"/>
    <n v="439982.27"/>
    <n v="332832.63"/>
  </r>
  <r>
    <x v="1"/>
    <s v="Slovenia"/>
    <x v="10"/>
    <x v="1"/>
    <x v="0"/>
    <x v="1513"/>
    <x v="8"/>
    <x v="0"/>
    <n v="886763894"/>
    <n v="36"/>
    <d v="2013-05-27T00:00:00"/>
    <n v="1997"/>
    <n v="154.06"/>
    <n v="90.93"/>
    <n v="307657.82"/>
    <n v="181587.21"/>
    <n v="126070.61"/>
  </r>
  <r>
    <x v="1"/>
    <s v="Moldova"/>
    <x v="2"/>
    <x v="1"/>
    <x v="1"/>
    <x v="2003"/>
    <x v="4"/>
    <x v="0"/>
    <n v="436606395"/>
    <n v="29"/>
    <d v="2013-12-03T00:00:00"/>
    <n v="389"/>
    <n v="47.45"/>
    <n v="31.79"/>
    <n v="18458.05"/>
    <n v="12366.31"/>
    <n v="6091.74"/>
  </r>
  <r>
    <x v="3"/>
    <s v="Algeria"/>
    <x v="9"/>
    <x v="0"/>
    <x v="3"/>
    <x v="819"/>
    <x v="9"/>
    <x v="7"/>
    <n v="602081525"/>
    <n v="4"/>
    <d v="2012-01-28T00:00:00"/>
    <n v="8158"/>
    <n v="9.33"/>
    <n v="6.92"/>
    <n v="76114.14"/>
    <n v="56453.36"/>
    <n v="19660.78"/>
  </r>
  <r>
    <x v="1"/>
    <s v="Kosovo"/>
    <x v="7"/>
    <x v="0"/>
    <x v="2"/>
    <x v="493"/>
    <x v="2"/>
    <x v="1"/>
    <n v="845738112"/>
    <n v="27"/>
    <d v="2010-10-23T00:00:00"/>
    <n v="1557"/>
    <n v="437.2"/>
    <n v="263.33"/>
    <n v="680720.4"/>
    <n v="410004.81"/>
    <n v="270715.59000000003"/>
  </r>
  <r>
    <x v="5"/>
    <s v="Ghana"/>
    <x v="0"/>
    <x v="0"/>
    <x v="2"/>
    <x v="2004"/>
    <x v="2"/>
    <x v="0"/>
    <n v="250437486"/>
    <n v="24"/>
    <d v="2013-10-05T00:00:00"/>
    <n v="8872"/>
    <n v="255.28"/>
    <n v="159.41999999999999"/>
    <n v="2264844.16"/>
    <n v="1414374.24"/>
    <n v="850469.92"/>
  </r>
  <r>
    <x v="1"/>
    <s v="Belarus"/>
    <x v="9"/>
    <x v="0"/>
    <x v="1"/>
    <x v="487"/>
    <x v="10"/>
    <x v="5"/>
    <n v="669353473"/>
    <n v="13"/>
    <d v="2014-07-07T00:00:00"/>
    <n v="5422"/>
    <n v="9.33"/>
    <n v="6.92"/>
    <n v="50587.26"/>
    <n v="37520.239999999998"/>
    <n v="13067.02"/>
  </r>
  <r>
    <x v="5"/>
    <s v="South Sudan"/>
    <x v="7"/>
    <x v="1"/>
    <x v="0"/>
    <x v="1698"/>
    <x v="8"/>
    <x v="3"/>
    <n v="875972402"/>
    <n v="22"/>
    <d v="2015-04-29T00:00:00"/>
    <n v="8555"/>
    <n v="437.2"/>
    <n v="263.33"/>
    <n v="3740246"/>
    <n v="2252788.15"/>
    <n v="1487457.85"/>
  </r>
  <r>
    <x v="5"/>
    <s v="Mauritius"/>
    <x v="7"/>
    <x v="1"/>
    <x v="2"/>
    <x v="1710"/>
    <x v="1"/>
    <x v="3"/>
    <n v="614093101"/>
    <n v="20"/>
    <d v="2015-07-27T00:00:00"/>
    <n v="2650"/>
    <n v="437.2"/>
    <n v="263.33"/>
    <n v="1158580"/>
    <n v="697824.5"/>
    <n v="460755.5"/>
  </r>
  <r>
    <x v="1"/>
    <s v="Belgium"/>
    <x v="7"/>
    <x v="0"/>
    <x v="0"/>
    <x v="1051"/>
    <x v="2"/>
    <x v="3"/>
    <n v="147826898"/>
    <n v="37"/>
    <d v="2015-11-05T00:00:00"/>
    <n v="4119"/>
    <n v="437.2"/>
    <n v="263.33"/>
    <n v="1800826.8"/>
    <n v="1084656.27"/>
    <n v="716170.53"/>
  </r>
  <r>
    <x v="5"/>
    <s v="Tanzania"/>
    <x v="4"/>
    <x v="1"/>
    <x v="0"/>
    <x v="2005"/>
    <x v="6"/>
    <x v="0"/>
    <n v="711597621"/>
    <n v="43"/>
    <d v="2013-11-14T00:00:00"/>
    <n v="6404"/>
    <n v="81.73"/>
    <n v="56.67"/>
    <n v="523398.92"/>
    <n v="362914.68"/>
    <n v="160484.24"/>
  </r>
  <r>
    <x v="2"/>
    <s v="Malaysia"/>
    <x v="7"/>
    <x v="0"/>
    <x v="2"/>
    <x v="516"/>
    <x v="0"/>
    <x v="3"/>
    <n v="460141599"/>
    <n v="18"/>
    <d v="2016-01-12T00:00:00"/>
    <n v="4979"/>
    <n v="437.2"/>
    <n v="263.33"/>
    <n v="2176818.7999999998"/>
    <n v="1311120.07"/>
    <n v="865698.73"/>
  </r>
  <r>
    <x v="5"/>
    <s v="Cameroon"/>
    <x v="7"/>
    <x v="0"/>
    <x v="0"/>
    <x v="309"/>
    <x v="9"/>
    <x v="2"/>
    <n v="318507659"/>
    <n v="37"/>
    <d v="2011-02-07T00:00:00"/>
    <n v="2349"/>
    <n v="437.2"/>
    <n v="263.33"/>
    <n v="1026982.8"/>
    <n v="618562.17000000004"/>
    <n v="408420.63"/>
  </r>
  <r>
    <x v="1"/>
    <s v="Spain"/>
    <x v="7"/>
    <x v="0"/>
    <x v="1"/>
    <x v="269"/>
    <x v="5"/>
    <x v="2"/>
    <n v="832057130"/>
    <n v="31"/>
    <d v="2011-04-02T00:00:00"/>
    <n v="3050"/>
    <n v="437.2"/>
    <n v="263.33"/>
    <n v="1333460"/>
    <n v="803156.5"/>
    <n v="530303.5"/>
  </r>
  <r>
    <x v="0"/>
    <s v="Panama"/>
    <x v="3"/>
    <x v="0"/>
    <x v="3"/>
    <x v="1702"/>
    <x v="0"/>
    <x v="1"/>
    <n v="816463840"/>
    <n v="23"/>
    <d v="2011-01-09T00:00:00"/>
    <n v="8649"/>
    <n v="205.7"/>
    <n v="117.11"/>
    <n v="1779099.3"/>
    <n v="1012884.39"/>
    <n v="766214.91"/>
  </r>
  <r>
    <x v="2"/>
    <s v="Turkmenistan"/>
    <x v="4"/>
    <x v="0"/>
    <x v="0"/>
    <x v="2006"/>
    <x v="1"/>
    <x v="0"/>
    <n v="507714116"/>
    <n v="50"/>
    <d v="2013-08-23T00:00:00"/>
    <n v="2744"/>
    <n v="81.73"/>
    <n v="56.67"/>
    <n v="224267.12"/>
    <n v="155502.48000000001"/>
    <n v="68764.639999999999"/>
  </r>
  <r>
    <x v="1"/>
    <s v="Lithuania"/>
    <x v="6"/>
    <x v="0"/>
    <x v="3"/>
    <x v="1534"/>
    <x v="7"/>
    <x v="2"/>
    <n v="212106788"/>
    <n v="34"/>
    <d v="2011-09-26T00:00:00"/>
    <n v="5967"/>
    <n v="651.21"/>
    <n v="524.96"/>
    <n v="3885770.07"/>
    <n v="3132436.32"/>
    <n v="753333.75"/>
  </r>
  <r>
    <x v="5"/>
    <s v="Guinea-Bissau"/>
    <x v="0"/>
    <x v="0"/>
    <x v="3"/>
    <x v="1619"/>
    <x v="3"/>
    <x v="5"/>
    <n v="756253182"/>
    <n v="14"/>
    <d v="2014-06-09T00:00:00"/>
    <n v="977"/>
    <n v="255.28"/>
    <n v="159.41999999999999"/>
    <n v="249408.56"/>
    <n v="155753.34"/>
    <n v="93655.22"/>
  </r>
  <r>
    <x v="4"/>
    <s v="Fiji"/>
    <x v="0"/>
    <x v="1"/>
    <x v="0"/>
    <x v="468"/>
    <x v="0"/>
    <x v="7"/>
    <n v="337077128"/>
    <n v="14"/>
    <d v="2012-12-30T00:00:00"/>
    <n v="7468"/>
    <n v="255.28"/>
    <n v="159.41999999999999"/>
    <n v="1906431.04"/>
    <n v="1190548.56"/>
    <n v="715882.48"/>
  </r>
  <r>
    <x v="1"/>
    <s v="Russia"/>
    <x v="4"/>
    <x v="0"/>
    <x v="0"/>
    <x v="1461"/>
    <x v="2"/>
    <x v="5"/>
    <n v="371814954"/>
    <n v="24"/>
    <d v="2014-10-08T00:00:00"/>
    <n v="7162"/>
    <n v="81.73"/>
    <n v="56.67"/>
    <n v="585350.26"/>
    <n v="405870.54"/>
    <n v="179479.72"/>
  </r>
  <r>
    <x v="1"/>
    <s v="Ireland"/>
    <x v="9"/>
    <x v="0"/>
    <x v="2"/>
    <x v="2007"/>
    <x v="2"/>
    <x v="4"/>
    <n v="548015487"/>
    <n v="20"/>
    <d v="2016-10-09T00:00:00"/>
    <n v="8815"/>
    <n v="9.33"/>
    <n v="6.92"/>
    <n v="82243.95"/>
    <n v="60999.8"/>
    <n v="21244.15"/>
  </r>
  <r>
    <x v="6"/>
    <s v="Canada"/>
    <x v="7"/>
    <x v="1"/>
    <x v="0"/>
    <x v="941"/>
    <x v="5"/>
    <x v="6"/>
    <n v="173540055"/>
    <n v="44"/>
    <d v="2017-04-14T00:00:00"/>
    <n v="3214"/>
    <n v="437.2"/>
    <n v="263.33"/>
    <n v="1405160.8"/>
    <n v="846342.62"/>
    <n v="558818.18000000005"/>
  </r>
  <r>
    <x v="3"/>
    <s v="Israel"/>
    <x v="8"/>
    <x v="1"/>
    <x v="1"/>
    <x v="1313"/>
    <x v="10"/>
    <x v="2"/>
    <n v="426562488"/>
    <n v="23"/>
    <d v="2011-07-14T00:00:00"/>
    <n v="8174"/>
    <n v="421.89"/>
    <n v="364.69"/>
    <n v="3448528.86"/>
    <n v="2980976.06"/>
    <n v="467552.8"/>
  </r>
  <r>
    <x v="1"/>
    <s v="Spain"/>
    <x v="10"/>
    <x v="1"/>
    <x v="0"/>
    <x v="2008"/>
    <x v="8"/>
    <x v="2"/>
    <n v="305569112"/>
    <n v="50"/>
    <d v="2011-06-03T00:00:00"/>
    <n v="3545"/>
    <n v="154.06"/>
    <n v="90.93"/>
    <n v="546142.69999999995"/>
    <n v="322346.84999999998"/>
    <n v="223795.85"/>
  </r>
  <r>
    <x v="2"/>
    <s v="Cambodia"/>
    <x v="1"/>
    <x v="0"/>
    <x v="1"/>
    <x v="2009"/>
    <x v="3"/>
    <x v="1"/>
    <n v="679358756"/>
    <n v="3"/>
    <d v="2010-05-22T00:00:00"/>
    <n v="6208"/>
    <n v="152.58000000000001"/>
    <n v="97.44"/>
    <n v="947216.64"/>
    <n v="604907.52000000002"/>
    <n v="342309.12"/>
  </r>
  <r>
    <x v="3"/>
    <s v="Iran"/>
    <x v="11"/>
    <x v="0"/>
    <x v="3"/>
    <x v="1402"/>
    <x v="5"/>
    <x v="2"/>
    <n v="237042748"/>
    <n v="29"/>
    <d v="2011-04-03T00:00:00"/>
    <n v="5072"/>
    <n v="668.27"/>
    <n v="502.54"/>
    <n v="3389465.44"/>
    <n v="2548882.88"/>
    <n v="840582.56"/>
  </r>
  <r>
    <x v="5"/>
    <s v="Malawi"/>
    <x v="2"/>
    <x v="1"/>
    <x v="3"/>
    <x v="182"/>
    <x v="3"/>
    <x v="0"/>
    <n v="438044917"/>
    <n v="7"/>
    <d v="2013-05-17T00:00:00"/>
    <n v="6080"/>
    <n v="47.45"/>
    <n v="31.79"/>
    <n v="288496"/>
    <n v="193283.20000000001"/>
    <n v="95212.800000000003"/>
  </r>
  <r>
    <x v="0"/>
    <s v="Haiti"/>
    <x v="7"/>
    <x v="0"/>
    <x v="1"/>
    <x v="2010"/>
    <x v="11"/>
    <x v="1"/>
    <n v="562101590"/>
    <n v="33"/>
    <d v="2010-03-17T00:00:00"/>
    <n v="7207"/>
    <n v="437.2"/>
    <n v="263.33"/>
    <n v="3150900.4"/>
    <n v="1897819.31"/>
    <n v="1253081.0900000001"/>
  </r>
  <r>
    <x v="5"/>
    <s v="Republic of the Congo"/>
    <x v="10"/>
    <x v="1"/>
    <x v="0"/>
    <x v="912"/>
    <x v="7"/>
    <x v="5"/>
    <n v="859261596"/>
    <n v="41"/>
    <d v="2014-09-29T00:00:00"/>
    <n v="3456"/>
    <n v="154.06"/>
    <n v="90.93"/>
    <n v="532431.35999999999"/>
    <n v="314254.08000000002"/>
    <n v="218177.28"/>
  </r>
  <r>
    <x v="2"/>
    <s v="Sri Lanka"/>
    <x v="1"/>
    <x v="1"/>
    <x v="1"/>
    <x v="2011"/>
    <x v="4"/>
    <x v="1"/>
    <n v="299886262"/>
    <n v="26"/>
    <d v="2010-12-08T00:00:00"/>
    <n v="1864"/>
    <n v="152.58000000000001"/>
    <n v="97.44"/>
    <n v="284409.12"/>
    <n v="181628.16"/>
    <n v="102780.96"/>
  </r>
  <r>
    <x v="3"/>
    <s v="Israel"/>
    <x v="10"/>
    <x v="1"/>
    <x v="0"/>
    <x v="166"/>
    <x v="3"/>
    <x v="1"/>
    <n v="624649417"/>
    <n v="24"/>
    <d v="2010-05-26T00:00:00"/>
    <n v="6498"/>
    <n v="154.06"/>
    <n v="90.93"/>
    <n v="1001081.88"/>
    <n v="590863.14"/>
    <n v="410218.74"/>
  </r>
  <r>
    <x v="3"/>
    <s v="Pakistan"/>
    <x v="9"/>
    <x v="0"/>
    <x v="1"/>
    <x v="380"/>
    <x v="10"/>
    <x v="1"/>
    <n v="494537389"/>
    <n v="34"/>
    <d v="2010-07-31T00:00:00"/>
    <n v="3458"/>
    <n v="9.33"/>
    <n v="6.92"/>
    <n v="32263.14"/>
    <n v="23929.360000000001"/>
    <n v="8333.7800000000007"/>
  </r>
  <r>
    <x v="5"/>
    <s v="Swaziland"/>
    <x v="0"/>
    <x v="0"/>
    <x v="2"/>
    <x v="2012"/>
    <x v="7"/>
    <x v="0"/>
    <n v="440849006"/>
    <n v="40"/>
    <d v="2013-09-24T00:00:00"/>
    <n v="5872"/>
    <n v="255.28"/>
    <n v="159.41999999999999"/>
    <n v="1499004.16"/>
    <n v="936114.24"/>
    <n v="562889.92000000004"/>
  </r>
  <r>
    <x v="5"/>
    <s v="Ethiopia"/>
    <x v="1"/>
    <x v="1"/>
    <x v="0"/>
    <x v="2013"/>
    <x v="1"/>
    <x v="3"/>
    <n v="615195596"/>
    <n v="44"/>
    <d v="2015-08-24T00:00:00"/>
    <n v="8903"/>
    <n v="152.58000000000001"/>
    <n v="97.44"/>
    <n v="1358419.74"/>
    <n v="867508.32"/>
    <n v="490911.42"/>
  </r>
  <r>
    <x v="5"/>
    <s v="Ethiopia"/>
    <x v="0"/>
    <x v="1"/>
    <x v="2"/>
    <x v="2014"/>
    <x v="4"/>
    <x v="4"/>
    <n v="339500987"/>
    <n v="33"/>
    <d v="2016-12-05T00:00:00"/>
    <n v="4741"/>
    <n v="255.28"/>
    <n v="159.41999999999999"/>
    <n v="1210282.48"/>
    <n v="755810.22"/>
    <n v="454472.26"/>
  </r>
  <r>
    <x v="5"/>
    <s v="Equatorial Guinea"/>
    <x v="5"/>
    <x v="0"/>
    <x v="3"/>
    <x v="1847"/>
    <x v="2"/>
    <x v="2"/>
    <n v="356001508"/>
    <n v="8"/>
    <d v="2011-09-17T00:00:00"/>
    <n v="7612"/>
    <n v="109.28"/>
    <n v="35.840000000000003"/>
    <n v="831839.36"/>
    <n v="272814.08000000002"/>
    <n v="559025.28"/>
  </r>
  <r>
    <x v="4"/>
    <s v="Marshall Islands"/>
    <x v="0"/>
    <x v="0"/>
    <x v="3"/>
    <x v="1633"/>
    <x v="5"/>
    <x v="5"/>
    <n v="577245986"/>
    <n v="9"/>
    <d v="2014-03-27T00:00:00"/>
    <n v="8770"/>
    <n v="255.28"/>
    <n v="159.41999999999999"/>
    <n v="2238805.6"/>
    <n v="1398113.4"/>
    <n v="840692.2"/>
  </r>
  <r>
    <x v="1"/>
    <s v="Slovakia"/>
    <x v="1"/>
    <x v="1"/>
    <x v="1"/>
    <x v="913"/>
    <x v="4"/>
    <x v="4"/>
    <n v="536095750"/>
    <n v="40"/>
    <d v="2016-12-26T00:00:00"/>
    <n v="1500"/>
    <n v="152.58000000000001"/>
    <n v="97.44"/>
    <n v="228870"/>
    <n v="146160"/>
    <n v="82710"/>
  </r>
  <r>
    <x v="5"/>
    <s v="Tanzania"/>
    <x v="9"/>
    <x v="1"/>
    <x v="1"/>
    <x v="1574"/>
    <x v="9"/>
    <x v="6"/>
    <n v="735724627"/>
    <n v="41"/>
    <d v="2017-02-15T00:00:00"/>
    <n v="6122"/>
    <n v="9.33"/>
    <n v="6.92"/>
    <n v="57118.26"/>
    <n v="42364.24"/>
    <n v="14754.02"/>
  </r>
  <r>
    <x v="0"/>
    <s v="The Bahamas"/>
    <x v="2"/>
    <x v="0"/>
    <x v="2"/>
    <x v="495"/>
    <x v="9"/>
    <x v="0"/>
    <n v="399618947"/>
    <n v="15"/>
    <d v="2013-01-19T00:00:00"/>
    <n v="4982"/>
    <n v="47.45"/>
    <n v="31.79"/>
    <n v="236395.9"/>
    <n v="158377.78"/>
    <n v="78018.12"/>
  </r>
  <r>
    <x v="1"/>
    <s v="Armenia"/>
    <x v="11"/>
    <x v="1"/>
    <x v="2"/>
    <x v="579"/>
    <x v="2"/>
    <x v="3"/>
    <n v="621577537"/>
    <n v="7"/>
    <d v="2015-09-16T00:00:00"/>
    <n v="7461"/>
    <n v="668.27"/>
    <n v="502.54"/>
    <n v="4985962.47"/>
    <n v="3749450.94"/>
    <n v="1236511.53"/>
  </r>
  <r>
    <x v="5"/>
    <s v="Eritrea"/>
    <x v="7"/>
    <x v="0"/>
    <x v="3"/>
    <x v="1898"/>
    <x v="5"/>
    <x v="5"/>
    <n v="315711724"/>
    <n v="22"/>
    <d v="2014-04-08T00:00:00"/>
    <n v="4970"/>
    <n v="437.2"/>
    <n v="263.33"/>
    <n v="2172884"/>
    <n v="1308750.1000000001"/>
    <n v="864133.9"/>
  </r>
  <r>
    <x v="2"/>
    <s v="India"/>
    <x v="7"/>
    <x v="0"/>
    <x v="3"/>
    <x v="1721"/>
    <x v="11"/>
    <x v="1"/>
    <n v="266445338"/>
    <n v="4"/>
    <d v="2010-02-28T00:00:00"/>
    <n v="5951"/>
    <n v="437.2"/>
    <n v="263.33"/>
    <n v="2601777.2000000002"/>
    <n v="1567076.83"/>
    <n v="1034700.37"/>
  </r>
  <r>
    <x v="2"/>
    <s v="Philippines"/>
    <x v="2"/>
    <x v="1"/>
    <x v="1"/>
    <x v="374"/>
    <x v="2"/>
    <x v="0"/>
    <n v="878514707"/>
    <n v="12"/>
    <d v="2013-10-11T00:00:00"/>
    <n v="879"/>
    <n v="47.45"/>
    <n v="31.79"/>
    <n v="41708.550000000003"/>
    <n v="27943.41"/>
    <n v="13765.14"/>
  </r>
  <r>
    <x v="1"/>
    <s v="Bulgaria"/>
    <x v="7"/>
    <x v="1"/>
    <x v="3"/>
    <x v="2015"/>
    <x v="3"/>
    <x v="6"/>
    <n v="826968657"/>
    <n v="40"/>
    <d v="2017-06-15T00:00:00"/>
    <n v="7258"/>
    <n v="437.2"/>
    <n v="263.33"/>
    <n v="3173197.6"/>
    <n v="1911249.14"/>
    <n v="1261948.46"/>
  </r>
  <r>
    <x v="5"/>
    <s v="Zimbabwe"/>
    <x v="3"/>
    <x v="1"/>
    <x v="2"/>
    <x v="857"/>
    <x v="3"/>
    <x v="5"/>
    <n v="207168519"/>
    <n v="49"/>
    <d v="2014-07-06T00:00:00"/>
    <n v="4623"/>
    <n v="205.7"/>
    <n v="117.11"/>
    <n v="950951.1"/>
    <n v="541399.53"/>
    <n v="409551.57"/>
  </r>
  <r>
    <x v="0"/>
    <s v="Antigua and Barbuda"/>
    <x v="0"/>
    <x v="0"/>
    <x v="2"/>
    <x v="129"/>
    <x v="2"/>
    <x v="1"/>
    <n v="984788119"/>
    <n v="34"/>
    <d v="2010-10-11T00:00:00"/>
    <n v="9544"/>
    <n v="255.28"/>
    <n v="159.41999999999999"/>
    <n v="2436392.3199999998"/>
    <n v="1521504.48"/>
    <n v="914887.84"/>
  </r>
  <r>
    <x v="5"/>
    <s v="Gabon"/>
    <x v="7"/>
    <x v="1"/>
    <x v="0"/>
    <x v="2016"/>
    <x v="5"/>
    <x v="0"/>
    <n v="245813786"/>
    <n v="6"/>
    <d v="2013-03-12T00:00:00"/>
    <n v="617"/>
    <n v="437.2"/>
    <n v="263.33"/>
    <n v="269752.40000000002"/>
    <n v="162474.60999999999"/>
    <n v="107277.79"/>
  </r>
  <r>
    <x v="1"/>
    <s v="Montenegro"/>
    <x v="11"/>
    <x v="1"/>
    <x v="2"/>
    <x v="2017"/>
    <x v="4"/>
    <x v="1"/>
    <n v="546544349"/>
    <n v="17"/>
    <d v="2010-12-12T00:00:00"/>
    <n v="3473"/>
    <n v="668.27"/>
    <n v="502.54"/>
    <n v="2320901.71"/>
    <n v="1745321.42"/>
    <n v="575580.29"/>
  </r>
  <r>
    <x v="1"/>
    <s v="Luxembourg"/>
    <x v="11"/>
    <x v="1"/>
    <x v="1"/>
    <x v="424"/>
    <x v="2"/>
    <x v="4"/>
    <n v="463591134"/>
    <n v="26"/>
    <d v="2016-10-01T00:00:00"/>
    <n v="5773"/>
    <n v="668.27"/>
    <n v="502.54"/>
    <n v="3857922.71"/>
    <n v="2901163.42"/>
    <n v="956759.29"/>
  </r>
  <r>
    <x v="5"/>
    <s v="Sudan"/>
    <x v="0"/>
    <x v="1"/>
    <x v="3"/>
    <x v="166"/>
    <x v="3"/>
    <x v="1"/>
    <n v="443877971"/>
    <n v="35"/>
    <d v="2010-06-06T00:00:00"/>
    <n v="2210"/>
    <n v="255.28"/>
    <n v="159.41999999999999"/>
    <n v="564168.80000000005"/>
    <n v="352318.2"/>
    <n v="211850.6"/>
  </r>
  <r>
    <x v="4"/>
    <s v="Marshall Islands"/>
    <x v="11"/>
    <x v="0"/>
    <x v="0"/>
    <x v="2018"/>
    <x v="7"/>
    <x v="1"/>
    <n v="554641187"/>
    <n v="6"/>
    <d v="2010-08-13T00:00:00"/>
    <n v="9507"/>
    <n v="668.27"/>
    <n v="502.54"/>
    <n v="6353242.8899999997"/>
    <n v="4777647.78"/>
    <n v="1575595.11"/>
  </r>
  <r>
    <x v="2"/>
    <s v="Malaysia"/>
    <x v="8"/>
    <x v="1"/>
    <x v="0"/>
    <x v="2019"/>
    <x v="6"/>
    <x v="1"/>
    <n v="933429610"/>
    <n v="45"/>
    <d v="2010-11-28T00:00:00"/>
    <n v="1419"/>
    <n v="421.89"/>
    <n v="364.69"/>
    <n v="598661.91"/>
    <n v="517495.11"/>
    <n v="81166.8"/>
  </r>
  <r>
    <x v="0"/>
    <s v="Saint Kitts and Nevis"/>
    <x v="7"/>
    <x v="1"/>
    <x v="3"/>
    <x v="1630"/>
    <x v="6"/>
    <x v="7"/>
    <n v="438104569"/>
    <n v="13"/>
    <d v="2012-11-13T00:00:00"/>
    <n v="3733"/>
    <n v="437.2"/>
    <n v="263.33"/>
    <n v="1632067.6"/>
    <n v="983010.89"/>
    <n v="649056.71"/>
  </r>
  <r>
    <x v="1"/>
    <s v="Macedonia"/>
    <x v="6"/>
    <x v="1"/>
    <x v="1"/>
    <x v="15"/>
    <x v="0"/>
    <x v="3"/>
    <n v="696839892"/>
    <n v="16"/>
    <d v="2016-01-02T00:00:00"/>
    <n v="9264"/>
    <n v="651.21"/>
    <n v="524.96"/>
    <n v="6032809.4400000004"/>
    <n v="4863229.4400000004"/>
    <n v="1169580"/>
  </r>
  <r>
    <x v="2"/>
    <s v="Kyrgyzstan"/>
    <x v="5"/>
    <x v="1"/>
    <x v="3"/>
    <x v="1123"/>
    <x v="4"/>
    <x v="7"/>
    <n v="258121907"/>
    <n v="20"/>
    <d v="2012-12-06T00:00:00"/>
    <n v="2863"/>
    <n v="109.28"/>
    <n v="35.840000000000003"/>
    <n v="312868.64"/>
    <n v="102609.92"/>
    <n v="210258.72"/>
  </r>
  <r>
    <x v="0"/>
    <s v="Haiti"/>
    <x v="5"/>
    <x v="0"/>
    <x v="0"/>
    <x v="1669"/>
    <x v="8"/>
    <x v="4"/>
    <n v="440749442"/>
    <n v="32"/>
    <d v="2016-05-19T00:00:00"/>
    <n v="6409"/>
    <n v="109.28"/>
    <n v="35.840000000000003"/>
    <n v="700375.52"/>
    <n v="229698.56"/>
    <n v="470676.96"/>
  </r>
  <r>
    <x v="2"/>
    <s v="Bhutan"/>
    <x v="1"/>
    <x v="1"/>
    <x v="2"/>
    <x v="101"/>
    <x v="8"/>
    <x v="6"/>
    <n v="383833825"/>
    <n v="17"/>
    <d v="2017-04-25T00:00:00"/>
    <n v="3813"/>
    <n v="152.58000000000001"/>
    <n v="97.44"/>
    <n v="581787.54"/>
    <n v="371538.72"/>
    <n v="210248.82"/>
  </r>
  <r>
    <x v="0"/>
    <s v="Belize"/>
    <x v="10"/>
    <x v="0"/>
    <x v="2"/>
    <x v="447"/>
    <x v="2"/>
    <x v="2"/>
    <n v="196798884"/>
    <n v="36"/>
    <d v="2011-10-21T00:00:00"/>
    <n v="6018"/>
    <n v="154.06"/>
    <n v="90.93"/>
    <n v="927133.08"/>
    <n v="547216.74"/>
    <n v="379916.34"/>
  </r>
  <r>
    <x v="1"/>
    <s v="United Kingdom"/>
    <x v="4"/>
    <x v="1"/>
    <x v="0"/>
    <x v="372"/>
    <x v="2"/>
    <x v="2"/>
    <n v="509380948"/>
    <n v="5"/>
    <d v="2011-09-27T00:00:00"/>
    <n v="5997"/>
    <n v="81.73"/>
    <n v="56.67"/>
    <n v="490134.81"/>
    <n v="339849.99"/>
    <n v="150284.82"/>
  </r>
  <r>
    <x v="1"/>
    <s v="Russia"/>
    <x v="5"/>
    <x v="1"/>
    <x v="0"/>
    <x v="2020"/>
    <x v="1"/>
    <x v="2"/>
    <n v="221628844"/>
    <n v="35"/>
    <d v="2011-09-01T00:00:00"/>
    <n v="3755"/>
    <n v="109.28"/>
    <n v="35.840000000000003"/>
    <n v="410346.4"/>
    <n v="134579.20000000001"/>
    <n v="275767.2"/>
  </r>
  <r>
    <x v="5"/>
    <s v="Zimbabwe"/>
    <x v="2"/>
    <x v="1"/>
    <x v="3"/>
    <x v="1415"/>
    <x v="11"/>
    <x v="5"/>
    <n v="553903901"/>
    <n v="47"/>
    <d v="2014-04-06T00:00:00"/>
    <n v="1328"/>
    <n v="47.45"/>
    <n v="31.79"/>
    <n v="63013.599999999999"/>
    <n v="42217.120000000003"/>
    <n v="20796.48"/>
  </r>
  <r>
    <x v="5"/>
    <s v="Equatorial Guinea"/>
    <x v="7"/>
    <x v="1"/>
    <x v="1"/>
    <x v="2021"/>
    <x v="9"/>
    <x v="7"/>
    <n v="996879947"/>
    <n v="0"/>
    <d v="2012-01-05T00:00:00"/>
    <n v="7784"/>
    <n v="437.2"/>
    <n v="263.33"/>
    <n v="3403164.8"/>
    <n v="2049760.72"/>
    <n v="1353404.08"/>
  </r>
  <r>
    <x v="5"/>
    <s v="Cote d'Ivoire"/>
    <x v="6"/>
    <x v="1"/>
    <x v="3"/>
    <x v="1586"/>
    <x v="9"/>
    <x v="5"/>
    <n v="661543309"/>
    <n v="19"/>
    <d v="2014-01-20T00:00:00"/>
    <n v="4221"/>
    <n v="651.21"/>
    <n v="524.96"/>
    <n v="2748757.41"/>
    <n v="2215856.16"/>
    <n v="532901.25"/>
  </r>
  <r>
    <x v="2"/>
    <s v="North Korea"/>
    <x v="11"/>
    <x v="1"/>
    <x v="2"/>
    <x v="1450"/>
    <x v="9"/>
    <x v="2"/>
    <n v="529192817"/>
    <n v="14"/>
    <d v="2011-02-01T00:00:00"/>
    <n v="8769"/>
    <n v="668.27"/>
    <n v="502.54"/>
    <n v="5860059.6299999999"/>
    <n v="4406773.26"/>
    <n v="1453286.37"/>
  </r>
  <r>
    <x v="5"/>
    <s v="Guinea"/>
    <x v="8"/>
    <x v="0"/>
    <x v="2"/>
    <x v="2022"/>
    <x v="8"/>
    <x v="1"/>
    <n v="301439797"/>
    <n v="9"/>
    <d v="2010-04-26T00:00:00"/>
    <n v="1590"/>
    <n v="421.89"/>
    <n v="364.69"/>
    <n v="670805.1"/>
    <n v="579857.1"/>
    <n v="90948"/>
  </r>
  <r>
    <x v="1"/>
    <s v="Estonia"/>
    <x v="2"/>
    <x v="0"/>
    <x v="3"/>
    <x v="1701"/>
    <x v="11"/>
    <x v="4"/>
    <n v="650208079"/>
    <n v="19"/>
    <d v="2016-03-19T00:00:00"/>
    <n v="9875"/>
    <n v="47.45"/>
    <n v="31.79"/>
    <n v="468568.75"/>
    <n v="313926.25"/>
    <n v="154642.5"/>
  </r>
  <r>
    <x v="2"/>
    <s v="Myanmar"/>
    <x v="6"/>
    <x v="1"/>
    <x v="0"/>
    <x v="1855"/>
    <x v="10"/>
    <x v="2"/>
    <n v="967733991"/>
    <n v="20"/>
    <d v="2011-06-28T00:00:00"/>
    <n v="2848"/>
    <n v="651.21"/>
    <n v="524.96"/>
    <n v="1854646.08"/>
    <n v="1495086.0800000001"/>
    <n v="359560"/>
  </r>
  <r>
    <x v="5"/>
    <s v="Ghana"/>
    <x v="11"/>
    <x v="0"/>
    <x v="0"/>
    <x v="490"/>
    <x v="9"/>
    <x v="5"/>
    <n v="716566359"/>
    <n v="25"/>
    <d v="2014-02-01T00:00:00"/>
    <n v="6764"/>
    <n v="668.27"/>
    <n v="502.54"/>
    <n v="4520178.28"/>
    <n v="3399180.56"/>
    <n v="1120997.72"/>
  </r>
  <r>
    <x v="4"/>
    <s v="Solomon Islands"/>
    <x v="0"/>
    <x v="0"/>
    <x v="0"/>
    <x v="623"/>
    <x v="7"/>
    <x v="7"/>
    <n v="779566514"/>
    <n v="13"/>
    <d v="2012-08-22T00:00:00"/>
    <n v="9910"/>
    <n v="255.28"/>
    <n v="159.41999999999999"/>
    <n v="2529824.7999999998"/>
    <n v="1579852.2"/>
    <n v="949972.6"/>
  </r>
  <r>
    <x v="5"/>
    <s v="Ghana"/>
    <x v="0"/>
    <x v="1"/>
    <x v="1"/>
    <x v="1021"/>
    <x v="4"/>
    <x v="3"/>
    <n v="309908282"/>
    <n v="50"/>
    <d v="2016-01-07T00:00:00"/>
    <n v="7602"/>
    <n v="255.28"/>
    <n v="159.41999999999999"/>
    <n v="1940638.56"/>
    <n v="1211910.8400000001"/>
    <n v="728727.72"/>
  </r>
  <r>
    <x v="2"/>
    <s v="Bhutan"/>
    <x v="2"/>
    <x v="0"/>
    <x v="2"/>
    <x v="1606"/>
    <x v="4"/>
    <x v="1"/>
    <n v="781077992"/>
    <n v="15"/>
    <d v="2010-12-02T00:00:00"/>
    <n v="7190"/>
    <n v="47.45"/>
    <n v="31.79"/>
    <n v="341165.5"/>
    <n v="228570.1"/>
    <n v="112595.4"/>
  </r>
  <r>
    <x v="2"/>
    <s v="Bhutan"/>
    <x v="3"/>
    <x v="1"/>
    <x v="3"/>
    <x v="1650"/>
    <x v="5"/>
    <x v="7"/>
    <n v="136874473"/>
    <n v="26"/>
    <d v="2012-04-08T00:00:00"/>
    <n v="3053"/>
    <n v="205.7"/>
    <n v="117.11"/>
    <n v="628002.1"/>
    <n v="357536.83"/>
    <n v="270465.27"/>
  </r>
  <r>
    <x v="4"/>
    <s v="New Zealand"/>
    <x v="8"/>
    <x v="0"/>
    <x v="0"/>
    <x v="1527"/>
    <x v="6"/>
    <x v="7"/>
    <n v="441409051"/>
    <n v="14"/>
    <d v="2012-10-29T00:00:00"/>
    <n v="1602"/>
    <n v="421.89"/>
    <n v="364.69"/>
    <n v="675867.78"/>
    <n v="584233.38"/>
    <n v="91634.4"/>
  </r>
  <r>
    <x v="1"/>
    <s v="Moldova"/>
    <x v="8"/>
    <x v="1"/>
    <x v="2"/>
    <x v="1587"/>
    <x v="10"/>
    <x v="1"/>
    <n v="229105556"/>
    <n v="50"/>
    <d v="2010-08-03T00:00:00"/>
    <n v="6280"/>
    <n v="421.89"/>
    <n v="364.69"/>
    <n v="2649469.2000000002"/>
    <n v="2290253.2000000002"/>
    <n v="359216"/>
  </r>
  <r>
    <x v="5"/>
    <s v="Swaziland"/>
    <x v="0"/>
    <x v="1"/>
    <x v="0"/>
    <x v="687"/>
    <x v="7"/>
    <x v="2"/>
    <n v="354700314"/>
    <n v="12"/>
    <d v="2011-08-29T00:00:00"/>
    <n v="2560"/>
    <n v="255.28"/>
    <n v="159.41999999999999"/>
    <n v="653516.80000000005"/>
    <n v="408115.20000000001"/>
    <n v="245401.60000000001"/>
  </r>
  <r>
    <x v="3"/>
    <s v="Kuwait"/>
    <x v="0"/>
    <x v="1"/>
    <x v="0"/>
    <x v="1288"/>
    <x v="10"/>
    <x v="7"/>
    <n v="843242156"/>
    <n v="26"/>
    <d v="2012-07-09T00:00:00"/>
    <n v="2948"/>
    <n v="255.28"/>
    <n v="159.41999999999999"/>
    <n v="752565.44"/>
    <n v="469970.16"/>
    <n v="282595.28000000003"/>
  </r>
  <r>
    <x v="2"/>
    <s v="Philippines"/>
    <x v="9"/>
    <x v="1"/>
    <x v="0"/>
    <x v="371"/>
    <x v="11"/>
    <x v="1"/>
    <n v="440092408"/>
    <n v="23"/>
    <d v="2010-03-14T00:00:00"/>
    <n v="1978"/>
    <n v="9.33"/>
    <n v="6.92"/>
    <n v="18454.740000000002"/>
    <n v="13687.76"/>
    <n v="4766.9799999999996"/>
  </r>
  <r>
    <x v="5"/>
    <s v="Equatorial Guinea"/>
    <x v="5"/>
    <x v="0"/>
    <x v="1"/>
    <x v="2023"/>
    <x v="8"/>
    <x v="5"/>
    <n v="660924899"/>
    <n v="26"/>
    <d v="2014-05-21T00:00:00"/>
    <n v="1220"/>
    <n v="109.28"/>
    <n v="35.840000000000003"/>
    <n v="133321.60000000001"/>
    <n v="43724.800000000003"/>
    <n v="89596.800000000003"/>
  </r>
  <r>
    <x v="2"/>
    <s v="Vietnam"/>
    <x v="0"/>
    <x v="0"/>
    <x v="1"/>
    <x v="214"/>
    <x v="0"/>
    <x v="7"/>
    <n v="841725957"/>
    <n v="21"/>
    <d v="2013-01-08T00:00:00"/>
    <n v="4271"/>
    <n v="255.28"/>
    <n v="159.41999999999999"/>
    <n v="1090300.8799999999"/>
    <n v="680882.82"/>
    <n v="409418.06"/>
  </r>
  <r>
    <x v="5"/>
    <s v="Djibouti"/>
    <x v="5"/>
    <x v="0"/>
    <x v="3"/>
    <x v="2024"/>
    <x v="9"/>
    <x v="5"/>
    <n v="388794410"/>
    <n v="31"/>
    <d v="2014-02-24T00:00:00"/>
    <n v="1761"/>
    <n v="109.28"/>
    <n v="35.840000000000003"/>
    <n v="192442.08"/>
    <n v="63114.239999999998"/>
    <n v="129327.84"/>
  </r>
  <r>
    <x v="5"/>
    <s v="Mauritius"/>
    <x v="8"/>
    <x v="1"/>
    <x v="1"/>
    <x v="1294"/>
    <x v="1"/>
    <x v="2"/>
    <n v="128741586"/>
    <n v="45"/>
    <d v="2011-08-18T00:00:00"/>
    <n v="6351"/>
    <n v="421.89"/>
    <n v="364.69"/>
    <n v="2679423.39"/>
    <n v="2316146.19"/>
    <n v="363277.2"/>
  </r>
  <r>
    <x v="2"/>
    <s v="Philippines"/>
    <x v="1"/>
    <x v="1"/>
    <x v="2"/>
    <x v="2025"/>
    <x v="7"/>
    <x v="2"/>
    <n v="958491313"/>
    <n v="37"/>
    <d v="2011-09-18T00:00:00"/>
    <n v="7734"/>
    <n v="152.58000000000001"/>
    <n v="97.44"/>
    <n v="1180053.72"/>
    <n v="753600.96"/>
    <n v="426452.76"/>
  </r>
  <r>
    <x v="3"/>
    <s v="Iran"/>
    <x v="0"/>
    <x v="0"/>
    <x v="3"/>
    <x v="270"/>
    <x v="5"/>
    <x v="5"/>
    <n v="695279920"/>
    <n v="47"/>
    <d v="2014-04-26T00:00:00"/>
    <n v="7634"/>
    <n v="255.28"/>
    <n v="159.41999999999999"/>
    <n v="1948807.52"/>
    <n v="1217012.28"/>
    <n v="731795.24"/>
  </r>
  <r>
    <x v="2"/>
    <s v="China"/>
    <x v="8"/>
    <x v="0"/>
    <x v="3"/>
    <x v="587"/>
    <x v="3"/>
    <x v="4"/>
    <n v="826656234"/>
    <n v="0"/>
    <d v="2016-05-01T00:00:00"/>
    <n v="4805"/>
    <n v="421.89"/>
    <n v="364.69"/>
    <n v="2027181.45"/>
    <n v="1752335.45"/>
    <n v="274846"/>
  </r>
  <r>
    <x v="1"/>
    <s v="Ukraine"/>
    <x v="6"/>
    <x v="1"/>
    <x v="0"/>
    <x v="2026"/>
    <x v="5"/>
    <x v="4"/>
    <n v="660481584"/>
    <n v="40"/>
    <d v="2016-04-20T00:00:00"/>
    <n v="33"/>
    <n v="651.21"/>
    <n v="524.96"/>
    <n v="21489.93"/>
    <n v="17323.68"/>
    <n v="4166.25"/>
  </r>
  <r>
    <x v="4"/>
    <s v="Australia"/>
    <x v="3"/>
    <x v="1"/>
    <x v="2"/>
    <x v="1819"/>
    <x v="6"/>
    <x v="4"/>
    <n v="474929797"/>
    <n v="42"/>
    <d v="2016-11-22T00:00:00"/>
    <n v="1136"/>
    <n v="205.7"/>
    <n v="117.11"/>
    <n v="233675.2"/>
    <n v="133036.96"/>
    <n v="100638.24"/>
  </r>
  <r>
    <x v="1"/>
    <s v="Kosovo"/>
    <x v="6"/>
    <x v="1"/>
    <x v="3"/>
    <x v="1879"/>
    <x v="7"/>
    <x v="5"/>
    <n v="168487203"/>
    <n v="49"/>
    <d v="2014-09-21T00:00:00"/>
    <n v="7962"/>
    <n v="651.21"/>
    <n v="524.96"/>
    <n v="5184934.0199999996"/>
    <n v="4179731.52"/>
    <n v="1005202.5"/>
  </r>
  <r>
    <x v="1"/>
    <s v="Russia"/>
    <x v="8"/>
    <x v="0"/>
    <x v="0"/>
    <x v="196"/>
    <x v="0"/>
    <x v="1"/>
    <n v="609952628"/>
    <n v="42"/>
    <d v="2011-01-31T00:00:00"/>
    <n v="7392"/>
    <n v="421.89"/>
    <n v="364.69"/>
    <n v="3118610.88"/>
    <n v="2695788.48"/>
    <n v="422822.40000000002"/>
  </r>
  <r>
    <x v="0"/>
    <s v="Grenada"/>
    <x v="9"/>
    <x v="0"/>
    <x v="0"/>
    <x v="1317"/>
    <x v="4"/>
    <x v="3"/>
    <n v="488437402"/>
    <n v="13"/>
    <d v="2015-12-12T00:00:00"/>
    <n v="8336"/>
    <n v="9.33"/>
    <n v="6.92"/>
    <n v="77774.880000000005"/>
    <n v="57685.120000000003"/>
    <n v="20089.759999999998"/>
  </r>
  <r>
    <x v="0"/>
    <s v="Grenada"/>
    <x v="11"/>
    <x v="1"/>
    <x v="3"/>
    <x v="1183"/>
    <x v="0"/>
    <x v="0"/>
    <n v="363365352"/>
    <n v="46"/>
    <d v="2014-02-01T00:00:00"/>
    <n v="6737"/>
    <n v="668.27"/>
    <n v="502.54"/>
    <n v="4502134.99"/>
    <n v="3385611.98"/>
    <n v="1116523.01"/>
  </r>
  <r>
    <x v="3"/>
    <s v="Kuwait"/>
    <x v="9"/>
    <x v="1"/>
    <x v="1"/>
    <x v="2027"/>
    <x v="10"/>
    <x v="0"/>
    <n v="414472806"/>
    <n v="34"/>
    <d v="2013-07-17T00:00:00"/>
    <n v="569"/>
    <n v="9.33"/>
    <n v="6.92"/>
    <n v="5308.77"/>
    <n v="3937.48"/>
    <n v="1371.29"/>
  </r>
  <r>
    <x v="1"/>
    <s v="Slovakia"/>
    <x v="0"/>
    <x v="1"/>
    <x v="3"/>
    <x v="2028"/>
    <x v="3"/>
    <x v="7"/>
    <n v="891808593"/>
    <n v="12"/>
    <d v="2012-06-11T00:00:00"/>
    <n v="4835"/>
    <n v="255.28"/>
    <n v="159.41999999999999"/>
    <n v="1234278.8"/>
    <n v="770795.7"/>
    <n v="463483.1"/>
  </r>
  <r>
    <x v="1"/>
    <s v="San Marino"/>
    <x v="9"/>
    <x v="0"/>
    <x v="2"/>
    <x v="76"/>
    <x v="1"/>
    <x v="6"/>
    <n v="765734040"/>
    <n v="25"/>
    <d v="2017-08-04T00:00:00"/>
    <n v="6574"/>
    <n v="9.33"/>
    <n v="6.92"/>
    <n v="61335.42"/>
    <n v="45492.08"/>
    <n v="15843.34"/>
  </r>
  <r>
    <x v="0"/>
    <s v="The Bahamas"/>
    <x v="5"/>
    <x v="0"/>
    <x v="3"/>
    <x v="2029"/>
    <x v="9"/>
    <x v="1"/>
    <n v="876922976"/>
    <n v="9"/>
    <d v="2010-01-17T00:00:00"/>
    <n v="9851"/>
    <n v="109.28"/>
    <n v="35.840000000000003"/>
    <n v="1076517.28"/>
    <n v="353059.84000000003"/>
    <n v="723457.44"/>
  </r>
  <r>
    <x v="4"/>
    <s v="Vanuatu"/>
    <x v="2"/>
    <x v="0"/>
    <x v="2"/>
    <x v="453"/>
    <x v="9"/>
    <x v="1"/>
    <n v="786361730"/>
    <n v="11"/>
    <d v="2010-02-03T00:00:00"/>
    <n v="765"/>
    <n v="47.45"/>
    <n v="31.79"/>
    <n v="36299.25"/>
    <n v="24319.35"/>
    <n v="11979.9"/>
  </r>
  <r>
    <x v="1"/>
    <s v="San Marino"/>
    <x v="3"/>
    <x v="1"/>
    <x v="2"/>
    <x v="1980"/>
    <x v="3"/>
    <x v="7"/>
    <n v="125349128"/>
    <n v="19"/>
    <d v="2012-06-06T00:00:00"/>
    <n v="2447"/>
    <n v="205.7"/>
    <n v="117.11"/>
    <n v="503347.9"/>
    <n v="286568.17"/>
    <n v="216779.73"/>
  </r>
  <r>
    <x v="0"/>
    <s v="The Bahamas"/>
    <x v="4"/>
    <x v="0"/>
    <x v="0"/>
    <x v="388"/>
    <x v="6"/>
    <x v="7"/>
    <n v="845496499"/>
    <n v="32"/>
    <d v="2012-11-02T00:00:00"/>
    <n v="58"/>
    <n v="81.73"/>
    <n v="56.67"/>
    <n v="4740.34"/>
    <n v="3286.86"/>
    <n v="1453.48"/>
  </r>
  <r>
    <x v="3"/>
    <s v="Israel"/>
    <x v="11"/>
    <x v="1"/>
    <x v="2"/>
    <x v="550"/>
    <x v="6"/>
    <x v="2"/>
    <n v="468727672"/>
    <n v="38"/>
    <d v="2011-12-04T00:00:00"/>
    <n v="5789"/>
    <n v="668.27"/>
    <n v="502.54"/>
    <n v="3868615.03"/>
    <n v="2909204.06"/>
    <n v="959410.97"/>
  </r>
  <r>
    <x v="3"/>
    <s v="Lebanon"/>
    <x v="6"/>
    <x v="1"/>
    <x v="3"/>
    <x v="167"/>
    <x v="8"/>
    <x v="2"/>
    <n v="637278974"/>
    <n v="38"/>
    <d v="2011-05-26T00:00:00"/>
    <n v="3865"/>
    <n v="651.21"/>
    <n v="524.96"/>
    <n v="2516926.65"/>
    <n v="2028970.4"/>
    <n v="487956.25"/>
  </r>
  <r>
    <x v="5"/>
    <s v="Sao Tome and Principe"/>
    <x v="3"/>
    <x v="0"/>
    <x v="0"/>
    <x v="290"/>
    <x v="11"/>
    <x v="1"/>
    <n v="363699233"/>
    <n v="22"/>
    <d v="2010-03-20T00:00:00"/>
    <n v="5540"/>
    <n v="205.7"/>
    <n v="117.11"/>
    <n v="1139578"/>
    <n v="648789.4"/>
    <n v="490788.6"/>
  </r>
  <r>
    <x v="3"/>
    <s v="Somalia"/>
    <x v="6"/>
    <x v="0"/>
    <x v="0"/>
    <x v="311"/>
    <x v="9"/>
    <x v="4"/>
    <n v="980849778"/>
    <n v="43"/>
    <d v="2016-02-21T00:00:00"/>
    <n v="4101"/>
    <n v="651.21"/>
    <n v="524.96"/>
    <n v="2670612.21"/>
    <n v="2152860.96"/>
    <n v="517751.25"/>
  </r>
  <r>
    <x v="5"/>
    <s v="Tanzania"/>
    <x v="4"/>
    <x v="1"/>
    <x v="2"/>
    <x v="2030"/>
    <x v="9"/>
    <x v="2"/>
    <n v="291904437"/>
    <n v="41"/>
    <d v="2011-03-11T00:00:00"/>
    <n v="9865"/>
    <n v="81.73"/>
    <n v="56.67"/>
    <n v="806266.45"/>
    <n v="559049.55000000005"/>
    <n v="247216.9"/>
  </r>
  <r>
    <x v="3"/>
    <s v="Oman"/>
    <x v="7"/>
    <x v="0"/>
    <x v="2"/>
    <x v="902"/>
    <x v="10"/>
    <x v="4"/>
    <n v="220349538"/>
    <n v="22"/>
    <d v="2016-06-29T00:00:00"/>
    <n v="5180"/>
    <n v="437.2"/>
    <n v="263.33"/>
    <n v="2264696"/>
    <n v="1364049.4"/>
    <n v="900646.6"/>
  </r>
  <r>
    <x v="2"/>
    <s v="Bangladesh"/>
    <x v="7"/>
    <x v="1"/>
    <x v="1"/>
    <x v="1169"/>
    <x v="7"/>
    <x v="7"/>
    <n v="959983909"/>
    <n v="27"/>
    <d v="2012-09-07T00:00:00"/>
    <n v="9426"/>
    <n v="437.2"/>
    <n v="263.33"/>
    <n v="4121047.2"/>
    <n v="2482148.58"/>
    <n v="1638898.62"/>
  </r>
  <r>
    <x v="4"/>
    <s v="Kiribati"/>
    <x v="3"/>
    <x v="0"/>
    <x v="1"/>
    <x v="767"/>
    <x v="10"/>
    <x v="2"/>
    <n v="524918878"/>
    <n v="14"/>
    <d v="2011-07-12T00:00:00"/>
    <n v="4016"/>
    <n v="205.7"/>
    <n v="117.11"/>
    <n v="826091.2"/>
    <n v="470313.76"/>
    <n v="355777.44"/>
  </r>
  <r>
    <x v="2"/>
    <s v="Nepal"/>
    <x v="11"/>
    <x v="1"/>
    <x v="3"/>
    <x v="1946"/>
    <x v="7"/>
    <x v="5"/>
    <n v="599578273"/>
    <n v="26"/>
    <d v="2014-09-24T00:00:00"/>
    <n v="7390"/>
    <n v="668.27"/>
    <n v="502.54"/>
    <n v="4938515.3"/>
    <n v="3713770.6"/>
    <n v="1224744.7"/>
  </r>
  <r>
    <x v="1"/>
    <s v="Netherlands"/>
    <x v="10"/>
    <x v="1"/>
    <x v="3"/>
    <x v="901"/>
    <x v="5"/>
    <x v="6"/>
    <n v="688698422"/>
    <n v="20"/>
    <d v="2017-04-01T00:00:00"/>
    <n v="22"/>
    <n v="154.06"/>
    <n v="90.93"/>
    <n v="3389.32"/>
    <n v="2000.46"/>
    <n v="1388.86"/>
  </r>
  <r>
    <x v="1"/>
    <s v="France"/>
    <x v="11"/>
    <x v="0"/>
    <x v="2"/>
    <x v="2031"/>
    <x v="10"/>
    <x v="2"/>
    <n v="367328155"/>
    <n v="44"/>
    <d v="2011-07-30T00:00:00"/>
    <n v="9419"/>
    <n v="668.27"/>
    <n v="502.54"/>
    <n v="6294435.1299999999"/>
    <n v="4733424.26"/>
    <n v="1561010.87"/>
  </r>
  <r>
    <x v="2"/>
    <s v="North Korea"/>
    <x v="1"/>
    <x v="0"/>
    <x v="2"/>
    <x v="1692"/>
    <x v="7"/>
    <x v="0"/>
    <n v="630828797"/>
    <n v="4"/>
    <d v="2013-08-05T00:00:00"/>
    <n v="5114"/>
    <n v="152.58000000000001"/>
    <n v="97.44"/>
    <n v="780294.12"/>
    <n v="498308.16"/>
    <n v="281985.96000000002"/>
  </r>
  <r>
    <x v="3"/>
    <s v="Jordan"/>
    <x v="9"/>
    <x v="0"/>
    <x v="3"/>
    <x v="1066"/>
    <x v="8"/>
    <x v="5"/>
    <n v="744874179"/>
    <n v="0"/>
    <d v="2014-04-11T00:00:00"/>
    <n v="3677"/>
    <n v="9.33"/>
    <n v="6.92"/>
    <n v="34306.410000000003"/>
    <n v="25444.84"/>
    <n v="8861.57"/>
  </r>
  <r>
    <x v="1"/>
    <s v="Belgium"/>
    <x v="3"/>
    <x v="1"/>
    <x v="2"/>
    <x v="691"/>
    <x v="4"/>
    <x v="7"/>
    <n v="495450627"/>
    <n v="42"/>
    <d v="2012-12-26T00:00:00"/>
    <n v="3705"/>
    <n v="205.7"/>
    <n v="117.11"/>
    <n v="762118.5"/>
    <n v="433892.55"/>
    <n v="328225.95"/>
  </r>
  <r>
    <x v="1"/>
    <s v="Belarus"/>
    <x v="4"/>
    <x v="0"/>
    <x v="0"/>
    <x v="2032"/>
    <x v="1"/>
    <x v="0"/>
    <n v="638856971"/>
    <n v="28"/>
    <d v="2013-08-21T00:00:00"/>
    <n v="829"/>
    <n v="81.73"/>
    <n v="56.67"/>
    <n v="67754.17"/>
    <n v="46979.43"/>
    <n v="20774.740000000002"/>
  </r>
  <r>
    <x v="4"/>
    <s v="Tonga"/>
    <x v="11"/>
    <x v="0"/>
    <x v="3"/>
    <x v="580"/>
    <x v="9"/>
    <x v="5"/>
    <n v="651704537"/>
    <n v="21"/>
    <d v="2014-01-30T00:00:00"/>
    <n v="2710"/>
    <n v="668.27"/>
    <n v="502.54"/>
    <n v="1811011.7"/>
    <n v="1361883.4"/>
    <n v="449128.3"/>
  </r>
  <r>
    <x v="0"/>
    <s v="Dominica"/>
    <x v="8"/>
    <x v="1"/>
    <x v="1"/>
    <x v="523"/>
    <x v="6"/>
    <x v="4"/>
    <n v="980917155"/>
    <n v="22"/>
    <d v="2016-11-08T00:00:00"/>
    <n v="4039"/>
    <n v="421.89"/>
    <n v="364.69"/>
    <n v="1704013.71"/>
    <n v="1472982.91"/>
    <n v="231030.8"/>
  </r>
  <r>
    <x v="3"/>
    <s v="Iran"/>
    <x v="11"/>
    <x v="1"/>
    <x v="1"/>
    <x v="1102"/>
    <x v="8"/>
    <x v="1"/>
    <n v="793731153"/>
    <n v="44"/>
    <d v="2010-06-12T00:00:00"/>
    <n v="1541"/>
    <n v="668.27"/>
    <n v="502.54"/>
    <n v="1029804.07"/>
    <n v="774414.14"/>
    <n v="255389.93"/>
  </r>
  <r>
    <x v="3"/>
    <s v="Somalia"/>
    <x v="10"/>
    <x v="0"/>
    <x v="0"/>
    <x v="184"/>
    <x v="7"/>
    <x v="1"/>
    <n v="227695357"/>
    <n v="39"/>
    <d v="2010-09-28T00:00:00"/>
    <n v="8971"/>
    <n v="154.06"/>
    <n v="90.93"/>
    <n v="1382072.26"/>
    <n v="815733.03"/>
    <n v="566339.23"/>
  </r>
  <r>
    <x v="3"/>
    <s v="Azerbaijan"/>
    <x v="0"/>
    <x v="1"/>
    <x v="1"/>
    <x v="684"/>
    <x v="11"/>
    <x v="7"/>
    <n v="840671098"/>
    <n v="22"/>
    <d v="2012-02-27T00:00:00"/>
    <n v="2114"/>
    <n v="255.28"/>
    <n v="159.41999999999999"/>
    <n v="539661.92000000004"/>
    <n v="337013.88"/>
    <n v="202648.04"/>
  </r>
  <r>
    <x v="5"/>
    <s v="Cameroon"/>
    <x v="4"/>
    <x v="0"/>
    <x v="0"/>
    <x v="2033"/>
    <x v="0"/>
    <x v="0"/>
    <n v="660832202"/>
    <n v="49"/>
    <d v="2014-01-24T00:00:00"/>
    <n v="3789"/>
    <n v="81.73"/>
    <n v="56.67"/>
    <n v="309674.96999999997"/>
    <n v="214722.63"/>
    <n v="94952.34"/>
  </r>
  <r>
    <x v="1"/>
    <s v="Slovakia"/>
    <x v="10"/>
    <x v="1"/>
    <x v="0"/>
    <x v="2034"/>
    <x v="10"/>
    <x v="4"/>
    <n v="936664998"/>
    <n v="34"/>
    <d v="2016-07-05T00:00:00"/>
    <n v="8843"/>
    <n v="154.06"/>
    <n v="90.93"/>
    <n v="1362352.58"/>
    <n v="804093.99"/>
    <n v="558258.59"/>
  </r>
  <r>
    <x v="0"/>
    <s v="El Salvador"/>
    <x v="3"/>
    <x v="0"/>
    <x v="0"/>
    <x v="2035"/>
    <x v="11"/>
    <x v="6"/>
    <n v="286968314"/>
    <n v="34"/>
    <d v="2017-03-19T00:00:00"/>
    <n v="9156"/>
    <n v="205.7"/>
    <n v="117.11"/>
    <n v="1883389.2"/>
    <n v="1072259.1599999999"/>
    <n v="811130.04"/>
  </r>
  <r>
    <x v="4"/>
    <s v="Palau"/>
    <x v="0"/>
    <x v="0"/>
    <x v="0"/>
    <x v="2036"/>
    <x v="2"/>
    <x v="5"/>
    <n v="550853478"/>
    <n v="16"/>
    <d v="2014-09-18T00:00:00"/>
    <n v="8640"/>
    <n v="255.28"/>
    <n v="159.41999999999999"/>
    <n v="2205619.2000000002"/>
    <n v="1377388.8"/>
    <n v="828230.4"/>
  </r>
  <r>
    <x v="5"/>
    <s v="Uganda"/>
    <x v="5"/>
    <x v="1"/>
    <x v="0"/>
    <x v="1816"/>
    <x v="1"/>
    <x v="7"/>
    <n v="937744319"/>
    <n v="39"/>
    <d v="2012-08-26T00:00:00"/>
    <n v="8238"/>
    <n v="109.28"/>
    <n v="35.840000000000003"/>
    <n v="900248.64"/>
    <n v="295249.91999999998"/>
    <n v="604998.72"/>
  </r>
  <r>
    <x v="0"/>
    <s v="Saint Kitts and Nevis"/>
    <x v="9"/>
    <x v="1"/>
    <x v="1"/>
    <x v="688"/>
    <x v="8"/>
    <x v="3"/>
    <n v="277377164"/>
    <n v="20"/>
    <d v="2015-05-07T00:00:00"/>
    <n v="922"/>
    <n v="9.33"/>
    <n v="6.92"/>
    <n v="8602.26"/>
    <n v="6380.24"/>
    <n v="2222.02"/>
  </r>
  <r>
    <x v="5"/>
    <s v="Guinea-Bissau"/>
    <x v="0"/>
    <x v="0"/>
    <x v="1"/>
    <x v="2037"/>
    <x v="11"/>
    <x v="6"/>
    <n v="169800841"/>
    <n v="20"/>
    <d v="2017-03-19T00:00:00"/>
    <n v="6697"/>
    <n v="255.28"/>
    <n v="159.41999999999999"/>
    <n v="1709610.16"/>
    <n v="1067635.74"/>
    <n v="641974.42000000004"/>
  </r>
  <r>
    <x v="5"/>
    <s v="Mauritania"/>
    <x v="2"/>
    <x v="0"/>
    <x v="2"/>
    <x v="2038"/>
    <x v="10"/>
    <x v="0"/>
    <n v="935376679"/>
    <n v="10"/>
    <d v="2013-06-27T00:00:00"/>
    <n v="7600"/>
    <n v="47.45"/>
    <n v="31.79"/>
    <n v="360620"/>
    <n v="241604"/>
    <n v="119016"/>
  </r>
  <r>
    <x v="0"/>
    <s v="Saint Kitts and Nevis"/>
    <x v="7"/>
    <x v="1"/>
    <x v="3"/>
    <x v="253"/>
    <x v="0"/>
    <x v="2"/>
    <n v="264778506"/>
    <n v="50"/>
    <d v="2012-01-27T00:00:00"/>
    <n v="2699"/>
    <n v="437.2"/>
    <n v="263.33"/>
    <n v="1180002.8"/>
    <n v="710727.67"/>
    <n v="469275.13"/>
  </r>
  <r>
    <x v="2"/>
    <s v="Indonesia"/>
    <x v="11"/>
    <x v="1"/>
    <x v="2"/>
    <x v="2039"/>
    <x v="6"/>
    <x v="0"/>
    <n v="868992650"/>
    <n v="11"/>
    <d v="2013-11-05T00:00:00"/>
    <n v="3091"/>
    <n v="668.27"/>
    <n v="502.54"/>
    <n v="2065622.57"/>
    <n v="1553351.14"/>
    <n v="512271.43"/>
  </r>
  <r>
    <x v="3"/>
    <s v="Egypt"/>
    <x v="10"/>
    <x v="1"/>
    <x v="3"/>
    <x v="1640"/>
    <x v="9"/>
    <x v="1"/>
    <n v="129317939"/>
    <n v="7"/>
    <d v="2010-01-22T00:00:00"/>
    <n v="6907"/>
    <n v="154.06"/>
    <n v="90.93"/>
    <n v="1064092.42"/>
    <n v="628053.51"/>
    <n v="436038.91"/>
  </r>
  <r>
    <x v="2"/>
    <s v="Sri Lanka"/>
    <x v="2"/>
    <x v="0"/>
    <x v="3"/>
    <x v="2040"/>
    <x v="8"/>
    <x v="3"/>
    <n v="447365701"/>
    <n v="12"/>
    <d v="2015-05-12T00:00:00"/>
    <n v="4307"/>
    <n v="47.45"/>
    <n v="31.79"/>
    <n v="204367.15"/>
    <n v="136919.53"/>
    <n v="67447.62"/>
  </r>
  <r>
    <x v="1"/>
    <s v="Belgium"/>
    <x v="7"/>
    <x v="1"/>
    <x v="1"/>
    <x v="135"/>
    <x v="3"/>
    <x v="2"/>
    <n v="695059764"/>
    <n v="39"/>
    <d v="2011-06-29T00:00:00"/>
    <n v="2485"/>
    <n v="437.2"/>
    <n v="263.33"/>
    <n v="1086442"/>
    <n v="654375.05000000005"/>
    <n v="432066.95"/>
  </r>
  <r>
    <x v="2"/>
    <s v="Myanmar"/>
    <x v="5"/>
    <x v="1"/>
    <x v="3"/>
    <x v="142"/>
    <x v="8"/>
    <x v="2"/>
    <n v="264636456"/>
    <n v="13"/>
    <d v="2011-04-24T00:00:00"/>
    <n v="663"/>
    <n v="109.28"/>
    <n v="35.840000000000003"/>
    <n v="72452.639999999999"/>
    <n v="23761.919999999998"/>
    <n v="48690.720000000001"/>
  </r>
  <r>
    <x v="3"/>
    <s v="Lebanon"/>
    <x v="10"/>
    <x v="0"/>
    <x v="0"/>
    <x v="944"/>
    <x v="5"/>
    <x v="1"/>
    <n v="418644607"/>
    <n v="1"/>
    <d v="2010-03-15T00:00:00"/>
    <n v="5097"/>
    <n v="154.06"/>
    <n v="90.93"/>
    <n v="785243.82"/>
    <n v="463470.21"/>
    <n v="321773.61"/>
  </r>
  <r>
    <x v="3"/>
    <s v="Yemen"/>
    <x v="7"/>
    <x v="1"/>
    <x v="2"/>
    <x v="2041"/>
    <x v="0"/>
    <x v="2"/>
    <n v="239945542"/>
    <n v="29"/>
    <d v="2012-01-25T00:00:00"/>
    <n v="4073"/>
    <n v="437.2"/>
    <n v="263.33"/>
    <n v="1780715.6"/>
    <n v="1072543.0900000001"/>
    <n v="708172.51"/>
  </r>
  <r>
    <x v="1"/>
    <s v="Belarus"/>
    <x v="2"/>
    <x v="0"/>
    <x v="3"/>
    <x v="1346"/>
    <x v="5"/>
    <x v="1"/>
    <n v="681713092"/>
    <n v="14"/>
    <d v="2010-03-22T00:00:00"/>
    <n v="2908"/>
    <n v="47.45"/>
    <n v="31.79"/>
    <n v="137984.6"/>
    <n v="92445.32"/>
    <n v="45539.28"/>
  </r>
  <r>
    <x v="3"/>
    <s v="Kuwait"/>
    <x v="1"/>
    <x v="1"/>
    <x v="3"/>
    <x v="286"/>
    <x v="1"/>
    <x v="5"/>
    <n v="517433583"/>
    <n v="36"/>
    <d v="2014-08-20T00:00:00"/>
    <n v="8951"/>
    <n v="152.58000000000001"/>
    <n v="97.44"/>
    <n v="1365743.58"/>
    <n v="872185.44"/>
    <n v="493558.14"/>
  </r>
  <r>
    <x v="3"/>
    <s v="United Arab Emirates"/>
    <x v="7"/>
    <x v="1"/>
    <x v="3"/>
    <x v="259"/>
    <x v="0"/>
    <x v="4"/>
    <n v="390905845"/>
    <n v="10"/>
    <d v="2016-12-15T00:00:00"/>
    <n v="6581"/>
    <n v="437.2"/>
    <n v="263.33"/>
    <n v="2877213.2"/>
    <n v="1732974.73"/>
    <n v="1144238.47"/>
  </r>
  <r>
    <x v="5"/>
    <s v="Burkina Faso"/>
    <x v="0"/>
    <x v="1"/>
    <x v="2"/>
    <x v="2042"/>
    <x v="8"/>
    <x v="1"/>
    <n v="566241204"/>
    <n v="20"/>
    <d v="2010-05-13T00:00:00"/>
    <n v="2210"/>
    <n v="255.28"/>
    <n v="159.41999999999999"/>
    <n v="564168.80000000005"/>
    <n v="352318.2"/>
    <n v="211850.6"/>
  </r>
  <r>
    <x v="2"/>
    <s v="India"/>
    <x v="11"/>
    <x v="0"/>
    <x v="0"/>
    <x v="1287"/>
    <x v="5"/>
    <x v="3"/>
    <n v="477863490"/>
    <n v="34"/>
    <d v="2015-04-17T00:00:00"/>
    <n v="9281"/>
    <n v="668.27"/>
    <n v="502.54"/>
    <n v="6202213.8700000001"/>
    <n v="4664073.74"/>
    <n v="1538140.13"/>
  </r>
  <r>
    <x v="5"/>
    <s v="Guinea"/>
    <x v="0"/>
    <x v="1"/>
    <x v="0"/>
    <x v="289"/>
    <x v="8"/>
    <x v="3"/>
    <n v="980509030"/>
    <n v="35"/>
    <d v="2015-05-29T00:00:00"/>
    <n v="3266"/>
    <n v="255.28"/>
    <n v="159.41999999999999"/>
    <n v="833744.48"/>
    <n v="520665.72"/>
    <n v="313078.76"/>
  </r>
  <r>
    <x v="5"/>
    <s v="Ghana"/>
    <x v="3"/>
    <x v="1"/>
    <x v="1"/>
    <x v="1027"/>
    <x v="3"/>
    <x v="5"/>
    <n v="299226653"/>
    <n v="43"/>
    <d v="2014-06-27T00:00:00"/>
    <n v="6671"/>
    <n v="205.7"/>
    <n v="117.11"/>
    <n v="1372224.7"/>
    <n v="781240.81"/>
    <n v="590983.89"/>
  </r>
  <r>
    <x v="5"/>
    <s v="Ghana"/>
    <x v="4"/>
    <x v="1"/>
    <x v="3"/>
    <x v="608"/>
    <x v="11"/>
    <x v="6"/>
    <n v="779377686"/>
    <n v="43"/>
    <d v="2017-04-08T00:00:00"/>
    <n v="4032"/>
    <n v="81.73"/>
    <n v="56.67"/>
    <n v="329535.35999999999"/>
    <n v="228493.44"/>
    <n v="101041.92"/>
  </r>
  <r>
    <x v="5"/>
    <s v="Uganda"/>
    <x v="4"/>
    <x v="1"/>
    <x v="3"/>
    <x v="1320"/>
    <x v="1"/>
    <x v="1"/>
    <n v="336635959"/>
    <n v="6"/>
    <d v="2010-08-02T00:00:00"/>
    <n v="6916"/>
    <n v="81.73"/>
    <n v="56.67"/>
    <n v="565244.68000000005"/>
    <n v="391929.72"/>
    <n v="173314.96"/>
  </r>
  <r>
    <x v="3"/>
    <s v="Oman"/>
    <x v="8"/>
    <x v="0"/>
    <x v="2"/>
    <x v="1062"/>
    <x v="4"/>
    <x v="7"/>
    <n v="106987798"/>
    <n v="20"/>
    <d v="2012-12-13T00:00:00"/>
    <n v="8922"/>
    <n v="421.89"/>
    <n v="364.69"/>
    <n v="3764102.58"/>
    <n v="3253764.18"/>
    <n v="510338.4"/>
  </r>
  <r>
    <x v="2"/>
    <s v="Tajikistan"/>
    <x v="9"/>
    <x v="1"/>
    <x v="0"/>
    <x v="1092"/>
    <x v="0"/>
    <x v="4"/>
    <n v="396732032"/>
    <n v="6"/>
    <d v="2016-12-23T00:00:00"/>
    <n v="679"/>
    <n v="9.33"/>
    <n v="6.92"/>
    <n v="6335.07"/>
    <n v="4698.68"/>
    <n v="1636.39"/>
  </r>
  <r>
    <x v="4"/>
    <s v="Australia"/>
    <x v="7"/>
    <x v="1"/>
    <x v="2"/>
    <x v="1143"/>
    <x v="7"/>
    <x v="4"/>
    <n v="232479989"/>
    <n v="4"/>
    <d v="2016-09-01T00:00:00"/>
    <n v="4850"/>
    <n v="437.2"/>
    <n v="263.33"/>
    <n v="2120420"/>
    <n v="1277150.5"/>
    <n v="843269.5"/>
  </r>
  <r>
    <x v="1"/>
    <s v="Denmark"/>
    <x v="2"/>
    <x v="1"/>
    <x v="3"/>
    <x v="493"/>
    <x v="2"/>
    <x v="1"/>
    <n v="511155498"/>
    <n v="39"/>
    <d v="2010-11-04T00:00:00"/>
    <n v="1126"/>
    <n v="47.45"/>
    <n v="31.79"/>
    <n v="53428.7"/>
    <n v="35795.54"/>
    <n v="17633.16"/>
  </r>
  <r>
    <x v="4"/>
    <s v="Kiribati"/>
    <x v="11"/>
    <x v="0"/>
    <x v="3"/>
    <x v="2043"/>
    <x v="11"/>
    <x v="5"/>
    <n v="849994885"/>
    <n v="48"/>
    <d v="2014-04-13T00:00:00"/>
    <n v="1230"/>
    <n v="668.27"/>
    <n v="502.54"/>
    <n v="821972.1"/>
    <n v="618124.19999999995"/>
    <n v="203847.9"/>
  </r>
  <r>
    <x v="5"/>
    <s v="Cote d'Ivoire"/>
    <x v="0"/>
    <x v="1"/>
    <x v="1"/>
    <x v="2034"/>
    <x v="10"/>
    <x v="4"/>
    <n v="936546981"/>
    <n v="9"/>
    <d v="2016-06-10T00:00:00"/>
    <n v="3919"/>
    <n v="255.28"/>
    <n v="159.41999999999999"/>
    <n v="1000442.32"/>
    <n v="624766.98"/>
    <n v="375675.34"/>
  </r>
  <r>
    <x v="0"/>
    <s v="Barbados"/>
    <x v="2"/>
    <x v="0"/>
    <x v="1"/>
    <x v="1325"/>
    <x v="2"/>
    <x v="3"/>
    <n v="978673112"/>
    <n v="13"/>
    <d v="2015-09-24T00:00:00"/>
    <n v="9977"/>
    <n v="47.45"/>
    <n v="31.79"/>
    <n v="473408.65"/>
    <n v="317168.83"/>
    <n v="156239.82"/>
  </r>
  <r>
    <x v="5"/>
    <s v="Democratic Republic of the Congo"/>
    <x v="1"/>
    <x v="1"/>
    <x v="1"/>
    <x v="2044"/>
    <x v="0"/>
    <x v="5"/>
    <n v="354547107"/>
    <n v="38"/>
    <d v="2015-02-02T00:00:00"/>
    <n v="7223"/>
    <n v="152.58000000000001"/>
    <n v="97.44"/>
    <n v="1102085.3400000001"/>
    <n v="703809.12"/>
    <n v="398276.22"/>
  </r>
  <r>
    <x v="1"/>
    <s v="France"/>
    <x v="4"/>
    <x v="0"/>
    <x v="3"/>
    <x v="1938"/>
    <x v="6"/>
    <x v="1"/>
    <n v="762655293"/>
    <n v="26"/>
    <d v="2010-11-11T00:00:00"/>
    <n v="5504"/>
    <n v="81.73"/>
    <n v="56.67"/>
    <n v="449841.91999999998"/>
    <n v="311911.67999999999"/>
    <n v="137930.23999999999"/>
  </r>
  <r>
    <x v="4"/>
    <s v="Tuvalu"/>
    <x v="6"/>
    <x v="1"/>
    <x v="3"/>
    <x v="942"/>
    <x v="9"/>
    <x v="7"/>
    <n v="371796500"/>
    <n v="7"/>
    <d v="2012-01-19T00:00:00"/>
    <n v="1701"/>
    <n v="651.21"/>
    <n v="524.96"/>
    <n v="1107708.21"/>
    <n v="892956.96"/>
    <n v="214751.25"/>
  </r>
  <r>
    <x v="2"/>
    <s v="Myanmar"/>
    <x v="3"/>
    <x v="1"/>
    <x v="1"/>
    <x v="1504"/>
    <x v="1"/>
    <x v="0"/>
    <n v="571082055"/>
    <n v="26"/>
    <d v="2013-08-15T00:00:00"/>
    <n v="4726"/>
    <n v="205.7"/>
    <n v="117.11"/>
    <n v="972138.2"/>
    <n v="553461.86"/>
    <n v="418676.34"/>
  </r>
  <r>
    <x v="1"/>
    <s v="Romania"/>
    <x v="4"/>
    <x v="1"/>
    <x v="2"/>
    <x v="1454"/>
    <x v="9"/>
    <x v="3"/>
    <n v="119935786"/>
    <n v="13"/>
    <d v="2015-01-27T00:00:00"/>
    <n v="519"/>
    <n v="81.73"/>
    <n v="56.67"/>
    <n v="42417.87"/>
    <n v="29411.73"/>
    <n v="13006.14"/>
  </r>
  <r>
    <x v="5"/>
    <s v="Rwanda"/>
    <x v="4"/>
    <x v="1"/>
    <x v="3"/>
    <x v="305"/>
    <x v="8"/>
    <x v="6"/>
    <n v="998094022"/>
    <n v="13"/>
    <d v="2017-04-16T00:00:00"/>
    <n v="7056"/>
    <n v="81.73"/>
    <n v="56.67"/>
    <n v="576686.88"/>
    <n v="399863.52"/>
    <n v="176823.36"/>
  </r>
  <r>
    <x v="1"/>
    <s v="Czech Republic"/>
    <x v="1"/>
    <x v="0"/>
    <x v="0"/>
    <x v="1592"/>
    <x v="7"/>
    <x v="1"/>
    <n v="755605590"/>
    <n v="11"/>
    <d v="2010-09-11T00:00:00"/>
    <n v="9340"/>
    <n v="152.58000000000001"/>
    <n v="97.44"/>
    <n v="1425097.2"/>
    <n v="910089.6"/>
    <n v="515007.6"/>
  </r>
  <r>
    <x v="5"/>
    <s v="Zambia"/>
    <x v="2"/>
    <x v="1"/>
    <x v="1"/>
    <x v="198"/>
    <x v="9"/>
    <x v="6"/>
    <n v="162831819"/>
    <n v="2"/>
    <d v="2017-02-02T00:00:00"/>
    <n v="4408"/>
    <n v="47.45"/>
    <n v="31.79"/>
    <n v="209159.6"/>
    <n v="140130.32"/>
    <n v="69029.279999999999"/>
  </r>
  <r>
    <x v="4"/>
    <s v="Tonga"/>
    <x v="6"/>
    <x v="1"/>
    <x v="3"/>
    <x v="549"/>
    <x v="5"/>
    <x v="1"/>
    <n v="960446536"/>
    <n v="21"/>
    <d v="2010-03-28T00:00:00"/>
    <n v="6328"/>
    <n v="651.21"/>
    <n v="524.96"/>
    <n v="4120856.88"/>
    <n v="3321946.88"/>
    <n v="798910"/>
  </r>
  <r>
    <x v="5"/>
    <s v="Nigeria"/>
    <x v="5"/>
    <x v="1"/>
    <x v="2"/>
    <x v="2045"/>
    <x v="11"/>
    <x v="1"/>
    <n v="909436070"/>
    <n v="17"/>
    <d v="2010-02-27T00:00:00"/>
    <n v="1198"/>
    <n v="109.28"/>
    <n v="35.840000000000003"/>
    <n v="130917.44"/>
    <n v="42936.32"/>
    <n v="87981.119999999995"/>
  </r>
  <r>
    <x v="2"/>
    <s v="Turkmenistan"/>
    <x v="6"/>
    <x v="0"/>
    <x v="2"/>
    <x v="814"/>
    <x v="7"/>
    <x v="2"/>
    <n v="541099250"/>
    <n v="27"/>
    <d v="2011-09-06T00:00:00"/>
    <n v="2147"/>
    <n v="651.21"/>
    <n v="524.96"/>
    <n v="1398147.87"/>
    <n v="1127089.1200000001"/>
    <n v="271058.75"/>
  </r>
  <r>
    <x v="1"/>
    <s v="Moldova"/>
    <x v="8"/>
    <x v="0"/>
    <x v="0"/>
    <x v="1869"/>
    <x v="10"/>
    <x v="1"/>
    <n v="907047402"/>
    <n v="49"/>
    <d v="2010-08-01T00:00:00"/>
    <n v="4338"/>
    <n v="421.89"/>
    <n v="364.69"/>
    <n v="1830158.82"/>
    <n v="1582025.22"/>
    <n v="248133.6"/>
  </r>
  <r>
    <x v="5"/>
    <s v="Burundi"/>
    <x v="8"/>
    <x v="0"/>
    <x v="1"/>
    <x v="1647"/>
    <x v="4"/>
    <x v="5"/>
    <n v="429204356"/>
    <n v="21"/>
    <d v="2014-11-28T00:00:00"/>
    <n v="9962"/>
    <n v="421.89"/>
    <n v="364.69"/>
    <n v="4202868.18"/>
    <n v="3633041.78"/>
    <n v="569826.4"/>
  </r>
  <r>
    <x v="5"/>
    <s v="Djibouti"/>
    <x v="6"/>
    <x v="1"/>
    <x v="2"/>
    <x v="191"/>
    <x v="3"/>
    <x v="2"/>
    <n v="749806439"/>
    <n v="46"/>
    <d v="2011-07-02T00:00:00"/>
    <n v="3243"/>
    <n v="651.21"/>
    <n v="524.96"/>
    <n v="2111874.0299999998"/>
    <n v="1702445.28"/>
    <n v="409428.75"/>
  </r>
  <r>
    <x v="5"/>
    <s v="Mauritius"/>
    <x v="10"/>
    <x v="0"/>
    <x v="1"/>
    <x v="2046"/>
    <x v="11"/>
    <x v="5"/>
    <n v="881402480"/>
    <n v="12"/>
    <d v="2014-03-07T00:00:00"/>
    <n v="5435"/>
    <n v="154.06"/>
    <n v="90.93"/>
    <n v="837316.1"/>
    <n v="494204.55"/>
    <n v="343111.55"/>
  </r>
  <r>
    <x v="2"/>
    <s v="South Korea"/>
    <x v="9"/>
    <x v="1"/>
    <x v="3"/>
    <x v="1994"/>
    <x v="7"/>
    <x v="3"/>
    <n v="356853806"/>
    <n v="23"/>
    <d v="2015-09-16T00:00:00"/>
    <n v="9826"/>
    <n v="9.33"/>
    <n v="6.92"/>
    <n v="91676.58"/>
    <n v="67995.92"/>
    <n v="23680.66"/>
  </r>
  <r>
    <x v="4"/>
    <s v="New Zealand"/>
    <x v="3"/>
    <x v="0"/>
    <x v="2"/>
    <x v="203"/>
    <x v="5"/>
    <x v="0"/>
    <n v="579334247"/>
    <n v="19"/>
    <d v="2013-03-30T00:00:00"/>
    <n v="6733"/>
    <n v="205.7"/>
    <n v="117.11"/>
    <n v="1384978.1"/>
    <n v="788501.63"/>
    <n v="596476.47"/>
  </r>
  <r>
    <x v="4"/>
    <s v="Kiribati"/>
    <x v="5"/>
    <x v="1"/>
    <x v="1"/>
    <x v="894"/>
    <x v="6"/>
    <x v="7"/>
    <n v="772330129"/>
    <n v="6"/>
    <d v="2012-10-09T00:00:00"/>
    <n v="8503"/>
    <n v="109.28"/>
    <n v="35.840000000000003"/>
    <n v="929207.84"/>
    <n v="304747.52000000002"/>
    <n v="624460.31999999995"/>
  </r>
  <r>
    <x v="5"/>
    <s v="Lesotho"/>
    <x v="2"/>
    <x v="1"/>
    <x v="0"/>
    <x v="1550"/>
    <x v="9"/>
    <x v="1"/>
    <n v="229640281"/>
    <n v="26"/>
    <d v="2010-01-28T00:00:00"/>
    <n v="4517"/>
    <n v="47.45"/>
    <n v="31.79"/>
    <n v="214331.65"/>
    <n v="143595.43"/>
    <n v="70736.22"/>
  </r>
  <r>
    <x v="3"/>
    <s v="Jordan"/>
    <x v="9"/>
    <x v="1"/>
    <x v="2"/>
    <x v="2047"/>
    <x v="6"/>
    <x v="4"/>
    <n v="565376031"/>
    <n v="34"/>
    <d v="2016-11-29T00:00:00"/>
    <n v="6186"/>
    <n v="9.33"/>
    <n v="6.92"/>
    <n v="57715.38"/>
    <n v="42807.12"/>
    <n v="14908.26"/>
  </r>
  <r>
    <x v="3"/>
    <s v="Pakistan"/>
    <x v="6"/>
    <x v="1"/>
    <x v="0"/>
    <x v="900"/>
    <x v="9"/>
    <x v="7"/>
    <n v="763961207"/>
    <n v="25"/>
    <d v="2012-02-19T00:00:00"/>
    <n v="1953"/>
    <n v="651.21"/>
    <n v="524.96"/>
    <n v="1271813.1299999999"/>
    <n v="1025246.88"/>
    <n v="246566.25"/>
  </r>
  <r>
    <x v="5"/>
    <s v="Seychelles"/>
    <x v="2"/>
    <x v="1"/>
    <x v="2"/>
    <x v="1221"/>
    <x v="1"/>
    <x v="0"/>
    <n v="330132138"/>
    <n v="6"/>
    <d v="2013-07-25T00:00:00"/>
    <n v="2291"/>
    <n v="47.45"/>
    <n v="31.79"/>
    <n v="108707.95"/>
    <n v="72830.89"/>
    <n v="35877.06"/>
  </r>
  <r>
    <x v="1"/>
    <s v="Norway"/>
    <x v="9"/>
    <x v="1"/>
    <x v="2"/>
    <x v="439"/>
    <x v="7"/>
    <x v="0"/>
    <n v="638937652"/>
    <n v="25"/>
    <d v="2013-09-06T00:00:00"/>
    <n v="4705"/>
    <n v="9.33"/>
    <n v="6.92"/>
    <n v="43897.65"/>
    <n v="32558.6"/>
    <n v="11339.05"/>
  </r>
  <r>
    <x v="3"/>
    <s v="Syria"/>
    <x v="5"/>
    <x v="0"/>
    <x v="3"/>
    <x v="139"/>
    <x v="8"/>
    <x v="0"/>
    <n v="885739076"/>
    <n v="38"/>
    <d v="2013-05-14T00:00:00"/>
    <n v="8730"/>
    <n v="109.28"/>
    <n v="35.840000000000003"/>
    <n v="954014.4"/>
    <n v="312883.20000000001"/>
    <n v="641131.19999999995"/>
  </r>
  <r>
    <x v="5"/>
    <s v="Sudan"/>
    <x v="11"/>
    <x v="1"/>
    <x v="3"/>
    <x v="257"/>
    <x v="6"/>
    <x v="1"/>
    <n v="336210238"/>
    <n v="45"/>
    <d v="2010-11-22T00:00:00"/>
    <n v="936"/>
    <n v="668.27"/>
    <n v="502.54"/>
    <n v="625500.72"/>
    <n v="470377.44"/>
    <n v="155123.28"/>
  </r>
  <r>
    <x v="5"/>
    <s v="Togo"/>
    <x v="9"/>
    <x v="0"/>
    <x v="1"/>
    <x v="459"/>
    <x v="9"/>
    <x v="0"/>
    <n v="576337468"/>
    <n v="4"/>
    <d v="2013-01-18T00:00:00"/>
    <n v="9919"/>
    <n v="9.33"/>
    <n v="6.92"/>
    <n v="92544.27"/>
    <n v="68639.48"/>
    <n v="23904.79"/>
  </r>
  <r>
    <x v="3"/>
    <s v="Libya"/>
    <x v="11"/>
    <x v="1"/>
    <x v="3"/>
    <x v="2048"/>
    <x v="2"/>
    <x v="4"/>
    <n v="562419593"/>
    <n v="17"/>
    <d v="2016-09-27T00:00:00"/>
    <n v="1311"/>
    <n v="668.27"/>
    <n v="502.54"/>
    <n v="876101.97"/>
    <n v="658829.93999999994"/>
    <n v="217272.03"/>
  </r>
  <r>
    <x v="0"/>
    <s v="Jamaica"/>
    <x v="2"/>
    <x v="1"/>
    <x v="2"/>
    <x v="2049"/>
    <x v="4"/>
    <x v="2"/>
    <n v="671067941"/>
    <n v="45"/>
    <d v="2011-12-18T00:00:00"/>
    <n v="2771"/>
    <n v="47.45"/>
    <n v="31.79"/>
    <n v="131483.95000000001"/>
    <n v="88090.09"/>
    <n v="43393.86"/>
  </r>
  <r>
    <x v="1"/>
    <s v="France"/>
    <x v="3"/>
    <x v="1"/>
    <x v="3"/>
    <x v="1116"/>
    <x v="11"/>
    <x v="4"/>
    <n v="449206340"/>
    <n v="37"/>
    <d v="2016-04-03T00:00:00"/>
    <n v="8993"/>
    <n v="205.7"/>
    <n v="117.11"/>
    <n v="1849860.1"/>
    <n v="1053170.23"/>
    <n v="796689.87"/>
  </r>
  <r>
    <x v="1"/>
    <s v="Romania"/>
    <x v="2"/>
    <x v="0"/>
    <x v="2"/>
    <x v="2050"/>
    <x v="1"/>
    <x v="1"/>
    <n v="864071118"/>
    <n v="8"/>
    <d v="2010-07-18T00:00:00"/>
    <n v="6700"/>
    <n v="47.45"/>
    <n v="31.79"/>
    <n v="317915"/>
    <n v="212993"/>
    <n v="104922"/>
  </r>
  <r>
    <x v="1"/>
    <s v="Russia"/>
    <x v="6"/>
    <x v="0"/>
    <x v="1"/>
    <x v="993"/>
    <x v="0"/>
    <x v="1"/>
    <n v="253211104"/>
    <n v="11"/>
    <d v="2010-12-27T00:00:00"/>
    <n v="9648"/>
    <n v="651.21"/>
    <n v="524.96"/>
    <n v="6282874.0800000001"/>
    <n v="5064814.08"/>
    <n v="1218060"/>
  </r>
  <r>
    <x v="5"/>
    <s v="Equatorial Guinea"/>
    <x v="3"/>
    <x v="1"/>
    <x v="3"/>
    <x v="2051"/>
    <x v="4"/>
    <x v="2"/>
    <n v="174487626"/>
    <n v="10"/>
    <d v="2011-11-12T00:00:00"/>
    <n v="3621"/>
    <n v="205.7"/>
    <n v="117.11"/>
    <n v="744839.7"/>
    <n v="424055.31"/>
    <n v="320784.39"/>
  </r>
  <r>
    <x v="2"/>
    <s v="Cambodia"/>
    <x v="2"/>
    <x v="0"/>
    <x v="3"/>
    <x v="2052"/>
    <x v="3"/>
    <x v="7"/>
    <n v="456074512"/>
    <n v="9"/>
    <d v="2012-05-25T00:00:00"/>
    <n v="1438"/>
    <n v="47.45"/>
    <n v="31.79"/>
    <n v="68233.100000000006"/>
    <n v="45714.02"/>
    <n v="22519.08"/>
  </r>
  <r>
    <x v="4"/>
    <s v="Samoa"/>
    <x v="7"/>
    <x v="0"/>
    <x v="1"/>
    <x v="721"/>
    <x v="4"/>
    <x v="7"/>
    <n v="546458089"/>
    <n v="25"/>
    <d v="2012-12-04T00:00:00"/>
    <n v="7947"/>
    <n v="437.2"/>
    <n v="263.33"/>
    <n v="3474428.4"/>
    <n v="2092683.51"/>
    <n v="1381744.89"/>
  </r>
  <r>
    <x v="0"/>
    <s v="Saint Vincent and the Grenadines"/>
    <x v="4"/>
    <x v="1"/>
    <x v="2"/>
    <x v="983"/>
    <x v="4"/>
    <x v="1"/>
    <n v="864437186"/>
    <n v="14"/>
    <d v="2010-11-19T00:00:00"/>
    <n v="5028"/>
    <n v="81.73"/>
    <n v="56.67"/>
    <n v="410938.44"/>
    <n v="284936.76"/>
    <n v="126001.68"/>
  </r>
  <r>
    <x v="4"/>
    <s v="Solomon Islands"/>
    <x v="6"/>
    <x v="1"/>
    <x v="2"/>
    <x v="1816"/>
    <x v="1"/>
    <x v="7"/>
    <n v="549123132"/>
    <n v="43"/>
    <d v="2012-08-30T00:00:00"/>
    <n v="6592"/>
    <n v="651.21"/>
    <n v="524.96"/>
    <n v="4292776.32"/>
    <n v="3460536.3199999998"/>
    <n v="832240"/>
  </r>
  <r>
    <x v="1"/>
    <s v="Belgium"/>
    <x v="9"/>
    <x v="0"/>
    <x v="0"/>
    <x v="1878"/>
    <x v="4"/>
    <x v="0"/>
    <n v="609939754"/>
    <n v="20"/>
    <d v="2013-11-30T00:00:00"/>
    <n v="3582"/>
    <n v="9.33"/>
    <n v="6.92"/>
    <n v="33420.06"/>
    <n v="24787.439999999999"/>
    <n v="8632.6200000000008"/>
  </r>
  <r>
    <x v="5"/>
    <s v="Mauritania"/>
    <x v="7"/>
    <x v="0"/>
    <x v="1"/>
    <x v="1859"/>
    <x v="6"/>
    <x v="2"/>
    <n v="776623380"/>
    <n v="14"/>
    <d v="2011-10-20T00:00:00"/>
    <n v="8971"/>
    <n v="437.2"/>
    <n v="263.33"/>
    <n v="3922121.2"/>
    <n v="2362333.4300000002"/>
    <n v="1559787.77"/>
  </r>
  <r>
    <x v="2"/>
    <s v="Vietnam"/>
    <x v="6"/>
    <x v="1"/>
    <x v="2"/>
    <x v="2053"/>
    <x v="7"/>
    <x v="3"/>
    <n v="849222838"/>
    <n v="34"/>
    <d v="2015-09-28T00:00:00"/>
    <n v="2764"/>
    <n v="651.21"/>
    <n v="524.96"/>
    <n v="1799944.44"/>
    <n v="1450989.44"/>
    <n v="348955"/>
  </r>
  <r>
    <x v="5"/>
    <s v="Guinea-Bissau"/>
    <x v="7"/>
    <x v="1"/>
    <x v="0"/>
    <x v="398"/>
    <x v="8"/>
    <x v="0"/>
    <n v="248099458"/>
    <n v="1"/>
    <d v="2013-04-05T00:00:00"/>
    <n v="6998"/>
    <n v="437.2"/>
    <n v="263.33"/>
    <n v="3059525.6"/>
    <n v="1842783.34"/>
    <n v="1216742.26"/>
  </r>
  <r>
    <x v="0"/>
    <s v="Grenada"/>
    <x v="6"/>
    <x v="1"/>
    <x v="1"/>
    <x v="2054"/>
    <x v="3"/>
    <x v="7"/>
    <n v="263927066"/>
    <n v="26"/>
    <d v="2012-05-27T00:00:00"/>
    <n v="739"/>
    <n v="651.21"/>
    <n v="524.96"/>
    <n v="481244.19"/>
    <n v="387945.44"/>
    <n v="93298.75"/>
  </r>
  <r>
    <x v="1"/>
    <s v="Lithuania"/>
    <x v="3"/>
    <x v="1"/>
    <x v="0"/>
    <x v="379"/>
    <x v="11"/>
    <x v="5"/>
    <n v="907691991"/>
    <n v="31"/>
    <d v="2014-03-09T00:00:00"/>
    <n v="5086"/>
    <n v="205.7"/>
    <n v="117.11"/>
    <n v="1046190.2"/>
    <n v="595621.46"/>
    <n v="450568.74"/>
  </r>
  <r>
    <x v="1"/>
    <s v="Georgia"/>
    <x v="9"/>
    <x v="1"/>
    <x v="1"/>
    <x v="1976"/>
    <x v="9"/>
    <x v="6"/>
    <n v="460693061"/>
    <n v="28"/>
    <d v="2017-02-25T00:00:00"/>
    <n v="8169"/>
    <n v="9.33"/>
    <n v="6.92"/>
    <n v="76216.77"/>
    <n v="56529.48"/>
    <n v="19687.29"/>
  </r>
  <r>
    <x v="1"/>
    <s v="Switzerland"/>
    <x v="6"/>
    <x v="1"/>
    <x v="3"/>
    <x v="33"/>
    <x v="8"/>
    <x v="0"/>
    <n v="424541604"/>
    <n v="42"/>
    <d v="2013-05-17T00:00:00"/>
    <n v="150"/>
    <n v="651.21"/>
    <n v="524.96"/>
    <n v="97681.5"/>
    <n v="78744"/>
    <n v="18937.5"/>
  </r>
  <r>
    <x v="1"/>
    <s v="Czech Republic"/>
    <x v="11"/>
    <x v="0"/>
    <x v="2"/>
    <x v="2055"/>
    <x v="7"/>
    <x v="5"/>
    <n v="571161448"/>
    <n v="36"/>
    <d v="2014-09-30T00:00:00"/>
    <n v="8220"/>
    <n v="668.27"/>
    <n v="502.54"/>
    <n v="5493179.4000000004"/>
    <n v="4130878.8"/>
    <n v="1362300.6"/>
  </r>
  <r>
    <x v="3"/>
    <s v="Afghanistan"/>
    <x v="10"/>
    <x v="0"/>
    <x v="0"/>
    <x v="817"/>
    <x v="7"/>
    <x v="2"/>
    <n v="292788922"/>
    <n v="35"/>
    <d v="2011-09-08T00:00:00"/>
    <n v="1603"/>
    <n v="154.06"/>
    <n v="90.93"/>
    <n v="246958.18"/>
    <n v="145760.79"/>
    <n v="101197.39"/>
  </r>
  <r>
    <x v="5"/>
    <s v="Central African Republic"/>
    <x v="7"/>
    <x v="0"/>
    <x v="2"/>
    <x v="2056"/>
    <x v="10"/>
    <x v="5"/>
    <n v="851972854"/>
    <n v="5"/>
    <d v="2014-06-10T00:00:00"/>
    <n v="6555"/>
    <n v="437.2"/>
    <n v="263.33"/>
    <n v="2865846"/>
    <n v="1726128.15"/>
    <n v="1139717.8500000001"/>
  </r>
  <r>
    <x v="0"/>
    <s v="Guatemala"/>
    <x v="4"/>
    <x v="1"/>
    <x v="1"/>
    <x v="1773"/>
    <x v="4"/>
    <x v="2"/>
    <n v="431574571"/>
    <n v="24"/>
    <d v="2011-11-29T00:00:00"/>
    <n v="1361"/>
    <n v="81.73"/>
    <n v="56.67"/>
    <n v="111234.53"/>
    <n v="77127.87"/>
    <n v="34106.660000000003"/>
  </r>
  <r>
    <x v="5"/>
    <s v="Swaziland"/>
    <x v="3"/>
    <x v="1"/>
    <x v="1"/>
    <x v="2057"/>
    <x v="1"/>
    <x v="7"/>
    <n v="884767901"/>
    <n v="7"/>
    <d v="2012-07-20T00:00:00"/>
    <n v="1338"/>
    <n v="205.7"/>
    <n v="117.11"/>
    <n v="275226.59999999998"/>
    <n v="156693.18"/>
    <n v="118533.42"/>
  </r>
  <r>
    <x v="1"/>
    <s v="Netherlands"/>
    <x v="2"/>
    <x v="0"/>
    <x v="3"/>
    <x v="566"/>
    <x v="11"/>
    <x v="2"/>
    <n v="985039174"/>
    <n v="34"/>
    <d v="2011-03-10T00:00:00"/>
    <n v="3836"/>
    <n v="47.45"/>
    <n v="31.79"/>
    <n v="182018.2"/>
    <n v="121946.44"/>
    <n v="60071.76"/>
  </r>
  <r>
    <x v="0"/>
    <s v="Costa Rica"/>
    <x v="6"/>
    <x v="1"/>
    <x v="0"/>
    <x v="2058"/>
    <x v="1"/>
    <x v="5"/>
    <n v="476187217"/>
    <n v="23"/>
    <d v="2014-08-15T00:00:00"/>
    <n v="3234"/>
    <n v="651.21"/>
    <n v="524.96"/>
    <n v="2106013.14"/>
    <n v="1697720.64"/>
    <n v="408292.5"/>
  </r>
  <r>
    <x v="1"/>
    <s v="Romania"/>
    <x v="5"/>
    <x v="0"/>
    <x v="3"/>
    <x v="1792"/>
    <x v="4"/>
    <x v="3"/>
    <n v="522323358"/>
    <n v="4"/>
    <d v="2015-11-20T00:00:00"/>
    <n v="5944"/>
    <n v="109.28"/>
    <n v="35.840000000000003"/>
    <n v="649560.31999999995"/>
    <n v="213032.95999999999"/>
    <n v="436527.35999999999"/>
  </r>
  <r>
    <x v="5"/>
    <s v="Cameroon"/>
    <x v="0"/>
    <x v="0"/>
    <x v="3"/>
    <x v="1779"/>
    <x v="4"/>
    <x v="7"/>
    <n v="557871425"/>
    <n v="48"/>
    <d v="2012-12-22T00:00:00"/>
    <n v="5407"/>
    <n v="255.28"/>
    <n v="159.41999999999999"/>
    <n v="1380298.96"/>
    <n v="861983.94"/>
    <n v="518315.02"/>
  </r>
  <r>
    <x v="5"/>
    <s v="Republic of the Congo"/>
    <x v="7"/>
    <x v="0"/>
    <x v="0"/>
    <x v="2059"/>
    <x v="4"/>
    <x v="2"/>
    <n v="537567746"/>
    <n v="35"/>
    <d v="2011-12-30T00:00:00"/>
    <n v="7097"/>
    <n v="437.2"/>
    <n v="263.33"/>
    <n v="3102808.4"/>
    <n v="1868853.01"/>
    <n v="1233955.3899999999"/>
  </r>
  <r>
    <x v="1"/>
    <s v="Latvia"/>
    <x v="10"/>
    <x v="1"/>
    <x v="0"/>
    <x v="1687"/>
    <x v="6"/>
    <x v="4"/>
    <n v="486461150"/>
    <n v="39"/>
    <d v="2016-11-13T00:00:00"/>
    <n v="3519"/>
    <n v="154.06"/>
    <n v="90.93"/>
    <n v="542137.14"/>
    <n v="319982.67"/>
    <n v="222154.47"/>
  </r>
  <r>
    <x v="1"/>
    <s v="Slovenia"/>
    <x v="7"/>
    <x v="0"/>
    <x v="0"/>
    <x v="1441"/>
    <x v="9"/>
    <x v="6"/>
    <n v="949912965"/>
    <n v="41"/>
    <d v="2017-03-06T00:00:00"/>
    <n v="9210"/>
    <n v="437.2"/>
    <n v="263.33"/>
    <n v="4026612"/>
    <n v="2425269.2999999998"/>
    <n v="1601342.7"/>
  </r>
  <r>
    <x v="2"/>
    <s v="Turkmenistan"/>
    <x v="4"/>
    <x v="1"/>
    <x v="1"/>
    <x v="2060"/>
    <x v="4"/>
    <x v="5"/>
    <n v="743597018"/>
    <n v="15"/>
    <d v="2014-11-29T00:00:00"/>
    <n v="5737"/>
    <n v="81.73"/>
    <n v="56.67"/>
    <n v="468885.01"/>
    <n v="325115.78999999998"/>
    <n v="143769.22"/>
  </r>
  <r>
    <x v="1"/>
    <s v="France"/>
    <x v="9"/>
    <x v="0"/>
    <x v="2"/>
    <x v="1549"/>
    <x v="8"/>
    <x v="0"/>
    <n v="103499639"/>
    <n v="47"/>
    <d v="2013-06-06T00:00:00"/>
    <n v="6698"/>
    <n v="9.33"/>
    <n v="6.92"/>
    <n v="62492.34"/>
    <n v="46350.16"/>
    <n v="16142.18"/>
  </r>
  <r>
    <x v="0"/>
    <s v="Barbados"/>
    <x v="2"/>
    <x v="1"/>
    <x v="1"/>
    <x v="894"/>
    <x v="6"/>
    <x v="7"/>
    <n v="235919654"/>
    <n v="10"/>
    <d v="2012-10-13T00:00:00"/>
    <n v="2723"/>
    <n v="47.45"/>
    <n v="31.79"/>
    <n v="129206.35"/>
    <n v="86564.17"/>
    <n v="42642.18"/>
  </r>
  <r>
    <x v="2"/>
    <s v="Nepal"/>
    <x v="0"/>
    <x v="0"/>
    <x v="1"/>
    <x v="1093"/>
    <x v="2"/>
    <x v="5"/>
    <n v="167468392"/>
    <n v="42"/>
    <d v="2014-10-29T00:00:00"/>
    <n v="6474"/>
    <n v="255.28"/>
    <n v="159.41999999999999"/>
    <n v="1652682.72"/>
    <n v="1032085.08"/>
    <n v="620597.64"/>
  </r>
  <r>
    <x v="0"/>
    <s v="Nicaragua"/>
    <x v="3"/>
    <x v="0"/>
    <x v="1"/>
    <x v="166"/>
    <x v="3"/>
    <x v="1"/>
    <n v="795069682"/>
    <n v="17"/>
    <d v="2010-05-19T00:00:00"/>
    <n v="7642"/>
    <n v="205.7"/>
    <n v="117.11"/>
    <n v="1571959.4"/>
    <n v="894954.62"/>
    <n v="677004.78"/>
  </r>
  <r>
    <x v="5"/>
    <s v="Ghana"/>
    <x v="8"/>
    <x v="1"/>
    <x v="2"/>
    <x v="1916"/>
    <x v="7"/>
    <x v="5"/>
    <n v="835959851"/>
    <n v="26"/>
    <d v="2014-08-27T00:00:00"/>
    <n v="7952"/>
    <n v="421.89"/>
    <n v="364.69"/>
    <n v="3354869.28"/>
    <n v="2900014.88"/>
    <n v="454854.40000000002"/>
  </r>
  <r>
    <x v="1"/>
    <s v="Slovakia"/>
    <x v="4"/>
    <x v="1"/>
    <x v="1"/>
    <x v="1299"/>
    <x v="0"/>
    <x v="4"/>
    <n v="877687728"/>
    <n v="46"/>
    <d v="2017-02-07T00:00:00"/>
    <n v="6158"/>
    <n v="81.73"/>
    <n v="56.67"/>
    <n v="503293.34"/>
    <n v="348973.86"/>
    <n v="154319.48000000001"/>
  </r>
  <r>
    <x v="5"/>
    <s v="Botswana"/>
    <x v="4"/>
    <x v="0"/>
    <x v="2"/>
    <x v="1473"/>
    <x v="2"/>
    <x v="3"/>
    <n v="228114640"/>
    <n v="14"/>
    <d v="2015-09-16T00:00:00"/>
    <n v="3046"/>
    <n v="81.73"/>
    <n v="56.67"/>
    <n v="248949.58"/>
    <n v="172616.82"/>
    <n v="76332.759999999995"/>
  </r>
  <r>
    <x v="0"/>
    <s v="Cuba"/>
    <x v="5"/>
    <x v="1"/>
    <x v="0"/>
    <x v="777"/>
    <x v="2"/>
    <x v="0"/>
    <n v="965414416"/>
    <n v="12"/>
    <d v="2013-09-13T00:00:00"/>
    <n v="6434"/>
    <n v="109.28"/>
    <n v="35.840000000000003"/>
    <n v="703107.52"/>
    <n v="230594.56"/>
    <n v="472512.96"/>
  </r>
  <r>
    <x v="1"/>
    <s v="Greece"/>
    <x v="0"/>
    <x v="1"/>
    <x v="3"/>
    <x v="2061"/>
    <x v="9"/>
    <x v="3"/>
    <n v="288073384"/>
    <n v="32"/>
    <d v="2015-02-16T00:00:00"/>
    <n v="6171"/>
    <n v="255.28"/>
    <n v="159.41999999999999"/>
    <n v="1575332.88"/>
    <n v="983780.82"/>
    <n v="591552.06000000006"/>
  </r>
  <r>
    <x v="0"/>
    <s v="Costa Rica"/>
    <x v="8"/>
    <x v="0"/>
    <x v="3"/>
    <x v="1156"/>
    <x v="1"/>
    <x v="0"/>
    <n v="864890372"/>
    <n v="2"/>
    <d v="2013-07-28T00:00:00"/>
    <n v="9136"/>
    <n v="421.89"/>
    <n v="364.69"/>
    <n v="3854387.04"/>
    <n v="3331807.84"/>
    <n v="522579.20000000001"/>
  </r>
  <r>
    <x v="0"/>
    <s v="Saint Kitts and Nevis"/>
    <x v="3"/>
    <x v="1"/>
    <x v="2"/>
    <x v="1570"/>
    <x v="7"/>
    <x v="2"/>
    <n v="484976708"/>
    <n v="17"/>
    <d v="2011-09-16T00:00:00"/>
    <n v="4240"/>
    <n v="205.7"/>
    <n v="117.11"/>
    <n v="872168"/>
    <n v="496546.4"/>
    <n v="375621.6"/>
  </r>
  <r>
    <x v="1"/>
    <s v="Latvia"/>
    <x v="11"/>
    <x v="0"/>
    <x v="3"/>
    <x v="108"/>
    <x v="7"/>
    <x v="4"/>
    <n v="607756221"/>
    <n v="8"/>
    <d v="2016-08-11T00:00:00"/>
    <n v="7426"/>
    <n v="668.27"/>
    <n v="502.54"/>
    <n v="4962573.0199999996"/>
    <n v="3731862.04"/>
    <n v="1230710.98"/>
  </r>
  <r>
    <x v="0"/>
    <s v="Antigua and Barbuda"/>
    <x v="0"/>
    <x v="0"/>
    <x v="1"/>
    <x v="1183"/>
    <x v="0"/>
    <x v="0"/>
    <n v="512965238"/>
    <n v="21"/>
    <d v="2014-01-07T00:00:00"/>
    <n v="6668"/>
    <n v="255.28"/>
    <n v="159.41999999999999"/>
    <n v="1702207.04"/>
    <n v="1063012.56"/>
    <n v="639194.48"/>
  </r>
  <r>
    <x v="3"/>
    <s v="Pakistan"/>
    <x v="1"/>
    <x v="0"/>
    <x v="1"/>
    <x v="1092"/>
    <x v="0"/>
    <x v="4"/>
    <n v="450652587"/>
    <n v="39"/>
    <d v="2017-01-25T00:00:00"/>
    <n v="6970"/>
    <n v="152.58000000000001"/>
    <n v="97.44"/>
    <n v="1063482.6000000001"/>
    <n v="679156.8"/>
    <n v="384325.8"/>
  </r>
  <r>
    <x v="1"/>
    <s v="Liechtenstein"/>
    <x v="11"/>
    <x v="0"/>
    <x v="3"/>
    <x v="2035"/>
    <x v="11"/>
    <x v="6"/>
    <n v="291179597"/>
    <n v="7"/>
    <d v="2017-02-20T00:00:00"/>
    <n v="5368"/>
    <n v="668.27"/>
    <n v="502.54"/>
    <n v="3587273.36"/>
    <n v="2697634.72"/>
    <n v="889638.64"/>
  </r>
  <r>
    <x v="1"/>
    <s v="San Marino"/>
    <x v="9"/>
    <x v="0"/>
    <x v="2"/>
    <x v="1770"/>
    <x v="6"/>
    <x v="1"/>
    <n v="875220096"/>
    <n v="12"/>
    <d v="2010-11-06T00:00:00"/>
    <n v="5930"/>
    <n v="9.33"/>
    <n v="6.92"/>
    <n v="55326.9"/>
    <n v="41035.599999999999"/>
    <n v="14291.3"/>
  </r>
  <r>
    <x v="5"/>
    <s v="Equatorial Guinea"/>
    <x v="5"/>
    <x v="1"/>
    <x v="3"/>
    <x v="184"/>
    <x v="7"/>
    <x v="1"/>
    <n v="863760411"/>
    <n v="1"/>
    <d v="2010-08-21T00:00:00"/>
    <n v="4755"/>
    <n v="109.28"/>
    <n v="35.840000000000003"/>
    <n v="519626.4"/>
    <n v="170419.20000000001"/>
    <n v="349207.2"/>
  </r>
  <r>
    <x v="5"/>
    <s v="Rwanda"/>
    <x v="1"/>
    <x v="1"/>
    <x v="3"/>
    <x v="714"/>
    <x v="8"/>
    <x v="2"/>
    <n v="788099372"/>
    <n v="12"/>
    <d v="2011-05-05T00:00:00"/>
    <n v="4972"/>
    <n v="152.58000000000001"/>
    <n v="97.44"/>
    <n v="758627.76"/>
    <n v="484471.68"/>
    <n v="274156.08"/>
  </r>
  <r>
    <x v="1"/>
    <s v="Greece"/>
    <x v="11"/>
    <x v="1"/>
    <x v="1"/>
    <x v="2026"/>
    <x v="5"/>
    <x v="4"/>
    <n v="799848306"/>
    <n v="43"/>
    <d v="2016-04-23T00:00:00"/>
    <n v="1743"/>
    <n v="668.27"/>
    <n v="502.54"/>
    <n v="1164794.6100000001"/>
    <n v="875927.22"/>
    <n v="288867.39"/>
  </r>
  <r>
    <x v="3"/>
    <s v="Somalia"/>
    <x v="8"/>
    <x v="0"/>
    <x v="0"/>
    <x v="496"/>
    <x v="6"/>
    <x v="1"/>
    <n v="220931041"/>
    <n v="32"/>
    <d v="2010-11-13T00:00:00"/>
    <n v="7259"/>
    <n v="421.89"/>
    <n v="364.69"/>
    <n v="3062499.51"/>
    <n v="2647284.71"/>
    <n v="415214.8"/>
  </r>
  <r>
    <x v="1"/>
    <s v="Czech Republic"/>
    <x v="8"/>
    <x v="1"/>
    <x v="0"/>
    <x v="1823"/>
    <x v="0"/>
    <x v="2"/>
    <n v="693583905"/>
    <n v="32"/>
    <d v="2012-01-06T00:00:00"/>
    <n v="5745"/>
    <n v="421.89"/>
    <n v="364.69"/>
    <n v="2423758.0499999998"/>
    <n v="2095144.05"/>
    <n v="328614"/>
  </r>
  <r>
    <x v="5"/>
    <s v="Rwanda"/>
    <x v="5"/>
    <x v="0"/>
    <x v="1"/>
    <x v="2062"/>
    <x v="9"/>
    <x v="2"/>
    <n v="330355727"/>
    <n v="31"/>
    <d v="2011-02-14T00:00:00"/>
    <n v="8456"/>
    <n v="109.28"/>
    <n v="35.840000000000003"/>
    <n v="924071.68"/>
    <n v="303063.03999999998"/>
    <n v="621008.64000000001"/>
  </r>
  <r>
    <x v="4"/>
    <s v="East Timor"/>
    <x v="7"/>
    <x v="1"/>
    <x v="3"/>
    <x v="1356"/>
    <x v="2"/>
    <x v="3"/>
    <n v="464107835"/>
    <n v="32"/>
    <d v="2015-10-29T00:00:00"/>
    <n v="8677"/>
    <n v="437.2"/>
    <n v="263.33"/>
    <n v="3793584.4"/>
    <n v="2284914.41"/>
    <n v="1508669.99"/>
  </r>
  <r>
    <x v="2"/>
    <s v="Mongolia"/>
    <x v="1"/>
    <x v="1"/>
    <x v="1"/>
    <x v="1423"/>
    <x v="6"/>
    <x v="3"/>
    <n v="698014056"/>
    <n v="26"/>
    <d v="2015-11-07T00:00:00"/>
    <n v="6726"/>
    <n v="152.58000000000001"/>
    <n v="97.44"/>
    <n v="1026253.08"/>
    <n v="655381.43999999994"/>
    <n v="370871.64"/>
  </r>
  <r>
    <x v="5"/>
    <s v="Democratic Republic of the Congo"/>
    <x v="6"/>
    <x v="1"/>
    <x v="2"/>
    <x v="284"/>
    <x v="11"/>
    <x v="6"/>
    <n v="255560719"/>
    <n v="19"/>
    <d v="2017-03-05T00:00:00"/>
    <n v="4951"/>
    <n v="651.21"/>
    <n v="524.96"/>
    <n v="3224140.71"/>
    <n v="2599076.96"/>
    <n v="625063.75"/>
  </r>
  <r>
    <x v="0"/>
    <s v="Panama"/>
    <x v="5"/>
    <x v="0"/>
    <x v="3"/>
    <x v="60"/>
    <x v="10"/>
    <x v="3"/>
    <n v="230546653"/>
    <n v="2"/>
    <d v="2015-06-14T00:00:00"/>
    <n v="2733"/>
    <n v="109.28"/>
    <n v="35.840000000000003"/>
    <n v="298662.24"/>
    <n v="97950.720000000001"/>
    <n v="200711.52"/>
  </r>
  <r>
    <x v="1"/>
    <s v="Sweden"/>
    <x v="8"/>
    <x v="0"/>
    <x v="1"/>
    <x v="702"/>
    <x v="9"/>
    <x v="3"/>
    <n v="437083184"/>
    <n v="32"/>
    <d v="2015-02-19T00:00:00"/>
    <n v="1482"/>
    <n v="421.89"/>
    <n v="364.69"/>
    <n v="625240.98"/>
    <n v="540470.57999999996"/>
    <n v="84770.4"/>
  </r>
  <r>
    <x v="1"/>
    <s v="Macedonia"/>
    <x v="10"/>
    <x v="1"/>
    <x v="1"/>
    <x v="76"/>
    <x v="1"/>
    <x v="6"/>
    <n v="759594142"/>
    <n v="2"/>
    <d v="2017-07-12T00:00:00"/>
    <n v="9641"/>
    <n v="154.06"/>
    <n v="90.93"/>
    <n v="1485292.46"/>
    <n v="876656.13"/>
    <n v="608636.32999999996"/>
  </r>
  <r>
    <x v="1"/>
    <s v="Denmark"/>
    <x v="11"/>
    <x v="0"/>
    <x v="2"/>
    <x v="1380"/>
    <x v="3"/>
    <x v="1"/>
    <n v="702815854"/>
    <n v="21"/>
    <d v="2010-06-06T00:00:00"/>
    <n v="7684"/>
    <n v="668.27"/>
    <n v="502.54"/>
    <n v="5134986.68"/>
    <n v="3861517.36"/>
    <n v="1273469.32"/>
  </r>
  <r>
    <x v="0"/>
    <s v="Haiti"/>
    <x v="3"/>
    <x v="1"/>
    <x v="3"/>
    <x v="2063"/>
    <x v="5"/>
    <x v="4"/>
    <n v="741797149"/>
    <n v="34"/>
    <d v="2016-05-03T00:00:00"/>
    <n v="3116"/>
    <n v="205.7"/>
    <n v="117.11"/>
    <n v="640961.19999999995"/>
    <n v="364914.76"/>
    <n v="276046.44"/>
  </r>
  <r>
    <x v="1"/>
    <s v="Sweden"/>
    <x v="1"/>
    <x v="0"/>
    <x v="1"/>
    <x v="1241"/>
    <x v="10"/>
    <x v="0"/>
    <n v="971899354"/>
    <n v="0"/>
    <d v="2013-06-01T00:00:00"/>
    <n v="5471"/>
    <n v="152.58000000000001"/>
    <n v="97.44"/>
    <n v="834765.18"/>
    <n v="533094.24"/>
    <n v="301670.94"/>
  </r>
  <r>
    <x v="0"/>
    <s v="Saint Lucia"/>
    <x v="10"/>
    <x v="0"/>
    <x v="0"/>
    <x v="898"/>
    <x v="8"/>
    <x v="3"/>
    <n v="658796298"/>
    <n v="17"/>
    <d v="2015-05-09T00:00:00"/>
    <n v="1319"/>
    <n v="154.06"/>
    <n v="90.93"/>
    <n v="203205.14"/>
    <n v="119936.67"/>
    <n v="83268.47"/>
  </r>
  <r>
    <x v="0"/>
    <s v="Barbados"/>
    <x v="4"/>
    <x v="0"/>
    <x v="2"/>
    <x v="1540"/>
    <x v="2"/>
    <x v="0"/>
    <n v="488474309"/>
    <n v="46"/>
    <d v="2013-10-21T00:00:00"/>
    <n v="9258"/>
    <n v="81.73"/>
    <n v="56.67"/>
    <n v="756656.34"/>
    <n v="524650.86"/>
    <n v="232005.48"/>
  </r>
  <r>
    <x v="3"/>
    <s v="Jordan"/>
    <x v="0"/>
    <x v="1"/>
    <x v="2"/>
    <x v="591"/>
    <x v="2"/>
    <x v="7"/>
    <n v="317232215"/>
    <n v="35"/>
    <d v="2012-10-27T00:00:00"/>
    <n v="4917"/>
    <n v="255.28"/>
    <n v="159.41999999999999"/>
    <n v="1255211.76"/>
    <n v="783868.14"/>
    <n v="471343.62"/>
  </r>
  <r>
    <x v="1"/>
    <s v="Czech Republic"/>
    <x v="6"/>
    <x v="0"/>
    <x v="0"/>
    <x v="848"/>
    <x v="11"/>
    <x v="1"/>
    <n v="521681344"/>
    <n v="46"/>
    <d v="2010-04-03T00:00:00"/>
    <n v="5957"/>
    <n v="651.21"/>
    <n v="524.96"/>
    <n v="3879257.97"/>
    <n v="3127186.72"/>
    <n v="752071.25"/>
  </r>
  <r>
    <x v="3"/>
    <s v="Iran"/>
    <x v="2"/>
    <x v="0"/>
    <x v="2"/>
    <x v="2064"/>
    <x v="0"/>
    <x v="3"/>
    <n v="648745524"/>
    <n v="30"/>
    <d v="2016-01-27T00:00:00"/>
    <n v="7072"/>
    <n v="47.45"/>
    <n v="31.79"/>
    <n v="335566.4"/>
    <n v="224818.88"/>
    <n v="110747.52"/>
  </r>
  <r>
    <x v="5"/>
    <s v="Namibia"/>
    <x v="10"/>
    <x v="1"/>
    <x v="1"/>
    <x v="2065"/>
    <x v="5"/>
    <x v="2"/>
    <n v="765661084"/>
    <n v="1"/>
    <d v="2011-03-12T00:00:00"/>
    <n v="4984"/>
    <n v="154.06"/>
    <n v="90.93"/>
    <n v="767835.04"/>
    <n v="453195.12"/>
    <n v="314639.92"/>
  </r>
  <r>
    <x v="5"/>
    <s v="Guinea"/>
    <x v="11"/>
    <x v="0"/>
    <x v="2"/>
    <x v="1257"/>
    <x v="6"/>
    <x v="2"/>
    <n v="109976851"/>
    <n v="11"/>
    <d v="2011-10-14T00:00:00"/>
    <n v="3449"/>
    <n v="668.27"/>
    <n v="502.54"/>
    <n v="2304863.23"/>
    <n v="1733260.46"/>
    <n v="571602.77"/>
  </r>
  <r>
    <x v="1"/>
    <s v="Iceland"/>
    <x v="6"/>
    <x v="1"/>
    <x v="2"/>
    <x v="1503"/>
    <x v="9"/>
    <x v="7"/>
    <n v="239554154"/>
    <n v="26"/>
    <d v="2012-02-13T00:00:00"/>
    <n v="8253"/>
    <n v="651.21"/>
    <n v="524.96"/>
    <n v="5374436.1299999999"/>
    <n v="4332494.88"/>
    <n v="1041941.25"/>
  </r>
  <r>
    <x v="1"/>
    <s v="Lithuania"/>
    <x v="6"/>
    <x v="0"/>
    <x v="0"/>
    <x v="2066"/>
    <x v="8"/>
    <x v="2"/>
    <n v="982566821"/>
    <n v="49"/>
    <d v="2011-06-05T00:00:00"/>
    <n v="2212"/>
    <n v="651.21"/>
    <n v="524.96"/>
    <n v="1440476.52"/>
    <n v="1161211.52"/>
    <n v="279265"/>
  </r>
  <r>
    <x v="1"/>
    <s v="United Kingdom"/>
    <x v="7"/>
    <x v="0"/>
    <x v="1"/>
    <x v="1621"/>
    <x v="3"/>
    <x v="6"/>
    <n v="887501180"/>
    <n v="46"/>
    <d v="2017-06-20T00:00:00"/>
    <n v="176"/>
    <n v="437.2"/>
    <n v="263.33"/>
    <n v="76947.199999999997"/>
    <n v="46346.080000000002"/>
    <n v="30601.119999999999"/>
  </r>
  <r>
    <x v="5"/>
    <s v="Ghana"/>
    <x v="9"/>
    <x v="0"/>
    <x v="0"/>
    <x v="698"/>
    <x v="7"/>
    <x v="7"/>
    <n v="373156058"/>
    <n v="22"/>
    <d v="2012-09-05T00:00:00"/>
    <n v="4025"/>
    <n v="9.33"/>
    <n v="6.92"/>
    <n v="37553.25"/>
    <n v="27853"/>
    <n v="9700.25"/>
  </r>
  <r>
    <x v="2"/>
    <s v="Laos"/>
    <x v="0"/>
    <x v="0"/>
    <x v="3"/>
    <x v="609"/>
    <x v="4"/>
    <x v="1"/>
    <n v="378642785"/>
    <n v="48"/>
    <d v="2011-01-10T00:00:00"/>
    <n v="7669"/>
    <n v="255.28"/>
    <n v="159.41999999999999"/>
    <n v="1957742.32"/>
    <n v="1222591.98"/>
    <n v="735150.34"/>
  </r>
  <r>
    <x v="5"/>
    <s v="The Gambia"/>
    <x v="0"/>
    <x v="0"/>
    <x v="1"/>
    <x v="2053"/>
    <x v="7"/>
    <x v="3"/>
    <n v="113385188"/>
    <n v="29"/>
    <d v="2015-09-23T00:00:00"/>
    <n v="2052"/>
    <n v="255.28"/>
    <n v="159.41999999999999"/>
    <n v="523834.56"/>
    <n v="327129.84000000003"/>
    <n v="196704.72"/>
  </r>
  <r>
    <x v="2"/>
    <s v="South Korea"/>
    <x v="7"/>
    <x v="1"/>
    <x v="3"/>
    <x v="1825"/>
    <x v="8"/>
    <x v="4"/>
    <n v="207119596"/>
    <n v="35"/>
    <d v="2016-05-16T00:00:00"/>
    <n v="146"/>
    <n v="437.2"/>
    <n v="263.33"/>
    <n v="63831.199999999997"/>
    <n v="38446.18"/>
    <n v="25385.02"/>
  </r>
  <r>
    <x v="0"/>
    <s v="Belize"/>
    <x v="3"/>
    <x v="1"/>
    <x v="1"/>
    <x v="1681"/>
    <x v="7"/>
    <x v="5"/>
    <n v="459894835"/>
    <n v="25"/>
    <d v="2014-09-05T00:00:00"/>
    <n v="1957"/>
    <n v="205.7"/>
    <n v="117.11"/>
    <n v="402554.9"/>
    <n v="229184.27"/>
    <n v="173370.63"/>
  </r>
  <r>
    <x v="5"/>
    <s v="Madagascar"/>
    <x v="4"/>
    <x v="0"/>
    <x v="0"/>
    <x v="1302"/>
    <x v="1"/>
    <x v="0"/>
    <n v="292072236"/>
    <n v="20"/>
    <d v="2013-08-01T00:00:00"/>
    <n v="9520"/>
    <n v="81.73"/>
    <n v="56.67"/>
    <n v="778069.6"/>
    <n v="539498.4"/>
    <n v="238571.2"/>
  </r>
  <r>
    <x v="0"/>
    <s v="Jamaica"/>
    <x v="1"/>
    <x v="1"/>
    <x v="3"/>
    <x v="2067"/>
    <x v="5"/>
    <x v="0"/>
    <n v="994325625"/>
    <n v="31"/>
    <d v="2013-04-15T00:00:00"/>
    <n v="1904"/>
    <n v="152.58000000000001"/>
    <n v="97.44"/>
    <n v="290512.32"/>
    <n v="185525.76000000001"/>
    <n v="104986.56"/>
  </r>
  <r>
    <x v="5"/>
    <s v="Niger"/>
    <x v="5"/>
    <x v="1"/>
    <x v="0"/>
    <x v="2068"/>
    <x v="4"/>
    <x v="5"/>
    <n v="777641332"/>
    <n v="29"/>
    <d v="2014-12-10T00:00:00"/>
    <n v="206"/>
    <n v="109.28"/>
    <n v="35.840000000000003"/>
    <n v="22511.68"/>
    <n v="7383.04"/>
    <n v="15128.64"/>
  </r>
  <r>
    <x v="0"/>
    <s v="Grenada"/>
    <x v="10"/>
    <x v="1"/>
    <x v="3"/>
    <x v="279"/>
    <x v="9"/>
    <x v="6"/>
    <n v="623318183"/>
    <n v="28"/>
    <d v="2017-02-03T00:00:00"/>
    <n v="2557"/>
    <n v="154.06"/>
    <n v="90.93"/>
    <n v="393931.42"/>
    <n v="232508.01"/>
    <n v="161423.41"/>
  </r>
  <r>
    <x v="4"/>
    <s v="Samoa"/>
    <x v="7"/>
    <x v="0"/>
    <x v="3"/>
    <x v="1850"/>
    <x v="2"/>
    <x v="2"/>
    <n v="232967507"/>
    <n v="0"/>
    <d v="2011-09-01T00:00:00"/>
    <n v="9117"/>
    <n v="437.2"/>
    <n v="263.33"/>
    <n v="3985952.4"/>
    <n v="2400779.61"/>
    <n v="1585172.79"/>
  </r>
  <r>
    <x v="1"/>
    <s v="Macedonia"/>
    <x v="9"/>
    <x v="0"/>
    <x v="3"/>
    <x v="1770"/>
    <x v="6"/>
    <x v="1"/>
    <n v="278513133"/>
    <n v="11"/>
    <d v="2010-11-05T00:00:00"/>
    <n v="7080"/>
    <n v="9.33"/>
    <n v="6.92"/>
    <n v="66056.399999999994"/>
    <n v="48993.599999999999"/>
    <n v="17062.8"/>
  </r>
  <r>
    <x v="1"/>
    <s v="Albania"/>
    <x v="0"/>
    <x v="1"/>
    <x v="2"/>
    <x v="1980"/>
    <x v="3"/>
    <x v="7"/>
    <n v="152191388"/>
    <n v="35"/>
    <d v="2012-06-22T00:00:00"/>
    <n v="5669"/>
    <n v="255.28"/>
    <n v="159.41999999999999"/>
    <n v="1447182.32"/>
    <n v="903751.98"/>
    <n v="543430.34"/>
  </r>
  <r>
    <x v="3"/>
    <s v="United Arab Emirates"/>
    <x v="7"/>
    <x v="0"/>
    <x v="3"/>
    <x v="1110"/>
    <x v="1"/>
    <x v="2"/>
    <n v="216551101"/>
    <n v="38"/>
    <d v="2011-08-29T00:00:00"/>
    <n v="1138"/>
    <n v="437.2"/>
    <n v="263.33"/>
    <n v="497533.6"/>
    <n v="299669.53999999998"/>
    <n v="197864.06"/>
  </r>
  <r>
    <x v="2"/>
    <s v="Brunei"/>
    <x v="7"/>
    <x v="1"/>
    <x v="2"/>
    <x v="1436"/>
    <x v="5"/>
    <x v="7"/>
    <n v="454453599"/>
    <n v="47"/>
    <d v="2012-04-21T00:00:00"/>
    <n v="1774"/>
    <n v="437.2"/>
    <n v="263.33"/>
    <n v="775592.8"/>
    <n v="467147.42"/>
    <n v="308445.38"/>
  </r>
  <r>
    <x v="6"/>
    <s v="United States of America"/>
    <x v="6"/>
    <x v="1"/>
    <x v="1"/>
    <x v="731"/>
    <x v="3"/>
    <x v="3"/>
    <n v="919072711"/>
    <n v="28"/>
    <d v="2015-06-07T00:00:00"/>
    <n v="2894"/>
    <n v="651.21"/>
    <n v="524.96"/>
    <n v="1884601.74"/>
    <n v="1519234.24"/>
    <n v="365367.5"/>
  </r>
  <r>
    <x v="5"/>
    <s v="Ghana"/>
    <x v="7"/>
    <x v="0"/>
    <x v="0"/>
    <x v="2069"/>
    <x v="2"/>
    <x v="3"/>
    <n v="383894765"/>
    <n v="10"/>
    <d v="2015-09-23T00:00:00"/>
    <n v="1847"/>
    <n v="437.2"/>
    <n v="263.33"/>
    <n v="807508.4"/>
    <n v="486370.51"/>
    <n v="321137.89"/>
  </r>
  <r>
    <x v="4"/>
    <s v="Nauru"/>
    <x v="2"/>
    <x v="0"/>
    <x v="1"/>
    <x v="1432"/>
    <x v="7"/>
    <x v="7"/>
    <n v="392718589"/>
    <n v="13"/>
    <d v="2012-09-12T00:00:00"/>
    <n v="3012"/>
    <n v="47.45"/>
    <n v="31.79"/>
    <n v="142919.4"/>
    <n v="95751.48"/>
    <n v="47167.92"/>
  </r>
  <r>
    <x v="1"/>
    <s v="Croatia"/>
    <x v="4"/>
    <x v="1"/>
    <x v="1"/>
    <x v="1482"/>
    <x v="3"/>
    <x v="5"/>
    <n v="309655511"/>
    <n v="16"/>
    <d v="2014-05-21T00:00:00"/>
    <n v="2802"/>
    <n v="81.73"/>
    <n v="56.67"/>
    <n v="229007.46"/>
    <n v="158789.34"/>
    <n v="70218.12"/>
  </r>
  <r>
    <x v="1"/>
    <s v="Luxembourg"/>
    <x v="8"/>
    <x v="1"/>
    <x v="0"/>
    <x v="174"/>
    <x v="0"/>
    <x v="1"/>
    <n v="469129359"/>
    <n v="39"/>
    <d v="2011-01-26T00:00:00"/>
    <n v="4657"/>
    <n v="421.89"/>
    <n v="364.69"/>
    <n v="1964741.73"/>
    <n v="1698361.33"/>
    <n v="266380.40000000002"/>
  </r>
  <r>
    <x v="5"/>
    <s v="Democratic Republic of the Congo"/>
    <x v="8"/>
    <x v="1"/>
    <x v="3"/>
    <x v="1637"/>
    <x v="1"/>
    <x v="4"/>
    <n v="825876462"/>
    <n v="14"/>
    <d v="2016-07-28T00:00:00"/>
    <n v="4053"/>
    <n v="421.89"/>
    <n v="364.69"/>
    <n v="1709920.17"/>
    <n v="1478088.57"/>
    <n v="231831.6"/>
  </r>
  <r>
    <x v="2"/>
    <s v="Nepal"/>
    <x v="5"/>
    <x v="1"/>
    <x v="0"/>
    <x v="632"/>
    <x v="9"/>
    <x v="7"/>
    <n v="504945647"/>
    <n v="12"/>
    <d v="2012-02-03T00:00:00"/>
    <n v="3493"/>
    <n v="109.28"/>
    <n v="35.840000000000003"/>
    <n v="381715.04"/>
    <n v="125189.12"/>
    <n v="256525.92"/>
  </r>
  <r>
    <x v="1"/>
    <s v="Armenia"/>
    <x v="1"/>
    <x v="0"/>
    <x v="2"/>
    <x v="2070"/>
    <x v="10"/>
    <x v="6"/>
    <n v="951698243"/>
    <n v="17"/>
    <d v="2017-07-03T00:00:00"/>
    <n v="7514"/>
    <n v="152.58000000000001"/>
    <n v="97.44"/>
    <n v="1146486.1200000001"/>
    <n v="732164.16"/>
    <n v="414321.96"/>
  </r>
  <r>
    <x v="1"/>
    <s v="Malta"/>
    <x v="1"/>
    <x v="0"/>
    <x v="2"/>
    <x v="187"/>
    <x v="9"/>
    <x v="7"/>
    <n v="981808078"/>
    <n v="1"/>
    <d v="2012-01-28T00:00:00"/>
    <n v="7683"/>
    <n v="152.58000000000001"/>
    <n v="97.44"/>
    <n v="1172272.1399999999"/>
    <n v="748631.52"/>
    <n v="423640.62"/>
  </r>
  <r>
    <x v="6"/>
    <s v="United States of America"/>
    <x v="9"/>
    <x v="0"/>
    <x v="3"/>
    <x v="176"/>
    <x v="5"/>
    <x v="5"/>
    <n v="831261479"/>
    <n v="2"/>
    <d v="2014-03-08T00:00:00"/>
    <n v="7599"/>
    <n v="9.33"/>
    <n v="6.92"/>
    <n v="70898.67"/>
    <n v="52585.08"/>
    <n v="18313.59"/>
  </r>
  <r>
    <x v="2"/>
    <s v="Maldives"/>
    <x v="1"/>
    <x v="1"/>
    <x v="1"/>
    <x v="37"/>
    <x v="7"/>
    <x v="4"/>
    <n v="806357276"/>
    <n v="42"/>
    <d v="2016-09-18T00:00:00"/>
    <n v="7892"/>
    <n v="152.58000000000001"/>
    <n v="97.44"/>
    <n v="1204161.3600000001"/>
    <n v="768996.48"/>
    <n v="435164.88"/>
  </r>
  <r>
    <x v="1"/>
    <s v="Cyprus"/>
    <x v="3"/>
    <x v="0"/>
    <x v="0"/>
    <x v="649"/>
    <x v="5"/>
    <x v="0"/>
    <n v="833706796"/>
    <n v="7"/>
    <d v="2013-04-03T00:00:00"/>
    <n v="1223"/>
    <n v="205.7"/>
    <n v="117.11"/>
    <n v="251571.1"/>
    <n v="143225.53"/>
    <n v="108345.57"/>
  </r>
  <r>
    <x v="4"/>
    <s v="Tonga"/>
    <x v="8"/>
    <x v="1"/>
    <x v="1"/>
    <x v="2071"/>
    <x v="3"/>
    <x v="1"/>
    <n v="910233867"/>
    <n v="25"/>
    <d v="2010-06-22T00:00:00"/>
    <n v="7283"/>
    <n v="421.89"/>
    <n v="364.69"/>
    <n v="3072624.87"/>
    <n v="2656037.27"/>
    <n v="416587.6"/>
  </r>
  <r>
    <x v="0"/>
    <s v="Trinidad and Tobago"/>
    <x v="8"/>
    <x v="1"/>
    <x v="0"/>
    <x v="1026"/>
    <x v="10"/>
    <x v="3"/>
    <n v="653174817"/>
    <n v="34"/>
    <d v="2015-08-02T00:00:00"/>
    <n v="7798"/>
    <n v="421.89"/>
    <n v="364.69"/>
    <n v="3289898.22"/>
    <n v="2843852.62"/>
    <n v="446045.6"/>
  </r>
  <r>
    <x v="1"/>
    <s v="Croatia"/>
    <x v="6"/>
    <x v="0"/>
    <x v="3"/>
    <x v="2072"/>
    <x v="10"/>
    <x v="1"/>
    <n v="650078475"/>
    <n v="9"/>
    <d v="2010-06-18T00:00:00"/>
    <n v="1522"/>
    <n v="651.21"/>
    <n v="524.96"/>
    <n v="991141.62"/>
    <n v="798989.12"/>
    <n v="192152.5"/>
  </r>
  <r>
    <x v="5"/>
    <s v="Rwanda"/>
    <x v="6"/>
    <x v="0"/>
    <x v="2"/>
    <x v="797"/>
    <x v="11"/>
    <x v="4"/>
    <n v="208806169"/>
    <n v="45"/>
    <d v="2016-03-29T00:00:00"/>
    <n v="9240"/>
    <n v="651.21"/>
    <n v="524.96"/>
    <n v="6017180.4000000004"/>
    <n v="4850630.4000000004"/>
    <n v="1166550"/>
  </r>
  <r>
    <x v="1"/>
    <s v="Sweden"/>
    <x v="1"/>
    <x v="1"/>
    <x v="3"/>
    <x v="2073"/>
    <x v="6"/>
    <x v="7"/>
    <n v="507531726"/>
    <n v="15"/>
    <d v="2012-11-11T00:00:00"/>
    <n v="8771"/>
    <n v="152.58000000000001"/>
    <n v="97.44"/>
    <n v="1338279.18"/>
    <n v="854646.24"/>
    <n v="483632.94"/>
  </r>
  <r>
    <x v="1"/>
    <s v="Netherlands"/>
    <x v="4"/>
    <x v="0"/>
    <x v="1"/>
    <x v="1500"/>
    <x v="5"/>
    <x v="7"/>
    <n v="544741475"/>
    <n v="15"/>
    <d v="2012-03-25T00:00:00"/>
    <n v="9963"/>
    <n v="81.73"/>
    <n v="56.67"/>
    <n v="814275.99"/>
    <n v="564603.21"/>
    <n v="249672.78"/>
  </r>
  <r>
    <x v="3"/>
    <s v="Oman"/>
    <x v="5"/>
    <x v="0"/>
    <x v="0"/>
    <x v="1462"/>
    <x v="1"/>
    <x v="3"/>
    <n v="289234244"/>
    <n v="25"/>
    <d v="2015-08-24T00:00:00"/>
    <n v="9695"/>
    <n v="109.28"/>
    <n v="35.840000000000003"/>
    <n v="1059469.6000000001"/>
    <n v="347468.79999999999"/>
    <n v="712000.8"/>
  </r>
  <r>
    <x v="3"/>
    <s v="Turkey"/>
    <x v="9"/>
    <x v="0"/>
    <x v="1"/>
    <x v="651"/>
    <x v="5"/>
    <x v="1"/>
    <n v="230121362"/>
    <n v="36"/>
    <d v="2010-05-06T00:00:00"/>
    <n v="6880"/>
    <n v="9.33"/>
    <n v="6.92"/>
    <n v="64190.400000000001"/>
    <n v="47609.599999999999"/>
    <n v="16580.8"/>
  </r>
  <r>
    <x v="1"/>
    <s v="Italy"/>
    <x v="0"/>
    <x v="0"/>
    <x v="3"/>
    <x v="2074"/>
    <x v="9"/>
    <x v="2"/>
    <n v="926826655"/>
    <n v="32"/>
    <d v="2011-02-16T00:00:00"/>
    <n v="7458"/>
    <n v="255.28"/>
    <n v="159.41999999999999"/>
    <n v="1903878.24"/>
    <n v="1188954.3600000001"/>
    <n v="714923.88"/>
  </r>
  <r>
    <x v="1"/>
    <s v="Czech Republic"/>
    <x v="11"/>
    <x v="0"/>
    <x v="2"/>
    <x v="2075"/>
    <x v="11"/>
    <x v="2"/>
    <n v="759086453"/>
    <n v="6"/>
    <d v="2011-02-27T00:00:00"/>
    <n v="9405"/>
    <n v="668.27"/>
    <n v="502.54"/>
    <n v="6285079.3499999996"/>
    <n v="4726388.7"/>
    <n v="1558690.65"/>
  </r>
  <r>
    <x v="3"/>
    <s v="Iraq"/>
    <x v="3"/>
    <x v="0"/>
    <x v="2"/>
    <x v="1701"/>
    <x v="11"/>
    <x v="4"/>
    <n v="876949584"/>
    <n v="44"/>
    <d v="2016-04-13T00:00:00"/>
    <n v="7725"/>
    <n v="205.7"/>
    <n v="117.11"/>
    <n v="1589032.5"/>
    <n v="904674.75"/>
    <n v="684357.75"/>
  </r>
  <r>
    <x v="4"/>
    <s v="New Zealand"/>
    <x v="5"/>
    <x v="1"/>
    <x v="1"/>
    <x v="2076"/>
    <x v="9"/>
    <x v="1"/>
    <n v="250777375"/>
    <n v="41"/>
    <d v="2010-03-02T00:00:00"/>
    <n v="9453"/>
    <n v="109.28"/>
    <n v="35.840000000000003"/>
    <n v="1033023.84"/>
    <n v="338795.52000000002"/>
    <n v="694228.32"/>
  </r>
  <r>
    <x v="2"/>
    <s v="Indonesia"/>
    <x v="9"/>
    <x v="1"/>
    <x v="0"/>
    <x v="1936"/>
    <x v="0"/>
    <x v="2"/>
    <n v="621243655"/>
    <n v="31"/>
    <d v="2012-01-03T00:00:00"/>
    <n v="8658"/>
    <n v="9.33"/>
    <n v="6.92"/>
    <n v="80779.14"/>
    <n v="59913.36"/>
    <n v="20865.78"/>
  </r>
  <r>
    <x v="5"/>
    <s v="Central African Republic"/>
    <x v="0"/>
    <x v="1"/>
    <x v="1"/>
    <x v="1945"/>
    <x v="7"/>
    <x v="2"/>
    <n v="649334752"/>
    <n v="14"/>
    <d v="2011-09-02T00:00:00"/>
    <n v="1438"/>
    <n v="255.28"/>
    <n v="159.41999999999999"/>
    <n v="367092.64"/>
    <n v="229245.96"/>
    <n v="137846.68"/>
  </r>
  <r>
    <x v="0"/>
    <s v="Jamaica"/>
    <x v="8"/>
    <x v="0"/>
    <x v="1"/>
    <x v="1673"/>
    <x v="10"/>
    <x v="2"/>
    <n v="866349494"/>
    <n v="26"/>
    <d v="2011-07-22T00:00:00"/>
    <n v="922"/>
    <n v="421.89"/>
    <n v="364.69"/>
    <n v="388982.58"/>
    <n v="336244.18"/>
    <n v="52738.400000000001"/>
  </r>
  <r>
    <x v="1"/>
    <s v="Germany"/>
    <x v="0"/>
    <x v="1"/>
    <x v="1"/>
    <x v="2077"/>
    <x v="4"/>
    <x v="5"/>
    <n v="523899209"/>
    <n v="15"/>
    <d v="2014-11-16T00:00:00"/>
    <n v="2273"/>
    <n v="255.28"/>
    <n v="159.41999999999999"/>
    <n v="580251.43999999994"/>
    <n v="362361.66"/>
    <n v="217889.78"/>
  </r>
  <r>
    <x v="5"/>
    <s v="Seychelles"/>
    <x v="5"/>
    <x v="0"/>
    <x v="0"/>
    <x v="1764"/>
    <x v="6"/>
    <x v="5"/>
    <n v="743907725"/>
    <n v="22"/>
    <d v="2014-10-26T00:00:00"/>
    <n v="7682"/>
    <n v="109.28"/>
    <n v="35.840000000000003"/>
    <n v="839488.96"/>
    <n v="275322.88"/>
    <n v="564166.07999999996"/>
  </r>
  <r>
    <x v="4"/>
    <s v="Solomon Islands"/>
    <x v="1"/>
    <x v="1"/>
    <x v="0"/>
    <x v="2078"/>
    <x v="0"/>
    <x v="7"/>
    <n v="468611371"/>
    <n v="46"/>
    <d v="2013-01-28T00:00:00"/>
    <n v="1373"/>
    <n v="152.58000000000001"/>
    <n v="97.44"/>
    <n v="209492.34"/>
    <n v="133785.12"/>
    <n v="75707.22"/>
  </r>
  <r>
    <x v="4"/>
    <s v="Kiribati"/>
    <x v="6"/>
    <x v="0"/>
    <x v="3"/>
    <x v="2079"/>
    <x v="0"/>
    <x v="3"/>
    <n v="510558974"/>
    <n v="27"/>
    <d v="2016-01-19T00:00:00"/>
    <n v="4601"/>
    <n v="651.21"/>
    <n v="524.96"/>
    <n v="2996217.21"/>
    <n v="2415340.96"/>
    <n v="580876.25"/>
  </r>
  <r>
    <x v="5"/>
    <s v="Sierra Leone"/>
    <x v="10"/>
    <x v="0"/>
    <x v="2"/>
    <x v="1820"/>
    <x v="8"/>
    <x v="4"/>
    <n v="402611863"/>
    <n v="18"/>
    <d v="2016-05-09T00:00:00"/>
    <n v="652"/>
    <n v="154.06"/>
    <n v="90.93"/>
    <n v="100447.12"/>
    <n v="59286.36"/>
    <n v="41160.76"/>
  </r>
  <r>
    <x v="1"/>
    <s v="Albania"/>
    <x v="5"/>
    <x v="0"/>
    <x v="0"/>
    <x v="2080"/>
    <x v="8"/>
    <x v="2"/>
    <n v="647943866"/>
    <n v="11"/>
    <d v="2011-04-18T00:00:00"/>
    <n v="9843"/>
    <n v="109.28"/>
    <n v="35.840000000000003"/>
    <n v="1075643.04"/>
    <n v="352773.12"/>
    <n v="722869.92"/>
  </r>
  <r>
    <x v="0"/>
    <s v="Belize"/>
    <x v="9"/>
    <x v="0"/>
    <x v="0"/>
    <x v="861"/>
    <x v="3"/>
    <x v="5"/>
    <n v="470041310"/>
    <n v="9"/>
    <d v="2014-06-01T00:00:00"/>
    <n v="4524"/>
    <n v="9.33"/>
    <n v="6.92"/>
    <n v="42208.92"/>
    <n v="31306.080000000002"/>
    <n v="10902.84"/>
  </r>
  <r>
    <x v="6"/>
    <s v="Mexico"/>
    <x v="1"/>
    <x v="1"/>
    <x v="0"/>
    <x v="7"/>
    <x v="6"/>
    <x v="0"/>
    <n v="962703025"/>
    <n v="6"/>
    <d v="2013-10-20T00:00:00"/>
    <n v="4073"/>
    <n v="152.58000000000001"/>
    <n v="97.44"/>
    <n v="621458.34"/>
    <n v="396873.12"/>
    <n v="224585.22"/>
  </r>
  <r>
    <x v="5"/>
    <s v="Swaziland"/>
    <x v="0"/>
    <x v="1"/>
    <x v="0"/>
    <x v="2005"/>
    <x v="6"/>
    <x v="0"/>
    <n v="140040338"/>
    <n v="7"/>
    <d v="2013-10-09T00:00:00"/>
    <n v="9903"/>
    <n v="255.28"/>
    <n v="159.41999999999999"/>
    <n v="2528037.84"/>
    <n v="1578736.26"/>
    <n v="949301.58"/>
  </r>
  <r>
    <x v="5"/>
    <s v="Botswana"/>
    <x v="8"/>
    <x v="0"/>
    <x v="2"/>
    <x v="2081"/>
    <x v="4"/>
    <x v="3"/>
    <n v="586477077"/>
    <n v="7"/>
    <d v="2015-11-24T00:00:00"/>
    <n v="455"/>
    <n v="421.89"/>
    <n v="364.69"/>
    <n v="191959.95"/>
    <n v="165933.95000000001"/>
    <n v="26026"/>
  </r>
  <r>
    <x v="5"/>
    <s v="South Africa"/>
    <x v="11"/>
    <x v="1"/>
    <x v="1"/>
    <x v="2082"/>
    <x v="5"/>
    <x v="3"/>
    <n v="906749570"/>
    <n v="13"/>
    <d v="2015-04-12T00:00:00"/>
    <n v="6203"/>
    <n v="668.27"/>
    <n v="502.54"/>
    <n v="4145278.81"/>
    <n v="3117255.62"/>
    <n v="1028023.19"/>
  </r>
  <r>
    <x v="5"/>
    <s v="Nigeria"/>
    <x v="7"/>
    <x v="1"/>
    <x v="2"/>
    <x v="504"/>
    <x v="6"/>
    <x v="2"/>
    <n v="675906646"/>
    <n v="22"/>
    <d v="2011-11-01T00:00:00"/>
    <n v="4651"/>
    <n v="437.2"/>
    <n v="263.33"/>
    <n v="2033417.2"/>
    <n v="1224747.83"/>
    <n v="808669.37"/>
  </r>
  <r>
    <x v="5"/>
    <s v="Mozambique"/>
    <x v="7"/>
    <x v="0"/>
    <x v="1"/>
    <x v="1696"/>
    <x v="9"/>
    <x v="5"/>
    <n v="889309632"/>
    <n v="41"/>
    <d v="2014-02-26T00:00:00"/>
    <n v="5337"/>
    <n v="437.2"/>
    <n v="263.33"/>
    <n v="2333336.4"/>
    <n v="1405392.21"/>
    <n v="927944.19"/>
  </r>
  <r>
    <x v="1"/>
    <s v="Romania"/>
    <x v="3"/>
    <x v="1"/>
    <x v="1"/>
    <x v="302"/>
    <x v="2"/>
    <x v="7"/>
    <n v="812632358"/>
    <n v="18"/>
    <d v="2012-10-17T00:00:00"/>
    <n v="4828"/>
    <n v="205.7"/>
    <n v="117.11"/>
    <n v="993119.6"/>
    <n v="565407.07999999996"/>
    <n v="427712.52"/>
  </r>
  <r>
    <x v="1"/>
    <s v="Belarus"/>
    <x v="7"/>
    <x v="0"/>
    <x v="2"/>
    <x v="501"/>
    <x v="6"/>
    <x v="5"/>
    <n v="231861150"/>
    <n v="15"/>
    <d v="2014-11-01T00:00:00"/>
    <n v="1722"/>
    <n v="437.2"/>
    <n v="263.33"/>
    <n v="752858.4"/>
    <n v="453454.26"/>
    <n v="299404.14"/>
  </r>
  <r>
    <x v="3"/>
    <s v="Qatar"/>
    <x v="6"/>
    <x v="0"/>
    <x v="3"/>
    <x v="628"/>
    <x v="6"/>
    <x v="4"/>
    <n v="803294837"/>
    <n v="30"/>
    <d v="2016-11-20T00:00:00"/>
    <n v="1648"/>
    <n v="651.21"/>
    <n v="524.96"/>
    <n v="1073194.08"/>
    <n v="865134.07999999996"/>
    <n v="208060"/>
  </r>
  <r>
    <x v="2"/>
    <s v="Myanmar"/>
    <x v="0"/>
    <x v="0"/>
    <x v="2"/>
    <x v="1374"/>
    <x v="10"/>
    <x v="4"/>
    <n v="203544747"/>
    <n v="25"/>
    <d v="2016-07-13T00:00:00"/>
    <n v="2269"/>
    <n v="255.28"/>
    <n v="159.41999999999999"/>
    <n v="579230.31999999995"/>
    <n v="361723.98"/>
    <n v="217506.34"/>
  </r>
  <r>
    <x v="2"/>
    <s v="Kyrgyzstan"/>
    <x v="2"/>
    <x v="0"/>
    <x v="0"/>
    <x v="2083"/>
    <x v="8"/>
    <x v="4"/>
    <n v="679534709"/>
    <n v="1"/>
    <d v="2016-04-20T00:00:00"/>
    <n v="8276"/>
    <n v="47.45"/>
    <n v="31.79"/>
    <n v="392696.2"/>
    <n v="263094.03999999998"/>
    <n v="129602.16"/>
  </r>
  <r>
    <x v="3"/>
    <s v="Syria"/>
    <x v="2"/>
    <x v="0"/>
    <x v="3"/>
    <x v="1067"/>
    <x v="3"/>
    <x v="7"/>
    <n v="498501050"/>
    <n v="22"/>
    <d v="2012-05-24T00:00:00"/>
    <n v="6393"/>
    <n v="47.45"/>
    <n v="31.79"/>
    <n v="303347.84999999998"/>
    <n v="203233.47"/>
    <n v="100114.38"/>
  </r>
  <r>
    <x v="2"/>
    <s v="Thailand"/>
    <x v="3"/>
    <x v="0"/>
    <x v="2"/>
    <x v="593"/>
    <x v="9"/>
    <x v="0"/>
    <n v="697992599"/>
    <n v="40"/>
    <d v="2013-02-18T00:00:00"/>
    <n v="376"/>
    <n v="205.7"/>
    <n v="117.11"/>
    <n v="77343.199999999997"/>
    <n v="44033.36"/>
    <n v="33309.839999999997"/>
  </r>
  <r>
    <x v="2"/>
    <s v="Maldives"/>
    <x v="1"/>
    <x v="0"/>
    <x v="3"/>
    <x v="646"/>
    <x v="2"/>
    <x v="7"/>
    <n v="135870683"/>
    <n v="20"/>
    <d v="2012-10-15T00:00:00"/>
    <n v="6009"/>
    <n v="152.58000000000001"/>
    <n v="97.44"/>
    <n v="916853.22"/>
    <n v="585516.96"/>
    <n v="331336.26"/>
  </r>
  <r>
    <x v="5"/>
    <s v="Seychelles"/>
    <x v="3"/>
    <x v="0"/>
    <x v="1"/>
    <x v="129"/>
    <x v="2"/>
    <x v="1"/>
    <n v="440309131"/>
    <n v="15"/>
    <d v="2010-09-22T00:00:00"/>
    <n v="6111"/>
    <n v="205.7"/>
    <n v="117.11"/>
    <n v="1257032.7"/>
    <n v="715659.21"/>
    <n v="541373.49"/>
  </r>
  <r>
    <x v="2"/>
    <s v="Turkmenistan"/>
    <x v="10"/>
    <x v="1"/>
    <x v="3"/>
    <x v="212"/>
    <x v="2"/>
    <x v="5"/>
    <n v="159794270"/>
    <n v="43"/>
    <d v="2014-11-06T00:00:00"/>
    <n v="5530"/>
    <n v="154.06"/>
    <n v="90.93"/>
    <n v="851951.8"/>
    <n v="502842.9"/>
    <n v="349108.9"/>
  </r>
  <r>
    <x v="4"/>
    <s v="Kiribati"/>
    <x v="3"/>
    <x v="1"/>
    <x v="0"/>
    <x v="2084"/>
    <x v="4"/>
    <x v="5"/>
    <n v="613124930"/>
    <n v="9"/>
    <d v="2014-11-21T00:00:00"/>
    <n v="6147"/>
    <n v="205.7"/>
    <n v="117.11"/>
    <n v="1264437.8999999999"/>
    <n v="719875.17"/>
    <n v="544562.73"/>
  </r>
  <r>
    <x v="3"/>
    <s v="Libya"/>
    <x v="1"/>
    <x v="1"/>
    <x v="1"/>
    <x v="2085"/>
    <x v="8"/>
    <x v="6"/>
    <n v="939412438"/>
    <n v="31"/>
    <d v="2017-05-16T00:00:00"/>
    <n v="1871"/>
    <n v="152.58000000000001"/>
    <n v="97.44"/>
    <n v="285477.18"/>
    <n v="182310.24"/>
    <n v="103166.94"/>
  </r>
  <r>
    <x v="1"/>
    <s v="Andorra"/>
    <x v="1"/>
    <x v="0"/>
    <x v="0"/>
    <x v="2086"/>
    <x v="3"/>
    <x v="1"/>
    <n v="348080623"/>
    <n v="16"/>
    <d v="2010-05-19T00:00:00"/>
    <n v="3646"/>
    <n v="152.58000000000001"/>
    <n v="97.44"/>
    <n v="556306.68000000005"/>
    <n v="355266.24"/>
    <n v="201040.44"/>
  </r>
  <r>
    <x v="1"/>
    <s v="Germany"/>
    <x v="6"/>
    <x v="0"/>
    <x v="2"/>
    <x v="2004"/>
    <x v="2"/>
    <x v="0"/>
    <n v="368865811"/>
    <n v="35"/>
    <d v="2013-10-16T00:00:00"/>
    <n v="4445"/>
    <n v="651.21"/>
    <n v="524.96"/>
    <n v="2894628.45"/>
    <n v="2333447.2000000002"/>
    <n v="561181.25"/>
  </r>
  <r>
    <x v="2"/>
    <s v="Kyrgyzstan"/>
    <x v="2"/>
    <x v="0"/>
    <x v="0"/>
    <x v="268"/>
    <x v="9"/>
    <x v="5"/>
    <n v="801816833"/>
    <n v="45"/>
    <d v="2014-03-03T00:00:00"/>
    <n v="4274"/>
    <n v="47.45"/>
    <n v="31.79"/>
    <n v="202801.3"/>
    <n v="135870.46"/>
    <n v="66930.84"/>
  </r>
  <r>
    <x v="5"/>
    <s v="Sudan"/>
    <x v="7"/>
    <x v="1"/>
    <x v="1"/>
    <x v="2087"/>
    <x v="8"/>
    <x v="5"/>
    <n v="167295014"/>
    <n v="18"/>
    <d v="2014-04-28T00:00:00"/>
    <n v="5167"/>
    <n v="437.2"/>
    <n v="263.33"/>
    <n v="2259012.4"/>
    <n v="1360626.11"/>
    <n v="898386.29"/>
  </r>
  <r>
    <x v="5"/>
    <s v="Comoros"/>
    <x v="6"/>
    <x v="1"/>
    <x v="0"/>
    <x v="1578"/>
    <x v="1"/>
    <x v="5"/>
    <n v="655974185"/>
    <n v="13"/>
    <d v="2014-07-31T00:00:00"/>
    <n v="6193"/>
    <n v="651.21"/>
    <n v="524.96"/>
    <n v="4032943.53"/>
    <n v="3251077.28"/>
    <n v="781866.25"/>
  </r>
  <r>
    <x v="1"/>
    <s v="Denmark"/>
    <x v="4"/>
    <x v="0"/>
    <x v="2"/>
    <x v="512"/>
    <x v="11"/>
    <x v="4"/>
    <n v="478840672"/>
    <n v="5"/>
    <d v="2016-02-09T00:00:00"/>
    <n v="8451"/>
    <n v="81.73"/>
    <n v="56.67"/>
    <n v="690700.23"/>
    <n v="478918.17"/>
    <n v="211782.06"/>
  </r>
  <r>
    <x v="5"/>
    <s v="Zambia"/>
    <x v="4"/>
    <x v="1"/>
    <x v="0"/>
    <x v="2088"/>
    <x v="10"/>
    <x v="6"/>
    <n v="617193305"/>
    <n v="5"/>
    <d v="2017-06-10T00:00:00"/>
    <n v="69"/>
    <n v="81.73"/>
    <n v="56.67"/>
    <n v="5639.37"/>
    <n v="3910.23"/>
    <n v="1729.14"/>
  </r>
  <r>
    <x v="1"/>
    <s v="Sweden"/>
    <x v="3"/>
    <x v="0"/>
    <x v="2"/>
    <x v="2089"/>
    <x v="1"/>
    <x v="1"/>
    <n v="772643411"/>
    <n v="37"/>
    <d v="2010-08-25T00:00:00"/>
    <n v="1210"/>
    <n v="205.7"/>
    <n v="117.11"/>
    <n v="248897"/>
    <n v="141703.1"/>
    <n v="107193.9"/>
  </r>
  <r>
    <x v="0"/>
    <s v="Costa Rica"/>
    <x v="3"/>
    <x v="1"/>
    <x v="2"/>
    <x v="2090"/>
    <x v="9"/>
    <x v="3"/>
    <n v="717114818"/>
    <n v="14"/>
    <d v="2015-01-25T00:00:00"/>
    <n v="9065"/>
    <n v="205.7"/>
    <n v="117.11"/>
    <n v="1864670.5"/>
    <n v="1061602.1499999999"/>
    <n v="803068.35"/>
  </r>
  <r>
    <x v="1"/>
    <s v="Poland"/>
    <x v="2"/>
    <x v="0"/>
    <x v="0"/>
    <x v="1676"/>
    <x v="7"/>
    <x v="0"/>
    <n v="742843854"/>
    <n v="13"/>
    <d v="2013-09-04T00:00:00"/>
    <n v="2859"/>
    <n v="47.45"/>
    <n v="31.79"/>
    <n v="135659.54999999999"/>
    <n v="90887.61"/>
    <n v="44771.94"/>
  </r>
  <r>
    <x v="5"/>
    <s v="Sudan"/>
    <x v="6"/>
    <x v="1"/>
    <x v="1"/>
    <x v="1860"/>
    <x v="2"/>
    <x v="4"/>
    <n v="312379348"/>
    <n v="49"/>
    <d v="2016-11-11T00:00:00"/>
    <n v="8846"/>
    <n v="651.21"/>
    <n v="524.96"/>
    <n v="5760603.6600000001"/>
    <n v="4643796.16"/>
    <n v="1116807.5"/>
  </r>
  <r>
    <x v="1"/>
    <s v="Serbia"/>
    <x v="2"/>
    <x v="1"/>
    <x v="1"/>
    <x v="1751"/>
    <x v="0"/>
    <x v="7"/>
    <n v="308582627"/>
    <n v="48"/>
    <d v="2013-02-09T00:00:00"/>
    <n v="5312"/>
    <n v="47.45"/>
    <n v="31.79"/>
    <n v="252054.39999999999"/>
    <n v="168868.48000000001"/>
    <n v="83185.919999999998"/>
  </r>
  <r>
    <x v="3"/>
    <s v="Yemen"/>
    <x v="2"/>
    <x v="0"/>
    <x v="3"/>
    <x v="2030"/>
    <x v="9"/>
    <x v="2"/>
    <n v="784627521"/>
    <n v="27"/>
    <d v="2011-02-25T00:00:00"/>
    <n v="7574"/>
    <n v="47.45"/>
    <n v="31.79"/>
    <n v="359386.3"/>
    <n v="240777.46"/>
    <n v="118608.84"/>
  </r>
  <r>
    <x v="2"/>
    <s v="Uzbekistan"/>
    <x v="11"/>
    <x v="1"/>
    <x v="1"/>
    <x v="2067"/>
    <x v="5"/>
    <x v="0"/>
    <n v="514000356"/>
    <n v="15"/>
    <d v="2013-03-30T00:00:00"/>
    <n v="2982"/>
    <n v="668.27"/>
    <n v="502.54"/>
    <n v="1992781.14"/>
    <n v="1498574.28"/>
    <n v="494206.86"/>
  </r>
  <r>
    <x v="1"/>
    <s v="Latvia"/>
    <x v="4"/>
    <x v="0"/>
    <x v="2"/>
    <x v="1891"/>
    <x v="5"/>
    <x v="2"/>
    <n v="140499961"/>
    <n v="32"/>
    <d v="2011-04-30T00:00:00"/>
    <n v="5915"/>
    <n v="81.73"/>
    <n v="56.67"/>
    <n v="483432.95"/>
    <n v="335203.05"/>
    <n v="148229.9"/>
  </r>
  <r>
    <x v="3"/>
    <s v="Pakistan"/>
    <x v="11"/>
    <x v="1"/>
    <x v="3"/>
    <x v="194"/>
    <x v="8"/>
    <x v="0"/>
    <n v="828237664"/>
    <n v="6"/>
    <d v="2013-04-19T00:00:00"/>
    <n v="2785"/>
    <n v="668.27"/>
    <n v="502.54"/>
    <n v="1861131.95"/>
    <n v="1399573.9"/>
    <n v="461558.05"/>
  </r>
  <r>
    <x v="3"/>
    <s v="Kuwait"/>
    <x v="9"/>
    <x v="1"/>
    <x v="1"/>
    <x v="2091"/>
    <x v="11"/>
    <x v="6"/>
    <n v="211637294"/>
    <n v="8"/>
    <d v="2017-02-23T00:00:00"/>
    <n v="7033"/>
    <n v="9.33"/>
    <n v="6.92"/>
    <n v="65617.89"/>
    <n v="48668.36"/>
    <n v="16949.53"/>
  </r>
  <r>
    <x v="5"/>
    <s v="Lesotho"/>
    <x v="3"/>
    <x v="0"/>
    <x v="1"/>
    <x v="533"/>
    <x v="9"/>
    <x v="5"/>
    <n v="945435178"/>
    <n v="20"/>
    <d v="2014-02-15T00:00:00"/>
    <n v="4134"/>
    <n v="205.7"/>
    <n v="117.11"/>
    <n v="850363.8"/>
    <n v="484132.74"/>
    <n v="366231.06"/>
  </r>
  <r>
    <x v="5"/>
    <s v="Sao Tome and Principe"/>
    <x v="10"/>
    <x v="1"/>
    <x v="2"/>
    <x v="1904"/>
    <x v="3"/>
    <x v="3"/>
    <n v="354680144"/>
    <n v="13"/>
    <d v="2015-06-08T00:00:00"/>
    <n v="6591"/>
    <n v="154.06"/>
    <n v="90.93"/>
    <n v="1015409.46"/>
    <n v="599319.63"/>
    <n v="416089.83"/>
  </r>
  <r>
    <x v="2"/>
    <s v="Turkmenistan"/>
    <x v="5"/>
    <x v="0"/>
    <x v="0"/>
    <x v="1872"/>
    <x v="2"/>
    <x v="1"/>
    <n v="784733521"/>
    <n v="21"/>
    <d v="2010-10-21T00:00:00"/>
    <n v="8942"/>
    <n v="109.28"/>
    <n v="35.840000000000003"/>
    <n v="977181.76"/>
    <n v="320481.28000000003"/>
    <n v="656700.48"/>
  </r>
  <r>
    <x v="5"/>
    <s v="Guinea-Bissau"/>
    <x v="9"/>
    <x v="1"/>
    <x v="1"/>
    <x v="1131"/>
    <x v="8"/>
    <x v="6"/>
    <n v="151269137"/>
    <n v="17"/>
    <d v="2017-05-14T00:00:00"/>
    <n v="2754"/>
    <n v="9.33"/>
    <n v="6.92"/>
    <n v="25694.82"/>
    <n v="19057.68"/>
    <n v="6637.14"/>
  </r>
  <r>
    <x v="5"/>
    <s v="Mali"/>
    <x v="10"/>
    <x v="1"/>
    <x v="2"/>
    <x v="2092"/>
    <x v="1"/>
    <x v="3"/>
    <n v="490273320"/>
    <n v="36"/>
    <d v="2015-08-18T00:00:00"/>
    <n v="1625"/>
    <n v="154.06"/>
    <n v="90.93"/>
    <n v="250347.5"/>
    <n v="147761.25"/>
    <n v="102586.25"/>
  </r>
  <r>
    <x v="0"/>
    <s v="Saint Vincent and the Grenadines"/>
    <x v="2"/>
    <x v="1"/>
    <x v="3"/>
    <x v="2093"/>
    <x v="3"/>
    <x v="0"/>
    <n v="308044898"/>
    <n v="1"/>
    <d v="2013-05-07T00:00:00"/>
    <n v="6186"/>
    <n v="47.45"/>
    <n v="31.79"/>
    <n v="293525.7"/>
    <n v="196652.94"/>
    <n v="96872.76"/>
  </r>
  <r>
    <x v="0"/>
    <s v="Haiti"/>
    <x v="9"/>
    <x v="0"/>
    <x v="3"/>
    <x v="1168"/>
    <x v="5"/>
    <x v="7"/>
    <n v="431195199"/>
    <n v="0"/>
    <d v="2012-03-27T00:00:00"/>
    <n v="9096"/>
    <n v="9.33"/>
    <n v="6.92"/>
    <n v="84865.68"/>
    <n v="62944.32"/>
    <n v="21921.360000000001"/>
  </r>
  <r>
    <x v="1"/>
    <s v="Liechtenstein"/>
    <x v="3"/>
    <x v="0"/>
    <x v="0"/>
    <x v="2094"/>
    <x v="0"/>
    <x v="1"/>
    <n v="856648051"/>
    <n v="10"/>
    <d v="2010-12-23T00:00:00"/>
    <n v="50"/>
    <n v="205.7"/>
    <n v="117.11"/>
    <n v="10285"/>
    <n v="5855.5"/>
    <n v="4429.5"/>
  </r>
  <r>
    <x v="0"/>
    <s v="Guatemala"/>
    <x v="11"/>
    <x v="1"/>
    <x v="0"/>
    <x v="1830"/>
    <x v="4"/>
    <x v="4"/>
    <n v="301639783"/>
    <n v="18"/>
    <d v="2016-12-02T00:00:00"/>
    <n v="770"/>
    <n v="668.27"/>
    <n v="502.54"/>
    <n v="514567.9"/>
    <n v="386955.8"/>
    <n v="127612.1"/>
  </r>
  <r>
    <x v="3"/>
    <s v="Libya"/>
    <x v="6"/>
    <x v="0"/>
    <x v="1"/>
    <x v="2095"/>
    <x v="0"/>
    <x v="2"/>
    <n v="253719222"/>
    <n v="2"/>
    <d v="2011-12-13T00:00:00"/>
    <n v="11"/>
    <n v="651.21"/>
    <n v="524.96"/>
    <n v="7163.31"/>
    <n v="5774.56"/>
    <n v="1388.75"/>
  </r>
  <r>
    <x v="2"/>
    <s v="Maldives"/>
    <x v="8"/>
    <x v="0"/>
    <x v="3"/>
    <x v="974"/>
    <x v="9"/>
    <x v="6"/>
    <n v="920747697"/>
    <n v="2"/>
    <d v="2017-01-17T00:00:00"/>
    <n v="8559"/>
    <n v="421.89"/>
    <n v="364.69"/>
    <n v="3610956.51"/>
    <n v="3121381.71"/>
    <n v="489574.8"/>
  </r>
  <r>
    <x v="1"/>
    <s v="Slovakia"/>
    <x v="7"/>
    <x v="1"/>
    <x v="3"/>
    <x v="1288"/>
    <x v="10"/>
    <x v="7"/>
    <n v="780899035"/>
    <n v="47"/>
    <d v="2012-07-30T00:00:00"/>
    <n v="4233"/>
    <n v="437.2"/>
    <n v="263.33"/>
    <n v="1850667.6"/>
    <n v="1114675.8899999999"/>
    <n v="735991.71"/>
  </r>
  <r>
    <x v="0"/>
    <s v="Dominica"/>
    <x v="10"/>
    <x v="1"/>
    <x v="2"/>
    <x v="1982"/>
    <x v="3"/>
    <x v="6"/>
    <n v="632659566"/>
    <n v="28"/>
    <d v="2017-06-18T00:00:00"/>
    <n v="6880"/>
    <n v="154.06"/>
    <n v="90.93"/>
    <n v="1059932.8"/>
    <n v="625598.4"/>
    <n v="434334.4"/>
  </r>
  <r>
    <x v="4"/>
    <s v="Australia"/>
    <x v="9"/>
    <x v="1"/>
    <x v="3"/>
    <x v="335"/>
    <x v="10"/>
    <x v="1"/>
    <n v="444828116"/>
    <n v="25"/>
    <d v="2010-07-21T00:00:00"/>
    <n v="3380"/>
    <n v="9.33"/>
    <n v="6.92"/>
    <n v="31535.4"/>
    <n v="23389.599999999999"/>
    <n v="8145.8"/>
  </r>
  <r>
    <x v="4"/>
    <s v="Fiji"/>
    <x v="11"/>
    <x v="0"/>
    <x v="0"/>
    <x v="913"/>
    <x v="4"/>
    <x v="4"/>
    <n v="706516015"/>
    <n v="33"/>
    <d v="2016-12-19T00:00:00"/>
    <n v="2644"/>
    <n v="668.27"/>
    <n v="502.54"/>
    <n v="1766905.88"/>
    <n v="1328715.76"/>
    <n v="438190.12"/>
  </r>
  <r>
    <x v="1"/>
    <s v="Monaco"/>
    <x v="8"/>
    <x v="1"/>
    <x v="2"/>
    <x v="2096"/>
    <x v="1"/>
    <x v="0"/>
    <n v="177147090"/>
    <n v="33"/>
    <d v="2013-08-17T00:00:00"/>
    <n v="615"/>
    <n v="421.89"/>
    <n v="364.69"/>
    <n v="259462.35"/>
    <n v="224284.35"/>
    <n v="35178"/>
  </r>
  <r>
    <x v="3"/>
    <s v="Azerbaijan"/>
    <x v="8"/>
    <x v="1"/>
    <x v="1"/>
    <x v="462"/>
    <x v="3"/>
    <x v="4"/>
    <n v="836457669"/>
    <n v="20"/>
    <d v="2016-06-03T00:00:00"/>
    <n v="5267"/>
    <n v="421.89"/>
    <n v="364.69"/>
    <n v="2222094.63"/>
    <n v="1920822.23"/>
    <n v="301272.40000000002"/>
  </r>
  <r>
    <x v="3"/>
    <s v="Libya"/>
    <x v="8"/>
    <x v="0"/>
    <x v="1"/>
    <x v="80"/>
    <x v="4"/>
    <x v="3"/>
    <n v="234496581"/>
    <n v="28"/>
    <d v="2015-11-29T00:00:00"/>
    <n v="1604"/>
    <n v="421.89"/>
    <n v="364.69"/>
    <n v="676711.56"/>
    <n v="584962.76"/>
    <n v="91748.800000000003"/>
  </r>
  <r>
    <x v="0"/>
    <s v="Costa Rica"/>
    <x v="2"/>
    <x v="0"/>
    <x v="1"/>
    <x v="2062"/>
    <x v="9"/>
    <x v="2"/>
    <n v="941625154"/>
    <n v="1"/>
    <d v="2011-01-15T00:00:00"/>
    <n v="6663"/>
    <n v="47.45"/>
    <n v="31.79"/>
    <n v="316159.34999999998"/>
    <n v="211816.77"/>
    <n v="104342.58"/>
  </r>
  <r>
    <x v="0"/>
    <s v="Trinidad and Tobago"/>
    <x v="6"/>
    <x v="0"/>
    <x v="0"/>
    <x v="2097"/>
    <x v="1"/>
    <x v="0"/>
    <n v="198517215"/>
    <n v="28"/>
    <d v="2013-07-30T00:00:00"/>
    <n v="4510"/>
    <n v="651.21"/>
    <n v="524.96"/>
    <n v="2936957.1"/>
    <n v="2367569.6"/>
    <n v="569387.5"/>
  </r>
  <r>
    <x v="5"/>
    <s v="Cote d'Ivoire"/>
    <x v="6"/>
    <x v="1"/>
    <x v="1"/>
    <x v="939"/>
    <x v="11"/>
    <x v="0"/>
    <n v="266159093"/>
    <n v="4"/>
    <d v="2013-02-10T00:00:00"/>
    <n v="1245"/>
    <n v="651.21"/>
    <n v="524.96"/>
    <n v="810756.45"/>
    <n v="653575.19999999995"/>
    <n v="157181.25"/>
  </r>
  <r>
    <x v="1"/>
    <s v="Portugal"/>
    <x v="6"/>
    <x v="1"/>
    <x v="1"/>
    <x v="32"/>
    <x v="11"/>
    <x v="7"/>
    <n v="775849616"/>
    <n v="17"/>
    <d v="2012-03-05T00:00:00"/>
    <n v="9997"/>
    <n v="651.21"/>
    <n v="524.96"/>
    <n v="6510146.3700000001"/>
    <n v="5248025.12"/>
    <n v="1262121.25"/>
  </r>
  <r>
    <x v="1"/>
    <s v="Macedonia"/>
    <x v="8"/>
    <x v="0"/>
    <x v="1"/>
    <x v="2098"/>
    <x v="0"/>
    <x v="0"/>
    <n v="979200112"/>
    <n v="16"/>
    <d v="2013-12-30T00:00:00"/>
    <n v="5928"/>
    <n v="421.89"/>
    <n v="364.69"/>
    <n v="2500963.92"/>
    <n v="2161882.3199999998"/>
    <n v="339081.6"/>
  </r>
  <r>
    <x v="6"/>
    <s v="United States of America"/>
    <x v="7"/>
    <x v="0"/>
    <x v="2"/>
    <x v="1229"/>
    <x v="7"/>
    <x v="2"/>
    <n v="198134410"/>
    <n v="40"/>
    <d v="2011-09-29T00:00:00"/>
    <n v="1230"/>
    <n v="437.2"/>
    <n v="263.33"/>
    <n v="537756"/>
    <n v="323895.90000000002"/>
    <n v="213860.1"/>
  </r>
  <r>
    <x v="5"/>
    <s v="Central African Republic"/>
    <x v="10"/>
    <x v="0"/>
    <x v="1"/>
    <x v="1760"/>
    <x v="10"/>
    <x v="5"/>
    <n v="974888837"/>
    <n v="38"/>
    <d v="2014-07-22T00:00:00"/>
    <n v="126"/>
    <n v="154.06"/>
    <n v="90.93"/>
    <n v="19411.560000000001"/>
    <n v="11457.18"/>
    <n v="7954.38"/>
  </r>
  <r>
    <x v="2"/>
    <s v="Nepal"/>
    <x v="7"/>
    <x v="1"/>
    <x v="2"/>
    <x v="865"/>
    <x v="6"/>
    <x v="0"/>
    <n v="522012221"/>
    <n v="1"/>
    <d v="2013-10-25T00:00:00"/>
    <n v="3871"/>
    <n v="437.2"/>
    <n v="263.33"/>
    <n v="1692401.2"/>
    <n v="1019350.43"/>
    <n v="673050.77"/>
  </r>
  <r>
    <x v="5"/>
    <s v="Sierra Leone"/>
    <x v="11"/>
    <x v="0"/>
    <x v="0"/>
    <x v="2015"/>
    <x v="3"/>
    <x v="6"/>
    <n v="172365891"/>
    <n v="34"/>
    <d v="2017-06-09T00:00:00"/>
    <n v="5752"/>
    <n v="668.27"/>
    <n v="502.54"/>
    <n v="3843889.04"/>
    <n v="2890610.08"/>
    <n v="953278.96"/>
  </r>
  <r>
    <x v="1"/>
    <s v="Vatican City"/>
    <x v="1"/>
    <x v="1"/>
    <x v="0"/>
    <x v="2099"/>
    <x v="6"/>
    <x v="5"/>
    <n v="429123675"/>
    <n v="24"/>
    <d v="2014-11-11T00:00:00"/>
    <n v="6086"/>
    <n v="152.58000000000001"/>
    <n v="97.44"/>
    <n v="928601.88"/>
    <n v="593019.84"/>
    <n v="335582.04"/>
  </r>
  <r>
    <x v="1"/>
    <s v="San Marino"/>
    <x v="10"/>
    <x v="1"/>
    <x v="2"/>
    <x v="1926"/>
    <x v="11"/>
    <x v="7"/>
    <n v="515771901"/>
    <n v="29"/>
    <d v="2012-03-19T00:00:00"/>
    <n v="7222"/>
    <n v="154.06"/>
    <n v="90.93"/>
    <n v="1112621.32"/>
    <n v="656696.46"/>
    <n v="455924.86"/>
  </r>
  <r>
    <x v="1"/>
    <s v="Ukraine"/>
    <x v="3"/>
    <x v="0"/>
    <x v="1"/>
    <x v="2100"/>
    <x v="7"/>
    <x v="7"/>
    <n v="626109397"/>
    <n v="39"/>
    <d v="2012-09-15T00:00:00"/>
    <n v="8539"/>
    <n v="205.7"/>
    <n v="117.11"/>
    <n v="1756472.3"/>
    <n v="1000002.29"/>
    <n v="756470.01"/>
  </r>
  <r>
    <x v="1"/>
    <s v="Czech Republic"/>
    <x v="11"/>
    <x v="1"/>
    <x v="3"/>
    <x v="2101"/>
    <x v="0"/>
    <x v="7"/>
    <n v="574247491"/>
    <n v="12"/>
    <d v="2012-12-17T00:00:00"/>
    <n v="1448"/>
    <n v="668.27"/>
    <n v="502.54"/>
    <n v="967654.96"/>
    <n v="727677.92"/>
    <n v="239977.04"/>
  </r>
  <r>
    <x v="4"/>
    <s v="Tuvalu"/>
    <x v="5"/>
    <x v="0"/>
    <x v="1"/>
    <x v="2102"/>
    <x v="2"/>
    <x v="5"/>
    <n v="244610011"/>
    <n v="41"/>
    <d v="2014-10-27T00:00:00"/>
    <n v="4393"/>
    <n v="109.28"/>
    <n v="35.840000000000003"/>
    <n v="480067.04"/>
    <n v="157445.12"/>
    <n v="322621.92"/>
  </r>
  <r>
    <x v="1"/>
    <s v="Russia"/>
    <x v="1"/>
    <x v="0"/>
    <x v="0"/>
    <x v="288"/>
    <x v="9"/>
    <x v="0"/>
    <n v="941933286"/>
    <n v="34"/>
    <d v="2013-02-08T00:00:00"/>
    <n v="7846"/>
    <n v="152.58000000000001"/>
    <n v="97.44"/>
    <n v="1197142.68"/>
    <n v="764514.24"/>
    <n v="432628.44"/>
  </r>
  <r>
    <x v="2"/>
    <s v="Thailand"/>
    <x v="10"/>
    <x v="0"/>
    <x v="2"/>
    <x v="1360"/>
    <x v="3"/>
    <x v="3"/>
    <n v="441266143"/>
    <n v="38"/>
    <d v="2015-06-16T00:00:00"/>
    <n v="9312"/>
    <n v="154.06"/>
    <n v="90.93"/>
    <n v="1434606.72"/>
    <n v="846740.16"/>
    <n v="587866.56000000006"/>
  </r>
  <r>
    <x v="3"/>
    <s v="Libya"/>
    <x v="11"/>
    <x v="1"/>
    <x v="0"/>
    <x v="409"/>
    <x v="11"/>
    <x v="3"/>
    <n v="637969911"/>
    <n v="9"/>
    <d v="2015-03-02T00:00:00"/>
    <n v="8329"/>
    <n v="668.27"/>
    <n v="502.54"/>
    <n v="5566020.8300000001"/>
    <n v="4185655.66"/>
    <n v="1380365.17"/>
  </r>
  <r>
    <x v="1"/>
    <s v="France"/>
    <x v="3"/>
    <x v="1"/>
    <x v="2"/>
    <x v="1516"/>
    <x v="7"/>
    <x v="1"/>
    <n v="797718417"/>
    <n v="48"/>
    <d v="2010-10-15T00:00:00"/>
    <n v="1462"/>
    <n v="205.7"/>
    <n v="117.11"/>
    <n v="300733.40000000002"/>
    <n v="171214.82"/>
    <n v="129518.58"/>
  </r>
  <r>
    <x v="2"/>
    <s v="Myanmar"/>
    <x v="1"/>
    <x v="0"/>
    <x v="3"/>
    <x v="238"/>
    <x v="3"/>
    <x v="4"/>
    <n v="706497991"/>
    <n v="12"/>
    <d v="2016-05-31T00:00:00"/>
    <n v="7310"/>
    <n v="152.58000000000001"/>
    <n v="97.44"/>
    <n v="1115359.8"/>
    <n v="712286.4"/>
    <n v="403073.4"/>
  </r>
  <r>
    <x v="1"/>
    <s v="Estonia"/>
    <x v="3"/>
    <x v="0"/>
    <x v="1"/>
    <x v="7"/>
    <x v="6"/>
    <x v="0"/>
    <n v="220607459"/>
    <n v="3"/>
    <d v="2013-10-17T00:00:00"/>
    <n v="1504"/>
    <n v="205.7"/>
    <n v="117.11"/>
    <n v="309372.79999999999"/>
    <n v="176133.44"/>
    <n v="133239.35999999999"/>
  </r>
  <r>
    <x v="5"/>
    <s v="Zambia"/>
    <x v="1"/>
    <x v="1"/>
    <x v="3"/>
    <x v="2069"/>
    <x v="2"/>
    <x v="3"/>
    <n v="616658151"/>
    <n v="33"/>
    <d v="2015-10-16T00:00:00"/>
    <n v="1705"/>
    <n v="152.58000000000001"/>
    <n v="97.44"/>
    <n v="260148.9"/>
    <n v="166135.20000000001"/>
    <n v="94013.7"/>
  </r>
  <r>
    <x v="2"/>
    <s v="Brunei"/>
    <x v="3"/>
    <x v="1"/>
    <x v="0"/>
    <x v="1518"/>
    <x v="9"/>
    <x v="6"/>
    <n v="541573894"/>
    <n v="1"/>
    <d v="2017-01-30T00:00:00"/>
    <n v="2605"/>
    <n v="205.7"/>
    <n v="117.11"/>
    <n v="535848.5"/>
    <n v="305071.55"/>
    <n v="230776.95"/>
  </r>
  <r>
    <x v="5"/>
    <s v="Djibouti"/>
    <x v="5"/>
    <x v="1"/>
    <x v="1"/>
    <x v="2098"/>
    <x v="0"/>
    <x v="0"/>
    <n v="962591016"/>
    <n v="22"/>
    <d v="2014-01-05T00:00:00"/>
    <n v="927"/>
    <n v="109.28"/>
    <n v="35.840000000000003"/>
    <n v="101302.56"/>
    <n v="33223.68"/>
    <n v="68078.880000000005"/>
  </r>
  <r>
    <x v="6"/>
    <s v="United States of America"/>
    <x v="11"/>
    <x v="0"/>
    <x v="3"/>
    <x v="998"/>
    <x v="6"/>
    <x v="5"/>
    <n v="217258346"/>
    <n v="47"/>
    <d v="2014-11-23T00:00:00"/>
    <n v="427"/>
    <n v="668.27"/>
    <n v="502.54"/>
    <n v="285351.28999999998"/>
    <n v="214584.58"/>
    <n v="70766.710000000006"/>
  </r>
  <r>
    <x v="5"/>
    <s v="Rwanda"/>
    <x v="8"/>
    <x v="0"/>
    <x v="0"/>
    <x v="965"/>
    <x v="4"/>
    <x v="0"/>
    <n v="763437211"/>
    <n v="42"/>
    <d v="2014-01-03T00:00:00"/>
    <n v="6891"/>
    <n v="421.89"/>
    <n v="364.69"/>
    <n v="2907243.99"/>
    <n v="2513078.79"/>
    <n v="394165.2"/>
  </r>
  <r>
    <x v="1"/>
    <s v="Ireland"/>
    <x v="0"/>
    <x v="1"/>
    <x v="2"/>
    <x v="2089"/>
    <x v="1"/>
    <x v="1"/>
    <n v="629301440"/>
    <n v="10"/>
    <d v="2010-07-29T00:00:00"/>
    <n v="3135"/>
    <n v="255.28"/>
    <n v="159.41999999999999"/>
    <n v="800302.8"/>
    <n v="499781.7"/>
    <n v="300521.09999999998"/>
  </r>
  <r>
    <x v="5"/>
    <s v="Mali"/>
    <x v="11"/>
    <x v="1"/>
    <x v="2"/>
    <x v="1205"/>
    <x v="7"/>
    <x v="7"/>
    <n v="163337361"/>
    <n v="19"/>
    <d v="2012-08-22T00:00:00"/>
    <n v="4010"/>
    <n v="668.27"/>
    <n v="502.54"/>
    <n v="2679762.7000000002"/>
    <n v="2015185.4"/>
    <n v="664577.30000000005"/>
  </r>
  <r>
    <x v="3"/>
    <s v="Iran"/>
    <x v="7"/>
    <x v="1"/>
    <x v="2"/>
    <x v="2103"/>
    <x v="9"/>
    <x v="1"/>
    <n v="684343802"/>
    <n v="24"/>
    <d v="2010-01-28T00:00:00"/>
    <n v="1394"/>
    <n v="437.2"/>
    <n v="263.33"/>
    <n v="609456.80000000005"/>
    <n v="367082.02"/>
    <n v="242374.78"/>
  </r>
  <r>
    <x v="1"/>
    <s v="Macedonia"/>
    <x v="5"/>
    <x v="1"/>
    <x v="3"/>
    <x v="473"/>
    <x v="7"/>
    <x v="4"/>
    <n v="431432092"/>
    <n v="43"/>
    <d v="2016-09-13T00:00:00"/>
    <n v="9198"/>
    <n v="109.28"/>
    <n v="35.840000000000003"/>
    <n v="1005157.44"/>
    <n v="329656.32000000001"/>
    <n v="675501.12"/>
  </r>
  <r>
    <x v="5"/>
    <s v="Seychelles"/>
    <x v="0"/>
    <x v="0"/>
    <x v="0"/>
    <x v="2104"/>
    <x v="9"/>
    <x v="0"/>
    <n v="414026057"/>
    <n v="32"/>
    <d v="2013-02-26T00:00:00"/>
    <n v="8366"/>
    <n v="255.28"/>
    <n v="159.41999999999999"/>
    <n v="2135672.48"/>
    <n v="1333707.72"/>
    <n v="801964.76"/>
  </r>
  <r>
    <x v="5"/>
    <s v="Cote d'Ivoire"/>
    <x v="2"/>
    <x v="1"/>
    <x v="0"/>
    <x v="1216"/>
    <x v="7"/>
    <x v="2"/>
    <n v="361862027"/>
    <n v="12"/>
    <d v="2011-08-14T00:00:00"/>
    <n v="1870"/>
    <n v="47.45"/>
    <n v="31.79"/>
    <n v="88731.5"/>
    <n v="59447.3"/>
    <n v="29284.2"/>
  </r>
  <r>
    <x v="0"/>
    <s v="Haiti"/>
    <x v="2"/>
    <x v="0"/>
    <x v="3"/>
    <x v="2098"/>
    <x v="0"/>
    <x v="0"/>
    <n v="974988830"/>
    <n v="43"/>
    <d v="2014-01-26T00:00:00"/>
    <n v="9716"/>
    <n v="47.45"/>
    <n v="31.79"/>
    <n v="461024.2"/>
    <n v="308871.64"/>
    <n v="152152.56"/>
  </r>
  <r>
    <x v="2"/>
    <s v="India"/>
    <x v="2"/>
    <x v="0"/>
    <x v="0"/>
    <x v="1026"/>
    <x v="10"/>
    <x v="3"/>
    <n v="773767793"/>
    <n v="44"/>
    <d v="2015-08-12T00:00:00"/>
    <n v="3940"/>
    <n v="47.45"/>
    <n v="31.79"/>
    <n v="186953"/>
    <n v="125252.6"/>
    <n v="61700.4"/>
  </r>
  <r>
    <x v="5"/>
    <s v="Seychelles"/>
    <x v="9"/>
    <x v="0"/>
    <x v="3"/>
    <x v="1814"/>
    <x v="3"/>
    <x v="4"/>
    <n v="148872745"/>
    <n v="25"/>
    <d v="2016-06-06T00:00:00"/>
    <n v="3608"/>
    <n v="9.33"/>
    <n v="6.92"/>
    <n v="33662.639999999999"/>
    <n v="24967.360000000001"/>
    <n v="8695.2800000000007"/>
  </r>
  <r>
    <x v="5"/>
    <s v="Swaziland"/>
    <x v="4"/>
    <x v="0"/>
    <x v="0"/>
    <x v="2105"/>
    <x v="5"/>
    <x v="1"/>
    <n v="911290013"/>
    <n v="10"/>
    <d v="2010-04-03T00:00:00"/>
    <n v="9821"/>
    <n v="81.73"/>
    <n v="56.67"/>
    <n v="802670.33"/>
    <n v="556556.06999999995"/>
    <n v="246114.26"/>
  </r>
  <r>
    <x v="1"/>
    <s v="Andorra"/>
    <x v="0"/>
    <x v="0"/>
    <x v="3"/>
    <x v="1251"/>
    <x v="2"/>
    <x v="1"/>
    <n v="442318427"/>
    <n v="11"/>
    <d v="2010-10-08T00:00:00"/>
    <n v="707"/>
    <n v="255.28"/>
    <n v="159.41999999999999"/>
    <n v="180482.96"/>
    <n v="112709.94"/>
    <n v="67773.02"/>
  </r>
  <r>
    <x v="2"/>
    <s v="Nepal"/>
    <x v="9"/>
    <x v="0"/>
    <x v="0"/>
    <x v="2106"/>
    <x v="10"/>
    <x v="6"/>
    <n v="243569314"/>
    <n v="2"/>
    <d v="2017-06-25T00:00:00"/>
    <n v="6428"/>
    <n v="9.33"/>
    <n v="6.92"/>
    <n v="59973.24"/>
    <n v="44481.760000000002"/>
    <n v="15491.48"/>
  </r>
  <r>
    <x v="5"/>
    <s v="Liberia"/>
    <x v="0"/>
    <x v="1"/>
    <x v="0"/>
    <x v="1899"/>
    <x v="11"/>
    <x v="7"/>
    <n v="986966502"/>
    <n v="47"/>
    <d v="2012-04-09T00:00:00"/>
    <n v="4175"/>
    <n v="255.28"/>
    <n v="159.41999999999999"/>
    <n v="1065794"/>
    <n v="665578.5"/>
    <n v="400215.5"/>
  </r>
  <r>
    <x v="5"/>
    <s v="Chad"/>
    <x v="0"/>
    <x v="1"/>
    <x v="0"/>
    <x v="2107"/>
    <x v="3"/>
    <x v="3"/>
    <n v="264746320"/>
    <n v="19"/>
    <d v="2015-06-06T00:00:00"/>
    <n v="3174"/>
    <n v="255.28"/>
    <n v="159.41999999999999"/>
    <n v="810258.72"/>
    <n v="505999.08"/>
    <n v="304259.64"/>
  </r>
  <r>
    <x v="0"/>
    <s v="Belize"/>
    <x v="1"/>
    <x v="0"/>
    <x v="3"/>
    <x v="1253"/>
    <x v="6"/>
    <x v="5"/>
    <n v="239457595"/>
    <n v="37"/>
    <d v="2014-11-27T00:00:00"/>
    <n v="9678"/>
    <n v="152.58000000000001"/>
    <n v="97.44"/>
    <n v="1476669.24"/>
    <n v="943024.32"/>
    <n v="533644.92000000004"/>
  </r>
  <r>
    <x v="2"/>
    <s v="Brunei"/>
    <x v="1"/>
    <x v="1"/>
    <x v="3"/>
    <x v="774"/>
    <x v="8"/>
    <x v="5"/>
    <n v="893961656"/>
    <n v="27"/>
    <d v="2014-05-01T00:00:00"/>
    <n v="1975"/>
    <n v="152.58000000000001"/>
    <n v="97.44"/>
    <n v="301345.5"/>
    <n v="192444"/>
    <n v="108901.5"/>
  </r>
  <r>
    <x v="2"/>
    <s v="North Korea"/>
    <x v="4"/>
    <x v="0"/>
    <x v="2"/>
    <x v="1767"/>
    <x v="4"/>
    <x v="5"/>
    <n v="481432330"/>
    <n v="3"/>
    <d v="2014-11-09T00:00:00"/>
    <n v="5380"/>
    <n v="81.73"/>
    <n v="56.67"/>
    <n v="439707.4"/>
    <n v="304884.59999999998"/>
    <n v="134822.79999999999"/>
  </r>
  <r>
    <x v="0"/>
    <s v="Cuba"/>
    <x v="10"/>
    <x v="1"/>
    <x v="2"/>
    <x v="1357"/>
    <x v="5"/>
    <x v="2"/>
    <n v="475355947"/>
    <n v="49"/>
    <d v="2011-04-26T00:00:00"/>
    <n v="7243"/>
    <n v="154.06"/>
    <n v="90.93"/>
    <n v="1115856.58"/>
    <n v="658605.99"/>
    <n v="457250.59"/>
  </r>
  <r>
    <x v="5"/>
    <s v="Togo"/>
    <x v="6"/>
    <x v="1"/>
    <x v="1"/>
    <x v="2022"/>
    <x v="8"/>
    <x v="1"/>
    <n v="619531333"/>
    <n v="29"/>
    <d v="2010-05-16T00:00:00"/>
    <n v="1944"/>
    <n v="651.21"/>
    <n v="524.96"/>
    <n v="1265952.24"/>
    <n v="1020522.24"/>
    <n v="245430"/>
  </r>
  <r>
    <x v="3"/>
    <s v="Kuwait"/>
    <x v="2"/>
    <x v="1"/>
    <x v="0"/>
    <x v="620"/>
    <x v="2"/>
    <x v="7"/>
    <n v="278069818"/>
    <n v="25"/>
    <d v="2012-10-05T00:00:00"/>
    <n v="5893"/>
    <n v="47.45"/>
    <n v="31.79"/>
    <n v="279622.84999999998"/>
    <n v="187338.47"/>
    <n v="92284.38"/>
  </r>
  <r>
    <x v="2"/>
    <s v="Kazakhstan"/>
    <x v="3"/>
    <x v="1"/>
    <x v="2"/>
    <x v="2026"/>
    <x v="5"/>
    <x v="4"/>
    <n v="685395228"/>
    <n v="6"/>
    <d v="2016-03-17T00:00:00"/>
    <n v="2534"/>
    <n v="205.7"/>
    <n v="117.11"/>
    <n v="521243.8"/>
    <n v="296756.74"/>
    <n v="224487.06"/>
  </r>
  <r>
    <x v="4"/>
    <s v="Australia"/>
    <x v="1"/>
    <x v="0"/>
    <x v="3"/>
    <x v="2108"/>
    <x v="9"/>
    <x v="7"/>
    <n v="896243894"/>
    <n v="5"/>
    <d v="2012-02-03T00:00:00"/>
    <n v="7340"/>
    <n v="152.58000000000001"/>
    <n v="97.44"/>
    <n v="1119937.2"/>
    <n v="715209.6"/>
    <n v="404727.6"/>
  </r>
  <r>
    <x v="5"/>
    <s v="Benin"/>
    <x v="7"/>
    <x v="0"/>
    <x v="0"/>
    <x v="722"/>
    <x v="7"/>
    <x v="2"/>
    <n v="935664641"/>
    <n v="44"/>
    <d v="2011-10-04T00:00:00"/>
    <n v="2815"/>
    <n v="437.2"/>
    <n v="263.33"/>
    <n v="1230718"/>
    <n v="741273.95"/>
    <n v="489444.05"/>
  </r>
  <r>
    <x v="2"/>
    <s v="Kazakhstan"/>
    <x v="1"/>
    <x v="0"/>
    <x v="0"/>
    <x v="2109"/>
    <x v="9"/>
    <x v="7"/>
    <n v="449018800"/>
    <n v="4"/>
    <d v="2012-02-04T00:00:00"/>
    <n v="3496"/>
    <n v="152.58000000000001"/>
    <n v="97.44"/>
    <n v="533419.68000000005"/>
    <n v="340650.23999999999"/>
    <n v="192769.44"/>
  </r>
  <r>
    <x v="3"/>
    <s v="Jordan"/>
    <x v="1"/>
    <x v="1"/>
    <x v="0"/>
    <x v="2110"/>
    <x v="10"/>
    <x v="3"/>
    <n v="951980197"/>
    <n v="10"/>
    <d v="2015-07-01T00:00:00"/>
    <n v="950"/>
    <n v="152.58000000000001"/>
    <n v="97.44"/>
    <n v="144951"/>
    <n v="92568"/>
    <n v="52383"/>
  </r>
  <r>
    <x v="2"/>
    <s v="Turkmenistan"/>
    <x v="11"/>
    <x v="1"/>
    <x v="1"/>
    <x v="960"/>
    <x v="3"/>
    <x v="6"/>
    <n v="880535161"/>
    <n v="47"/>
    <d v="2017-06-25T00:00:00"/>
    <n v="8776"/>
    <n v="668.27"/>
    <n v="502.54"/>
    <n v="5864737.5199999996"/>
    <n v="4410291.04"/>
    <n v="1454446.48"/>
  </r>
  <r>
    <x v="1"/>
    <s v="Austria"/>
    <x v="7"/>
    <x v="1"/>
    <x v="2"/>
    <x v="1007"/>
    <x v="1"/>
    <x v="1"/>
    <n v="540982520"/>
    <n v="39"/>
    <d v="2010-09-01T00:00:00"/>
    <n v="7604"/>
    <n v="437.2"/>
    <n v="263.33"/>
    <n v="3324468.8"/>
    <n v="2002361.32"/>
    <n v="1322107.48"/>
  </r>
  <r>
    <x v="4"/>
    <s v="Papua New Guinea"/>
    <x v="11"/>
    <x v="0"/>
    <x v="0"/>
    <x v="1087"/>
    <x v="2"/>
    <x v="2"/>
    <n v="759933602"/>
    <n v="23"/>
    <d v="2011-10-09T00:00:00"/>
    <n v="95"/>
    <n v="668.27"/>
    <n v="502.54"/>
    <n v="63485.65"/>
    <n v="47741.3"/>
    <n v="15744.35"/>
  </r>
  <r>
    <x v="5"/>
    <s v="Sudan"/>
    <x v="2"/>
    <x v="1"/>
    <x v="3"/>
    <x v="558"/>
    <x v="0"/>
    <x v="2"/>
    <n v="634312236"/>
    <n v="24"/>
    <d v="2012-01-13T00:00:00"/>
    <n v="5941"/>
    <n v="47.45"/>
    <n v="31.79"/>
    <n v="281900.45"/>
    <n v="188864.39"/>
    <n v="93036.06"/>
  </r>
  <r>
    <x v="0"/>
    <s v="Honduras"/>
    <x v="3"/>
    <x v="1"/>
    <x v="2"/>
    <x v="258"/>
    <x v="11"/>
    <x v="2"/>
    <n v="681354749"/>
    <n v="32"/>
    <d v="2011-03-29T00:00:00"/>
    <n v="6866"/>
    <n v="205.7"/>
    <n v="117.11"/>
    <n v="1412336.2"/>
    <n v="804077.26"/>
    <n v="608258.93999999994"/>
  </r>
  <r>
    <x v="3"/>
    <s v="Azerbaijan"/>
    <x v="11"/>
    <x v="1"/>
    <x v="1"/>
    <x v="54"/>
    <x v="0"/>
    <x v="0"/>
    <n v="588609969"/>
    <n v="23"/>
    <d v="2013-12-26T00:00:00"/>
    <n v="1625"/>
    <n v="668.27"/>
    <n v="502.54"/>
    <n v="1085938.75"/>
    <n v="816627.5"/>
    <n v="269311.25"/>
  </r>
  <r>
    <x v="1"/>
    <s v="Iceland"/>
    <x v="5"/>
    <x v="1"/>
    <x v="1"/>
    <x v="2111"/>
    <x v="4"/>
    <x v="1"/>
    <n v="563939225"/>
    <n v="38"/>
    <d v="2010-12-19T00:00:00"/>
    <n v="1004"/>
    <n v="109.28"/>
    <n v="35.840000000000003"/>
    <n v="109717.12"/>
    <n v="35983.360000000001"/>
    <n v="73733.759999999995"/>
  </r>
  <r>
    <x v="6"/>
    <s v="Greenland"/>
    <x v="11"/>
    <x v="0"/>
    <x v="2"/>
    <x v="2112"/>
    <x v="1"/>
    <x v="7"/>
    <n v="885516345"/>
    <n v="5"/>
    <d v="2012-07-25T00:00:00"/>
    <n v="2819"/>
    <n v="668.27"/>
    <n v="502.54"/>
    <n v="1883853.13"/>
    <n v="1416660.26"/>
    <n v="467192.87"/>
  </r>
  <r>
    <x v="5"/>
    <s v="Liberia"/>
    <x v="10"/>
    <x v="1"/>
    <x v="1"/>
    <x v="30"/>
    <x v="10"/>
    <x v="3"/>
    <n v="551827657"/>
    <n v="17"/>
    <d v="2015-07-13T00:00:00"/>
    <n v="6921"/>
    <n v="154.06"/>
    <n v="90.93"/>
    <n v="1066249.26"/>
    <n v="629326.53"/>
    <n v="436922.73"/>
  </r>
  <r>
    <x v="5"/>
    <s v="Cameroon"/>
    <x v="2"/>
    <x v="1"/>
    <x v="3"/>
    <x v="1813"/>
    <x v="10"/>
    <x v="0"/>
    <n v="431671988"/>
    <n v="4"/>
    <d v="2013-06-14T00:00:00"/>
    <n v="189"/>
    <n v="47.45"/>
    <n v="31.79"/>
    <n v="8968.0499999999993"/>
    <n v="6008.31"/>
    <n v="2959.74"/>
  </r>
  <r>
    <x v="5"/>
    <s v="Benin"/>
    <x v="7"/>
    <x v="0"/>
    <x v="3"/>
    <x v="26"/>
    <x v="3"/>
    <x v="4"/>
    <n v="114160668"/>
    <n v="8"/>
    <d v="2016-06-06T00:00:00"/>
    <n v="1534"/>
    <n v="437.2"/>
    <n v="263.33"/>
    <n v="670664.80000000005"/>
    <n v="403948.22"/>
    <n v="266716.58"/>
  </r>
  <r>
    <x v="6"/>
    <s v="United States of America"/>
    <x v="7"/>
    <x v="1"/>
    <x v="3"/>
    <x v="1467"/>
    <x v="1"/>
    <x v="4"/>
    <n v="158717525"/>
    <n v="13"/>
    <d v="2016-07-17T00:00:00"/>
    <n v="6897"/>
    <n v="437.2"/>
    <n v="263.33"/>
    <n v="3015368.4"/>
    <n v="1816187.01"/>
    <n v="1199181.3899999999"/>
  </r>
  <r>
    <x v="2"/>
    <s v="South Korea"/>
    <x v="4"/>
    <x v="1"/>
    <x v="0"/>
    <x v="1206"/>
    <x v="10"/>
    <x v="5"/>
    <n v="745078885"/>
    <n v="12"/>
    <d v="2014-07-11T00:00:00"/>
    <n v="4254"/>
    <n v="81.73"/>
    <n v="56.67"/>
    <n v="347679.42"/>
    <n v="241074.18"/>
    <n v="106605.24"/>
  </r>
  <r>
    <x v="1"/>
    <s v="Austria"/>
    <x v="3"/>
    <x v="0"/>
    <x v="3"/>
    <x v="2113"/>
    <x v="0"/>
    <x v="3"/>
    <n v="323293578"/>
    <n v="40"/>
    <d v="2016-02-02T00:00:00"/>
    <n v="8609"/>
    <n v="205.7"/>
    <n v="117.11"/>
    <n v="1770871.3"/>
    <n v="1008199.99"/>
    <n v="762671.31"/>
  </r>
  <r>
    <x v="3"/>
    <s v="Turkey"/>
    <x v="9"/>
    <x v="0"/>
    <x v="0"/>
    <x v="2114"/>
    <x v="10"/>
    <x v="7"/>
    <n v="563722932"/>
    <n v="42"/>
    <d v="2012-08-09T00:00:00"/>
    <n v="6998"/>
    <n v="9.33"/>
    <n v="6.92"/>
    <n v="65291.34"/>
    <n v="48426.16"/>
    <n v="16865.18"/>
  </r>
  <r>
    <x v="1"/>
    <s v="Estonia"/>
    <x v="1"/>
    <x v="0"/>
    <x v="2"/>
    <x v="1428"/>
    <x v="1"/>
    <x v="3"/>
    <n v="507040774"/>
    <n v="3"/>
    <d v="2015-07-25T00:00:00"/>
    <n v="3488"/>
    <n v="152.58000000000001"/>
    <n v="97.44"/>
    <n v="532199.04"/>
    <n v="339870.71999999997"/>
    <n v="192328.32000000001"/>
  </r>
  <r>
    <x v="5"/>
    <s v="Mauritania"/>
    <x v="3"/>
    <x v="1"/>
    <x v="3"/>
    <x v="339"/>
    <x v="9"/>
    <x v="3"/>
    <n v="614233434"/>
    <n v="23"/>
    <d v="2015-02-08T00:00:00"/>
    <n v="4178"/>
    <n v="205.7"/>
    <n v="117.11"/>
    <n v="859414.6"/>
    <n v="489285.58"/>
    <n v="370129.02"/>
  </r>
  <r>
    <x v="1"/>
    <s v="Greece"/>
    <x v="6"/>
    <x v="1"/>
    <x v="0"/>
    <x v="1920"/>
    <x v="8"/>
    <x v="0"/>
    <n v="516599738"/>
    <n v="37"/>
    <d v="2013-05-09T00:00:00"/>
    <n v="2197"/>
    <n v="651.21"/>
    <n v="524.96"/>
    <n v="1430708.37"/>
    <n v="1153337.1200000001"/>
    <n v="277371.25"/>
  </r>
  <r>
    <x v="6"/>
    <s v="Greenland"/>
    <x v="9"/>
    <x v="0"/>
    <x v="0"/>
    <x v="2115"/>
    <x v="1"/>
    <x v="0"/>
    <n v="365751016"/>
    <n v="45"/>
    <d v="2013-08-31T00:00:00"/>
    <n v="2708"/>
    <n v="9.33"/>
    <n v="6.92"/>
    <n v="25265.64"/>
    <n v="18739.36"/>
    <n v="6526.28"/>
  </r>
  <r>
    <x v="1"/>
    <s v="Belarus"/>
    <x v="5"/>
    <x v="0"/>
    <x v="3"/>
    <x v="943"/>
    <x v="1"/>
    <x v="4"/>
    <n v="383611094"/>
    <n v="35"/>
    <d v="2016-08-26T00:00:00"/>
    <n v="7902"/>
    <n v="109.28"/>
    <n v="35.840000000000003"/>
    <n v="863530.56"/>
    <n v="283207.67999999999"/>
    <n v="580322.88"/>
  </r>
  <r>
    <x v="1"/>
    <s v="San Marino"/>
    <x v="0"/>
    <x v="1"/>
    <x v="0"/>
    <x v="362"/>
    <x v="10"/>
    <x v="4"/>
    <n v="412416303"/>
    <n v="8"/>
    <d v="2016-06-11T00:00:00"/>
    <n v="2004"/>
    <n v="255.28"/>
    <n v="159.41999999999999"/>
    <n v="511581.12"/>
    <n v="319477.68"/>
    <n v="192103.44"/>
  </r>
  <r>
    <x v="1"/>
    <s v="Croatia"/>
    <x v="7"/>
    <x v="1"/>
    <x v="0"/>
    <x v="1727"/>
    <x v="11"/>
    <x v="7"/>
    <n v="364715468"/>
    <n v="4"/>
    <d v="2012-02-19T00:00:00"/>
    <n v="6267"/>
    <n v="437.2"/>
    <n v="263.33"/>
    <n v="2739932.4"/>
    <n v="1650289.11"/>
    <n v="1089643.29"/>
  </r>
  <r>
    <x v="4"/>
    <s v="East Timor"/>
    <x v="9"/>
    <x v="1"/>
    <x v="0"/>
    <x v="1435"/>
    <x v="8"/>
    <x v="2"/>
    <n v="673369920"/>
    <n v="27"/>
    <d v="2011-05-12T00:00:00"/>
    <n v="3978"/>
    <n v="9.33"/>
    <n v="6.92"/>
    <n v="37114.74"/>
    <n v="27527.759999999998"/>
    <n v="9586.98"/>
  </r>
  <r>
    <x v="5"/>
    <s v="Nigeria"/>
    <x v="7"/>
    <x v="1"/>
    <x v="2"/>
    <x v="236"/>
    <x v="5"/>
    <x v="2"/>
    <n v="941553485"/>
    <n v="15"/>
    <d v="2011-04-09T00:00:00"/>
    <n v="5454"/>
    <n v="437.2"/>
    <n v="263.33"/>
    <n v="2384488.7999999998"/>
    <n v="1436201.82"/>
    <n v="948286.98"/>
  </r>
  <r>
    <x v="1"/>
    <s v="Netherlands"/>
    <x v="4"/>
    <x v="1"/>
    <x v="3"/>
    <x v="2116"/>
    <x v="3"/>
    <x v="1"/>
    <n v="392752492"/>
    <n v="26"/>
    <d v="2010-06-03T00:00:00"/>
    <n v="3045"/>
    <n v="81.73"/>
    <n v="56.67"/>
    <n v="248867.85"/>
    <n v="172560.15"/>
    <n v="76307.7"/>
  </r>
  <r>
    <x v="6"/>
    <s v="United States of America"/>
    <x v="4"/>
    <x v="1"/>
    <x v="2"/>
    <x v="2117"/>
    <x v="4"/>
    <x v="2"/>
    <n v="120765769"/>
    <n v="50"/>
    <d v="2012-01-10T00:00:00"/>
    <n v="6130"/>
    <n v="81.73"/>
    <n v="56.67"/>
    <n v="501004.9"/>
    <n v="347387.1"/>
    <n v="153617.79999999999"/>
  </r>
  <r>
    <x v="5"/>
    <s v="Namibia"/>
    <x v="8"/>
    <x v="1"/>
    <x v="3"/>
    <x v="2118"/>
    <x v="1"/>
    <x v="7"/>
    <n v="839704644"/>
    <n v="45"/>
    <d v="2012-09-13T00:00:00"/>
    <n v="6119"/>
    <n v="421.89"/>
    <n v="364.69"/>
    <n v="2581544.91"/>
    <n v="2231538.11"/>
    <n v="350006.8"/>
  </r>
  <r>
    <x v="1"/>
    <s v="Hungary"/>
    <x v="9"/>
    <x v="1"/>
    <x v="3"/>
    <x v="970"/>
    <x v="9"/>
    <x v="5"/>
    <n v="633992946"/>
    <n v="2"/>
    <d v="2014-01-06T00:00:00"/>
    <n v="1456"/>
    <n v="9.33"/>
    <n v="6.92"/>
    <n v="13584.48"/>
    <n v="10075.52"/>
    <n v="3508.96"/>
  </r>
  <r>
    <x v="2"/>
    <s v="Turkmenistan"/>
    <x v="7"/>
    <x v="0"/>
    <x v="3"/>
    <x v="2119"/>
    <x v="8"/>
    <x v="2"/>
    <n v="808367002"/>
    <n v="33"/>
    <d v="2011-05-08T00:00:00"/>
    <n v="2614"/>
    <n v="437.2"/>
    <n v="263.33"/>
    <n v="1142840.8"/>
    <n v="688344.62"/>
    <n v="454496.18"/>
  </r>
  <r>
    <x v="1"/>
    <s v="San Marino"/>
    <x v="5"/>
    <x v="0"/>
    <x v="1"/>
    <x v="1344"/>
    <x v="6"/>
    <x v="2"/>
    <n v="937875640"/>
    <n v="31"/>
    <d v="2011-11-30T00:00:00"/>
    <n v="7098"/>
    <n v="109.28"/>
    <n v="35.840000000000003"/>
    <n v="775669.44"/>
    <n v="254392.32000000001"/>
    <n v="521277.12"/>
  </r>
  <r>
    <x v="0"/>
    <s v="Saint Vincent and the Grenadines"/>
    <x v="10"/>
    <x v="1"/>
    <x v="1"/>
    <x v="1279"/>
    <x v="2"/>
    <x v="4"/>
    <n v="217880189"/>
    <n v="5"/>
    <d v="2016-09-23T00:00:00"/>
    <n v="4445"/>
    <n v="154.06"/>
    <n v="90.93"/>
    <n v="684796.7"/>
    <n v="404183.85"/>
    <n v="280612.84999999998"/>
  </r>
  <r>
    <x v="1"/>
    <s v="Belarus"/>
    <x v="10"/>
    <x v="0"/>
    <x v="1"/>
    <x v="62"/>
    <x v="7"/>
    <x v="4"/>
    <n v="614054477"/>
    <n v="4"/>
    <d v="2016-08-16T00:00:00"/>
    <n v="1220"/>
    <n v="154.06"/>
    <n v="90.93"/>
    <n v="187953.2"/>
    <n v="110934.6"/>
    <n v="77018.600000000006"/>
  </r>
  <r>
    <x v="4"/>
    <s v="Marshall Islands"/>
    <x v="5"/>
    <x v="1"/>
    <x v="2"/>
    <x v="1035"/>
    <x v="4"/>
    <x v="1"/>
    <n v="112384831"/>
    <n v="39"/>
    <d v="2010-12-23T00:00:00"/>
    <n v="6024"/>
    <n v="109.28"/>
    <n v="35.840000000000003"/>
    <n v="658302.71999999997"/>
    <n v="215900.16"/>
    <n v="442402.56"/>
  </r>
  <r>
    <x v="1"/>
    <s v="Sweden"/>
    <x v="0"/>
    <x v="1"/>
    <x v="3"/>
    <x v="1891"/>
    <x v="5"/>
    <x v="2"/>
    <n v="369170081"/>
    <n v="5"/>
    <d v="2011-04-03T00:00:00"/>
    <n v="4486"/>
    <n v="255.28"/>
    <n v="159.41999999999999"/>
    <n v="1145186.08"/>
    <n v="715158.12"/>
    <n v="430027.96"/>
  </r>
  <r>
    <x v="5"/>
    <s v="Madagascar"/>
    <x v="1"/>
    <x v="1"/>
    <x v="1"/>
    <x v="897"/>
    <x v="3"/>
    <x v="3"/>
    <n v="861021554"/>
    <n v="19"/>
    <d v="2015-06-18T00:00:00"/>
    <n v="4266"/>
    <n v="152.58000000000001"/>
    <n v="97.44"/>
    <n v="650906.28"/>
    <n v="415679.04"/>
    <n v="235227.24"/>
  </r>
  <r>
    <x v="2"/>
    <s v="China"/>
    <x v="8"/>
    <x v="0"/>
    <x v="2"/>
    <x v="408"/>
    <x v="6"/>
    <x v="1"/>
    <n v="234863078"/>
    <n v="29"/>
    <d v="2010-11-03T00:00:00"/>
    <n v="59"/>
    <n v="421.89"/>
    <n v="364.69"/>
    <n v="24891.51"/>
    <n v="21516.71"/>
    <n v="3374.8"/>
  </r>
  <r>
    <x v="1"/>
    <s v="Albania"/>
    <x v="5"/>
    <x v="1"/>
    <x v="1"/>
    <x v="611"/>
    <x v="9"/>
    <x v="4"/>
    <n v="357930982"/>
    <n v="49"/>
    <d v="2016-03-05T00:00:00"/>
    <n v="8586"/>
    <n v="109.28"/>
    <n v="35.840000000000003"/>
    <n v="938278.08"/>
    <n v="307722.23999999999"/>
    <n v="630555.84"/>
  </r>
  <r>
    <x v="2"/>
    <s v="Indonesia"/>
    <x v="6"/>
    <x v="1"/>
    <x v="2"/>
    <x v="267"/>
    <x v="0"/>
    <x v="4"/>
    <n v="467774093"/>
    <n v="32"/>
    <d v="2017-01-26T00:00:00"/>
    <n v="3604"/>
    <n v="651.21"/>
    <n v="524.96"/>
    <n v="2346960.84"/>
    <n v="1891955.84"/>
    <n v="455005"/>
  </r>
  <r>
    <x v="5"/>
    <s v="Botswana"/>
    <x v="10"/>
    <x v="1"/>
    <x v="2"/>
    <x v="2013"/>
    <x v="1"/>
    <x v="3"/>
    <n v="322253739"/>
    <n v="42"/>
    <d v="2015-08-22T00:00:00"/>
    <n v="898"/>
    <n v="154.06"/>
    <n v="90.93"/>
    <n v="138345.88"/>
    <n v="81655.14"/>
    <n v="56690.74"/>
  </r>
  <r>
    <x v="4"/>
    <s v="New Zealand"/>
    <x v="3"/>
    <x v="0"/>
    <x v="2"/>
    <x v="2120"/>
    <x v="4"/>
    <x v="1"/>
    <n v="649543750"/>
    <n v="33"/>
    <d v="2010-12-22T00:00:00"/>
    <n v="3285"/>
    <n v="205.7"/>
    <n v="117.11"/>
    <n v="675724.5"/>
    <n v="384706.35"/>
    <n v="291018.15000000002"/>
  </r>
  <r>
    <x v="6"/>
    <s v="Mexico"/>
    <x v="9"/>
    <x v="0"/>
    <x v="0"/>
    <x v="306"/>
    <x v="0"/>
    <x v="1"/>
    <n v="898130452"/>
    <n v="23"/>
    <d v="2010-12-27T00:00:00"/>
    <n v="5614"/>
    <n v="9.33"/>
    <n v="6.92"/>
    <n v="52378.62"/>
    <n v="38848.879999999997"/>
    <n v="13529.74"/>
  </r>
  <r>
    <x v="1"/>
    <s v="Russia"/>
    <x v="6"/>
    <x v="1"/>
    <x v="0"/>
    <x v="2067"/>
    <x v="5"/>
    <x v="0"/>
    <n v="586812674"/>
    <n v="16"/>
    <d v="2013-03-31T00:00:00"/>
    <n v="9766"/>
    <n v="651.21"/>
    <n v="524.96"/>
    <n v="6359716.8600000003"/>
    <n v="5126759.3600000003"/>
    <n v="1232957.5"/>
  </r>
  <r>
    <x v="5"/>
    <s v="Cameroon"/>
    <x v="2"/>
    <x v="0"/>
    <x v="2"/>
    <x v="748"/>
    <x v="3"/>
    <x v="4"/>
    <n v="654701745"/>
    <n v="32"/>
    <d v="2016-06-09T00:00:00"/>
    <n v="9650"/>
    <n v="47.45"/>
    <n v="31.79"/>
    <n v="457892.5"/>
    <n v="306773.5"/>
    <n v="151119"/>
  </r>
  <r>
    <x v="1"/>
    <s v="Sweden"/>
    <x v="9"/>
    <x v="0"/>
    <x v="2"/>
    <x v="1825"/>
    <x v="8"/>
    <x v="4"/>
    <n v="311221492"/>
    <n v="26"/>
    <d v="2016-05-07T00:00:00"/>
    <n v="6210"/>
    <n v="9.33"/>
    <n v="6.92"/>
    <n v="57939.3"/>
    <n v="42973.2"/>
    <n v="14966.1"/>
  </r>
  <r>
    <x v="3"/>
    <s v="Algeria"/>
    <x v="8"/>
    <x v="1"/>
    <x v="2"/>
    <x v="1894"/>
    <x v="1"/>
    <x v="6"/>
    <n v="186108243"/>
    <n v="18"/>
    <d v="2017-07-27T00:00:00"/>
    <n v="2420"/>
    <n v="421.89"/>
    <n v="364.69"/>
    <n v="1020973.8"/>
    <n v="882549.8"/>
    <n v="138424"/>
  </r>
  <r>
    <x v="3"/>
    <s v="Qatar"/>
    <x v="3"/>
    <x v="1"/>
    <x v="3"/>
    <x v="2121"/>
    <x v="3"/>
    <x v="5"/>
    <n v="979410827"/>
    <n v="18"/>
    <d v="2014-05-21T00:00:00"/>
    <n v="8283"/>
    <n v="205.7"/>
    <n v="117.11"/>
    <n v="1703813.1"/>
    <n v="970022.13"/>
    <n v="733790.97"/>
  </r>
  <r>
    <x v="3"/>
    <s v="Somalia"/>
    <x v="2"/>
    <x v="0"/>
    <x v="2"/>
    <x v="869"/>
    <x v="5"/>
    <x v="6"/>
    <n v="311490571"/>
    <n v="47"/>
    <d v="2017-04-23T00:00:00"/>
    <n v="5837"/>
    <n v="47.45"/>
    <n v="31.79"/>
    <n v="276965.65000000002"/>
    <n v="185558.23"/>
    <n v="91407.42"/>
  </r>
  <r>
    <x v="2"/>
    <s v="Malaysia"/>
    <x v="9"/>
    <x v="0"/>
    <x v="3"/>
    <x v="2030"/>
    <x v="9"/>
    <x v="2"/>
    <n v="373021304"/>
    <n v="14"/>
    <d v="2011-02-12T00:00:00"/>
    <n v="4148"/>
    <n v="9.33"/>
    <n v="6.92"/>
    <n v="38700.839999999997"/>
    <n v="28704.16"/>
    <n v="9996.68"/>
  </r>
  <r>
    <x v="1"/>
    <s v="Sweden"/>
    <x v="1"/>
    <x v="0"/>
    <x v="0"/>
    <x v="689"/>
    <x v="3"/>
    <x v="7"/>
    <n v="274989354"/>
    <n v="43"/>
    <d v="2012-07-10T00:00:00"/>
    <n v="4316"/>
    <n v="152.58000000000001"/>
    <n v="97.44"/>
    <n v="658535.28"/>
    <n v="420551.04"/>
    <n v="237984.24"/>
  </r>
  <r>
    <x v="5"/>
    <s v="Comoros"/>
    <x v="11"/>
    <x v="1"/>
    <x v="0"/>
    <x v="684"/>
    <x v="11"/>
    <x v="7"/>
    <n v="998693549"/>
    <n v="45"/>
    <d v="2012-03-21T00:00:00"/>
    <n v="4469"/>
    <n v="668.27"/>
    <n v="502.54"/>
    <n v="2986498.63"/>
    <n v="2245851.2599999998"/>
    <n v="740647.37"/>
  </r>
  <r>
    <x v="5"/>
    <s v="Ethiopia"/>
    <x v="8"/>
    <x v="0"/>
    <x v="2"/>
    <x v="1039"/>
    <x v="8"/>
    <x v="6"/>
    <n v="445745217"/>
    <n v="45"/>
    <d v="2017-06-04T00:00:00"/>
    <n v="4770"/>
    <n v="421.89"/>
    <n v="364.69"/>
    <n v="2012415.3"/>
    <n v="1739571.3"/>
    <n v="272844"/>
  </r>
  <r>
    <x v="2"/>
    <s v="Laos"/>
    <x v="9"/>
    <x v="0"/>
    <x v="2"/>
    <x v="1039"/>
    <x v="8"/>
    <x v="6"/>
    <n v="188068187"/>
    <n v="5"/>
    <d v="2017-04-25T00:00:00"/>
    <n v="2411"/>
    <n v="9.33"/>
    <n v="6.92"/>
    <n v="22494.63"/>
    <n v="16684.12"/>
    <n v="5810.51"/>
  </r>
  <r>
    <x v="2"/>
    <s v="Brunei"/>
    <x v="9"/>
    <x v="0"/>
    <x v="1"/>
    <x v="2122"/>
    <x v="9"/>
    <x v="1"/>
    <n v="517898786"/>
    <n v="4"/>
    <d v="2010-01-09T00:00:00"/>
    <n v="6614"/>
    <n v="9.33"/>
    <n v="6.92"/>
    <n v="61708.62"/>
    <n v="45768.88"/>
    <n v="15939.74"/>
  </r>
  <r>
    <x v="1"/>
    <s v="Cyprus"/>
    <x v="6"/>
    <x v="1"/>
    <x v="2"/>
    <x v="2123"/>
    <x v="3"/>
    <x v="0"/>
    <n v="897785842"/>
    <n v="4"/>
    <d v="2013-05-12T00:00:00"/>
    <n v="3636"/>
    <n v="651.21"/>
    <n v="524.96"/>
    <n v="2367799.56"/>
    <n v="1908754.56"/>
    <n v="459045"/>
  </r>
  <r>
    <x v="0"/>
    <s v="Guatemala"/>
    <x v="2"/>
    <x v="0"/>
    <x v="1"/>
    <x v="2124"/>
    <x v="9"/>
    <x v="4"/>
    <n v="410590684"/>
    <n v="34"/>
    <d v="2016-02-06T00:00:00"/>
    <n v="1762"/>
    <n v="47.45"/>
    <n v="31.79"/>
    <n v="83606.899999999994"/>
    <n v="56013.98"/>
    <n v="27592.92"/>
  </r>
  <r>
    <x v="5"/>
    <s v="Tanzania"/>
    <x v="8"/>
    <x v="0"/>
    <x v="2"/>
    <x v="34"/>
    <x v="1"/>
    <x v="2"/>
    <n v="909487140"/>
    <n v="9"/>
    <d v="2011-07-17T00:00:00"/>
    <n v="6310"/>
    <n v="421.89"/>
    <n v="364.69"/>
    <n v="2662125.9"/>
    <n v="2301193.9"/>
    <n v="360932"/>
  </r>
  <r>
    <x v="2"/>
    <s v="Mongolia"/>
    <x v="7"/>
    <x v="0"/>
    <x v="1"/>
    <x v="1837"/>
    <x v="5"/>
    <x v="6"/>
    <n v="267961537"/>
    <n v="9"/>
    <d v="2017-03-26T00:00:00"/>
    <n v="4628"/>
    <n v="437.2"/>
    <n v="263.33"/>
    <n v="2023361.6"/>
    <n v="1218691.24"/>
    <n v="804670.36"/>
  </r>
  <r>
    <x v="1"/>
    <s v="Romania"/>
    <x v="8"/>
    <x v="0"/>
    <x v="3"/>
    <x v="2125"/>
    <x v="3"/>
    <x v="6"/>
    <n v="929812705"/>
    <n v="3"/>
    <d v="2017-05-25T00:00:00"/>
    <n v="1097"/>
    <n v="421.89"/>
    <n v="364.69"/>
    <n v="462813.33"/>
    <n v="400064.93"/>
    <n v="62748.4"/>
  </r>
  <r>
    <x v="3"/>
    <s v="Saudi Arabia"/>
    <x v="6"/>
    <x v="0"/>
    <x v="3"/>
    <x v="636"/>
    <x v="1"/>
    <x v="7"/>
    <n v="459151971"/>
    <n v="21"/>
    <d v="2012-08-21T00:00:00"/>
    <n v="2126"/>
    <n v="651.21"/>
    <n v="524.96"/>
    <n v="1384472.46"/>
    <n v="1116064.96"/>
    <n v="268407.5"/>
  </r>
  <r>
    <x v="4"/>
    <s v="New Zealand"/>
    <x v="7"/>
    <x v="1"/>
    <x v="2"/>
    <x v="1584"/>
    <x v="2"/>
    <x v="3"/>
    <n v="990403163"/>
    <n v="32"/>
    <d v="2015-10-27T00:00:00"/>
    <n v="1160"/>
    <n v="437.2"/>
    <n v="263.33"/>
    <n v="507152"/>
    <n v="305462.8"/>
    <n v="201689.2"/>
  </r>
  <r>
    <x v="2"/>
    <s v="Sri Lanka"/>
    <x v="5"/>
    <x v="0"/>
    <x v="2"/>
    <x v="2126"/>
    <x v="1"/>
    <x v="1"/>
    <n v="678302609"/>
    <n v="18"/>
    <d v="2010-08-10T00:00:00"/>
    <n v="3670"/>
    <n v="109.28"/>
    <n v="35.840000000000003"/>
    <n v="401057.6"/>
    <n v="131532.79999999999"/>
    <n v="269524.8"/>
  </r>
  <r>
    <x v="0"/>
    <s v="Antigua and Barbuda"/>
    <x v="7"/>
    <x v="0"/>
    <x v="3"/>
    <x v="1836"/>
    <x v="0"/>
    <x v="3"/>
    <n v="447899138"/>
    <n v="1"/>
    <d v="2015-12-05T00:00:00"/>
    <n v="2163"/>
    <n v="437.2"/>
    <n v="263.33"/>
    <n v="945663.6"/>
    <n v="569582.79"/>
    <n v="376080.81"/>
  </r>
  <r>
    <x v="2"/>
    <s v="China"/>
    <x v="3"/>
    <x v="0"/>
    <x v="1"/>
    <x v="965"/>
    <x v="4"/>
    <x v="0"/>
    <n v="844554078"/>
    <n v="14"/>
    <d v="2013-12-06T00:00:00"/>
    <n v="1174"/>
    <n v="205.7"/>
    <n v="117.11"/>
    <n v="241491.8"/>
    <n v="137487.14000000001"/>
    <n v="104004.66"/>
  </r>
  <r>
    <x v="5"/>
    <s v="Benin"/>
    <x v="4"/>
    <x v="1"/>
    <x v="3"/>
    <x v="2127"/>
    <x v="11"/>
    <x v="5"/>
    <n v="683941256"/>
    <n v="31"/>
    <d v="2014-03-06T00:00:00"/>
    <n v="2271"/>
    <n v="81.73"/>
    <n v="56.67"/>
    <n v="185608.83"/>
    <n v="128697.57"/>
    <n v="56911.26"/>
  </r>
  <r>
    <x v="1"/>
    <s v="Ukraine"/>
    <x v="7"/>
    <x v="0"/>
    <x v="3"/>
    <x v="2108"/>
    <x v="9"/>
    <x v="7"/>
    <n v="202047002"/>
    <n v="37"/>
    <d v="2012-03-06T00:00:00"/>
    <n v="9053"/>
    <n v="437.2"/>
    <n v="263.33"/>
    <n v="3957971.6"/>
    <n v="2383926.4900000002"/>
    <n v="1574045.11"/>
  </r>
  <r>
    <x v="4"/>
    <s v="Tonga"/>
    <x v="4"/>
    <x v="1"/>
    <x v="2"/>
    <x v="2128"/>
    <x v="6"/>
    <x v="3"/>
    <n v="605170142"/>
    <n v="4"/>
    <d v="2015-11-01T00:00:00"/>
    <n v="2148"/>
    <n v="81.73"/>
    <n v="56.67"/>
    <n v="175556.04"/>
    <n v="121727.16"/>
    <n v="53828.88"/>
  </r>
  <r>
    <x v="1"/>
    <s v="Kosovo"/>
    <x v="9"/>
    <x v="0"/>
    <x v="2"/>
    <x v="771"/>
    <x v="7"/>
    <x v="2"/>
    <n v="919922006"/>
    <n v="22"/>
    <d v="2011-09-18T00:00:00"/>
    <n v="4219"/>
    <n v="9.33"/>
    <n v="6.92"/>
    <n v="39363.269999999997"/>
    <n v="29195.48"/>
    <n v="10167.790000000001"/>
  </r>
  <r>
    <x v="1"/>
    <s v="Moldova"/>
    <x v="2"/>
    <x v="1"/>
    <x v="3"/>
    <x v="2038"/>
    <x v="10"/>
    <x v="0"/>
    <n v="243226420"/>
    <n v="16"/>
    <d v="2013-07-03T00:00:00"/>
    <n v="4958"/>
    <n v="47.45"/>
    <n v="31.79"/>
    <n v="235257.1"/>
    <n v="157614.82"/>
    <n v="77642.28"/>
  </r>
  <r>
    <x v="5"/>
    <s v="Cape Verde"/>
    <x v="11"/>
    <x v="1"/>
    <x v="0"/>
    <x v="2129"/>
    <x v="10"/>
    <x v="0"/>
    <n v="892319715"/>
    <n v="23"/>
    <d v="2013-07-17T00:00:00"/>
    <n v="6088"/>
    <n v="668.27"/>
    <n v="502.54"/>
    <n v="4068427.76"/>
    <n v="3059463.52"/>
    <n v="1008964.24"/>
  </r>
  <r>
    <x v="3"/>
    <s v="Iran"/>
    <x v="0"/>
    <x v="0"/>
    <x v="3"/>
    <x v="2130"/>
    <x v="3"/>
    <x v="4"/>
    <n v="754750716"/>
    <n v="22"/>
    <d v="2016-06-08T00:00:00"/>
    <n v="6364"/>
    <n v="255.28"/>
    <n v="159.41999999999999"/>
    <n v="1624601.92"/>
    <n v="1014548.88"/>
    <n v="610053.04"/>
  </r>
  <r>
    <x v="5"/>
    <s v="Equatorial Guinea"/>
    <x v="7"/>
    <x v="0"/>
    <x v="1"/>
    <x v="531"/>
    <x v="2"/>
    <x v="7"/>
    <n v="938380753"/>
    <n v="2"/>
    <d v="2012-09-26T00:00:00"/>
    <n v="6573"/>
    <n v="437.2"/>
    <n v="263.33"/>
    <n v="2873715.6"/>
    <n v="1730868.09"/>
    <n v="1142847.51"/>
  </r>
  <r>
    <x v="0"/>
    <s v="Saint Lucia"/>
    <x v="10"/>
    <x v="0"/>
    <x v="0"/>
    <x v="156"/>
    <x v="11"/>
    <x v="0"/>
    <n v="821383655"/>
    <n v="43"/>
    <d v="2013-03-29T00:00:00"/>
    <n v="4531"/>
    <n v="154.06"/>
    <n v="90.93"/>
    <n v="698045.86"/>
    <n v="412003.83"/>
    <n v="286042.03000000003"/>
  </r>
  <r>
    <x v="2"/>
    <s v="Kyrgyzstan"/>
    <x v="6"/>
    <x v="0"/>
    <x v="0"/>
    <x v="407"/>
    <x v="9"/>
    <x v="5"/>
    <n v="302245748"/>
    <n v="36"/>
    <d v="2014-02-25T00:00:00"/>
    <n v="88"/>
    <n v="651.21"/>
    <n v="524.96"/>
    <n v="57306.48"/>
    <n v="46196.480000000003"/>
    <n v="11110"/>
  </r>
  <r>
    <x v="1"/>
    <s v="United Kingdom"/>
    <x v="5"/>
    <x v="0"/>
    <x v="0"/>
    <x v="955"/>
    <x v="4"/>
    <x v="4"/>
    <n v="249765861"/>
    <n v="11"/>
    <d v="2016-11-24T00:00:00"/>
    <n v="123"/>
    <n v="109.28"/>
    <n v="35.840000000000003"/>
    <n v="13441.44"/>
    <n v="4408.32"/>
    <n v="9033.1200000000008"/>
  </r>
  <r>
    <x v="1"/>
    <s v="Romania"/>
    <x v="2"/>
    <x v="0"/>
    <x v="3"/>
    <x v="856"/>
    <x v="3"/>
    <x v="4"/>
    <n v="253055322"/>
    <n v="12"/>
    <d v="2016-06-12T00:00:00"/>
    <n v="3548"/>
    <n v="47.45"/>
    <n v="31.79"/>
    <n v="168352.6"/>
    <n v="112790.92"/>
    <n v="55561.68"/>
  </r>
  <r>
    <x v="5"/>
    <s v="Cote d'Ivoire"/>
    <x v="3"/>
    <x v="0"/>
    <x v="3"/>
    <x v="1980"/>
    <x v="3"/>
    <x v="7"/>
    <n v="871537959"/>
    <n v="21"/>
    <d v="2012-06-08T00:00:00"/>
    <n v="6304"/>
    <n v="205.7"/>
    <n v="117.11"/>
    <n v="1296732.8"/>
    <n v="738261.44"/>
    <n v="558471.36"/>
  </r>
  <r>
    <x v="2"/>
    <s v="Brunei"/>
    <x v="5"/>
    <x v="0"/>
    <x v="3"/>
    <x v="1970"/>
    <x v="11"/>
    <x v="0"/>
    <n v="484950101"/>
    <n v="32"/>
    <d v="2013-03-07T00:00:00"/>
    <n v="6366"/>
    <n v="109.28"/>
    <n v="35.840000000000003"/>
    <n v="695676.48"/>
    <n v="228157.44"/>
    <n v="467519.04"/>
  </r>
  <r>
    <x v="1"/>
    <s v="Montenegro"/>
    <x v="2"/>
    <x v="1"/>
    <x v="1"/>
    <x v="1748"/>
    <x v="7"/>
    <x v="4"/>
    <n v="243340575"/>
    <n v="29"/>
    <d v="2016-09-04T00:00:00"/>
    <n v="8739"/>
    <n v="47.45"/>
    <n v="31.79"/>
    <n v="414665.55"/>
    <n v="277812.81"/>
    <n v="136852.74"/>
  </r>
  <r>
    <x v="4"/>
    <s v="Vanuatu"/>
    <x v="1"/>
    <x v="0"/>
    <x v="3"/>
    <x v="1389"/>
    <x v="10"/>
    <x v="5"/>
    <n v="917070710"/>
    <n v="9"/>
    <d v="2014-06-11T00:00:00"/>
    <n v="457"/>
    <n v="152.58000000000001"/>
    <n v="97.44"/>
    <n v="69729.06"/>
    <n v="44530.080000000002"/>
    <n v="25198.98"/>
  </r>
  <r>
    <x v="2"/>
    <s v="Maldives"/>
    <x v="6"/>
    <x v="0"/>
    <x v="0"/>
    <x v="1"/>
    <x v="1"/>
    <x v="1"/>
    <n v="646814334"/>
    <n v="6"/>
    <d v="2010-07-11T00:00:00"/>
    <n v="5590"/>
    <n v="651.21"/>
    <n v="524.96"/>
    <n v="3640263.9"/>
    <n v="2934526.4"/>
    <n v="705737.5"/>
  </r>
  <r>
    <x v="4"/>
    <s v="Palau"/>
    <x v="1"/>
    <x v="0"/>
    <x v="1"/>
    <x v="2070"/>
    <x v="10"/>
    <x v="6"/>
    <n v="793557775"/>
    <n v="20"/>
    <d v="2017-07-06T00:00:00"/>
    <n v="235"/>
    <n v="152.58000000000001"/>
    <n v="97.44"/>
    <n v="35856.300000000003"/>
    <n v="22898.400000000001"/>
    <n v="12957.9"/>
  </r>
  <r>
    <x v="1"/>
    <s v="Czech Republic"/>
    <x v="11"/>
    <x v="1"/>
    <x v="3"/>
    <x v="1767"/>
    <x v="4"/>
    <x v="5"/>
    <n v="988599860"/>
    <n v="35"/>
    <d v="2014-12-11T00:00:00"/>
    <n v="7522"/>
    <n v="668.27"/>
    <n v="502.54"/>
    <n v="5026726.9400000004"/>
    <n v="3780105.88"/>
    <n v="1246621.06"/>
  </r>
  <r>
    <x v="5"/>
    <s v="Democratic Republic of the Congo"/>
    <x v="3"/>
    <x v="0"/>
    <x v="3"/>
    <x v="2131"/>
    <x v="7"/>
    <x v="0"/>
    <n v="483551919"/>
    <n v="1"/>
    <d v="2013-08-11T00:00:00"/>
    <n v="2613"/>
    <n v="205.7"/>
    <n v="117.11"/>
    <n v="537494.1"/>
    <n v="306008.43"/>
    <n v="231485.67"/>
  </r>
  <r>
    <x v="2"/>
    <s v="Singapore"/>
    <x v="8"/>
    <x v="0"/>
    <x v="3"/>
    <x v="1396"/>
    <x v="3"/>
    <x v="5"/>
    <n v="400337779"/>
    <n v="8"/>
    <d v="2014-05-27T00:00:00"/>
    <n v="7700"/>
    <n v="421.89"/>
    <n v="364.69"/>
    <n v="3248553"/>
    <n v="2808113"/>
    <n v="440440"/>
  </r>
  <r>
    <x v="1"/>
    <s v="Cyprus"/>
    <x v="1"/>
    <x v="0"/>
    <x v="0"/>
    <x v="167"/>
    <x v="8"/>
    <x v="2"/>
    <n v="581193768"/>
    <n v="6"/>
    <d v="2011-04-24T00:00:00"/>
    <n v="7006"/>
    <n v="152.58000000000001"/>
    <n v="97.44"/>
    <n v="1068975.48"/>
    <n v="682664.64"/>
    <n v="386310.84"/>
  </r>
  <r>
    <x v="0"/>
    <s v="Dominican Republic"/>
    <x v="6"/>
    <x v="0"/>
    <x v="2"/>
    <x v="14"/>
    <x v="4"/>
    <x v="1"/>
    <n v="938668715"/>
    <n v="36"/>
    <d v="2011-01-03T00:00:00"/>
    <n v="1787"/>
    <n v="651.21"/>
    <n v="524.96"/>
    <n v="1163712.27"/>
    <n v="938103.52"/>
    <n v="225608.75"/>
  </r>
  <r>
    <x v="2"/>
    <s v="South Korea"/>
    <x v="2"/>
    <x v="0"/>
    <x v="2"/>
    <x v="746"/>
    <x v="8"/>
    <x v="0"/>
    <n v="105623948"/>
    <n v="48"/>
    <d v="2013-05-27T00:00:00"/>
    <n v="5328"/>
    <n v="47.45"/>
    <n v="31.79"/>
    <n v="252813.6"/>
    <n v="169377.12"/>
    <n v="83436.479999999996"/>
  </r>
  <r>
    <x v="3"/>
    <s v="Morocco"/>
    <x v="4"/>
    <x v="0"/>
    <x v="3"/>
    <x v="638"/>
    <x v="2"/>
    <x v="3"/>
    <n v="385233294"/>
    <n v="35"/>
    <d v="2015-10-21T00:00:00"/>
    <n v="7947"/>
    <n v="81.73"/>
    <n v="56.67"/>
    <n v="649508.31000000006"/>
    <n v="450356.49"/>
    <n v="199151.82"/>
  </r>
  <r>
    <x v="1"/>
    <s v="Serbia"/>
    <x v="3"/>
    <x v="1"/>
    <x v="1"/>
    <x v="2132"/>
    <x v="7"/>
    <x v="4"/>
    <n v="100983083"/>
    <n v="0"/>
    <d v="2016-08-11T00:00:00"/>
    <n v="1993"/>
    <n v="205.7"/>
    <n v="117.11"/>
    <n v="409960.1"/>
    <n v="233400.23"/>
    <n v="176559.87"/>
  </r>
  <r>
    <x v="0"/>
    <s v="Saint Lucia"/>
    <x v="7"/>
    <x v="1"/>
    <x v="2"/>
    <x v="2133"/>
    <x v="7"/>
    <x v="2"/>
    <n v="346672141"/>
    <n v="39"/>
    <d v="2011-10-03T00:00:00"/>
    <n v="6845"/>
    <n v="437.2"/>
    <n v="263.33"/>
    <n v="2992634"/>
    <n v="1802493.85"/>
    <n v="1190140.1499999999"/>
  </r>
  <r>
    <x v="1"/>
    <s v="Latvia"/>
    <x v="4"/>
    <x v="1"/>
    <x v="2"/>
    <x v="1090"/>
    <x v="2"/>
    <x v="7"/>
    <n v="936411798"/>
    <n v="4"/>
    <d v="2012-09-17T00:00:00"/>
    <n v="3915"/>
    <n v="81.73"/>
    <n v="56.67"/>
    <n v="319972.95"/>
    <n v="221863.05"/>
    <n v="98109.9"/>
  </r>
  <r>
    <x v="5"/>
    <s v="Mauritania"/>
    <x v="2"/>
    <x v="1"/>
    <x v="3"/>
    <x v="7"/>
    <x v="6"/>
    <x v="0"/>
    <n v="854625880"/>
    <n v="43"/>
    <d v="2013-11-26T00:00:00"/>
    <n v="1644"/>
    <n v="47.45"/>
    <n v="31.79"/>
    <n v="78007.8"/>
    <n v="52262.76"/>
    <n v="25745.040000000001"/>
  </r>
  <r>
    <x v="5"/>
    <s v="Senegal"/>
    <x v="11"/>
    <x v="0"/>
    <x v="0"/>
    <x v="215"/>
    <x v="1"/>
    <x v="6"/>
    <n v="506050717"/>
    <n v="10"/>
    <d v="2017-07-30T00:00:00"/>
    <n v="508"/>
    <n v="668.27"/>
    <n v="502.54"/>
    <n v="339481.16"/>
    <n v="255290.32"/>
    <n v="84190.84"/>
  </r>
  <r>
    <x v="5"/>
    <s v="Swaziland"/>
    <x v="10"/>
    <x v="0"/>
    <x v="0"/>
    <x v="748"/>
    <x v="3"/>
    <x v="4"/>
    <n v="365735137"/>
    <n v="3"/>
    <d v="2016-05-11T00:00:00"/>
    <n v="8009"/>
    <n v="154.06"/>
    <n v="90.93"/>
    <n v="1233866.54"/>
    <n v="728258.37"/>
    <n v="505608.17"/>
  </r>
  <r>
    <x v="3"/>
    <s v="Azerbaijan"/>
    <x v="7"/>
    <x v="1"/>
    <x v="3"/>
    <x v="2134"/>
    <x v="5"/>
    <x v="2"/>
    <n v="529040467"/>
    <n v="31"/>
    <d v="2011-04-10T00:00:00"/>
    <n v="3686"/>
    <n v="437.2"/>
    <n v="263.33"/>
    <n v="1611519.2"/>
    <n v="970634.38"/>
    <n v="640884.81999999995"/>
  </r>
  <r>
    <x v="1"/>
    <s v="Bosnia and Herzegovina"/>
    <x v="11"/>
    <x v="1"/>
    <x v="0"/>
    <x v="1834"/>
    <x v="10"/>
    <x v="3"/>
    <n v="261640536"/>
    <n v="40"/>
    <d v="2015-08-01T00:00:00"/>
    <n v="4104"/>
    <n v="668.27"/>
    <n v="502.54"/>
    <n v="2742580.08"/>
    <n v="2062424.16"/>
    <n v="680155.92"/>
  </r>
  <r>
    <x v="5"/>
    <s v="Senegal"/>
    <x v="1"/>
    <x v="0"/>
    <x v="2"/>
    <x v="2135"/>
    <x v="3"/>
    <x v="0"/>
    <n v="249521672"/>
    <n v="42"/>
    <d v="2013-07-08T00:00:00"/>
    <n v="7863"/>
    <n v="152.58000000000001"/>
    <n v="97.44"/>
    <n v="1199736.54"/>
    <n v="766170.72"/>
    <n v="433565.82"/>
  </r>
  <r>
    <x v="5"/>
    <s v="Djibouti"/>
    <x v="0"/>
    <x v="1"/>
    <x v="2"/>
    <x v="95"/>
    <x v="2"/>
    <x v="4"/>
    <n v="348982703"/>
    <n v="36"/>
    <d v="2016-11-02T00:00:00"/>
    <n v="592"/>
    <n v="255.28"/>
    <n v="159.41999999999999"/>
    <n v="151125.76000000001"/>
    <n v="94376.639999999999"/>
    <n v="56749.120000000003"/>
  </r>
  <r>
    <x v="5"/>
    <s v="Ethiopia"/>
    <x v="0"/>
    <x v="0"/>
    <x v="1"/>
    <x v="2136"/>
    <x v="7"/>
    <x v="3"/>
    <n v="936634957"/>
    <n v="33"/>
    <d v="2015-09-06T00:00:00"/>
    <n v="9953"/>
    <n v="255.28"/>
    <n v="159.41999999999999"/>
    <n v="2540801.84"/>
    <n v="1586707.26"/>
    <n v="954094.58"/>
  </r>
  <r>
    <x v="2"/>
    <s v="Philippines"/>
    <x v="3"/>
    <x v="1"/>
    <x v="0"/>
    <x v="934"/>
    <x v="10"/>
    <x v="7"/>
    <n v="659402263"/>
    <n v="35"/>
    <d v="2012-08-01T00:00:00"/>
    <n v="638"/>
    <n v="205.7"/>
    <n v="117.11"/>
    <n v="131236.6"/>
    <n v="74716.179999999993"/>
    <n v="56520.42"/>
  </r>
  <r>
    <x v="5"/>
    <s v="Sudan"/>
    <x v="2"/>
    <x v="0"/>
    <x v="3"/>
    <x v="1643"/>
    <x v="9"/>
    <x v="2"/>
    <n v="484520947"/>
    <n v="4"/>
    <d v="2011-01-17T00:00:00"/>
    <n v="9370"/>
    <n v="47.45"/>
    <n v="31.79"/>
    <n v="444606.5"/>
    <n v="297872.3"/>
    <n v="146734.20000000001"/>
  </r>
  <r>
    <x v="0"/>
    <s v="Cuba"/>
    <x v="6"/>
    <x v="1"/>
    <x v="2"/>
    <x v="431"/>
    <x v="11"/>
    <x v="7"/>
    <n v="549539840"/>
    <n v="45"/>
    <d v="2012-03-22T00:00:00"/>
    <n v="9905"/>
    <n v="651.21"/>
    <n v="524.96"/>
    <n v="6450235.0499999998"/>
    <n v="5199728.8"/>
    <n v="1250506.25"/>
  </r>
  <r>
    <x v="0"/>
    <s v="Barbados"/>
    <x v="10"/>
    <x v="1"/>
    <x v="0"/>
    <x v="1332"/>
    <x v="9"/>
    <x v="1"/>
    <n v="612320268"/>
    <n v="20"/>
    <d v="2010-02-10T00:00:00"/>
    <n v="8029"/>
    <n v="154.06"/>
    <n v="90.93"/>
    <n v="1236947.74"/>
    <n v="730076.97"/>
    <n v="506870.77"/>
  </r>
  <r>
    <x v="0"/>
    <s v="Grenada"/>
    <x v="10"/>
    <x v="0"/>
    <x v="3"/>
    <x v="2"/>
    <x v="2"/>
    <x v="2"/>
    <n v="501036059"/>
    <n v="35"/>
    <d v="2011-10-17T00:00:00"/>
    <n v="6559"/>
    <n v="154.06"/>
    <n v="90.93"/>
    <n v="1010479.54"/>
    <n v="596409.87"/>
    <n v="414069.67"/>
  </r>
  <r>
    <x v="1"/>
    <s v="Finland"/>
    <x v="0"/>
    <x v="1"/>
    <x v="2"/>
    <x v="364"/>
    <x v="8"/>
    <x v="6"/>
    <n v="564173543"/>
    <n v="5"/>
    <d v="2017-04-26T00:00:00"/>
    <n v="343"/>
    <n v="255.28"/>
    <n v="159.41999999999999"/>
    <n v="87561.04"/>
    <n v="54681.06"/>
    <n v="32879.980000000003"/>
  </r>
  <r>
    <x v="5"/>
    <s v="Niger"/>
    <x v="1"/>
    <x v="1"/>
    <x v="0"/>
    <x v="955"/>
    <x v="4"/>
    <x v="4"/>
    <n v="320531547"/>
    <n v="38"/>
    <d v="2016-12-21T00:00:00"/>
    <n v="1262"/>
    <n v="152.58000000000001"/>
    <n v="97.44"/>
    <n v="192555.96"/>
    <n v="122969.28"/>
    <n v="69586.679999999993"/>
  </r>
  <r>
    <x v="2"/>
    <s v="Cambodia"/>
    <x v="9"/>
    <x v="0"/>
    <x v="0"/>
    <x v="2137"/>
    <x v="7"/>
    <x v="4"/>
    <n v="709221398"/>
    <n v="50"/>
    <d v="2016-09-23T00:00:00"/>
    <n v="3227"/>
    <n v="9.33"/>
    <n v="6.92"/>
    <n v="30107.91"/>
    <n v="22330.84"/>
    <n v="7777.07"/>
  </r>
  <r>
    <x v="3"/>
    <s v="Morocco"/>
    <x v="5"/>
    <x v="1"/>
    <x v="0"/>
    <x v="1800"/>
    <x v="3"/>
    <x v="7"/>
    <n v="939666926"/>
    <n v="48"/>
    <d v="2012-07-07T00:00:00"/>
    <n v="7180"/>
    <n v="109.28"/>
    <n v="35.840000000000003"/>
    <n v="784630.4"/>
    <n v="257331.20000000001"/>
    <n v="527299.19999999995"/>
  </r>
  <r>
    <x v="0"/>
    <s v="Saint Kitts and Nevis"/>
    <x v="10"/>
    <x v="0"/>
    <x v="3"/>
    <x v="588"/>
    <x v="3"/>
    <x v="4"/>
    <n v="741604459"/>
    <n v="2"/>
    <d v="2016-05-12T00:00:00"/>
    <n v="6094"/>
    <n v="154.06"/>
    <n v="90.93"/>
    <n v="938841.64"/>
    <n v="554127.42000000004"/>
    <n v="384714.22"/>
  </r>
  <r>
    <x v="5"/>
    <s v="Zambia"/>
    <x v="8"/>
    <x v="1"/>
    <x v="2"/>
    <x v="648"/>
    <x v="5"/>
    <x v="3"/>
    <n v="815082824"/>
    <n v="22"/>
    <d v="2015-04-02T00:00:00"/>
    <n v="9975"/>
    <n v="421.89"/>
    <n v="364.69"/>
    <n v="4208352.75"/>
    <n v="3637782.75"/>
    <n v="570570"/>
  </r>
  <r>
    <x v="1"/>
    <s v="Ukraine"/>
    <x v="3"/>
    <x v="1"/>
    <x v="1"/>
    <x v="504"/>
    <x v="6"/>
    <x v="2"/>
    <n v="580463349"/>
    <n v="29"/>
    <d v="2011-11-08T00:00:00"/>
    <n v="859"/>
    <n v="205.7"/>
    <n v="117.11"/>
    <n v="176696.3"/>
    <n v="100597.49"/>
    <n v="76098.81"/>
  </r>
  <r>
    <x v="1"/>
    <s v="France"/>
    <x v="6"/>
    <x v="1"/>
    <x v="0"/>
    <x v="2003"/>
    <x v="4"/>
    <x v="0"/>
    <n v="428419864"/>
    <n v="31"/>
    <d v="2013-12-05T00:00:00"/>
    <n v="7813"/>
    <n v="651.21"/>
    <n v="524.96"/>
    <n v="5087903.7300000004"/>
    <n v="4101512.48"/>
    <n v="986391.25"/>
  </r>
  <r>
    <x v="3"/>
    <s v="Jordan"/>
    <x v="7"/>
    <x v="0"/>
    <x v="2"/>
    <x v="858"/>
    <x v="9"/>
    <x v="3"/>
    <n v="369938695"/>
    <n v="3"/>
    <d v="2015-01-24T00:00:00"/>
    <n v="1936"/>
    <n v="437.2"/>
    <n v="263.33"/>
    <n v="846419.2"/>
    <n v="509806.88"/>
    <n v="336612.32"/>
  </r>
  <r>
    <x v="3"/>
    <s v="Libya"/>
    <x v="8"/>
    <x v="1"/>
    <x v="2"/>
    <x v="2138"/>
    <x v="0"/>
    <x v="0"/>
    <n v="486318671"/>
    <n v="6"/>
    <d v="2013-12-11T00:00:00"/>
    <n v="1357"/>
    <n v="421.89"/>
    <n v="364.69"/>
    <n v="572504.73"/>
    <n v="494884.33"/>
    <n v="77620.399999999994"/>
  </r>
  <r>
    <x v="1"/>
    <s v="Portugal"/>
    <x v="0"/>
    <x v="1"/>
    <x v="1"/>
    <x v="958"/>
    <x v="9"/>
    <x v="1"/>
    <n v="479171121"/>
    <n v="16"/>
    <d v="2010-01-27T00:00:00"/>
    <n v="6238"/>
    <n v="255.28"/>
    <n v="159.41999999999999"/>
    <n v="1592436.64"/>
    <n v="994461.96"/>
    <n v="597974.68000000005"/>
  </r>
  <r>
    <x v="1"/>
    <s v="Lithuania"/>
    <x v="4"/>
    <x v="0"/>
    <x v="3"/>
    <x v="2139"/>
    <x v="3"/>
    <x v="3"/>
    <n v="120419871"/>
    <n v="44"/>
    <d v="2015-06-26T00:00:00"/>
    <n v="3771"/>
    <n v="81.73"/>
    <n v="56.67"/>
    <n v="308203.83"/>
    <n v="213702.57"/>
    <n v="94501.26"/>
  </r>
  <r>
    <x v="1"/>
    <s v="Italy"/>
    <x v="5"/>
    <x v="1"/>
    <x v="0"/>
    <x v="2140"/>
    <x v="2"/>
    <x v="7"/>
    <n v="602301251"/>
    <n v="16"/>
    <d v="2012-09-27T00:00:00"/>
    <n v="3180"/>
    <n v="109.28"/>
    <n v="35.840000000000003"/>
    <n v="347510.4"/>
    <n v="113971.2"/>
    <n v="233539.20000000001"/>
  </r>
  <r>
    <x v="2"/>
    <s v="Turkmenistan"/>
    <x v="7"/>
    <x v="0"/>
    <x v="0"/>
    <x v="2052"/>
    <x v="3"/>
    <x v="7"/>
    <n v="487364089"/>
    <n v="49"/>
    <d v="2012-07-04T00:00:00"/>
    <n v="719"/>
    <n v="437.2"/>
    <n v="263.33"/>
    <n v="314346.8"/>
    <n v="189334.27"/>
    <n v="125012.53"/>
  </r>
  <r>
    <x v="3"/>
    <s v="Yemen"/>
    <x v="9"/>
    <x v="0"/>
    <x v="1"/>
    <x v="1516"/>
    <x v="7"/>
    <x v="1"/>
    <n v="658469712"/>
    <n v="19"/>
    <d v="2010-09-16T00:00:00"/>
    <n v="4675"/>
    <n v="9.33"/>
    <n v="6.92"/>
    <n v="43617.75"/>
    <n v="32351"/>
    <n v="11266.75"/>
  </r>
  <r>
    <x v="5"/>
    <s v="Malawi"/>
    <x v="8"/>
    <x v="0"/>
    <x v="1"/>
    <x v="2141"/>
    <x v="5"/>
    <x v="4"/>
    <n v="268791949"/>
    <n v="43"/>
    <d v="2016-05-08T00:00:00"/>
    <n v="366"/>
    <n v="421.89"/>
    <n v="364.69"/>
    <n v="154411.74"/>
    <n v="133476.54"/>
    <n v="20935.2"/>
  </r>
  <r>
    <x v="0"/>
    <s v="Saint Lucia"/>
    <x v="9"/>
    <x v="0"/>
    <x v="0"/>
    <x v="2142"/>
    <x v="11"/>
    <x v="4"/>
    <n v="791817128"/>
    <n v="50"/>
    <d v="2016-04-08T00:00:00"/>
    <n v="5139"/>
    <n v="9.33"/>
    <n v="6.92"/>
    <n v="47946.87"/>
    <n v="35561.879999999997"/>
    <n v="12384.99"/>
  </r>
  <r>
    <x v="2"/>
    <s v="Nepal"/>
    <x v="11"/>
    <x v="1"/>
    <x v="3"/>
    <x v="1982"/>
    <x v="3"/>
    <x v="6"/>
    <n v="171344077"/>
    <n v="6"/>
    <d v="2017-05-27T00:00:00"/>
    <n v="3375"/>
    <n v="668.27"/>
    <n v="502.54"/>
    <n v="2255411.25"/>
    <n v="1696072.5"/>
    <n v="559338.75"/>
  </r>
  <r>
    <x v="1"/>
    <s v="Denmark"/>
    <x v="0"/>
    <x v="0"/>
    <x v="0"/>
    <x v="961"/>
    <x v="0"/>
    <x v="7"/>
    <n v="471484124"/>
    <n v="46"/>
    <d v="2013-01-24T00:00:00"/>
    <n v="1485"/>
    <n v="255.28"/>
    <n v="159.41999999999999"/>
    <n v="379090.8"/>
    <n v="236738.7"/>
    <n v="142352.1"/>
  </r>
  <r>
    <x v="4"/>
    <s v="Fiji"/>
    <x v="6"/>
    <x v="1"/>
    <x v="3"/>
    <x v="1051"/>
    <x v="2"/>
    <x v="3"/>
    <n v="226661098"/>
    <n v="36"/>
    <d v="2015-11-04T00:00:00"/>
    <n v="2911"/>
    <n v="651.21"/>
    <n v="524.96"/>
    <n v="1895672.31"/>
    <n v="1528158.56"/>
    <n v="367513.75"/>
  </r>
  <r>
    <x v="1"/>
    <s v="Hungary"/>
    <x v="1"/>
    <x v="1"/>
    <x v="0"/>
    <x v="2143"/>
    <x v="11"/>
    <x v="6"/>
    <n v="291611325"/>
    <n v="9"/>
    <d v="2017-02-10T00:00:00"/>
    <n v="3126"/>
    <n v="152.58000000000001"/>
    <n v="97.44"/>
    <n v="476965.08"/>
    <n v="304597.44"/>
    <n v="172367.64"/>
  </r>
  <r>
    <x v="1"/>
    <s v="Slovenia"/>
    <x v="10"/>
    <x v="1"/>
    <x v="0"/>
    <x v="1729"/>
    <x v="11"/>
    <x v="0"/>
    <n v="691383635"/>
    <n v="37"/>
    <d v="2013-03-19T00:00:00"/>
    <n v="4637"/>
    <n v="154.06"/>
    <n v="90.93"/>
    <n v="714376.22"/>
    <n v="421642.41"/>
    <n v="292733.81"/>
  </r>
  <r>
    <x v="2"/>
    <s v="Kyrgyzstan"/>
    <x v="4"/>
    <x v="1"/>
    <x v="0"/>
    <x v="1364"/>
    <x v="5"/>
    <x v="4"/>
    <n v="171339356"/>
    <n v="3"/>
    <d v="2016-03-07T00:00:00"/>
    <n v="1978"/>
    <n v="81.73"/>
    <n v="56.67"/>
    <n v="161661.94"/>
    <n v="112093.26"/>
    <n v="49568.68"/>
  </r>
  <r>
    <x v="3"/>
    <s v="Libya"/>
    <x v="4"/>
    <x v="1"/>
    <x v="0"/>
    <x v="1706"/>
    <x v="5"/>
    <x v="0"/>
    <n v="247152316"/>
    <n v="31"/>
    <d v="2013-04-09T00:00:00"/>
    <n v="6717"/>
    <n v="81.73"/>
    <n v="56.67"/>
    <n v="548980.41"/>
    <n v="380652.39"/>
    <n v="168328.02"/>
  </r>
  <r>
    <x v="4"/>
    <s v="Palau"/>
    <x v="1"/>
    <x v="0"/>
    <x v="2"/>
    <x v="1767"/>
    <x v="4"/>
    <x v="5"/>
    <n v="254808843"/>
    <n v="4"/>
    <d v="2014-11-10T00:00:00"/>
    <n v="2454"/>
    <n v="152.58000000000001"/>
    <n v="97.44"/>
    <n v="374431.32"/>
    <n v="239117.76"/>
    <n v="135313.56"/>
  </r>
  <r>
    <x v="5"/>
    <s v="Ethiopia"/>
    <x v="7"/>
    <x v="1"/>
    <x v="2"/>
    <x v="261"/>
    <x v="0"/>
    <x v="0"/>
    <n v="500607764"/>
    <n v="49"/>
    <d v="2014-02-14T00:00:00"/>
    <n v="9817"/>
    <n v="437.2"/>
    <n v="263.33"/>
    <n v="4291992.4000000004"/>
    <n v="2585110.61"/>
    <n v="1706881.79"/>
  </r>
  <r>
    <x v="5"/>
    <s v="South Africa"/>
    <x v="3"/>
    <x v="0"/>
    <x v="0"/>
    <x v="187"/>
    <x v="9"/>
    <x v="7"/>
    <n v="911160409"/>
    <n v="0"/>
    <d v="2012-01-27T00:00:00"/>
    <n v="1468"/>
    <n v="205.7"/>
    <n v="117.11"/>
    <n v="301967.59999999998"/>
    <n v="171917.48"/>
    <n v="130050.12"/>
  </r>
  <r>
    <x v="2"/>
    <s v="Indonesia"/>
    <x v="3"/>
    <x v="0"/>
    <x v="0"/>
    <x v="997"/>
    <x v="10"/>
    <x v="3"/>
    <n v="583390605"/>
    <n v="36"/>
    <d v="2015-07-10T00:00:00"/>
    <n v="7099"/>
    <n v="205.7"/>
    <n v="117.11"/>
    <n v="1460264.3"/>
    <n v="831363.89"/>
    <n v="628900.41"/>
  </r>
  <r>
    <x v="5"/>
    <s v="Niger"/>
    <x v="6"/>
    <x v="1"/>
    <x v="0"/>
    <x v="2144"/>
    <x v="8"/>
    <x v="4"/>
    <n v="934534680"/>
    <n v="43"/>
    <d v="2016-05-25T00:00:00"/>
    <n v="8434"/>
    <n v="651.21"/>
    <n v="524.96"/>
    <n v="5492305.1399999997"/>
    <n v="4427512.6399999997"/>
    <n v="1064792.5"/>
  </r>
  <r>
    <x v="3"/>
    <s v="Tunisia"/>
    <x v="4"/>
    <x v="1"/>
    <x v="1"/>
    <x v="1414"/>
    <x v="2"/>
    <x v="2"/>
    <n v="752141463"/>
    <n v="49"/>
    <d v="2011-11-12T00:00:00"/>
    <n v="4228"/>
    <n v="81.73"/>
    <n v="56.67"/>
    <n v="345554.44"/>
    <n v="239600.76"/>
    <n v="105953.68"/>
  </r>
  <r>
    <x v="3"/>
    <s v="Azerbaijan"/>
    <x v="5"/>
    <x v="0"/>
    <x v="3"/>
    <x v="1802"/>
    <x v="9"/>
    <x v="3"/>
    <n v="244072282"/>
    <n v="45"/>
    <d v="2015-03-13T00:00:00"/>
    <n v="5267"/>
    <n v="109.28"/>
    <n v="35.840000000000003"/>
    <n v="575577.76"/>
    <n v="188769.28"/>
    <n v="386808.48"/>
  </r>
  <r>
    <x v="5"/>
    <s v="Mauritius"/>
    <x v="7"/>
    <x v="0"/>
    <x v="0"/>
    <x v="2145"/>
    <x v="5"/>
    <x v="5"/>
    <n v="588500964"/>
    <n v="8"/>
    <d v="2014-03-12T00:00:00"/>
    <n v="9368"/>
    <n v="437.2"/>
    <n v="263.33"/>
    <n v="4095689.6"/>
    <n v="2466875.44"/>
    <n v="1628814.16"/>
  </r>
  <r>
    <x v="1"/>
    <s v="Kosovo"/>
    <x v="1"/>
    <x v="0"/>
    <x v="3"/>
    <x v="428"/>
    <x v="11"/>
    <x v="0"/>
    <n v="783913838"/>
    <n v="32"/>
    <d v="2013-03-09T00:00:00"/>
    <n v="6380"/>
    <n v="152.58000000000001"/>
    <n v="97.44"/>
    <n v="973460.4"/>
    <n v="621667.19999999995"/>
    <n v="351793.2"/>
  </r>
  <r>
    <x v="1"/>
    <s v="Macedonia"/>
    <x v="5"/>
    <x v="0"/>
    <x v="1"/>
    <x v="1036"/>
    <x v="5"/>
    <x v="0"/>
    <n v="799109733"/>
    <n v="46"/>
    <d v="2013-04-29T00:00:00"/>
    <n v="3183"/>
    <n v="109.28"/>
    <n v="35.840000000000003"/>
    <n v="347838.24"/>
    <n v="114078.72"/>
    <n v="233759.52"/>
  </r>
  <r>
    <x v="1"/>
    <s v="Denmark"/>
    <x v="2"/>
    <x v="0"/>
    <x v="2"/>
    <x v="1366"/>
    <x v="4"/>
    <x v="4"/>
    <n v="223199975"/>
    <n v="44"/>
    <d v="2017-01-04T00:00:00"/>
    <n v="8687"/>
    <n v="47.45"/>
    <n v="31.79"/>
    <n v="412198.15"/>
    <n v="276159.73"/>
    <n v="136038.42000000001"/>
  </r>
  <r>
    <x v="4"/>
    <s v="Papua New Guinea"/>
    <x v="7"/>
    <x v="1"/>
    <x v="0"/>
    <x v="1669"/>
    <x v="8"/>
    <x v="4"/>
    <n v="515608394"/>
    <n v="6"/>
    <d v="2016-04-23T00:00:00"/>
    <n v="8836"/>
    <n v="437.2"/>
    <n v="263.33"/>
    <n v="3863099.2"/>
    <n v="2326783.88"/>
    <n v="1536315.32"/>
  </r>
  <r>
    <x v="2"/>
    <s v="Indonesia"/>
    <x v="7"/>
    <x v="1"/>
    <x v="0"/>
    <x v="497"/>
    <x v="5"/>
    <x v="7"/>
    <n v="956071317"/>
    <n v="30"/>
    <d v="2012-03-31T00:00:00"/>
    <n v="1603"/>
    <n v="437.2"/>
    <n v="263.33"/>
    <n v="700831.6"/>
    <n v="422117.99"/>
    <n v="278713.61"/>
  </r>
  <r>
    <x v="0"/>
    <s v="Saint Lucia"/>
    <x v="1"/>
    <x v="1"/>
    <x v="1"/>
    <x v="2010"/>
    <x v="11"/>
    <x v="1"/>
    <n v="894637572"/>
    <n v="48"/>
    <d v="2010-04-01T00:00:00"/>
    <n v="1993"/>
    <n v="152.58000000000001"/>
    <n v="97.44"/>
    <n v="304091.94"/>
    <n v="194197.92"/>
    <n v="109894.02"/>
  </r>
  <r>
    <x v="5"/>
    <s v="Malawi"/>
    <x v="4"/>
    <x v="0"/>
    <x v="1"/>
    <x v="2047"/>
    <x v="6"/>
    <x v="4"/>
    <n v="201668488"/>
    <n v="5"/>
    <d v="2016-10-31T00:00:00"/>
    <n v="7042"/>
    <n v="81.73"/>
    <n v="56.67"/>
    <n v="575542.66"/>
    <n v="399070.14"/>
    <n v="176472.52"/>
  </r>
  <r>
    <x v="5"/>
    <s v="Sudan"/>
    <x v="7"/>
    <x v="0"/>
    <x v="0"/>
    <x v="1086"/>
    <x v="1"/>
    <x v="0"/>
    <n v="617837893"/>
    <n v="38"/>
    <d v="2013-08-12T00:00:00"/>
    <n v="817"/>
    <n v="437.2"/>
    <n v="263.33"/>
    <n v="357192.4"/>
    <n v="215140.61"/>
    <n v="142051.79"/>
  </r>
  <r>
    <x v="3"/>
    <s v="Iraq"/>
    <x v="1"/>
    <x v="0"/>
    <x v="1"/>
    <x v="2146"/>
    <x v="6"/>
    <x v="7"/>
    <n v="804132115"/>
    <n v="45"/>
    <d v="2012-11-24T00:00:00"/>
    <n v="9417"/>
    <n v="152.58000000000001"/>
    <n v="97.44"/>
    <n v="1436845.86"/>
    <n v="917592.48"/>
    <n v="519253.38"/>
  </r>
  <r>
    <x v="1"/>
    <s v="Georgia"/>
    <x v="3"/>
    <x v="1"/>
    <x v="3"/>
    <x v="1419"/>
    <x v="4"/>
    <x v="4"/>
    <n v="391849982"/>
    <n v="11"/>
    <d v="2016-12-11T00:00:00"/>
    <n v="5972"/>
    <n v="205.7"/>
    <n v="117.11"/>
    <n v="1228440.3999999999"/>
    <n v="699380.92"/>
    <n v="529059.48"/>
  </r>
  <r>
    <x v="4"/>
    <s v="Papua New Guinea"/>
    <x v="7"/>
    <x v="0"/>
    <x v="3"/>
    <x v="1737"/>
    <x v="11"/>
    <x v="5"/>
    <n v="432602822"/>
    <n v="37"/>
    <d v="2014-03-31T00:00:00"/>
    <n v="5643"/>
    <n v="437.2"/>
    <n v="263.33"/>
    <n v="2467119.6"/>
    <n v="1485971.19"/>
    <n v="981148.41"/>
  </r>
  <r>
    <x v="4"/>
    <s v="Solomon Islands"/>
    <x v="8"/>
    <x v="0"/>
    <x v="3"/>
    <x v="324"/>
    <x v="2"/>
    <x v="7"/>
    <n v="248314464"/>
    <n v="10"/>
    <d v="2012-09-14T00:00:00"/>
    <n v="623"/>
    <n v="421.89"/>
    <n v="364.69"/>
    <n v="262837.46999999997"/>
    <n v="227201.87"/>
    <n v="35635.599999999999"/>
  </r>
  <r>
    <x v="3"/>
    <s v="Pakistan"/>
    <x v="2"/>
    <x v="0"/>
    <x v="2"/>
    <x v="2147"/>
    <x v="5"/>
    <x v="5"/>
    <n v="581221234"/>
    <n v="33"/>
    <d v="2014-04-21T00:00:00"/>
    <n v="5134"/>
    <n v="47.45"/>
    <n v="31.79"/>
    <n v="243608.3"/>
    <n v="163209.85999999999"/>
    <n v="80398.44"/>
  </r>
  <r>
    <x v="4"/>
    <s v="Kiribati"/>
    <x v="5"/>
    <x v="0"/>
    <x v="3"/>
    <x v="1023"/>
    <x v="5"/>
    <x v="1"/>
    <n v="443871963"/>
    <n v="45"/>
    <d v="2010-04-16T00:00:00"/>
    <n v="432"/>
    <n v="109.28"/>
    <n v="35.840000000000003"/>
    <n v="47208.959999999999"/>
    <n v="15482.88"/>
    <n v="31726.080000000002"/>
  </r>
  <r>
    <x v="3"/>
    <s v="Somalia"/>
    <x v="1"/>
    <x v="1"/>
    <x v="0"/>
    <x v="1584"/>
    <x v="2"/>
    <x v="3"/>
    <n v="269127976"/>
    <n v="47"/>
    <d v="2015-11-11T00:00:00"/>
    <n v="9804"/>
    <n v="152.58000000000001"/>
    <n v="97.44"/>
    <n v="1495894.32"/>
    <n v="955301.76"/>
    <n v="540592.56000000006"/>
  </r>
  <r>
    <x v="0"/>
    <s v="Trinidad and Tobago"/>
    <x v="9"/>
    <x v="0"/>
    <x v="3"/>
    <x v="647"/>
    <x v="11"/>
    <x v="0"/>
    <n v="560163104"/>
    <n v="32"/>
    <d v="2013-03-05T00:00:00"/>
    <n v="3565"/>
    <n v="9.33"/>
    <n v="6.92"/>
    <n v="33261.449999999997"/>
    <n v="24669.8"/>
    <n v="8591.65"/>
  </r>
  <r>
    <x v="0"/>
    <s v="Costa Rica"/>
    <x v="11"/>
    <x v="1"/>
    <x v="3"/>
    <x v="1115"/>
    <x v="6"/>
    <x v="3"/>
    <n v="540463674"/>
    <n v="4"/>
    <d v="2015-10-14T00:00:00"/>
    <n v="4066"/>
    <n v="668.27"/>
    <n v="502.54"/>
    <n v="2717185.82"/>
    <n v="2043327.64"/>
    <n v="673858.18"/>
  </r>
  <r>
    <x v="5"/>
    <s v="Mali"/>
    <x v="0"/>
    <x v="0"/>
    <x v="3"/>
    <x v="2148"/>
    <x v="4"/>
    <x v="2"/>
    <n v="403828513"/>
    <n v="6"/>
    <d v="2011-11-25T00:00:00"/>
    <n v="686"/>
    <n v="255.28"/>
    <n v="159.41999999999999"/>
    <n v="175122.08"/>
    <n v="109362.12"/>
    <n v="65759.960000000006"/>
  </r>
  <r>
    <x v="2"/>
    <s v="India"/>
    <x v="1"/>
    <x v="0"/>
    <x v="0"/>
    <x v="644"/>
    <x v="8"/>
    <x v="0"/>
    <n v="864368951"/>
    <n v="44"/>
    <d v="2013-06-02T00:00:00"/>
    <n v="4836"/>
    <n v="152.58000000000001"/>
    <n v="97.44"/>
    <n v="737876.88"/>
    <n v="471219.84"/>
    <n v="266657.03999999998"/>
  </r>
  <r>
    <x v="1"/>
    <s v="Croatia"/>
    <x v="5"/>
    <x v="0"/>
    <x v="3"/>
    <x v="1975"/>
    <x v="9"/>
    <x v="5"/>
    <n v="906508815"/>
    <n v="10"/>
    <d v="2014-01-23T00:00:00"/>
    <n v="4958"/>
    <n v="109.28"/>
    <n v="35.840000000000003"/>
    <n v="541810.24"/>
    <n v="177694.72"/>
    <n v="364115.52"/>
  </r>
  <r>
    <x v="0"/>
    <s v="Saint Lucia"/>
    <x v="10"/>
    <x v="0"/>
    <x v="1"/>
    <x v="22"/>
    <x v="2"/>
    <x v="4"/>
    <n v="934984433"/>
    <n v="15"/>
    <d v="2016-10-13T00:00:00"/>
    <n v="1526"/>
    <n v="154.06"/>
    <n v="90.93"/>
    <n v="235095.56"/>
    <n v="138759.18"/>
    <n v="96336.38"/>
  </r>
  <r>
    <x v="1"/>
    <s v="Greece"/>
    <x v="3"/>
    <x v="1"/>
    <x v="0"/>
    <x v="1008"/>
    <x v="6"/>
    <x v="0"/>
    <n v="524844634"/>
    <n v="3"/>
    <d v="2013-10-13T00:00:00"/>
    <n v="2045"/>
    <n v="205.7"/>
    <n v="117.11"/>
    <n v="420656.5"/>
    <n v="239489.95"/>
    <n v="181166.55"/>
  </r>
  <r>
    <x v="5"/>
    <s v="Djibouti"/>
    <x v="9"/>
    <x v="1"/>
    <x v="0"/>
    <x v="1910"/>
    <x v="2"/>
    <x v="0"/>
    <n v="671450746"/>
    <n v="33"/>
    <d v="2013-10-18T00:00:00"/>
    <n v="6052"/>
    <n v="9.33"/>
    <n v="6.92"/>
    <n v="56465.16"/>
    <n v="41879.839999999997"/>
    <n v="14585.32"/>
  </r>
  <r>
    <x v="1"/>
    <s v="Iceland"/>
    <x v="9"/>
    <x v="0"/>
    <x v="3"/>
    <x v="1253"/>
    <x v="6"/>
    <x v="5"/>
    <n v="640476596"/>
    <n v="3"/>
    <d v="2014-10-24T00:00:00"/>
    <n v="112"/>
    <n v="9.33"/>
    <n v="6.92"/>
    <n v="1044.96"/>
    <n v="775.04"/>
    <n v="269.92"/>
  </r>
  <r>
    <x v="5"/>
    <s v="Niger"/>
    <x v="7"/>
    <x v="0"/>
    <x v="3"/>
    <x v="2149"/>
    <x v="3"/>
    <x v="4"/>
    <n v="217908513"/>
    <n v="24"/>
    <d v="2016-06-23T00:00:00"/>
    <n v="2826"/>
    <n v="437.2"/>
    <n v="263.33"/>
    <n v="1235527.2"/>
    <n v="744170.58"/>
    <n v="491356.62"/>
  </r>
  <r>
    <x v="2"/>
    <s v="China"/>
    <x v="9"/>
    <x v="0"/>
    <x v="2"/>
    <x v="1995"/>
    <x v="11"/>
    <x v="3"/>
    <n v="160045325"/>
    <n v="44"/>
    <d v="2015-04-05T00:00:00"/>
    <n v="9823"/>
    <n v="9.33"/>
    <n v="6.92"/>
    <n v="91648.59"/>
    <n v="67975.16"/>
    <n v="23673.43"/>
  </r>
  <r>
    <x v="5"/>
    <s v="The Gambia"/>
    <x v="6"/>
    <x v="1"/>
    <x v="0"/>
    <x v="752"/>
    <x v="5"/>
    <x v="4"/>
    <n v="843498361"/>
    <n v="25"/>
    <d v="2016-04-25T00:00:00"/>
    <n v="8764"/>
    <n v="651.21"/>
    <n v="524.96"/>
    <n v="5707204.4400000004"/>
    <n v="4600749.4400000004"/>
    <n v="1106455"/>
  </r>
  <r>
    <x v="3"/>
    <s v="Saudi Arabia"/>
    <x v="1"/>
    <x v="0"/>
    <x v="0"/>
    <x v="1558"/>
    <x v="2"/>
    <x v="5"/>
    <n v="915191447"/>
    <n v="18"/>
    <d v="2014-09-27T00:00:00"/>
    <n v="4342"/>
    <n v="152.58000000000001"/>
    <n v="97.44"/>
    <n v="662502.36"/>
    <n v="423084.48"/>
    <n v="239417.88"/>
  </r>
  <r>
    <x v="0"/>
    <s v="Antigua and Barbuda"/>
    <x v="9"/>
    <x v="0"/>
    <x v="1"/>
    <x v="533"/>
    <x v="9"/>
    <x v="5"/>
    <n v="442360913"/>
    <n v="38"/>
    <d v="2014-03-05T00:00:00"/>
    <n v="3279"/>
    <n v="9.33"/>
    <n v="6.92"/>
    <n v="30593.07"/>
    <n v="22690.68"/>
    <n v="7902.39"/>
  </r>
  <r>
    <x v="3"/>
    <s v="Israel"/>
    <x v="4"/>
    <x v="0"/>
    <x v="1"/>
    <x v="2150"/>
    <x v="8"/>
    <x v="3"/>
    <n v="462555587"/>
    <n v="36"/>
    <d v="2015-05-12T00:00:00"/>
    <n v="9332"/>
    <n v="81.73"/>
    <n v="56.67"/>
    <n v="762704.36"/>
    <n v="528844.43999999994"/>
    <n v="233859.92"/>
  </r>
  <r>
    <x v="1"/>
    <s v="Ukraine"/>
    <x v="8"/>
    <x v="0"/>
    <x v="0"/>
    <x v="2151"/>
    <x v="7"/>
    <x v="7"/>
    <n v="733636796"/>
    <n v="26"/>
    <d v="2012-09-15T00:00:00"/>
    <n v="8286"/>
    <n v="421.89"/>
    <n v="364.69"/>
    <n v="3495780.54"/>
    <n v="3021821.34"/>
    <n v="473959.2"/>
  </r>
  <r>
    <x v="1"/>
    <s v="Bosnia and Herzegovina"/>
    <x v="1"/>
    <x v="0"/>
    <x v="2"/>
    <x v="1912"/>
    <x v="0"/>
    <x v="7"/>
    <n v="183778369"/>
    <n v="14"/>
    <d v="2013-01-07T00:00:00"/>
    <n v="2958"/>
    <n v="152.58000000000001"/>
    <n v="97.44"/>
    <n v="451331.64"/>
    <n v="288227.52"/>
    <n v="163104.12"/>
  </r>
  <r>
    <x v="3"/>
    <s v="Lebanon"/>
    <x v="2"/>
    <x v="0"/>
    <x v="3"/>
    <x v="473"/>
    <x v="7"/>
    <x v="4"/>
    <n v="961466634"/>
    <n v="16"/>
    <d v="2016-08-17T00:00:00"/>
    <n v="8198"/>
    <n v="47.45"/>
    <n v="31.79"/>
    <n v="388995.1"/>
    <n v="260614.42"/>
    <n v="128380.68"/>
  </r>
  <r>
    <x v="3"/>
    <s v="United Arab Emirates"/>
    <x v="8"/>
    <x v="1"/>
    <x v="0"/>
    <x v="393"/>
    <x v="10"/>
    <x v="0"/>
    <n v="785500419"/>
    <n v="37"/>
    <d v="2013-07-15T00:00:00"/>
    <n v="5884"/>
    <n v="421.89"/>
    <n v="364.69"/>
    <n v="2482400.7599999998"/>
    <n v="2145835.96"/>
    <n v="336564.8"/>
  </r>
  <r>
    <x v="1"/>
    <s v="Luxembourg"/>
    <x v="1"/>
    <x v="1"/>
    <x v="0"/>
    <x v="614"/>
    <x v="8"/>
    <x v="6"/>
    <n v="594991052"/>
    <n v="45"/>
    <d v="2017-06-06T00:00:00"/>
    <n v="9929"/>
    <n v="152.58000000000001"/>
    <n v="97.44"/>
    <n v="1514966.82"/>
    <n v="967481.76"/>
    <n v="547485.06000000006"/>
  </r>
  <r>
    <x v="4"/>
    <s v="Tonga"/>
    <x v="10"/>
    <x v="1"/>
    <x v="0"/>
    <x v="2152"/>
    <x v="1"/>
    <x v="4"/>
    <n v="499362361"/>
    <n v="48"/>
    <d v="2016-09-01T00:00:00"/>
    <n v="1274"/>
    <n v="154.06"/>
    <n v="90.93"/>
    <n v="196272.44"/>
    <n v="115844.82"/>
    <n v="80427.62"/>
  </r>
  <r>
    <x v="3"/>
    <s v="Kuwait"/>
    <x v="10"/>
    <x v="0"/>
    <x v="1"/>
    <x v="2153"/>
    <x v="2"/>
    <x v="3"/>
    <n v="228350675"/>
    <n v="14"/>
    <d v="2015-09-15T00:00:00"/>
    <n v="2894"/>
    <n v="154.06"/>
    <n v="90.93"/>
    <n v="445849.64"/>
    <n v="263151.42"/>
    <n v="182698.22"/>
  </r>
  <r>
    <x v="0"/>
    <s v="Saint Vincent and the Grenadines"/>
    <x v="0"/>
    <x v="1"/>
    <x v="0"/>
    <x v="2154"/>
    <x v="1"/>
    <x v="4"/>
    <n v="482004821"/>
    <n v="4"/>
    <d v="2016-07-12T00:00:00"/>
    <n v="4793"/>
    <n v="255.28"/>
    <n v="159.41999999999999"/>
    <n v="1223557.04"/>
    <n v="764100.06"/>
    <n v="459456.98"/>
  </r>
  <r>
    <x v="5"/>
    <s v="Sao Tome and Principe"/>
    <x v="6"/>
    <x v="1"/>
    <x v="0"/>
    <x v="45"/>
    <x v="3"/>
    <x v="5"/>
    <n v="680686128"/>
    <n v="39"/>
    <d v="2014-07-08T00:00:00"/>
    <n v="9006"/>
    <n v="651.21"/>
    <n v="524.96"/>
    <n v="5864797.2599999998"/>
    <n v="4727789.76"/>
    <n v="1137007.5"/>
  </r>
  <r>
    <x v="5"/>
    <s v="Burundi"/>
    <x v="5"/>
    <x v="1"/>
    <x v="3"/>
    <x v="1518"/>
    <x v="9"/>
    <x v="6"/>
    <n v="315068423"/>
    <n v="27"/>
    <d v="2017-02-25T00:00:00"/>
    <n v="4603"/>
    <n v="109.28"/>
    <n v="35.840000000000003"/>
    <n v="503015.84"/>
    <n v="164971.51999999999"/>
    <n v="338044.32"/>
  </r>
  <r>
    <x v="4"/>
    <s v="Fiji"/>
    <x v="5"/>
    <x v="0"/>
    <x v="0"/>
    <x v="1835"/>
    <x v="7"/>
    <x v="1"/>
    <n v="296138036"/>
    <n v="43"/>
    <d v="2010-09-23T00:00:00"/>
    <n v="2680"/>
    <n v="109.28"/>
    <n v="35.840000000000003"/>
    <n v="292870.40000000002"/>
    <n v="96051.199999999997"/>
    <n v="196819.20000000001"/>
  </r>
  <r>
    <x v="5"/>
    <s v="Ghana"/>
    <x v="8"/>
    <x v="1"/>
    <x v="0"/>
    <x v="2141"/>
    <x v="5"/>
    <x v="4"/>
    <n v="705193793"/>
    <n v="47"/>
    <d v="2016-05-12T00:00:00"/>
    <n v="1369"/>
    <n v="421.89"/>
    <n v="364.69"/>
    <n v="577567.41"/>
    <n v="499260.61"/>
    <n v="78306.8"/>
  </r>
  <r>
    <x v="3"/>
    <s v="Somalia"/>
    <x v="11"/>
    <x v="1"/>
    <x v="2"/>
    <x v="1667"/>
    <x v="6"/>
    <x v="1"/>
    <n v="343847024"/>
    <n v="15"/>
    <d v="2010-11-05T00:00:00"/>
    <n v="830"/>
    <n v="668.27"/>
    <n v="502.54"/>
    <n v="554664.1"/>
    <n v="417108.2"/>
    <n v="137555.9"/>
  </r>
  <r>
    <x v="5"/>
    <s v="Mauritania"/>
    <x v="7"/>
    <x v="1"/>
    <x v="3"/>
    <x v="1622"/>
    <x v="4"/>
    <x v="0"/>
    <n v="784021556"/>
    <n v="9"/>
    <d v="2013-12-02T00:00:00"/>
    <n v="8256"/>
    <n v="437.2"/>
    <n v="263.33"/>
    <n v="3609523.2"/>
    <n v="2174052.48"/>
    <n v="1435470.72"/>
  </r>
  <r>
    <x v="5"/>
    <s v="Mozambique"/>
    <x v="6"/>
    <x v="1"/>
    <x v="0"/>
    <x v="743"/>
    <x v="4"/>
    <x v="3"/>
    <n v="517953717"/>
    <n v="7"/>
    <d v="2015-11-14T00:00:00"/>
    <n v="2870"/>
    <n v="651.21"/>
    <n v="524.96"/>
    <n v="1868972.7"/>
    <n v="1506635.2"/>
    <n v="362337.5"/>
  </r>
  <r>
    <x v="2"/>
    <s v="Bhutan"/>
    <x v="7"/>
    <x v="0"/>
    <x v="2"/>
    <x v="1308"/>
    <x v="4"/>
    <x v="2"/>
    <n v="808192336"/>
    <n v="22"/>
    <d v="2011-12-05T00:00:00"/>
    <n v="927"/>
    <n v="437.2"/>
    <n v="263.33"/>
    <n v="405284.4"/>
    <n v="244106.91"/>
    <n v="161177.49"/>
  </r>
  <r>
    <x v="4"/>
    <s v="Tonga"/>
    <x v="5"/>
    <x v="1"/>
    <x v="3"/>
    <x v="492"/>
    <x v="3"/>
    <x v="0"/>
    <n v="737598741"/>
    <n v="32"/>
    <d v="2013-06-10T00:00:00"/>
    <n v="713"/>
    <n v="109.28"/>
    <n v="35.840000000000003"/>
    <n v="77916.639999999999"/>
    <n v="25553.919999999998"/>
    <n v="52362.720000000001"/>
  </r>
  <r>
    <x v="5"/>
    <s v="Guinea"/>
    <x v="5"/>
    <x v="0"/>
    <x v="0"/>
    <x v="1005"/>
    <x v="4"/>
    <x v="0"/>
    <n v="359346759"/>
    <n v="3"/>
    <d v="2013-11-09T00:00:00"/>
    <n v="7546"/>
    <n v="109.28"/>
    <n v="35.840000000000003"/>
    <n v="824626.88"/>
    <n v="270448.64000000001"/>
    <n v="554178.24"/>
  </r>
  <r>
    <x v="1"/>
    <s v="Albania"/>
    <x v="6"/>
    <x v="0"/>
    <x v="3"/>
    <x v="2092"/>
    <x v="1"/>
    <x v="3"/>
    <n v="246922719"/>
    <n v="16"/>
    <d v="2015-07-29T00:00:00"/>
    <n v="8775"/>
    <n v="651.21"/>
    <n v="524.96"/>
    <n v="5714367.75"/>
    <n v="4606524"/>
    <n v="1107843.75"/>
  </r>
  <r>
    <x v="5"/>
    <s v="Lesotho"/>
    <x v="3"/>
    <x v="0"/>
    <x v="3"/>
    <x v="1699"/>
    <x v="8"/>
    <x v="1"/>
    <n v="144125449"/>
    <n v="38"/>
    <d v="2010-05-22T00:00:00"/>
    <n v="8778"/>
    <n v="205.7"/>
    <n v="117.11"/>
    <n v="1805634.6"/>
    <n v="1027991.58"/>
    <n v="777643.02"/>
  </r>
  <r>
    <x v="1"/>
    <s v="Slovakia"/>
    <x v="1"/>
    <x v="1"/>
    <x v="2"/>
    <x v="1008"/>
    <x v="6"/>
    <x v="0"/>
    <n v="315066277"/>
    <n v="49"/>
    <d v="2013-11-28T00:00:00"/>
    <n v="3968"/>
    <n v="152.58000000000001"/>
    <n v="97.44"/>
    <n v="605437.43999999994"/>
    <n v="386641.91999999998"/>
    <n v="218795.51999999999"/>
  </r>
  <r>
    <x v="4"/>
    <s v="Papua New Guinea"/>
    <x v="2"/>
    <x v="0"/>
    <x v="1"/>
    <x v="2155"/>
    <x v="5"/>
    <x v="4"/>
    <n v="194169032"/>
    <n v="17"/>
    <d v="2016-04-11T00:00:00"/>
    <n v="7786"/>
    <n v="47.45"/>
    <n v="31.79"/>
    <n v="369445.7"/>
    <n v="247516.94"/>
    <n v="121928.76"/>
  </r>
  <r>
    <x v="5"/>
    <s v="Cameroon"/>
    <x v="7"/>
    <x v="1"/>
    <x v="2"/>
    <x v="1852"/>
    <x v="1"/>
    <x v="4"/>
    <n v="636170041"/>
    <n v="28"/>
    <d v="2016-08-04T00:00:00"/>
    <n v="5707"/>
    <n v="437.2"/>
    <n v="263.33"/>
    <n v="2495100.4"/>
    <n v="1502824.31"/>
    <n v="992276.09"/>
  </r>
  <r>
    <x v="1"/>
    <s v="Sweden"/>
    <x v="11"/>
    <x v="1"/>
    <x v="1"/>
    <x v="1382"/>
    <x v="6"/>
    <x v="1"/>
    <n v="766118133"/>
    <n v="1"/>
    <d v="2010-10-10T00:00:00"/>
    <n v="235"/>
    <n v="668.27"/>
    <n v="502.54"/>
    <n v="157043.45000000001"/>
    <n v="118096.9"/>
    <n v="38946.550000000003"/>
  </r>
  <r>
    <x v="3"/>
    <s v="Bahrain"/>
    <x v="9"/>
    <x v="1"/>
    <x v="0"/>
    <x v="809"/>
    <x v="3"/>
    <x v="2"/>
    <n v="229374635"/>
    <n v="20"/>
    <d v="2011-05-31T00:00:00"/>
    <n v="5906"/>
    <n v="9.33"/>
    <n v="6.92"/>
    <n v="55102.98"/>
    <n v="40869.519999999997"/>
    <n v="14233.46"/>
  </r>
  <r>
    <x v="5"/>
    <s v="Mauritania"/>
    <x v="11"/>
    <x v="0"/>
    <x v="1"/>
    <x v="894"/>
    <x v="6"/>
    <x v="7"/>
    <n v="541613376"/>
    <n v="8"/>
    <d v="2012-10-11T00:00:00"/>
    <n v="4289"/>
    <n v="668.27"/>
    <n v="502.54"/>
    <n v="2866210.03"/>
    <n v="2155394.06"/>
    <n v="710815.97"/>
  </r>
  <r>
    <x v="1"/>
    <s v="Russia"/>
    <x v="5"/>
    <x v="1"/>
    <x v="2"/>
    <x v="2156"/>
    <x v="1"/>
    <x v="1"/>
    <n v="138820683"/>
    <n v="0"/>
    <d v="2010-07-09T00:00:00"/>
    <n v="8980"/>
    <n v="109.28"/>
    <n v="35.840000000000003"/>
    <n v="981334.4"/>
    <n v="321843.20000000001"/>
    <n v="659491.19999999995"/>
  </r>
  <r>
    <x v="0"/>
    <s v="Belize"/>
    <x v="0"/>
    <x v="0"/>
    <x v="3"/>
    <x v="1964"/>
    <x v="7"/>
    <x v="7"/>
    <n v="227295386"/>
    <n v="21"/>
    <d v="2012-09-06T00:00:00"/>
    <n v="611"/>
    <n v="255.28"/>
    <n v="159.41999999999999"/>
    <n v="155976.07999999999"/>
    <n v="97405.62"/>
    <n v="58570.46"/>
  </r>
  <r>
    <x v="1"/>
    <s v="Luxembourg"/>
    <x v="3"/>
    <x v="0"/>
    <x v="0"/>
    <x v="214"/>
    <x v="0"/>
    <x v="7"/>
    <n v="733648812"/>
    <n v="6"/>
    <d v="2012-12-24T00:00:00"/>
    <n v="1842"/>
    <n v="205.7"/>
    <n v="117.11"/>
    <n v="378899.4"/>
    <n v="215716.62"/>
    <n v="163182.78"/>
  </r>
  <r>
    <x v="5"/>
    <s v="Chad"/>
    <x v="6"/>
    <x v="0"/>
    <x v="3"/>
    <x v="1884"/>
    <x v="8"/>
    <x v="1"/>
    <n v="754804790"/>
    <n v="34"/>
    <d v="2010-05-20T00:00:00"/>
    <n v="2366"/>
    <n v="651.21"/>
    <n v="524.96"/>
    <n v="1540762.86"/>
    <n v="1242055.3600000001"/>
    <n v="298707.5"/>
  </r>
  <r>
    <x v="2"/>
    <s v="Indonesia"/>
    <x v="10"/>
    <x v="1"/>
    <x v="2"/>
    <x v="2157"/>
    <x v="0"/>
    <x v="2"/>
    <n v="807999646"/>
    <n v="41"/>
    <d v="2012-02-03T00:00:00"/>
    <n v="3906"/>
    <n v="154.06"/>
    <n v="90.93"/>
    <n v="601758.36"/>
    <n v="355172.58"/>
    <n v="246585.78"/>
  </r>
  <r>
    <x v="1"/>
    <s v="Kosovo"/>
    <x v="6"/>
    <x v="0"/>
    <x v="1"/>
    <x v="2158"/>
    <x v="11"/>
    <x v="3"/>
    <n v="580782210"/>
    <n v="4"/>
    <d v="2015-02-20T00:00:00"/>
    <n v="5217"/>
    <n v="651.21"/>
    <n v="524.96"/>
    <n v="3397362.57"/>
    <n v="2738716.32"/>
    <n v="658646.25"/>
  </r>
  <r>
    <x v="0"/>
    <s v="Saint Kitts and Nevis"/>
    <x v="4"/>
    <x v="1"/>
    <x v="1"/>
    <x v="709"/>
    <x v="8"/>
    <x v="1"/>
    <n v="281013810"/>
    <n v="15"/>
    <d v="2010-05-10T00:00:00"/>
    <n v="7086"/>
    <n v="81.73"/>
    <n v="56.67"/>
    <n v="579138.78"/>
    <n v="401563.62"/>
    <n v="177575.16"/>
  </r>
  <r>
    <x v="2"/>
    <s v="South Korea"/>
    <x v="9"/>
    <x v="0"/>
    <x v="1"/>
    <x v="1325"/>
    <x v="2"/>
    <x v="3"/>
    <n v="186868274"/>
    <n v="1"/>
    <d v="2015-09-12T00:00:00"/>
    <n v="7330"/>
    <n v="9.33"/>
    <n v="6.92"/>
    <n v="68388.899999999994"/>
    <n v="50723.6"/>
    <n v="17665.3"/>
  </r>
  <r>
    <x v="5"/>
    <s v="Kenya"/>
    <x v="10"/>
    <x v="1"/>
    <x v="0"/>
    <x v="1076"/>
    <x v="7"/>
    <x v="7"/>
    <n v="196831929"/>
    <n v="6"/>
    <d v="2012-08-18T00:00:00"/>
    <n v="5797"/>
    <n v="154.06"/>
    <n v="90.93"/>
    <n v="893085.82"/>
    <n v="527121.21"/>
    <n v="365964.61"/>
  </r>
  <r>
    <x v="1"/>
    <s v="Hungary"/>
    <x v="0"/>
    <x v="1"/>
    <x v="1"/>
    <x v="975"/>
    <x v="9"/>
    <x v="1"/>
    <n v="279703605"/>
    <n v="9"/>
    <d v="2010-01-10T00:00:00"/>
    <n v="9367"/>
    <n v="255.28"/>
    <n v="159.41999999999999"/>
    <n v="2391207.7599999998"/>
    <n v="1493287.14"/>
    <n v="897920.62"/>
  </r>
  <r>
    <x v="3"/>
    <s v="Turkey"/>
    <x v="0"/>
    <x v="1"/>
    <x v="0"/>
    <x v="891"/>
    <x v="8"/>
    <x v="1"/>
    <n v="924594628"/>
    <n v="3"/>
    <d v="2010-04-12T00:00:00"/>
    <n v="6952"/>
    <n v="255.28"/>
    <n v="159.41999999999999"/>
    <n v="1774706.56"/>
    <n v="1108287.8400000001"/>
    <n v="666418.72"/>
  </r>
  <r>
    <x v="3"/>
    <s v="Yemen"/>
    <x v="6"/>
    <x v="0"/>
    <x v="1"/>
    <x v="1729"/>
    <x v="11"/>
    <x v="0"/>
    <n v="890928828"/>
    <n v="20"/>
    <d v="2013-03-02T00:00:00"/>
    <n v="4494"/>
    <n v="651.21"/>
    <n v="524.96"/>
    <n v="2926537.74"/>
    <n v="2359170.2400000002"/>
    <n v="567367.5"/>
  </r>
  <r>
    <x v="2"/>
    <s v="Tajikistan"/>
    <x v="5"/>
    <x v="0"/>
    <x v="1"/>
    <x v="486"/>
    <x v="2"/>
    <x v="2"/>
    <n v="358442533"/>
    <n v="6"/>
    <d v="2011-09-24T00:00:00"/>
    <n v="9966"/>
    <n v="109.28"/>
    <n v="35.840000000000003"/>
    <n v="1089084.48"/>
    <n v="357181.44"/>
    <n v="731903.04"/>
  </r>
  <r>
    <x v="4"/>
    <s v="Australia"/>
    <x v="0"/>
    <x v="0"/>
    <x v="0"/>
    <x v="630"/>
    <x v="2"/>
    <x v="2"/>
    <n v="477184569"/>
    <n v="44"/>
    <d v="2011-10-20T00:00:00"/>
    <n v="8373"/>
    <n v="255.28"/>
    <n v="159.41999999999999"/>
    <n v="2137459.44"/>
    <n v="1334823.6599999999"/>
    <n v="802635.78"/>
  </r>
  <r>
    <x v="5"/>
    <s v="Benin"/>
    <x v="4"/>
    <x v="0"/>
    <x v="0"/>
    <x v="973"/>
    <x v="11"/>
    <x v="7"/>
    <n v="217516267"/>
    <n v="29"/>
    <d v="2012-03-14T00:00:00"/>
    <n v="6752"/>
    <n v="81.73"/>
    <n v="56.67"/>
    <n v="551840.96"/>
    <n v="382635.84"/>
    <n v="169205.12"/>
  </r>
  <r>
    <x v="5"/>
    <s v="Gabon"/>
    <x v="3"/>
    <x v="0"/>
    <x v="2"/>
    <x v="1577"/>
    <x v="0"/>
    <x v="4"/>
    <n v="420111453"/>
    <n v="48"/>
    <d v="2017-02-10T00:00:00"/>
    <n v="9170"/>
    <n v="205.7"/>
    <n v="117.11"/>
    <n v="1886269"/>
    <n v="1073898.7"/>
    <n v="812370.3"/>
  </r>
  <r>
    <x v="1"/>
    <s v="Poland"/>
    <x v="0"/>
    <x v="1"/>
    <x v="3"/>
    <x v="1181"/>
    <x v="11"/>
    <x v="4"/>
    <n v="645956456"/>
    <n v="48"/>
    <d v="2016-04-08T00:00:00"/>
    <n v="1725"/>
    <n v="255.28"/>
    <n v="159.41999999999999"/>
    <n v="440358"/>
    <n v="274999.5"/>
    <n v="165358.5"/>
  </r>
  <r>
    <x v="1"/>
    <s v="Montenegro"/>
    <x v="5"/>
    <x v="1"/>
    <x v="0"/>
    <x v="2148"/>
    <x v="4"/>
    <x v="2"/>
    <n v="526350104"/>
    <n v="15"/>
    <d v="2011-12-04T00:00:00"/>
    <n v="7547"/>
    <n v="109.28"/>
    <n v="35.840000000000003"/>
    <n v="824736.16"/>
    <n v="270484.47999999998"/>
    <n v="554251.68000000005"/>
  </r>
  <r>
    <x v="1"/>
    <s v="Andorra"/>
    <x v="8"/>
    <x v="0"/>
    <x v="2"/>
    <x v="1785"/>
    <x v="11"/>
    <x v="3"/>
    <n v="212903726"/>
    <n v="0"/>
    <d v="2015-02-26T00:00:00"/>
    <n v="1798"/>
    <n v="421.89"/>
    <n v="364.69"/>
    <n v="758558.22"/>
    <n v="655712.62"/>
    <n v="102845.6"/>
  </r>
  <r>
    <x v="5"/>
    <s v="Zambia"/>
    <x v="4"/>
    <x v="1"/>
    <x v="2"/>
    <x v="1986"/>
    <x v="10"/>
    <x v="2"/>
    <n v="827541148"/>
    <n v="41"/>
    <d v="2011-07-23T00:00:00"/>
    <n v="6670"/>
    <n v="81.73"/>
    <n v="56.67"/>
    <n v="545139.1"/>
    <n v="377988.9"/>
    <n v="167150.20000000001"/>
  </r>
  <r>
    <x v="3"/>
    <s v="Jordan"/>
    <x v="7"/>
    <x v="0"/>
    <x v="0"/>
    <x v="985"/>
    <x v="9"/>
    <x v="1"/>
    <n v="412498700"/>
    <n v="38"/>
    <d v="2010-02-19T00:00:00"/>
    <n v="6387"/>
    <n v="437.2"/>
    <n v="263.33"/>
    <n v="2792396.4"/>
    <n v="1681888.71"/>
    <n v="1110507.69"/>
  </r>
  <r>
    <x v="1"/>
    <s v="Finland"/>
    <x v="10"/>
    <x v="0"/>
    <x v="1"/>
    <x v="2159"/>
    <x v="10"/>
    <x v="6"/>
    <n v="680325210"/>
    <n v="32"/>
    <d v="2017-07-23T00:00:00"/>
    <n v="2203"/>
    <n v="154.06"/>
    <n v="90.93"/>
    <n v="339394.18"/>
    <n v="200318.79"/>
    <n v="139075.39000000001"/>
  </r>
  <r>
    <x v="1"/>
    <s v="Slovenia"/>
    <x v="2"/>
    <x v="0"/>
    <x v="0"/>
    <x v="2160"/>
    <x v="11"/>
    <x v="2"/>
    <n v="263882005"/>
    <n v="24"/>
    <d v="2011-02-27T00:00:00"/>
    <n v="7404"/>
    <n v="47.45"/>
    <n v="31.79"/>
    <n v="351319.8"/>
    <n v="235373.16"/>
    <n v="115946.64"/>
  </r>
  <r>
    <x v="3"/>
    <s v="Algeria"/>
    <x v="3"/>
    <x v="1"/>
    <x v="0"/>
    <x v="1440"/>
    <x v="0"/>
    <x v="1"/>
    <n v="566342914"/>
    <n v="7"/>
    <d v="2010-12-17T00:00:00"/>
    <n v="2308"/>
    <n v="205.7"/>
    <n v="117.11"/>
    <n v="474755.6"/>
    <n v="270289.88"/>
    <n v="204465.72"/>
  </r>
  <r>
    <x v="5"/>
    <s v="Equatorial Guinea"/>
    <x v="8"/>
    <x v="0"/>
    <x v="0"/>
    <x v="2161"/>
    <x v="3"/>
    <x v="3"/>
    <n v="811194264"/>
    <n v="36"/>
    <d v="2015-07-04T00:00:00"/>
    <n v="9264"/>
    <n v="421.89"/>
    <n v="364.69"/>
    <n v="3908388.96"/>
    <n v="3378488.16"/>
    <n v="529900.80000000005"/>
  </r>
  <r>
    <x v="2"/>
    <s v="India"/>
    <x v="0"/>
    <x v="0"/>
    <x v="1"/>
    <x v="1205"/>
    <x v="7"/>
    <x v="7"/>
    <n v="292234885"/>
    <n v="1"/>
    <d v="2012-08-04T00:00:00"/>
    <n v="7651"/>
    <n v="255.28"/>
    <n v="159.41999999999999"/>
    <n v="1953147.28"/>
    <n v="1219722.42"/>
    <n v="733424.86"/>
  </r>
  <r>
    <x v="5"/>
    <s v="Democratic Republic of the Congo"/>
    <x v="9"/>
    <x v="1"/>
    <x v="0"/>
    <x v="1027"/>
    <x v="3"/>
    <x v="5"/>
    <n v="623576104"/>
    <n v="10"/>
    <d v="2014-05-25T00:00:00"/>
    <n v="8881"/>
    <n v="9.33"/>
    <n v="6.92"/>
    <n v="82859.73"/>
    <n v="61456.52"/>
    <n v="21403.21"/>
  </r>
  <r>
    <x v="5"/>
    <s v="Sudan"/>
    <x v="1"/>
    <x v="0"/>
    <x v="0"/>
    <x v="1764"/>
    <x v="6"/>
    <x v="5"/>
    <n v="789641749"/>
    <n v="6"/>
    <d v="2014-10-10T00:00:00"/>
    <n v="1396"/>
    <n v="152.58000000000001"/>
    <n v="97.44"/>
    <n v="213001.68"/>
    <n v="136026.23999999999"/>
    <n v="76975.44"/>
  </r>
  <r>
    <x v="1"/>
    <s v="Slovenia"/>
    <x v="9"/>
    <x v="1"/>
    <x v="2"/>
    <x v="2162"/>
    <x v="3"/>
    <x v="4"/>
    <n v="295168149"/>
    <n v="49"/>
    <d v="2016-07-16T00:00:00"/>
    <n v="5669"/>
    <n v="9.33"/>
    <n v="6.92"/>
    <n v="52891.77"/>
    <n v="39229.480000000003"/>
    <n v="13662.29"/>
  </r>
  <r>
    <x v="5"/>
    <s v="Uganda"/>
    <x v="3"/>
    <x v="1"/>
    <x v="0"/>
    <x v="1942"/>
    <x v="2"/>
    <x v="2"/>
    <n v="515204131"/>
    <n v="31"/>
    <d v="2011-10-04T00:00:00"/>
    <n v="9206"/>
    <n v="205.7"/>
    <n v="117.11"/>
    <n v="1893674.2"/>
    <n v="1078114.6599999999"/>
    <n v="815559.54"/>
  </r>
  <r>
    <x v="1"/>
    <s v="Greece"/>
    <x v="8"/>
    <x v="1"/>
    <x v="1"/>
    <x v="2163"/>
    <x v="2"/>
    <x v="4"/>
    <n v="645111024"/>
    <n v="14"/>
    <d v="2016-09-26T00:00:00"/>
    <n v="1543"/>
    <n v="421.89"/>
    <n v="364.69"/>
    <n v="650976.27"/>
    <n v="562716.67000000004"/>
    <n v="88259.6"/>
  </r>
  <r>
    <x v="1"/>
    <s v="Switzerland"/>
    <x v="0"/>
    <x v="1"/>
    <x v="0"/>
    <x v="1681"/>
    <x v="7"/>
    <x v="5"/>
    <n v="850562655"/>
    <n v="45"/>
    <d v="2014-09-25T00:00:00"/>
    <n v="9246"/>
    <n v="255.28"/>
    <n v="159.41999999999999"/>
    <n v="2360318.88"/>
    <n v="1473997.32"/>
    <n v="886321.56"/>
  </r>
  <r>
    <x v="5"/>
    <s v="South Sudan"/>
    <x v="4"/>
    <x v="1"/>
    <x v="2"/>
    <x v="1315"/>
    <x v="8"/>
    <x v="7"/>
    <n v="917545354"/>
    <n v="34"/>
    <d v="2012-05-30T00:00:00"/>
    <n v="915"/>
    <n v="81.73"/>
    <n v="56.67"/>
    <n v="74782.95"/>
    <n v="51853.05"/>
    <n v="22929.9"/>
  </r>
  <r>
    <x v="1"/>
    <s v="Ireland"/>
    <x v="4"/>
    <x v="1"/>
    <x v="2"/>
    <x v="1339"/>
    <x v="9"/>
    <x v="5"/>
    <n v="702357947"/>
    <n v="30"/>
    <d v="2014-02-04T00:00:00"/>
    <n v="2179"/>
    <n v="81.73"/>
    <n v="56.67"/>
    <n v="178089.67"/>
    <n v="123483.93"/>
    <n v="54605.74"/>
  </r>
  <r>
    <x v="5"/>
    <s v="Niger"/>
    <x v="0"/>
    <x v="0"/>
    <x v="3"/>
    <x v="2164"/>
    <x v="3"/>
    <x v="6"/>
    <n v="581611764"/>
    <n v="46"/>
    <d v="2017-07-02T00:00:00"/>
    <n v="701"/>
    <n v="255.28"/>
    <n v="159.41999999999999"/>
    <n v="178951.28"/>
    <n v="111753.42"/>
    <n v="67197.86"/>
  </r>
  <r>
    <x v="1"/>
    <s v="Montenegro"/>
    <x v="5"/>
    <x v="0"/>
    <x v="2"/>
    <x v="2165"/>
    <x v="3"/>
    <x v="6"/>
    <n v="102230632"/>
    <n v="31"/>
    <d v="2017-06-13T00:00:00"/>
    <n v="1171"/>
    <n v="109.28"/>
    <n v="35.840000000000003"/>
    <n v="127966.88"/>
    <n v="41968.639999999999"/>
    <n v="85998.24"/>
  </r>
  <r>
    <x v="1"/>
    <s v="Armenia"/>
    <x v="5"/>
    <x v="0"/>
    <x v="2"/>
    <x v="645"/>
    <x v="9"/>
    <x v="1"/>
    <n v="231450879"/>
    <n v="50"/>
    <d v="2010-02-22T00:00:00"/>
    <n v="313"/>
    <n v="109.28"/>
    <n v="35.840000000000003"/>
    <n v="34204.639999999999"/>
    <n v="11217.92"/>
    <n v="22986.720000000001"/>
  </r>
  <r>
    <x v="5"/>
    <s v="Seychelles"/>
    <x v="2"/>
    <x v="0"/>
    <x v="2"/>
    <x v="2166"/>
    <x v="8"/>
    <x v="2"/>
    <n v="206821334"/>
    <n v="4"/>
    <d v="2011-05-03T00:00:00"/>
    <n v="1884"/>
    <n v="47.45"/>
    <n v="31.79"/>
    <n v="89395.8"/>
    <n v="59892.36"/>
    <n v="29503.439999999999"/>
  </r>
  <r>
    <x v="6"/>
    <s v="Canada"/>
    <x v="2"/>
    <x v="1"/>
    <x v="2"/>
    <x v="505"/>
    <x v="2"/>
    <x v="3"/>
    <n v="686203324"/>
    <n v="10"/>
    <d v="2015-09-18T00:00:00"/>
    <n v="1667"/>
    <n v="47.45"/>
    <n v="31.79"/>
    <n v="79099.149999999994"/>
    <n v="52993.93"/>
    <n v="26105.22"/>
  </r>
  <r>
    <x v="2"/>
    <s v="Malaysia"/>
    <x v="6"/>
    <x v="0"/>
    <x v="2"/>
    <x v="2167"/>
    <x v="2"/>
    <x v="5"/>
    <n v="597770678"/>
    <n v="22"/>
    <d v="2014-10-19T00:00:00"/>
    <n v="2482"/>
    <n v="651.21"/>
    <n v="524.96"/>
    <n v="1616303.22"/>
    <n v="1302950.72"/>
    <n v="313352.5"/>
  </r>
  <r>
    <x v="2"/>
    <s v="Thailand"/>
    <x v="0"/>
    <x v="1"/>
    <x v="1"/>
    <x v="2168"/>
    <x v="3"/>
    <x v="4"/>
    <n v="290009725"/>
    <n v="4"/>
    <d v="2016-05-07T00:00:00"/>
    <n v="9177"/>
    <n v="255.28"/>
    <n v="159.41999999999999"/>
    <n v="2342704.56"/>
    <n v="1462997.34"/>
    <n v="879707.22"/>
  </r>
  <r>
    <x v="5"/>
    <s v="Ethiopia"/>
    <x v="9"/>
    <x v="0"/>
    <x v="3"/>
    <x v="815"/>
    <x v="10"/>
    <x v="1"/>
    <n v="181719291"/>
    <n v="13"/>
    <d v="2010-07-05T00:00:00"/>
    <n v="3631"/>
    <n v="9.33"/>
    <n v="6.92"/>
    <n v="33877.230000000003"/>
    <n v="25126.52"/>
    <n v="8750.7099999999991"/>
  </r>
  <r>
    <x v="5"/>
    <s v="South Africa"/>
    <x v="8"/>
    <x v="0"/>
    <x v="2"/>
    <x v="343"/>
    <x v="0"/>
    <x v="1"/>
    <n v="312010705"/>
    <n v="18"/>
    <d v="2010-12-21T00:00:00"/>
    <n v="9756"/>
    <n v="421.89"/>
    <n v="364.69"/>
    <n v="4115958.84"/>
    <n v="3557915.64"/>
    <n v="558043.19999999995"/>
  </r>
  <r>
    <x v="5"/>
    <s v="Mauritius"/>
    <x v="9"/>
    <x v="0"/>
    <x v="0"/>
    <x v="2169"/>
    <x v="7"/>
    <x v="0"/>
    <n v="790307796"/>
    <n v="26"/>
    <d v="2013-08-30T00:00:00"/>
    <n v="8494"/>
    <n v="9.33"/>
    <n v="6.92"/>
    <n v="79249.02"/>
    <n v="58778.48"/>
    <n v="20470.54"/>
  </r>
  <r>
    <x v="5"/>
    <s v="Mauritania"/>
    <x v="8"/>
    <x v="1"/>
    <x v="1"/>
    <x v="889"/>
    <x v="10"/>
    <x v="3"/>
    <n v="446346890"/>
    <n v="4"/>
    <d v="2015-06-18T00:00:00"/>
    <n v="2819"/>
    <n v="421.89"/>
    <n v="364.69"/>
    <n v="1189307.9099999999"/>
    <n v="1028061.11"/>
    <n v="161246.79999999999"/>
  </r>
  <r>
    <x v="1"/>
    <s v="Poland"/>
    <x v="5"/>
    <x v="0"/>
    <x v="0"/>
    <x v="2170"/>
    <x v="6"/>
    <x v="1"/>
    <n v="880176818"/>
    <n v="14"/>
    <d v="2010-10-15T00:00:00"/>
    <n v="2735"/>
    <n v="109.28"/>
    <n v="35.840000000000003"/>
    <n v="298880.8"/>
    <n v="98022.399999999994"/>
    <n v="200858.4"/>
  </r>
  <r>
    <x v="3"/>
    <s v="Tunisia"/>
    <x v="0"/>
    <x v="1"/>
    <x v="0"/>
    <x v="1894"/>
    <x v="1"/>
    <x v="6"/>
    <n v="612158906"/>
    <n v="26"/>
    <d v="2017-08-04T00:00:00"/>
    <n v="279"/>
    <n v="255.28"/>
    <n v="159.41999999999999"/>
    <n v="71223.12"/>
    <n v="44478.18"/>
    <n v="26744.94"/>
  </r>
  <r>
    <x v="2"/>
    <s v="Mongolia"/>
    <x v="9"/>
    <x v="0"/>
    <x v="1"/>
    <x v="1599"/>
    <x v="5"/>
    <x v="0"/>
    <n v="932966983"/>
    <n v="0"/>
    <d v="2013-03-20T00:00:00"/>
    <n v="4518"/>
    <n v="9.33"/>
    <n v="6.92"/>
    <n v="42152.94"/>
    <n v="31264.560000000001"/>
    <n v="10888.38"/>
  </r>
  <r>
    <x v="5"/>
    <s v="Equatorial Guinea"/>
    <x v="8"/>
    <x v="0"/>
    <x v="3"/>
    <x v="1633"/>
    <x v="5"/>
    <x v="5"/>
    <n v="953587377"/>
    <n v="9"/>
    <d v="2014-03-27T00:00:00"/>
    <n v="6550"/>
    <n v="421.89"/>
    <n v="364.69"/>
    <n v="2763379.5"/>
    <n v="2388719.5"/>
    <n v="374660"/>
  </r>
  <r>
    <x v="1"/>
    <s v="Italy"/>
    <x v="5"/>
    <x v="0"/>
    <x v="3"/>
    <x v="922"/>
    <x v="10"/>
    <x v="2"/>
    <n v="755318915"/>
    <n v="15"/>
    <d v="2011-06-25T00:00:00"/>
    <n v="4507"/>
    <n v="109.28"/>
    <n v="35.840000000000003"/>
    <n v="492524.96"/>
    <n v="161530.88"/>
    <n v="330994.08"/>
  </r>
  <r>
    <x v="2"/>
    <s v="Maldives"/>
    <x v="4"/>
    <x v="0"/>
    <x v="1"/>
    <x v="2171"/>
    <x v="9"/>
    <x v="7"/>
    <n v="939772927"/>
    <n v="43"/>
    <d v="2012-03-03T00:00:00"/>
    <n v="8548"/>
    <n v="81.73"/>
    <n v="56.67"/>
    <n v="698628.04"/>
    <n v="484415.16"/>
    <n v="214212.88"/>
  </r>
  <r>
    <x v="1"/>
    <s v="Andorra"/>
    <x v="2"/>
    <x v="0"/>
    <x v="3"/>
    <x v="1703"/>
    <x v="4"/>
    <x v="7"/>
    <n v="378873240"/>
    <n v="3"/>
    <d v="2012-11-28T00:00:00"/>
    <n v="5866"/>
    <n v="47.45"/>
    <n v="31.79"/>
    <n v="278341.7"/>
    <n v="186480.14"/>
    <n v="91861.56"/>
  </r>
  <r>
    <x v="1"/>
    <s v="Cyprus"/>
    <x v="9"/>
    <x v="0"/>
    <x v="2"/>
    <x v="307"/>
    <x v="4"/>
    <x v="2"/>
    <n v="264856183"/>
    <n v="26"/>
    <d v="2011-12-23T00:00:00"/>
    <n v="5685"/>
    <n v="9.33"/>
    <n v="6.92"/>
    <n v="53041.05"/>
    <n v="39340.199999999997"/>
    <n v="13700.85"/>
  </r>
  <r>
    <x v="4"/>
    <s v="Marshall Islands"/>
    <x v="10"/>
    <x v="1"/>
    <x v="1"/>
    <x v="2172"/>
    <x v="4"/>
    <x v="2"/>
    <n v="960270583"/>
    <n v="23"/>
    <d v="2011-11-24T00:00:00"/>
    <n v="4260"/>
    <n v="154.06"/>
    <n v="90.93"/>
    <n v="656295.6"/>
    <n v="387361.8"/>
    <n v="268933.8"/>
  </r>
  <r>
    <x v="5"/>
    <s v="Ghana"/>
    <x v="6"/>
    <x v="1"/>
    <x v="2"/>
    <x v="2173"/>
    <x v="1"/>
    <x v="4"/>
    <n v="647977769"/>
    <n v="24"/>
    <d v="2016-08-03T00:00:00"/>
    <n v="9876"/>
    <n v="651.21"/>
    <n v="524.96"/>
    <n v="6431349.96"/>
    <n v="5184504.96"/>
    <n v="1246845"/>
  </r>
  <r>
    <x v="5"/>
    <s v="Malawi"/>
    <x v="9"/>
    <x v="1"/>
    <x v="3"/>
    <x v="1411"/>
    <x v="0"/>
    <x v="2"/>
    <n v="281151568"/>
    <n v="44"/>
    <d v="2012-01-22T00:00:00"/>
    <n v="7852"/>
    <n v="9.33"/>
    <n v="6.92"/>
    <n v="73259.16"/>
    <n v="54335.839999999997"/>
    <n v="18923.32"/>
  </r>
  <r>
    <x v="4"/>
    <s v="Palau"/>
    <x v="1"/>
    <x v="0"/>
    <x v="3"/>
    <x v="1379"/>
    <x v="3"/>
    <x v="3"/>
    <n v="433278310"/>
    <n v="12"/>
    <d v="2015-06-08T00:00:00"/>
    <n v="5535"/>
    <n v="152.58000000000001"/>
    <n v="97.44"/>
    <n v="844530.3"/>
    <n v="539330.4"/>
    <n v="305199.90000000002"/>
  </r>
  <r>
    <x v="6"/>
    <s v="Greenland"/>
    <x v="5"/>
    <x v="1"/>
    <x v="0"/>
    <x v="236"/>
    <x v="5"/>
    <x v="2"/>
    <n v="848156821"/>
    <n v="47"/>
    <d v="2011-05-11T00:00:00"/>
    <n v="7306"/>
    <n v="109.28"/>
    <n v="35.840000000000003"/>
    <n v="798399.68"/>
    <n v="261847.04000000001"/>
    <n v="536552.64"/>
  </r>
  <r>
    <x v="5"/>
    <s v="Republic of the Congo"/>
    <x v="1"/>
    <x v="1"/>
    <x v="0"/>
    <x v="1479"/>
    <x v="9"/>
    <x v="3"/>
    <n v="889898431"/>
    <n v="29"/>
    <d v="2015-02-28T00:00:00"/>
    <n v="9576"/>
    <n v="152.58000000000001"/>
    <n v="97.44"/>
    <n v="1461106.08"/>
    <n v="933085.44"/>
    <n v="528020.64"/>
  </r>
  <r>
    <x v="2"/>
    <s v="Laos"/>
    <x v="4"/>
    <x v="0"/>
    <x v="1"/>
    <x v="1689"/>
    <x v="5"/>
    <x v="6"/>
    <n v="892926967"/>
    <n v="28"/>
    <d v="2017-04-07T00:00:00"/>
    <n v="5787"/>
    <n v="81.73"/>
    <n v="56.67"/>
    <n v="472971.51"/>
    <n v="327949.28999999998"/>
    <n v="145022.22"/>
  </r>
  <r>
    <x v="2"/>
    <s v="Laos"/>
    <x v="11"/>
    <x v="0"/>
    <x v="1"/>
    <x v="2034"/>
    <x v="10"/>
    <x v="4"/>
    <n v="811978757"/>
    <n v="25"/>
    <d v="2016-06-26T00:00:00"/>
    <n v="1413"/>
    <n v="668.27"/>
    <n v="502.54"/>
    <n v="944265.51"/>
    <n v="710089.02"/>
    <n v="234176.49"/>
  </r>
  <r>
    <x v="0"/>
    <s v="Belize"/>
    <x v="9"/>
    <x v="1"/>
    <x v="1"/>
    <x v="1198"/>
    <x v="10"/>
    <x v="4"/>
    <n v="672102630"/>
    <n v="44"/>
    <d v="2016-08-07T00:00:00"/>
    <n v="8959"/>
    <n v="9.33"/>
    <n v="6.92"/>
    <n v="83587.47"/>
    <n v="61996.28"/>
    <n v="21591.19"/>
  </r>
  <r>
    <x v="1"/>
    <s v="Czech Republic"/>
    <x v="3"/>
    <x v="0"/>
    <x v="1"/>
    <x v="1593"/>
    <x v="7"/>
    <x v="5"/>
    <n v="118659913"/>
    <n v="15"/>
    <d v="2014-08-17T00:00:00"/>
    <n v="2960"/>
    <n v="205.7"/>
    <n v="117.11"/>
    <n v="608872"/>
    <n v="346645.6"/>
    <n v="262226.40000000002"/>
  </r>
  <r>
    <x v="1"/>
    <s v="San Marino"/>
    <x v="0"/>
    <x v="0"/>
    <x v="2"/>
    <x v="879"/>
    <x v="6"/>
    <x v="7"/>
    <n v="667324435"/>
    <n v="13"/>
    <d v="2012-10-31T00:00:00"/>
    <n v="4985"/>
    <n v="255.28"/>
    <n v="159.41999999999999"/>
    <n v="1272570.8"/>
    <n v="794708.7"/>
    <n v="477862.1"/>
  </r>
  <r>
    <x v="2"/>
    <s v="Kazakhstan"/>
    <x v="5"/>
    <x v="0"/>
    <x v="1"/>
    <x v="2174"/>
    <x v="5"/>
    <x v="5"/>
    <n v="754082524"/>
    <n v="24"/>
    <d v="2014-04-21T00:00:00"/>
    <n v="8631"/>
    <n v="109.28"/>
    <n v="35.840000000000003"/>
    <n v="943195.68"/>
    <n v="309335.03999999998"/>
    <n v="633860.64"/>
  </r>
  <r>
    <x v="1"/>
    <s v="Poland"/>
    <x v="0"/>
    <x v="0"/>
    <x v="1"/>
    <x v="2175"/>
    <x v="2"/>
    <x v="2"/>
    <n v="685233008"/>
    <n v="21"/>
    <d v="2011-10-17T00:00:00"/>
    <n v="4529"/>
    <n v="255.28"/>
    <n v="159.41999999999999"/>
    <n v="1156163.1200000001"/>
    <n v="722013.18"/>
    <n v="434149.94"/>
  </r>
  <r>
    <x v="2"/>
    <s v="Cambodia"/>
    <x v="7"/>
    <x v="1"/>
    <x v="1"/>
    <x v="2176"/>
    <x v="3"/>
    <x v="5"/>
    <n v="387387216"/>
    <n v="41"/>
    <d v="2014-06-11T00:00:00"/>
    <n v="5341"/>
    <n v="437.2"/>
    <n v="263.33"/>
    <n v="2335085.2000000002"/>
    <n v="1406445.53"/>
    <n v="928639.67"/>
  </r>
  <r>
    <x v="1"/>
    <s v="Monaco"/>
    <x v="2"/>
    <x v="0"/>
    <x v="3"/>
    <x v="1036"/>
    <x v="5"/>
    <x v="0"/>
    <n v="757468974"/>
    <n v="9"/>
    <d v="2013-03-23T00:00:00"/>
    <n v="757"/>
    <n v="47.45"/>
    <n v="31.79"/>
    <n v="35919.65"/>
    <n v="24065.03"/>
    <n v="11854.62"/>
  </r>
  <r>
    <x v="1"/>
    <s v="Belgium"/>
    <x v="8"/>
    <x v="0"/>
    <x v="3"/>
    <x v="1424"/>
    <x v="2"/>
    <x v="3"/>
    <n v="512714612"/>
    <n v="16"/>
    <d v="2015-10-09T00:00:00"/>
    <n v="2502"/>
    <n v="421.89"/>
    <n v="364.69"/>
    <n v="1055568.78"/>
    <n v="912454.38"/>
    <n v="143114.4"/>
  </r>
  <r>
    <x v="0"/>
    <s v="Dominican Republic"/>
    <x v="10"/>
    <x v="0"/>
    <x v="3"/>
    <x v="864"/>
    <x v="10"/>
    <x v="2"/>
    <n v="240672957"/>
    <n v="38"/>
    <d v="2011-07-14T00:00:00"/>
    <n v="9331"/>
    <n v="154.06"/>
    <n v="90.93"/>
    <n v="1437533.86"/>
    <n v="848467.83"/>
    <n v="589066.03"/>
  </r>
  <r>
    <x v="3"/>
    <s v="Jordan"/>
    <x v="4"/>
    <x v="0"/>
    <x v="2"/>
    <x v="668"/>
    <x v="7"/>
    <x v="0"/>
    <n v="149205338"/>
    <n v="13"/>
    <d v="2013-08-21T00:00:00"/>
    <n v="2030"/>
    <n v="81.73"/>
    <n v="56.67"/>
    <n v="165911.9"/>
    <n v="115040.1"/>
    <n v="50871.8"/>
  </r>
  <r>
    <x v="1"/>
    <s v="Georgia"/>
    <x v="8"/>
    <x v="1"/>
    <x v="0"/>
    <x v="1466"/>
    <x v="11"/>
    <x v="1"/>
    <n v="516485583"/>
    <n v="23"/>
    <d v="2010-03-06T00:00:00"/>
    <n v="8416"/>
    <n v="421.89"/>
    <n v="364.69"/>
    <n v="3550626.24"/>
    <n v="3069231.04"/>
    <n v="481395.20000000001"/>
  </r>
  <r>
    <x v="3"/>
    <s v="Somalia"/>
    <x v="0"/>
    <x v="1"/>
    <x v="2"/>
    <x v="623"/>
    <x v="7"/>
    <x v="7"/>
    <n v="341000020"/>
    <n v="9"/>
    <d v="2012-08-18T00:00:00"/>
    <n v="8339"/>
    <n v="255.28"/>
    <n v="159.41999999999999"/>
    <n v="2128779.92"/>
    <n v="1329403.3799999999"/>
    <n v="799376.54"/>
  </r>
  <r>
    <x v="1"/>
    <s v="Kosovo"/>
    <x v="10"/>
    <x v="0"/>
    <x v="3"/>
    <x v="1647"/>
    <x v="4"/>
    <x v="5"/>
    <n v="491547477"/>
    <n v="0"/>
    <d v="2014-11-07T00:00:00"/>
    <n v="8676"/>
    <n v="154.06"/>
    <n v="90.93"/>
    <n v="1336624.56"/>
    <n v="788908.68"/>
    <n v="547715.88"/>
  </r>
  <r>
    <x v="3"/>
    <s v="Syria"/>
    <x v="10"/>
    <x v="1"/>
    <x v="0"/>
    <x v="475"/>
    <x v="2"/>
    <x v="2"/>
    <n v="557239282"/>
    <n v="41"/>
    <d v="2011-10-22T00:00:00"/>
    <n v="8341"/>
    <n v="154.06"/>
    <n v="90.93"/>
    <n v="1285014.46"/>
    <n v="758447.13"/>
    <n v="526567.32999999996"/>
  </r>
  <r>
    <x v="0"/>
    <s v="Panama"/>
    <x v="1"/>
    <x v="1"/>
    <x v="1"/>
    <x v="1958"/>
    <x v="3"/>
    <x v="1"/>
    <n v="197499263"/>
    <n v="12"/>
    <d v="2010-06-08T00:00:00"/>
    <n v="3276"/>
    <n v="152.58000000000001"/>
    <n v="97.44"/>
    <n v="499852.08"/>
    <n v="319213.44"/>
    <n v="180638.64"/>
  </r>
  <r>
    <x v="3"/>
    <s v="Yemen"/>
    <x v="4"/>
    <x v="1"/>
    <x v="2"/>
    <x v="624"/>
    <x v="2"/>
    <x v="2"/>
    <n v="492063748"/>
    <n v="10"/>
    <d v="2011-10-05T00:00:00"/>
    <n v="1453"/>
    <n v="81.73"/>
    <n v="56.67"/>
    <n v="118753.69"/>
    <n v="82341.509999999995"/>
    <n v="36412.18"/>
  </r>
  <r>
    <x v="3"/>
    <s v="Turkey"/>
    <x v="10"/>
    <x v="0"/>
    <x v="3"/>
    <x v="852"/>
    <x v="2"/>
    <x v="0"/>
    <n v="790981566"/>
    <n v="18"/>
    <d v="2013-10-08T00:00:00"/>
    <n v="7878"/>
    <n v="154.06"/>
    <n v="90.93"/>
    <n v="1213684.68"/>
    <n v="716346.54"/>
    <n v="497338.14"/>
  </r>
  <r>
    <x v="0"/>
    <s v="El Salvador"/>
    <x v="11"/>
    <x v="1"/>
    <x v="1"/>
    <x v="1563"/>
    <x v="10"/>
    <x v="3"/>
    <n v="964614045"/>
    <n v="31"/>
    <d v="2015-07-21T00:00:00"/>
    <n v="9587"/>
    <n v="668.27"/>
    <n v="502.54"/>
    <n v="6406704.4900000002"/>
    <n v="4817850.9800000004"/>
    <n v="1588853.51"/>
  </r>
  <r>
    <x v="5"/>
    <s v="Burundi"/>
    <x v="9"/>
    <x v="1"/>
    <x v="3"/>
    <x v="182"/>
    <x v="3"/>
    <x v="0"/>
    <n v="953635013"/>
    <n v="35"/>
    <d v="2013-06-14T00:00:00"/>
    <n v="647"/>
    <n v="9.33"/>
    <n v="6.92"/>
    <n v="6036.51"/>
    <n v="4477.24"/>
    <n v="1559.27"/>
  </r>
  <r>
    <x v="5"/>
    <s v="Liberia"/>
    <x v="10"/>
    <x v="1"/>
    <x v="2"/>
    <x v="660"/>
    <x v="3"/>
    <x v="7"/>
    <n v="319030797"/>
    <n v="28"/>
    <d v="2012-06-23T00:00:00"/>
    <n v="7157"/>
    <n v="154.06"/>
    <n v="90.93"/>
    <n v="1102607.42"/>
    <n v="650786.01"/>
    <n v="451821.41"/>
  </r>
  <r>
    <x v="0"/>
    <s v="Dominican Republic"/>
    <x v="8"/>
    <x v="0"/>
    <x v="1"/>
    <x v="936"/>
    <x v="4"/>
    <x v="5"/>
    <n v="492100226"/>
    <n v="48"/>
    <d v="2015-01-11T00:00:00"/>
    <n v="2247"/>
    <n v="421.89"/>
    <n v="364.69"/>
    <n v="947986.83"/>
    <n v="819458.43"/>
    <n v="128528.4"/>
  </r>
  <r>
    <x v="0"/>
    <s v="Saint Vincent and the Grenadines"/>
    <x v="2"/>
    <x v="1"/>
    <x v="0"/>
    <x v="732"/>
    <x v="7"/>
    <x v="4"/>
    <n v="724454629"/>
    <n v="42"/>
    <d v="2016-10-02T00:00:00"/>
    <n v="1079"/>
    <n v="47.45"/>
    <n v="31.79"/>
    <n v="51198.55"/>
    <n v="34301.410000000003"/>
    <n v="16897.14"/>
  </r>
  <r>
    <x v="5"/>
    <s v="Zambia"/>
    <x v="2"/>
    <x v="1"/>
    <x v="0"/>
    <x v="935"/>
    <x v="2"/>
    <x v="1"/>
    <n v="338017833"/>
    <n v="49"/>
    <d v="2010-10-28T00:00:00"/>
    <n v="5843"/>
    <n v="47.45"/>
    <n v="31.79"/>
    <n v="277250.34999999998"/>
    <n v="185748.97"/>
    <n v="91501.38"/>
  </r>
  <r>
    <x v="3"/>
    <s v="Oman"/>
    <x v="4"/>
    <x v="0"/>
    <x v="0"/>
    <x v="1981"/>
    <x v="4"/>
    <x v="0"/>
    <n v="975026166"/>
    <n v="21"/>
    <d v="2013-12-15T00:00:00"/>
    <n v="765"/>
    <n v="81.73"/>
    <n v="56.67"/>
    <n v="62523.45"/>
    <n v="43352.55"/>
    <n v="19170.900000000001"/>
  </r>
  <r>
    <x v="5"/>
    <s v="Mali"/>
    <x v="3"/>
    <x v="0"/>
    <x v="1"/>
    <x v="341"/>
    <x v="11"/>
    <x v="1"/>
    <n v="748028457"/>
    <n v="47"/>
    <d v="2010-03-26T00:00:00"/>
    <n v="7098"/>
    <n v="205.7"/>
    <n v="117.11"/>
    <n v="1460058.6"/>
    <n v="831246.78"/>
    <n v="628811.81999999995"/>
  </r>
  <r>
    <x v="5"/>
    <s v="Malawi"/>
    <x v="9"/>
    <x v="0"/>
    <x v="2"/>
    <x v="197"/>
    <x v="1"/>
    <x v="5"/>
    <n v="989886033"/>
    <n v="30"/>
    <d v="2014-08-01T00:00:00"/>
    <n v="8129"/>
    <n v="9.33"/>
    <n v="6.92"/>
    <n v="75843.570000000007"/>
    <n v="56252.68"/>
    <n v="19590.89"/>
  </r>
  <r>
    <x v="5"/>
    <s v="Democratic Republic of the Congo"/>
    <x v="7"/>
    <x v="1"/>
    <x v="1"/>
    <x v="2014"/>
    <x v="4"/>
    <x v="4"/>
    <n v="403772723"/>
    <n v="11"/>
    <d v="2016-11-13T00:00:00"/>
    <n v="4176"/>
    <n v="437.2"/>
    <n v="263.33"/>
    <n v="1825747.2"/>
    <n v="1099666.08"/>
    <n v="726081.12"/>
  </r>
  <r>
    <x v="4"/>
    <s v="Nauru"/>
    <x v="8"/>
    <x v="0"/>
    <x v="3"/>
    <x v="2177"/>
    <x v="1"/>
    <x v="3"/>
    <n v="913174855"/>
    <n v="46"/>
    <d v="2015-08-23T00:00:00"/>
    <n v="7587"/>
    <n v="421.89"/>
    <n v="364.69"/>
    <n v="3200879.43"/>
    <n v="2766903.03"/>
    <n v="433976.4"/>
  </r>
  <r>
    <x v="1"/>
    <s v="Bulgaria"/>
    <x v="9"/>
    <x v="1"/>
    <x v="1"/>
    <x v="2178"/>
    <x v="6"/>
    <x v="0"/>
    <n v="911891257"/>
    <n v="24"/>
    <d v="2013-11-01T00:00:00"/>
    <n v="7742"/>
    <n v="9.33"/>
    <n v="6.92"/>
    <n v="72232.86"/>
    <n v="53574.64"/>
    <n v="18658.22"/>
  </r>
  <r>
    <x v="1"/>
    <s v="Russia"/>
    <x v="1"/>
    <x v="1"/>
    <x v="2"/>
    <x v="1317"/>
    <x v="4"/>
    <x v="3"/>
    <n v="214033257"/>
    <n v="4"/>
    <d v="2015-12-03T00:00:00"/>
    <n v="6052"/>
    <n v="152.58000000000001"/>
    <n v="97.44"/>
    <n v="923414.16"/>
    <n v="589706.88"/>
    <n v="333707.28000000003"/>
  </r>
  <r>
    <x v="1"/>
    <s v="Ukraine"/>
    <x v="3"/>
    <x v="0"/>
    <x v="3"/>
    <x v="2179"/>
    <x v="0"/>
    <x v="3"/>
    <n v="504024684"/>
    <n v="31"/>
    <d v="2016-01-14T00:00:00"/>
    <n v="959"/>
    <n v="205.7"/>
    <n v="117.11"/>
    <n v="197266.3"/>
    <n v="112308.49"/>
    <n v="84957.81"/>
  </r>
  <r>
    <x v="1"/>
    <s v="Lithuania"/>
    <x v="10"/>
    <x v="0"/>
    <x v="2"/>
    <x v="1439"/>
    <x v="1"/>
    <x v="4"/>
    <n v="386601865"/>
    <n v="9"/>
    <d v="2016-07-26T00:00:00"/>
    <n v="2938"/>
    <n v="154.06"/>
    <n v="90.93"/>
    <n v="452628.28"/>
    <n v="267152.34000000003"/>
    <n v="185475.94"/>
  </r>
  <r>
    <x v="1"/>
    <s v="Sweden"/>
    <x v="7"/>
    <x v="1"/>
    <x v="1"/>
    <x v="209"/>
    <x v="9"/>
    <x v="1"/>
    <n v="336813628"/>
    <n v="38"/>
    <d v="2010-02-23T00:00:00"/>
    <n v="9492"/>
    <n v="437.2"/>
    <n v="263.33"/>
    <n v="4149902.4"/>
    <n v="2499528.36"/>
    <n v="1650374.04"/>
  </r>
  <r>
    <x v="2"/>
    <s v="Kyrgyzstan"/>
    <x v="2"/>
    <x v="1"/>
    <x v="1"/>
    <x v="1730"/>
    <x v="7"/>
    <x v="7"/>
    <n v="450021302"/>
    <n v="23"/>
    <d v="2012-08-27T00:00:00"/>
    <n v="159"/>
    <n v="47.45"/>
    <n v="31.79"/>
    <n v="7544.55"/>
    <n v="5054.6099999999997"/>
    <n v="2489.94"/>
  </r>
  <r>
    <x v="5"/>
    <s v="Chad"/>
    <x v="2"/>
    <x v="0"/>
    <x v="2"/>
    <x v="1371"/>
    <x v="4"/>
    <x v="5"/>
    <n v="891898715"/>
    <n v="14"/>
    <d v="2014-12-05T00:00:00"/>
    <n v="1505"/>
    <n v="47.45"/>
    <n v="31.79"/>
    <n v="71412.25"/>
    <n v="47843.95"/>
    <n v="23568.3"/>
  </r>
  <r>
    <x v="4"/>
    <s v="Solomon Islands"/>
    <x v="9"/>
    <x v="1"/>
    <x v="2"/>
    <x v="2180"/>
    <x v="8"/>
    <x v="4"/>
    <n v="548432195"/>
    <n v="22"/>
    <d v="2016-05-01T00:00:00"/>
    <n v="2129"/>
    <n v="9.33"/>
    <n v="6.92"/>
    <n v="19863.57"/>
    <n v="14732.68"/>
    <n v="5130.8900000000003"/>
  </r>
  <r>
    <x v="5"/>
    <s v="Madagascar"/>
    <x v="9"/>
    <x v="1"/>
    <x v="3"/>
    <x v="2181"/>
    <x v="3"/>
    <x v="0"/>
    <n v="175920569"/>
    <n v="44"/>
    <d v="2013-06-24T00:00:00"/>
    <n v="7661"/>
    <n v="9.33"/>
    <n v="6.92"/>
    <n v="71477.13"/>
    <n v="53014.12"/>
    <n v="18463.009999999998"/>
  </r>
  <r>
    <x v="4"/>
    <s v="Papua New Guinea"/>
    <x v="5"/>
    <x v="1"/>
    <x v="3"/>
    <x v="1728"/>
    <x v="3"/>
    <x v="2"/>
    <n v="150975167"/>
    <n v="44"/>
    <d v="2011-07-11T00:00:00"/>
    <n v="5762"/>
    <n v="109.28"/>
    <n v="35.840000000000003"/>
    <n v="629671.36"/>
    <n v="206510.07999999999"/>
    <n v="423161.28"/>
  </r>
  <r>
    <x v="5"/>
    <s v="Central African Republic"/>
    <x v="2"/>
    <x v="1"/>
    <x v="0"/>
    <x v="961"/>
    <x v="0"/>
    <x v="7"/>
    <n v="920519816"/>
    <n v="21"/>
    <d v="2012-12-30T00:00:00"/>
    <n v="1125"/>
    <n v="47.45"/>
    <n v="31.79"/>
    <n v="53381.25"/>
    <n v="35763.75"/>
    <n v="17617.5"/>
  </r>
  <r>
    <x v="2"/>
    <s v="Maldives"/>
    <x v="8"/>
    <x v="0"/>
    <x v="1"/>
    <x v="923"/>
    <x v="0"/>
    <x v="0"/>
    <n v="751790845"/>
    <n v="40"/>
    <d v="2014-02-06T00:00:00"/>
    <n v="472"/>
    <n v="421.89"/>
    <n v="364.69"/>
    <n v="199132.08"/>
    <n v="172133.68"/>
    <n v="26998.400000000001"/>
  </r>
  <r>
    <x v="0"/>
    <s v="Dominican Republic"/>
    <x v="8"/>
    <x v="0"/>
    <x v="0"/>
    <x v="903"/>
    <x v="10"/>
    <x v="3"/>
    <n v="682337081"/>
    <n v="2"/>
    <d v="2015-06-10T00:00:00"/>
    <n v="7560"/>
    <n v="421.89"/>
    <n v="364.69"/>
    <n v="3189488.4"/>
    <n v="2757056.4"/>
    <n v="432432"/>
  </r>
  <r>
    <x v="0"/>
    <s v="Haiti"/>
    <x v="8"/>
    <x v="0"/>
    <x v="3"/>
    <x v="499"/>
    <x v="7"/>
    <x v="2"/>
    <n v="470019853"/>
    <n v="23"/>
    <d v="2011-09-14T00:00:00"/>
    <n v="8174"/>
    <n v="421.89"/>
    <n v="364.69"/>
    <n v="3448528.86"/>
    <n v="2980976.06"/>
    <n v="467552.8"/>
  </r>
  <r>
    <x v="5"/>
    <s v="Togo"/>
    <x v="9"/>
    <x v="1"/>
    <x v="3"/>
    <x v="2182"/>
    <x v="0"/>
    <x v="4"/>
    <n v="843012988"/>
    <n v="7"/>
    <d v="2016-12-26T00:00:00"/>
    <n v="5132"/>
    <n v="9.33"/>
    <n v="6.92"/>
    <n v="47881.56"/>
    <n v="35513.440000000002"/>
    <n v="12368.12"/>
  </r>
  <r>
    <x v="2"/>
    <s v="Taiwan"/>
    <x v="10"/>
    <x v="1"/>
    <x v="1"/>
    <x v="1250"/>
    <x v="1"/>
    <x v="4"/>
    <n v="349802815"/>
    <n v="21"/>
    <d v="2016-08-15T00:00:00"/>
    <n v="3281"/>
    <n v="154.06"/>
    <n v="90.93"/>
    <n v="505470.86"/>
    <n v="298341.33"/>
    <n v="207129.53"/>
  </r>
  <r>
    <x v="1"/>
    <s v="Belgium"/>
    <x v="9"/>
    <x v="0"/>
    <x v="1"/>
    <x v="1024"/>
    <x v="1"/>
    <x v="3"/>
    <n v="309188163"/>
    <n v="19"/>
    <d v="2015-08-12T00:00:00"/>
    <n v="4503"/>
    <n v="9.33"/>
    <n v="6.92"/>
    <n v="42012.99"/>
    <n v="31160.76"/>
    <n v="10852.23"/>
  </r>
  <r>
    <x v="1"/>
    <s v="Kosovo"/>
    <x v="6"/>
    <x v="1"/>
    <x v="0"/>
    <x v="2183"/>
    <x v="7"/>
    <x v="7"/>
    <n v="760280358"/>
    <n v="20"/>
    <d v="2012-08-21T00:00:00"/>
    <n v="2708"/>
    <n v="651.21"/>
    <n v="524.96"/>
    <n v="1763476.68"/>
    <n v="1421591.68"/>
    <n v="341885"/>
  </r>
  <r>
    <x v="5"/>
    <s v="Republic of the Congo"/>
    <x v="9"/>
    <x v="0"/>
    <x v="3"/>
    <x v="1345"/>
    <x v="11"/>
    <x v="2"/>
    <n v="912503230"/>
    <n v="32"/>
    <d v="2011-03-17T00:00:00"/>
    <n v="8838"/>
    <n v="9.33"/>
    <n v="6.92"/>
    <n v="82458.539999999994"/>
    <n v="61158.96"/>
    <n v="21299.58"/>
  </r>
  <r>
    <x v="1"/>
    <s v="Slovakia"/>
    <x v="2"/>
    <x v="1"/>
    <x v="0"/>
    <x v="887"/>
    <x v="2"/>
    <x v="3"/>
    <n v="495593106"/>
    <n v="23"/>
    <d v="2015-10-08T00:00:00"/>
    <n v="5868"/>
    <n v="47.45"/>
    <n v="31.79"/>
    <n v="278436.59999999998"/>
    <n v="186543.72"/>
    <n v="91892.88"/>
  </r>
  <r>
    <x v="1"/>
    <s v="Cyprus"/>
    <x v="5"/>
    <x v="1"/>
    <x v="2"/>
    <x v="593"/>
    <x v="9"/>
    <x v="0"/>
    <n v="209598815"/>
    <n v="2"/>
    <d v="2013-01-11T00:00:00"/>
    <n v="3802"/>
    <n v="109.28"/>
    <n v="35.840000000000003"/>
    <n v="415482.56"/>
    <n v="136263.67999999999"/>
    <n v="279218.88"/>
  </r>
  <r>
    <x v="5"/>
    <s v="Comoros"/>
    <x v="5"/>
    <x v="1"/>
    <x v="2"/>
    <x v="618"/>
    <x v="1"/>
    <x v="0"/>
    <n v="374881684"/>
    <n v="43"/>
    <d v="2013-08-25T00:00:00"/>
    <n v="4676"/>
    <n v="109.28"/>
    <n v="35.840000000000003"/>
    <n v="510993.28"/>
    <n v="167587.84"/>
    <n v="343405.44"/>
  </r>
  <r>
    <x v="6"/>
    <s v="United States of America"/>
    <x v="0"/>
    <x v="1"/>
    <x v="3"/>
    <x v="348"/>
    <x v="3"/>
    <x v="6"/>
    <n v="482115542"/>
    <n v="2"/>
    <d v="2017-05-28T00:00:00"/>
    <n v="7558"/>
    <n v="255.28"/>
    <n v="159.41999999999999"/>
    <n v="1929406.24"/>
    <n v="1204896.3600000001"/>
    <n v="724509.88"/>
  </r>
  <r>
    <x v="0"/>
    <s v="Guatemala"/>
    <x v="8"/>
    <x v="0"/>
    <x v="0"/>
    <x v="2184"/>
    <x v="2"/>
    <x v="1"/>
    <n v="542286717"/>
    <n v="4"/>
    <d v="2010-09-20T00:00:00"/>
    <n v="3545"/>
    <n v="421.89"/>
    <n v="364.69"/>
    <n v="1495600.05"/>
    <n v="1292826.05"/>
    <n v="202774"/>
  </r>
  <r>
    <x v="2"/>
    <s v="Laos"/>
    <x v="3"/>
    <x v="0"/>
    <x v="2"/>
    <x v="1558"/>
    <x v="2"/>
    <x v="5"/>
    <n v="636694037"/>
    <n v="11"/>
    <d v="2014-09-20T00:00:00"/>
    <n v="769"/>
    <n v="205.7"/>
    <n v="117.11"/>
    <n v="158183.29999999999"/>
    <n v="90057.59"/>
    <n v="68125.710000000006"/>
  </r>
  <r>
    <x v="4"/>
    <s v="Solomon Islands"/>
    <x v="4"/>
    <x v="1"/>
    <x v="3"/>
    <x v="629"/>
    <x v="6"/>
    <x v="0"/>
    <n v="466948831"/>
    <n v="48"/>
    <d v="2013-11-26T00:00:00"/>
    <n v="9390"/>
    <n v="81.73"/>
    <n v="56.67"/>
    <n v="767444.7"/>
    <n v="532131.30000000005"/>
    <n v="235313.4"/>
  </r>
  <r>
    <x v="5"/>
    <s v="Mali"/>
    <x v="1"/>
    <x v="1"/>
    <x v="2"/>
    <x v="124"/>
    <x v="3"/>
    <x v="7"/>
    <n v="704974925"/>
    <n v="26"/>
    <d v="2012-06-14T00:00:00"/>
    <n v="6601"/>
    <n v="152.58000000000001"/>
    <n v="97.44"/>
    <n v="1007180.58"/>
    <n v="643201.43999999994"/>
    <n v="363979.14"/>
  </r>
  <r>
    <x v="5"/>
    <s v="Sudan"/>
    <x v="9"/>
    <x v="0"/>
    <x v="3"/>
    <x v="412"/>
    <x v="9"/>
    <x v="4"/>
    <n v="743008649"/>
    <n v="23"/>
    <d v="2016-01-27T00:00:00"/>
    <n v="1625"/>
    <n v="9.33"/>
    <n v="6.92"/>
    <n v="15161.25"/>
    <n v="11245"/>
    <n v="3916.25"/>
  </r>
  <r>
    <x v="4"/>
    <s v="Marshall Islands"/>
    <x v="11"/>
    <x v="1"/>
    <x v="2"/>
    <x v="1212"/>
    <x v="8"/>
    <x v="7"/>
    <n v="943598830"/>
    <n v="2"/>
    <d v="2012-04-13T00:00:00"/>
    <n v="718"/>
    <n v="668.27"/>
    <n v="502.54"/>
    <n v="479817.86"/>
    <n v="360823.72"/>
    <n v="118994.14"/>
  </r>
  <r>
    <x v="0"/>
    <s v="Guatemala"/>
    <x v="10"/>
    <x v="0"/>
    <x v="2"/>
    <x v="2185"/>
    <x v="7"/>
    <x v="7"/>
    <n v="389606797"/>
    <n v="44"/>
    <d v="2012-09-18T00:00:00"/>
    <n v="2164"/>
    <n v="154.06"/>
    <n v="90.93"/>
    <n v="333385.84000000003"/>
    <n v="196772.52"/>
    <n v="136613.32"/>
  </r>
  <r>
    <x v="5"/>
    <s v="Togo"/>
    <x v="1"/>
    <x v="0"/>
    <x v="0"/>
    <x v="2186"/>
    <x v="1"/>
    <x v="1"/>
    <n v="934206378"/>
    <n v="11"/>
    <d v="2010-07-13T00:00:00"/>
    <n v="1282"/>
    <n v="152.58000000000001"/>
    <n v="97.44"/>
    <n v="195607.56"/>
    <n v="124918.08"/>
    <n v="70689.48"/>
  </r>
  <r>
    <x v="5"/>
    <s v="Republic of the Congo"/>
    <x v="8"/>
    <x v="0"/>
    <x v="2"/>
    <x v="1919"/>
    <x v="2"/>
    <x v="3"/>
    <n v="450883901"/>
    <n v="36"/>
    <d v="2015-11-05T00:00:00"/>
    <n v="5421"/>
    <n v="421.89"/>
    <n v="364.69"/>
    <n v="2287065.69"/>
    <n v="1976984.49"/>
    <n v="310081.2"/>
  </r>
  <r>
    <x v="1"/>
    <s v="Georgia"/>
    <x v="8"/>
    <x v="0"/>
    <x v="3"/>
    <x v="442"/>
    <x v="7"/>
    <x v="7"/>
    <n v="483438193"/>
    <n v="34"/>
    <d v="2012-09-26T00:00:00"/>
    <n v="8959"/>
    <n v="421.89"/>
    <n v="364.69"/>
    <n v="3779712.51"/>
    <n v="3267257.71"/>
    <n v="512454.8"/>
  </r>
  <r>
    <x v="4"/>
    <s v="Vanuatu"/>
    <x v="3"/>
    <x v="0"/>
    <x v="0"/>
    <x v="1269"/>
    <x v="4"/>
    <x v="4"/>
    <n v="395980584"/>
    <n v="38"/>
    <d v="2016-12-18T00:00:00"/>
    <n v="8309"/>
    <n v="205.7"/>
    <n v="117.11"/>
    <n v="1709161.3"/>
    <n v="973066.99"/>
    <n v="736094.31"/>
  </r>
  <r>
    <x v="3"/>
    <s v="Qatar"/>
    <x v="10"/>
    <x v="1"/>
    <x v="0"/>
    <x v="1450"/>
    <x v="9"/>
    <x v="2"/>
    <n v="522934901"/>
    <n v="16"/>
    <d v="2011-02-03T00:00:00"/>
    <n v="6913"/>
    <n v="154.06"/>
    <n v="90.93"/>
    <n v="1065016.78"/>
    <n v="628599.09"/>
    <n v="436417.69"/>
  </r>
  <r>
    <x v="1"/>
    <s v="Switzerland"/>
    <x v="10"/>
    <x v="0"/>
    <x v="2"/>
    <x v="1353"/>
    <x v="6"/>
    <x v="4"/>
    <n v="819037473"/>
    <n v="0"/>
    <d v="2016-10-15T00:00:00"/>
    <n v="244"/>
    <n v="154.06"/>
    <n v="90.93"/>
    <n v="37590.639999999999"/>
    <n v="22186.92"/>
    <n v="15403.72"/>
  </r>
  <r>
    <x v="5"/>
    <s v="Chad"/>
    <x v="0"/>
    <x v="1"/>
    <x v="1"/>
    <x v="2187"/>
    <x v="11"/>
    <x v="3"/>
    <n v="409337127"/>
    <n v="13"/>
    <d v="2015-02-14T00:00:00"/>
    <n v="807"/>
    <n v="255.28"/>
    <n v="159.41999999999999"/>
    <n v="206010.96"/>
    <n v="128651.94"/>
    <n v="77359.02"/>
  </r>
  <r>
    <x v="0"/>
    <s v="Antigua and Barbuda"/>
    <x v="3"/>
    <x v="0"/>
    <x v="0"/>
    <x v="734"/>
    <x v="2"/>
    <x v="1"/>
    <n v="739195191"/>
    <n v="39"/>
    <d v="2010-10-28T00:00:00"/>
    <n v="3139"/>
    <n v="205.7"/>
    <n v="117.11"/>
    <n v="645692.30000000005"/>
    <n v="367608.29"/>
    <n v="278084.01"/>
  </r>
  <r>
    <x v="3"/>
    <s v="Lebanon"/>
    <x v="4"/>
    <x v="1"/>
    <x v="2"/>
    <x v="2188"/>
    <x v="8"/>
    <x v="0"/>
    <n v="624285495"/>
    <n v="48"/>
    <d v="2013-06-11T00:00:00"/>
    <n v="8806"/>
    <n v="81.73"/>
    <n v="56.67"/>
    <n v="719714.38"/>
    <n v="499036.02"/>
    <n v="220678.36"/>
  </r>
  <r>
    <x v="5"/>
    <s v="Burkina Faso"/>
    <x v="0"/>
    <x v="1"/>
    <x v="2"/>
    <x v="5"/>
    <x v="4"/>
    <x v="1"/>
    <n v="300594365"/>
    <n v="26"/>
    <d v="2010-12-04T00:00:00"/>
    <n v="1407"/>
    <n v="255.28"/>
    <n v="159.41999999999999"/>
    <n v="359178.96"/>
    <n v="224303.94"/>
    <n v="134875.01999999999"/>
  </r>
  <r>
    <x v="1"/>
    <s v="Liechtenstein"/>
    <x v="9"/>
    <x v="1"/>
    <x v="3"/>
    <x v="1446"/>
    <x v="8"/>
    <x v="2"/>
    <n v="974420630"/>
    <n v="50"/>
    <d v="2011-06-15T00:00:00"/>
    <n v="1573"/>
    <n v="9.33"/>
    <n v="6.92"/>
    <n v="14676.09"/>
    <n v="10885.16"/>
    <n v="3790.93"/>
  </r>
  <r>
    <x v="5"/>
    <s v="Cameroon"/>
    <x v="4"/>
    <x v="0"/>
    <x v="2"/>
    <x v="477"/>
    <x v="5"/>
    <x v="4"/>
    <n v="772375619"/>
    <n v="3"/>
    <d v="2016-03-06T00:00:00"/>
    <n v="1964"/>
    <n v="81.73"/>
    <n v="56.67"/>
    <n v="160517.72"/>
    <n v="111299.88"/>
    <n v="49217.84"/>
  </r>
  <r>
    <x v="3"/>
    <s v="Qatar"/>
    <x v="11"/>
    <x v="0"/>
    <x v="0"/>
    <x v="473"/>
    <x v="7"/>
    <x v="4"/>
    <n v="591383159"/>
    <n v="14"/>
    <d v="2016-08-15T00:00:00"/>
    <n v="2273"/>
    <n v="668.27"/>
    <n v="502.54"/>
    <n v="1518977.71"/>
    <n v="1142273.42"/>
    <n v="376704.29"/>
  </r>
  <r>
    <x v="0"/>
    <s v="Jamaica"/>
    <x v="1"/>
    <x v="0"/>
    <x v="3"/>
    <x v="2052"/>
    <x v="3"/>
    <x v="7"/>
    <n v="948679578"/>
    <n v="20"/>
    <d v="2012-06-05T00:00:00"/>
    <n v="4224"/>
    <n v="152.58000000000001"/>
    <n v="97.44"/>
    <n v="644497.92000000004"/>
    <n v="411586.56"/>
    <n v="232911.35999999999"/>
  </r>
  <r>
    <x v="5"/>
    <s v="Senegal"/>
    <x v="8"/>
    <x v="0"/>
    <x v="2"/>
    <x v="1115"/>
    <x v="6"/>
    <x v="3"/>
    <n v="631813704"/>
    <n v="49"/>
    <d v="2015-11-28T00:00:00"/>
    <n v="6570"/>
    <n v="421.89"/>
    <n v="364.69"/>
    <n v="2771817.3"/>
    <n v="2396013.2999999998"/>
    <n v="375804"/>
  </r>
  <r>
    <x v="5"/>
    <s v="Madagascar"/>
    <x v="5"/>
    <x v="0"/>
    <x v="1"/>
    <x v="2165"/>
    <x v="3"/>
    <x v="6"/>
    <n v="748646867"/>
    <n v="40"/>
    <d v="2017-06-22T00:00:00"/>
    <n v="99"/>
    <n v="109.28"/>
    <n v="35.840000000000003"/>
    <n v="10818.72"/>
    <n v="3548.16"/>
    <n v="7270.56"/>
  </r>
  <r>
    <x v="5"/>
    <s v="Republic of the Congo"/>
    <x v="2"/>
    <x v="0"/>
    <x v="0"/>
    <x v="636"/>
    <x v="1"/>
    <x v="7"/>
    <n v="677352893"/>
    <n v="23"/>
    <d v="2012-08-23T00:00:00"/>
    <n v="2628"/>
    <n v="47.45"/>
    <n v="31.79"/>
    <n v="124698.6"/>
    <n v="83544.12"/>
    <n v="41154.480000000003"/>
  </r>
  <r>
    <x v="5"/>
    <s v="Gabon"/>
    <x v="2"/>
    <x v="1"/>
    <x v="0"/>
    <x v="2104"/>
    <x v="9"/>
    <x v="0"/>
    <n v="316418111"/>
    <n v="40"/>
    <d v="2013-03-06T00:00:00"/>
    <n v="4005"/>
    <n v="47.45"/>
    <n v="31.79"/>
    <n v="190037.25"/>
    <n v="127318.95"/>
    <n v="62718.3"/>
  </r>
  <r>
    <x v="1"/>
    <s v="Russia"/>
    <x v="2"/>
    <x v="1"/>
    <x v="2"/>
    <x v="2100"/>
    <x v="7"/>
    <x v="7"/>
    <n v="534641349"/>
    <n v="20"/>
    <d v="2012-08-27T00:00:00"/>
    <n v="1111"/>
    <n v="47.45"/>
    <n v="31.79"/>
    <n v="52716.95"/>
    <n v="35318.69"/>
    <n v="17398.259999999998"/>
  </r>
  <r>
    <x v="1"/>
    <s v="Belgium"/>
    <x v="1"/>
    <x v="0"/>
    <x v="2"/>
    <x v="517"/>
    <x v="7"/>
    <x v="0"/>
    <n v="921133935"/>
    <n v="6"/>
    <d v="2013-08-11T00:00:00"/>
    <n v="2856"/>
    <n v="152.58000000000001"/>
    <n v="97.44"/>
    <n v="435768.48"/>
    <n v="278288.64000000001"/>
    <n v="157479.84"/>
  </r>
  <r>
    <x v="2"/>
    <s v="Kyrgyzstan"/>
    <x v="6"/>
    <x v="1"/>
    <x v="3"/>
    <x v="2189"/>
    <x v="2"/>
    <x v="3"/>
    <n v="235319697"/>
    <n v="33"/>
    <d v="2015-10-31T00:00:00"/>
    <n v="5183"/>
    <n v="651.21"/>
    <n v="524.96"/>
    <n v="3375221.43"/>
    <n v="2720867.68"/>
    <n v="654353.75"/>
  </r>
  <r>
    <x v="1"/>
    <s v="San Marino"/>
    <x v="8"/>
    <x v="1"/>
    <x v="2"/>
    <x v="984"/>
    <x v="5"/>
    <x v="7"/>
    <n v="456934964"/>
    <n v="43"/>
    <d v="2012-05-05T00:00:00"/>
    <n v="6065"/>
    <n v="421.89"/>
    <n v="364.69"/>
    <n v="2558762.85"/>
    <n v="2211844.85"/>
    <n v="346918"/>
  </r>
  <r>
    <x v="0"/>
    <s v="Saint Vincent and the Grenadines"/>
    <x v="2"/>
    <x v="1"/>
    <x v="3"/>
    <x v="2155"/>
    <x v="5"/>
    <x v="4"/>
    <n v="936028563"/>
    <n v="20"/>
    <d v="2016-04-14T00:00:00"/>
    <n v="507"/>
    <n v="47.45"/>
    <n v="31.79"/>
    <n v="24057.15"/>
    <n v="16117.53"/>
    <n v="7939.62"/>
  </r>
  <r>
    <x v="0"/>
    <s v="Dominican Republic"/>
    <x v="0"/>
    <x v="1"/>
    <x v="1"/>
    <x v="2190"/>
    <x v="2"/>
    <x v="2"/>
    <n v="642961823"/>
    <n v="11"/>
    <d v="2011-09-30T00:00:00"/>
    <n v="5546"/>
    <n v="255.28"/>
    <n v="159.41999999999999"/>
    <n v="1415782.88"/>
    <n v="884143.32"/>
    <n v="531639.56000000006"/>
  </r>
  <r>
    <x v="5"/>
    <s v="Burkina Faso"/>
    <x v="4"/>
    <x v="1"/>
    <x v="3"/>
    <x v="2191"/>
    <x v="5"/>
    <x v="1"/>
    <n v="418408572"/>
    <n v="0"/>
    <d v="2010-03-15T00:00:00"/>
    <n v="5249"/>
    <n v="81.73"/>
    <n v="56.67"/>
    <n v="429000.77"/>
    <n v="297460.83"/>
    <n v="131539.94"/>
  </r>
  <r>
    <x v="3"/>
    <s v="Jordan"/>
    <x v="2"/>
    <x v="1"/>
    <x v="2"/>
    <x v="793"/>
    <x v="2"/>
    <x v="4"/>
    <n v="723355138"/>
    <n v="38"/>
    <d v="2016-10-24T00:00:00"/>
    <n v="5715"/>
    <n v="47.45"/>
    <n v="31.79"/>
    <n v="271176.75"/>
    <n v="181679.85"/>
    <n v="89496.9"/>
  </r>
  <r>
    <x v="5"/>
    <s v="Mali"/>
    <x v="8"/>
    <x v="0"/>
    <x v="1"/>
    <x v="1460"/>
    <x v="6"/>
    <x v="1"/>
    <n v="289100348"/>
    <n v="7"/>
    <d v="2010-10-31T00:00:00"/>
    <n v="72"/>
    <n v="421.89"/>
    <n v="364.69"/>
    <n v="30376.080000000002"/>
    <n v="26257.68"/>
    <n v="4118.3999999999996"/>
  </r>
  <r>
    <x v="2"/>
    <s v="Mongolia"/>
    <x v="4"/>
    <x v="1"/>
    <x v="0"/>
    <x v="1712"/>
    <x v="9"/>
    <x v="2"/>
    <n v="167255532"/>
    <n v="11"/>
    <d v="2011-01-20T00:00:00"/>
    <n v="3484"/>
    <n v="81.73"/>
    <n v="56.67"/>
    <n v="284747.32"/>
    <n v="197438.28"/>
    <n v="87309.04"/>
  </r>
  <r>
    <x v="4"/>
    <s v="Papua New Guinea"/>
    <x v="8"/>
    <x v="0"/>
    <x v="2"/>
    <x v="2071"/>
    <x v="3"/>
    <x v="1"/>
    <n v="579744517"/>
    <n v="35"/>
    <d v="2010-07-02T00:00:00"/>
    <n v="8141"/>
    <n v="421.89"/>
    <n v="364.69"/>
    <n v="3434606.49"/>
    <n v="2968941.29"/>
    <n v="465665.2"/>
  </r>
  <r>
    <x v="1"/>
    <s v="Bulgaria"/>
    <x v="9"/>
    <x v="0"/>
    <x v="2"/>
    <x v="1592"/>
    <x v="7"/>
    <x v="1"/>
    <n v="468803632"/>
    <n v="32"/>
    <d v="2010-10-02T00:00:00"/>
    <n v="8267"/>
    <n v="9.33"/>
    <n v="6.92"/>
    <n v="77131.11"/>
    <n v="57207.64"/>
    <n v="19923.47"/>
  </r>
  <r>
    <x v="1"/>
    <s v="Finland"/>
    <x v="0"/>
    <x v="0"/>
    <x v="0"/>
    <x v="2192"/>
    <x v="6"/>
    <x v="1"/>
    <n v="646981704"/>
    <n v="41"/>
    <d v="2010-11-23T00:00:00"/>
    <n v="5118"/>
    <n v="255.28"/>
    <n v="159.41999999999999"/>
    <n v="1306523.04"/>
    <n v="815911.56"/>
    <n v="490611.48"/>
  </r>
  <r>
    <x v="3"/>
    <s v="Iraq"/>
    <x v="11"/>
    <x v="0"/>
    <x v="3"/>
    <x v="53"/>
    <x v="6"/>
    <x v="1"/>
    <n v="647140061"/>
    <n v="14"/>
    <d v="2010-11-05T00:00:00"/>
    <n v="1980"/>
    <n v="668.27"/>
    <n v="502.54"/>
    <n v="1323174.6000000001"/>
    <n v="995029.2"/>
    <n v="328145.40000000002"/>
  </r>
  <r>
    <x v="1"/>
    <s v="Finland"/>
    <x v="10"/>
    <x v="0"/>
    <x v="2"/>
    <x v="368"/>
    <x v="7"/>
    <x v="3"/>
    <n v="972452533"/>
    <n v="43"/>
    <d v="2015-10-04T00:00:00"/>
    <n v="9169"/>
    <n v="154.06"/>
    <n v="90.93"/>
    <n v="1412576.14"/>
    <n v="833737.17"/>
    <n v="578838.97"/>
  </r>
  <r>
    <x v="3"/>
    <s v="Somalia"/>
    <x v="11"/>
    <x v="1"/>
    <x v="0"/>
    <x v="2193"/>
    <x v="11"/>
    <x v="4"/>
    <n v="846405446"/>
    <n v="33"/>
    <d v="2016-03-09T00:00:00"/>
    <n v="9035"/>
    <n v="668.27"/>
    <n v="502.54"/>
    <n v="6037819.4500000002"/>
    <n v="4540448.9000000004"/>
    <n v="1497370.55"/>
  </r>
  <r>
    <x v="0"/>
    <s v="Trinidad and Tobago"/>
    <x v="4"/>
    <x v="0"/>
    <x v="3"/>
    <x v="997"/>
    <x v="10"/>
    <x v="3"/>
    <n v="462797629"/>
    <n v="26"/>
    <d v="2015-06-30T00:00:00"/>
    <n v="958"/>
    <n v="81.73"/>
    <n v="56.67"/>
    <n v="78297.34"/>
    <n v="54289.86"/>
    <n v="24007.48"/>
  </r>
  <r>
    <x v="1"/>
    <s v="Austria"/>
    <x v="4"/>
    <x v="1"/>
    <x v="0"/>
    <x v="359"/>
    <x v="3"/>
    <x v="1"/>
    <n v="535740411"/>
    <n v="28"/>
    <d v="2010-06-07T00:00:00"/>
    <n v="6348"/>
    <n v="81.73"/>
    <n v="56.67"/>
    <n v="518822.04"/>
    <n v="359741.16"/>
    <n v="159080.88"/>
  </r>
  <r>
    <x v="3"/>
    <s v="Libya"/>
    <x v="8"/>
    <x v="0"/>
    <x v="3"/>
    <x v="20"/>
    <x v="9"/>
    <x v="1"/>
    <n v="949657618"/>
    <n v="33"/>
    <d v="2010-02-20T00:00:00"/>
    <n v="3648"/>
    <n v="421.89"/>
    <n v="364.69"/>
    <n v="1539054.72"/>
    <n v="1330389.1200000001"/>
    <n v="208665.60000000001"/>
  </r>
  <r>
    <x v="1"/>
    <s v="Ireland"/>
    <x v="4"/>
    <x v="1"/>
    <x v="3"/>
    <x v="347"/>
    <x v="11"/>
    <x v="6"/>
    <n v="309285581"/>
    <n v="50"/>
    <d v="2017-04-17T00:00:00"/>
    <n v="3331"/>
    <n v="81.73"/>
    <n v="56.67"/>
    <n v="272242.63"/>
    <n v="188767.77"/>
    <n v="83474.86"/>
  </r>
  <r>
    <x v="3"/>
    <s v="Egypt"/>
    <x v="8"/>
    <x v="0"/>
    <x v="1"/>
    <x v="693"/>
    <x v="10"/>
    <x v="4"/>
    <n v="889673125"/>
    <n v="22"/>
    <d v="2016-07-09T00:00:00"/>
    <n v="2903"/>
    <n v="421.89"/>
    <n v="364.69"/>
    <n v="1224746.67"/>
    <n v="1058695.07"/>
    <n v="166051.6"/>
  </r>
  <r>
    <x v="5"/>
    <s v="Mauritius"/>
    <x v="8"/>
    <x v="1"/>
    <x v="3"/>
    <x v="2194"/>
    <x v="1"/>
    <x v="4"/>
    <n v="986181581"/>
    <n v="10"/>
    <d v="2016-07-23T00:00:00"/>
    <n v="1900"/>
    <n v="421.89"/>
    <n v="364.69"/>
    <n v="801591"/>
    <n v="692911"/>
    <n v="108680"/>
  </r>
  <r>
    <x v="4"/>
    <s v="Palau"/>
    <x v="0"/>
    <x v="1"/>
    <x v="0"/>
    <x v="368"/>
    <x v="7"/>
    <x v="3"/>
    <n v="764484775"/>
    <n v="12"/>
    <d v="2015-09-03T00:00:00"/>
    <n v="6888"/>
    <n v="255.28"/>
    <n v="159.41999999999999"/>
    <n v="1758368.64"/>
    <n v="1098084.96"/>
    <n v="660283.68000000005"/>
  </r>
  <r>
    <x v="3"/>
    <s v="Afghanistan"/>
    <x v="3"/>
    <x v="0"/>
    <x v="1"/>
    <x v="1861"/>
    <x v="11"/>
    <x v="0"/>
    <n v="910569036"/>
    <n v="38"/>
    <d v="2013-03-25T00:00:00"/>
    <n v="6467"/>
    <n v="205.7"/>
    <n v="117.11"/>
    <n v="1330261.8999999999"/>
    <n v="757350.37"/>
    <n v="572911.53"/>
  </r>
  <r>
    <x v="1"/>
    <s v="Andorra"/>
    <x v="0"/>
    <x v="1"/>
    <x v="1"/>
    <x v="1720"/>
    <x v="5"/>
    <x v="0"/>
    <n v="380733191"/>
    <n v="37"/>
    <d v="2013-04-13T00:00:00"/>
    <n v="6267"/>
    <n v="255.28"/>
    <n v="159.41999999999999"/>
    <n v="1599839.76"/>
    <n v="999085.14"/>
    <n v="600754.62"/>
  </r>
  <r>
    <x v="3"/>
    <s v="Egypt"/>
    <x v="11"/>
    <x v="0"/>
    <x v="0"/>
    <x v="2129"/>
    <x v="10"/>
    <x v="0"/>
    <n v="451588571"/>
    <n v="20"/>
    <d v="2013-07-14T00:00:00"/>
    <n v="3948"/>
    <n v="668.27"/>
    <n v="502.54"/>
    <n v="2638329.96"/>
    <n v="1984027.92"/>
    <n v="654302.04"/>
  </r>
  <r>
    <x v="2"/>
    <s v="China"/>
    <x v="9"/>
    <x v="0"/>
    <x v="3"/>
    <x v="1083"/>
    <x v="1"/>
    <x v="4"/>
    <n v="670059001"/>
    <n v="39"/>
    <d v="2016-09-01T00:00:00"/>
    <n v="4203"/>
    <n v="9.33"/>
    <n v="6.92"/>
    <n v="39213.99"/>
    <n v="29084.76"/>
    <n v="10129.23"/>
  </r>
  <r>
    <x v="4"/>
    <s v="Kiribati"/>
    <x v="6"/>
    <x v="0"/>
    <x v="2"/>
    <x v="383"/>
    <x v="4"/>
    <x v="1"/>
    <n v="203380811"/>
    <n v="7"/>
    <d v="2010-11-23T00:00:00"/>
    <n v="3756"/>
    <n v="651.21"/>
    <n v="524.96"/>
    <n v="2445944.7599999998"/>
    <n v="1971749.76"/>
    <n v="474195"/>
  </r>
  <r>
    <x v="1"/>
    <s v="Kosovo"/>
    <x v="9"/>
    <x v="0"/>
    <x v="2"/>
    <x v="1769"/>
    <x v="10"/>
    <x v="7"/>
    <n v="989102828"/>
    <n v="27"/>
    <d v="2012-07-08T00:00:00"/>
    <n v="6362"/>
    <n v="9.33"/>
    <n v="6.92"/>
    <n v="59357.46"/>
    <n v="44025.04"/>
    <n v="15332.42"/>
  </r>
  <r>
    <x v="5"/>
    <s v="Gabon"/>
    <x v="9"/>
    <x v="1"/>
    <x v="3"/>
    <x v="401"/>
    <x v="7"/>
    <x v="3"/>
    <n v="985086381"/>
    <n v="14"/>
    <d v="2015-09-04T00:00:00"/>
    <n v="7806"/>
    <n v="9.33"/>
    <n v="6.92"/>
    <n v="72829.98"/>
    <n v="54017.52"/>
    <n v="18812.46"/>
  </r>
  <r>
    <x v="5"/>
    <s v="Liberia"/>
    <x v="10"/>
    <x v="0"/>
    <x v="2"/>
    <x v="431"/>
    <x v="11"/>
    <x v="7"/>
    <n v="919505298"/>
    <n v="21"/>
    <d v="2012-02-27T00:00:00"/>
    <n v="906"/>
    <n v="154.06"/>
    <n v="90.93"/>
    <n v="139578.35999999999"/>
    <n v="82382.58"/>
    <n v="57195.78"/>
  </r>
  <r>
    <x v="3"/>
    <s v="Bahrain"/>
    <x v="1"/>
    <x v="0"/>
    <x v="0"/>
    <x v="281"/>
    <x v="8"/>
    <x v="6"/>
    <n v="240845906"/>
    <n v="15"/>
    <d v="2017-04-21T00:00:00"/>
    <n v="511"/>
    <n v="152.58000000000001"/>
    <n v="97.44"/>
    <n v="77968.38"/>
    <n v="49791.839999999997"/>
    <n v="28176.54"/>
  </r>
  <r>
    <x v="5"/>
    <s v="Zambia"/>
    <x v="6"/>
    <x v="1"/>
    <x v="3"/>
    <x v="1642"/>
    <x v="1"/>
    <x v="0"/>
    <n v="267907035"/>
    <n v="2"/>
    <d v="2013-07-20T00:00:00"/>
    <n v="8500"/>
    <n v="651.21"/>
    <n v="524.96"/>
    <n v="5535285"/>
    <n v="4462160"/>
    <n v="1073125"/>
  </r>
  <r>
    <x v="4"/>
    <s v="Papua New Guinea"/>
    <x v="8"/>
    <x v="0"/>
    <x v="0"/>
    <x v="1624"/>
    <x v="2"/>
    <x v="5"/>
    <n v="139800012"/>
    <n v="0"/>
    <d v="2014-09-20T00:00:00"/>
    <n v="8785"/>
    <n v="421.89"/>
    <n v="364.69"/>
    <n v="3706303.65"/>
    <n v="3203801.65"/>
    <n v="502502"/>
  </r>
  <r>
    <x v="5"/>
    <s v="Botswana"/>
    <x v="8"/>
    <x v="0"/>
    <x v="1"/>
    <x v="2048"/>
    <x v="2"/>
    <x v="4"/>
    <n v="865948665"/>
    <n v="16"/>
    <d v="2016-09-26T00:00:00"/>
    <n v="2308"/>
    <n v="421.89"/>
    <n v="364.69"/>
    <n v="973722.12"/>
    <n v="841704.52"/>
    <n v="132017.60000000001"/>
  </r>
  <r>
    <x v="3"/>
    <s v="Qatar"/>
    <x v="8"/>
    <x v="1"/>
    <x v="3"/>
    <x v="1211"/>
    <x v="10"/>
    <x v="4"/>
    <n v="376089322"/>
    <n v="19"/>
    <d v="2016-06-27T00:00:00"/>
    <n v="2043"/>
    <n v="421.89"/>
    <n v="364.69"/>
    <n v="861921.27"/>
    <n v="745061.67"/>
    <n v="116859.6"/>
  </r>
  <r>
    <x v="3"/>
    <s v="Tunisia"/>
    <x v="1"/>
    <x v="0"/>
    <x v="3"/>
    <x v="1196"/>
    <x v="6"/>
    <x v="3"/>
    <n v="270270812"/>
    <n v="19"/>
    <d v="2015-10-28T00:00:00"/>
    <n v="7994"/>
    <n v="152.58000000000001"/>
    <n v="97.44"/>
    <n v="1219724.52"/>
    <n v="778935.36"/>
    <n v="440789.16"/>
  </r>
  <r>
    <x v="3"/>
    <s v="Saudi Arabia"/>
    <x v="4"/>
    <x v="1"/>
    <x v="0"/>
    <x v="1683"/>
    <x v="9"/>
    <x v="1"/>
    <n v="868854463"/>
    <n v="37"/>
    <d v="2010-02-12T00:00:00"/>
    <n v="2198"/>
    <n v="81.73"/>
    <n v="56.67"/>
    <n v="179642.54"/>
    <n v="124560.66"/>
    <n v="55081.88"/>
  </r>
  <r>
    <x v="2"/>
    <s v="Malaysia"/>
    <x v="2"/>
    <x v="0"/>
    <x v="2"/>
    <x v="705"/>
    <x v="10"/>
    <x v="5"/>
    <n v="762514102"/>
    <n v="32"/>
    <d v="2014-07-28T00:00:00"/>
    <n v="3722"/>
    <n v="47.45"/>
    <n v="31.79"/>
    <n v="176608.9"/>
    <n v="118322.38"/>
    <n v="58286.52"/>
  </r>
  <r>
    <x v="6"/>
    <s v="Mexico"/>
    <x v="4"/>
    <x v="1"/>
    <x v="3"/>
    <x v="391"/>
    <x v="8"/>
    <x v="3"/>
    <n v="862236058"/>
    <n v="28"/>
    <d v="2015-05-01T00:00:00"/>
    <n v="3665"/>
    <n v="81.73"/>
    <n v="56.67"/>
    <n v="299540.45"/>
    <n v="207695.55"/>
    <n v="91844.9"/>
  </r>
  <r>
    <x v="5"/>
    <s v="Mauritania"/>
    <x v="11"/>
    <x v="0"/>
    <x v="3"/>
    <x v="539"/>
    <x v="4"/>
    <x v="1"/>
    <n v="349319159"/>
    <n v="36"/>
    <d v="2010-12-10T00:00:00"/>
    <n v="157"/>
    <n v="668.27"/>
    <n v="502.54"/>
    <n v="104918.39"/>
    <n v="78898.78"/>
    <n v="26019.61"/>
  </r>
  <r>
    <x v="4"/>
    <s v="Federated States of Micronesia"/>
    <x v="1"/>
    <x v="0"/>
    <x v="1"/>
    <x v="1771"/>
    <x v="0"/>
    <x v="3"/>
    <n v="725374734"/>
    <n v="31"/>
    <d v="2016-01-19T00:00:00"/>
    <n v="3358"/>
    <n v="152.58000000000001"/>
    <n v="97.44"/>
    <n v="512363.64"/>
    <n v="327203.52"/>
    <n v="185160.12"/>
  </r>
  <r>
    <x v="1"/>
    <s v="Latvia"/>
    <x v="2"/>
    <x v="0"/>
    <x v="0"/>
    <x v="1067"/>
    <x v="3"/>
    <x v="7"/>
    <n v="862326610"/>
    <n v="26"/>
    <d v="2012-05-28T00:00:00"/>
    <n v="461"/>
    <n v="47.45"/>
    <n v="31.79"/>
    <n v="21874.45"/>
    <n v="14655.19"/>
    <n v="7219.26"/>
  </r>
  <r>
    <x v="1"/>
    <s v="Sweden"/>
    <x v="8"/>
    <x v="0"/>
    <x v="3"/>
    <x v="495"/>
    <x v="9"/>
    <x v="0"/>
    <n v="152411115"/>
    <n v="48"/>
    <d v="2013-02-21T00:00:00"/>
    <n v="691"/>
    <n v="421.89"/>
    <n v="364.69"/>
    <n v="291525.99"/>
    <n v="252000.79"/>
    <n v="39525.199999999997"/>
  </r>
  <r>
    <x v="2"/>
    <s v="Bangladesh"/>
    <x v="7"/>
    <x v="0"/>
    <x v="2"/>
    <x v="203"/>
    <x v="5"/>
    <x v="0"/>
    <n v="758177077"/>
    <n v="10"/>
    <d v="2013-03-21T00:00:00"/>
    <n v="300"/>
    <n v="437.2"/>
    <n v="263.33"/>
    <n v="131160"/>
    <n v="78999"/>
    <n v="52161"/>
  </r>
  <r>
    <x v="1"/>
    <s v="Ukraine"/>
    <x v="6"/>
    <x v="1"/>
    <x v="1"/>
    <x v="793"/>
    <x v="2"/>
    <x v="4"/>
    <n v="862485826"/>
    <n v="41"/>
    <d v="2016-10-27T00:00:00"/>
    <n v="7577"/>
    <n v="651.21"/>
    <n v="524.96"/>
    <n v="4934218.17"/>
    <n v="3977621.92"/>
    <n v="956596.25"/>
  </r>
  <r>
    <x v="2"/>
    <s v="South Korea"/>
    <x v="11"/>
    <x v="1"/>
    <x v="1"/>
    <x v="377"/>
    <x v="11"/>
    <x v="6"/>
    <n v="518511188"/>
    <n v="7"/>
    <d v="2017-02-16T00:00:00"/>
    <n v="7838"/>
    <n v="668.27"/>
    <n v="502.54"/>
    <n v="5237900.26"/>
    <n v="3938908.52"/>
    <n v="1298991.74"/>
  </r>
  <r>
    <x v="1"/>
    <s v="Vatican City"/>
    <x v="9"/>
    <x v="1"/>
    <x v="0"/>
    <x v="1250"/>
    <x v="1"/>
    <x v="4"/>
    <n v="299739491"/>
    <n v="38"/>
    <d v="2016-09-01T00:00:00"/>
    <n v="8431"/>
    <n v="9.33"/>
    <n v="6.92"/>
    <n v="78661.23"/>
    <n v="58342.52"/>
    <n v="20318.71"/>
  </r>
  <r>
    <x v="3"/>
    <s v="Qatar"/>
    <x v="8"/>
    <x v="0"/>
    <x v="3"/>
    <x v="286"/>
    <x v="1"/>
    <x v="5"/>
    <n v="849969565"/>
    <n v="50"/>
    <d v="2014-09-03T00:00:00"/>
    <n v="3737"/>
    <n v="421.89"/>
    <n v="364.69"/>
    <n v="1576602.93"/>
    <n v="1362846.53"/>
    <n v="213756.4"/>
  </r>
  <r>
    <x v="1"/>
    <s v="France"/>
    <x v="8"/>
    <x v="1"/>
    <x v="2"/>
    <x v="1478"/>
    <x v="1"/>
    <x v="2"/>
    <n v="633312737"/>
    <n v="25"/>
    <d v="2011-08-11T00:00:00"/>
    <n v="167"/>
    <n v="421.89"/>
    <n v="364.69"/>
    <n v="70455.63"/>
    <n v="60903.23"/>
    <n v="9552.4"/>
  </r>
  <r>
    <x v="1"/>
    <s v="Norway"/>
    <x v="6"/>
    <x v="1"/>
    <x v="1"/>
    <x v="1099"/>
    <x v="0"/>
    <x v="7"/>
    <n v="884192836"/>
    <n v="32"/>
    <d v="2013-01-15T00:00:00"/>
    <n v="1164"/>
    <n v="651.21"/>
    <n v="524.96"/>
    <n v="758008.44"/>
    <n v="611053.43999999994"/>
    <n v="146955"/>
  </r>
  <r>
    <x v="2"/>
    <s v="Cambodia"/>
    <x v="7"/>
    <x v="1"/>
    <x v="1"/>
    <x v="1993"/>
    <x v="9"/>
    <x v="1"/>
    <n v="657346189"/>
    <n v="4"/>
    <d v="2010-01-28T00:00:00"/>
    <n v="2200"/>
    <n v="437.2"/>
    <n v="263.33"/>
    <n v="961840"/>
    <n v="579326"/>
    <n v="382514"/>
  </r>
  <r>
    <x v="5"/>
    <s v="Togo"/>
    <x v="2"/>
    <x v="1"/>
    <x v="0"/>
    <x v="1049"/>
    <x v="5"/>
    <x v="5"/>
    <n v="877821624"/>
    <n v="12"/>
    <d v="2014-03-14T00:00:00"/>
    <n v="5780"/>
    <n v="47.45"/>
    <n v="31.79"/>
    <n v="274261"/>
    <n v="183746.2"/>
    <n v="90514.8"/>
  </r>
  <r>
    <x v="5"/>
    <s v="Rwanda"/>
    <x v="9"/>
    <x v="0"/>
    <x v="0"/>
    <x v="1714"/>
    <x v="4"/>
    <x v="5"/>
    <n v="290980470"/>
    <n v="40"/>
    <d v="2015-01-01T00:00:00"/>
    <n v="6442"/>
    <n v="9.33"/>
    <n v="6.92"/>
    <n v="60103.86"/>
    <n v="44578.64"/>
    <n v="15525.22"/>
  </r>
  <r>
    <x v="4"/>
    <s v="Vanuatu"/>
    <x v="9"/>
    <x v="0"/>
    <x v="3"/>
    <x v="1519"/>
    <x v="8"/>
    <x v="5"/>
    <n v="412496554"/>
    <n v="9"/>
    <d v="2014-04-29T00:00:00"/>
    <n v="5752"/>
    <n v="9.33"/>
    <n v="6.92"/>
    <n v="53666.16"/>
    <n v="39803.839999999997"/>
    <n v="13862.32"/>
  </r>
  <r>
    <x v="1"/>
    <s v="Iceland"/>
    <x v="8"/>
    <x v="0"/>
    <x v="0"/>
    <x v="2195"/>
    <x v="1"/>
    <x v="3"/>
    <n v="578356206"/>
    <n v="6"/>
    <d v="2015-07-15T00:00:00"/>
    <n v="7309"/>
    <n v="421.89"/>
    <n v="364.69"/>
    <n v="3083594.01"/>
    <n v="2665519.21"/>
    <n v="418074.8"/>
  </r>
  <r>
    <x v="1"/>
    <s v="Luxembourg"/>
    <x v="4"/>
    <x v="0"/>
    <x v="2"/>
    <x v="191"/>
    <x v="3"/>
    <x v="2"/>
    <n v="194858253"/>
    <n v="5"/>
    <d v="2011-05-22T00:00:00"/>
    <n v="1742"/>
    <n v="81.73"/>
    <n v="56.67"/>
    <n v="142373.66"/>
    <n v="98719.14"/>
    <n v="43654.52"/>
  </r>
  <r>
    <x v="1"/>
    <s v="Macedonia"/>
    <x v="3"/>
    <x v="1"/>
    <x v="2"/>
    <x v="14"/>
    <x v="4"/>
    <x v="1"/>
    <n v="988614022"/>
    <n v="44"/>
    <d v="2011-01-11T00:00:00"/>
    <n v="1713"/>
    <n v="205.7"/>
    <n v="117.11"/>
    <n v="352364.1"/>
    <n v="200609.43"/>
    <n v="151754.67000000001"/>
  </r>
  <r>
    <x v="2"/>
    <s v="Myanmar"/>
    <x v="4"/>
    <x v="0"/>
    <x v="1"/>
    <x v="2196"/>
    <x v="4"/>
    <x v="7"/>
    <n v="256547343"/>
    <n v="47"/>
    <d v="2012-12-30T00:00:00"/>
    <n v="6915"/>
    <n v="81.73"/>
    <n v="56.67"/>
    <n v="565162.94999999995"/>
    <n v="391873.05"/>
    <n v="173289.9"/>
  </r>
  <r>
    <x v="2"/>
    <s v="Brunei"/>
    <x v="10"/>
    <x v="1"/>
    <x v="0"/>
    <x v="2197"/>
    <x v="9"/>
    <x v="6"/>
    <n v="315894544"/>
    <n v="2"/>
    <d v="2017-01-27T00:00:00"/>
    <n v="9070"/>
    <n v="154.06"/>
    <n v="90.93"/>
    <n v="1397324.2"/>
    <n v="824735.1"/>
    <n v="572589.1"/>
  </r>
  <r>
    <x v="3"/>
    <s v="Israel"/>
    <x v="1"/>
    <x v="0"/>
    <x v="2"/>
    <x v="2198"/>
    <x v="9"/>
    <x v="0"/>
    <n v="854204452"/>
    <n v="38"/>
    <d v="2013-02-14T00:00:00"/>
    <n v="6934"/>
    <n v="152.58000000000001"/>
    <n v="97.44"/>
    <n v="1057989.72"/>
    <n v="675648.96"/>
    <n v="382340.76"/>
  </r>
  <r>
    <x v="1"/>
    <s v="Russia"/>
    <x v="3"/>
    <x v="0"/>
    <x v="2"/>
    <x v="2001"/>
    <x v="9"/>
    <x v="5"/>
    <n v="279338395"/>
    <n v="45"/>
    <d v="2014-02-24T00:00:00"/>
    <n v="1293"/>
    <n v="205.7"/>
    <n v="117.11"/>
    <n v="265970.09999999998"/>
    <n v="151423.23000000001"/>
    <n v="114546.87"/>
  </r>
  <r>
    <x v="2"/>
    <s v="Uzbekistan"/>
    <x v="8"/>
    <x v="0"/>
    <x v="1"/>
    <x v="2199"/>
    <x v="1"/>
    <x v="3"/>
    <n v="669470202"/>
    <n v="1"/>
    <d v="2015-07-11T00:00:00"/>
    <n v="9965"/>
    <n v="421.89"/>
    <n v="364.69"/>
    <n v="4204133.8499999996"/>
    <n v="3634135.85"/>
    <n v="569998"/>
  </r>
  <r>
    <x v="1"/>
    <s v="Estonia"/>
    <x v="0"/>
    <x v="1"/>
    <x v="0"/>
    <x v="471"/>
    <x v="9"/>
    <x v="5"/>
    <n v="123086202"/>
    <n v="49"/>
    <d v="2014-02-20T00:00:00"/>
    <n v="2797"/>
    <n v="255.28"/>
    <n v="159.41999999999999"/>
    <n v="714018.16"/>
    <n v="445897.74"/>
    <n v="268120.42"/>
  </r>
  <r>
    <x v="0"/>
    <s v="Honduras"/>
    <x v="5"/>
    <x v="0"/>
    <x v="0"/>
    <x v="559"/>
    <x v="6"/>
    <x v="1"/>
    <n v="408985221"/>
    <n v="17"/>
    <d v="2010-11-14T00:00:00"/>
    <n v="6670"/>
    <n v="109.28"/>
    <n v="35.840000000000003"/>
    <n v="728897.6"/>
    <n v="239052.79999999999"/>
    <n v="489844.8"/>
  </r>
  <r>
    <x v="1"/>
    <s v="Luxembourg"/>
    <x v="8"/>
    <x v="0"/>
    <x v="0"/>
    <x v="1771"/>
    <x v="0"/>
    <x v="3"/>
    <n v="216278588"/>
    <n v="0"/>
    <d v="2015-12-19T00:00:00"/>
    <n v="495"/>
    <n v="421.89"/>
    <n v="364.69"/>
    <n v="208835.55"/>
    <n v="180521.55"/>
    <n v="28314"/>
  </r>
  <r>
    <x v="6"/>
    <s v="United States of America"/>
    <x v="9"/>
    <x v="0"/>
    <x v="2"/>
    <x v="1164"/>
    <x v="0"/>
    <x v="0"/>
    <n v="104390132"/>
    <n v="31"/>
    <d v="2014-01-23T00:00:00"/>
    <n v="215"/>
    <n v="9.33"/>
    <n v="6.92"/>
    <n v="2005.95"/>
    <n v="1487.8"/>
    <n v="518.15"/>
  </r>
  <r>
    <x v="5"/>
    <s v="Ethiopia"/>
    <x v="11"/>
    <x v="0"/>
    <x v="1"/>
    <x v="203"/>
    <x v="5"/>
    <x v="0"/>
    <n v="253056180"/>
    <n v="3"/>
    <d v="2013-03-14T00:00:00"/>
    <n v="3802"/>
    <n v="668.27"/>
    <n v="502.54"/>
    <n v="2540762.54"/>
    <n v="1910657.08"/>
    <n v="630105.46"/>
  </r>
  <r>
    <x v="2"/>
    <s v="Taiwan"/>
    <x v="4"/>
    <x v="0"/>
    <x v="0"/>
    <x v="574"/>
    <x v="7"/>
    <x v="2"/>
    <n v="912325561"/>
    <n v="0"/>
    <d v="2011-08-24T00:00:00"/>
    <n v="6262"/>
    <n v="81.73"/>
    <n v="56.67"/>
    <n v="511793.26"/>
    <n v="354867.54"/>
    <n v="156925.72"/>
  </r>
  <r>
    <x v="0"/>
    <s v="Saint Lucia"/>
    <x v="8"/>
    <x v="0"/>
    <x v="3"/>
    <x v="412"/>
    <x v="9"/>
    <x v="4"/>
    <n v="152559602"/>
    <n v="19"/>
    <d v="2016-01-23T00:00:00"/>
    <n v="4631"/>
    <n v="421.89"/>
    <n v="364.69"/>
    <n v="1953772.59"/>
    <n v="1688879.39"/>
    <n v="264893.2"/>
  </r>
  <r>
    <x v="5"/>
    <s v="Djibouti"/>
    <x v="3"/>
    <x v="0"/>
    <x v="0"/>
    <x v="2200"/>
    <x v="11"/>
    <x v="3"/>
    <n v="614432132"/>
    <n v="45"/>
    <d v="2015-03-21T00:00:00"/>
    <n v="2977"/>
    <n v="205.7"/>
    <n v="117.11"/>
    <n v="612368.9"/>
    <n v="348636.47"/>
    <n v="263732.43"/>
  </r>
  <r>
    <x v="0"/>
    <s v="Trinidad and Tobago"/>
    <x v="11"/>
    <x v="1"/>
    <x v="1"/>
    <x v="1542"/>
    <x v="0"/>
    <x v="0"/>
    <n v="958929479"/>
    <n v="25"/>
    <d v="2013-12-26T00:00:00"/>
    <n v="7397"/>
    <n v="668.27"/>
    <n v="502.54"/>
    <n v="4943193.1900000004"/>
    <n v="3717288.38"/>
    <n v="1225904.81"/>
  </r>
  <r>
    <x v="2"/>
    <s v="Mongolia"/>
    <x v="11"/>
    <x v="1"/>
    <x v="3"/>
    <x v="2201"/>
    <x v="6"/>
    <x v="5"/>
    <n v="817350471"/>
    <n v="47"/>
    <d v="2014-11-26T00:00:00"/>
    <n v="1022"/>
    <n v="668.27"/>
    <n v="502.54"/>
    <n v="682971.94"/>
    <n v="513595.88"/>
    <n v="169376.06"/>
  </r>
  <r>
    <x v="0"/>
    <s v="Cuba"/>
    <x v="6"/>
    <x v="0"/>
    <x v="2"/>
    <x v="1161"/>
    <x v="10"/>
    <x v="0"/>
    <n v="341306436"/>
    <n v="8"/>
    <d v="2013-06-23T00:00:00"/>
    <n v="9014"/>
    <n v="651.21"/>
    <n v="524.96"/>
    <n v="5870006.9400000004"/>
    <n v="4731989.4400000004"/>
    <n v="1138017.5"/>
  </r>
  <r>
    <x v="2"/>
    <s v="Nepal"/>
    <x v="7"/>
    <x v="1"/>
    <x v="1"/>
    <x v="2202"/>
    <x v="7"/>
    <x v="1"/>
    <n v="652721202"/>
    <n v="50"/>
    <d v="2010-09-25T00:00:00"/>
    <n v="3563"/>
    <n v="437.2"/>
    <n v="263.33"/>
    <n v="1557743.6"/>
    <n v="938244.79"/>
    <n v="619498.81000000006"/>
  </r>
  <r>
    <x v="1"/>
    <s v="Romania"/>
    <x v="0"/>
    <x v="1"/>
    <x v="3"/>
    <x v="2203"/>
    <x v="10"/>
    <x v="3"/>
    <n v="693831098"/>
    <n v="21"/>
    <d v="2015-07-14T00:00:00"/>
    <n v="8895"/>
    <n v="255.28"/>
    <n v="159.41999999999999"/>
    <n v="2270715.6"/>
    <n v="1418040.9"/>
    <n v="852674.7"/>
  </r>
  <r>
    <x v="4"/>
    <s v="Fiji"/>
    <x v="3"/>
    <x v="1"/>
    <x v="3"/>
    <x v="94"/>
    <x v="0"/>
    <x v="2"/>
    <n v="377184951"/>
    <n v="12"/>
    <d v="2011-12-19T00:00:00"/>
    <n v="6264"/>
    <n v="205.7"/>
    <n v="117.11"/>
    <n v="1288504.8"/>
    <n v="733577.04"/>
    <n v="554927.76"/>
  </r>
  <r>
    <x v="0"/>
    <s v="Honduras"/>
    <x v="10"/>
    <x v="0"/>
    <x v="3"/>
    <x v="1610"/>
    <x v="11"/>
    <x v="3"/>
    <n v="135644090"/>
    <n v="26"/>
    <d v="2015-03-26T00:00:00"/>
    <n v="8955"/>
    <n v="154.06"/>
    <n v="90.93"/>
    <n v="1379607.3"/>
    <n v="814278.15"/>
    <n v="565329.15"/>
  </r>
  <r>
    <x v="2"/>
    <s v="Indonesia"/>
    <x v="5"/>
    <x v="1"/>
    <x v="2"/>
    <x v="1567"/>
    <x v="4"/>
    <x v="5"/>
    <n v="472382342"/>
    <n v="3"/>
    <d v="2014-12-02T00:00:00"/>
    <n v="7287"/>
    <n v="109.28"/>
    <n v="35.840000000000003"/>
    <n v="796323.36"/>
    <n v="261166.07999999999"/>
    <n v="535157.28"/>
  </r>
  <r>
    <x v="0"/>
    <s v="Dominica"/>
    <x v="3"/>
    <x v="0"/>
    <x v="2"/>
    <x v="1453"/>
    <x v="11"/>
    <x v="6"/>
    <n v="610886037"/>
    <n v="49"/>
    <d v="2017-04-15T00:00:00"/>
    <n v="3608"/>
    <n v="205.7"/>
    <n v="117.11"/>
    <n v="742165.6"/>
    <n v="422532.88"/>
    <n v="319632.71999999997"/>
  </r>
  <r>
    <x v="2"/>
    <s v="Laos"/>
    <x v="7"/>
    <x v="1"/>
    <x v="1"/>
    <x v="215"/>
    <x v="1"/>
    <x v="6"/>
    <n v="744954001"/>
    <n v="5"/>
    <d v="2017-07-25T00:00:00"/>
    <n v="7298"/>
    <n v="437.2"/>
    <n v="263.33"/>
    <n v="3190685.6"/>
    <n v="1921782.34"/>
    <n v="1268903.26"/>
  </r>
  <r>
    <x v="3"/>
    <s v="Egypt"/>
    <x v="4"/>
    <x v="1"/>
    <x v="0"/>
    <x v="1779"/>
    <x v="4"/>
    <x v="7"/>
    <n v="688697564"/>
    <n v="29"/>
    <d v="2012-12-03T00:00:00"/>
    <n v="9768"/>
    <n v="81.73"/>
    <n v="56.67"/>
    <n v="798338.64"/>
    <n v="553552.56000000006"/>
    <n v="244786.08"/>
  </r>
  <r>
    <x v="4"/>
    <s v="Palau"/>
    <x v="3"/>
    <x v="0"/>
    <x v="2"/>
    <x v="1500"/>
    <x v="5"/>
    <x v="7"/>
    <n v="326540553"/>
    <n v="13"/>
    <d v="2012-03-23T00:00:00"/>
    <n v="9461"/>
    <n v="205.7"/>
    <n v="117.11"/>
    <n v="1946127.7"/>
    <n v="1107977.71"/>
    <n v="838149.99"/>
  </r>
  <r>
    <x v="1"/>
    <s v="Macedonia"/>
    <x v="3"/>
    <x v="0"/>
    <x v="1"/>
    <x v="1010"/>
    <x v="2"/>
    <x v="1"/>
    <n v="963219296"/>
    <n v="17"/>
    <d v="2010-09-18T00:00:00"/>
    <n v="6850"/>
    <n v="205.7"/>
    <n v="117.11"/>
    <n v="1409045"/>
    <n v="802203.5"/>
    <n v="606841.5"/>
  </r>
  <r>
    <x v="5"/>
    <s v="Tanzania"/>
    <x v="3"/>
    <x v="1"/>
    <x v="1"/>
    <x v="1125"/>
    <x v="6"/>
    <x v="3"/>
    <n v="373782622"/>
    <n v="35"/>
    <d v="2015-11-15T00:00:00"/>
    <n v="9439"/>
    <n v="205.7"/>
    <n v="117.11"/>
    <n v="1941602.3"/>
    <n v="1105401.29"/>
    <n v="836201.01"/>
  </r>
  <r>
    <x v="0"/>
    <s v="Saint Kitts and Nevis"/>
    <x v="10"/>
    <x v="0"/>
    <x v="2"/>
    <x v="1596"/>
    <x v="3"/>
    <x v="0"/>
    <n v="453591859"/>
    <n v="26"/>
    <d v="2013-06-10T00:00:00"/>
    <n v="6766"/>
    <n v="154.06"/>
    <n v="90.93"/>
    <n v="1042369.96"/>
    <n v="615232.38"/>
    <n v="427137.58"/>
  </r>
  <r>
    <x v="1"/>
    <s v="Austria"/>
    <x v="10"/>
    <x v="1"/>
    <x v="0"/>
    <x v="1761"/>
    <x v="4"/>
    <x v="4"/>
    <n v="468320834"/>
    <n v="39"/>
    <d v="2016-12-21T00:00:00"/>
    <n v="5397"/>
    <n v="154.06"/>
    <n v="90.93"/>
    <n v="831461.82"/>
    <n v="490749.21"/>
    <n v="340712.61"/>
  </r>
  <r>
    <x v="1"/>
    <s v="Iceland"/>
    <x v="3"/>
    <x v="0"/>
    <x v="0"/>
    <x v="782"/>
    <x v="10"/>
    <x v="1"/>
    <n v="203955876"/>
    <n v="33"/>
    <d v="2010-07-18T00:00:00"/>
    <n v="3931"/>
    <n v="205.7"/>
    <n v="117.11"/>
    <n v="808606.7"/>
    <n v="460359.41"/>
    <n v="348247.29"/>
  </r>
  <r>
    <x v="5"/>
    <s v="Mauritius"/>
    <x v="0"/>
    <x v="1"/>
    <x v="1"/>
    <x v="1050"/>
    <x v="10"/>
    <x v="0"/>
    <n v="416795814"/>
    <n v="7"/>
    <d v="2013-06-29T00:00:00"/>
    <n v="7998"/>
    <n v="255.28"/>
    <n v="159.41999999999999"/>
    <n v="2041729.44"/>
    <n v="1275041.1599999999"/>
    <n v="766688.28"/>
  </r>
  <r>
    <x v="1"/>
    <s v="Moldova"/>
    <x v="1"/>
    <x v="1"/>
    <x v="3"/>
    <x v="1929"/>
    <x v="9"/>
    <x v="4"/>
    <n v="583451974"/>
    <n v="25"/>
    <d v="2016-02-05T00:00:00"/>
    <n v="5260"/>
    <n v="152.58000000000001"/>
    <n v="97.44"/>
    <n v="802570.8"/>
    <n v="512534.4"/>
    <n v="290036.40000000002"/>
  </r>
  <r>
    <x v="1"/>
    <s v="Luxembourg"/>
    <x v="5"/>
    <x v="0"/>
    <x v="0"/>
    <x v="2204"/>
    <x v="9"/>
    <x v="0"/>
    <n v="250848186"/>
    <n v="36"/>
    <d v="2013-03-07T00:00:00"/>
    <n v="407"/>
    <n v="109.28"/>
    <n v="35.840000000000003"/>
    <n v="44476.959999999999"/>
    <n v="14586.88"/>
    <n v="29890.080000000002"/>
  </r>
  <r>
    <x v="5"/>
    <s v="Senegal"/>
    <x v="8"/>
    <x v="0"/>
    <x v="0"/>
    <x v="1539"/>
    <x v="6"/>
    <x v="3"/>
    <n v="386220777"/>
    <n v="3"/>
    <d v="2015-10-25T00:00:00"/>
    <n v="165"/>
    <n v="421.89"/>
    <n v="364.69"/>
    <n v="69611.850000000006"/>
    <n v="60173.85"/>
    <n v="9438"/>
  </r>
  <r>
    <x v="3"/>
    <s v="Syria"/>
    <x v="7"/>
    <x v="0"/>
    <x v="3"/>
    <x v="1627"/>
    <x v="1"/>
    <x v="6"/>
    <n v="227118575"/>
    <n v="31"/>
    <d v="2017-08-02T00:00:00"/>
    <n v="8288"/>
    <n v="437.2"/>
    <n v="263.33"/>
    <n v="3623513.6"/>
    <n v="2182479.04"/>
    <n v="1441034.56"/>
  </r>
  <r>
    <x v="4"/>
    <s v="Nauru"/>
    <x v="9"/>
    <x v="1"/>
    <x v="0"/>
    <x v="265"/>
    <x v="1"/>
    <x v="7"/>
    <n v="431402909"/>
    <n v="33"/>
    <d v="2012-08-16T00:00:00"/>
    <n v="562"/>
    <n v="9.33"/>
    <n v="6.92"/>
    <n v="5243.46"/>
    <n v="3889.04"/>
    <n v="1354.42"/>
  </r>
  <r>
    <x v="5"/>
    <s v="Ethiopia"/>
    <x v="8"/>
    <x v="1"/>
    <x v="2"/>
    <x v="185"/>
    <x v="8"/>
    <x v="3"/>
    <n v="827247607"/>
    <n v="13"/>
    <d v="2015-04-25T00:00:00"/>
    <n v="9805"/>
    <n v="421.89"/>
    <n v="364.69"/>
    <n v="4136631.45"/>
    <n v="3575785.45"/>
    <n v="560846"/>
  </r>
  <r>
    <x v="1"/>
    <s v="Albania"/>
    <x v="8"/>
    <x v="0"/>
    <x v="1"/>
    <x v="2011"/>
    <x v="4"/>
    <x v="1"/>
    <n v="863138997"/>
    <n v="39"/>
    <d v="2010-12-21T00:00:00"/>
    <n v="865"/>
    <n v="421.89"/>
    <n v="364.69"/>
    <n v="364934.85"/>
    <n v="315456.84999999998"/>
    <n v="49478"/>
  </r>
  <r>
    <x v="0"/>
    <s v="Dominica"/>
    <x v="1"/>
    <x v="1"/>
    <x v="2"/>
    <x v="806"/>
    <x v="9"/>
    <x v="7"/>
    <n v="957875907"/>
    <n v="14"/>
    <d v="2012-01-16T00:00:00"/>
    <n v="5622"/>
    <n v="152.58000000000001"/>
    <n v="97.44"/>
    <n v="857804.76"/>
    <n v="547807.68000000005"/>
    <n v="309997.08"/>
  </r>
  <r>
    <x v="0"/>
    <s v="Honduras"/>
    <x v="5"/>
    <x v="1"/>
    <x v="2"/>
    <x v="1417"/>
    <x v="8"/>
    <x v="6"/>
    <n v="250569665"/>
    <n v="8"/>
    <d v="2017-05-08T00:00:00"/>
    <n v="7987"/>
    <n v="109.28"/>
    <n v="35.840000000000003"/>
    <n v="872819.36"/>
    <n v="286254.08000000002"/>
    <n v="586565.28"/>
  </r>
  <r>
    <x v="5"/>
    <s v="Cape Verde"/>
    <x v="1"/>
    <x v="0"/>
    <x v="3"/>
    <x v="598"/>
    <x v="5"/>
    <x v="3"/>
    <n v="650644099"/>
    <n v="29"/>
    <d v="2015-03-31T00:00:00"/>
    <n v="8903"/>
    <n v="152.58000000000001"/>
    <n v="97.44"/>
    <n v="1358419.74"/>
    <n v="867508.32"/>
    <n v="490911.42"/>
  </r>
  <r>
    <x v="2"/>
    <s v="Indonesia"/>
    <x v="9"/>
    <x v="1"/>
    <x v="3"/>
    <x v="1993"/>
    <x v="9"/>
    <x v="1"/>
    <n v="987835538"/>
    <n v="45"/>
    <d v="2010-03-10T00:00:00"/>
    <n v="1342"/>
    <n v="9.33"/>
    <n v="6.92"/>
    <n v="12520.86"/>
    <n v="9286.64"/>
    <n v="3234.22"/>
  </r>
  <r>
    <x v="3"/>
    <s v="Somalia"/>
    <x v="7"/>
    <x v="0"/>
    <x v="3"/>
    <x v="1127"/>
    <x v="10"/>
    <x v="2"/>
    <n v="162192809"/>
    <n v="14"/>
    <d v="2011-06-17T00:00:00"/>
    <n v="5311"/>
    <n v="437.2"/>
    <n v="263.33"/>
    <n v="2321969.2000000002"/>
    <n v="1398545.63"/>
    <n v="923423.57"/>
  </r>
  <r>
    <x v="5"/>
    <s v="Mozambique"/>
    <x v="5"/>
    <x v="1"/>
    <x v="3"/>
    <x v="294"/>
    <x v="1"/>
    <x v="5"/>
    <n v="294077241"/>
    <n v="9"/>
    <d v="2014-07-28T00:00:00"/>
    <n v="2845"/>
    <n v="109.28"/>
    <n v="35.840000000000003"/>
    <n v="310901.59999999998"/>
    <n v="101964.8"/>
    <n v="208936.8"/>
  </r>
  <r>
    <x v="5"/>
    <s v="Angola"/>
    <x v="0"/>
    <x v="1"/>
    <x v="2"/>
    <x v="1756"/>
    <x v="9"/>
    <x v="7"/>
    <n v="874162662"/>
    <n v="40"/>
    <d v="2012-02-24T00:00:00"/>
    <n v="3012"/>
    <n v="255.28"/>
    <n v="159.41999999999999"/>
    <n v="768903.36"/>
    <n v="480173.04"/>
    <n v="288730.32"/>
  </r>
  <r>
    <x v="6"/>
    <s v="Greenland"/>
    <x v="2"/>
    <x v="1"/>
    <x v="1"/>
    <x v="1090"/>
    <x v="2"/>
    <x v="7"/>
    <n v="113435399"/>
    <n v="29"/>
    <d v="2012-10-12T00:00:00"/>
    <n v="6910"/>
    <n v="47.45"/>
    <n v="31.79"/>
    <n v="327879.5"/>
    <n v="219668.9"/>
    <n v="108210.6"/>
  </r>
  <r>
    <x v="0"/>
    <s v="Honduras"/>
    <x v="8"/>
    <x v="1"/>
    <x v="3"/>
    <x v="2061"/>
    <x v="9"/>
    <x v="3"/>
    <n v="793194282"/>
    <n v="39"/>
    <d v="2015-02-23T00:00:00"/>
    <n v="2669"/>
    <n v="421.89"/>
    <n v="364.69"/>
    <n v="1126024.4099999999"/>
    <n v="973357.61"/>
    <n v="152666.79999999999"/>
  </r>
  <r>
    <x v="4"/>
    <s v="Samoa"/>
    <x v="9"/>
    <x v="1"/>
    <x v="1"/>
    <x v="1057"/>
    <x v="9"/>
    <x v="2"/>
    <n v="815050637"/>
    <n v="43"/>
    <d v="2011-03-07T00:00:00"/>
    <n v="451"/>
    <n v="9.33"/>
    <n v="6.92"/>
    <n v="4207.83"/>
    <n v="3120.92"/>
    <n v="1086.9100000000001"/>
  </r>
  <r>
    <x v="2"/>
    <s v="North Korea"/>
    <x v="9"/>
    <x v="0"/>
    <x v="0"/>
    <x v="193"/>
    <x v="6"/>
    <x v="7"/>
    <n v="850928294"/>
    <n v="4"/>
    <d v="2012-10-09T00:00:00"/>
    <n v="7447"/>
    <n v="9.33"/>
    <n v="6.92"/>
    <n v="69480.509999999995"/>
    <n v="51533.24"/>
    <n v="17947.27"/>
  </r>
  <r>
    <x v="3"/>
    <s v="Jordan"/>
    <x v="1"/>
    <x v="0"/>
    <x v="0"/>
    <x v="380"/>
    <x v="10"/>
    <x v="1"/>
    <n v="293063580"/>
    <n v="0"/>
    <d v="2010-06-27T00:00:00"/>
    <n v="2881"/>
    <n v="152.58000000000001"/>
    <n v="97.44"/>
    <n v="439582.98"/>
    <n v="280724.64"/>
    <n v="158858.34"/>
  </r>
  <r>
    <x v="2"/>
    <s v="Thailand"/>
    <x v="2"/>
    <x v="0"/>
    <x v="3"/>
    <x v="1903"/>
    <x v="1"/>
    <x v="5"/>
    <n v="404005324"/>
    <n v="46"/>
    <d v="2014-09-15T00:00:00"/>
    <n v="3008"/>
    <n v="47.45"/>
    <n v="31.79"/>
    <n v="142729.60000000001"/>
    <n v="95624.320000000007"/>
    <n v="47105.279999999999"/>
  </r>
  <r>
    <x v="1"/>
    <s v="Serbia"/>
    <x v="11"/>
    <x v="0"/>
    <x v="0"/>
    <x v="844"/>
    <x v="2"/>
    <x v="0"/>
    <n v="266614854"/>
    <n v="17"/>
    <d v="2013-10-10T00:00:00"/>
    <n v="6115"/>
    <n v="668.27"/>
    <n v="502.54"/>
    <n v="4086471.05"/>
    <n v="3073032.1"/>
    <n v="1013438.95"/>
  </r>
  <r>
    <x v="1"/>
    <s v="Andorra"/>
    <x v="11"/>
    <x v="1"/>
    <x v="2"/>
    <x v="968"/>
    <x v="7"/>
    <x v="4"/>
    <n v="834065997"/>
    <n v="31"/>
    <d v="2016-09-14T00:00:00"/>
    <n v="7518"/>
    <n v="668.27"/>
    <n v="502.54"/>
    <n v="5024053.8600000003"/>
    <n v="3778095.72"/>
    <n v="1245958.1399999999"/>
  </r>
  <r>
    <x v="1"/>
    <s v="Lithuania"/>
    <x v="9"/>
    <x v="1"/>
    <x v="0"/>
    <x v="1699"/>
    <x v="8"/>
    <x v="1"/>
    <n v="879845082"/>
    <n v="17"/>
    <d v="2010-05-01T00:00:00"/>
    <n v="4567"/>
    <n v="9.33"/>
    <n v="6.92"/>
    <n v="42610.11"/>
    <n v="31603.64"/>
    <n v="11006.47"/>
  </r>
  <r>
    <x v="3"/>
    <s v="Egypt"/>
    <x v="11"/>
    <x v="1"/>
    <x v="0"/>
    <x v="1220"/>
    <x v="4"/>
    <x v="4"/>
    <n v="147750937"/>
    <n v="43"/>
    <d v="2017-01-06T00:00:00"/>
    <n v="1641"/>
    <n v="668.27"/>
    <n v="502.54"/>
    <n v="1096631.07"/>
    <n v="824668.14"/>
    <n v="271962.93"/>
  </r>
  <r>
    <x v="5"/>
    <s v="The Gambia"/>
    <x v="0"/>
    <x v="0"/>
    <x v="0"/>
    <x v="1232"/>
    <x v="8"/>
    <x v="5"/>
    <n v="701894891"/>
    <n v="40"/>
    <d v="2014-05-18T00:00:00"/>
    <n v="5151"/>
    <n v="255.28"/>
    <n v="159.41999999999999"/>
    <n v="1314947.28"/>
    <n v="821172.42"/>
    <n v="493774.86"/>
  </r>
  <r>
    <x v="5"/>
    <s v="Equatorial Guinea"/>
    <x v="4"/>
    <x v="0"/>
    <x v="1"/>
    <x v="1223"/>
    <x v="3"/>
    <x v="3"/>
    <n v="176700770"/>
    <n v="27"/>
    <d v="2015-05-29T00:00:00"/>
    <n v="8539"/>
    <n v="81.73"/>
    <n v="56.67"/>
    <n v="697892.47"/>
    <n v="483905.13"/>
    <n v="213987.34"/>
  </r>
  <r>
    <x v="0"/>
    <s v="Dominica"/>
    <x v="9"/>
    <x v="1"/>
    <x v="3"/>
    <x v="718"/>
    <x v="3"/>
    <x v="2"/>
    <n v="326904904"/>
    <n v="36"/>
    <d v="2011-06-27T00:00:00"/>
    <n v="7281"/>
    <n v="9.33"/>
    <n v="6.92"/>
    <n v="67931.73"/>
    <n v="50384.52"/>
    <n v="17547.21"/>
  </r>
  <r>
    <x v="3"/>
    <s v="Algeria"/>
    <x v="0"/>
    <x v="0"/>
    <x v="3"/>
    <x v="852"/>
    <x v="2"/>
    <x v="0"/>
    <n v="277556121"/>
    <n v="39"/>
    <d v="2013-10-29T00:00:00"/>
    <n v="3879"/>
    <n v="255.28"/>
    <n v="159.41999999999999"/>
    <n v="990231.12"/>
    <n v="618390.18000000005"/>
    <n v="371840.94"/>
  </r>
  <r>
    <x v="3"/>
    <s v="Kuwait"/>
    <x v="11"/>
    <x v="0"/>
    <x v="0"/>
    <x v="558"/>
    <x v="0"/>
    <x v="2"/>
    <n v="574015748"/>
    <n v="19"/>
    <d v="2012-01-08T00:00:00"/>
    <n v="2871"/>
    <n v="668.27"/>
    <n v="502.54"/>
    <n v="1918603.17"/>
    <n v="1442792.34"/>
    <n v="475810.83"/>
  </r>
  <r>
    <x v="5"/>
    <s v="Rwanda"/>
    <x v="7"/>
    <x v="1"/>
    <x v="2"/>
    <x v="287"/>
    <x v="6"/>
    <x v="3"/>
    <n v="931957614"/>
    <n v="50"/>
    <d v="2015-11-25T00:00:00"/>
    <n v="5823"/>
    <n v="437.2"/>
    <n v="263.33"/>
    <n v="2545815.6"/>
    <n v="1533370.59"/>
    <n v="1012445.01"/>
  </r>
  <r>
    <x v="2"/>
    <s v="Uzbekistan"/>
    <x v="3"/>
    <x v="0"/>
    <x v="2"/>
    <x v="2204"/>
    <x v="9"/>
    <x v="0"/>
    <n v="687368047"/>
    <n v="15"/>
    <d v="2013-02-14T00:00:00"/>
    <n v="6335"/>
    <n v="205.7"/>
    <n v="117.11"/>
    <n v="1303109.5"/>
    <n v="741891.85"/>
    <n v="561217.65"/>
  </r>
  <r>
    <x v="1"/>
    <s v="Slovakia"/>
    <x v="7"/>
    <x v="1"/>
    <x v="0"/>
    <x v="307"/>
    <x v="4"/>
    <x v="2"/>
    <n v="146545875"/>
    <n v="41"/>
    <d v="2012-01-07T00:00:00"/>
    <n v="5036"/>
    <n v="437.2"/>
    <n v="263.33"/>
    <n v="2201739.2000000002"/>
    <n v="1326129.8799999999"/>
    <n v="875609.32"/>
  </r>
  <r>
    <x v="3"/>
    <s v="Morocco"/>
    <x v="1"/>
    <x v="1"/>
    <x v="1"/>
    <x v="2004"/>
    <x v="2"/>
    <x v="0"/>
    <n v="136102426"/>
    <n v="12"/>
    <d v="2013-09-23T00:00:00"/>
    <n v="4587"/>
    <n v="152.58000000000001"/>
    <n v="97.44"/>
    <n v="699884.46"/>
    <n v="446957.28"/>
    <n v="252927.18"/>
  </r>
  <r>
    <x v="2"/>
    <s v="Bhutan"/>
    <x v="11"/>
    <x v="0"/>
    <x v="1"/>
    <x v="163"/>
    <x v="5"/>
    <x v="6"/>
    <n v="652961528"/>
    <n v="6"/>
    <d v="2017-03-20T00:00:00"/>
    <n v="4681"/>
    <n v="668.27"/>
    <n v="502.54"/>
    <n v="3128171.87"/>
    <n v="2352389.7400000002"/>
    <n v="775782.13"/>
  </r>
  <r>
    <x v="1"/>
    <s v="Romania"/>
    <x v="0"/>
    <x v="1"/>
    <x v="1"/>
    <x v="1732"/>
    <x v="7"/>
    <x v="5"/>
    <n v="414359509"/>
    <n v="12"/>
    <d v="2014-09-11T00:00:00"/>
    <n v="7042"/>
    <n v="255.28"/>
    <n v="159.41999999999999"/>
    <n v="1797681.76"/>
    <n v="1122635.6399999999"/>
    <n v="675046.12"/>
  </r>
  <r>
    <x v="0"/>
    <s v="Costa Rica"/>
    <x v="10"/>
    <x v="0"/>
    <x v="2"/>
    <x v="1251"/>
    <x v="2"/>
    <x v="1"/>
    <n v="907845199"/>
    <n v="5"/>
    <d v="2010-10-02T00:00:00"/>
    <n v="423"/>
    <n v="154.06"/>
    <n v="90.93"/>
    <n v="65167.38"/>
    <n v="38463.39"/>
    <n v="26703.99"/>
  </r>
  <r>
    <x v="3"/>
    <s v="Libya"/>
    <x v="11"/>
    <x v="1"/>
    <x v="0"/>
    <x v="1384"/>
    <x v="5"/>
    <x v="2"/>
    <n v="541279923"/>
    <n v="28"/>
    <d v="2011-03-29T00:00:00"/>
    <n v="5613"/>
    <n v="668.27"/>
    <n v="502.54"/>
    <n v="3750999.51"/>
    <n v="2820757.02"/>
    <n v="930242.49"/>
  </r>
  <r>
    <x v="0"/>
    <s v="Jamaica"/>
    <x v="10"/>
    <x v="1"/>
    <x v="0"/>
    <x v="1034"/>
    <x v="3"/>
    <x v="2"/>
    <n v="492837512"/>
    <n v="7"/>
    <d v="2011-05-20T00:00:00"/>
    <n v="427"/>
    <n v="154.06"/>
    <n v="90.93"/>
    <n v="65783.62"/>
    <n v="38827.11"/>
    <n v="26956.51"/>
  </r>
  <r>
    <x v="4"/>
    <s v="Solomon Islands"/>
    <x v="9"/>
    <x v="1"/>
    <x v="1"/>
    <x v="842"/>
    <x v="10"/>
    <x v="3"/>
    <n v="661004292"/>
    <n v="36"/>
    <d v="2015-07-07T00:00:00"/>
    <n v="4714"/>
    <n v="9.33"/>
    <n v="6.92"/>
    <n v="43981.62"/>
    <n v="32620.880000000001"/>
    <n v="11360.74"/>
  </r>
  <r>
    <x v="5"/>
    <s v="Mozambique"/>
    <x v="11"/>
    <x v="0"/>
    <x v="2"/>
    <x v="2205"/>
    <x v="11"/>
    <x v="6"/>
    <n v="114579093"/>
    <n v="43"/>
    <d v="2017-03-17T00:00:00"/>
    <n v="5355"/>
    <n v="668.27"/>
    <n v="502.54"/>
    <n v="3578585.85"/>
    <n v="2691101.7"/>
    <n v="887484.15"/>
  </r>
  <r>
    <x v="0"/>
    <s v="Dominica"/>
    <x v="10"/>
    <x v="1"/>
    <x v="0"/>
    <x v="6"/>
    <x v="5"/>
    <x v="2"/>
    <n v="242673242"/>
    <n v="23"/>
    <d v="2011-04-20T00:00:00"/>
    <n v="1260"/>
    <n v="154.06"/>
    <n v="90.93"/>
    <n v="194115.6"/>
    <n v="114571.8"/>
    <n v="79543.8"/>
  </r>
  <r>
    <x v="2"/>
    <s v="Philippines"/>
    <x v="9"/>
    <x v="0"/>
    <x v="0"/>
    <x v="240"/>
    <x v="2"/>
    <x v="7"/>
    <n v="704710566"/>
    <n v="7"/>
    <d v="2012-09-15T00:00:00"/>
    <n v="8372"/>
    <n v="9.33"/>
    <n v="6.92"/>
    <n v="78110.759999999995"/>
    <n v="57934.239999999998"/>
    <n v="20176.52"/>
  </r>
  <r>
    <x v="2"/>
    <s v="Mongolia"/>
    <x v="3"/>
    <x v="0"/>
    <x v="2"/>
    <x v="912"/>
    <x v="7"/>
    <x v="5"/>
    <n v="780427396"/>
    <n v="42"/>
    <d v="2014-09-30T00:00:00"/>
    <n v="4664"/>
    <n v="205.7"/>
    <n v="117.11"/>
    <n v="959384.8"/>
    <n v="546201.04"/>
    <n v="413183.76"/>
  </r>
  <r>
    <x v="0"/>
    <s v="Panama"/>
    <x v="8"/>
    <x v="1"/>
    <x v="1"/>
    <x v="2206"/>
    <x v="11"/>
    <x v="3"/>
    <n v="719872558"/>
    <n v="9"/>
    <d v="2015-02-16T00:00:00"/>
    <n v="5142"/>
    <n v="421.89"/>
    <n v="364.69"/>
    <n v="2169358.38"/>
    <n v="1875235.98"/>
    <n v="294122.40000000002"/>
  </r>
  <r>
    <x v="5"/>
    <s v="Ghana"/>
    <x v="9"/>
    <x v="0"/>
    <x v="2"/>
    <x v="1631"/>
    <x v="5"/>
    <x v="0"/>
    <n v="393407380"/>
    <n v="5"/>
    <d v="2013-03-21T00:00:00"/>
    <n v="6841"/>
    <n v="9.33"/>
    <n v="6.92"/>
    <n v="63826.53"/>
    <n v="47339.72"/>
    <n v="16486.810000000001"/>
  </r>
  <r>
    <x v="5"/>
    <s v="Sao Tome and Principe"/>
    <x v="5"/>
    <x v="0"/>
    <x v="1"/>
    <x v="1239"/>
    <x v="4"/>
    <x v="7"/>
    <n v="641705691"/>
    <n v="17"/>
    <d v="2012-12-07T00:00:00"/>
    <n v="3829"/>
    <n v="109.28"/>
    <n v="35.840000000000003"/>
    <n v="418433.12"/>
    <n v="137231.35999999999"/>
    <n v="281201.76"/>
  </r>
  <r>
    <x v="3"/>
    <s v="Iraq"/>
    <x v="4"/>
    <x v="1"/>
    <x v="0"/>
    <x v="1053"/>
    <x v="7"/>
    <x v="2"/>
    <n v="125753819"/>
    <n v="41"/>
    <d v="2011-09-18T00:00:00"/>
    <n v="2205"/>
    <n v="81.73"/>
    <n v="56.67"/>
    <n v="180214.65"/>
    <n v="124957.35"/>
    <n v="55257.3"/>
  </r>
  <r>
    <x v="1"/>
    <s v="Malta"/>
    <x v="0"/>
    <x v="1"/>
    <x v="2"/>
    <x v="722"/>
    <x v="7"/>
    <x v="2"/>
    <n v="276850593"/>
    <n v="13"/>
    <d v="2011-09-03T00:00:00"/>
    <n v="5097"/>
    <n v="255.28"/>
    <n v="159.41999999999999"/>
    <n v="1301162.1599999999"/>
    <n v="812563.74"/>
    <n v="488598.42"/>
  </r>
  <r>
    <x v="2"/>
    <s v="Uzbekistan"/>
    <x v="6"/>
    <x v="0"/>
    <x v="3"/>
    <x v="588"/>
    <x v="3"/>
    <x v="4"/>
    <n v="346607339"/>
    <n v="34"/>
    <d v="2016-06-13T00:00:00"/>
    <n v="7669"/>
    <n v="651.21"/>
    <n v="524.96"/>
    <n v="4994129.49"/>
    <n v="4025918.24"/>
    <n v="968211.25"/>
  </r>
  <r>
    <x v="1"/>
    <s v="Andorra"/>
    <x v="3"/>
    <x v="0"/>
    <x v="2"/>
    <x v="2119"/>
    <x v="8"/>
    <x v="2"/>
    <n v="556947886"/>
    <n v="42"/>
    <d v="2011-05-17T00:00:00"/>
    <n v="2111"/>
    <n v="205.7"/>
    <n v="117.11"/>
    <n v="434232.7"/>
    <n v="247219.21"/>
    <n v="187013.49"/>
  </r>
  <r>
    <x v="5"/>
    <s v="Burundi"/>
    <x v="0"/>
    <x v="1"/>
    <x v="1"/>
    <x v="1706"/>
    <x v="5"/>
    <x v="0"/>
    <n v="750108563"/>
    <n v="38"/>
    <d v="2013-04-16T00:00:00"/>
    <n v="2648"/>
    <n v="255.28"/>
    <n v="159.41999999999999"/>
    <n v="675981.44"/>
    <n v="422144.16"/>
    <n v="253837.28"/>
  </r>
  <r>
    <x v="0"/>
    <s v="Dominica"/>
    <x v="6"/>
    <x v="1"/>
    <x v="3"/>
    <x v="2207"/>
    <x v="1"/>
    <x v="0"/>
    <n v="838638198"/>
    <n v="11"/>
    <d v="2013-08-02T00:00:00"/>
    <n v="534"/>
    <n v="651.21"/>
    <n v="524.96"/>
    <n v="347746.14"/>
    <n v="280328.64"/>
    <n v="67417.5"/>
  </r>
  <r>
    <x v="2"/>
    <s v="Taiwan"/>
    <x v="7"/>
    <x v="0"/>
    <x v="3"/>
    <x v="1649"/>
    <x v="3"/>
    <x v="7"/>
    <n v="355398118"/>
    <n v="15"/>
    <d v="2012-06-15T00:00:00"/>
    <n v="9056"/>
    <n v="437.2"/>
    <n v="263.33"/>
    <n v="3959283.2"/>
    <n v="2384716.48"/>
    <n v="1574566.72"/>
  </r>
  <r>
    <x v="5"/>
    <s v="Lesotho"/>
    <x v="10"/>
    <x v="1"/>
    <x v="3"/>
    <x v="1946"/>
    <x v="7"/>
    <x v="5"/>
    <n v="703562152"/>
    <n v="41"/>
    <d v="2014-10-09T00:00:00"/>
    <n v="8530"/>
    <n v="154.06"/>
    <n v="90.93"/>
    <n v="1314131.8"/>
    <n v="775632.9"/>
    <n v="538498.9"/>
  </r>
  <r>
    <x v="4"/>
    <s v="Tuvalu"/>
    <x v="11"/>
    <x v="1"/>
    <x v="0"/>
    <x v="803"/>
    <x v="11"/>
    <x v="2"/>
    <n v="206616628"/>
    <n v="43"/>
    <d v="2011-03-24T00:00:00"/>
    <n v="1306"/>
    <n v="668.27"/>
    <n v="502.54"/>
    <n v="872760.62"/>
    <n v="656317.24"/>
    <n v="216443.38"/>
  </r>
  <r>
    <x v="6"/>
    <s v="Greenland"/>
    <x v="2"/>
    <x v="0"/>
    <x v="1"/>
    <x v="2118"/>
    <x v="1"/>
    <x v="7"/>
    <n v="858360373"/>
    <n v="13"/>
    <d v="2012-08-12T00:00:00"/>
    <n v="6764"/>
    <n v="47.45"/>
    <n v="31.79"/>
    <n v="320951.8"/>
    <n v="215027.56"/>
    <n v="105924.24"/>
  </r>
  <r>
    <x v="2"/>
    <s v="Sri Lanka"/>
    <x v="5"/>
    <x v="0"/>
    <x v="2"/>
    <x v="1539"/>
    <x v="6"/>
    <x v="3"/>
    <n v="672904717"/>
    <n v="8"/>
    <d v="2015-10-30T00:00:00"/>
    <n v="6314"/>
    <n v="109.28"/>
    <n v="35.840000000000003"/>
    <n v="689993.92"/>
    <n v="226293.76000000001"/>
    <n v="463700.16"/>
  </r>
  <r>
    <x v="5"/>
    <s v="Kenya"/>
    <x v="2"/>
    <x v="1"/>
    <x v="3"/>
    <x v="1253"/>
    <x v="6"/>
    <x v="5"/>
    <n v="434673488"/>
    <n v="22"/>
    <d v="2014-11-12T00:00:00"/>
    <n v="8399"/>
    <n v="47.45"/>
    <n v="31.79"/>
    <n v="398532.55"/>
    <n v="267004.21000000002"/>
    <n v="131528.34"/>
  </r>
  <r>
    <x v="1"/>
    <s v="United Kingdom"/>
    <x v="11"/>
    <x v="0"/>
    <x v="1"/>
    <x v="984"/>
    <x v="5"/>
    <x v="7"/>
    <n v="548403012"/>
    <n v="12"/>
    <d v="2012-04-04T00:00:00"/>
    <n v="3493"/>
    <n v="668.27"/>
    <n v="502.54"/>
    <n v="2334267.11"/>
    <n v="1755372.22"/>
    <n v="578894.89"/>
  </r>
  <r>
    <x v="5"/>
    <s v="Burundi"/>
    <x v="5"/>
    <x v="1"/>
    <x v="0"/>
    <x v="1783"/>
    <x v="1"/>
    <x v="3"/>
    <n v="589142119"/>
    <n v="25"/>
    <d v="2015-08-21T00:00:00"/>
    <n v="9100"/>
    <n v="109.28"/>
    <n v="35.840000000000003"/>
    <n v="994448"/>
    <n v="326144"/>
    <n v="668304"/>
  </r>
  <r>
    <x v="1"/>
    <s v="United Kingdom"/>
    <x v="10"/>
    <x v="0"/>
    <x v="2"/>
    <x v="129"/>
    <x v="2"/>
    <x v="1"/>
    <n v="652252137"/>
    <n v="19"/>
    <d v="2010-09-26T00:00:00"/>
    <n v="4757"/>
    <n v="154.06"/>
    <n v="90.93"/>
    <n v="732863.42"/>
    <n v="432554.01"/>
    <n v="300309.40999999997"/>
  </r>
  <r>
    <x v="5"/>
    <s v="Botswana"/>
    <x v="1"/>
    <x v="0"/>
    <x v="1"/>
    <x v="2208"/>
    <x v="0"/>
    <x v="1"/>
    <n v="903406894"/>
    <n v="43"/>
    <d v="2011-02-09T00:00:00"/>
    <n v="7030"/>
    <n v="152.58000000000001"/>
    <n v="97.44"/>
    <n v="1072637.3999999999"/>
    <n v="685003.2"/>
    <n v="387634.2"/>
  </r>
  <r>
    <x v="5"/>
    <s v="Benin"/>
    <x v="10"/>
    <x v="1"/>
    <x v="3"/>
    <x v="2209"/>
    <x v="6"/>
    <x v="3"/>
    <n v="228592717"/>
    <n v="4"/>
    <d v="2015-11-03T00:00:00"/>
    <n v="4520"/>
    <n v="154.06"/>
    <n v="90.93"/>
    <n v="696351.2"/>
    <n v="411003.6"/>
    <n v="285347.59999999998"/>
  </r>
  <r>
    <x v="1"/>
    <s v="Malta"/>
    <x v="7"/>
    <x v="0"/>
    <x v="0"/>
    <x v="808"/>
    <x v="5"/>
    <x v="5"/>
    <n v="284108436"/>
    <n v="5"/>
    <d v="2014-04-03T00:00:00"/>
    <n v="2854"/>
    <n v="437.2"/>
    <n v="263.33"/>
    <n v="1247768.8"/>
    <n v="751543.82"/>
    <n v="496224.98"/>
  </r>
  <r>
    <x v="5"/>
    <s v="Gabon"/>
    <x v="3"/>
    <x v="1"/>
    <x v="1"/>
    <x v="1284"/>
    <x v="10"/>
    <x v="2"/>
    <n v="546565377"/>
    <n v="7"/>
    <d v="2011-07-01T00:00:00"/>
    <n v="9696"/>
    <n v="205.7"/>
    <n v="117.11"/>
    <n v="1994467.2"/>
    <n v="1135498.56"/>
    <n v="858968.64"/>
  </r>
  <r>
    <x v="5"/>
    <s v="Seychelles"/>
    <x v="6"/>
    <x v="0"/>
    <x v="3"/>
    <x v="64"/>
    <x v="9"/>
    <x v="1"/>
    <n v="562887370"/>
    <n v="10"/>
    <d v="2010-02-08T00:00:00"/>
    <n v="9736"/>
    <n v="651.21"/>
    <n v="524.96"/>
    <n v="6340180.5599999996"/>
    <n v="5111010.5599999996"/>
    <n v="1229170"/>
  </r>
  <r>
    <x v="5"/>
    <s v="Nigeria"/>
    <x v="1"/>
    <x v="0"/>
    <x v="2"/>
    <x v="1757"/>
    <x v="7"/>
    <x v="0"/>
    <n v="400310742"/>
    <n v="28"/>
    <d v="2013-09-17T00:00:00"/>
    <n v="9699"/>
    <n v="152.58000000000001"/>
    <n v="97.44"/>
    <n v="1479873.42"/>
    <n v="945070.56"/>
    <n v="534802.86"/>
  </r>
  <r>
    <x v="3"/>
    <s v="Egypt"/>
    <x v="9"/>
    <x v="0"/>
    <x v="3"/>
    <x v="2210"/>
    <x v="10"/>
    <x v="3"/>
    <n v="196384322"/>
    <n v="12"/>
    <d v="2015-06-28T00:00:00"/>
    <n v="3340"/>
    <n v="9.33"/>
    <n v="6.92"/>
    <n v="31162.2"/>
    <n v="23112.799999999999"/>
    <n v="8049.4"/>
  </r>
  <r>
    <x v="3"/>
    <s v="Pakistan"/>
    <x v="10"/>
    <x v="1"/>
    <x v="1"/>
    <x v="2211"/>
    <x v="10"/>
    <x v="6"/>
    <n v="608969438"/>
    <n v="30"/>
    <d v="2017-07-25T00:00:00"/>
    <n v="6444"/>
    <n v="154.06"/>
    <n v="90.93"/>
    <n v="992762.64"/>
    <n v="585952.92000000004"/>
    <n v="406809.72"/>
  </r>
  <r>
    <x v="5"/>
    <s v="Ghana"/>
    <x v="2"/>
    <x v="1"/>
    <x v="1"/>
    <x v="2212"/>
    <x v="3"/>
    <x v="2"/>
    <n v="566239917"/>
    <n v="33"/>
    <d v="2011-06-12T00:00:00"/>
    <n v="1829"/>
    <n v="47.45"/>
    <n v="31.79"/>
    <n v="86786.05"/>
    <n v="58143.91"/>
    <n v="28642.14"/>
  </r>
  <r>
    <x v="1"/>
    <s v="Norway"/>
    <x v="10"/>
    <x v="1"/>
    <x v="3"/>
    <x v="1328"/>
    <x v="1"/>
    <x v="7"/>
    <n v="416682088"/>
    <n v="40"/>
    <d v="2012-08-14T00:00:00"/>
    <n v="4344"/>
    <n v="154.06"/>
    <n v="90.93"/>
    <n v="669236.64"/>
    <n v="394999.92"/>
    <n v="274236.71999999997"/>
  </r>
  <r>
    <x v="1"/>
    <s v="Cyprus"/>
    <x v="10"/>
    <x v="1"/>
    <x v="0"/>
    <x v="2213"/>
    <x v="0"/>
    <x v="1"/>
    <n v="579094779"/>
    <n v="3"/>
    <d v="2010-12-11T00:00:00"/>
    <n v="5869"/>
    <n v="154.06"/>
    <n v="90.93"/>
    <n v="904178.14"/>
    <n v="533668.17000000004"/>
    <n v="370509.97"/>
  </r>
  <r>
    <x v="1"/>
    <s v="Czech Republic"/>
    <x v="9"/>
    <x v="0"/>
    <x v="0"/>
    <x v="204"/>
    <x v="4"/>
    <x v="7"/>
    <n v="192589318"/>
    <n v="45"/>
    <d v="2012-12-16T00:00:00"/>
    <n v="314"/>
    <n v="9.33"/>
    <n v="6.92"/>
    <n v="2929.62"/>
    <n v="2172.88"/>
    <n v="756.74"/>
  </r>
  <r>
    <x v="5"/>
    <s v="Guinea-Bissau"/>
    <x v="6"/>
    <x v="0"/>
    <x v="0"/>
    <x v="1608"/>
    <x v="11"/>
    <x v="5"/>
    <n v="266589534"/>
    <n v="19"/>
    <d v="2014-03-02T00:00:00"/>
    <n v="8622"/>
    <n v="651.21"/>
    <n v="524.96"/>
    <n v="5614732.6200000001"/>
    <n v="4526205.12"/>
    <n v="1088527.5"/>
  </r>
  <r>
    <x v="5"/>
    <s v="Togo"/>
    <x v="7"/>
    <x v="1"/>
    <x v="2"/>
    <x v="2214"/>
    <x v="2"/>
    <x v="2"/>
    <n v="530831754"/>
    <n v="47"/>
    <d v="2011-11-14T00:00:00"/>
    <n v="3767"/>
    <n v="437.2"/>
    <n v="263.33"/>
    <n v="1646932.4"/>
    <n v="991964.11"/>
    <n v="654968.29"/>
  </r>
  <r>
    <x v="1"/>
    <s v="Belarus"/>
    <x v="11"/>
    <x v="1"/>
    <x v="0"/>
    <x v="2215"/>
    <x v="11"/>
    <x v="3"/>
    <n v="785364806"/>
    <n v="37"/>
    <d v="2015-03-21T00:00:00"/>
    <n v="5754"/>
    <n v="668.27"/>
    <n v="502.54"/>
    <n v="3845225.58"/>
    <n v="2891615.16"/>
    <n v="953610.42"/>
  </r>
  <r>
    <x v="1"/>
    <s v="Russia"/>
    <x v="0"/>
    <x v="1"/>
    <x v="0"/>
    <x v="2157"/>
    <x v="0"/>
    <x v="2"/>
    <n v="450550019"/>
    <n v="9"/>
    <d v="2012-01-02T00:00:00"/>
    <n v="6618"/>
    <n v="255.28"/>
    <n v="159.41999999999999"/>
    <n v="1689443.04"/>
    <n v="1055041.56"/>
    <n v="634401.48"/>
  </r>
  <r>
    <x v="1"/>
    <s v="Bulgaria"/>
    <x v="10"/>
    <x v="1"/>
    <x v="1"/>
    <x v="2216"/>
    <x v="9"/>
    <x v="1"/>
    <n v="817061221"/>
    <n v="26"/>
    <d v="2010-02-21T00:00:00"/>
    <n v="5427"/>
    <n v="154.06"/>
    <n v="90.93"/>
    <n v="836083.62"/>
    <n v="493477.11"/>
    <n v="342606.51"/>
  </r>
  <r>
    <x v="0"/>
    <s v="Dominican Republic"/>
    <x v="6"/>
    <x v="0"/>
    <x v="3"/>
    <x v="1978"/>
    <x v="7"/>
    <x v="1"/>
    <n v="995884740"/>
    <n v="8"/>
    <d v="2010-08-23T00:00:00"/>
    <n v="3280"/>
    <n v="651.21"/>
    <n v="524.96"/>
    <n v="2135968.7999999998"/>
    <n v="1721868.8"/>
    <n v="414100"/>
  </r>
  <r>
    <x v="1"/>
    <s v="Slovakia"/>
    <x v="6"/>
    <x v="0"/>
    <x v="3"/>
    <x v="2217"/>
    <x v="11"/>
    <x v="7"/>
    <n v="168319404"/>
    <n v="19"/>
    <d v="2012-03-10T00:00:00"/>
    <n v="8307"/>
    <n v="651.21"/>
    <n v="524.96"/>
    <n v="5409601.4699999997"/>
    <n v="4360842.72"/>
    <n v="1048758.75"/>
  </r>
  <r>
    <x v="2"/>
    <s v="Laos"/>
    <x v="2"/>
    <x v="1"/>
    <x v="3"/>
    <x v="1972"/>
    <x v="5"/>
    <x v="5"/>
    <n v="735976541"/>
    <n v="33"/>
    <d v="2014-04-17T00:00:00"/>
    <n v="668"/>
    <n v="47.45"/>
    <n v="31.79"/>
    <n v="31696.6"/>
    <n v="21235.72"/>
    <n v="10460.879999999999"/>
  </r>
  <r>
    <x v="5"/>
    <s v="Guinea"/>
    <x v="5"/>
    <x v="1"/>
    <x v="1"/>
    <x v="394"/>
    <x v="7"/>
    <x v="0"/>
    <n v="670779979"/>
    <n v="11"/>
    <d v="2013-09-09T00:00:00"/>
    <n v="7557"/>
    <n v="109.28"/>
    <n v="35.840000000000003"/>
    <n v="825828.96"/>
    <n v="270842.88"/>
    <n v="554986.07999999996"/>
  </r>
  <r>
    <x v="4"/>
    <s v="Kiribati"/>
    <x v="6"/>
    <x v="0"/>
    <x v="1"/>
    <x v="412"/>
    <x v="9"/>
    <x v="4"/>
    <n v="264966046"/>
    <n v="32"/>
    <d v="2016-02-05T00:00:00"/>
    <n v="8196"/>
    <n v="651.21"/>
    <n v="524.96"/>
    <n v="5337317.16"/>
    <n v="4302572.16"/>
    <n v="1034745"/>
  </r>
  <r>
    <x v="1"/>
    <s v="Croatia"/>
    <x v="5"/>
    <x v="0"/>
    <x v="1"/>
    <x v="1422"/>
    <x v="10"/>
    <x v="4"/>
    <n v="781083571"/>
    <n v="9"/>
    <d v="2016-06-18T00:00:00"/>
    <n v="8841"/>
    <n v="109.28"/>
    <n v="35.840000000000003"/>
    <n v="966144.48"/>
    <n v="316861.44"/>
    <n v="649283.04"/>
  </r>
  <r>
    <x v="1"/>
    <s v="Ukraine"/>
    <x v="3"/>
    <x v="1"/>
    <x v="0"/>
    <x v="1888"/>
    <x v="5"/>
    <x v="2"/>
    <n v="401993882"/>
    <n v="21"/>
    <d v="2011-04-11T00:00:00"/>
    <n v="7778"/>
    <n v="205.7"/>
    <n v="117.11"/>
    <n v="1599934.6"/>
    <n v="910881.58"/>
    <n v="689053.02"/>
  </r>
  <r>
    <x v="0"/>
    <s v="The Bahamas"/>
    <x v="1"/>
    <x v="1"/>
    <x v="2"/>
    <x v="37"/>
    <x v="7"/>
    <x v="4"/>
    <n v="980870807"/>
    <n v="33"/>
    <d v="2016-09-09T00:00:00"/>
    <n v="324"/>
    <n v="152.58000000000001"/>
    <n v="97.44"/>
    <n v="49435.92"/>
    <n v="31570.560000000001"/>
    <n v="17865.36"/>
  </r>
  <r>
    <x v="1"/>
    <s v="France"/>
    <x v="6"/>
    <x v="0"/>
    <x v="2"/>
    <x v="86"/>
    <x v="9"/>
    <x v="7"/>
    <n v="391200673"/>
    <n v="25"/>
    <d v="2012-02-13T00:00:00"/>
    <n v="3827"/>
    <n v="651.21"/>
    <n v="524.96"/>
    <n v="2492180.67"/>
    <n v="2009021.92"/>
    <n v="483158.75"/>
  </r>
  <r>
    <x v="3"/>
    <s v="Iran"/>
    <x v="0"/>
    <x v="1"/>
    <x v="3"/>
    <x v="497"/>
    <x v="5"/>
    <x v="7"/>
    <n v="176782310"/>
    <n v="15"/>
    <d v="2012-03-16T00:00:00"/>
    <n v="2669"/>
    <n v="255.28"/>
    <n v="159.41999999999999"/>
    <n v="681342.32"/>
    <n v="425491.98"/>
    <n v="255850.34"/>
  </r>
  <r>
    <x v="3"/>
    <s v="Qatar"/>
    <x v="1"/>
    <x v="1"/>
    <x v="0"/>
    <x v="904"/>
    <x v="10"/>
    <x v="6"/>
    <n v="601727044"/>
    <n v="33"/>
    <d v="2017-07-22T00:00:00"/>
    <n v="3259"/>
    <n v="152.58000000000001"/>
    <n v="97.44"/>
    <n v="497258.22"/>
    <n v="317556.96000000002"/>
    <n v="179701.26"/>
  </r>
  <r>
    <x v="2"/>
    <s v="Myanmar"/>
    <x v="0"/>
    <x v="0"/>
    <x v="0"/>
    <x v="1835"/>
    <x v="7"/>
    <x v="1"/>
    <n v="200458705"/>
    <n v="50"/>
    <d v="2010-09-30T00:00:00"/>
    <n v="9040"/>
    <n v="255.28"/>
    <n v="159.41999999999999"/>
    <n v="2307731.2000000002"/>
    <n v="1441156.8"/>
    <n v="866574.4"/>
  </r>
  <r>
    <x v="3"/>
    <s v="Oman"/>
    <x v="6"/>
    <x v="1"/>
    <x v="1"/>
    <x v="1720"/>
    <x v="5"/>
    <x v="0"/>
    <n v="727713620"/>
    <n v="46"/>
    <d v="2013-04-22T00:00:00"/>
    <n v="5486"/>
    <n v="651.21"/>
    <n v="524.96"/>
    <n v="3572538.06"/>
    <n v="2879930.56"/>
    <n v="692607.5"/>
  </r>
  <r>
    <x v="1"/>
    <s v="San Marino"/>
    <x v="10"/>
    <x v="1"/>
    <x v="0"/>
    <x v="1268"/>
    <x v="2"/>
    <x v="0"/>
    <n v="408540618"/>
    <n v="44"/>
    <d v="2013-11-13T00:00:00"/>
    <n v="5102"/>
    <n v="154.06"/>
    <n v="90.93"/>
    <n v="786014.12"/>
    <n v="463924.86"/>
    <n v="322089.26"/>
  </r>
  <r>
    <x v="0"/>
    <s v="Haiti"/>
    <x v="9"/>
    <x v="0"/>
    <x v="3"/>
    <x v="2205"/>
    <x v="11"/>
    <x v="6"/>
    <n v="688301026"/>
    <n v="27"/>
    <d v="2017-03-01T00:00:00"/>
    <n v="2424"/>
    <n v="9.33"/>
    <n v="6.92"/>
    <n v="22615.919999999998"/>
    <n v="16774.080000000002"/>
    <n v="5841.84"/>
  </r>
  <r>
    <x v="5"/>
    <s v="Ghana"/>
    <x v="9"/>
    <x v="0"/>
    <x v="2"/>
    <x v="582"/>
    <x v="11"/>
    <x v="1"/>
    <n v="382668673"/>
    <n v="17"/>
    <d v="2010-03-04T00:00:00"/>
    <n v="9019"/>
    <n v="9.33"/>
    <n v="6.92"/>
    <n v="84147.27"/>
    <n v="62411.48"/>
    <n v="21735.79"/>
  </r>
  <r>
    <x v="4"/>
    <s v="New Zealand"/>
    <x v="2"/>
    <x v="1"/>
    <x v="3"/>
    <x v="1345"/>
    <x v="11"/>
    <x v="2"/>
    <n v="627629888"/>
    <n v="1"/>
    <d v="2011-02-14T00:00:00"/>
    <n v="8486"/>
    <n v="47.45"/>
    <n v="31.79"/>
    <n v="402660.7"/>
    <n v="269769.94"/>
    <n v="132890.76"/>
  </r>
  <r>
    <x v="0"/>
    <s v="Jamaica"/>
    <x v="2"/>
    <x v="0"/>
    <x v="0"/>
    <x v="1372"/>
    <x v="4"/>
    <x v="7"/>
    <n v="829483497"/>
    <n v="3"/>
    <d v="2012-11-30T00:00:00"/>
    <n v="1454"/>
    <n v="47.45"/>
    <n v="31.79"/>
    <n v="68992.3"/>
    <n v="46222.66"/>
    <n v="22769.64"/>
  </r>
  <r>
    <x v="2"/>
    <s v="Laos"/>
    <x v="5"/>
    <x v="1"/>
    <x v="0"/>
    <x v="654"/>
    <x v="0"/>
    <x v="4"/>
    <n v="914840829"/>
    <n v="9"/>
    <d v="2016-12-23T00:00:00"/>
    <n v="586"/>
    <n v="109.28"/>
    <n v="35.840000000000003"/>
    <n v="64038.080000000002"/>
    <n v="21002.240000000002"/>
    <n v="43035.839999999997"/>
  </r>
  <r>
    <x v="4"/>
    <s v="Tonga"/>
    <x v="0"/>
    <x v="0"/>
    <x v="3"/>
    <x v="2218"/>
    <x v="10"/>
    <x v="5"/>
    <n v="880625712"/>
    <n v="46"/>
    <d v="2014-07-23T00:00:00"/>
    <n v="5573"/>
    <n v="255.28"/>
    <n v="159.41999999999999"/>
    <n v="1422675.44"/>
    <n v="888447.66"/>
    <n v="534227.78"/>
  </r>
  <r>
    <x v="4"/>
    <s v="Solomon Islands"/>
    <x v="2"/>
    <x v="1"/>
    <x v="2"/>
    <x v="1459"/>
    <x v="2"/>
    <x v="7"/>
    <n v="344074475"/>
    <n v="0"/>
    <d v="2012-09-23T00:00:00"/>
    <n v="8138"/>
    <n v="47.45"/>
    <n v="31.79"/>
    <n v="386148.1"/>
    <n v="258707.02"/>
    <n v="127441.08"/>
  </r>
  <r>
    <x v="2"/>
    <s v="India"/>
    <x v="0"/>
    <x v="0"/>
    <x v="3"/>
    <x v="780"/>
    <x v="1"/>
    <x v="4"/>
    <n v="792735946"/>
    <n v="1"/>
    <d v="2016-07-04T00:00:00"/>
    <n v="7038"/>
    <n v="255.28"/>
    <n v="159.41999999999999"/>
    <n v="1796660.64"/>
    <n v="1121997.96"/>
    <n v="674662.68"/>
  </r>
  <r>
    <x v="2"/>
    <s v="Bangladesh"/>
    <x v="10"/>
    <x v="0"/>
    <x v="2"/>
    <x v="1863"/>
    <x v="3"/>
    <x v="4"/>
    <n v="634471452"/>
    <n v="39"/>
    <d v="2016-06-13T00:00:00"/>
    <n v="3057"/>
    <n v="154.06"/>
    <n v="90.93"/>
    <n v="470961.42"/>
    <n v="277973.01"/>
    <n v="192988.41"/>
  </r>
  <r>
    <x v="3"/>
    <s v="Egypt"/>
    <x v="9"/>
    <x v="1"/>
    <x v="0"/>
    <x v="1276"/>
    <x v="8"/>
    <x v="3"/>
    <n v="147454822"/>
    <n v="42"/>
    <d v="2015-05-14T00:00:00"/>
    <n v="4013"/>
    <n v="9.33"/>
    <n v="6.92"/>
    <n v="37441.29"/>
    <n v="27769.96"/>
    <n v="9671.33"/>
  </r>
  <r>
    <x v="5"/>
    <s v="Burundi"/>
    <x v="5"/>
    <x v="0"/>
    <x v="2"/>
    <x v="1955"/>
    <x v="8"/>
    <x v="6"/>
    <n v="130172383"/>
    <n v="0"/>
    <d v="2017-04-19T00:00:00"/>
    <n v="9756"/>
    <n v="109.28"/>
    <n v="35.840000000000003"/>
    <n v="1066135.68"/>
    <n v="349655.03999999998"/>
    <n v="716480.64"/>
  </r>
  <r>
    <x v="2"/>
    <s v="Myanmar"/>
    <x v="1"/>
    <x v="1"/>
    <x v="3"/>
    <x v="2219"/>
    <x v="8"/>
    <x v="4"/>
    <n v="551422965"/>
    <n v="47"/>
    <d v="2016-05-22T00:00:00"/>
    <n v="7164"/>
    <n v="152.58000000000001"/>
    <n v="97.44"/>
    <n v="1093083.1200000001"/>
    <n v="698060.16"/>
    <n v="395022.96"/>
  </r>
  <r>
    <x v="5"/>
    <s v="Mozambique"/>
    <x v="6"/>
    <x v="1"/>
    <x v="2"/>
    <x v="917"/>
    <x v="1"/>
    <x v="5"/>
    <n v="100317895"/>
    <n v="23"/>
    <d v="2014-08-14T00:00:00"/>
    <n v="5149"/>
    <n v="651.21"/>
    <n v="524.96"/>
    <n v="3353080.29"/>
    <n v="2703019.04"/>
    <n v="650061.25"/>
  </r>
  <r>
    <x v="5"/>
    <s v="Republic of the Congo"/>
    <x v="6"/>
    <x v="1"/>
    <x v="0"/>
    <x v="1329"/>
    <x v="4"/>
    <x v="2"/>
    <n v="236281001"/>
    <n v="12"/>
    <d v="2011-11-27T00:00:00"/>
    <n v="9654"/>
    <n v="651.21"/>
    <n v="524.96"/>
    <n v="6286781.3399999999"/>
    <n v="5067963.84"/>
    <n v="1218817.5"/>
  </r>
  <r>
    <x v="1"/>
    <s v="San Marino"/>
    <x v="4"/>
    <x v="0"/>
    <x v="2"/>
    <x v="1439"/>
    <x v="1"/>
    <x v="4"/>
    <n v="239048612"/>
    <n v="9"/>
    <d v="2016-07-26T00:00:00"/>
    <n v="8651"/>
    <n v="81.73"/>
    <n v="56.67"/>
    <n v="707046.23"/>
    <n v="490252.17"/>
    <n v="216794.06"/>
  </r>
  <r>
    <x v="3"/>
    <s v="Pakistan"/>
    <x v="11"/>
    <x v="0"/>
    <x v="1"/>
    <x v="2220"/>
    <x v="10"/>
    <x v="2"/>
    <n v="358669555"/>
    <n v="46"/>
    <d v="2011-08-03T00:00:00"/>
    <n v="7147"/>
    <n v="668.27"/>
    <n v="502.54"/>
    <n v="4776125.6900000004"/>
    <n v="3591653.38"/>
    <n v="1184472.31"/>
  </r>
  <r>
    <x v="4"/>
    <s v="Marshall Islands"/>
    <x v="3"/>
    <x v="0"/>
    <x v="0"/>
    <x v="2221"/>
    <x v="4"/>
    <x v="1"/>
    <n v="465505158"/>
    <n v="20"/>
    <d v="2010-12-05T00:00:00"/>
    <n v="2176"/>
    <n v="205.7"/>
    <n v="117.11"/>
    <n v="447603.20000000001"/>
    <n v="254831.35999999999"/>
    <n v="192771.84"/>
  </r>
  <r>
    <x v="2"/>
    <s v="Indonesia"/>
    <x v="11"/>
    <x v="0"/>
    <x v="2"/>
    <x v="1128"/>
    <x v="11"/>
    <x v="2"/>
    <n v="500229251"/>
    <n v="17"/>
    <d v="2011-03-15T00:00:00"/>
    <n v="7806"/>
    <n v="668.27"/>
    <n v="502.54"/>
    <n v="5216515.62"/>
    <n v="3922827.24"/>
    <n v="1293688.3799999999"/>
  </r>
  <r>
    <x v="5"/>
    <s v="Guinea"/>
    <x v="11"/>
    <x v="1"/>
    <x v="3"/>
    <x v="1417"/>
    <x v="8"/>
    <x v="6"/>
    <n v="923828160"/>
    <n v="34"/>
    <d v="2017-06-03T00:00:00"/>
    <n v="137"/>
    <n v="668.27"/>
    <n v="502.54"/>
    <n v="91552.99"/>
    <n v="68847.98"/>
    <n v="22705.01"/>
  </r>
  <r>
    <x v="5"/>
    <s v="Mozambique"/>
    <x v="4"/>
    <x v="0"/>
    <x v="2"/>
    <x v="2222"/>
    <x v="1"/>
    <x v="4"/>
    <n v="467600715"/>
    <n v="7"/>
    <d v="2016-07-25T00:00:00"/>
    <n v="2297"/>
    <n v="81.73"/>
    <n v="56.67"/>
    <n v="187733.81"/>
    <n v="130170.99"/>
    <n v="57562.82"/>
  </r>
  <r>
    <x v="5"/>
    <s v="The Gambia"/>
    <x v="11"/>
    <x v="1"/>
    <x v="3"/>
    <x v="2223"/>
    <x v="11"/>
    <x v="7"/>
    <n v="183158242"/>
    <n v="38"/>
    <d v="2012-04-07T00:00:00"/>
    <n v="9449"/>
    <n v="668.27"/>
    <n v="502.54"/>
    <n v="6314483.2300000004"/>
    <n v="4748500.46"/>
    <n v="1565982.77"/>
  </r>
  <r>
    <x v="1"/>
    <s v="Vatican City"/>
    <x v="7"/>
    <x v="1"/>
    <x v="1"/>
    <x v="820"/>
    <x v="3"/>
    <x v="7"/>
    <n v="292424571"/>
    <n v="12"/>
    <d v="2012-06-05T00:00:00"/>
    <n v="3784"/>
    <n v="437.2"/>
    <n v="263.33"/>
    <n v="1654364.8"/>
    <n v="996440.72"/>
    <n v="657924.07999999996"/>
  </r>
  <r>
    <x v="4"/>
    <s v="Palau"/>
    <x v="7"/>
    <x v="0"/>
    <x v="3"/>
    <x v="191"/>
    <x v="3"/>
    <x v="2"/>
    <n v="637636029"/>
    <n v="33"/>
    <d v="2011-06-19T00:00:00"/>
    <n v="9526"/>
    <n v="437.2"/>
    <n v="263.33"/>
    <n v="4164767.2"/>
    <n v="2508481.58"/>
    <n v="1656285.62"/>
  </r>
  <r>
    <x v="1"/>
    <s v="Bosnia and Herzegovina"/>
    <x v="2"/>
    <x v="0"/>
    <x v="0"/>
    <x v="2224"/>
    <x v="7"/>
    <x v="3"/>
    <n v="231341445"/>
    <n v="40"/>
    <d v="2015-10-07T00:00:00"/>
    <n v="7929"/>
    <n v="47.45"/>
    <n v="31.79"/>
    <n v="376231.05"/>
    <n v="252062.91"/>
    <n v="124168.14"/>
  </r>
  <r>
    <x v="5"/>
    <s v="Burkina Faso"/>
    <x v="9"/>
    <x v="0"/>
    <x v="1"/>
    <x v="264"/>
    <x v="11"/>
    <x v="1"/>
    <n v="406402146"/>
    <n v="34"/>
    <d v="2010-03-27T00:00:00"/>
    <n v="2281"/>
    <n v="9.33"/>
    <n v="6.92"/>
    <n v="21281.73"/>
    <n v="15784.52"/>
    <n v="5497.21"/>
  </r>
  <r>
    <x v="0"/>
    <s v="El Salvador"/>
    <x v="7"/>
    <x v="1"/>
    <x v="1"/>
    <x v="271"/>
    <x v="4"/>
    <x v="5"/>
    <n v="765991961"/>
    <n v="7"/>
    <d v="2014-11-24T00:00:00"/>
    <n v="2898"/>
    <n v="437.2"/>
    <n v="263.33"/>
    <n v="1267005.6000000001"/>
    <n v="763130.34"/>
    <n v="503875.26"/>
  </r>
  <r>
    <x v="1"/>
    <s v="Portugal"/>
    <x v="6"/>
    <x v="0"/>
    <x v="0"/>
    <x v="862"/>
    <x v="11"/>
    <x v="0"/>
    <n v="533597218"/>
    <n v="15"/>
    <d v="2013-02-24T00:00:00"/>
    <n v="2130"/>
    <n v="651.21"/>
    <n v="524.96"/>
    <n v="1387077.3"/>
    <n v="1118164.8"/>
    <n v="268912.5"/>
  </r>
  <r>
    <x v="2"/>
    <s v="Malaysia"/>
    <x v="2"/>
    <x v="1"/>
    <x v="3"/>
    <x v="252"/>
    <x v="7"/>
    <x v="3"/>
    <n v="803016746"/>
    <n v="49"/>
    <d v="2015-10-15T00:00:00"/>
    <n v="9355"/>
    <n v="47.45"/>
    <n v="31.79"/>
    <n v="443894.75"/>
    <n v="297395.45"/>
    <n v="146499.29999999999"/>
  </r>
  <r>
    <x v="2"/>
    <s v="Taiwan"/>
    <x v="3"/>
    <x v="1"/>
    <x v="0"/>
    <x v="1942"/>
    <x v="2"/>
    <x v="2"/>
    <n v="488361871"/>
    <n v="15"/>
    <d v="2011-09-18T00:00:00"/>
    <n v="5985"/>
    <n v="205.7"/>
    <n v="117.11"/>
    <n v="1231114.5"/>
    <n v="700903.35"/>
    <n v="530211.15"/>
  </r>
  <r>
    <x v="5"/>
    <s v="Angola"/>
    <x v="1"/>
    <x v="1"/>
    <x v="3"/>
    <x v="1968"/>
    <x v="8"/>
    <x v="1"/>
    <n v="374056422"/>
    <n v="8"/>
    <d v="2010-05-06T00:00:00"/>
    <n v="463"/>
    <n v="152.58000000000001"/>
    <n v="97.44"/>
    <n v="70644.539999999994"/>
    <n v="45114.720000000001"/>
    <n v="25529.82"/>
  </r>
  <r>
    <x v="5"/>
    <s v="Burundi"/>
    <x v="8"/>
    <x v="1"/>
    <x v="3"/>
    <x v="774"/>
    <x v="8"/>
    <x v="5"/>
    <n v="864836728"/>
    <n v="36"/>
    <d v="2014-05-10T00:00:00"/>
    <n v="3261"/>
    <n v="421.89"/>
    <n v="364.69"/>
    <n v="1375783.29"/>
    <n v="1189254.0900000001"/>
    <n v="186529.2"/>
  </r>
  <r>
    <x v="6"/>
    <s v="Canada"/>
    <x v="11"/>
    <x v="1"/>
    <x v="3"/>
    <x v="1104"/>
    <x v="6"/>
    <x v="3"/>
    <n v="635751616"/>
    <n v="44"/>
    <d v="2015-12-14T00:00:00"/>
    <n v="1886"/>
    <n v="668.27"/>
    <n v="502.54"/>
    <n v="1260357.22"/>
    <n v="947790.44"/>
    <n v="312566.78000000003"/>
  </r>
  <r>
    <x v="1"/>
    <s v="Romania"/>
    <x v="8"/>
    <x v="1"/>
    <x v="1"/>
    <x v="611"/>
    <x v="9"/>
    <x v="4"/>
    <n v="682162415"/>
    <n v="41"/>
    <d v="2016-02-26T00:00:00"/>
    <n v="5873"/>
    <n v="421.89"/>
    <n v="364.69"/>
    <n v="2477759.9700000002"/>
    <n v="2141824.37"/>
    <n v="335935.6"/>
  </r>
  <r>
    <x v="2"/>
    <s v="Taiwan"/>
    <x v="8"/>
    <x v="0"/>
    <x v="0"/>
    <x v="1407"/>
    <x v="5"/>
    <x v="0"/>
    <n v="269742953"/>
    <n v="25"/>
    <d v="2013-03-26T00:00:00"/>
    <n v="1789"/>
    <n v="421.89"/>
    <n v="364.69"/>
    <n v="754761.21"/>
    <n v="652430.41"/>
    <n v="102330.8"/>
  </r>
  <r>
    <x v="2"/>
    <s v="Cambodia"/>
    <x v="5"/>
    <x v="0"/>
    <x v="0"/>
    <x v="1142"/>
    <x v="11"/>
    <x v="5"/>
    <n v="984479558"/>
    <n v="5"/>
    <d v="2014-02-12T00:00:00"/>
    <n v="8233"/>
    <n v="109.28"/>
    <n v="35.840000000000003"/>
    <n v="899702.24"/>
    <n v="295070.71999999997"/>
    <n v="604631.52"/>
  </r>
  <r>
    <x v="2"/>
    <s v="Myanmar"/>
    <x v="8"/>
    <x v="0"/>
    <x v="3"/>
    <x v="2225"/>
    <x v="10"/>
    <x v="3"/>
    <n v="882671058"/>
    <n v="33"/>
    <d v="2015-07-28T00:00:00"/>
    <n v="836"/>
    <n v="421.89"/>
    <n v="364.69"/>
    <n v="352700.04"/>
    <n v="304880.84000000003"/>
    <n v="47819.199999999997"/>
  </r>
  <r>
    <x v="2"/>
    <s v="Vietnam"/>
    <x v="11"/>
    <x v="0"/>
    <x v="3"/>
    <x v="1324"/>
    <x v="0"/>
    <x v="5"/>
    <n v="340928781"/>
    <n v="18"/>
    <d v="2015-01-09T00:00:00"/>
    <n v="7257"/>
    <n v="668.27"/>
    <n v="502.54"/>
    <n v="4849635.3899999997"/>
    <n v="3646932.78"/>
    <n v="1202702.6100000001"/>
  </r>
  <r>
    <x v="1"/>
    <s v="Iceland"/>
    <x v="10"/>
    <x v="1"/>
    <x v="1"/>
    <x v="987"/>
    <x v="11"/>
    <x v="3"/>
    <n v="706176555"/>
    <n v="13"/>
    <d v="2015-02-26T00:00:00"/>
    <n v="2190"/>
    <n v="154.06"/>
    <n v="90.93"/>
    <n v="337391.4"/>
    <n v="199136.7"/>
    <n v="138254.70000000001"/>
  </r>
  <r>
    <x v="5"/>
    <s v="Sudan"/>
    <x v="10"/>
    <x v="1"/>
    <x v="3"/>
    <x v="1948"/>
    <x v="0"/>
    <x v="2"/>
    <n v="245650708"/>
    <n v="30"/>
    <d v="2012-01-09T00:00:00"/>
    <n v="2358"/>
    <n v="154.06"/>
    <n v="90.93"/>
    <n v="363273.48"/>
    <n v="214412.94"/>
    <n v="148860.54"/>
  </r>
  <r>
    <x v="3"/>
    <s v="Algeria"/>
    <x v="4"/>
    <x v="0"/>
    <x v="3"/>
    <x v="2226"/>
    <x v="4"/>
    <x v="0"/>
    <n v="896900069"/>
    <n v="22"/>
    <d v="2013-12-12T00:00:00"/>
    <n v="1516"/>
    <n v="81.73"/>
    <n v="56.67"/>
    <n v="123902.68"/>
    <n v="85911.72"/>
    <n v="37990.959999999999"/>
  </r>
  <r>
    <x v="6"/>
    <s v="United States of America"/>
    <x v="11"/>
    <x v="0"/>
    <x v="2"/>
    <x v="2040"/>
    <x v="8"/>
    <x v="3"/>
    <n v="617785966"/>
    <n v="5"/>
    <d v="2015-05-05T00:00:00"/>
    <n v="5451"/>
    <n v="668.27"/>
    <n v="502.54"/>
    <n v="3642739.77"/>
    <n v="2739345.54"/>
    <n v="903394.23"/>
  </r>
  <r>
    <x v="5"/>
    <s v="Nigeria"/>
    <x v="8"/>
    <x v="1"/>
    <x v="2"/>
    <x v="2225"/>
    <x v="10"/>
    <x v="3"/>
    <n v="136482226"/>
    <n v="31"/>
    <d v="2015-07-26T00:00:00"/>
    <n v="6979"/>
    <n v="421.89"/>
    <n v="364.69"/>
    <n v="2944370.31"/>
    <n v="2545171.5099999998"/>
    <n v="399198.8"/>
  </r>
  <r>
    <x v="5"/>
    <s v="Burundi"/>
    <x v="6"/>
    <x v="0"/>
    <x v="0"/>
    <x v="502"/>
    <x v="7"/>
    <x v="5"/>
    <n v="701475179"/>
    <n v="18"/>
    <d v="2014-09-05T00:00:00"/>
    <n v="949"/>
    <n v="651.21"/>
    <n v="524.96"/>
    <n v="617998.29"/>
    <n v="498187.04"/>
    <n v="119811.25"/>
  </r>
  <r>
    <x v="2"/>
    <s v="Tajikistan"/>
    <x v="3"/>
    <x v="1"/>
    <x v="2"/>
    <x v="2227"/>
    <x v="3"/>
    <x v="1"/>
    <n v="931563651"/>
    <n v="21"/>
    <d v="2010-05-26T00:00:00"/>
    <n v="9241"/>
    <n v="205.7"/>
    <n v="117.11"/>
    <n v="1900873.7"/>
    <n v="1082213.51"/>
    <n v="818660.19"/>
  </r>
  <r>
    <x v="2"/>
    <s v="Nepal"/>
    <x v="2"/>
    <x v="0"/>
    <x v="0"/>
    <x v="1323"/>
    <x v="3"/>
    <x v="4"/>
    <n v="865858972"/>
    <n v="9"/>
    <d v="2016-05-31T00:00:00"/>
    <n v="5766"/>
    <n v="47.45"/>
    <n v="31.79"/>
    <n v="273596.7"/>
    <n v="183301.14"/>
    <n v="90295.56"/>
  </r>
  <r>
    <x v="4"/>
    <s v="Australia"/>
    <x v="9"/>
    <x v="1"/>
    <x v="0"/>
    <x v="1961"/>
    <x v="1"/>
    <x v="0"/>
    <n v="613784968"/>
    <n v="38"/>
    <d v="2013-08-21T00:00:00"/>
    <n v="1467"/>
    <n v="9.33"/>
    <n v="6.92"/>
    <n v="13687.11"/>
    <n v="10151.64"/>
    <n v="3535.47"/>
  </r>
  <r>
    <x v="5"/>
    <s v="Mozambique"/>
    <x v="9"/>
    <x v="0"/>
    <x v="3"/>
    <x v="115"/>
    <x v="4"/>
    <x v="0"/>
    <n v="805077970"/>
    <n v="28"/>
    <d v="2013-12-19T00:00:00"/>
    <n v="9317"/>
    <n v="9.33"/>
    <n v="6.92"/>
    <n v="86927.61"/>
    <n v="64473.64"/>
    <n v="22453.97"/>
  </r>
  <r>
    <x v="1"/>
    <s v="Luxembourg"/>
    <x v="6"/>
    <x v="1"/>
    <x v="3"/>
    <x v="873"/>
    <x v="2"/>
    <x v="2"/>
    <n v="339786803"/>
    <n v="38"/>
    <d v="2011-10-25T00:00:00"/>
    <n v="9321"/>
    <n v="651.21"/>
    <n v="524.96"/>
    <n v="6069928.4100000001"/>
    <n v="4893152.16"/>
    <n v="1176776.25"/>
  </r>
  <r>
    <x v="3"/>
    <s v="Iraq"/>
    <x v="8"/>
    <x v="0"/>
    <x v="1"/>
    <x v="2070"/>
    <x v="10"/>
    <x v="6"/>
    <n v="438272798"/>
    <n v="38"/>
    <d v="2017-07-24T00:00:00"/>
    <n v="3515"/>
    <n v="421.89"/>
    <n v="364.69"/>
    <n v="1482943.35"/>
    <n v="1281885.3500000001"/>
    <n v="201058"/>
  </r>
  <r>
    <x v="2"/>
    <s v="Cambodia"/>
    <x v="1"/>
    <x v="0"/>
    <x v="0"/>
    <x v="2228"/>
    <x v="11"/>
    <x v="4"/>
    <n v="591209781"/>
    <n v="40"/>
    <d v="2016-04-03T00:00:00"/>
    <n v="967"/>
    <n v="152.58000000000001"/>
    <n v="97.44"/>
    <n v="147544.85999999999"/>
    <n v="94224.48"/>
    <n v="53320.38"/>
  </r>
  <r>
    <x v="5"/>
    <s v="Comoros"/>
    <x v="7"/>
    <x v="0"/>
    <x v="2"/>
    <x v="2229"/>
    <x v="7"/>
    <x v="4"/>
    <n v="809584081"/>
    <n v="16"/>
    <d v="2016-08-18T00:00:00"/>
    <n v="2775"/>
    <n v="437.2"/>
    <n v="263.33"/>
    <n v="1213230"/>
    <n v="730740.75"/>
    <n v="482489.25"/>
  </r>
  <r>
    <x v="1"/>
    <s v="Malta"/>
    <x v="4"/>
    <x v="1"/>
    <x v="1"/>
    <x v="2230"/>
    <x v="8"/>
    <x v="6"/>
    <n v="274694526"/>
    <n v="28"/>
    <d v="2017-05-11T00:00:00"/>
    <n v="7069"/>
    <n v="81.73"/>
    <n v="56.67"/>
    <n v="577749.37"/>
    <n v="400600.23"/>
    <n v="177149.14"/>
  </r>
  <r>
    <x v="3"/>
    <s v="Oman"/>
    <x v="11"/>
    <x v="0"/>
    <x v="2"/>
    <x v="2231"/>
    <x v="5"/>
    <x v="1"/>
    <n v="488152444"/>
    <n v="0"/>
    <d v="2010-03-30T00:00:00"/>
    <n v="4011"/>
    <n v="668.27"/>
    <n v="502.54"/>
    <n v="2680430.9700000002"/>
    <n v="2015687.94"/>
    <n v="664743.03"/>
  </r>
  <r>
    <x v="6"/>
    <s v="United States of America"/>
    <x v="6"/>
    <x v="1"/>
    <x v="2"/>
    <x v="2232"/>
    <x v="9"/>
    <x v="3"/>
    <n v="321881663"/>
    <n v="46"/>
    <d v="2015-02-28T00:00:00"/>
    <n v="792"/>
    <n v="651.21"/>
    <n v="524.96"/>
    <n v="515758.32"/>
    <n v="415768.32000000001"/>
    <n v="99990"/>
  </r>
  <r>
    <x v="5"/>
    <s v="Ethiopia"/>
    <x v="9"/>
    <x v="1"/>
    <x v="2"/>
    <x v="699"/>
    <x v="10"/>
    <x v="5"/>
    <n v="968118512"/>
    <n v="42"/>
    <d v="2014-07-18T00:00:00"/>
    <n v="6636"/>
    <n v="9.33"/>
    <n v="6.92"/>
    <n v="61913.88"/>
    <n v="45921.120000000003"/>
    <n v="15992.76"/>
  </r>
  <r>
    <x v="0"/>
    <s v="Barbados"/>
    <x v="1"/>
    <x v="1"/>
    <x v="1"/>
    <x v="1711"/>
    <x v="5"/>
    <x v="2"/>
    <n v="989411818"/>
    <n v="1"/>
    <d v="2011-03-16T00:00:00"/>
    <n v="7799"/>
    <n v="152.58000000000001"/>
    <n v="97.44"/>
    <n v="1189971.42"/>
    <n v="759934.56"/>
    <n v="430036.86"/>
  </r>
  <r>
    <x v="0"/>
    <s v="Guatemala"/>
    <x v="11"/>
    <x v="1"/>
    <x v="2"/>
    <x v="1316"/>
    <x v="6"/>
    <x v="4"/>
    <n v="368622910"/>
    <n v="3"/>
    <d v="2016-10-05T00:00:00"/>
    <n v="2566"/>
    <n v="668.27"/>
    <n v="502.54"/>
    <n v="1714780.82"/>
    <n v="1289517.6399999999"/>
    <n v="425263.18"/>
  </r>
  <r>
    <x v="5"/>
    <s v="Uganda"/>
    <x v="9"/>
    <x v="1"/>
    <x v="3"/>
    <x v="2233"/>
    <x v="9"/>
    <x v="6"/>
    <n v="958925616"/>
    <n v="13"/>
    <d v="2017-02-03T00:00:00"/>
    <n v="6254"/>
    <n v="9.33"/>
    <n v="6.92"/>
    <n v="58349.82"/>
    <n v="43277.68"/>
    <n v="15072.14"/>
  </r>
  <r>
    <x v="1"/>
    <s v="France"/>
    <x v="5"/>
    <x v="0"/>
    <x v="0"/>
    <x v="1808"/>
    <x v="8"/>
    <x v="5"/>
    <n v="633806264"/>
    <n v="11"/>
    <d v="2014-04-26T00:00:00"/>
    <n v="6213"/>
    <n v="109.28"/>
    <n v="35.840000000000003"/>
    <n v="678956.64"/>
    <n v="222673.92000000001"/>
    <n v="456282.72"/>
  </r>
  <r>
    <x v="3"/>
    <s v="Somalia"/>
    <x v="4"/>
    <x v="1"/>
    <x v="3"/>
    <x v="2203"/>
    <x v="10"/>
    <x v="3"/>
    <n v="937063682"/>
    <n v="15"/>
    <d v="2015-07-08T00:00:00"/>
    <n v="6822"/>
    <n v="81.73"/>
    <n v="56.67"/>
    <n v="557562.06000000006"/>
    <n v="386602.74"/>
    <n v="170959.32"/>
  </r>
  <r>
    <x v="5"/>
    <s v="Ghana"/>
    <x v="5"/>
    <x v="0"/>
    <x v="2"/>
    <x v="1156"/>
    <x v="1"/>
    <x v="0"/>
    <n v="332809197"/>
    <n v="4"/>
    <d v="2013-07-30T00:00:00"/>
    <n v="4492"/>
    <n v="109.28"/>
    <n v="35.840000000000003"/>
    <n v="490885.76"/>
    <n v="160993.28"/>
    <n v="329892.47999999998"/>
  </r>
  <r>
    <x v="1"/>
    <s v="Spain"/>
    <x v="4"/>
    <x v="0"/>
    <x v="1"/>
    <x v="929"/>
    <x v="0"/>
    <x v="0"/>
    <n v="955466639"/>
    <n v="50"/>
    <d v="2014-01-27T00:00:00"/>
    <n v="2666"/>
    <n v="81.73"/>
    <n v="56.67"/>
    <n v="217892.18"/>
    <n v="151082.22"/>
    <n v="66809.960000000006"/>
  </r>
  <r>
    <x v="5"/>
    <s v="Zambia"/>
    <x v="2"/>
    <x v="1"/>
    <x v="1"/>
    <x v="889"/>
    <x v="10"/>
    <x v="3"/>
    <n v="959772336"/>
    <n v="34"/>
    <d v="2015-07-18T00:00:00"/>
    <n v="6817"/>
    <n v="47.45"/>
    <n v="31.79"/>
    <n v="323466.65000000002"/>
    <n v="216712.43"/>
    <n v="106754.22"/>
  </r>
  <r>
    <x v="5"/>
    <s v="Senegal"/>
    <x v="1"/>
    <x v="0"/>
    <x v="2"/>
    <x v="1185"/>
    <x v="8"/>
    <x v="5"/>
    <n v="370775115"/>
    <n v="26"/>
    <d v="2014-04-27T00:00:00"/>
    <n v="9451"/>
    <n v="152.58000000000001"/>
    <n v="97.44"/>
    <n v="1442033.58"/>
    <n v="920905.44"/>
    <n v="521128.14"/>
  </r>
  <r>
    <x v="2"/>
    <s v="Myanmar"/>
    <x v="3"/>
    <x v="0"/>
    <x v="1"/>
    <x v="1871"/>
    <x v="11"/>
    <x v="3"/>
    <n v="633836305"/>
    <n v="12"/>
    <d v="2015-02-23T00:00:00"/>
    <n v="5103"/>
    <n v="205.7"/>
    <n v="117.11"/>
    <n v="1049687.1000000001"/>
    <n v="597612.32999999996"/>
    <n v="452074.77"/>
  </r>
  <r>
    <x v="5"/>
    <s v="Equatorial Guinea"/>
    <x v="4"/>
    <x v="0"/>
    <x v="3"/>
    <x v="2057"/>
    <x v="1"/>
    <x v="7"/>
    <n v="564629733"/>
    <n v="13"/>
    <d v="2012-07-26T00:00:00"/>
    <n v="5340"/>
    <n v="81.73"/>
    <n v="56.67"/>
    <n v="436438.2"/>
    <n v="302617.8"/>
    <n v="133820.4"/>
  </r>
  <r>
    <x v="5"/>
    <s v="Rwanda"/>
    <x v="2"/>
    <x v="1"/>
    <x v="1"/>
    <x v="234"/>
    <x v="5"/>
    <x v="6"/>
    <n v="399141728"/>
    <n v="16"/>
    <d v="2017-03-31T00:00:00"/>
    <n v="3762"/>
    <n v="47.45"/>
    <n v="31.79"/>
    <n v="178506.9"/>
    <n v="119593.98"/>
    <n v="58912.92"/>
  </r>
  <r>
    <x v="5"/>
    <s v="Mozambique"/>
    <x v="1"/>
    <x v="0"/>
    <x v="2"/>
    <x v="280"/>
    <x v="3"/>
    <x v="5"/>
    <n v="443671119"/>
    <n v="44"/>
    <d v="2014-07-03T00:00:00"/>
    <n v="998"/>
    <n v="152.58000000000001"/>
    <n v="97.44"/>
    <n v="152274.84"/>
    <n v="97245.119999999995"/>
    <n v="55029.72"/>
  </r>
  <r>
    <x v="4"/>
    <s v="Tonga"/>
    <x v="1"/>
    <x v="1"/>
    <x v="0"/>
    <x v="1729"/>
    <x v="11"/>
    <x v="0"/>
    <n v="624829232"/>
    <n v="34"/>
    <d v="2013-03-16T00:00:00"/>
    <n v="9710"/>
    <n v="152.58000000000001"/>
    <n v="97.44"/>
    <n v="1481551.8"/>
    <n v="946142.4"/>
    <n v="535409.4"/>
  </r>
  <r>
    <x v="2"/>
    <s v="India"/>
    <x v="6"/>
    <x v="1"/>
    <x v="2"/>
    <x v="2217"/>
    <x v="11"/>
    <x v="7"/>
    <n v="939539897"/>
    <n v="12"/>
    <d v="2012-03-03T00:00:00"/>
    <n v="9589"/>
    <n v="651.21"/>
    <n v="524.96"/>
    <n v="6244452.6900000004"/>
    <n v="5033841.4400000004"/>
    <n v="1210611.25"/>
  </r>
  <r>
    <x v="0"/>
    <s v="The Bahamas"/>
    <x v="0"/>
    <x v="1"/>
    <x v="1"/>
    <x v="1810"/>
    <x v="8"/>
    <x v="2"/>
    <n v="105039441"/>
    <n v="17"/>
    <d v="2011-04-26T00:00:00"/>
    <n v="2360"/>
    <n v="255.28"/>
    <n v="159.41999999999999"/>
    <n v="602460.80000000005"/>
    <n v="376231.2"/>
    <n v="226229.6"/>
  </r>
  <r>
    <x v="6"/>
    <s v="Mexico"/>
    <x v="2"/>
    <x v="1"/>
    <x v="3"/>
    <x v="1547"/>
    <x v="5"/>
    <x v="3"/>
    <n v="508876693"/>
    <n v="25"/>
    <d v="2015-03-29T00:00:00"/>
    <n v="6777"/>
    <n v="47.45"/>
    <n v="31.79"/>
    <n v="321568.65000000002"/>
    <n v="215440.83"/>
    <n v="106127.82"/>
  </r>
  <r>
    <x v="5"/>
    <s v="Seychelles"/>
    <x v="9"/>
    <x v="1"/>
    <x v="3"/>
    <x v="2056"/>
    <x v="10"/>
    <x v="5"/>
    <n v="558912980"/>
    <n v="28"/>
    <d v="2014-07-03T00:00:00"/>
    <n v="3626"/>
    <n v="9.33"/>
    <n v="6.92"/>
    <n v="33830.58"/>
    <n v="25091.919999999998"/>
    <n v="8738.66"/>
  </r>
  <r>
    <x v="5"/>
    <s v="Kenya"/>
    <x v="8"/>
    <x v="0"/>
    <x v="2"/>
    <x v="1756"/>
    <x v="9"/>
    <x v="7"/>
    <n v="533322131"/>
    <n v="3"/>
    <d v="2012-01-18T00:00:00"/>
    <n v="725"/>
    <n v="421.89"/>
    <n v="364.69"/>
    <n v="305870.25"/>
    <n v="264400.25"/>
    <n v="41470"/>
  </r>
  <r>
    <x v="1"/>
    <s v="Norway"/>
    <x v="6"/>
    <x v="0"/>
    <x v="2"/>
    <x v="481"/>
    <x v="9"/>
    <x v="7"/>
    <n v="330590474"/>
    <n v="44"/>
    <d v="2012-03-14T00:00:00"/>
    <n v="7923"/>
    <n v="651.21"/>
    <n v="524.96"/>
    <n v="5159536.83"/>
    <n v="4159258.08"/>
    <n v="1000278.75"/>
  </r>
  <r>
    <x v="1"/>
    <s v="Malta"/>
    <x v="7"/>
    <x v="1"/>
    <x v="1"/>
    <x v="1427"/>
    <x v="4"/>
    <x v="3"/>
    <n v="819516837"/>
    <n v="29"/>
    <d v="2015-12-25T00:00:00"/>
    <n v="2098"/>
    <n v="437.2"/>
    <n v="263.33"/>
    <n v="917245.6"/>
    <n v="552466.34"/>
    <n v="364779.26"/>
  </r>
  <r>
    <x v="2"/>
    <s v="Thailand"/>
    <x v="11"/>
    <x v="1"/>
    <x v="3"/>
    <x v="1382"/>
    <x v="6"/>
    <x v="1"/>
    <n v="689212548"/>
    <n v="1"/>
    <d v="2010-10-10T00:00:00"/>
    <n v="2164"/>
    <n v="668.27"/>
    <n v="502.54"/>
    <n v="1446136.28"/>
    <n v="1087496.56"/>
    <n v="358639.72"/>
  </r>
  <r>
    <x v="1"/>
    <s v="Kosovo"/>
    <x v="1"/>
    <x v="1"/>
    <x v="1"/>
    <x v="1759"/>
    <x v="1"/>
    <x v="2"/>
    <n v="499101436"/>
    <n v="46"/>
    <d v="2011-08-28T00:00:00"/>
    <n v="4061"/>
    <n v="152.58000000000001"/>
    <n v="97.44"/>
    <n v="619627.38"/>
    <n v="395703.84"/>
    <n v="223923.54"/>
  </r>
  <r>
    <x v="4"/>
    <s v="Kiribati"/>
    <x v="10"/>
    <x v="0"/>
    <x v="3"/>
    <x v="809"/>
    <x v="3"/>
    <x v="2"/>
    <n v="428919827"/>
    <n v="3"/>
    <d v="2011-05-14T00:00:00"/>
    <n v="5763"/>
    <n v="154.06"/>
    <n v="90.93"/>
    <n v="887847.78"/>
    <n v="524029.59"/>
    <n v="363818.19"/>
  </r>
  <r>
    <x v="5"/>
    <s v="Sierra Leone"/>
    <x v="2"/>
    <x v="0"/>
    <x v="3"/>
    <x v="2234"/>
    <x v="4"/>
    <x v="3"/>
    <n v="728716552"/>
    <n v="11"/>
    <d v="2015-11-24T00:00:00"/>
    <n v="2276"/>
    <n v="47.45"/>
    <n v="31.79"/>
    <n v="107996.2"/>
    <n v="72354.039999999994"/>
    <n v="35642.160000000003"/>
  </r>
  <r>
    <x v="3"/>
    <s v="Israel"/>
    <x v="7"/>
    <x v="0"/>
    <x v="2"/>
    <x v="2229"/>
    <x v="7"/>
    <x v="4"/>
    <n v="368852937"/>
    <n v="13"/>
    <d v="2016-08-15T00:00:00"/>
    <n v="636"/>
    <n v="437.2"/>
    <n v="263.33"/>
    <n v="278059.2"/>
    <n v="167477.88"/>
    <n v="110581.32"/>
  </r>
  <r>
    <x v="1"/>
    <s v="Andorra"/>
    <x v="5"/>
    <x v="0"/>
    <x v="1"/>
    <x v="821"/>
    <x v="10"/>
    <x v="6"/>
    <n v="190002810"/>
    <n v="46"/>
    <d v="2017-08-05T00:00:00"/>
    <n v="4909"/>
    <n v="109.28"/>
    <n v="35.840000000000003"/>
    <n v="536455.52"/>
    <n v="175938.56"/>
    <n v="360516.96"/>
  </r>
  <r>
    <x v="1"/>
    <s v="Macedonia"/>
    <x v="2"/>
    <x v="1"/>
    <x v="0"/>
    <x v="15"/>
    <x v="0"/>
    <x v="3"/>
    <n v="653152501"/>
    <n v="5"/>
    <d v="2015-12-22T00:00:00"/>
    <n v="1194"/>
    <n v="47.45"/>
    <n v="31.79"/>
    <n v="56655.3"/>
    <n v="37957.26"/>
    <n v="18698.04"/>
  </r>
  <r>
    <x v="1"/>
    <s v="Austria"/>
    <x v="10"/>
    <x v="1"/>
    <x v="1"/>
    <x v="1226"/>
    <x v="3"/>
    <x v="5"/>
    <n v="489600837"/>
    <n v="31"/>
    <d v="2014-06-09T00:00:00"/>
    <n v="2622"/>
    <n v="154.06"/>
    <n v="90.93"/>
    <n v="403945.32"/>
    <n v="238418.46"/>
    <n v="165526.85999999999"/>
  </r>
  <r>
    <x v="1"/>
    <s v="Montenegro"/>
    <x v="0"/>
    <x v="0"/>
    <x v="0"/>
    <x v="1974"/>
    <x v="9"/>
    <x v="4"/>
    <n v="750959146"/>
    <n v="20"/>
    <d v="2016-01-25T00:00:00"/>
    <n v="4354"/>
    <n v="255.28"/>
    <n v="159.41999999999999"/>
    <n v="1111489.1200000001"/>
    <n v="694114.68"/>
    <n v="417374.44"/>
  </r>
  <r>
    <x v="5"/>
    <s v="Niger"/>
    <x v="6"/>
    <x v="1"/>
    <x v="3"/>
    <x v="471"/>
    <x v="9"/>
    <x v="5"/>
    <n v="759151256"/>
    <n v="11"/>
    <d v="2014-01-13T00:00:00"/>
    <n v="8581"/>
    <n v="651.21"/>
    <n v="524.96"/>
    <n v="5588033.0099999998"/>
    <n v="4504681.76"/>
    <n v="1083351.25"/>
  </r>
  <r>
    <x v="1"/>
    <s v="Bosnia and Herzegovina"/>
    <x v="4"/>
    <x v="1"/>
    <x v="2"/>
    <x v="985"/>
    <x v="9"/>
    <x v="1"/>
    <n v="356413495"/>
    <n v="6"/>
    <d v="2010-01-18T00:00:00"/>
    <n v="9528"/>
    <n v="81.73"/>
    <n v="56.67"/>
    <n v="778723.44"/>
    <n v="539951.76"/>
    <n v="238771.68"/>
  </r>
  <r>
    <x v="2"/>
    <s v="Myanmar"/>
    <x v="4"/>
    <x v="0"/>
    <x v="3"/>
    <x v="1507"/>
    <x v="7"/>
    <x v="1"/>
    <n v="355294692"/>
    <n v="46"/>
    <d v="2010-10-12T00:00:00"/>
    <n v="8450"/>
    <n v="81.73"/>
    <n v="56.67"/>
    <n v="690618.5"/>
    <n v="478861.5"/>
    <n v="211757"/>
  </r>
  <r>
    <x v="1"/>
    <s v="Bosnia and Herzegovina"/>
    <x v="6"/>
    <x v="1"/>
    <x v="2"/>
    <x v="1900"/>
    <x v="4"/>
    <x v="3"/>
    <n v="288656175"/>
    <n v="30"/>
    <d v="2015-12-30T00:00:00"/>
    <n v="8632"/>
    <n v="651.21"/>
    <n v="524.96"/>
    <n v="5621244.7199999997"/>
    <n v="4531454.72"/>
    <n v="1089790"/>
  </r>
  <r>
    <x v="1"/>
    <s v="Russia"/>
    <x v="7"/>
    <x v="1"/>
    <x v="1"/>
    <x v="1171"/>
    <x v="1"/>
    <x v="3"/>
    <n v="659671771"/>
    <n v="1"/>
    <d v="2015-07-29T00:00:00"/>
    <n v="391"/>
    <n v="437.2"/>
    <n v="263.33"/>
    <n v="170945.2"/>
    <n v="102962.03"/>
    <n v="67983.17"/>
  </r>
  <r>
    <x v="4"/>
    <s v="Vanuatu"/>
    <x v="10"/>
    <x v="0"/>
    <x v="2"/>
    <x v="2235"/>
    <x v="7"/>
    <x v="3"/>
    <n v="691827809"/>
    <n v="15"/>
    <d v="2015-08-17T00:00:00"/>
    <n v="6078"/>
    <n v="154.06"/>
    <n v="90.93"/>
    <n v="936376.68"/>
    <n v="552672.54"/>
    <n v="383704.14"/>
  </r>
  <r>
    <x v="5"/>
    <s v="Botswana"/>
    <x v="0"/>
    <x v="0"/>
    <x v="1"/>
    <x v="763"/>
    <x v="7"/>
    <x v="2"/>
    <n v="578923118"/>
    <n v="12"/>
    <d v="2011-08-30T00:00:00"/>
    <n v="5070"/>
    <n v="255.28"/>
    <n v="159.41999999999999"/>
    <n v="1294269.6000000001"/>
    <n v="808259.4"/>
    <n v="486010.2"/>
  </r>
  <r>
    <x v="3"/>
    <s v="Iraq"/>
    <x v="11"/>
    <x v="0"/>
    <x v="3"/>
    <x v="2236"/>
    <x v="7"/>
    <x v="3"/>
    <n v="135069024"/>
    <n v="0"/>
    <d v="2015-08-01T00:00:00"/>
    <n v="8781"/>
    <n v="668.27"/>
    <n v="502.54"/>
    <n v="5868078.8700000001"/>
    <n v="4412803.74"/>
    <n v="1455275.13"/>
  </r>
  <r>
    <x v="0"/>
    <s v="Grenada"/>
    <x v="0"/>
    <x v="0"/>
    <x v="0"/>
    <x v="729"/>
    <x v="4"/>
    <x v="0"/>
    <n v="144689357"/>
    <n v="23"/>
    <d v="2013-12-12T00:00:00"/>
    <n v="5651"/>
    <n v="255.28"/>
    <n v="159.41999999999999"/>
    <n v="1442587.28"/>
    <n v="900882.42"/>
    <n v="541704.86"/>
  </r>
  <r>
    <x v="5"/>
    <s v="Uganda"/>
    <x v="8"/>
    <x v="1"/>
    <x v="1"/>
    <x v="1687"/>
    <x v="6"/>
    <x v="4"/>
    <n v="112520444"/>
    <n v="38"/>
    <d v="2016-11-12T00:00:00"/>
    <n v="6155"/>
    <n v="421.89"/>
    <n v="364.69"/>
    <n v="2596732.9500000002"/>
    <n v="2244666.9500000002"/>
    <n v="352066"/>
  </r>
  <r>
    <x v="1"/>
    <s v="Netherlands"/>
    <x v="5"/>
    <x v="1"/>
    <x v="3"/>
    <x v="1741"/>
    <x v="1"/>
    <x v="4"/>
    <n v="513611114"/>
    <n v="41"/>
    <d v="2016-09-05T00:00:00"/>
    <n v="7797"/>
    <n v="109.28"/>
    <n v="35.840000000000003"/>
    <n v="852056.16"/>
    <n v="279444.47999999998"/>
    <n v="572611.68000000005"/>
  </r>
  <r>
    <x v="1"/>
    <s v="Russia"/>
    <x v="2"/>
    <x v="1"/>
    <x v="0"/>
    <x v="78"/>
    <x v="8"/>
    <x v="5"/>
    <n v="543322694"/>
    <n v="41"/>
    <d v="2014-06-01T00:00:00"/>
    <n v="114"/>
    <n v="47.45"/>
    <n v="31.79"/>
    <n v="5409.3"/>
    <n v="3624.06"/>
    <n v="1785.24"/>
  </r>
  <r>
    <x v="0"/>
    <s v="Nicaragua"/>
    <x v="6"/>
    <x v="0"/>
    <x v="0"/>
    <x v="1559"/>
    <x v="6"/>
    <x v="3"/>
    <n v="367329013"/>
    <n v="35"/>
    <d v="2015-11-27T00:00:00"/>
    <n v="9673"/>
    <n v="651.21"/>
    <n v="524.96"/>
    <n v="6299154.3300000001"/>
    <n v="5077938.08"/>
    <n v="1221216.25"/>
  </r>
  <r>
    <x v="1"/>
    <s v="Monaco"/>
    <x v="10"/>
    <x v="1"/>
    <x v="1"/>
    <x v="612"/>
    <x v="4"/>
    <x v="7"/>
    <n v="671616399"/>
    <n v="34"/>
    <d v="2012-12-10T00:00:00"/>
    <n v="5072"/>
    <n v="154.06"/>
    <n v="90.93"/>
    <n v="781392.32"/>
    <n v="461196.96"/>
    <n v="320195.36"/>
  </r>
  <r>
    <x v="5"/>
    <s v="Mauritius"/>
    <x v="0"/>
    <x v="0"/>
    <x v="3"/>
    <x v="136"/>
    <x v="5"/>
    <x v="6"/>
    <n v="412483680"/>
    <n v="38"/>
    <d v="2017-04-18T00:00:00"/>
    <n v="1942"/>
    <n v="255.28"/>
    <n v="159.41999999999999"/>
    <n v="495753.76"/>
    <n v="309593.64"/>
    <n v="186160.12"/>
  </r>
  <r>
    <x v="0"/>
    <s v="Dominican Republic"/>
    <x v="10"/>
    <x v="0"/>
    <x v="1"/>
    <x v="854"/>
    <x v="3"/>
    <x v="2"/>
    <n v="866542184"/>
    <n v="7"/>
    <d v="2011-05-22T00:00:00"/>
    <n v="7944"/>
    <n v="154.06"/>
    <n v="90.93"/>
    <n v="1223852.6399999999"/>
    <n v="722347.92"/>
    <n v="501504.72"/>
  </r>
  <r>
    <x v="4"/>
    <s v="Nauru"/>
    <x v="6"/>
    <x v="0"/>
    <x v="3"/>
    <x v="2237"/>
    <x v="9"/>
    <x v="0"/>
    <n v="680715739"/>
    <n v="44"/>
    <d v="2013-03-07T00:00:00"/>
    <n v="7769"/>
    <n v="651.21"/>
    <n v="524.96"/>
    <n v="5059250.49"/>
    <n v="4078414.24"/>
    <n v="980836.25"/>
  </r>
  <r>
    <x v="4"/>
    <s v="Tuvalu"/>
    <x v="0"/>
    <x v="1"/>
    <x v="1"/>
    <x v="734"/>
    <x v="2"/>
    <x v="1"/>
    <n v="822240674"/>
    <n v="10"/>
    <d v="2010-09-29T00:00:00"/>
    <n v="8142"/>
    <n v="255.28"/>
    <n v="159.41999999999999"/>
    <n v="2078489.76"/>
    <n v="1297997.6399999999"/>
    <n v="780492.12"/>
  </r>
  <r>
    <x v="3"/>
    <s v="Kuwait"/>
    <x v="0"/>
    <x v="1"/>
    <x v="2"/>
    <x v="1527"/>
    <x v="6"/>
    <x v="7"/>
    <n v="528665816"/>
    <n v="10"/>
    <d v="2012-10-25T00:00:00"/>
    <n v="2818"/>
    <n v="255.28"/>
    <n v="159.41999999999999"/>
    <n v="719379.04"/>
    <n v="449245.56"/>
    <n v="270133.48"/>
  </r>
  <r>
    <x v="4"/>
    <s v="Marshall Islands"/>
    <x v="7"/>
    <x v="1"/>
    <x v="1"/>
    <x v="1108"/>
    <x v="7"/>
    <x v="0"/>
    <n v="457852494"/>
    <n v="8"/>
    <d v="2013-09-01T00:00:00"/>
    <n v="7582"/>
    <n v="437.2"/>
    <n v="263.33"/>
    <n v="3314850.4"/>
    <n v="1996568.06"/>
    <n v="1318282.3400000001"/>
  </r>
  <r>
    <x v="4"/>
    <s v="Tonga"/>
    <x v="9"/>
    <x v="0"/>
    <x v="0"/>
    <x v="1451"/>
    <x v="1"/>
    <x v="7"/>
    <n v="437974536"/>
    <n v="7"/>
    <d v="2012-07-10T00:00:00"/>
    <n v="5253"/>
    <n v="9.33"/>
    <n v="6.92"/>
    <n v="49010.49"/>
    <n v="36350.76"/>
    <n v="12659.73"/>
  </r>
  <r>
    <x v="4"/>
    <s v="Tonga"/>
    <x v="11"/>
    <x v="1"/>
    <x v="1"/>
    <x v="1597"/>
    <x v="5"/>
    <x v="6"/>
    <n v="817518270"/>
    <n v="26"/>
    <d v="2017-04-18T00:00:00"/>
    <n v="678"/>
    <n v="668.27"/>
    <n v="502.54"/>
    <n v="453087.06"/>
    <n v="340722.12"/>
    <n v="112364.94"/>
  </r>
  <r>
    <x v="4"/>
    <s v="Tonga"/>
    <x v="3"/>
    <x v="1"/>
    <x v="1"/>
    <x v="2238"/>
    <x v="5"/>
    <x v="1"/>
    <n v="215282523"/>
    <n v="17"/>
    <d v="2010-04-08T00:00:00"/>
    <n v="5738"/>
    <n v="205.7"/>
    <n v="117.11"/>
    <n v="1180306.6000000001"/>
    <n v="671977.18"/>
    <n v="508329.42"/>
  </r>
  <r>
    <x v="4"/>
    <s v="East Timor"/>
    <x v="5"/>
    <x v="1"/>
    <x v="2"/>
    <x v="792"/>
    <x v="4"/>
    <x v="7"/>
    <n v="470378625"/>
    <n v="1"/>
    <d v="2012-11-06T00:00:00"/>
    <n v="4343"/>
    <n v="109.28"/>
    <n v="35.840000000000003"/>
    <n v="474603.04"/>
    <n v="155653.12"/>
    <n v="318949.92"/>
  </r>
  <r>
    <x v="2"/>
    <s v="Turkmenistan"/>
    <x v="7"/>
    <x v="0"/>
    <x v="0"/>
    <x v="1452"/>
    <x v="10"/>
    <x v="0"/>
    <n v="792230403"/>
    <n v="35"/>
    <d v="2013-07-10T00:00:00"/>
    <n v="7436"/>
    <n v="437.2"/>
    <n v="263.33"/>
    <n v="3251019.2"/>
    <n v="1958121.88"/>
    <n v="1292897.32"/>
  </r>
  <r>
    <x v="5"/>
    <s v="Mauritania"/>
    <x v="4"/>
    <x v="0"/>
    <x v="3"/>
    <x v="1132"/>
    <x v="1"/>
    <x v="4"/>
    <n v="910574185"/>
    <n v="37"/>
    <d v="2016-08-12T00:00:00"/>
    <n v="7991"/>
    <n v="81.73"/>
    <n v="56.67"/>
    <n v="653104.43000000005"/>
    <n v="452849.97"/>
    <n v="200254.46"/>
  </r>
  <r>
    <x v="0"/>
    <s v="Dominican Republic"/>
    <x v="9"/>
    <x v="1"/>
    <x v="1"/>
    <x v="1634"/>
    <x v="3"/>
    <x v="4"/>
    <n v="625458800"/>
    <n v="16"/>
    <d v="2016-05-25T00:00:00"/>
    <n v="6013"/>
    <n v="9.33"/>
    <n v="6.92"/>
    <n v="56101.29"/>
    <n v="41609.96"/>
    <n v="14491.33"/>
  </r>
  <r>
    <x v="4"/>
    <s v="Nauru"/>
    <x v="7"/>
    <x v="0"/>
    <x v="2"/>
    <x v="80"/>
    <x v="4"/>
    <x v="3"/>
    <n v="257245576"/>
    <n v="45"/>
    <d v="2015-12-16T00:00:00"/>
    <n v="3537"/>
    <n v="437.2"/>
    <n v="263.33"/>
    <n v="1546376.4"/>
    <n v="931398.21"/>
    <n v="614978.18999999994"/>
  </r>
  <r>
    <x v="5"/>
    <s v="Madagascar"/>
    <x v="8"/>
    <x v="0"/>
    <x v="3"/>
    <x v="1735"/>
    <x v="11"/>
    <x v="3"/>
    <n v="196608340"/>
    <n v="33"/>
    <d v="2015-03-20T00:00:00"/>
    <n v="9632"/>
    <n v="421.89"/>
    <n v="364.69"/>
    <n v="4063644.48"/>
    <n v="3512694.08"/>
    <n v="550950.40000000002"/>
  </r>
  <r>
    <x v="5"/>
    <s v="Tanzania"/>
    <x v="3"/>
    <x v="0"/>
    <x v="0"/>
    <x v="889"/>
    <x v="10"/>
    <x v="3"/>
    <n v="454533421"/>
    <n v="1"/>
    <d v="2015-06-15T00:00:00"/>
    <n v="5395"/>
    <n v="205.7"/>
    <n v="117.11"/>
    <n v="1109751.5"/>
    <n v="631808.44999999995"/>
    <n v="477943.05"/>
  </r>
  <r>
    <x v="1"/>
    <s v="Macedonia"/>
    <x v="2"/>
    <x v="1"/>
    <x v="2"/>
    <x v="2040"/>
    <x v="8"/>
    <x v="3"/>
    <n v="212319648"/>
    <n v="15"/>
    <d v="2015-05-15T00:00:00"/>
    <n v="8957"/>
    <n v="47.45"/>
    <n v="31.79"/>
    <n v="425009.65"/>
    <n v="284743.03000000003"/>
    <n v="140266.62"/>
  </r>
  <r>
    <x v="1"/>
    <s v="Monaco"/>
    <x v="11"/>
    <x v="0"/>
    <x v="2"/>
    <x v="213"/>
    <x v="8"/>
    <x v="5"/>
    <n v="971578347"/>
    <n v="47"/>
    <d v="2014-06-16T00:00:00"/>
    <n v="478"/>
    <n v="668.27"/>
    <n v="502.54"/>
    <n v="319433.06"/>
    <n v="240214.12"/>
    <n v="79218.94"/>
  </r>
  <r>
    <x v="1"/>
    <s v="Italy"/>
    <x v="9"/>
    <x v="1"/>
    <x v="2"/>
    <x v="696"/>
    <x v="4"/>
    <x v="4"/>
    <n v="704233348"/>
    <n v="9"/>
    <d v="2016-11-26T00:00:00"/>
    <n v="7152"/>
    <n v="9.33"/>
    <n v="6.92"/>
    <n v="66728.160000000003"/>
    <n v="49491.839999999997"/>
    <n v="17236.32"/>
  </r>
  <r>
    <x v="0"/>
    <s v="Jamaica"/>
    <x v="7"/>
    <x v="0"/>
    <x v="1"/>
    <x v="1572"/>
    <x v="8"/>
    <x v="0"/>
    <n v="602520978"/>
    <n v="29"/>
    <d v="2013-05-28T00:00:00"/>
    <n v="8202"/>
    <n v="437.2"/>
    <n v="263.33"/>
    <n v="3585914.4"/>
    <n v="2159832.66"/>
    <n v="1426081.74"/>
  </r>
  <r>
    <x v="5"/>
    <s v="South Sudan"/>
    <x v="7"/>
    <x v="0"/>
    <x v="3"/>
    <x v="2239"/>
    <x v="9"/>
    <x v="5"/>
    <n v="128990066"/>
    <n v="21"/>
    <d v="2014-01-24T00:00:00"/>
    <n v="9882"/>
    <n v="437.2"/>
    <n v="263.33"/>
    <n v="4320410.4000000004"/>
    <n v="2602227.06"/>
    <n v="1718183.34"/>
  </r>
  <r>
    <x v="5"/>
    <s v="Ghana"/>
    <x v="8"/>
    <x v="0"/>
    <x v="3"/>
    <x v="828"/>
    <x v="5"/>
    <x v="3"/>
    <n v="166501939"/>
    <n v="13"/>
    <d v="2015-03-25T00:00:00"/>
    <n v="479"/>
    <n v="421.89"/>
    <n v="364.69"/>
    <n v="202085.31"/>
    <n v="174686.51"/>
    <n v="27398.799999999999"/>
  </r>
  <r>
    <x v="1"/>
    <s v="Bulgaria"/>
    <x v="1"/>
    <x v="0"/>
    <x v="1"/>
    <x v="1887"/>
    <x v="3"/>
    <x v="1"/>
    <n v="768230426"/>
    <n v="22"/>
    <d v="2010-06-22T00:00:00"/>
    <n v="5310"/>
    <n v="152.58000000000001"/>
    <n v="97.44"/>
    <n v="810199.8"/>
    <n v="517406.4"/>
    <n v="292793.40000000002"/>
  </r>
  <r>
    <x v="1"/>
    <s v="Luxembourg"/>
    <x v="9"/>
    <x v="1"/>
    <x v="0"/>
    <x v="1391"/>
    <x v="0"/>
    <x v="4"/>
    <n v="707661855"/>
    <n v="26"/>
    <d v="2017-01-26T00:00:00"/>
    <n v="1723"/>
    <n v="9.33"/>
    <n v="6.92"/>
    <n v="16075.59"/>
    <n v="11923.16"/>
    <n v="4152.43"/>
  </r>
  <r>
    <x v="1"/>
    <s v="Hungary"/>
    <x v="9"/>
    <x v="1"/>
    <x v="0"/>
    <x v="1635"/>
    <x v="2"/>
    <x v="2"/>
    <n v="628595054"/>
    <n v="43"/>
    <d v="2011-10-21T00:00:00"/>
    <n v="4100"/>
    <n v="9.33"/>
    <n v="6.92"/>
    <n v="38253"/>
    <n v="28372"/>
    <n v="9881"/>
  </r>
  <r>
    <x v="1"/>
    <s v="Greece"/>
    <x v="2"/>
    <x v="1"/>
    <x v="3"/>
    <x v="345"/>
    <x v="11"/>
    <x v="1"/>
    <n v="795141351"/>
    <n v="4"/>
    <d v="2010-02-24T00:00:00"/>
    <n v="8850"/>
    <n v="47.45"/>
    <n v="31.79"/>
    <n v="419932.5"/>
    <n v="281341.5"/>
    <n v="138591"/>
  </r>
  <r>
    <x v="4"/>
    <s v="Samoa"/>
    <x v="10"/>
    <x v="1"/>
    <x v="1"/>
    <x v="72"/>
    <x v="5"/>
    <x v="1"/>
    <n v="641724574"/>
    <n v="29"/>
    <d v="2010-03-30T00:00:00"/>
    <n v="9417"/>
    <n v="154.06"/>
    <n v="90.93"/>
    <n v="1450783.02"/>
    <n v="856287.81"/>
    <n v="594495.21"/>
  </r>
  <r>
    <x v="5"/>
    <s v="Benin"/>
    <x v="8"/>
    <x v="1"/>
    <x v="3"/>
    <x v="1651"/>
    <x v="7"/>
    <x v="1"/>
    <n v="123081052"/>
    <n v="50"/>
    <d v="2010-10-03T00:00:00"/>
    <n v="1273"/>
    <n v="421.89"/>
    <n v="364.69"/>
    <n v="537065.97"/>
    <n v="464250.37"/>
    <n v="72815.600000000006"/>
  </r>
  <r>
    <x v="1"/>
    <s v="Belgium"/>
    <x v="8"/>
    <x v="1"/>
    <x v="0"/>
    <x v="2240"/>
    <x v="5"/>
    <x v="3"/>
    <n v="164259612"/>
    <n v="38"/>
    <d v="2015-04-29T00:00:00"/>
    <n v="6924"/>
    <n v="421.89"/>
    <n v="364.69"/>
    <n v="2921166.36"/>
    <n v="2525113.56"/>
    <n v="396052.8"/>
  </r>
  <r>
    <x v="0"/>
    <s v="Jamaica"/>
    <x v="0"/>
    <x v="0"/>
    <x v="3"/>
    <x v="794"/>
    <x v="7"/>
    <x v="0"/>
    <n v="410621583"/>
    <n v="26"/>
    <d v="2013-09-06T00:00:00"/>
    <n v="906"/>
    <n v="255.28"/>
    <n v="159.41999999999999"/>
    <n v="231283.68"/>
    <n v="144434.51999999999"/>
    <n v="86849.16"/>
  </r>
  <r>
    <x v="5"/>
    <s v="Kenya"/>
    <x v="0"/>
    <x v="0"/>
    <x v="2"/>
    <x v="842"/>
    <x v="10"/>
    <x v="3"/>
    <n v="577840793"/>
    <n v="38"/>
    <d v="2015-07-09T00:00:00"/>
    <n v="4786"/>
    <n v="255.28"/>
    <n v="159.41999999999999"/>
    <n v="1221770.08"/>
    <n v="762984.12"/>
    <n v="458785.96"/>
  </r>
  <r>
    <x v="5"/>
    <s v="Liberia"/>
    <x v="3"/>
    <x v="0"/>
    <x v="3"/>
    <x v="658"/>
    <x v="5"/>
    <x v="4"/>
    <n v="901903569"/>
    <n v="9"/>
    <d v="2016-03-19T00:00:00"/>
    <n v="2163"/>
    <n v="205.7"/>
    <n v="117.11"/>
    <n v="444929.1"/>
    <n v="253308.93"/>
    <n v="191620.17"/>
  </r>
  <r>
    <x v="2"/>
    <s v="Mongolia"/>
    <x v="0"/>
    <x v="0"/>
    <x v="0"/>
    <x v="587"/>
    <x v="3"/>
    <x v="4"/>
    <n v="789108741"/>
    <n v="13"/>
    <d v="2016-05-14T00:00:00"/>
    <n v="3667"/>
    <n v="255.28"/>
    <n v="159.41999999999999"/>
    <n v="936111.76"/>
    <n v="584593.14"/>
    <n v="351518.62"/>
  </r>
  <r>
    <x v="4"/>
    <s v="Palau"/>
    <x v="3"/>
    <x v="1"/>
    <x v="2"/>
    <x v="38"/>
    <x v="8"/>
    <x v="6"/>
    <n v="166067636"/>
    <n v="37"/>
    <d v="2017-06-02T00:00:00"/>
    <n v="1959"/>
    <n v="205.7"/>
    <n v="117.11"/>
    <n v="402966.3"/>
    <n v="229418.49"/>
    <n v="173547.81"/>
  </r>
  <r>
    <x v="2"/>
    <s v="Uzbekistan"/>
    <x v="3"/>
    <x v="1"/>
    <x v="0"/>
    <x v="709"/>
    <x v="8"/>
    <x v="1"/>
    <n v="829704082"/>
    <n v="7"/>
    <d v="2010-05-02T00:00:00"/>
    <n v="6730"/>
    <n v="205.7"/>
    <n v="117.11"/>
    <n v="1384361"/>
    <n v="788150.3"/>
    <n v="596210.69999999995"/>
  </r>
  <r>
    <x v="3"/>
    <s v="Kuwait"/>
    <x v="9"/>
    <x v="1"/>
    <x v="0"/>
    <x v="1699"/>
    <x v="8"/>
    <x v="1"/>
    <n v="597254407"/>
    <n v="11"/>
    <d v="2010-04-25T00:00:00"/>
    <n v="9706"/>
    <n v="9.33"/>
    <n v="6.92"/>
    <n v="90556.98"/>
    <n v="67165.52"/>
    <n v="23391.46"/>
  </r>
  <r>
    <x v="2"/>
    <s v="Tajikistan"/>
    <x v="0"/>
    <x v="0"/>
    <x v="3"/>
    <x v="1148"/>
    <x v="8"/>
    <x v="5"/>
    <n v="956267440"/>
    <n v="27"/>
    <d v="2014-05-21T00:00:00"/>
    <n v="9641"/>
    <n v="255.28"/>
    <n v="159.41999999999999"/>
    <n v="2461154.48"/>
    <n v="1536968.22"/>
    <n v="924186.26"/>
  </r>
  <r>
    <x v="5"/>
    <s v="Lesotho"/>
    <x v="6"/>
    <x v="0"/>
    <x v="1"/>
    <x v="1912"/>
    <x v="0"/>
    <x v="7"/>
    <n v="314604508"/>
    <n v="46"/>
    <d v="2013-02-08T00:00:00"/>
    <n v="7320"/>
    <n v="651.21"/>
    <n v="524.96"/>
    <n v="4766857.2"/>
    <n v="3842707.2"/>
    <n v="924150"/>
  </r>
  <r>
    <x v="1"/>
    <s v="Norway"/>
    <x v="1"/>
    <x v="0"/>
    <x v="3"/>
    <x v="931"/>
    <x v="4"/>
    <x v="4"/>
    <n v="750439441"/>
    <n v="44"/>
    <d v="2016-12-29T00:00:00"/>
    <n v="562"/>
    <n v="152.58000000000001"/>
    <n v="97.44"/>
    <n v="85749.96"/>
    <n v="54761.279999999999"/>
    <n v="30988.68"/>
  </r>
  <r>
    <x v="1"/>
    <s v="Armenia"/>
    <x v="9"/>
    <x v="1"/>
    <x v="1"/>
    <x v="1567"/>
    <x v="4"/>
    <x v="5"/>
    <n v="362258565"/>
    <n v="15"/>
    <d v="2014-12-14T00:00:00"/>
    <n v="9214"/>
    <n v="9.33"/>
    <n v="6.92"/>
    <n v="85966.62"/>
    <n v="63760.88"/>
    <n v="22205.74"/>
  </r>
  <r>
    <x v="5"/>
    <s v="Mauritius"/>
    <x v="11"/>
    <x v="0"/>
    <x v="1"/>
    <x v="262"/>
    <x v="9"/>
    <x v="4"/>
    <n v="918860709"/>
    <n v="39"/>
    <d v="2016-02-16T00:00:00"/>
    <n v="158"/>
    <n v="668.27"/>
    <n v="502.54"/>
    <n v="105586.66"/>
    <n v="79401.320000000007"/>
    <n v="26185.34"/>
  </r>
  <r>
    <x v="1"/>
    <s v="Slovakia"/>
    <x v="3"/>
    <x v="0"/>
    <x v="3"/>
    <x v="1454"/>
    <x v="9"/>
    <x v="3"/>
    <n v="209357202"/>
    <n v="8"/>
    <d v="2015-01-22T00:00:00"/>
    <n v="2303"/>
    <n v="205.7"/>
    <n v="117.11"/>
    <n v="473727.1"/>
    <n v="269704.33"/>
    <n v="204022.77"/>
  </r>
  <r>
    <x v="2"/>
    <s v="Turkmenistan"/>
    <x v="6"/>
    <x v="0"/>
    <x v="2"/>
    <x v="2241"/>
    <x v="7"/>
    <x v="2"/>
    <n v="593171870"/>
    <n v="6"/>
    <d v="2011-09-04T00:00:00"/>
    <n v="1593"/>
    <n v="651.21"/>
    <n v="524.96"/>
    <n v="1037377.53"/>
    <n v="836261.28"/>
    <n v="201116.25"/>
  </r>
  <r>
    <x v="1"/>
    <s v="Portugal"/>
    <x v="7"/>
    <x v="1"/>
    <x v="2"/>
    <x v="1064"/>
    <x v="5"/>
    <x v="5"/>
    <n v="450041043"/>
    <n v="27"/>
    <d v="2014-04-16T00:00:00"/>
    <n v="6000"/>
    <n v="437.2"/>
    <n v="263.33"/>
    <n v="2623200"/>
    <n v="1579980"/>
    <n v="1043220"/>
  </r>
  <r>
    <x v="0"/>
    <s v="Cuba"/>
    <x v="6"/>
    <x v="1"/>
    <x v="2"/>
    <x v="2242"/>
    <x v="5"/>
    <x v="0"/>
    <n v="930013549"/>
    <n v="3"/>
    <d v="2013-03-07T00:00:00"/>
    <n v="531"/>
    <n v="651.21"/>
    <n v="524.96"/>
    <n v="345792.51"/>
    <n v="278753.76"/>
    <n v="67038.75"/>
  </r>
  <r>
    <x v="1"/>
    <s v="Slovakia"/>
    <x v="6"/>
    <x v="0"/>
    <x v="3"/>
    <x v="2243"/>
    <x v="5"/>
    <x v="3"/>
    <n v="103450715"/>
    <n v="34"/>
    <d v="2015-04-18T00:00:00"/>
    <n v="2220"/>
    <n v="651.21"/>
    <n v="524.96"/>
    <n v="1445686.2"/>
    <n v="1165411.2"/>
    <n v="280275"/>
  </r>
  <r>
    <x v="0"/>
    <s v="Cuba"/>
    <x v="0"/>
    <x v="0"/>
    <x v="3"/>
    <x v="1623"/>
    <x v="2"/>
    <x v="4"/>
    <n v="611026370"/>
    <n v="1"/>
    <d v="2016-09-07T00:00:00"/>
    <n v="5136"/>
    <n v="255.28"/>
    <n v="159.41999999999999"/>
    <n v="1311118.08"/>
    <n v="818781.12"/>
    <n v="492336.96"/>
  </r>
  <r>
    <x v="2"/>
    <s v="Turkmenistan"/>
    <x v="6"/>
    <x v="0"/>
    <x v="1"/>
    <x v="1660"/>
    <x v="9"/>
    <x v="3"/>
    <n v="213726842"/>
    <n v="5"/>
    <d v="2015-01-28T00:00:00"/>
    <n v="5377"/>
    <n v="651.21"/>
    <n v="524.96"/>
    <n v="3501556.17"/>
    <n v="2822709.92"/>
    <n v="678846.25"/>
  </r>
  <r>
    <x v="5"/>
    <s v="Mauritania"/>
    <x v="9"/>
    <x v="1"/>
    <x v="0"/>
    <x v="2151"/>
    <x v="7"/>
    <x v="7"/>
    <n v="342850959"/>
    <n v="32"/>
    <d v="2012-09-21T00:00:00"/>
    <n v="6072"/>
    <n v="9.33"/>
    <n v="6.92"/>
    <n v="56651.76"/>
    <n v="42018.239999999998"/>
    <n v="14633.52"/>
  </r>
  <r>
    <x v="3"/>
    <s v="Israel"/>
    <x v="4"/>
    <x v="1"/>
    <x v="3"/>
    <x v="2244"/>
    <x v="6"/>
    <x v="7"/>
    <n v="250010049"/>
    <n v="30"/>
    <d v="2012-11-05T00:00:00"/>
    <n v="2384"/>
    <n v="81.73"/>
    <n v="56.67"/>
    <n v="194844.32"/>
    <n v="135101.28"/>
    <n v="59743.040000000001"/>
  </r>
  <r>
    <x v="3"/>
    <s v="Libya"/>
    <x v="2"/>
    <x v="1"/>
    <x v="1"/>
    <x v="183"/>
    <x v="11"/>
    <x v="4"/>
    <n v="157127940"/>
    <n v="39"/>
    <d v="2016-03-11T00:00:00"/>
    <n v="6504"/>
    <n v="47.45"/>
    <n v="31.79"/>
    <n v="308614.8"/>
    <n v="206762.16"/>
    <n v="101852.64"/>
  </r>
  <r>
    <x v="5"/>
    <s v="Comoros"/>
    <x v="3"/>
    <x v="0"/>
    <x v="0"/>
    <x v="1147"/>
    <x v="2"/>
    <x v="4"/>
    <n v="806440961"/>
    <n v="8"/>
    <d v="2016-10-04T00:00:00"/>
    <n v="2656"/>
    <n v="205.7"/>
    <n v="117.11"/>
    <n v="546339.19999999995"/>
    <n v="311044.15999999997"/>
    <n v="235295.04"/>
  </r>
  <r>
    <x v="4"/>
    <s v="Fiji"/>
    <x v="8"/>
    <x v="1"/>
    <x v="1"/>
    <x v="920"/>
    <x v="2"/>
    <x v="0"/>
    <n v="310497939"/>
    <n v="29"/>
    <d v="2013-10-11T00:00:00"/>
    <n v="2095"/>
    <n v="421.89"/>
    <n v="364.69"/>
    <n v="883859.55"/>
    <n v="764025.55"/>
    <n v="119834"/>
  </r>
  <r>
    <x v="4"/>
    <s v="Tuvalu"/>
    <x v="1"/>
    <x v="0"/>
    <x v="1"/>
    <x v="1879"/>
    <x v="7"/>
    <x v="5"/>
    <n v="902160203"/>
    <n v="4"/>
    <d v="2014-08-07T00:00:00"/>
    <n v="8107"/>
    <n v="152.58000000000001"/>
    <n v="97.44"/>
    <n v="1236966.06"/>
    <n v="789946.08"/>
    <n v="447019.98"/>
  </r>
  <r>
    <x v="1"/>
    <s v="Luxembourg"/>
    <x v="9"/>
    <x v="0"/>
    <x v="0"/>
    <x v="207"/>
    <x v="2"/>
    <x v="4"/>
    <n v="384601581"/>
    <n v="24"/>
    <d v="2016-10-19T00:00:00"/>
    <n v="1009"/>
    <n v="9.33"/>
    <n v="6.92"/>
    <n v="9413.9699999999993"/>
    <n v="6982.28"/>
    <n v="2431.69"/>
  </r>
  <r>
    <x v="0"/>
    <s v="Dominican Republic"/>
    <x v="8"/>
    <x v="0"/>
    <x v="0"/>
    <x v="1702"/>
    <x v="0"/>
    <x v="1"/>
    <n v="681308400"/>
    <n v="44"/>
    <d v="2011-01-30T00:00:00"/>
    <n v="3151"/>
    <n v="421.89"/>
    <n v="364.69"/>
    <n v="1329375.3899999999"/>
    <n v="1149138.19"/>
    <n v="180237.2"/>
  </r>
  <r>
    <x v="1"/>
    <s v="Denmark"/>
    <x v="10"/>
    <x v="0"/>
    <x v="2"/>
    <x v="2053"/>
    <x v="7"/>
    <x v="3"/>
    <n v="186079490"/>
    <n v="4"/>
    <d v="2015-08-29T00:00:00"/>
    <n v="3911"/>
    <n v="154.06"/>
    <n v="90.93"/>
    <n v="602528.66"/>
    <n v="355627.23"/>
    <n v="246901.43"/>
  </r>
  <r>
    <x v="1"/>
    <s v="Bulgaria"/>
    <x v="6"/>
    <x v="0"/>
    <x v="0"/>
    <x v="205"/>
    <x v="3"/>
    <x v="7"/>
    <n v="513026177"/>
    <n v="14"/>
    <d v="2012-06-05T00:00:00"/>
    <n v="4701"/>
    <n v="651.21"/>
    <n v="524.96"/>
    <n v="3061338.21"/>
    <n v="2467836.96"/>
    <n v="593501.25"/>
  </r>
  <r>
    <x v="0"/>
    <s v="Guatemala"/>
    <x v="6"/>
    <x v="0"/>
    <x v="3"/>
    <x v="1747"/>
    <x v="3"/>
    <x v="1"/>
    <n v="646572291"/>
    <n v="16"/>
    <d v="2010-05-23T00:00:00"/>
    <n v="3964"/>
    <n v="651.21"/>
    <n v="524.96"/>
    <n v="2581396.44"/>
    <n v="2080941.44"/>
    <n v="500455"/>
  </r>
  <r>
    <x v="3"/>
    <s v="Jordan"/>
    <x v="5"/>
    <x v="1"/>
    <x v="2"/>
    <x v="497"/>
    <x v="5"/>
    <x v="7"/>
    <n v="991454160"/>
    <n v="18"/>
    <d v="2012-03-19T00:00:00"/>
    <n v="2173"/>
    <n v="109.28"/>
    <n v="35.840000000000003"/>
    <n v="237465.44"/>
    <n v="77880.320000000007"/>
    <n v="159585.12"/>
  </r>
  <r>
    <x v="1"/>
    <s v="Malta"/>
    <x v="0"/>
    <x v="1"/>
    <x v="2"/>
    <x v="1418"/>
    <x v="5"/>
    <x v="1"/>
    <n v="222720611"/>
    <n v="16"/>
    <d v="2010-04-01T00:00:00"/>
    <n v="6833"/>
    <n v="255.28"/>
    <n v="159.41999999999999"/>
    <n v="1744328.24"/>
    <n v="1089316.8600000001"/>
    <n v="655011.38"/>
  </r>
  <r>
    <x v="6"/>
    <s v="Mexico"/>
    <x v="6"/>
    <x v="1"/>
    <x v="3"/>
    <x v="1688"/>
    <x v="9"/>
    <x v="0"/>
    <n v="235732972"/>
    <n v="18"/>
    <d v="2013-01-31T00:00:00"/>
    <n v="7480"/>
    <n v="651.21"/>
    <n v="524.96"/>
    <n v="4871050.8"/>
    <n v="3926700.8"/>
    <n v="944350"/>
  </r>
  <r>
    <x v="3"/>
    <s v="Kuwait"/>
    <x v="6"/>
    <x v="0"/>
    <x v="2"/>
    <x v="2212"/>
    <x v="3"/>
    <x v="2"/>
    <n v="296165072"/>
    <n v="23"/>
    <d v="2011-06-02T00:00:00"/>
    <n v="681"/>
    <n v="651.21"/>
    <n v="524.96"/>
    <n v="443474.01"/>
    <n v="357497.76"/>
    <n v="85976.25"/>
  </r>
  <r>
    <x v="5"/>
    <s v="Zimbabwe"/>
    <x v="3"/>
    <x v="0"/>
    <x v="2"/>
    <x v="187"/>
    <x v="9"/>
    <x v="7"/>
    <n v="190003240"/>
    <n v="41"/>
    <d v="2012-03-08T00:00:00"/>
    <n v="5036"/>
    <n v="205.7"/>
    <n v="117.11"/>
    <n v="1035905.2"/>
    <n v="589765.96"/>
    <n v="446139.24"/>
  </r>
  <r>
    <x v="0"/>
    <s v="Haiti"/>
    <x v="5"/>
    <x v="0"/>
    <x v="0"/>
    <x v="225"/>
    <x v="6"/>
    <x v="2"/>
    <n v="673546302"/>
    <n v="20"/>
    <d v="2011-11-11T00:00:00"/>
    <n v="6173"/>
    <n v="109.28"/>
    <n v="35.840000000000003"/>
    <n v="674585.44"/>
    <n v="221240.32000000001"/>
    <n v="453345.12"/>
  </r>
  <r>
    <x v="2"/>
    <s v="Singapore"/>
    <x v="7"/>
    <x v="0"/>
    <x v="2"/>
    <x v="480"/>
    <x v="6"/>
    <x v="3"/>
    <n v="323405587"/>
    <n v="24"/>
    <d v="2015-11-17T00:00:00"/>
    <n v="1755"/>
    <n v="437.2"/>
    <n v="263.33"/>
    <n v="767286"/>
    <n v="462144.15"/>
    <n v="305141.84999999998"/>
  </r>
  <r>
    <x v="0"/>
    <s v="Dominican Republic"/>
    <x v="11"/>
    <x v="1"/>
    <x v="2"/>
    <x v="2245"/>
    <x v="10"/>
    <x v="2"/>
    <n v="486504924"/>
    <n v="2"/>
    <d v="2011-06-25T00:00:00"/>
    <n v="6473"/>
    <n v="668.27"/>
    <n v="502.54"/>
    <n v="4325711.71"/>
    <n v="3252941.42"/>
    <n v="1072770.29"/>
  </r>
  <r>
    <x v="3"/>
    <s v="Bahrain"/>
    <x v="1"/>
    <x v="0"/>
    <x v="3"/>
    <x v="2246"/>
    <x v="1"/>
    <x v="6"/>
    <n v="330080640"/>
    <n v="19"/>
    <d v="2017-08-04T00:00:00"/>
    <n v="7051"/>
    <n v="152.58000000000001"/>
    <n v="97.44"/>
    <n v="1075841.58"/>
    <n v="687049.44"/>
    <n v="388792.14"/>
  </r>
  <r>
    <x v="1"/>
    <s v="Bosnia and Herzegovina"/>
    <x v="11"/>
    <x v="1"/>
    <x v="0"/>
    <x v="497"/>
    <x v="5"/>
    <x v="7"/>
    <n v="891681563"/>
    <n v="26"/>
    <d v="2012-03-27T00:00:00"/>
    <n v="7245"/>
    <n v="668.27"/>
    <n v="502.54"/>
    <n v="4841616.1500000004"/>
    <n v="3640902.3"/>
    <n v="1200713.8500000001"/>
  </r>
  <r>
    <x v="1"/>
    <s v="Kosovo"/>
    <x v="2"/>
    <x v="1"/>
    <x v="0"/>
    <x v="239"/>
    <x v="10"/>
    <x v="7"/>
    <n v="129169023"/>
    <n v="40"/>
    <d v="2012-07-18T00:00:00"/>
    <n v="2839"/>
    <n v="47.45"/>
    <n v="31.79"/>
    <n v="134710.54999999999"/>
    <n v="90251.81"/>
    <n v="44458.74"/>
  </r>
  <r>
    <x v="3"/>
    <s v="Israel"/>
    <x v="7"/>
    <x v="1"/>
    <x v="2"/>
    <x v="975"/>
    <x v="9"/>
    <x v="1"/>
    <n v="570716845"/>
    <n v="12"/>
    <d v="2010-01-13T00:00:00"/>
    <n v="6652"/>
    <n v="437.2"/>
    <n v="263.33"/>
    <n v="2908254.4"/>
    <n v="1751671.16"/>
    <n v="1156583.24"/>
  </r>
  <r>
    <x v="1"/>
    <s v="France"/>
    <x v="3"/>
    <x v="0"/>
    <x v="1"/>
    <x v="414"/>
    <x v="2"/>
    <x v="7"/>
    <n v="764811360"/>
    <n v="11"/>
    <d v="2012-09-30T00:00:00"/>
    <n v="3532"/>
    <n v="205.7"/>
    <n v="117.11"/>
    <n v="726532.4"/>
    <n v="413632.52"/>
    <n v="312899.88"/>
  </r>
  <r>
    <x v="5"/>
    <s v="Zambia"/>
    <x v="7"/>
    <x v="0"/>
    <x v="2"/>
    <x v="2247"/>
    <x v="1"/>
    <x v="1"/>
    <n v="230251395"/>
    <n v="42"/>
    <d v="2010-09-09T00:00:00"/>
    <n v="5359"/>
    <n v="437.2"/>
    <n v="263.33"/>
    <n v="2342954.7999999998"/>
    <n v="1411185.47"/>
    <n v="931769.33"/>
  </r>
  <r>
    <x v="5"/>
    <s v="Mauritius"/>
    <x v="5"/>
    <x v="0"/>
    <x v="3"/>
    <x v="337"/>
    <x v="3"/>
    <x v="6"/>
    <n v="806148278"/>
    <n v="22"/>
    <d v="2017-05-29T00:00:00"/>
    <n v="6045"/>
    <n v="109.28"/>
    <n v="35.840000000000003"/>
    <n v="660597.6"/>
    <n v="216652.79999999999"/>
    <n v="443944.8"/>
  </r>
  <r>
    <x v="1"/>
    <s v="Liechtenstein"/>
    <x v="10"/>
    <x v="1"/>
    <x v="1"/>
    <x v="963"/>
    <x v="6"/>
    <x v="0"/>
    <n v="801925837"/>
    <n v="9"/>
    <d v="2013-10-26T00:00:00"/>
    <n v="6531"/>
    <n v="154.06"/>
    <n v="90.93"/>
    <n v="1006165.86"/>
    <n v="593863.82999999996"/>
    <n v="412302.03"/>
  </r>
  <r>
    <x v="5"/>
    <s v="Sierra Leone"/>
    <x v="3"/>
    <x v="1"/>
    <x v="0"/>
    <x v="2248"/>
    <x v="9"/>
    <x v="7"/>
    <n v="847320401"/>
    <n v="24"/>
    <d v="2012-02-07T00:00:00"/>
    <n v="9791"/>
    <n v="205.7"/>
    <n v="117.11"/>
    <n v="2014008.7"/>
    <n v="1146624.01"/>
    <n v="867384.69"/>
  </r>
  <r>
    <x v="5"/>
    <s v="Niger"/>
    <x v="10"/>
    <x v="1"/>
    <x v="3"/>
    <x v="1622"/>
    <x v="4"/>
    <x v="0"/>
    <n v="742380797"/>
    <n v="23"/>
    <d v="2013-12-16T00:00:00"/>
    <n v="5830"/>
    <n v="154.06"/>
    <n v="90.93"/>
    <n v="898169.8"/>
    <n v="530121.9"/>
    <n v="368047.9"/>
  </r>
  <r>
    <x v="5"/>
    <s v="Liberia"/>
    <x v="0"/>
    <x v="1"/>
    <x v="1"/>
    <x v="2249"/>
    <x v="2"/>
    <x v="5"/>
    <n v="807468354"/>
    <n v="30"/>
    <d v="2014-10-08T00:00:00"/>
    <n v="6685"/>
    <n v="255.28"/>
    <n v="159.41999999999999"/>
    <n v="1706546.8"/>
    <n v="1065722.7"/>
    <n v="640824.1"/>
  </r>
  <r>
    <x v="0"/>
    <s v="Panama"/>
    <x v="10"/>
    <x v="1"/>
    <x v="3"/>
    <x v="957"/>
    <x v="1"/>
    <x v="5"/>
    <n v="533256900"/>
    <n v="2"/>
    <d v="2014-07-31T00:00:00"/>
    <n v="1422"/>
    <n v="154.06"/>
    <n v="90.93"/>
    <n v="219073.32"/>
    <n v="129302.46"/>
    <n v="89770.86"/>
  </r>
  <r>
    <x v="2"/>
    <s v="Uzbekistan"/>
    <x v="3"/>
    <x v="0"/>
    <x v="2"/>
    <x v="227"/>
    <x v="6"/>
    <x v="5"/>
    <n v="830732762"/>
    <n v="16"/>
    <d v="2014-11-01T00:00:00"/>
    <n v="1140"/>
    <n v="205.7"/>
    <n v="117.11"/>
    <n v="234498"/>
    <n v="133505.4"/>
    <n v="100992.6"/>
  </r>
  <r>
    <x v="1"/>
    <s v="San Marino"/>
    <x v="6"/>
    <x v="1"/>
    <x v="1"/>
    <x v="2250"/>
    <x v="4"/>
    <x v="0"/>
    <n v="881194770"/>
    <n v="30"/>
    <d v="2013-12-05T00:00:00"/>
    <n v="3969"/>
    <n v="651.21"/>
    <n v="524.96"/>
    <n v="2584652.4900000002"/>
    <n v="2083566.24"/>
    <n v="501086.25"/>
  </r>
  <r>
    <x v="5"/>
    <s v="Comoros"/>
    <x v="1"/>
    <x v="1"/>
    <x v="1"/>
    <x v="1446"/>
    <x v="8"/>
    <x v="2"/>
    <n v="386254251"/>
    <n v="20"/>
    <d v="2011-05-16T00:00:00"/>
    <n v="71"/>
    <n v="152.58000000000001"/>
    <n v="97.44"/>
    <n v="10833.18"/>
    <n v="6918.24"/>
    <n v="3914.94"/>
  </r>
  <r>
    <x v="1"/>
    <s v="Austria"/>
    <x v="10"/>
    <x v="1"/>
    <x v="1"/>
    <x v="687"/>
    <x v="7"/>
    <x v="2"/>
    <n v="917835032"/>
    <n v="50"/>
    <d v="2011-10-06T00:00:00"/>
    <n v="6637"/>
    <n v="154.06"/>
    <n v="90.93"/>
    <n v="1022496.22"/>
    <n v="603502.41"/>
    <n v="418993.81"/>
  </r>
  <r>
    <x v="0"/>
    <s v="The Bahamas"/>
    <x v="10"/>
    <x v="1"/>
    <x v="0"/>
    <x v="620"/>
    <x v="2"/>
    <x v="7"/>
    <n v="968173444"/>
    <n v="45"/>
    <d v="2012-10-25T00:00:00"/>
    <n v="2892"/>
    <n v="154.06"/>
    <n v="90.93"/>
    <n v="445541.52"/>
    <n v="262969.56"/>
    <n v="182571.96"/>
  </r>
  <r>
    <x v="3"/>
    <s v="Tunisia"/>
    <x v="4"/>
    <x v="1"/>
    <x v="2"/>
    <x v="586"/>
    <x v="8"/>
    <x v="6"/>
    <n v="899818313"/>
    <n v="19"/>
    <d v="2017-05-05T00:00:00"/>
    <n v="5090"/>
    <n v="81.73"/>
    <n v="56.67"/>
    <n v="416005.7"/>
    <n v="288450.3"/>
    <n v="127555.4"/>
  </r>
  <r>
    <x v="4"/>
    <s v="Tonga"/>
    <x v="8"/>
    <x v="0"/>
    <x v="1"/>
    <x v="1142"/>
    <x v="11"/>
    <x v="5"/>
    <n v="695630967"/>
    <n v="1"/>
    <d v="2014-02-08T00:00:00"/>
    <n v="1516"/>
    <n v="421.89"/>
    <n v="364.69"/>
    <n v="639585.24"/>
    <n v="552870.04"/>
    <n v="86715.199999999997"/>
  </r>
  <r>
    <x v="5"/>
    <s v="Kenya"/>
    <x v="4"/>
    <x v="1"/>
    <x v="1"/>
    <x v="759"/>
    <x v="6"/>
    <x v="2"/>
    <n v="408785235"/>
    <n v="8"/>
    <d v="2011-11-03T00:00:00"/>
    <n v="7490"/>
    <n v="81.73"/>
    <n v="56.67"/>
    <n v="612157.69999999995"/>
    <n v="424458.3"/>
    <n v="187699.4"/>
  </r>
  <r>
    <x v="6"/>
    <s v="Greenland"/>
    <x v="0"/>
    <x v="0"/>
    <x v="2"/>
    <x v="1169"/>
    <x v="7"/>
    <x v="7"/>
    <n v="612767446"/>
    <n v="18"/>
    <d v="2012-08-29T00:00:00"/>
    <n v="359"/>
    <n v="255.28"/>
    <n v="159.41999999999999"/>
    <n v="91645.52"/>
    <n v="57231.78"/>
    <n v="34413.74"/>
  </r>
  <r>
    <x v="0"/>
    <s v="The Bahamas"/>
    <x v="7"/>
    <x v="1"/>
    <x v="1"/>
    <x v="159"/>
    <x v="0"/>
    <x v="3"/>
    <n v="151376426"/>
    <n v="49"/>
    <d v="2016-01-29T00:00:00"/>
    <n v="4503"/>
    <n v="437.2"/>
    <n v="263.33"/>
    <n v="1968711.6"/>
    <n v="1185774.99"/>
    <n v="782936.61"/>
  </r>
  <r>
    <x v="2"/>
    <s v="China"/>
    <x v="7"/>
    <x v="1"/>
    <x v="3"/>
    <x v="930"/>
    <x v="6"/>
    <x v="5"/>
    <n v="188723504"/>
    <n v="32"/>
    <d v="2014-11-06T00:00:00"/>
    <n v="6334"/>
    <n v="437.2"/>
    <n v="263.33"/>
    <n v="2769224.8"/>
    <n v="1667932.22"/>
    <n v="1101292.58"/>
  </r>
  <r>
    <x v="1"/>
    <s v="Switzerland"/>
    <x v="9"/>
    <x v="0"/>
    <x v="3"/>
    <x v="114"/>
    <x v="10"/>
    <x v="5"/>
    <n v="159232509"/>
    <n v="36"/>
    <d v="2014-07-14T00:00:00"/>
    <n v="9293"/>
    <n v="9.33"/>
    <n v="6.92"/>
    <n v="86703.69"/>
    <n v="64307.56"/>
    <n v="22396.13"/>
  </r>
  <r>
    <x v="1"/>
    <s v="Serbia"/>
    <x v="10"/>
    <x v="0"/>
    <x v="2"/>
    <x v="2251"/>
    <x v="6"/>
    <x v="0"/>
    <n v="917639768"/>
    <n v="44"/>
    <d v="2013-12-14T00:00:00"/>
    <n v="8854"/>
    <n v="154.06"/>
    <n v="90.93"/>
    <n v="1364047.24"/>
    <n v="805094.22"/>
    <n v="558953.02"/>
  </r>
  <r>
    <x v="5"/>
    <s v="Mali"/>
    <x v="10"/>
    <x v="0"/>
    <x v="0"/>
    <x v="1952"/>
    <x v="2"/>
    <x v="4"/>
    <n v="688994109"/>
    <n v="26"/>
    <d v="2016-09-27T00:00:00"/>
    <n v="7523"/>
    <n v="154.06"/>
    <n v="90.93"/>
    <n v="1158993.3799999999"/>
    <n v="684066.39"/>
    <n v="474926.99"/>
  </r>
  <r>
    <x v="3"/>
    <s v="Qatar"/>
    <x v="7"/>
    <x v="1"/>
    <x v="0"/>
    <x v="2118"/>
    <x v="1"/>
    <x v="7"/>
    <n v="918656861"/>
    <n v="18"/>
    <d v="2012-08-17T00:00:00"/>
    <n v="9835"/>
    <n v="437.2"/>
    <n v="263.33"/>
    <n v="4299862"/>
    <n v="2589850.5499999998"/>
    <n v="1710011.45"/>
  </r>
  <r>
    <x v="5"/>
    <s v="Sudan"/>
    <x v="11"/>
    <x v="0"/>
    <x v="2"/>
    <x v="1447"/>
    <x v="5"/>
    <x v="2"/>
    <n v="422301852"/>
    <n v="41"/>
    <d v="2011-04-23T00:00:00"/>
    <n v="7357"/>
    <n v="668.27"/>
    <n v="502.54"/>
    <n v="4916462.3899999997"/>
    <n v="3697186.78"/>
    <n v="1219275.6100000001"/>
  </r>
  <r>
    <x v="5"/>
    <s v="Malawi"/>
    <x v="6"/>
    <x v="0"/>
    <x v="2"/>
    <x v="1994"/>
    <x v="7"/>
    <x v="3"/>
    <n v="335915410"/>
    <n v="30"/>
    <d v="2015-09-23T00:00:00"/>
    <n v="3689"/>
    <n v="651.21"/>
    <n v="524.96"/>
    <n v="2402313.69"/>
    <n v="1936577.44"/>
    <n v="465736.25"/>
  </r>
  <r>
    <x v="1"/>
    <s v="Lithuania"/>
    <x v="9"/>
    <x v="0"/>
    <x v="0"/>
    <x v="1228"/>
    <x v="5"/>
    <x v="2"/>
    <n v="965796363"/>
    <n v="10"/>
    <d v="2011-03-19T00:00:00"/>
    <n v="9461"/>
    <n v="9.33"/>
    <n v="6.92"/>
    <n v="88271.13"/>
    <n v="65470.12"/>
    <n v="22801.01"/>
  </r>
  <r>
    <x v="2"/>
    <s v="Bhutan"/>
    <x v="4"/>
    <x v="0"/>
    <x v="3"/>
    <x v="1580"/>
    <x v="10"/>
    <x v="5"/>
    <n v="438556039"/>
    <n v="18"/>
    <d v="2014-06-22T00:00:00"/>
    <n v="7332"/>
    <n v="81.73"/>
    <n v="56.67"/>
    <n v="599244.36"/>
    <n v="415504.44"/>
    <n v="183739.92"/>
  </r>
  <r>
    <x v="1"/>
    <s v="Bosnia and Herzegovina"/>
    <x v="0"/>
    <x v="0"/>
    <x v="2"/>
    <x v="827"/>
    <x v="1"/>
    <x v="4"/>
    <n v="551118266"/>
    <n v="30"/>
    <d v="2016-08-15T00:00:00"/>
    <n v="6997"/>
    <n v="255.28"/>
    <n v="159.41999999999999"/>
    <n v="1786194.16"/>
    <n v="1115461.74"/>
    <n v="670732.42000000004"/>
  </r>
  <r>
    <x v="5"/>
    <s v="Tanzania"/>
    <x v="11"/>
    <x v="1"/>
    <x v="3"/>
    <x v="1621"/>
    <x v="3"/>
    <x v="6"/>
    <n v="920719373"/>
    <n v="34"/>
    <d v="2017-06-08T00:00:00"/>
    <n v="178"/>
    <n v="668.27"/>
    <n v="502.54"/>
    <n v="118952.06"/>
    <n v="89452.12"/>
    <n v="29499.94"/>
  </r>
  <r>
    <x v="5"/>
    <s v="The Gambia"/>
    <x v="9"/>
    <x v="1"/>
    <x v="2"/>
    <x v="568"/>
    <x v="0"/>
    <x v="0"/>
    <n v="334908187"/>
    <n v="7"/>
    <d v="2013-12-11T00:00:00"/>
    <n v="5630"/>
    <n v="9.33"/>
    <n v="6.92"/>
    <n v="52527.9"/>
    <n v="38959.599999999999"/>
    <n v="13568.3"/>
  </r>
  <r>
    <x v="5"/>
    <s v="Guinea"/>
    <x v="11"/>
    <x v="0"/>
    <x v="3"/>
    <x v="2021"/>
    <x v="9"/>
    <x v="7"/>
    <n v="801546037"/>
    <n v="41"/>
    <d v="2012-02-15T00:00:00"/>
    <n v="4139"/>
    <n v="668.27"/>
    <n v="502.54"/>
    <n v="2765969.53"/>
    <n v="2080013.06"/>
    <n v="685956.47"/>
  </r>
  <r>
    <x v="3"/>
    <s v="Jordan"/>
    <x v="6"/>
    <x v="1"/>
    <x v="1"/>
    <x v="787"/>
    <x v="7"/>
    <x v="5"/>
    <n v="798806750"/>
    <n v="12"/>
    <d v="2014-08-22T00:00:00"/>
    <n v="3524"/>
    <n v="651.21"/>
    <n v="524.96"/>
    <n v="2294864.04"/>
    <n v="1849959.04"/>
    <n v="444905"/>
  </r>
  <r>
    <x v="3"/>
    <s v="Iran"/>
    <x v="9"/>
    <x v="1"/>
    <x v="0"/>
    <x v="750"/>
    <x v="7"/>
    <x v="1"/>
    <n v="225176656"/>
    <n v="14"/>
    <d v="2010-09-06T00:00:00"/>
    <n v="3631"/>
    <n v="9.33"/>
    <n v="6.92"/>
    <n v="33877.230000000003"/>
    <n v="25126.52"/>
    <n v="8750.7099999999991"/>
  </r>
  <r>
    <x v="1"/>
    <s v="Albania"/>
    <x v="6"/>
    <x v="0"/>
    <x v="0"/>
    <x v="637"/>
    <x v="7"/>
    <x v="4"/>
    <n v="849454581"/>
    <n v="27"/>
    <d v="2016-09-06T00:00:00"/>
    <n v="1342"/>
    <n v="651.21"/>
    <n v="524.96"/>
    <n v="873923.82"/>
    <n v="704496.32"/>
    <n v="169427.5"/>
  </r>
  <r>
    <x v="5"/>
    <s v="Zimbabwe"/>
    <x v="5"/>
    <x v="1"/>
    <x v="0"/>
    <x v="1615"/>
    <x v="5"/>
    <x v="7"/>
    <n v="460751855"/>
    <n v="43"/>
    <d v="2012-04-27T00:00:00"/>
    <n v="5568"/>
    <n v="109.28"/>
    <n v="35.840000000000003"/>
    <n v="608471.04000000004"/>
    <n v="199557.12"/>
    <n v="408913.91999999998"/>
  </r>
  <r>
    <x v="4"/>
    <s v="Fiji"/>
    <x v="7"/>
    <x v="1"/>
    <x v="2"/>
    <x v="1256"/>
    <x v="8"/>
    <x v="7"/>
    <n v="518492305"/>
    <n v="45"/>
    <d v="2012-05-21T00:00:00"/>
    <n v="2250"/>
    <n v="437.2"/>
    <n v="263.33"/>
    <n v="983700"/>
    <n v="592492.5"/>
    <n v="391207.5"/>
  </r>
  <r>
    <x v="2"/>
    <s v="Kazakhstan"/>
    <x v="10"/>
    <x v="0"/>
    <x v="2"/>
    <x v="215"/>
    <x v="1"/>
    <x v="6"/>
    <n v="302412259"/>
    <n v="28"/>
    <d v="2017-08-17T00:00:00"/>
    <n v="9363"/>
    <n v="154.06"/>
    <n v="90.93"/>
    <n v="1442463.78"/>
    <n v="851377.59"/>
    <n v="591086.18999999994"/>
  </r>
  <r>
    <x v="1"/>
    <s v="Georgia"/>
    <x v="3"/>
    <x v="1"/>
    <x v="0"/>
    <x v="381"/>
    <x v="0"/>
    <x v="1"/>
    <n v="962560546"/>
    <n v="25"/>
    <d v="2011-01-08T00:00:00"/>
    <n v="1911"/>
    <n v="205.7"/>
    <n v="117.11"/>
    <n v="393092.7"/>
    <n v="223797.21"/>
    <n v="169295.49"/>
  </r>
  <r>
    <x v="5"/>
    <s v="Senegal"/>
    <x v="2"/>
    <x v="0"/>
    <x v="1"/>
    <x v="1400"/>
    <x v="8"/>
    <x v="5"/>
    <n v="569298493"/>
    <n v="33"/>
    <d v="2014-05-19T00:00:00"/>
    <n v="6930"/>
    <n v="47.45"/>
    <n v="31.79"/>
    <n v="328828.5"/>
    <n v="220304.7"/>
    <n v="108523.8"/>
  </r>
  <r>
    <x v="4"/>
    <s v="Federated States of Micronesia"/>
    <x v="6"/>
    <x v="1"/>
    <x v="3"/>
    <x v="1844"/>
    <x v="3"/>
    <x v="4"/>
    <n v="863299930"/>
    <n v="36"/>
    <d v="2016-06-20T00:00:00"/>
    <n v="8488"/>
    <n v="651.21"/>
    <n v="524.96"/>
    <n v="5527470.4800000004"/>
    <n v="4455860.4800000004"/>
    <n v="1071610"/>
  </r>
  <r>
    <x v="5"/>
    <s v="Zambia"/>
    <x v="3"/>
    <x v="0"/>
    <x v="2"/>
    <x v="1765"/>
    <x v="7"/>
    <x v="5"/>
    <n v="505551183"/>
    <n v="33"/>
    <d v="2014-09-23T00:00:00"/>
    <n v="2684"/>
    <n v="205.7"/>
    <n v="117.11"/>
    <n v="552098.80000000005"/>
    <n v="314323.24"/>
    <n v="237775.56"/>
  </r>
  <r>
    <x v="1"/>
    <s v="Liechtenstein"/>
    <x v="10"/>
    <x v="1"/>
    <x v="3"/>
    <x v="119"/>
    <x v="3"/>
    <x v="2"/>
    <n v="927351081"/>
    <n v="10"/>
    <d v="2011-06-02T00:00:00"/>
    <n v="2647"/>
    <n v="154.06"/>
    <n v="90.93"/>
    <n v="407796.82"/>
    <n v="240691.71"/>
    <n v="167105.10999999999"/>
  </r>
  <r>
    <x v="4"/>
    <s v="Vanuatu"/>
    <x v="6"/>
    <x v="0"/>
    <x v="1"/>
    <x v="919"/>
    <x v="1"/>
    <x v="6"/>
    <n v="480310952"/>
    <n v="18"/>
    <d v="2017-08-11T00:00:00"/>
    <n v="3539"/>
    <n v="651.21"/>
    <n v="524.96"/>
    <n v="2304632.19"/>
    <n v="1857833.44"/>
    <n v="446798.75"/>
  </r>
  <r>
    <x v="0"/>
    <s v="Saint Kitts and Nevis"/>
    <x v="4"/>
    <x v="1"/>
    <x v="1"/>
    <x v="741"/>
    <x v="9"/>
    <x v="2"/>
    <n v="286354625"/>
    <n v="44"/>
    <d v="2011-03-11T00:00:00"/>
    <n v="7552"/>
    <n v="81.73"/>
    <n v="56.67"/>
    <n v="617224.95999999996"/>
    <n v="427971.84000000003"/>
    <n v="189253.12"/>
  </r>
  <r>
    <x v="3"/>
    <s v="Iran"/>
    <x v="1"/>
    <x v="1"/>
    <x v="0"/>
    <x v="1863"/>
    <x v="3"/>
    <x v="4"/>
    <n v="187718427"/>
    <n v="38"/>
    <d v="2016-06-12T00:00:00"/>
    <n v="8909"/>
    <n v="152.58000000000001"/>
    <n v="97.44"/>
    <n v="1359335.22"/>
    <n v="868092.96"/>
    <n v="491242.26"/>
  </r>
  <r>
    <x v="5"/>
    <s v="Niger"/>
    <x v="4"/>
    <x v="0"/>
    <x v="3"/>
    <x v="1625"/>
    <x v="5"/>
    <x v="6"/>
    <n v="996951186"/>
    <n v="42"/>
    <d v="2017-04-30T00:00:00"/>
    <n v="8865"/>
    <n v="81.73"/>
    <n v="56.67"/>
    <n v="724536.45"/>
    <n v="502379.55"/>
    <n v="222156.9"/>
  </r>
  <r>
    <x v="5"/>
    <s v="Eritrea"/>
    <x v="6"/>
    <x v="1"/>
    <x v="3"/>
    <x v="10"/>
    <x v="2"/>
    <x v="0"/>
    <n v="446914231"/>
    <n v="6"/>
    <d v="2013-10-01T00:00:00"/>
    <n v="707"/>
    <n v="651.21"/>
    <n v="524.96"/>
    <n v="460405.47"/>
    <n v="371146.72"/>
    <n v="89258.75"/>
  </r>
  <r>
    <x v="1"/>
    <s v="Luxembourg"/>
    <x v="11"/>
    <x v="0"/>
    <x v="3"/>
    <x v="736"/>
    <x v="6"/>
    <x v="1"/>
    <n v="840781390"/>
    <n v="24"/>
    <d v="2010-11-13T00:00:00"/>
    <n v="4752"/>
    <n v="668.27"/>
    <n v="502.54"/>
    <n v="3175619.04"/>
    <n v="2388070.08"/>
    <n v="787548.96"/>
  </r>
  <r>
    <x v="3"/>
    <s v="Tunisia"/>
    <x v="1"/>
    <x v="0"/>
    <x v="0"/>
    <x v="1396"/>
    <x v="3"/>
    <x v="5"/>
    <n v="502038991"/>
    <n v="50"/>
    <d v="2014-07-08T00:00:00"/>
    <n v="3349"/>
    <n v="152.58000000000001"/>
    <n v="97.44"/>
    <n v="510990.42"/>
    <n v="326326.56"/>
    <n v="184663.86"/>
  </r>
  <r>
    <x v="2"/>
    <s v="North Korea"/>
    <x v="1"/>
    <x v="1"/>
    <x v="1"/>
    <x v="2252"/>
    <x v="1"/>
    <x v="7"/>
    <n v="524485862"/>
    <n v="25"/>
    <d v="2012-08-21T00:00:00"/>
    <n v="5877"/>
    <n v="152.58000000000001"/>
    <n v="97.44"/>
    <n v="896712.66"/>
    <n v="572654.88"/>
    <n v="324057.78000000003"/>
  </r>
  <r>
    <x v="1"/>
    <s v="Spain"/>
    <x v="10"/>
    <x v="0"/>
    <x v="3"/>
    <x v="2253"/>
    <x v="5"/>
    <x v="6"/>
    <n v="722233331"/>
    <n v="6"/>
    <d v="2017-04-06T00:00:00"/>
    <n v="3747"/>
    <n v="154.06"/>
    <n v="90.93"/>
    <n v="577262.81999999995"/>
    <n v="340714.71"/>
    <n v="236548.11"/>
  </r>
  <r>
    <x v="5"/>
    <s v="Burkina Faso"/>
    <x v="2"/>
    <x v="1"/>
    <x v="1"/>
    <x v="2254"/>
    <x v="4"/>
    <x v="5"/>
    <n v="979705226"/>
    <n v="38"/>
    <d v="2014-12-16T00:00:00"/>
    <n v="5402"/>
    <n v="47.45"/>
    <n v="31.79"/>
    <n v="256324.9"/>
    <n v="171729.58"/>
    <n v="84595.32"/>
  </r>
  <r>
    <x v="6"/>
    <s v="Mexico"/>
    <x v="7"/>
    <x v="1"/>
    <x v="3"/>
    <x v="2255"/>
    <x v="7"/>
    <x v="3"/>
    <n v="801637876"/>
    <n v="26"/>
    <d v="2015-09-09T00:00:00"/>
    <n v="1316"/>
    <n v="437.2"/>
    <n v="263.33"/>
    <n v="575355.19999999995"/>
    <n v="346542.28"/>
    <n v="228812.92"/>
  </r>
  <r>
    <x v="1"/>
    <s v="Portugal"/>
    <x v="8"/>
    <x v="0"/>
    <x v="3"/>
    <x v="2117"/>
    <x v="4"/>
    <x v="2"/>
    <n v="663080108"/>
    <n v="19"/>
    <d v="2011-12-10T00:00:00"/>
    <n v="8994"/>
    <n v="421.89"/>
    <n v="364.69"/>
    <n v="3794478.66"/>
    <n v="3280021.86"/>
    <n v="514456.8"/>
  </r>
  <r>
    <x v="5"/>
    <s v="Burkina Faso"/>
    <x v="7"/>
    <x v="1"/>
    <x v="3"/>
    <x v="925"/>
    <x v="5"/>
    <x v="7"/>
    <n v="659393250"/>
    <n v="24"/>
    <d v="2012-04-22T00:00:00"/>
    <n v="7971"/>
    <n v="437.2"/>
    <n v="263.33"/>
    <n v="3484921.2"/>
    <n v="2099003.4300000002"/>
    <n v="1385917.77"/>
  </r>
  <r>
    <x v="5"/>
    <s v="Niger"/>
    <x v="11"/>
    <x v="0"/>
    <x v="0"/>
    <x v="1963"/>
    <x v="0"/>
    <x v="5"/>
    <n v="956251132"/>
    <n v="40"/>
    <d v="2015-01-20T00:00:00"/>
    <n v="4815"/>
    <n v="668.27"/>
    <n v="502.54"/>
    <n v="3217720.05"/>
    <n v="2419730.1"/>
    <n v="797989.95"/>
  </r>
  <r>
    <x v="1"/>
    <s v="Poland"/>
    <x v="3"/>
    <x v="0"/>
    <x v="2"/>
    <x v="1177"/>
    <x v="6"/>
    <x v="2"/>
    <n v="439640080"/>
    <n v="26"/>
    <d v="2011-11-02T00:00:00"/>
    <n v="8124"/>
    <n v="205.7"/>
    <n v="117.11"/>
    <n v="1671106.8"/>
    <n v="951401.64"/>
    <n v="719705.16"/>
  </r>
  <r>
    <x v="1"/>
    <s v="Romania"/>
    <x v="11"/>
    <x v="1"/>
    <x v="3"/>
    <x v="2256"/>
    <x v="10"/>
    <x v="5"/>
    <n v="765858924"/>
    <n v="32"/>
    <d v="2014-07-21T00:00:00"/>
    <n v="3530"/>
    <n v="668.27"/>
    <n v="502.54"/>
    <n v="2358993.1"/>
    <n v="1773966.2"/>
    <n v="585026.9"/>
  </r>
  <r>
    <x v="5"/>
    <s v="Burkina Faso"/>
    <x v="9"/>
    <x v="0"/>
    <x v="1"/>
    <x v="403"/>
    <x v="11"/>
    <x v="0"/>
    <n v="511518990"/>
    <n v="19"/>
    <d v="2013-03-16T00:00:00"/>
    <n v="8691"/>
    <n v="9.33"/>
    <n v="6.92"/>
    <n v="81087.03"/>
    <n v="60141.72"/>
    <n v="20945.310000000001"/>
  </r>
  <r>
    <x v="1"/>
    <s v="Austria"/>
    <x v="3"/>
    <x v="0"/>
    <x v="0"/>
    <x v="3"/>
    <x v="3"/>
    <x v="1"/>
    <n v="123544108"/>
    <n v="40"/>
    <d v="2010-06-22T00:00:00"/>
    <n v="8302"/>
    <n v="205.7"/>
    <n v="117.11"/>
    <n v="1707721.4"/>
    <n v="972247.22"/>
    <n v="735474.18"/>
  </r>
  <r>
    <x v="1"/>
    <s v="Latvia"/>
    <x v="1"/>
    <x v="1"/>
    <x v="0"/>
    <x v="1089"/>
    <x v="8"/>
    <x v="6"/>
    <n v="569170606"/>
    <n v="6"/>
    <d v="2017-04-13T00:00:00"/>
    <n v="9085"/>
    <n v="152.58000000000001"/>
    <n v="97.44"/>
    <n v="1386189.3"/>
    <n v="885242.4"/>
    <n v="500946.9"/>
  </r>
  <r>
    <x v="1"/>
    <s v="San Marino"/>
    <x v="4"/>
    <x v="0"/>
    <x v="2"/>
    <x v="188"/>
    <x v="9"/>
    <x v="7"/>
    <n v="185947310"/>
    <n v="21"/>
    <d v="2012-01-27T00:00:00"/>
    <n v="4796"/>
    <n v="81.73"/>
    <n v="56.67"/>
    <n v="391977.08"/>
    <n v="271789.32"/>
    <n v="120187.76"/>
  </r>
  <r>
    <x v="5"/>
    <s v="Zambia"/>
    <x v="5"/>
    <x v="0"/>
    <x v="3"/>
    <x v="1664"/>
    <x v="2"/>
    <x v="2"/>
    <n v="531735551"/>
    <n v="49"/>
    <d v="2011-11-02T00:00:00"/>
    <n v="1221"/>
    <n v="109.28"/>
    <n v="35.840000000000003"/>
    <n v="133430.88"/>
    <n v="43760.639999999999"/>
    <n v="89670.24"/>
  </r>
  <r>
    <x v="1"/>
    <s v="Poland"/>
    <x v="10"/>
    <x v="0"/>
    <x v="3"/>
    <x v="465"/>
    <x v="1"/>
    <x v="3"/>
    <n v="534709155"/>
    <n v="45"/>
    <d v="2015-09-02T00:00:00"/>
    <n v="1176"/>
    <n v="154.06"/>
    <n v="90.93"/>
    <n v="181174.56"/>
    <n v="106933.68"/>
    <n v="74240.88"/>
  </r>
  <r>
    <x v="5"/>
    <s v="Guinea"/>
    <x v="11"/>
    <x v="0"/>
    <x v="3"/>
    <x v="1334"/>
    <x v="8"/>
    <x v="4"/>
    <n v="543354451"/>
    <n v="24"/>
    <d v="2016-04-28T00:00:00"/>
    <n v="9511"/>
    <n v="668.27"/>
    <n v="502.54"/>
    <n v="6355915.9699999997"/>
    <n v="4779657.9400000004"/>
    <n v="1576258.03"/>
  </r>
  <r>
    <x v="5"/>
    <s v="Togo"/>
    <x v="8"/>
    <x v="0"/>
    <x v="1"/>
    <x v="795"/>
    <x v="3"/>
    <x v="2"/>
    <n v="976470267"/>
    <n v="44"/>
    <d v="2011-07-10T00:00:00"/>
    <n v="8106"/>
    <n v="421.89"/>
    <n v="364.69"/>
    <n v="3419840.34"/>
    <n v="2956177.14"/>
    <n v="463663.2"/>
  </r>
  <r>
    <x v="5"/>
    <s v="Guinea-Bissau"/>
    <x v="0"/>
    <x v="1"/>
    <x v="1"/>
    <x v="123"/>
    <x v="6"/>
    <x v="5"/>
    <n v="973167932"/>
    <n v="21"/>
    <d v="2014-10-22T00:00:00"/>
    <n v="872"/>
    <n v="255.28"/>
    <n v="159.41999999999999"/>
    <n v="222604.16"/>
    <n v="139014.24"/>
    <n v="83589.919999999998"/>
  </r>
  <r>
    <x v="5"/>
    <s v="Djibouti"/>
    <x v="11"/>
    <x v="0"/>
    <x v="2"/>
    <x v="652"/>
    <x v="7"/>
    <x v="5"/>
    <n v="642871272"/>
    <n v="12"/>
    <d v="2014-09-01T00:00:00"/>
    <n v="8750"/>
    <n v="668.27"/>
    <n v="502.54"/>
    <n v="5847362.5"/>
    <n v="4397225"/>
    <n v="1450137.5"/>
  </r>
  <r>
    <x v="4"/>
    <s v="Tonga"/>
    <x v="1"/>
    <x v="1"/>
    <x v="3"/>
    <x v="1576"/>
    <x v="7"/>
    <x v="3"/>
    <n v="615316617"/>
    <n v="39"/>
    <d v="2015-09-18T00:00:00"/>
    <n v="4716"/>
    <n v="152.58000000000001"/>
    <n v="97.44"/>
    <n v="719567.28"/>
    <n v="459527.04"/>
    <n v="260040.24"/>
  </r>
  <r>
    <x v="2"/>
    <s v="Uzbekistan"/>
    <x v="4"/>
    <x v="1"/>
    <x v="2"/>
    <x v="472"/>
    <x v="4"/>
    <x v="2"/>
    <n v="690552794"/>
    <n v="8"/>
    <d v="2011-12-07T00:00:00"/>
    <n v="8772"/>
    <n v="81.73"/>
    <n v="56.67"/>
    <n v="716935.56"/>
    <n v="497109.24"/>
    <n v="219826.32"/>
  </r>
  <r>
    <x v="5"/>
    <s v="Cameroon"/>
    <x v="3"/>
    <x v="1"/>
    <x v="0"/>
    <x v="970"/>
    <x v="9"/>
    <x v="5"/>
    <n v="288941133"/>
    <n v="43"/>
    <d v="2014-02-16T00:00:00"/>
    <n v="2957"/>
    <n v="205.7"/>
    <n v="117.11"/>
    <n v="608254.9"/>
    <n v="346294.27"/>
    <n v="261960.63"/>
  </r>
  <r>
    <x v="6"/>
    <s v="Canada"/>
    <x v="10"/>
    <x v="1"/>
    <x v="2"/>
    <x v="867"/>
    <x v="1"/>
    <x v="5"/>
    <n v="701155459"/>
    <n v="1"/>
    <d v="2014-07-02T00:00:00"/>
    <n v="6337"/>
    <n v="154.06"/>
    <n v="90.93"/>
    <n v="976278.22"/>
    <n v="576223.41"/>
    <n v="400054.81"/>
  </r>
  <r>
    <x v="1"/>
    <s v="Netherlands"/>
    <x v="6"/>
    <x v="0"/>
    <x v="1"/>
    <x v="1736"/>
    <x v="7"/>
    <x v="5"/>
    <n v="138182103"/>
    <n v="7"/>
    <d v="2014-08-16T00:00:00"/>
    <n v="10"/>
    <n v="651.21"/>
    <n v="524.96"/>
    <n v="6512.1"/>
    <n v="5249.6"/>
    <n v="1262.5"/>
  </r>
  <r>
    <x v="0"/>
    <s v="El Salvador"/>
    <x v="3"/>
    <x v="1"/>
    <x v="0"/>
    <x v="1310"/>
    <x v="4"/>
    <x v="7"/>
    <n v="481319892"/>
    <n v="23"/>
    <d v="2012-11-25T00:00:00"/>
    <n v="2107"/>
    <n v="205.7"/>
    <n v="117.11"/>
    <n v="433409.9"/>
    <n v="246750.77"/>
    <n v="186659.13"/>
  </r>
  <r>
    <x v="2"/>
    <s v="North Korea"/>
    <x v="9"/>
    <x v="1"/>
    <x v="0"/>
    <x v="748"/>
    <x v="3"/>
    <x v="4"/>
    <n v="532180154"/>
    <n v="23"/>
    <d v="2016-05-31T00:00:00"/>
    <n v="2789"/>
    <n v="9.33"/>
    <n v="6.92"/>
    <n v="26021.37"/>
    <n v="19299.88"/>
    <n v="6721.49"/>
  </r>
  <r>
    <x v="3"/>
    <s v="Turkey"/>
    <x v="4"/>
    <x v="0"/>
    <x v="0"/>
    <x v="1389"/>
    <x v="10"/>
    <x v="5"/>
    <n v="962686717"/>
    <n v="19"/>
    <d v="2014-06-21T00:00:00"/>
    <n v="9247"/>
    <n v="81.73"/>
    <n v="56.67"/>
    <n v="755757.31"/>
    <n v="524027.49"/>
    <n v="231729.82"/>
  </r>
  <r>
    <x v="0"/>
    <s v="The Bahamas"/>
    <x v="11"/>
    <x v="1"/>
    <x v="3"/>
    <x v="99"/>
    <x v="1"/>
    <x v="7"/>
    <n v="265075910"/>
    <n v="39"/>
    <d v="2012-08-23T00:00:00"/>
    <n v="707"/>
    <n v="668.27"/>
    <n v="502.54"/>
    <n v="472466.89"/>
    <n v="355295.78"/>
    <n v="117171.11"/>
  </r>
  <r>
    <x v="5"/>
    <s v="Cameroon"/>
    <x v="9"/>
    <x v="1"/>
    <x v="2"/>
    <x v="2257"/>
    <x v="10"/>
    <x v="0"/>
    <n v="601896560"/>
    <n v="46"/>
    <d v="2013-08-06T00:00:00"/>
    <n v="3422"/>
    <n v="9.33"/>
    <n v="6.92"/>
    <n v="31927.26"/>
    <n v="23680.240000000002"/>
    <n v="8247.02"/>
  </r>
  <r>
    <x v="3"/>
    <s v="Yemen"/>
    <x v="11"/>
    <x v="1"/>
    <x v="1"/>
    <x v="130"/>
    <x v="10"/>
    <x v="0"/>
    <n v="156009995"/>
    <n v="18"/>
    <d v="2013-07-14T00:00:00"/>
    <n v="5679"/>
    <n v="668.27"/>
    <n v="502.54"/>
    <n v="3795105.33"/>
    <n v="2853924.66"/>
    <n v="941180.67"/>
  </r>
  <r>
    <x v="1"/>
    <s v="Bulgaria"/>
    <x v="8"/>
    <x v="1"/>
    <x v="3"/>
    <x v="525"/>
    <x v="2"/>
    <x v="0"/>
    <n v="780590045"/>
    <n v="23"/>
    <d v="2013-10-03T00:00:00"/>
    <n v="2796"/>
    <n v="421.89"/>
    <n v="364.69"/>
    <n v="1179604.44"/>
    <n v="1019673.24"/>
    <n v="159931.20000000001"/>
  </r>
  <r>
    <x v="5"/>
    <s v="Djibouti"/>
    <x v="2"/>
    <x v="1"/>
    <x v="3"/>
    <x v="1234"/>
    <x v="8"/>
    <x v="4"/>
    <n v="349123036"/>
    <n v="39"/>
    <d v="2016-05-17T00:00:00"/>
    <n v="2120"/>
    <n v="47.45"/>
    <n v="31.79"/>
    <n v="100594"/>
    <n v="67394.8"/>
    <n v="33199.199999999997"/>
  </r>
  <r>
    <x v="5"/>
    <s v="Mauritania"/>
    <x v="10"/>
    <x v="1"/>
    <x v="1"/>
    <x v="939"/>
    <x v="11"/>
    <x v="0"/>
    <n v="405407798"/>
    <n v="33"/>
    <d v="2013-03-11T00:00:00"/>
    <n v="8031"/>
    <n v="154.06"/>
    <n v="90.93"/>
    <n v="1237255.8600000001"/>
    <n v="730258.83"/>
    <n v="506997.03"/>
  </r>
  <r>
    <x v="5"/>
    <s v="Ethiopia"/>
    <x v="5"/>
    <x v="0"/>
    <x v="0"/>
    <x v="1514"/>
    <x v="8"/>
    <x v="7"/>
    <n v="313555657"/>
    <n v="38"/>
    <d v="2012-05-20T00:00:00"/>
    <n v="6942"/>
    <n v="109.28"/>
    <n v="35.840000000000003"/>
    <n v="758621.76"/>
    <n v="248801.28"/>
    <n v="509820.48"/>
  </r>
  <r>
    <x v="2"/>
    <s v="Sri Lanka"/>
    <x v="6"/>
    <x v="1"/>
    <x v="2"/>
    <x v="814"/>
    <x v="7"/>
    <x v="2"/>
    <n v="407990443"/>
    <n v="21"/>
    <d v="2011-08-31T00:00:00"/>
    <n v="2293"/>
    <n v="651.21"/>
    <n v="524.96"/>
    <n v="1493224.53"/>
    <n v="1203733.28"/>
    <n v="289491.25"/>
  </r>
  <r>
    <x v="1"/>
    <s v="Greece"/>
    <x v="9"/>
    <x v="0"/>
    <x v="2"/>
    <x v="1894"/>
    <x v="1"/>
    <x v="6"/>
    <n v="643448483"/>
    <n v="16"/>
    <d v="2017-07-25T00:00:00"/>
    <n v="9560"/>
    <n v="9.33"/>
    <n v="6.92"/>
    <n v="89194.8"/>
    <n v="66155.199999999997"/>
    <n v="23039.599999999999"/>
  </r>
  <r>
    <x v="1"/>
    <s v="Ireland"/>
    <x v="6"/>
    <x v="0"/>
    <x v="1"/>
    <x v="1037"/>
    <x v="9"/>
    <x v="2"/>
    <n v="144978606"/>
    <n v="44"/>
    <d v="2011-02-19T00:00:00"/>
    <n v="1246"/>
    <n v="651.21"/>
    <n v="524.96"/>
    <n v="811407.66"/>
    <n v="654100.16"/>
    <n v="157307.5"/>
  </r>
  <r>
    <x v="5"/>
    <s v="Tanzania"/>
    <x v="8"/>
    <x v="1"/>
    <x v="0"/>
    <x v="2258"/>
    <x v="9"/>
    <x v="7"/>
    <n v="357942140"/>
    <n v="38"/>
    <d v="2012-02-16T00:00:00"/>
    <n v="1888"/>
    <n v="421.89"/>
    <n v="364.69"/>
    <n v="796528.32"/>
    <n v="688534.72"/>
    <n v="107993.60000000001"/>
  </r>
  <r>
    <x v="2"/>
    <s v="Kazakhstan"/>
    <x v="8"/>
    <x v="1"/>
    <x v="1"/>
    <x v="874"/>
    <x v="9"/>
    <x v="3"/>
    <n v="998012912"/>
    <n v="21"/>
    <d v="2015-01-31T00:00:00"/>
    <n v="3054"/>
    <n v="421.89"/>
    <n v="364.69"/>
    <n v="1288452.06"/>
    <n v="1113763.26"/>
    <n v="174688.8"/>
  </r>
  <r>
    <x v="5"/>
    <s v="South Africa"/>
    <x v="0"/>
    <x v="0"/>
    <x v="0"/>
    <x v="1462"/>
    <x v="1"/>
    <x v="3"/>
    <n v="501177251"/>
    <n v="29"/>
    <d v="2015-08-28T00:00:00"/>
    <n v="8341"/>
    <n v="255.28"/>
    <n v="159.41999999999999"/>
    <n v="2129290.48"/>
    <n v="1329722.22"/>
    <n v="799568.26"/>
  </r>
  <r>
    <x v="5"/>
    <s v="Liberia"/>
    <x v="5"/>
    <x v="1"/>
    <x v="2"/>
    <x v="719"/>
    <x v="9"/>
    <x v="5"/>
    <n v="973733985"/>
    <n v="36"/>
    <d v="2014-03-06T00:00:00"/>
    <n v="8380"/>
    <n v="109.28"/>
    <n v="35.840000000000003"/>
    <n v="915766.4"/>
    <n v="300339.20000000001"/>
    <n v="615427.19999999995"/>
  </r>
  <r>
    <x v="2"/>
    <s v="Taiwan"/>
    <x v="9"/>
    <x v="0"/>
    <x v="3"/>
    <x v="806"/>
    <x v="9"/>
    <x v="7"/>
    <n v="542294442"/>
    <n v="28"/>
    <d v="2012-01-30T00:00:00"/>
    <n v="5831"/>
    <n v="9.33"/>
    <n v="6.92"/>
    <n v="54403.23"/>
    <n v="40350.519999999997"/>
    <n v="14052.71"/>
  </r>
  <r>
    <x v="6"/>
    <s v="Greenland"/>
    <x v="0"/>
    <x v="1"/>
    <x v="3"/>
    <x v="1485"/>
    <x v="7"/>
    <x v="3"/>
    <n v="103782451"/>
    <n v="31"/>
    <d v="2015-10-01T00:00:00"/>
    <n v="388"/>
    <n v="255.28"/>
    <n v="159.41999999999999"/>
    <n v="99048.639999999999"/>
    <n v="61854.96"/>
    <n v="37193.68"/>
  </r>
  <r>
    <x v="5"/>
    <s v="Angola"/>
    <x v="10"/>
    <x v="1"/>
    <x v="3"/>
    <x v="364"/>
    <x v="8"/>
    <x v="6"/>
    <n v="175434339"/>
    <n v="35"/>
    <d v="2017-05-26T00:00:00"/>
    <n v="3774"/>
    <n v="154.06"/>
    <n v="90.93"/>
    <n v="581422.43999999994"/>
    <n v="343169.82"/>
    <n v="238252.62"/>
  </r>
  <r>
    <x v="1"/>
    <s v="Portugal"/>
    <x v="11"/>
    <x v="0"/>
    <x v="0"/>
    <x v="970"/>
    <x v="9"/>
    <x v="5"/>
    <n v="444798934"/>
    <n v="16"/>
    <d v="2014-01-20T00:00:00"/>
    <n v="4744"/>
    <n v="668.27"/>
    <n v="502.54"/>
    <n v="3170272.88"/>
    <n v="2384049.7599999998"/>
    <n v="786223.12"/>
  </r>
  <r>
    <x v="5"/>
    <s v="Mauritius"/>
    <x v="7"/>
    <x v="1"/>
    <x v="2"/>
    <x v="804"/>
    <x v="1"/>
    <x v="2"/>
    <n v="219737565"/>
    <n v="14"/>
    <d v="2011-07-21T00:00:00"/>
    <n v="4083"/>
    <n v="437.2"/>
    <n v="263.33"/>
    <n v="1785087.6"/>
    <n v="1075176.3899999999"/>
    <n v="709911.21"/>
  </r>
  <r>
    <x v="4"/>
    <s v="Tonga"/>
    <x v="3"/>
    <x v="0"/>
    <x v="3"/>
    <x v="1541"/>
    <x v="6"/>
    <x v="7"/>
    <n v="678424060"/>
    <n v="9"/>
    <d v="2012-11-03T00:00:00"/>
    <n v="9610"/>
    <n v="205.7"/>
    <n v="117.11"/>
    <n v="1976777"/>
    <n v="1125427.1000000001"/>
    <n v="851349.9"/>
  </r>
  <r>
    <x v="2"/>
    <s v="Turkmenistan"/>
    <x v="6"/>
    <x v="0"/>
    <x v="0"/>
    <x v="1389"/>
    <x v="10"/>
    <x v="5"/>
    <n v="819344747"/>
    <n v="42"/>
    <d v="2014-07-14T00:00:00"/>
    <n v="1173"/>
    <n v="651.21"/>
    <n v="524.96"/>
    <n v="763869.33"/>
    <n v="615778.07999999996"/>
    <n v="148091.25"/>
  </r>
  <r>
    <x v="5"/>
    <s v="Liberia"/>
    <x v="10"/>
    <x v="0"/>
    <x v="3"/>
    <x v="964"/>
    <x v="11"/>
    <x v="1"/>
    <n v="611298453"/>
    <n v="43"/>
    <d v="2010-03-20T00:00:00"/>
    <n v="5652"/>
    <n v="154.06"/>
    <n v="90.93"/>
    <n v="870747.12"/>
    <n v="513936.36"/>
    <n v="356810.76"/>
  </r>
  <r>
    <x v="1"/>
    <s v="Liechtenstein"/>
    <x v="8"/>
    <x v="0"/>
    <x v="1"/>
    <x v="1537"/>
    <x v="3"/>
    <x v="6"/>
    <n v="543396508"/>
    <n v="5"/>
    <d v="2017-06-05T00:00:00"/>
    <n v="1957"/>
    <n v="421.89"/>
    <n v="364.69"/>
    <n v="825638.73"/>
    <n v="713698.33"/>
    <n v="111940.4"/>
  </r>
  <r>
    <x v="5"/>
    <s v="Madagascar"/>
    <x v="3"/>
    <x v="1"/>
    <x v="3"/>
    <x v="2259"/>
    <x v="3"/>
    <x v="0"/>
    <n v="275062739"/>
    <n v="12"/>
    <d v="2013-05-16T00:00:00"/>
    <n v="6032"/>
    <n v="205.7"/>
    <n v="117.11"/>
    <n v="1240782.3999999999"/>
    <n v="706407.52"/>
    <n v="534374.88"/>
  </r>
  <r>
    <x v="5"/>
    <s v="Cameroon"/>
    <x v="4"/>
    <x v="0"/>
    <x v="1"/>
    <x v="2260"/>
    <x v="6"/>
    <x v="0"/>
    <n v="886033475"/>
    <n v="7"/>
    <d v="2013-10-20T00:00:00"/>
    <n v="5850"/>
    <n v="81.73"/>
    <n v="56.67"/>
    <n v="478120.5"/>
    <n v="331519.5"/>
    <n v="146601"/>
  </r>
  <r>
    <x v="3"/>
    <s v="Israel"/>
    <x v="2"/>
    <x v="0"/>
    <x v="2"/>
    <x v="451"/>
    <x v="6"/>
    <x v="4"/>
    <n v="826357543"/>
    <n v="24"/>
    <d v="2016-11-03T00:00:00"/>
    <n v="6415"/>
    <n v="47.45"/>
    <n v="31.79"/>
    <n v="304391.75"/>
    <n v="203932.85"/>
    <n v="100458.9"/>
  </r>
  <r>
    <x v="1"/>
    <s v="Austria"/>
    <x v="8"/>
    <x v="0"/>
    <x v="3"/>
    <x v="1005"/>
    <x v="4"/>
    <x v="0"/>
    <n v="866396272"/>
    <n v="10"/>
    <d v="2013-11-16T00:00:00"/>
    <n v="4765"/>
    <n v="421.89"/>
    <n v="364.69"/>
    <n v="2010305.85"/>
    <n v="1737747.85"/>
    <n v="272558"/>
  </r>
  <r>
    <x v="1"/>
    <s v="Ireland"/>
    <x v="3"/>
    <x v="0"/>
    <x v="3"/>
    <x v="1141"/>
    <x v="1"/>
    <x v="4"/>
    <n v="946823489"/>
    <n v="49"/>
    <d v="2016-08-30T00:00:00"/>
    <n v="4966"/>
    <n v="205.7"/>
    <n v="117.11"/>
    <n v="1021506.2"/>
    <n v="581568.26"/>
    <n v="439937.94"/>
  </r>
  <r>
    <x v="5"/>
    <s v="Ethiopia"/>
    <x v="0"/>
    <x v="1"/>
    <x v="2"/>
    <x v="2249"/>
    <x v="2"/>
    <x v="5"/>
    <n v="628625524"/>
    <n v="40"/>
    <d v="2014-10-18T00:00:00"/>
    <n v="3117"/>
    <n v="255.28"/>
    <n v="159.41999999999999"/>
    <n v="795707.76"/>
    <n v="496912.14"/>
    <n v="298795.62"/>
  </r>
  <r>
    <x v="2"/>
    <s v="South Korea"/>
    <x v="11"/>
    <x v="1"/>
    <x v="3"/>
    <x v="1651"/>
    <x v="7"/>
    <x v="1"/>
    <n v="443101203"/>
    <n v="18"/>
    <d v="2010-09-01T00:00:00"/>
    <n v="2347"/>
    <n v="668.27"/>
    <n v="502.54"/>
    <n v="1568429.69"/>
    <n v="1179461.3799999999"/>
    <n v="388968.31"/>
  </r>
  <r>
    <x v="5"/>
    <s v="Sierra Leone"/>
    <x v="10"/>
    <x v="0"/>
    <x v="3"/>
    <x v="357"/>
    <x v="8"/>
    <x v="3"/>
    <n v="541861855"/>
    <n v="34"/>
    <d v="2015-05-09T00:00:00"/>
    <n v="7819"/>
    <n v="154.06"/>
    <n v="90.93"/>
    <n v="1204595.1399999999"/>
    <n v="710981.67"/>
    <n v="493613.47"/>
  </r>
  <r>
    <x v="2"/>
    <s v="Uzbekistan"/>
    <x v="6"/>
    <x v="0"/>
    <x v="3"/>
    <x v="379"/>
    <x v="11"/>
    <x v="5"/>
    <n v="246831309"/>
    <n v="27"/>
    <d v="2014-03-05T00:00:00"/>
    <n v="1724"/>
    <n v="651.21"/>
    <n v="524.96"/>
    <n v="1122686.04"/>
    <n v="905031.04"/>
    <n v="217655"/>
  </r>
  <r>
    <x v="5"/>
    <s v="Chad"/>
    <x v="1"/>
    <x v="0"/>
    <x v="1"/>
    <x v="362"/>
    <x v="10"/>
    <x v="4"/>
    <n v="300245893"/>
    <n v="46"/>
    <d v="2016-07-19T00:00:00"/>
    <n v="8287"/>
    <n v="152.58000000000001"/>
    <n v="97.44"/>
    <n v="1264430.46"/>
    <n v="807485.28"/>
    <n v="456945.18"/>
  </r>
  <r>
    <x v="5"/>
    <s v="Malawi"/>
    <x v="1"/>
    <x v="1"/>
    <x v="1"/>
    <x v="1017"/>
    <x v="7"/>
    <x v="0"/>
    <n v="614654433"/>
    <n v="32"/>
    <d v="2013-09-20T00:00:00"/>
    <n v="8761"/>
    <n v="152.58000000000001"/>
    <n v="97.44"/>
    <n v="1336753.3799999999"/>
    <n v="853671.84"/>
    <n v="483081.54"/>
  </r>
  <r>
    <x v="0"/>
    <s v="Antigua and Barbuda"/>
    <x v="9"/>
    <x v="0"/>
    <x v="3"/>
    <x v="182"/>
    <x v="3"/>
    <x v="0"/>
    <n v="722918260"/>
    <n v="37"/>
    <d v="2013-06-16T00:00:00"/>
    <n v="6433"/>
    <n v="9.33"/>
    <n v="6.92"/>
    <n v="60019.89"/>
    <n v="44516.36"/>
    <n v="15503.53"/>
  </r>
  <r>
    <x v="1"/>
    <s v="San Marino"/>
    <x v="7"/>
    <x v="0"/>
    <x v="3"/>
    <x v="2261"/>
    <x v="4"/>
    <x v="7"/>
    <n v="228211200"/>
    <n v="3"/>
    <d v="2012-12-03T00:00:00"/>
    <n v="1620"/>
    <n v="437.2"/>
    <n v="263.33"/>
    <n v="708264"/>
    <n v="426594.6"/>
    <n v="281669.40000000002"/>
  </r>
  <r>
    <x v="4"/>
    <s v="Samoa"/>
    <x v="10"/>
    <x v="1"/>
    <x v="2"/>
    <x v="2262"/>
    <x v="2"/>
    <x v="1"/>
    <n v="154019582"/>
    <n v="34"/>
    <d v="2010-10-18T00:00:00"/>
    <n v="6672"/>
    <n v="154.06"/>
    <n v="90.93"/>
    <n v="1027888.32"/>
    <n v="606684.96"/>
    <n v="421203.36"/>
  </r>
  <r>
    <x v="5"/>
    <s v="Niger"/>
    <x v="4"/>
    <x v="0"/>
    <x v="0"/>
    <x v="2263"/>
    <x v="1"/>
    <x v="6"/>
    <n v="694142234"/>
    <n v="23"/>
    <d v="2017-08-07T00:00:00"/>
    <n v="967"/>
    <n v="81.73"/>
    <n v="56.67"/>
    <n v="79032.91"/>
    <n v="54799.89"/>
    <n v="24233.02"/>
  </r>
  <r>
    <x v="5"/>
    <s v="Gabon"/>
    <x v="6"/>
    <x v="1"/>
    <x v="1"/>
    <x v="2264"/>
    <x v="9"/>
    <x v="3"/>
    <n v="762690484"/>
    <n v="26"/>
    <d v="2015-01-28T00:00:00"/>
    <n v="5918"/>
    <n v="651.21"/>
    <n v="524.96"/>
    <n v="3853860.78"/>
    <n v="3106713.28"/>
    <n v="747147.5"/>
  </r>
  <r>
    <x v="5"/>
    <s v="Mali"/>
    <x v="11"/>
    <x v="0"/>
    <x v="3"/>
    <x v="1256"/>
    <x v="8"/>
    <x v="7"/>
    <n v="244088160"/>
    <n v="37"/>
    <d v="2012-05-13T00:00:00"/>
    <n v="9966"/>
    <n v="668.27"/>
    <n v="502.54"/>
    <n v="6659978.8200000003"/>
    <n v="5008313.6399999997"/>
    <n v="1651665.18"/>
  </r>
  <r>
    <x v="4"/>
    <s v="Nauru"/>
    <x v="5"/>
    <x v="1"/>
    <x v="2"/>
    <x v="558"/>
    <x v="0"/>
    <x v="2"/>
    <n v="443071591"/>
    <n v="12"/>
    <d v="2012-01-01T00:00:00"/>
    <n v="3585"/>
    <n v="109.28"/>
    <n v="35.840000000000003"/>
    <n v="391768.8"/>
    <n v="128486.39999999999"/>
    <n v="263282.40000000002"/>
  </r>
  <r>
    <x v="0"/>
    <s v="The Bahamas"/>
    <x v="3"/>
    <x v="0"/>
    <x v="3"/>
    <x v="268"/>
    <x v="9"/>
    <x v="5"/>
    <n v="934689605"/>
    <n v="0"/>
    <d v="2014-01-17T00:00:00"/>
    <n v="4280"/>
    <n v="205.7"/>
    <n v="117.11"/>
    <n v="880396"/>
    <n v="501230.8"/>
    <n v="379165.2"/>
  </r>
  <r>
    <x v="5"/>
    <s v="South Africa"/>
    <x v="3"/>
    <x v="1"/>
    <x v="2"/>
    <x v="1936"/>
    <x v="0"/>
    <x v="2"/>
    <n v="914303529"/>
    <n v="8"/>
    <d v="2011-12-11T00:00:00"/>
    <n v="1587"/>
    <n v="205.7"/>
    <n v="117.11"/>
    <n v="326445.90000000002"/>
    <n v="185853.57"/>
    <n v="140592.32999999999"/>
  </r>
  <r>
    <x v="1"/>
    <s v="Vatican City"/>
    <x v="3"/>
    <x v="0"/>
    <x v="0"/>
    <x v="2265"/>
    <x v="10"/>
    <x v="2"/>
    <n v="547587192"/>
    <n v="35"/>
    <d v="2011-07-14T00:00:00"/>
    <n v="2073"/>
    <n v="205.7"/>
    <n v="117.11"/>
    <n v="426416.1"/>
    <n v="242769.03"/>
    <n v="183647.07"/>
  </r>
  <r>
    <x v="2"/>
    <s v="Kyrgyzstan"/>
    <x v="9"/>
    <x v="1"/>
    <x v="3"/>
    <x v="94"/>
    <x v="0"/>
    <x v="2"/>
    <n v="520526921"/>
    <n v="39"/>
    <d v="2012-01-15T00:00:00"/>
    <n v="4338"/>
    <n v="9.33"/>
    <n v="6.92"/>
    <n v="40473.54"/>
    <n v="30018.959999999999"/>
    <n v="10454.58"/>
  </r>
  <r>
    <x v="1"/>
    <s v="Italy"/>
    <x v="5"/>
    <x v="0"/>
    <x v="3"/>
    <x v="1589"/>
    <x v="9"/>
    <x v="1"/>
    <n v="689421546"/>
    <n v="21"/>
    <d v="2010-01-31T00:00:00"/>
    <n v="4011"/>
    <n v="109.28"/>
    <n v="35.840000000000003"/>
    <n v="438322.08"/>
    <n v="143754.23999999999"/>
    <n v="294567.84000000003"/>
  </r>
  <r>
    <x v="1"/>
    <s v="Croatia"/>
    <x v="8"/>
    <x v="0"/>
    <x v="0"/>
    <x v="1858"/>
    <x v="0"/>
    <x v="1"/>
    <n v="530882394"/>
    <n v="43"/>
    <d v="2011-02-02T00:00:00"/>
    <n v="8753"/>
    <n v="421.89"/>
    <n v="364.69"/>
    <n v="3692803.17"/>
    <n v="3192131.57"/>
    <n v="500671.6"/>
  </r>
  <r>
    <x v="2"/>
    <s v="North Korea"/>
    <x v="5"/>
    <x v="0"/>
    <x v="2"/>
    <x v="1955"/>
    <x v="8"/>
    <x v="6"/>
    <n v="491833293"/>
    <n v="4"/>
    <d v="2017-04-23T00:00:00"/>
    <n v="3256"/>
    <n v="109.28"/>
    <n v="35.840000000000003"/>
    <n v="355815.67999999999"/>
    <n v="116695.03999999999"/>
    <n v="239120.64000000001"/>
  </r>
  <r>
    <x v="5"/>
    <s v="Cameroon"/>
    <x v="3"/>
    <x v="0"/>
    <x v="3"/>
    <x v="932"/>
    <x v="10"/>
    <x v="6"/>
    <n v="639510571"/>
    <n v="21"/>
    <d v="2017-07-09T00:00:00"/>
    <n v="4244"/>
    <n v="205.7"/>
    <n v="117.11"/>
    <n v="872990.8"/>
    <n v="497014.84"/>
    <n v="375975.96"/>
  </r>
  <r>
    <x v="5"/>
    <s v="Comoros"/>
    <x v="4"/>
    <x v="1"/>
    <x v="1"/>
    <x v="1072"/>
    <x v="3"/>
    <x v="7"/>
    <n v="211463057"/>
    <n v="43"/>
    <d v="2012-06-15T00:00:00"/>
    <n v="5473"/>
    <n v="81.73"/>
    <n v="56.67"/>
    <n v="447308.29"/>
    <n v="310154.90999999997"/>
    <n v="137153.38"/>
  </r>
  <r>
    <x v="1"/>
    <s v="Slovakia"/>
    <x v="1"/>
    <x v="1"/>
    <x v="0"/>
    <x v="922"/>
    <x v="10"/>
    <x v="2"/>
    <n v="765552079"/>
    <n v="37"/>
    <d v="2011-07-17T00:00:00"/>
    <n v="2727"/>
    <n v="152.58000000000001"/>
    <n v="97.44"/>
    <n v="416085.66"/>
    <n v="265718.88"/>
    <n v="150366.78"/>
  </r>
  <r>
    <x v="5"/>
    <s v="Lesotho"/>
    <x v="11"/>
    <x v="0"/>
    <x v="1"/>
    <x v="923"/>
    <x v="0"/>
    <x v="0"/>
    <n v="329951465"/>
    <n v="5"/>
    <d v="2014-01-02T00:00:00"/>
    <n v="8825"/>
    <n v="668.27"/>
    <n v="502.54"/>
    <n v="5897482.75"/>
    <n v="4434915.5"/>
    <n v="1462567.25"/>
  </r>
  <r>
    <x v="3"/>
    <s v="Turkey"/>
    <x v="8"/>
    <x v="1"/>
    <x v="1"/>
    <x v="2140"/>
    <x v="2"/>
    <x v="7"/>
    <n v="153147542"/>
    <n v="16"/>
    <d v="2012-09-27T00:00:00"/>
    <n v="8616"/>
    <n v="421.89"/>
    <n v="364.69"/>
    <n v="3635004.24"/>
    <n v="3142169.04"/>
    <n v="492835.2"/>
  </r>
  <r>
    <x v="4"/>
    <s v="Federated States of Micronesia"/>
    <x v="0"/>
    <x v="1"/>
    <x v="3"/>
    <x v="1601"/>
    <x v="2"/>
    <x v="7"/>
    <n v="653939139"/>
    <n v="24"/>
    <d v="2012-10-06T00:00:00"/>
    <n v="3978"/>
    <n v="255.28"/>
    <n v="159.41999999999999"/>
    <n v="1015503.84"/>
    <n v="634172.76"/>
    <n v="381331.08"/>
  </r>
  <r>
    <x v="5"/>
    <s v="Madagascar"/>
    <x v="6"/>
    <x v="1"/>
    <x v="3"/>
    <x v="2266"/>
    <x v="7"/>
    <x v="7"/>
    <n v="971437585"/>
    <n v="48"/>
    <d v="2012-10-02T00:00:00"/>
    <n v="8824"/>
    <n v="651.21"/>
    <n v="524.96"/>
    <n v="5746277.04"/>
    <n v="4632247.04"/>
    <n v="1114030"/>
  </r>
  <r>
    <x v="2"/>
    <s v="Turkmenistan"/>
    <x v="9"/>
    <x v="1"/>
    <x v="2"/>
    <x v="1274"/>
    <x v="0"/>
    <x v="3"/>
    <n v="315066707"/>
    <n v="44"/>
    <d v="2016-01-26T00:00:00"/>
    <n v="4095"/>
    <n v="9.33"/>
    <n v="6.92"/>
    <n v="38206.35"/>
    <n v="28337.4"/>
    <n v="9868.9500000000007"/>
  </r>
  <r>
    <x v="3"/>
    <s v="Bahrain"/>
    <x v="11"/>
    <x v="0"/>
    <x v="1"/>
    <x v="2108"/>
    <x v="9"/>
    <x v="7"/>
    <n v="214562833"/>
    <n v="33"/>
    <d v="2012-03-02T00:00:00"/>
    <n v="2765"/>
    <n v="668.27"/>
    <n v="502.54"/>
    <n v="1847766.55"/>
    <n v="1389523.1"/>
    <n v="458243.45"/>
  </r>
  <r>
    <x v="1"/>
    <s v="Sweden"/>
    <x v="0"/>
    <x v="1"/>
    <x v="0"/>
    <x v="1319"/>
    <x v="3"/>
    <x v="1"/>
    <n v="469974792"/>
    <n v="22"/>
    <d v="2010-06-17T00:00:00"/>
    <n v="4840"/>
    <n v="255.28"/>
    <n v="159.41999999999999"/>
    <n v="1235555.2"/>
    <n v="771592.8"/>
    <n v="463962.4"/>
  </r>
  <r>
    <x v="0"/>
    <s v="Saint Vincent and the Grenadines"/>
    <x v="9"/>
    <x v="1"/>
    <x v="3"/>
    <x v="2267"/>
    <x v="6"/>
    <x v="0"/>
    <n v="501663911"/>
    <n v="34"/>
    <d v="2013-11-25T00:00:00"/>
    <n v="2354"/>
    <n v="9.33"/>
    <n v="6.92"/>
    <n v="21962.82"/>
    <n v="16289.68"/>
    <n v="5673.14"/>
  </r>
  <r>
    <x v="1"/>
    <s v="Slovenia"/>
    <x v="4"/>
    <x v="1"/>
    <x v="0"/>
    <x v="2268"/>
    <x v="4"/>
    <x v="5"/>
    <n v="700304019"/>
    <n v="28"/>
    <d v="2014-12-21T00:00:00"/>
    <n v="4376"/>
    <n v="81.73"/>
    <n v="56.67"/>
    <n v="357650.48"/>
    <n v="247987.92"/>
    <n v="109662.56"/>
  </r>
  <r>
    <x v="5"/>
    <s v="Mauritania"/>
    <x v="1"/>
    <x v="1"/>
    <x v="2"/>
    <x v="1371"/>
    <x v="4"/>
    <x v="5"/>
    <n v="176881444"/>
    <n v="28"/>
    <d v="2014-12-19T00:00:00"/>
    <n v="2005"/>
    <n v="152.58000000000001"/>
    <n v="97.44"/>
    <n v="305922.90000000002"/>
    <n v="195367.2"/>
    <n v="110555.7"/>
  </r>
  <r>
    <x v="5"/>
    <s v="Kenya"/>
    <x v="0"/>
    <x v="0"/>
    <x v="3"/>
    <x v="446"/>
    <x v="8"/>
    <x v="7"/>
    <n v="812695014"/>
    <n v="45"/>
    <d v="2012-06-04T00:00:00"/>
    <n v="3369"/>
    <n v="255.28"/>
    <n v="159.41999999999999"/>
    <n v="860038.32"/>
    <n v="537085.98"/>
    <n v="322952.34000000003"/>
  </r>
  <r>
    <x v="1"/>
    <s v="Norway"/>
    <x v="5"/>
    <x v="0"/>
    <x v="3"/>
    <x v="2269"/>
    <x v="8"/>
    <x v="5"/>
    <n v="509356057"/>
    <n v="3"/>
    <d v="2014-04-17T00:00:00"/>
    <n v="8631"/>
    <n v="109.28"/>
    <n v="35.840000000000003"/>
    <n v="943195.68"/>
    <n v="309335.03999999998"/>
    <n v="633860.64"/>
  </r>
  <r>
    <x v="1"/>
    <s v="Armenia"/>
    <x v="0"/>
    <x v="1"/>
    <x v="0"/>
    <x v="2045"/>
    <x v="11"/>
    <x v="1"/>
    <n v="838788402"/>
    <n v="16"/>
    <d v="2010-02-26T00:00:00"/>
    <n v="4983"/>
    <n v="255.28"/>
    <n v="159.41999999999999"/>
    <n v="1272060.24"/>
    <n v="794389.86"/>
    <n v="477670.38"/>
  </r>
  <r>
    <x v="0"/>
    <s v="Honduras"/>
    <x v="9"/>
    <x v="1"/>
    <x v="3"/>
    <x v="2270"/>
    <x v="4"/>
    <x v="7"/>
    <n v="293228375"/>
    <n v="10"/>
    <d v="2012-11-17T00:00:00"/>
    <n v="1647"/>
    <n v="9.33"/>
    <n v="6.92"/>
    <n v="15366.51"/>
    <n v="11397.24"/>
    <n v="3969.27"/>
  </r>
  <r>
    <x v="3"/>
    <s v="Israel"/>
    <x v="3"/>
    <x v="0"/>
    <x v="1"/>
    <x v="582"/>
    <x v="11"/>
    <x v="1"/>
    <n v="135224807"/>
    <n v="50"/>
    <d v="2010-04-06T00:00:00"/>
    <n v="4880"/>
    <n v="205.7"/>
    <n v="117.11"/>
    <n v="1003816"/>
    <n v="571496.80000000005"/>
    <n v="432319.2"/>
  </r>
  <r>
    <x v="0"/>
    <s v="Haiti"/>
    <x v="3"/>
    <x v="1"/>
    <x v="0"/>
    <x v="1873"/>
    <x v="3"/>
    <x v="0"/>
    <n v="347639024"/>
    <n v="13"/>
    <d v="2013-05-18T00:00:00"/>
    <n v="2967"/>
    <n v="205.7"/>
    <n v="117.11"/>
    <n v="610311.9"/>
    <n v="347465.37"/>
    <n v="262846.53000000003"/>
  </r>
  <r>
    <x v="5"/>
    <s v="Zambia"/>
    <x v="11"/>
    <x v="0"/>
    <x v="1"/>
    <x v="611"/>
    <x v="9"/>
    <x v="4"/>
    <n v="983644855"/>
    <n v="15"/>
    <d v="2016-01-31T00:00:00"/>
    <n v="1226"/>
    <n v="668.27"/>
    <n v="502.54"/>
    <n v="819299.02"/>
    <n v="616114.04"/>
    <n v="203184.98"/>
  </r>
  <r>
    <x v="4"/>
    <s v="Solomon Islands"/>
    <x v="0"/>
    <x v="0"/>
    <x v="3"/>
    <x v="1602"/>
    <x v="6"/>
    <x v="7"/>
    <n v="816728627"/>
    <n v="37"/>
    <d v="2012-12-05T00:00:00"/>
    <n v="7005"/>
    <n v="255.28"/>
    <n v="159.41999999999999"/>
    <n v="1788236.4"/>
    <n v="1116737.1000000001"/>
    <n v="671499.3"/>
  </r>
  <r>
    <x v="2"/>
    <s v="Thailand"/>
    <x v="4"/>
    <x v="1"/>
    <x v="1"/>
    <x v="419"/>
    <x v="2"/>
    <x v="1"/>
    <n v="490689170"/>
    <n v="46"/>
    <d v="2010-11-09T00:00:00"/>
    <n v="4684"/>
    <n v="81.73"/>
    <n v="56.67"/>
    <n v="382823.32"/>
    <n v="265442.28000000003"/>
    <n v="117381.04"/>
  </r>
  <r>
    <x v="6"/>
    <s v="Canada"/>
    <x v="6"/>
    <x v="1"/>
    <x v="1"/>
    <x v="478"/>
    <x v="8"/>
    <x v="1"/>
    <n v="269637811"/>
    <n v="21"/>
    <d v="2010-05-01T00:00:00"/>
    <n v="675"/>
    <n v="651.21"/>
    <n v="524.96"/>
    <n v="439566.75"/>
    <n v="354348"/>
    <n v="85218.75"/>
  </r>
  <r>
    <x v="5"/>
    <s v="Guinea"/>
    <x v="5"/>
    <x v="1"/>
    <x v="0"/>
    <x v="1022"/>
    <x v="6"/>
    <x v="4"/>
    <n v="487998378"/>
    <n v="34"/>
    <d v="2016-12-01T00:00:00"/>
    <n v="8419"/>
    <n v="109.28"/>
    <n v="35.840000000000003"/>
    <n v="920028.32"/>
    <n v="301736.96000000002"/>
    <n v="618291.36"/>
  </r>
  <r>
    <x v="1"/>
    <s v="Bulgaria"/>
    <x v="6"/>
    <x v="1"/>
    <x v="1"/>
    <x v="1979"/>
    <x v="11"/>
    <x v="5"/>
    <n v="200507199"/>
    <n v="16"/>
    <d v="2014-02-25T00:00:00"/>
    <n v="3391"/>
    <n v="651.21"/>
    <n v="524.96"/>
    <n v="2208253.11"/>
    <n v="1780139.36"/>
    <n v="428113.75"/>
  </r>
  <r>
    <x v="2"/>
    <s v="Bhutan"/>
    <x v="11"/>
    <x v="0"/>
    <x v="0"/>
    <x v="202"/>
    <x v="3"/>
    <x v="0"/>
    <n v="332213103"/>
    <n v="39"/>
    <d v="2013-07-07T00:00:00"/>
    <n v="8095"/>
    <n v="668.27"/>
    <n v="502.54"/>
    <n v="5409645.6500000004"/>
    <n v="4068061.3"/>
    <n v="1341584.3500000001"/>
  </r>
  <r>
    <x v="0"/>
    <s v="Honduras"/>
    <x v="0"/>
    <x v="0"/>
    <x v="0"/>
    <x v="1411"/>
    <x v="0"/>
    <x v="2"/>
    <n v="528477418"/>
    <n v="36"/>
    <d v="2012-01-14T00:00:00"/>
    <n v="7067"/>
    <n v="255.28"/>
    <n v="159.41999999999999"/>
    <n v="1804063.76"/>
    <n v="1126621.1399999999"/>
    <n v="677442.62"/>
  </r>
  <r>
    <x v="1"/>
    <s v="Andorra"/>
    <x v="8"/>
    <x v="0"/>
    <x v="0"/>
    <x v="1257"/>
    <x v="6"/>
    <x v="2"/>
    <n v="504973971"/>
    <n v="30"/>
    <d v="2011-11-02T00:00:00"/>
    <n v="1875"/>
    <n v="421.89"/>
    <n v="364.69"/>
    <n v="791043.75"/>
    <n v="683793.75"/>
    <n v="107250"/>
  </r>
  <r>
    <x v="2"/>
    <s v="Bhutan"/>
    <x v="5"/>
    <x v="0"/>
    <x v="0"/>
    <x v="516"/>
    <x v="0"/>
    <x v="3"/>
    <n v="497689092"/>
    <n v="6"/>
    <d v="2015-12-31T00:00:00"/>
    <n v="6117"/>
    <n v="109.28"/>
    <n v="35.840000000000003"/>
    <n v="668465.76"/>
    <n v="219233.28"/>
    <n v="449232.48"/>
  </r>
  <r>
    <x v="3"/>
    <s v="Somalia"/>
    <x v="8"/>
    <x v="0"/>
    <x v="3"/>
    <x v="1944"/>
    <x v="10"/>
    <x v="6"/>
    <n v="812921607"/>
    <n v="39"/>
    <d v="2017-07-22T00:00:00"/>
    <n v="423"/>
    <n v="421.89"/>
    <n v="364.69"/>
    <n v="178459.47"/>
    <n v="154263.87"/>
    <n v="24195.599999999999"/>
  </r>
  <r>
    <x v="1"/>
    <s v="Armenia"/>
    <x v="3"/>
    <x v="1"/>
    <x v="3"/>
    <x v="2076"/>
    <x v="9"/>
    <x v="1"/>
    <n v="477282845"/>
    <n v="15"/>
    <d v="2010-02-04T00:00:00"/>
    <n v="7455"/>
    <n v="205.7"/>
    <n v="117.11"/>
    <n v="1533493.5"/>
    <n v="873055.05"/>
    <n v="660438.44999999995"/>
  </r>
  <r>
    <x v="5"/>
    <s v="Niger"/>
    <x v="9"/>
    <x v="0"/>
    <x v="1"/>
    <x v="2150"/>
    <x v="8"/>
    <x v="3"/>
    <n v="387696635"/>
    <n v="10"/>
    <d v="2015-04-16T00:00:00"/>
    <n v="6905"/>
    <n v="9.33"/>
    <n v="6.92"/>
    <n v="64423.65"/>
    <n v="47782.6"/>
    <n v="16641.05"/>
  </r>
  <r>
    <x v="1"/>
    <s v="Slovakia"/>
    <x v="7"/>
    <x v="0"/>
    <x v="2"/>
    <x v="72"/>
    <x v="5"/>
    <x v="1"/>
    <n v="161399304"/>
    <n v="14"/>
    <d v="2010-03-15T00:00:00"/>
    <n v="496"/>
    <n v="437.2"/>
    <n v="263.33"/>
    <n v="216851.20000000001"/>
    <n v="130611.68"/>
    <n v="86239.52"/>
  </r>
  <r>
    <x v="3"/>
    <s v="Pakistan"/>
    <x v="10"/>
    <x v="0"/>
    <x v="0"/>
    <x v="576"/>
    <x v="1"/>
    <x v="5"/>
    <n v="385939681"/>
    <n v="2"/>
    <d v="2014-07-29T00:00:00"/>
    <n v="6983"/>
    <n v="154.06"/>
    <n v="90.93"/>
    <n v="1075800.98"/>
    <n v="634964.18999999994"/>
    <n v="440836.79"/>
  </r>
  <r>
    <x v="4"/>
    <s v="East Timor"/>
    <x v="1"/>
    <x v="1"/>
    <x v="0"/>
    <x v="767"/>
    <x v="10"/>
    <x v="2"/>
    <n v="369179093"/>
    <n v="16"/>
    <d v="2011-07-14T00:00:00"/>
    <n v="7153"/>
    <n v="152.58000000000001"/>
    <n v="97.44"/>
    <n v="1091404.74"/>
    <n v="696988.32"/>
    <n v="394416.42"/>
  </r>
  <r>
    <x v="5"/>
    <s v="Rwanda"/>
    <x v="0"/>
    <x v="1"/>
    <x v="2"/>
    <x v="690"/>
    <x v="1"/>
    <x v="2"/>
    <n v="389291369"/>
    <n v="34"/>
    <d v="2011-08-04T00:00:00"/>
    <n v="8822"/>
    <n v="255.28"/>
    <n v="159.41999999999999"/>
    <n v="2252080.16"/>
    <n v="1406403.24"/>
    <n v="845676.92"/>
  </r>
  <r>
    <x v="3"/>
    <s v="Afghanistan"/>
    <x v="1"/>
    <x v="1"/>
    <x v="2"/>
    <x v="566"/>
    <x v="11"/>
    <x v="2"/>
    <n v="344762837"/>
    <n v="48"/>
    <d v="2011-03-24T00:00:00"/>
    <n v="1840"/>
    <n v="152.58000000000001"/>
    <n v="97.44"/>
    <n v="280747.2"/>
    <n v="179289.60000000001"/>
    <n v="101457.60000000001"/>
  </r>
  <r>
    <x v="1"/>
    <s v="Hungary"/>
    <x v="6"/>
    <x v="0"/>
    <x v="3"/>
    <x v="1229"/>
    <x v="7"/>
    <x v="2"/>
    <n v="204392325"/>
    <n v="37"/>
    <d v="2011-09-26T00:00:00"/>
    <n v="3086"/>
    <n v="651.21"/>
    <n v="524.96"/>
    <n v="2009634.06"/>
    <n v="1620026.56"/>
    <n v="389607.5"/>
  </r>
  <r>
    <x v="4"/>
    <s v="Nauru"/>
    <x v="8"/>
    <x v="0"/>
    <x v="2"/>
    <x v="2013"/>
    <x v="1"/>
    <x v="3"/>
    <n v="457291162"/>
    <n v="47"/>
    <d v="2015-08-27T00:00:00"/>
    <n v="1472"/>
    <n v="421.89"/>
    <n v="364.69"/>
    <n v="621022.07999999996"/>
    <n v="536823.68000000005"/>
    <n v="84198.399999999994"/>
  </r>
  <r>
    <x v="5"/>
    <s v="Cote d'Ivoire"/>
    <x v="7"/>
    <x v="0"/>
    <x v="1"/>
    <x v="1714"/>
    <x v="4"/>
    <x v="5"/>
    <n v="762883174"/>
    <n v="7"/>
    <d v="2014-11-29T00:00:00"/>
    <n v="2939"/>
    <n v="437.2"/>
    <n v="263.33"/>
    <n v="1284930.8"/>
    <n v="773926.87"/>
    <n v="511003.93"/>
  </r>
  <r>
    <x v="1"/>
    <s v="Latvia"/>
    <x v="3"/>
    <x v="1"/>
    <x v="0"/>
    <x v="1544"/>
    <x v="10"/>
    <x v="1"/>
    <n v="400904691"/>
    <n v="14"/>
    <d v="2010-07-12T00:00:00"/>
    <n v="5462"/>
    <n v="205.7"/>
    <n v="117.11"/>
    <n v="1123533.3999999999"/>
    <n v="639654.81999999995"/>
    <n v="483878.58"/>
  </r>
  <r>
    <x v="2"/>
    <s v="Mongolia"/>
    <x v="2"/>
    <x v="0"/>
    <x v="3"/>
    <x v="429"/>
    <x v="1"/>
    <x v="3"/>
    <n v="521404540"/>
    <n v="1"/>
    <d v="2015-07-04T00:00:00"/>
    <n v="4045"/>
    <n v="47.45"/>
    <n v="31.79"/>
    <n v="191935.25"/>
    <n v="128590.55"/>
    <n v="63344.7"/>
  </r>
  <r>
    <x v="5"/>
    <s v="Kenya"/>
    <x v="10"/>
    <x v="1"/>
    <x v="0"/>
    <x v="729"/>
    <x v="4"/>
    <x v="0"/>
    <n v="994744050"/>
    <n v="15"/>
    <d v="2013-12-04T00:00:00"/>
    <n v="5725"/>
    <n v="154.06"/>
    <n v="90.93"/>
    <n v="881993.5"/>
    <n v="520574.25"/>
    <n v="361419.25"/>
  </r>
  <r>
    <x v="5"/>
    <s v="South Africa"/>
    <x v="2"/>
    <x v="1"/>
    <x v="0"/>
    <x v="1327"/>
    <x v="11"/>
    <x v="6"/>
    <n v="861597049"/>
    <n v="40"/>
    <d v="2017-04-09T00:00:00"/>
    <n v="4568"/>
    <n v="47.45"/>
    <n v="31.79"/>
    <n v="216751.6"/>
    <n v="145216.72"/>
    <n v="71534.880000000005"/>
  </r>
  <r>
    <x v="0"/>
    <s v="Saint Lucia"/>
    <x v="0"/>
    <x v="0"/>
    <x v="3"/>
    <x v="1983"/>
    <x v="5"/>
    <x v="3"/>
    <n v="582949864"/>
    <n v="23"/>
    <d v="2015-04-10T00:00:00"/>
    <n v="6674"/>
    <n v="255.28"/>
    <n v="159.41999999999999"/>
    <n v="1703738.72"/>
    <n v="1063969.08"/>
    <n v="639769.64"/>
  </r>
  <r>
    <x v="5"/>
    <s v="Guinea"/>
    <x v="7"/>
    <x v="0"/>
    <x v="2"/>
    <x v="1777"/>
    <x v="8"/>
    <x v="1"/>
    <n v="690101325"/>
    <n v="3"/>
    <d v="2010-04-30T00:00:00"/>
    <n v="5173"/>
    <n v="437.2"/>
    <n v="263.33"/>
    <n v="2261635.6"/>
    <n v="1362206.09"/>
    <n v="899429.51"/>
  </r>
  <r>
    <x v="5"/>
    <s v="Malawi"/>
    <x v="8"/>
    <x v="1"/>
    <x v="2"/>
    <x v="1350"/>
    <x v="10"/>
    <x v="0"/>
    <n v="434662759"/>
    <n v="29"/>
    <d v="2013-07-05T00:00:00"/>
    <n v="5224"/>
    <n v="421.89"/>
    <n v="364.69"/>
    <n v="2203953.36"/>
    <n v="1905140.56"/>
    <n v="298812.79999999999"/>
  </r>
  <r>
    <x v="5"/>
    <s v="Central African Republic"/>
    <x v="6"/>
    <x v="1"/>
    <x v="2"/>
    <x v="958"/>
    <x v="9"/>
    <x v="1"/>
    <n v="938557994"/>
    <n v="38"/>
    <d v="2010-02-18T00:00:00"/>
    <n v="9022"/>
    <n v="651.21"/>
    <n v="524.96"/>
    <n v="5875216.6200000001"/>
    <n v="4736189.12"/>
    <n v="1139027.5"/>
  </r>
  <r>
    <x v="1"/>
    <s v="Belgium"/>
    <x v="2"/>
    <x v="1"/>
    <x v="2"/>
    <x v="103"/>
    <x v="0"/>
    <x v="4"/>
    <n v="244023358"/>
    <n v="32"/>
    <d v="2017-01-22T00:00:00"/>
    <n v="789"/>
    <n v="47.45"/>
    <n v="31.79"/>
    <n v="37438.050000000003"/>
    <n v="25082.31"/>
    <n v="12355.74"/>
  </r>
  <r>
    <x v="5"/>
    <s v="Niger"/>
    <x v="9"/>
    <x v="0"/>
    <x v="2"/>
    <x v="2271"/>
    <x v="1"/>
    <x v="1"/>
    <n v="963607680"/>
    <n v="0"/>
    <d v="2010-07-11T00:00:00"/>
    <n v="1781"/>
    <n v="9.33"/>
    <n v="6.92"/>
    <n v="16616.73"/>
    <n v="12324.52"/>
    <n v="4292.21"/>
  </r>
  <r>
    <x v="1"/>
    <s v="Moldova"/>
    <x v="7"/>
    <x v="0"/>
    <x v="3"/>
    <x v="2027"/>
    <x v="10"/>
    <x v="0"/>
    <n v="830172288"/>
    <n v="46"/>
    <d v="2013-07-29T00:00:00"/>
    <n v="5283"/>
    <n v="437.2"/>
    <n v="263.33"/>
    <n v="2309727.6"/>
    <n v="1391172.39"/>
    <n v="918555.21"/>
  </r>
  <r>
    <x v="0"/>
    <s v="Grenada"/>
    <x v="2"/>
    <x v="0"/>
    <x v="0"/>
    <x v="1753"/>
    <x v="1"/>
    <x v="3"/>
    <n v="346891009"/>
    <n v="10"/>
    <d v="2015-07-12T00:00:00"/>
    <n v="1613"/>
    <n v="47.45"/>
    <n v="31.79"/>
    <n v="76536.850000000006"/>
    <n v="51277.27"/>
    <n v="25259.58"/>
  </r>
  <r>
    <x v="5"/>
    <s v="Gabon"/>
    <x v="0"/>
    <x v="0"/>
    <x v="3"/>
    <x v="1802"/>
    <x v="9"/>
    <x v="3"/>
    <n v="537250173"/>
    <n v="47"/>
    <d v="2015-03-15T00:00:00"/>
    <n v="3120"/>
    <n v="255.28"/>
    <n v="159.41999999999999"/>
    <n v="796473.6"/>
    <n v="497390.4"/>
    <n v="299083.2"/>
  </r>
  <r>
    <x v="5"/>
    <s v="Burundi"/>
    <x v="6"/>
    <x v="1"/>
    <x v="0"/>
    <x v="1054"/>
    <x v="3"/>
    <x v="3"/>
    <n v="695048606"/>
    <n v="50"/>
    <d v="2015-07-17T00:00:00"/>
    <n v="9183"/>
    <n v="651.21"/>
    <n v="524.96"/>
    <n v="5980061.4299999997"/>
    <n v="4820707.68"/>
    <n v="1159353.75"/>
  </r>
  <r>
    <x v="2"/>
    <s v="Malaysia"/>
    <x v="5"/>
    <x v="1"/>
    <x v="3"/>
    <x v="2272"/>
    <x v="5"/>
    <x v="0"/>
    <n v="634397637"/>
    <n v="24"/>
    <d v="2013-04-19T00:00:00"/>
    <n v="1213"/>
    <n v="109.28"/>
    <n v="35.840000000000003"/>
    <n v="132556.64000000001"/>
    <n v="43473.919999999998"/>
    <n v="89082.72"/>
  </r>
  <r>
    <x v="4"/>
    <s v="Vanuatu"/>
    <x v="4"/>
    <x v="1"/>
    <x v="2"/>
    <x v="2273"/>
    <x v="11"/>
    <x v="1"/>
    <n v="239721095"/>
    <n v="14"/>
    <d v="2010-03-09T00:00:00"/>
    <n v="7654"/>
    <n v="81.73"/>
    <n v="56.67"/>
    <n v="625561.42000000004"/>
    <n v="433752.18"/>
    <n v="191809.24"/>
  </r>
  <r>
    <x v="1"/>
    <s v="Moldova"/>
    <x v="8"/>
    <x v="1"/>
    <x v="2"/>
    <x v="2274"/>
    <x v="3"/>
    <x v="4"/>
    <n v="815755307"/>
    <n v="27"/>
    <d v="2016-06-09T00:00:00"/>
    <n v="8978"/>
    <n v="421.89"/>
    <n v="364.69"/>
    <n v="3787728.42"/>
    <n v="3274186.82"/>
    <n v="513541.6"/>
  </r>
  <r>
    <x v="5"/>
    <s v="Cote d'Ivoire"/>
    <x v="2"/>
    <x v="1"/>
    <x v="2"/>
    <x v="2275"/>
    <x v="2"/>
    <x v="4"/>
    <n v="137549102"/>
    <n v="9"/>
    <d v="2016-09-13T00:00:00"/>
    <n v="2691"/>
    <n v="47.45"/>
    <n v="31.79"/>
    <n v="127687.95"/>
    <n v="85546.89"/>
    <n v="42141.06"/>
  </r>
  <r>
    <x v="2"/>
    <s v="Turkmenistan"/>
    <x v="9"/>
    <x v="0"/>
    <x v="0"/>
    <x v="1784"/>
    <x v="9"/>
    <x v="7"/>
    <n v="100463807"/>
    <n v="21"/>
    <d v="2012-02-18T00:00:00"/>
    <n v="8328"/>
    <n v="9.33"/>
    <n v="6.92"/>
    <n v="77700.240000000005"/>
    <n v="57629.760000000002"/>
    <n v="20070.48"/>
  </r>
  <r>
    <x v="1"/>
    <s v="Austria"/>
    <x v="5"/>
    <x v="0"/>
    <x v="0"/>
    <x v="2079"/>
    <x v="0"/>
    <x v="3"/>
    <n v="870173251"/>
    <n v="7"/>
    <d v="2015-12-30T00:00:00"/>
    <n v="2457"/>
    <n v="109.28"/>
    <n v="35.840000000000003"/>
    <n v="268500.96000000002"/>
    <n v="88058.880000000005"/>
    <n v="180442.08"/>
  </r>
  <r>
    <x v="5"/>
    <s v="Cote d'Ivoire"/>
    <x v="4"/>
    <x v="1"/>
    <x v="1"/>
    <x v="1646"/>
    <x v="1"/>
    <x v="7"/>
    <n v="432663762"/>
    <n v="30"/>
    <d v="2012-08-27T00:00:00"/>
    <n v="3677"/>
    <n v="81.73"/>
    <n v="56.67"/>
    <n v="300521.21000000002"/>
    <n v="208375.59"/>
    <n v="92145.62"/>
  </r>
  <r>
    <x v="1"/>
    <s v="Greece"/>
    <x v="0"/>
    <x v="0"/>
    <x v="0"/>
    <x v="1017"/>
    <x v="7"/>
    <x v="0"/>
    <n v="444234168"/>
    <n v="39"/>
    <d v="2013-09-27T00:00:00"/>
    <n v="7617"/>
    <n v="255.28"/>
    <n v="159.41999999999999"/>
    <n v="1944467.76"/>
    <n v="1214302.1399999999"/>
    <n v="730165.62"/>
  </r>
  <r>
    <x v="2"/>
    <s v="Brunei"/>
    <x v="0"/>
    <x v="1"/>
    <x v="0"/>
    <x v="2276"/>
    <x v="6"/>
    <x v="4"/>
    <n v="381495797"/>
    <n v="45"/>
    <d v="2016-12-15T00:00:00"/>
    <n v="1939"/>
    <n v="255.28"/>
    <n v="159.41999999999999"/>
    <n v="494987.92"/>
    <n v="309115.38"/>
    <n v="185872.54"/>
  </r>
  <r>
    <x v="5"/>
    <s v="South Sudan"/>
    <x v="8"/>
    <x v="1"/>
    <x v="1"/>
    <x v="1301"/>
    <x v="11"/>
    <x v="6"/>
    <n v="691372478"/>
    <n v="49"/>
    <d v="2017-04-07T00:00:00"/>
    <n v="1335"/>
    <n v="421.89"/>
    <n v="364.69"/>
    <n v="563223.15"/>
    <n v="486861.15"/>
    <n v="76362"/>
  </r>
  <r>
    <x v="2"/>
    <s v="North Korea"/>
    <x v="8"/>
    <x v="1"/>
    <x v="0"/>
    <x v="2126"/>
    <x v="1"/>
    <x v="1"/>
    <n v="541100537"/>
    <n v="14"/>
    <d v="2010-08-06T00:00:00"/>
    <n v="2528"/>
    <n v="421.89"/>
    <n v="364.69"/>
    <n v="1066537.92"/>
    <n v="921936.32"/>
    <n v="144601.60000000001"/>
  </r>
  <r>
    <x v="2"/>
    <s v="Bhutan"/>
    <x v="1"/>
    <x v="0"/>
    <x v="2"/>
    <x v="1019"/>
    <x v="11"/>
    <x v="0"/>
    <n v="968228805"/>
    <n v="44"/>
    <d v="2013-04-03T00:00:00"/>
    <n v="9274"/>
    <n v="152.58000000000001"/>
    <n v="97.44"/>
    <n v="1415026.92"/>
    <n v="903658.56"/>
    <n v="511368.36"/>
  </r>
  <r>
    <x v="2"/>
    <s v="Thailand"/>
    <x v="7"/>
    <x v="1"/>
    <x v="2"/>
    <x v="771"/>
    <x v="7"/>
    <x v="2"/>
    <n v="830618607"/>
    <n v="2"/>
    <d v="2011-08-29T00:00:00"/>
    <n v="7359"/>
    <n v="437.2"/>
    <n v="263.33"/>
    <n v="3217354.8"/>
    <n v="1937845.47"/>
    <n v="1279509.33"/>
  </r>
  <r>
    <x v="3"/>
    <s v="Iran"/>
    <x v="7"/>
    <x v="1"/>
    <x v="3"/>
    <x v="1372"/>
    <x v="4"/>
    <x v="7"/>
    <n v="856443774"/>
    <n v="44"/>
    <d v="2013-01-10T00:00:00"/>
    <n v="9600"/>
    <n v="437.2"/>
    <n v="263.33"/>
    <n v="4197120"/>
    <n v="2527968"/>
    <n v="1669152"/>
  </r>
  <r>
    <x v="5"/>
    <s v="Mali"/>
    <x v="8"/>
    <x v="1"/>
    <x v="2"/>
    <x v="69"/>
    <x v="5"/>
    <x v="6"/>
    <n v="494190633"/>
    <n v="36"/>
    <d v="2017-04-13T00:00:00"/>
    <n v="845"/>
    <n v="421.89"/>
    <n v="364.69"/>
    <n v="356497.05"/>
    <n v="308163.05"/>
    <n v="48334"/>
  </r>
  <r>
    <x v="2"/>
    <s v="Kyrgyzstan"/>
    <x v="11"/>
    <x v="1"/>
    <x v="1"/>
    <x v="385"/>
    <x v="10"/>
    <x v="5"/>
    <n v="162658011"/>
    <n v="33"/>
    <d v="2014-07-24T00:00:00"/>
    <n v="2975"/>
    <n v="668.27"/>
    <n v="502.54"/>
    <n v="1988103.25"/>
    <n v="1495056.5"/>
    <n v="493046.75"/>
  </r>
  <r>
    <x v="5"/>
    <s v="South Sudan"/>
    <x v="0"/>
    <x v="1"/>
    <x v="2"/>
    <x v="1858"/>
    <x v="0"/>
    <x v="1"/>
    <n v="800957238"/>
    <n v="2"/>
    <d v="2010-12-23T00:00:00"/>
    <n v="9901"/>
    <n v="255.28"/>
    <n v="159.41999999999999"/>
    <n v="2527527.2799999998"/>
    <n v="1578417.42"/>
    <n v="949109.86"/>
  </r>
  <r>
    <x v="0"/>
    <s v="Dominica"/>
    <x v="2"/>
    <x v="1"/>
    <x v="1"/>
    <x v="72"/>
    <x v="5"/>
    <x v="1"/>
    <n v="718512141"/>
    <n v="3"/>
    <d v="2010-03-04T00:00:00"/>
    <n v="2564"/>
    <n v="47.45"/>
    <n v="31.79"/>
    <n v="121661.8"/>
    <n v="81509.56"/>
    <n v="40152.239999999998"/>
  </r>
  <r>
    <x v="1"/>
    <s v="Liechtenstein"/>
    <x v="5"/>
    <x v="1"/>
    <x v="3"/>
    <x v="2137"/>
    <x v="7"/>
    <x v="4"/>
    <n v="545059049"/>
    <n v="4"/>
    <d v="2016-08-08T00:00:00"/>
    <n v="3940"/>
    <n v="109.28"/>
    <n v="35.840000000000003"/>
    <n v="430563.2"/>
    <n v="141209.60000000001"/>
    <n v="289353.59999999998"/>
  </r>
  <r>
    <x v="4"/>
    <s v="Fiji"/>
    <x v="11"/>
    <x v="1"/>
    <x v="2"/>
    <x v="283"/>
    <x v="0"/>
    <x v="4"/>
    <n v="980646789"/>
    <n v="13"/>
    <d v="2016-12-20T00:00:00"/>
    <n v="4032"/>
    <n v="668.27"/>
    <n v="502.54"/>
    <n v="2694464.64"/>
    <n v="2026241.28"/>
    <n v="668223.36"/>
  </r>
  <r>
    <x v="5"/>
    <s v="Botswana"/>
    <x v="11"/>
    <x v="1"/>
    <x v="3"/>
    <x v="719"/>
    <x v="9"/>
    <x v="5"/>
    <n v="545636689"/>
    <n v="3"/>
    <d v="2014-02-01T00:00:00"/>
    <n v="4876"/>
    <n v="668.27"/>
    <n v="502.54"/>
    <n v="3258484.52"/>
    <n v="2450385.04"/>
    <n v="808099.48"/>
  </r>
  <r>
    <x v="1"/>
    <s v="United Kingdom"/>
    <x v="0"/>
    <x v="1"/>
    <x v="0"/>
    <x v="1636"/>
    <x v="6"/>
    <x v="3"/>
    <n v="530702579"/>
    <n v="33"/>
    <d v="2015-11-09T00:00:00"/>
    <n v="5541"/>
    <n v="255.28"/>
    <n v="159.41999999999999"/>
    <n v="1414506.48"/>
    <n v="883346.22"/>
    <n v="531160.26"/>
  </r>
  <r>
    <x v="3"/>
    <s v="Syria"/>
    <x v="8"/>
    <x v="1"/>
    <x v="1"/>
    <x v="2053"/>
    <x v="7"/>
    <x v="3"/>
    <n v="946830785"/>
    <n v="26"/>
    <d v="2015-09-20T00:00:00"/>
    <n v="7125"/>
    <n v="421.89"/>
    <n v="364.69"/>
    <n v="3005966.25"/>
    <n v="2598416.25"/>
    <n v="407550"/>
  </r>
  <r>
    <x v="2"/>
    <s v="China"/>
    <x v="3"/>
    <x v="1"/>
    <x v="3"/>
    <x v="925"/>
    <x v="5"/>
    <x v="7"/>
    <n v="975320136"/>
    <n v="44"/>
    <d v="2012-05-12T00:00:00"/>
    <n v="7757"/>
    <n v="205.7"/>
    <n v="117.11"/>
    <n v="1595614.9"/>
    <n v="908422.27"/>
    <n v="687192.63"/>
  </r>
  <r>
    <x v="5"/>
    <s v="Zimbabwe"/>
    <x v="8"/>
    <x v="1"/>
    <x v="0"/>
    <x v="1230"/>
    <x v="2"/>
    <x v="7"/>
    <n v="317781960"/>
    <n v="11"/>
    <d v="2012-09-20T00:00:00"/>
    <n v="7599"/>
    <n v="421.89"/>
    <n v="364.69"/>
    <n v="3205942.11"/>
    <n v="2771279.31"/>
    <n v="434662.8"/>
  </r>
  <r>
    <x v="1"/>
    <s v="Iceland"/>
    <x v="4"/>
    <x v="1"/>
    <x v="2"/>
    <x v="547"/>
    <x v="4"/>
    <x v="0"/>
    <n v="546140086"/>
    <n v="42"/>
    <d v="2013-12-19T00:00:00"/>
    <n v="3843"/>
    <n v="81.73"/>
    <n v="56.67"/>
    <n v="314088.39"/>
    <n v="217782.81"/>
    <n v="96305.58"/>
  </r>
  <r>
    <x v="5"/>
    <s v="Eritrea"/>
    <x v="2"/>
    <x v="1"/>
    <x v="2"/>
    <x v="1676"/>
    <x v="7"/>
    <x v="0"/>
    <n v="152630841"/>
    <n v="10"/>
    <d v="2013-09-01T00:00:00"/>
    <n v="5713"/>
    <n v="47.45"/>
    <n v="31.79"/>
    <n v="271081.84999999998"/>
    <n v="181616.27"/>
    <n v="89465.58"/>
  </r>
  <r>
    <x v="5"/>
    <s v="Ethiopia"/>
    <x v="7"/>
    <x v="1"/>
    <x v="0"/>
    <x v="948"/>
    <x v="6"/>
    <x v="5"/>
    <n v="399803054"/>
    <n v="32"/>
    <d v="2014-11-30T00:00:00"/>
    <n v="9463"/>
    <n v="437.2"/>
    <n v="263.33"/>
    <n v="4137223.6"/>
    <n v="2491891.79"/>
    <n v="1645331.81"/>
  </r>
  <r>
    <x v="2"/>
    <s v="Cambodia"/>
    <x v="11"/>
    <x v="1"/>
    <x v="3"/>
    <x v="2277"/>
    <x v="2"/>
    <x v="0"/>
    <n v="370518052"/>
    <n v="36"/>
    <d v="2013-10-09T00:00:00"/>
    <n v="3380"/>
    <n v="668.27"/>
    <n v="502.54"/>
    <n v="2258752.6"/>
    <n v="1698585.2"/>
    <n v="560167.4"/>
  </r>
  <r>
    <x v="0"/>
    <s v="Barbados"/>
    <x v="2"/>
    <x v="1"/>
    <x v="1"/>
    <x v="2066"/>
    <x v="8"/>
    <x v="2"/>
    <n v="117949664"/>
    <n v="37"/>
    <d v="2011-05-24T00:00:00"/>
    <n v="2782"/>
    <n v="47.45"/>
    <n v="31.79"/>
    <n v="132005.9"/>
    <n v="88439.78"/>
    <n v="43566.12"/>
  </r>
  <r>
    <x v="1"/>
    <s v="Belarus"/>
    <x v="10"/>
    <x v="1"/>
    <x v="0"/>
    <x v="704"/>
    <x v="10"/>
    <x v="6"/>
    <n v="215584218"/>
    <n v="14"/>
    <d v="2017-06-21T00:00:00"/>
    <n v="5016"/>
    <n v="154.06"/>
    <n v="90.93"/>
    <n v="772764.96"/>
    <n v="456104.88"/>
    <n v="316660.08"/>
  </r>
  <r>
    <x v="1"/>
    <s v="Sweden"/>
    <x v="3"/>
    <x v="0"/>
    <x v="2"/>
    <x v="26"/>
    <x v="3"/>
    <x v="4"/>
    <n v="407220542"/>
    <n v="36"/>
    <d v="2016-07-04T00:00:00"/>
    <n v="4463"/>
    <n v="205.7"/>
    <n v="117.11"/>
    <n v="918039.1"/>
    <n v="522661.93"/>
    <n v="395377.17"/>
  </r>
  <r>
    <x v="1"/>
    <s v="Ireland"/>
    <x v="10"/>
    <x v="0"/>
    <x v="2"/>
    <x v="1628"/>
    <x v="8"/>
    <x v="4"/>
    <n v="956969964"/>
    <n v="33"/>
    <d v="2016-05-27T00:00:00"/>
    <n v="7533"/>
    <n v="154.06"/>
    <n v="90.93"/>
    <n v="1160533.98"/>
    <n v="684975.69"/>
    <n v="475558.29"/>
  </r>
  <r>
    <x v="1"/>
    <s v="Slovenia"/>
    <x v="9"/>
    <x v="0"/>
    <x v="2"/>
    <x v="1963"/>
    <x v="0"/>
    <x v="5"/>
    <n v="399256312"/>
    <n v="25"/>
    <d v="2015-01-05T00:00:00"/>
    <n v="7670"/>
    <n v="9.33"/>
    <n v="6.92"/>
    <n v="71561.100000000006"/>
    <n v="53076.4"/>
    <n v="18484.7"/>
  </r>
  <r>
    <x v="1"/>
    <s v="Croatia"/>
    <x v="1"/>
    <x v="1"/>
    <x v="0"/>
    <x v="2278"/>
    <x v="5"/>
    <x v="2"/>
    <n v="488815915"/>
    <n v="45"/>
    <d v="2011-04-17T00:00:00"/>
    <n v="347"/>
    <n v="152.58000000000001"/>
    <n v="97.44"/>
    <n v="52945.26"/>
    <n v="33811.68"/>
    <n v="19133.580000000002"/>
  </r>
  <r>
    <x v="5"/>
    <s v="Chad"/>
    <x v="3"/>
    <x v="0"/>
    <x v="0"/>
    <x v="1825"/>
    <x v="8"/>
    <x v="4"/>
    <n v="350697600"/>
    <n v="12"/>
    <d v="2016-04-23T00:00:00"/>
    <n v="8068"/>
    <n v="205.7"/>
    <n v="117.11"/>
    <n v="1659587.6"/>
    <n v="944843.48"/>
    <n v="714744.12"/>
  </r>
  <r>
    <x v="1"/>
    <s v="Lithuania"/>
    <x v="5"/>
    <x v="1"/>
    <x v="1"/>
    <x v="74"/>
    <x v="8"/>
    <x v="7"/>
    <n v="530262696"/>
    <n v="12"/>
    <d v="2012-05-11T00:00:00"/>
    <n v="5370"/>
    <n v="109.28"/>
    <n v="35.840000000000003"/>
    <n v="586833.6"/>
    <n v="192460.79999999999"/>
    <n v="394372.8"/>
  </r>
  <r>
    <x v="0"/>
    <s v="Barbados"/>
    <x v="5"/>
    <x v="1"/>
    <x v="0"/>
    <x v="1141"/>
    <x v="1"/>
    <x v="4"/>
    <n v="743185031"/>
    <n v="17"/>
    <d v="2016-07-29T00:00:00"/>
    <n v="3821"/>
    <n v="109.28"/>
    <n v="35.840000000000003"/>
    <n v="417558.88"/>
    <n v="136944.64000000001"/>
    <n v="280614.24"/>
  </r>
  <r>
    <x v="3"/>
    <s v="Libya"/>
    <x v="11"/>
    <x v="0"/>
    <x v="1"/>
    <x v="561"/>
    <x v="4"/>
    <x v="4"/>
    <n v="325450932"/>
    <n v="11"/>
    <d v="2016-11-20T00:00:00"/>
    <n v="7018"/>
    <n v="668.27"/>
    <n v="502.54"/>
    <n v="4689918.8600000003"/>
    <n v="3526825.72"/>
    <n v="1163093.1399999999"/>
  </r>
  <r>
    <x v="5"/>
    <s v="Gabon"/>
    <x v="10"/>
    <x v="1"/>
    <x v="3"/>
    <x v="852"/>
    <x v="2"/>
    <x v="0"/>
    <n v="483359229"/>
    <n v="20"/>
    <d v="2013-10-10T00:00:00"/>
    <n v="5592"/>
    <n v="154.06"/>
    <n v="90.93"/>
    <n v="861503.52"/>
    <n v="508480.56"/>
    <n v="353022.96"/>
  </r>
  <r>
    <x v="1"/>
    <s v="Switzerland"/>
    <x v="7"/>
    <x v="0"/>
    <x v="2"/>
    <x v="1116"/>
    <x v="11"/>
    <x v="4"/>
    <n v="243521249"/>
    <n v="31"/>
    <d v="2016-03-28T00:00:00"/>
    <n v="2204"/>
    <n v="437.2"/>
    <n v="263.33"/>
    <n v="963588.8"/>
    <n v="580379.31999999995"/>
    <n v="383209.48"/>
  </r>
  <r>
    <x v="3"/>
    <s v="Jordan"/>
    <x v="11"/>
    <x v="1"/>
    <x v="1"/>
    <x v="229"/>
    <x v="3"/>
    <x v="3"/>
    <n v="502860820"/>
    <n v="18"/>
    <d v="2015-05-21T00:00:00"/>
    <n v="6546"/>
    <n v="668.27"/>
    <n v="502.54"/>
    <n v="4374495.42"/>
    <n v="3289626.84"/>
    <n v="1084868.58"/>
  </r>
  <r>
    <x v="1"/>
    <s v="Iceland"/>
    <x v="7"/>
    <x v="0"/>
    <x v="0"/>
    <x v="2279"/>
    <x v="9"/>
    <x v="2"/>
    <n v="878614270"/>
    <n v="21"/>
    <d v="2011-02-17T00:00:00"/>
    <n v="342"/>
    <n v="437.2"/>
    <n v="263.33"/>
    <n v="149522.4"/>
    <n v="90058.86"/>
    <n v="59463.54"/>
  </r>
  <r>
    <x v="2"/>
    <s v="South Korea"/>
    <x v="7"/>
    <x v="1"/>
    <x v="1"/>
    <x v="1674"/>
    <x v="7"/>
    <x v="3"/>
    <n v="158330428"/>
    <n v="16"/>
    <d v="2015-08-25T00:00:00"/>
    <n v="2347"/>
    <n v="437.2"/>
    <n v="263.33"/>
    <n v="1026108.4"/>
    <n v="618035.51"/>
    <n v="408072.89"/>
  </r>
  <r>
    <x v="2"/>
    <s v="Philippines"/>
    <x v="5"/>
    <x v="0"/>
    <x v="0"/>
    <x v="253"/>
    <x v="0"/>
    <x v="2"/>
    <n v="349870622"/>
    <n v="46"/>
    <d v="2012-01-23T00:00:00"/>
    <n v="3347"/>
    <n v="109.28"/>
    <n v="35.840000000000003"/>
    <n v="365760.16"/>
    <n v="119956.48"/>
    <n v="245803.68"/>
  </r>
  <r>
    <x v="5"/>
    <s v="Guinea"/>
    <x v="7"/>
    <x v="0"/>
    <x v="0"/>
    <x v="1114"/>
    <x v="7"/>
    <x v="1"/>
    <n v="831408679"/>
    <n v="37"/>
    <d v="2010-10-02T00:00:00"/>
    <n v="1159"/>
    <n v="437.2"/>
    <n v="263.33"/>
    <n v="506714.8"/>
    <n v="305199.46999999997"/>
    <n v="201515.33"/>
  </r>
  <r>
    <x v="3"/>
    <s v="Qatar"/>
    <x v="6"/>
    <x v="0"/>
    <x v="3"/>
    <x v="375"/>
    <x v="6"/>
    <x v="3"/>
    <n v="601430928"/>
    <n v="31"/>
    <d v="2015-11-26T00:00:00"/>
    <n v="5632"/>
    <n v="651.21"/>
    <n v="524.96"/>
    <n v="3667614.72"/>
    <n v="2956574.7200000002"/>
    <n v="711040"/>
  </r>
  <r>
    <x v="2"/>
    <s v="Brunei"/>
    <x v="11"/>
    <x v="0"/>
    <x v="0"/>
    <x v="1676"/>
    <x v="7"/>
    <x v="0"/>
    <n v="528736197"/>
    <n v="9"/>
    <d v="2013-08-31T00:00:00"/>
    <n v="3645"/>
    <n v="668.27"/>
    <n v="502.54"/>
    <n v="2435844.15"/>
    <n v="1831758.3"/>
    <n v="604085.85"/>
  </r>
  <r>
    <x v="0"/>
    <s v="Belize"/>
    <x v="5"/>
    <x v="0"/>
    <x v="1"/>
    <x v="1979"/>
    <x v="11"/>
    <x v="5"/>
    <n v="202435815"/>
    <n v="15"/>
    <d v="2014-02-24T00:00:00"/>
    <n v="4111"/>
    <n v="109.28"/>
    <n v="35.840000000000003"/>
    <n v="449250.08"/>
    <n v="147338.23999999999"/>
    <n v="301911.84000000003"/>
  </r>
  <r>
    <x v="5"/>
    <s v="Republic of the Congo"/>
    <x v="8"/>
    <x v="1"/>
    <x v="1"/>
    <x v="1419"/>
    <x v="4"/>
    <x v="4"/>
    <n v="181953608"/>
    <n v="31"/>
    <d v="2016-12-31T00:00:00"/>
    <n v="2971"/>
    <n v="421.89"/>
    <n v="364.69"/>
    <n v="1253435.19"/>
    <n v="1083493.99"/>
    <n v="169941.2"/>
  </r>
  <r>
    <x v="3"/>
    <s v="Egypt"/>
    <x v="5"/>
    <x v="1"/>
    <x v="0"/>
    <x v="2082"/>
    <x v="5"/>
    <x v="3"/>
    <n v="647025907"/>
    <n v="0"/>
    <d v="2015-03-30T00:00:00"/>
    <n v="8199"/>
    <n v="109.28"/>
    <n v="35.840000000000003"/>
    <n v="895986.72"/>
    <n v="293852.15999999997"/>
    <n v="602134.56000000006"/>
  </r>
  <r>
    <x v="2"/>
    <s v="Kazakhstan"/>
    <x v="7"/>
    <x v="1"/>
    <x v="1"/>
    <x v="2280"/>
    <x v="2"/>
    <x v="5"/>
    <n v="947701537"/>
    <n v="7"/>
    <d v="2014-09-20T00:00:00"/>
    <n v="4800"/>
    <n v="437.2"/>
    <n v="263.33"/>
    <n v="2098560"/>
    <n v="1263984"/>
    <n v="834576"/>
  </r>
  <r>
    <x v="1"/>
    <s v="Denmark"/>
    <x v="10"/>
    <x v="1"/>
    <x v="3"/>
    <x v="861"/>
    <x v="3"/>
    <x v="5"/>
    <n v="954341828"/>
    <n v="49"/>
    <d v="2014-07-11T00:00:00"/>
    <n v="9809"/>
    <n v="154.06"/>
    <n v="90.93"/>
    <n v="1511174.54"/>
    <n v="891932.37"/>
    <n v="619242.17000000004"/>
  </r>
  <r>
    <x v="1"/>
    <s v="Moldova"/>
    <x v="2"/>
    <x v="0"/>
    <x v="3"/>
    <x v="1240"/>
    <x v="2"/>
    <x v="1"/>
    <n v="607620608"/>
    <n v="8"/>
    <d v="2010-09-20T00:00:00"/>
    <n v="7296"/>
    <n v="47.45"/>
    <n v="31.79"/>
    <n v="346195.20000000001"/>
    <n v="231939.84"/>
    <n v="114255.36"/>
  </r>
  <r>
    <x v="0"/>
    <s v="Guatemala"/>
    <x v="9"/>
    <x v="1"/>
    <x v="1"/>
    <x v="2281"/>
    <x v="5"/>
    <x v="4"/>
    <n v="368524205"/>
    <n v="36"/>
    <d v="2016-04-21T00:00:00"/>
    <n v="3357"/>
    <n v="9.33"/>
    <n v="6.92"/>
    <n v="31320.81"/>
    <n v="23230.44"/>
    <n v="8090.37"/>
  </r>
  <r>
    <x v="6"/>
    <s v="United States of America"/>
    <x v="1"/>
    <x v="0"/>
    <x v="0"/>
    <x v="661"/>
    <x v="10"/>
    <x v="1"/>
    <n v="768351447"/>
    <n v="17"/>
    <d v="2010-07-17T00:00:00"/>
    <n v="1123"/>
    <n v="152.58000000000001"/>
    <n v="97.44"/>
    <n v="171347.34"/>
    <n v="109425.12"/>
    <n v="61922.22"/>
  </r>
  <r>
    <x v="5"/>
    <s v="Madagascar"/>
    <x v="1"/>
    <x v="1"/>
    <x v="0"/>
    <x v="187"/>
    <x v="9"/>
    <x v="7"/>
    <n v="158713662"/>
    <n v="1"/>
    <d v="2012-01-28T00:00:00"/>
    <n v="5754"/>
    <n v="152.58000000000001"/>
    <n v="97.44"/>
    <n v="877945.32"/>
    <n v="560669.76"/>
    <n v="317275.56"/>
  </r>
  <r>
    <x v="1"/>
    <s v="Cyprus"/>
    <x v="4"/>
    <x v="0"/>
    <x v="2"/>
    <x v="471"/>
    <x v="9"/>
    <x v="5"/>
    <n v="561534678"/>
    <n v="27"/>
    <d v="2014-01-29T00:00:00"/>
    <n v="9445"/>
    <n v="81.73"/>
    <n v="56.67"/>
    <n v="771939.85"/>
    <n v="535248.15"/>
    <n v="236691.7"/>
  </r>
  <r>
    <x v="4"/>
    <s v="Nauru"/>
    <x v="9"/>
    <x v="1"/>
    <x v="2"/>
    <x v="1474"/>
    <x v="10"/>
    <x v="1"/>
    <n v="919050824"/>
    <n v="46"/>
    <d v="2010-07-21T00:00:00"/>
    <n v="6417"/>
    <n v="9.33"/>
    <n v="6.92"/>
    <n v="59870.61"/>
    <n v="44405.64"/>
    <n v="15464.97"/>
  </r>
  <r>
    <x v="4"/>
    <s v="East Timor"/>
    <x v="1"/>
    <x v="0"/>
    <x v="1"/>
    <x v="2282"/>
    <x v="10"/>
    <x v="3"/>
    <n v="243810927"/>
    <n v="47"/>
    <d v="2015-08-04T00:00:00"/>
    <n v="7926"/>
    <n v="152.58000000000001"/>
    <n v="97.44"/>
    <n v="1209349.08"/>
    <n v="772309.44"/>
    <n v="437039.64"/>
  </r>
  <r>
    <x v="1"/>
    <s v="Hungary"/>
    <x v="10"/>
    <x v="1"/>
    <x v="2"/>
    <x v="650"/>
    <x v="9"/>
    <x v="5"/>
    <n v="768676316"/>
    <n v="33"/>
    <d v="2014-02-08T00:00:00"/>
    <n v="7259"/>
    <n v="154.06"/>
    <n v="90.93"/>
    <n v="1118321.54"/>
    <n v="660060.87"/>
    <n v="458260.67"/>
  </r>
  <r>
    <x v="5"/>
    <s v="Liberia"/>
    <x v="1"/>
    <x v="0"/>
    <x v="1"/>
    <x v="358"/>
    <x v="0"/>
    <x v="1"/>
    <n v="296820819"/>
    <n v="45"/>
    <d v="2011-02-10T00:00:00"/>
    <n v="4731"/>
    <n v="152.58000000000001"/>
    <n v="97.44"/>
    <n v="721855.98"/>
    <n v="460988.64"/>
    <n v="260867.34"/>
  </r>
  <r>
    <x v="0"/>
    <s v="Grenada"/>
    <x v="2"/>
    <x v="1"/>
    <x v="1"/>
    <x v="2283"/>
    <x v="3"/>
    <x v="7"/>
    <n v="751730763"/>
    <n v="38"/>
    <d v="2012-06-11T00:00:00"/>
    <n v="2693"/>
    <n v="47.45"/>
    <n v="31.79"/>
    <n v="127782.85"/>
    <n v="85610.47"/>
    <n v="42172.38"/>
  </r>
  <r>
    <x v="0"/>
    <s v="Dominican Republic"/>
    <x v="8"/>
    <x v="0"/>
    <x v="2"/>
    <x v="374"/>
    <x v="2"/>
    <x v="0"/>
    <n v="527204978"/>
    <n v="4"/>
    <d v="2013-10-03T00:00:00"/>
    <n v="523"/>
    <n v="421.89"/>
    <n v="364.69"/>
    <n v="220648.47"/>
    <n v="190732.87"/>
    <n v="29915.599999999999"/>
  </r>
  <r>
    <x v="1"/>
    <s v="Norway"/>
    <x v="7"/>
    <x v="1"/>
    <x v="2"/>
    <x v="1411"/>
    <x v="0"/>
    <x v="2"/>
    <n v="337354791"/>
    <n v="50"/>
    <d v="2012-01-28T00:00:00"/>
    <n v="9634"/>
    <n v="437.2"/>
    <n v="263.33"/>
    <n v="4211984.8"/>
    <n v="2536921.2200000002"/>
    <n v="1675063.58"/>
  </r>
  <r>
    <x v="3"/>
    <s v="Tunisia"/>
    <x v="5"/>
    <x v="0"/>
    <x v="0"/>
    <x v="2284"/>
    <x v="9"/>
    <x v="4"/>
    <n v="966604030"/>
    <n v="19"/>
    <d v="2016-02-16T00:00:00"/>
    <n v="8467"/>
    <n v="109.28"/>
    <n v="35.840000000000003"/>
    <n v="925273.76"/>
    <n v="303457.28000000003"/>
    <n v="621816.48"/>
  </r>
  <r>
    <x v="4"/>
    <s v="Papua New Guinea"/>
    <x v="6"/>
    <x v="1"/>
    <x v="2"/>
    <x v="1949"/>
    <x v="7"/>
    <x v="0"/>
    <n v="119689023"/>
    <n v="20"/>
    <d v="2013-09-19T00:00:00"/>
    <n v="7497"/>
    <n v="651.21"/>
    <n v="524.96"/>
    <n v="4882121.37"/>
    <n v="3935625.12"/>
    <n v="946496.25"/>
  </r>
  <r>
    <x v="4"/>
    <s v="Federated States of Micronesia"/>
    <x v="0"/>
    <x v="1"/>
    <x v="3"/>
    <x v="47"/>
    <x v="5"/>
    <x v="7"/>
    <n v="971658599"/>
    <n v="48"/>
    <d v="2012-05-03T00:00:00"/>
    <n v="4227"/>
    <n v="255.28"/>
    <n v="159.41999999999999"/>
    <n v="1079068.56"/>
    <n v="673868.34"/>
    <n v="405200.22"/>
  </r>
  <r>
    <x v="1"/>
    <s v="Norway"/>
    <x v="8"/>
    <x v="1"/>
    <x v="0"/>
    <x v="1601"/>
    <x v="2"/>
    <x v="7"/>
    <n v="917874085"/>
    <n v="11"/>
    <d v="2012-09-23T00:00:00"/>
    <n v="8194"/>
    <n v="421.89"/>
    <n v="364.69"/>
    <n v="3456966.66"/>
    <n v="2988269.86"/>
    <n v="468696.8"/>
  </r>
  <r>
    <x v="2"/>
    <s v="Sri Lanka"/>
    <x v="4"/>
    <x v="1"/>
    <x v="3"/>
    <x v="1486"/>
    <x v="3"/>
    <x v="0"/>
    <n v="124009311"/>
    <n v="8"/>
    <d v="2013-06-08T00:00:00"/>
    <n v="5966"/>
    <n v="81.73"/>
    <n v="56.67"/>
    <n v="487601.18"/>
    <n v="338093.22"/>
    <n v="149507.96"/>
  </r>
  <r>
    <x v="1"/>
    <s v="Poland"/>
    <x v="3"/>
    <x v="0"/>
    <x v="1"/>
    <x v="1723"/>
    <x v="2"/>
    <x v="0"/>
    <n v="176050603"/>
    <n v="50"/>
    <d v="2013-10-28T00:00:00"/>
    <n v="6140"/>
    <n v="205.7"/>
    <n v="117.11"/>
    <n v="1262998"/>
    <n v="719055.4"/>
    <n v="543942.6"/>
  </r>
  <r>
    <x v="1"/>
    <s v="Lithuania"/>
    <x v="8"/>
    <x v="1"/>
    <x v="1"/>
    <x v="345"/>
    <x v="11"/>
    <x v="1"/>
    <n v="930296790"/>
    <n v="34"/>
    <d v="2010-03-26T00:00:00"/>
    <n v="4348"/>
    <n v="421.89"/>
    <n v="364.69"/>
    <n v="1834377.72"/>
    <n v="1585672.12"/>
    <n v="248705.6"/>
  </r>
  <r>
    <x v="5"/>
    <s v="Guinea-Bissau"/>
    <x v="4"/>
    <x v="0"/>
    <x v="0"/>
    <x v="1190"/>
    <x v="7"/>
    <x v="3"/>
    <n v="963359200"/>
    <n v="24"/>
    <d v="2015-08-30T00:00:00"/>
    <n v="8250"/>
    <n v="81.73"/>
    <n v="56.67"/>
    <n v="674272.5"/>
    <n v="467527.5"/>
    <n v="206745"/>
  </r>
  <r>
    <x v="5"/>
    <s v="Ghana"/>
    <x v="8"/>
    <x v="1"/>
    <x v="2"/>
    <x v="2285"/>
    <x v="10"/>
    <x v="6"/>
    <n v="722161662"/>
    <n v="19"/>
    <d v="2017-06-29T00:00:00"/>
    <n v="2539"/>
    <n v="421.89"/>
    <n v="364.69"/>
    <n v="1071178.71"/>
    <n v="925947.91"/>
    <n v="145230.79999999999"/>
  </r>
  <r>
    <x v="1"/>
    <s v="Romania"/>
    <x v="3"/>
    <x v="0"/>
    <x v="2"/>
    <x v="1664"/>
    <x v="2"/>
    <x v="2"/>
    <n v="273940503"/>
    <n v="35"/>
    <d v="2011-10-19T00:00:00"/>
    <n v="3937"/>
    <n v="205.7"/>
    <n v="117.11"/>
    <n v="809840.9"/>
    <n v="461062.07"/>
    <n v="348778.83"/>
  </r>
  <r>
    <x v="1"/>
    <s v="Greece"/>
    <x v="9"/>
    <x v="1"/>
    <x v="1"/>
    <x v="2286"/>
    <x v="3"/>
    <x v="5"/>
    <n v="656244552"/>
    <n v="22"/>
    <d v="2014-06-19T00:00:00"/>
    <n v="6201"/>
    <n v="9.33"/>
    <n v="6.92"/>
    <n v="57855.33"/>
    <n v="42910.92"/>
    <n v="14944.41"/>
  </r>
  <r>
    <x v="5"/>
    <s v="Namibia"/>
    <x v="4"/>
    <x v="1"/>
    <x v="0"/>
    <x v="1072"/>
    <x v="3"/>
    <x v="7"/>
    <n v="726935136"/>
    <n v="47"/>
    <d v="2012-06-19T00:00:00"/>
    <n v="5116"/>
    <n v="81.73"/>
    <n v="56.67"/>
    <n v="418130.68"/>
    <n v="289923.71999999997"/>
    <n v="128206.96"/>
  </r>
  <r>
    <x v="0"/>
    <s v="Nicaragua"/>
    <x v="2"/>
    <x v="0"/>
    <x v="2"/>
    <x v="515"/>
    <x v="8"/>
    <x v="7"/>
    <n v="314186084"/>
    <n v="11"/>
    <d v="2012-04-30T00:00:00"/>
    <n v="3499"/>
    <n v="47.45"/>
    <n v="31.79"/>
    <n v="166027.54999999999"/>
    <n v="111233.21"/>
    <n v="54794.34"/>
  </r>
  <r>
    <x v="1"/>
    <s v="Macedonia"/>
    <x v="11"/>
    <x v="0"/>
    <x v="1"/>
    <x v="2287"/>
    <x v="1"/>
    <x v="5"/>
    <n v="666483724"/>
    <n v="34"/>
    <d v="2014-08-31T00:00:00"/>
    <n v="6199"/>
    <n v="668.27"/>
    <n v="502.54"/>
    <n v="4142605.73"/>
    <n v="3115245.46"/>
    <n v="1027360.27"/>
  </r>
  <r>
    <x v="3"/>
    <s v="Saudi Arabia"/>
    <x v="8"/>
    <x v="0"/>
    <x v="1"/>
    <x v="2007"/>
    <x v="2"/>
    <x v="4"/>
    <n v="402626883"/>
    <n v="19"/>
    <d v="2016-10-08T00:00:00"/>
    <n v="5097"/>
    <n v="421.89"/>
    <n v="364.69"/>
    <n v="2150373.33"/>
    <n v="1858824.93"/>
    <n v="291548.40000000002"/>
  </r>
  <r>
    <x v="2"/>
    <s v="China"/>
    <x v="5"/>
    <x v="0"/>
    <x v="0"/>
    <x v="946"/>
    <x v="3"/>
    <x v="6"/>
    <n v="461726891"/>
    <n v="36"/>
    <d v="2017-06-19T00:00:00"/>
    <n v="4103"/>
    <n v="109.28"/>
    <n v="35.840000000000003"/>
    <n v="448375.84"/>
    <n v="147051.51999999999"/>
    <n v="301324.32"/>
  </r>
  <r>
    <x v="2"/>
    <s v="Sri Lanka"/>
    <x v="1"/>
    <x v="1"/>
    <x v="2"/>
    <x v="564"/>
    <x v="10"/>
    <x v="7"/>
    <n v="953207576"/>
    <n v="41"/>
    <d v="2012-07-15T00:00:00"/>
    <n v="4159"/>
    <n v="152.58000000000001"/>
    <n v="97.44"/>
    <n v="634580.22"/>
    <n v="405252.96"/>
    <n v="229327.26"/>
  </r>
  <r>
    <x v="5"/>
    <s v="Chad"/>
    <x v="0"/>
    <x v="0"/>
    <x v="2"/>
    <x v="970"/>
    <x v="9"/>
    <x v="5"/>
    <n v="706805264"/>
    <n v="3"/>
    <d v="2014-01-07T00:00:00"/>
    <n v="8239"/>
    <n v="255.28"/>
    <n v="159.41999999999999"/>
    <n v="2103251.92"/>
    <n v="1313461.3799999999"/>
    <n v="789790.54"/>
  </r>
  <r>
    <x v="1"/>
    <s v="Malta"/>
    <x v="8"/>
    <x v="0"/>
    <x v="3"/>
    <x v="1844"/>
    <x v="3"/>
    <x v="4"/>
    <n v="422568786"/>
    <n v="33"/>
    <d v="2016-06-17T00:00:00"/>
    <n v="6349"/>
    <n v="421.89"/>
    <n v="364.69"/>
    <n v="2678579.61"/>
    <n v="2315416.81"/>
    <n v="363162.8"/>
  </r>
  <r>
    <x v="5"/>
    <s v="The Gambia"/>
    <x v="10"/>
    <x v="1"/>
    <x v="2"/>
    <x v="2288"/>
    <x v="6"/>
    <x v="5"/>
    <n v="420859467"/>
    <n v="0"/>
    <d v="2014-10-28T00:00:00"/>
    <n v="524"/>
    <n v="154.06"/>
    <n v="90.93"/>
    <n v="80727.44"/>
    <n v="47647.32"/>
    <n v="33080.120000000003"/>
  </r>
  <r>
    <x v="0"/>
    <s v="Guatemala"/>
    <x v="4"/>
    <x v="1"/>
    <x v="1"/>
    <x v="2289"/>
    <x v="11"/>
    <x v="6"/>
    <n v="192351138"/>
    <n v="16"/>
    <d v="2017-02-24T00:00:00"/>
    <n v="9831"/>
    <n v="81.73"/>
    <n v="56.67"/>
    <n v="803487.63"/>
    <n v="557122.77"/>
    <n v="246364.86"/>
  </r>
  <r>
    <x v="5"/>
    <s v="Equatorial Guinea"/>
    <x v="10"/>
    <x v="0"/>
    <x v="3"/>
    <x v="696"/>
    <x v="4"/>
    <x v="4"/>
    <n v="648030126"/>
    <n v="2"/>
    <d v="2016-11-19T00:00:00"/>
    <n v="5370"/>
    <n v="154.06"/>
    <n v="90.93"/>
    <n v="827302.2"/>
    <n v="488294.1"/>
    <n v="339008.1"/>
  </r>
  <r>
    <x v="1"/>
    <s v="Denmark"/>
    <x v="10"/>
    <x v="0"/>
    <x v="2"/>
    <x v="2290"/>
    <x v="7"/>
    <x v="7"/>
    <n v="969195258"/>
    <n v="22"/>
    <d v="2012-09-17T00:00:00"/>
    <n v="5269"/>
    <n v="154.06"/>
    <n v="90.93"/>
    <n v="811742.14"/>
    <n v="479110.17"/>
    <n v="332631.96999999997"/>
  </r>
  <r>
    <x v="1"/>
    <s v="Netherlands"/>
    <x v="6"/>
    <x v="0"/>
    <x v="1"/>
    <x v="1094"/>
    <x v="1"/>
    <x v="2"/>
    <n v="857457864"/>
    <n v="49"/>
    <d v="2011-09-16T00:00:00"/>
    <n v="9691"/>
    <n v="651.21"/>
    <n v="524.96"/>
    <n v="6310876.1100000003"/>
    <n v="5087387.3600000003"/>
    <n v="1223488.75"/>
  </r>
  <r>
    <x v="6"/>
    <s v="Canada"/>
    <x v="6"/>
    <x v="0"/>
    <x v="0"/>
    <x v="2291"/>
    <x v="10"/>
    <x v="1"/>
    <n v="984741771"/>
    <n v="45"/>
    <d v="2010-08-13T00:00:00"/>
    <n v="5828"/>
    <n v="651.21"/>
    <n v="524.96"/>
    <n v="3795251.88"/>
    <n v="3059466.88"/>
    <n v="735785"/>
  </r>
  <r>
    <x v="4"/>
    <s v="East Timor"/>
    <x v="1"/>
    <x v="0"/>
    <x v="3"/>
    <x v="189"/>
    <x v="4"/>
    <x v="5"/>
    <n v="743283307"/>
    <n v="39"/>
    <d v="2015-01-04T00:00:00"/>
    <n v="2903"/>
    <n v="152.58000000000001"/>
    <n v="97.44"/>
    <n v="442939.74"/>
    <n v="282868.32"/>
    <n v="160071.42000000001"/>
  </r>
  <r>
    <x v="1"/>
    <s v="Hungary"/>
    <x v="10"/>
    <x v="0"/>
    <x v="0"/>
    <x v="1208"/>
    <x v="10"/>
    <x v="7"/>
    <n v="495631301"/>
    <n v="43"/>
    <d v="2012-07-18T00:00:00"/>
    <n v="7171"/>
    <n v="154.06"/>
    <n v="90.93"/>
    <n v="1104764.26"/>
    <n v="652059.03"/>
    <n v="452705.23"/>
  </r>
  <r>
    <x v="1"/>
    <s v="Slovakia"/>
    <x v="6"/>
    <x v="1"/>
    <x v="3"/>
    <x v="1163"/>
    <x v="10"/>
    <x v="5"/>
    <n v="224647080"/>
    <n v="37"/>
    <d v="2014-07-30T00:00:00"/>
    <n v="6918"/>
    <n v="651.21"/>
    <n v="524.96"/>
    <n v="4505070.78"/>
    <n v="3631673.28"/>
    <n v="873397.5"/>
  </r>
  <r>
    <x v="1"/>
    <s v="Armenia"/>
    <x v="6"/>
    <x v="1"/>
    <x v="3"/>
    <x v="1879"/>
    <x v="7"/>
    <x v="5"/>
    <n v="883504474"/>
    <n v="36"/>
    <d v="2014-09-08T00:00:00"/>
    <n v="7462"/>
    <n v="651.21"/>
    <n v="524.96"/>
    <n v="4859329.0199999996"/>
    <n v="3917251.52"/>
    <n v="942077.5"/>
  </r>
  <r>
    <x v="5"/>
    <s v="Botswana"/>
    <x v="5"/>
    <x v="0"/>
    <x v="1"/>
    <x v="510"/>
    <x v="0"/>
    <x v="5"/>
    <n v="345689809"/>
    <n v="19"/>
    <d v="2014-12-28T00:00:00"/>
    <n v="6151"/>
    <n v="109.28"/>
    <n v="35.840000000000003"/>
    <n v="672181.28"/>
    <n v="220451.84"/>
    <n v="451729.44"/>
  </r>
  <r>
    <x v="4"/>
    <s v="Federated States of Micronesia"/>
    <x v="5"/>
    <x v="0"/>
    <x v="0"/>
    <x v="2044"/>
    <x v="0"/>
    <x v="5"/>
    <n v="155001914"/>
    <n v="4"/>
    <d v="2014-12-30T00:00:00"/>
    <n v="7366"/>
    <n v="109.28"/>
    <n v="35.840000000000003"/>
    <n v="804956.48"/>
    <n v="263997.44"/>
    <n v="540959.04"/>
  </r>
  <r>
    <x v="1"/>
    <s v="Austria"/>
    <x v="6"/>
    <x v="1"/>
    <x v="1"/>
    <x v="391"/>
    <x v="8"/>
    <x v="3"/>
    <n v="575552117"/>
    <n v="23"/>
    <d v="2015-04-26T00:00:00"/>
    <n v="7516"/>
    <n v="651.21"/>
    <n v="524.96"/>
    <n v="4894494.3600000003"/>
    <n v="3945599.36"/>
    <n v="948895"/>
  </r>
  <r>
    <x v="1"/>
    <s v="Andorra"/>
    <x v="0"/>
    <x v="1"/>
    <x v="3"/>
    <x v="2096"/>
    <x v="1"/>
    <x v="0"/>
    <n v="141764247"/>
    <n v="45"/>
    <d v="2013-08-29T00:00:00"/>
    <n v="46"/>
    <n v="255.28"/>
    <n v="159.41999999999999"/>
    <n v="11742.88"/>
    <n v="7333.32"/>
    <n v="4409.5600000000004"/>
  </r>
  <r>
    <x v="1"/>
    <s v="Italy"/>
    <x v="10"/>
    <x v="1"/>
    <x v="0"/>
    <x v="1825"/>
    <x v="8"/>
    <x v="4"/>
    <n v="608374631"/>
    <n v="1"/>
    <d v="2016-04-12T00:00:00"/>
    <n v="428"/>
    <n v="154.06"/>
    <n v="90.93"/>
    <n v="65937.679999999993"/>
    <n v="38918.04"/>
    <n v="27019.64"/>
  </r>
  <r>
    <x v="1"/>
    <s v="Portugal"/>
    <x v="11"/>
    <x v="0"/>
    <x v="2"/>
    <x v="27"/>
    <x v="9"/>
    <x v="7"/>
    <n v="200432097"/>
    <n v="14"/>
    <d v="2012-01-31T00:00:00"/>
    <n v="1167"/>
    <n v="668.27"/>
    <n v="502.54"/>
    <n v="779871.09"/>
    <n v="586464.18000000005"/>
    <n v="193406.91"/>
  </r>
  <r>
    <x v="3"/>
    <s v="United Arab Emirates"/>
    <x v="11"/>
    <x v="0"/>
    <x v="2"/>
    <x v="1927"/>
    <x v="5"/>
    <x v="0"/>
    <n v="363297975"/>
    <n v="17"/>
    <d v="2013-03-27T00:00:00"/>
    <n v="6799"/>
    <n v="668.27"/>
    <n v="502.54"/>
    <n v="4543567.7300000004"/>
    <n v="3416769.46"/>
    <n v="1126798.27"/>
  </r>
  <r>
    <x v="4"/>
    <s v="Australia"/>
    <x v="7"/>
    <x v="1"/>
    <x v="2"/>
    <x v="2292"/>
    <x v="5"/>
    <x v="5"/>
    <n v="812646090"/>
    <n v="32"/>
    <d v="2014-04-17T00:00:00"/>
    <n v="8892"/>
    <n v="437.2"/>
    <n v="263.33"/>
    <n v="3887582.4"/>
    <n v="2341530.36"/>
    <n v="1546052.04"/>
  </r>
  <r>
    <x v="1"/>
    <s v="Romania"/>
    <x v="1"/>
    <x v="1"/>
    <x v="0"/>
    <x v="104"/>
    <x v="7"/>
    <x v="1"/>
    <n v="884462773"/>
    <n v="45"/>
    <d v="2010-10-05T00:00:00"/>
    <n v="1044"/>
    <n v="152.58000000000001"/>
    <n v="97.44"/>
    <n v="159293.51999999999"/>
    <n v="101727.36"/>
    <n v="57566.16"/>
  </r>
  <r>
    <x v="1"/>
    <s v="Czech Republic"/>
    <x v="6"/>
    <x v="1"/>
    <x v="0"/>
    <x v="855"/>
    <x v="10"/>
    <x v="1"/>
    <n v="885046851"/>
    <n v="30"/>
    <d v="2010-07-19T00:00:00"/>
    <n v="3886"/>
    <n v="651.21"/>
    <n v="524.96"/>
    <n v="2530602.06"/>
    <n v="2039994.56"/>
    <n v="490607.5"/>
  </r>
  <r>
    <x v="5"/>
    <s v="Mali"/>
    <x v="10"/>
    <x v="1"/>
    <x v="2"/>
    <x v="2293"/>
    <x v="11"/>
    <x v="3"/>
    <n v="741009652"/>
    <n v="24"/>
    <d v="2015-03-21T00:00:00"/>
    <n v="78"/>
    <n v="154.06"/>
    <n v="90.93"/>
    <n v="12016.68"/>
    <n v="7092.54"/>
    <n v="4924.1400000000003"/>
  </r>
  <r>
    <x v="0"/>
    <s v="Guatemala"/>
    <x v="9"/>
    <x v="0"/>
    <x v="0"/>
    <x v="1021"/>
    <x v="4"/>
    <x v="3"/>
    <n v="449275004"/>
    <n v="3"/>
    <d v="2015-11-21T00:00:00"/>
    <n v="9313"/>
    <n v="9.33"/>
    <n v="6.92"/>
    <n v="86890.29"/>
    <n v="64445.96"/>
    <n v="22444.33"/>
  </r>
  <r>
    <x v="1"/>
    <s v="Czech Republic"/>
    <x v="10"/>
    <x v="0"/>
    <x v="0"/>
    <x v="825"/>
    <x v="10"/>
    <x v="7"/>
    <n v="527079236"/>
    <n v="6"/>
    <d v="2012-06-20T00:00:00"/>
    <n v="3314"/>
    <n v="154.06"/>
    <n v="90.93"/>
    <n v="510554.84"/>
    <n v="301342.02"/>
    <n v="209212.82"/>
  </r>
  <r>
    <x v="4"/>
    <s v="Marshall Islands"/>
    <x v="7"/>
    <x v="1"/>
    <x v="2"/>
    <x v="377"/>
    <x v="11"/>
    <x v="6"/>
    <n v="661971175"/>
    <n v="9"/>
    <d v="2017-02-18T00:00:00"/>
    <n v="836"/>
    <n v="437.2"/>
    <n v="263.33"/>
    <n v="365499.2"/>
    <n v="220143.88"/>
    <n v="145355.32"/>
  </r>
  <r>
    <x v="1"/>
    <s v="Denmark"/>
    <x v="5"/>
    <x v="0"/>
    <x v="1"/>
    <x v="721"/>
    <x v="4"/>
    <x v="7"/>
    <n v="161812150"/>
    <n v="3"/>
    <d v="2012-11-12T00:00:00"/>
    <n v="2666"/>
    <n v="109.28"/>
    <n v="35.840000000000003"/>
    <n v="291340.48"/>
    <n v="95549.440000000002"/>
    <n v="195791.04"/>
  </r>
  <r>
    <x v="5"/>
    <s v="Gabon"/>
    <x v="6"/>
    <x v="0"/>
    <x v="2"/>
    <x v="2294"/>
    <x v="8"/>
    <x v="1"/>
    <n v="204775989"/>
    <n v="17"/>
    <d v="2010-04-29T00:00:00"/>
    <n v="6620"/>
    <n v="651.21"/>
    <n v="524.96"/>
    <n v="4311010.2"/>
    <n v="3475235.2"/>
    <n v="835775"/>
  </r>
  <r>
    <x v="1"/>
    <s v="Hungary"/>
    <x v="7"/>
    <x v="1"/>
    <x v="3"/>
    <x v="1813"/>
    <x v="10"/>
    <x v="0"/>
    <n v="689349019"/>
    <n v="43"/>
    <d v="2013-07-23T00:00:00"/>
    <n v="2548"/>
    <n v="437.2"/>
    <n v="263.33"/>
    <n v="1113985.6000000001"/>
    <n v="670964.84"/>
    <n v="443020.76"/>
  </r>
  <r>
    <x v="5"/>
    <s v="Democratic Republic of the Congo"/>
    <x v="7"/>
    <x v="1"/>
    <x v="3"/>
    <x v="1656"/>
    <x v="11"/>
    <x v="4"/>
    <n v="684330070"/>
    <n v="10"/>
    <d v="2016-02-25T00:00:00"/>
    <n v="7330"/>
    <n v="437.2"/>
    <n v="263.33"/>
    <n v="3204676"/>
    <n v="1930208.9"/>
    <n v="1274467.1000000001"/>
  </r>
  <r>
    <x v="3"/>
    <s v="Syria"/>
    <x v="3"/>
    <x v="0"/>
    <x v="0"/>
    <x v="786"/>
    <x v="5"/>
    <x v="0"/>
    <n v="678830468"/>
    <n v="13"/>
    <d v="2013-03-15T00:00:00"/>
    <n v="9876"/>
    <n v="205.7"/>
    <n v="117.11"/>
    <n v="2031493.2"/>
    <n v="1156578.3600000001"/>
    <n v="874914.84"/>
  </r>
  <r>
    <x v="5"/>
    <s v="Ghana"/>
    <x v="0"/>
    <x v="1"/>
    <x v="3"/>
    <x v="2049"/>
    <x v="4"/>
    <x v="2"/>
    <n v="332274043"/>
    <n v="32"/>
    <d v="2011-12-05T00:00:00"/>
    <n v="6128"/>
    <n v="255.28"/>
    <n v="159.41999999999999"/>
    <n v="1564355.84"/>
    <n v="976925.76"/>
    <n v="587430.07999999996"/>
  </r>
  <r>
    <x v="2"/>
    <s v="Bhutan"/>
    <x v="4"/>
    <x v="0"/>
    <x v="0"/>
    <x v="1062"/>
    <x v="4"/>
    <x v="7"/>
    <n v="724397122"/>
    <n v="14"/>
    <d v="2012-12-07T00:00:00"/>
    <n v="4061"/>
    <n v="81.73"/>
    <n v="56.67"/>
    <n v="331905.53000000003"/>
    <n v="230136.87"/>
    <n v="101768.66"/>
  </r>
  <r>
    <x v="2"/>
    <s v="Laos"/>
    <x v="4"/>
    <x v="0"/>
    <x v="3"/>
    <x v="1406"/>
    <x v="3"/>
    <x v="5"/>
    <n v="305248534"/>
    <n v="41"/>
    <d v="2014-06-26T00:00:00"/>
    <n v="8679"/>
    <n v="81.73"/>
    <n v="56.67"/>
    <n v="709334.67"/>
    <n v="491838.93"/>
    <n v="217495.74"/>
  </r>
  <r>
    <x v="4"/>
    <s v="Nauru"/>
    <x v="8"/>
    <x v="1"/>
    <x v="0"/>
    <x v="1815"/>
    <x v="3"/>
    <x v="3"/>
    <n v="745189607"/>
    <n v="9"/>
    <d v="2015-05-26T00:00:00"/>
    <n v="7019"/>
    <n v="421.89"/>
    <n v="364.69"/>
    <n v="2961245.91"/>
    <n v="2559759.11"/>
    <n v="401486.8"/>
  </r>
  <r>
    <x v="2"/>
    <s v="Kazakhstan"/>
    <x v="3"/>
    <x v="1"/>
    <x v="3"/>
    <x v="1212"/>
    <x v="8"/>
    <x v="7"/>
    <n v="184894168"/>
    <n v="5"/>
    <d v="2012-04-16T00:00:00"/>
    <n v="3148"/>
    <n v="205.7"/>
    <n v="117.11"/>
    <n v="647543.6"/>
    <n v="368662.28"/>
    <n v="278881.32"/>
  </r>
  <r>
    <x v="0"/>
    <s v="Panama"/>
    <x v="11"/>
    <x v="0"/>
    <x v="1"/>
    <x v="417"/>
    <x v="11"/>
    <x v="1"/>
    <n v="885348546"/>
    <n v="26"/>
    <d v="2010-03-04T00:00:00"/>
    <n v="3164"/>
    <n v="668.27"/>
    <n v="502.54"/>
    <n v="2114406.2799999998"/>
    <n v="1590036.56"/>
    <n v="524369.72"/>
  </r>
  <r>
    <x v="1"/>
    <s v="Italy"/>
    <x v="11"/>
    <x v="1"/>
    <x v="0"/>
    <x v="2295"/>
    <x v="11"/>
    <x v="2"/>
    <n v="677851569"/>
    <n v="8"/>
    <d v="2011-03-02T00:00:00"/>
    <n v="198"/>
    <n v="668.27"/>
    <n v="502.54"/>
    <n v="132317.46"/>
    <n v="99502.92"/>
    <n v="32814.54"/>
  </r>
  <r>
    <x v="5"/>
    <s v="Senegal"/>
    <x v="10"/>
    <x v="0"/>
    <x v="2"/>
    <x v="2065"/>
    <x v="5"/>
    <x v="2"/>
    <n v="614014565"/>
    <n v="2"/>
    <d v="2011-03-13T00:00:00"/>
    <n v="9410"/>
    <n v="154.06"/>
    <n v="90.93"/>
    <n v="1449704.6"/>
    <n v="855651.3"/>
    <n v="594053.30000000005"/>
  </r>
  <r>
    <x v="2"/>
    <s v="Bangladesh"/>
    <x v="0"/>
    <x v="0"/>
    <x v="1"/>
    <x v="2120"/>
    <x v="4"/>
    <x v="1"/>
    <n v="915761363"/>
    <n v="45"/>
    <d v="2011-01-03T00:00:00"/>
    <n v="2992"/>
    <n v="255.28"/>
    <n v="159.41999999999999"/>
    <n v="763797.76"/>
    <n v="476984.64"/>
    <n v="286813.12"/>
  </r>
  <r>
    <x v="5"/>
    <s v="Benin"/>
    <x v="5"/>
    <x v="0"/>
    <x v="3"/>
    <x v="349"/>
    <x v="0"/>
    <x v="2"/>
    <n v="525328290"/>
    <n v="38"/>
    <d v="2012-01-11T00:00:00"/>
    <n v="5170"/>
    <n v="109.28"/>
    <n v="35.840000000000003"/>
    <n v="564977.6"/>
    <n v="185292.79999999999"/>
    <n v="379684.8"/>
  </r>
  <r>
    <x v="2"/>
    <s v="Mongolia"/>
    <x v="11"/>
    <x v="1"/>
    <x v="0"/>
    <x v="644"/>
    <x v="8"/>
    <x v="0"/>
    <n v="255264174"/>
    <n v="21"/>
    <d v="2013-05-10T00:00:00"/>
    <n v="7197"/>
    <n v="668.27"/>
    <n v="502.54"/>
    <n v="4809539.1900000004"/>
    <n v="3616780.38"/>
    <n v="1192758.81"/>
  </r>
  <r>
    <x v="1"/>
    <s v="Hungary"/>
    <x v="5"/>
    <x v="1"/>
    <x v="3"/>
    <x v="858"/>
    <x v="9"/>
    <x v="3"/>
    <n v="538430345"/>
    <n v="48"/>
    <d v="2015-03-10T00:00:00"/>
    <n v="2359"/>
    <n v="109.28"/>
    <n v="35.840000000000003"/>
    <n v="257791.52"/>
    <n v="84546.559999999998"/>
    <n v="173244.96"/>
  </r>
  <r>
    <x v="2"/>
    <s v="Kazakhstan"/>
    <x v="2"/>
    <x v="0"/>
    <x v="1"/>
    <x v="2296"/>
    <x v="1"/>
    <x v="5"/>
    <n v="978000628"/>
    <n v="7"/>
    <d v="2014-07-16T00:00:00"/>
    <n v="974"/>
    <n v="47.45"/>
    <n v="31.79"/>
    <n v="46216.3"/>
    <n v="30963.46"/>
    <n v="15252.84"/>
  </r>
  <r>
    <x v="1"/>
    <s v="Switzerland"/>
    <x v="2"/>
    <x v="0"/>
    <x v="3"/>
    <x v="1843"/>
    <x v="9"/>
    <x v="1"/>
    <n v="797461354"/>
    <n v="6"/>
    <d v="2010-02-05T00:00:00"/>
    <n v="5391"/>
    <n v="47.45"/>
    <n v="31.79"/>
    <n v="255802.95"/>
    <n v="171379.89"/>
    <n v="84423.06"/>
  </r>
  <r>
    <x v="0"/>
    <s v="Barbados"/>
    <x v="5"/>
    <x v="1"/>
    <x v="1"/>
    <x v="755"/>
    <x v="1"/>
    <x v="7"/>
    <n v="190611350"/>
    <n v="37"/>
    <d v="2012-08-29T00:00:00"/>
    <n v="4989"/>
    <n v="109.28"/>
    <n v="35.840000000000003"/>
    <n v="545197.92000000004"/>
    <n v="178805.76000000001"/>
    <n v="366392.16"/>
  </r>
  <r>
    <x v="5"/>
    <s v="Tanzania"/>
    <x v="1"/>
    <x v="0"/>
    <x v="0"/>
    <x v="1605"/>
    <x v="11"/>
    <x v="2"/>
    <n v="771561944"/>
    <n v="4"/>
    <d v="2011-02-15T00:00:00"/>
    <n v="1180"/>
    <n v="152.58000000000001"/>
    <n v="97.44"/>
    <n v="180044.4"/>
    <n v="114979.2"/>
    <n v="65065.2"/>
  </r>
  <r>
    <x v="0"/>
    <s v="Belize"/>
    <x v="0"/>
    <x v="0"/>
    <x v="2"/>
    <x v="189"/>
    <x v="4"/>
    <x v="5"/>
    <n v="624736964"/>
    <n v="2"/>
    <d v="2014-11-28T00:00:00"/>
    <n v="2406"/>
    <n v="255.28"/>
    <n v="159.41999999999999"/>
    <n v="614203.68000000005"/>
    <n v="383564.52"/>
    <n v="230639.16"/>
  </r>
  <r>
    <x v="0"/>
    <s v="Barbados"/>
    <x v="4"/>
    <x v="0"/>
    <x v="3"/>
    <x v="2265"/>
    <x v="10"/>
    <x v="2"/>
    <n v="154872739"/>
    <n v="41"/>
    <d v="2011-07-20T00:00:00"/>
    <n v="9140"/>
    <n v="81.73"/>
    <n v="56.67"/>
    <n v="747012.2"/>
    <n v="517963.8"/>
    <n v="229048.4"/>
  </r>
  <r>
    <x v="3"/>
    <s v="Somalia"/>
    <x v="7"/>
    <x v="0"/>
    <x v="3"/>
    <x v="2297"/>
    <x v="6"/>
    <x v="3"/>
    <n v="737018096"/>
    <n v="13"/>
    <d v="2015-10-27T00:00:00"/>
    <n v="8888"/>
    <n v="437.2"/>
    <n v="263.33"/>
    <n v="3885833.6"/>
    <n v="2340477.04"/>
    <n v="1545356.56"/>
  </r>
  <r>
    <x v="5"/>
    <s v="Niger"/>
    <x v="0"/>
    <x v="1"/>
    <x v="1"/>
    <x v="410"/>
    <x v="6"/>
    <x v="0"/>
    <n v="666534364"/>
    <n v="30"/>
    <d v="2013-11-18T00:00:00"/>
    <n v="1185"/>
    <n v="255.28"/>
    <n v="159.41999999999999"/>
    <n v="302506.8"/>
    <n v="188912.7"/>
    <n v="113594.1"/>
  </r>
  <r>
    <x v="4"/>
    <s v="Tuvalu"/>
    <x v="4"/>
    <x v="1"/>
    <x v="1"/>
    <x v="1386"/>
    <x v="8"/>
    <x v="2"/>
    <n v="109095370"/>
    <n v="37"/>
    <d v="2011-06-06T00:00:00"/>
    <n v="2599"/>
    <n v="81.73"/>
    <n v="56.67"/>
    <n v="212416.27"/>
    <n v="147285.32999999999"/>
    <n v="65130.94"/>
  </r>
  <r>
    <x v="3"/>
    <s v="Syria"/>
    <x v="1"/>
    <x v="1"/>
    <x v="0"/>
    <x v="1390"/>
    <x v="8"/>
    <x v="3"/>
    <n v="650687444"/>
    <n v="47"/>
    <d v="2015-05-28T00:00:00"/>
    <n v="1729"/>
    <n v="152.58000000000001"/>
    <n v="97.44"/>
    <n v="263810.82"/>
    <n v="168473.76"/>
    <n v="95337.06"/>
  </r>
  <r>
    <x v="1"/>
    <s v="Switzerland"/>
    <x v="7"/>
    <x v="1"/>
    <x v="1"/>
    <x v="583"/>
    <x v="2"/>
    <x v="5"/>
    <n v="347609412"/>
    <n v="7"/>
    <d v="2014-09-17T00:00:00"/>
    <n v="4205"/>
    <n v="437.2"/>
    <n v="263.33"/>
    <n v="1838426"/>
    <n v="1107302.6499999999"/>
    <n v="731123.35"/>
  </r>
  <r>
    <x v="0"/>
    <s v="Grenada"/>
    <x v="6"/>
    <x v="1"/>
    <x v="1"/>
    <x v="1121"/>
    <x v="6"/>
    <x v="5"/>
    <n v="476472604"/>
    <n v="32"/>
    <d v="2014-12-01T00:00:00"/>
    <n v="7687"/>
    <n v="651.21"/>
    <n v="524.96"/>
    <n v="5005851.2699999996"/>
    <n v="4035367.52"/>
    <n v="970483.75"/>
  </r>
  <r>
    <x v="5"/>
    <s v="Republic of the Congo"/>
    <x v="5"/>
    <x v="0"/>
    <x v="1"/>
    <x v="908"/>
    <x v="7"/>
    <x v="1"/>
    <n v="584200847"/>
    <n v="19"/>
    <d v="2010-09-13T00:00:00"/>
    <n v="6868"/>
    <n v="109.28"/>
    <n v="35.840000000000003"/>
    <n v="750535.04"/>
    <n v="246149.12"/>
    <n v="504385.92"/>
  </r>
  <r>
    <x v="4"/>
    <s v="Nauru"/>
    <x v="2"/>
    <x v="1"/>
    <x v="0"/>
    <x v="1743"/>
    <x v="8"/>
    <x v="0"/>
    <n v="738030469"/>
    <n v="34"/>
    <d v="2013-05-31T00:00:00"/>
    <n v="8471"/>
    <n v="47.45"/>
    <n v="31.79"/>
    <n v="401948.95"/>
    <n v="269293.09000000003"/>
    <n v="132655.85999999999"/>
  </r>
  <r>
    <x v="5"/>
    <s v="Lesotho"/>
    <x v="1"/>
    <x v="0"/>
    <x v="3"/>
    <x v="2228"/>
    <x v="11"/>
    <x v="4"/>
    <n v="175510299"/>
    <n v="29"/>
    <d v="2016-03-23T00:00:00"/>
    <n v="6252"/>
    <n v="152.58000000000001"/>
    <n v="97.44"/>
    <n v="953930.16"/>
    <n v="609194.88"/>
    <n v="344735.28"/>
  </r>
  <r>
    <x v="0"/>
    <s v="El Salvador"/>
    <x v="9"/>
    <x v="1"/>
    <x v="0"/>
    <x v="703"/>
    <x v="10"/>
    <x v="0"/>
    <n v="454501664"/>
    <n v="18"/>
    <d v="2013-07-18T00:00:00"/>
    <n v="5997"/>
    <n v="9.33"/>
    <n v="6.92"/>
    <n v="55952.01"/>
    <n v="41499.24"/>
    <n v="14452.77"/>
  </r>
  <r>
    <x v="3"/>
    <s v="Afghanistan"/>
    <x v="1"/>
    <x v="1"/>
    <x v="0"/>
    <x v="2223"/>
    <x v="11"/>
    <x v="7"/>
    <n v="503178393"/>
    <n v="6"/>
    <d v="2012-03-06T00:00:00"/>
    <n v="523"/>
    <n v="152.58000000000001"/>
    <n v="97.44"/>
    <n v="79799.34"/>
    <n v="50961.120000000003"/>
    <n v="28838.22"/>
  </r>
  <r>
    <x v="2"/>
    <s v="Myanmar"/>
    <x v="0"/>
    <x v="0"/>
    <x v="0"/>
    <x v="1508"/>
    <x v="10"/>
    <x v="7"/>
    <n v="670026814"/>
    <n v="9"/>
    <d v="2012-06-15T00:00:00"/>
    <n v="4679"/>
    <n v="255.28"/>
    <n v="159.41999999999999"/>
    <n v="1194455.1200000001"/>
    <n v="745926.18"/>
    <n v="448528.94"/>
  </r>
  <r>
    <x v="1"/>
    <s v="Russia"/>
    <x v="4"/>
    <x v="1"/>
    <x v="3"/>
    <x v="1202"/>
    <x v="4"/>
    <x v="2"/>
    <n v="473845756"/>
    <n v="34"/>
    <d v="2011-12-16T00:00:00"/>
    <n v="344"/>
    <n v="81.73"/>
    <n v="56.67"/>
    <n v="28115.119999999999"/>
    <n v="19494.48"/>
    <n v="8620.64"/>
  </r>
  <r>
    <x v="3"/>
    <s v="Qatar"/>
    <x v="5"/>
    <x v="0"/>
    <x v="2"/>
    <x v="1200"/>
    <x v="7"/>
    <x v="4"/>
    <n v="853746545"/>
    <n v="47"/>
    <d v="2016-10-15T00:00:00"/>
    <n v="1430"/>
    <n v="109.28"/>
    <n v="35.840000000000003"/>
    <n v="156270.39999999999"/>
    <n v="51251.199999999997"/>
    <n v="105019.2"/>
  </r>
  <r>
    <x v="5"/>
    <s v="Cameroon"/>
    <x v="2"/>
    <x v="1"/>
    <x v="2"/>
    <x v="122"/>
    <x v="11"/>
    <x v="3"/>
    <n v="119153010"/>
    <n v="6"/>
    <d v="2015-03-05T00:00:00"/>
    <n v="8878"/>
    <n v="47.45"/>
    <n v="31.79"/>
    <n v="421261.1"/>
    <n v="282231.62"/>
    <n v="139029.48000000001"/>
  </r>
  <r>
    <x v="2"/>
    <s v="Malaysia"/>
    <x v="6"/>
    <x v="1"/>
    <x v="2"/>
    <x v="2059"/>
    <x v="4"/>
    <x v="2"/>
    <n v="699801480"/>
    <n v="31"/>
    <d v="2011-12-26T00:00:00"/>
    <n v="5664"/>
    <n v="651.21"/>
    <n v="524.96"/>
    <n v="3688453.44"/>
    <n v="2973373.44"/>
    <n v="715080"/>
  </r>
  <r>
    <x v="4"/>
    <s v="Samoa"/>
    <x v="8"/>
    <x v="0"/>
    <x v="1"/>
    <x v="2144"/>
    <x v="8"/>
    <x v="4"/>
    <n v="595740783"/>
    <n v="31"/>
    <d v="2016-05-13T00:00:00"/>
    <n v="1791"/>
    <n v="421.89"/>
    <n v="364.69"/>
    <n v="755604.99"/>
    <n v="653159.79"/>
    <n v="102445.2"/>
  </r>
  <r>
    <x v="5"/>
    <s v="Zambia"/>
    <x v="3"/>
    <x v="0"/>
    <x v="0"/>
    <x v="611"/>
    <x v="9"/>
    <x v="4"/>
    <n v="127332246"/>
    <n v="26"/>
    <d v="2016-02-11T00:00:00"/>
    <n v="9296"/>
    <n v="205.7"/>
    <n v="117.11"/>
    <n v="1912187.2"/>
    <n v="1088654.56"/>
    <n v="823532.64"/>
  </r>
  <r>
    <x v="5"/>
    <s v="Gabon"/>
    <x v="6"/>
    <x v="0"/>
    <x v="0"/>
    <x v="2298"/>
    <x v="3"/>
    <x v="2"/>
    <n v="585249698"/>
    <n v="27"/>
    <d v="2011-06-05T00:00:00"/>
    <n v="7246"/>
    <n v="651.21"/>
    <n v="524.96"/>
    <n v="4718667.66"/>
    <n v="3803860.16"/>
    <n v="914807.5"/>
  </r>
  <r>
    <x v="1"/>
    <s v="Belarus"/>
    <x v="10"/>
    <x v="0"/>
    <x v="1"/>
    <x v="2299"/>
    <x v="9"/>
    <x v="2"/>
    <n v="180479466"/>
    <n v="7"/>
    <d v="2011-01-12T00:00:00"/>
    <n v="6740"/>
    <n v="154.06"/>
    <n v="90.93"/>
    <n v="1038364.4"/>
    <n v="612868.19999999995"/>
    <n v="425496.2"/>
  </r>
  <r>
    <x v="5"/>
    <s v="Chad"/>
    <x v="1"/>
    <x v="1"/>
    <x v="0"/>
    <x v="2300"/>
    <x v="1"/>
    <x v="0"/>
    <n v="794320380"/>
    <n v="27"/>
    <d v="2013-08-12T00:00:00"/>
    <n v="5907"/>
    <n v="152.58000000000001"/>
    <n v="97.44"/>
    <n v="901290.06"/>
    <n v="575578.07999999996"/>
    <n v="325711.98"/>
  </r>
  <r>
    <x v="2"/>
    <s v="Indonesia"/>
    <x v="4"/>
    <x v="1"/>
    <x v="2"/>
    <x v="1472"/>
    <x v="0"/>
    <x v="1"/>
    <n v="328383767"/>
    <n v="13"/>
    <d v="2010-12-18T00:00:00"/>
    <n v="4909"/>
    <n v="81.73"/>
    <n v="56.67"/>
    <n v="401212.57"/>
    <n v="278193.03000000003"/>
    <n v="123019.54"/>
  </r>
  <r>
    <x v="5"/>
    <s v="Eritrea"/>
    <x v="6"/>
    <x v="0"/>
    <x v="3"/>
    <x v="223"/>
    <x v="5"/>
    <x v="3"/>
    <n v="354593455"/>
    <n v="27"/>
    <d v="2015-04-03T00:00:00"/>
    <n v="938"/>
    <n v="651.21"/>
    <n v="524.96"/>
    <n v="610834.98"/>
    <n v="492412.48"/>
    <n v="118422.5"/>
  </r>
  <r>
    <x v="3"/>
    <s v="Iran"/>
    <x v="2"/>
    <x v="1"/>
    <x v="3"/>
    <x v="732"/>
    <x v="7"/>
    <x v="4"/>
    <n v="265185773"/>
    <n v="45"/>
    <d v="2016-10-05T00:00:00"/>
    <n v="3218"/>
    <n v="47.45"/>
    <n v="31.79"/>
    <n v="152694.1"/>
    <n v="102300.22"/>
    <n v="50393.88"/>
  </r>
  <r>
    <x v="2"/>
    <s v="South Korea"/>
    <x v="5"/>
    <x v="0"/>
    <x v="0"/>
    <x v="2301"/>
    <x v="1"/>
    <x v="1"/>
    <n v="422709548"/>
    <n v="32"/>
    <d v="2010-08-04T00:00:00"/>
    <n v="8004"/>
    <n v="109.28"/>
    <n v="35.840000000000003"/>
    <n v="874677.12"/>
    <n v="286863.35999999999"/>
    <n v="587813.76"/>
  </r>
  <r>
    <x v="2"/>
    <s v="Cambodia"/>
    <x v="10"/>
    <x v="1"/>
    <x v="2"/>
    <x v="44"/>
    <x v="6"/>
    <x v="3"/>
    <n v="810026109"/>
    <n v="15"/>
    <d v="2015-10-18T00:00:00"/>
    <n v="3581"/>
    <n v="154.06"/>
    <n v="90.93"/>
    <n v="551688.86"/>
    <n v="325620.33"/>
    <n v="226068.53"/>
  </r>
  <r>
    <x v="2"/>
    <s v="Laos"/>
    <x v="7"/>
    <x v="1"/>
    <x v="2"/>
    <x v="2192"/>
    <x v="6"/>
    <x v="1"/>
    <n v="580309283"/>
    <n v="12"/>
    <d v="2010-10-25T00:00:00"/>
    <n v="5268"/>
    <n v="437.2"/>
    <n v="263.33"/>
    <n v="2303169.6"/>
    <n v="1387222.44"/>
    <n v="915947.16"/>
  </r>
  <r>
    <x v="2"/>
    <s v="Sri Lanka"/>
    <x v="6"/>
    <x v="0"/>
    <x v="1"/>
    <x v="1515"/>
    <x v="0"/>
    <x v="7"/>
    <n v="307045400"/>
    <n v="1"/>
    <d v="2012-12-02T00:00:00"/>
    <n v="412"/>
    <n v="651.21"/>
    <n v="524.96"/>
    <n v="268298.52"/>
    <n v="216283.51999999999"/>
    <n v="52015"/>
  </r>
  <r>
    <x v="1"/>
    <s v="Norway"/>
    <x v="4"/>
    <x v="1"/>
    <x v="0"/>
    <x v="2302"/>
    <x v="9"/>
    <x v="5"/>
    <n v="634033286"/>
    <n v="1"/>
    <d v="2014-01-15T00:00:00"/>
    <n v="3394"/>
    <n v="81.73"/>
    <n v="56.67"/>
    <n v="277391.62"/>
    <n v="192337.98"/>
    <n v="85053.64"/>
  </r>
  <r>
    <x v="3"/>
    <s v="United Arab Emirates"/>
    <x v="11"/>
    <x v="0"/>
    <x v="3"/>
    <x v="1244"/>
    <x v="7"/>
    <x v="5"/>
    <n v="925384271"/>
    <n v="42"/>
    <d v="2014-10-12T00:00:00"/>
    <n v="625"/>
    <n v="668.27"/>
    <n v="502.54"/>
    <n v="417668.75"/>
    <n v="314087.5"/>
    <n v="103581.25"/>
  </r>
  <r>
    <x v="2"/>
    <s v="Thailand"/>
    <x v="1"/>
    <x v="0"/>
    <x v="1"/>
    <x v="927"/>
    <x v="7"/>
    <x v="7"/>
    <n v="615522181"/>
    <n v="43"/>
    <d v="2012-09-20T00:00:00"/>
    <n v="5547"/>
    <n v="152.58000000000001"/>
    <n v="97.44"/>
    <n v="846361.26"/>
    <n v="540499.68000000005"/>
    <n v="305861.58"/>
  </r>
  <r>
    <x v="1"/>
    <s v="Ukraine"/>
    <x v="3"/>
    <x v="1"/>
    <x v="2"/>
    <x v="2269"/>
    <x v="8"/>
    <x v="5"/>
    <n v="559183347"/>
    <n v="37"/>
    <d v="2014-05-21T00:00:00"/>
    <n v="3633"/>
    <n v="205.7"/>
    <n v="117.11"/>
    <n v="747308.1"/>
    <n v="425460.63"/>
    <n v="321847.46999999997"/>
  </r>
  <r>
    <x v="1"/>
    <s v="Armenia"/>
    <x v="8"/>
    <x v="1"/>
    <x v="0"/>
    <x v="450"/>
    <x v="4"/>
    <x v="3"/>
    <n v="781416594"/>
    <n v="44"/>
    <d v="2015-12-23T00:00:00"/>
    <n v="7390"/>
    <n v="421.89"/>
    <n v="364.69"/>
    <n v="3117767.1"/>
    <n v="2695059.1"/>
    <n v="422708"/>
  </r>
  <r>
    <x v="3"/>
    <s v="Iran"/>
    <x v="5"/>
    <x v="1"/>
    <x v="2"/>
    <x v="726"/>
    <x v="1"/>
    <x v="5"/>
    <n v="927583253"/>
    <n v="50"/>
    <d v="2014-08-30T00:00:00"/>
    <n v="1352"/>
    <n v="109.28"/>
    <n v="35.840000000000003"/>
    <n v="147746.56"/>
    <n v="48455.68"/>
    <n v="99290.880000000005"/>
  </r>
  <r>
    <x v="1"/>
    <s v="Denmark"/>
    <x v="5"/>
    <x v="1"/>
    <x v="3"/>
    <x v="2303"/>
    <x v="3"/>
    <x v="7"/>
    <n v="713357150"/>
    <n v="25"/>
    <d v="2012-06-03T00:00:00"/>
    <n v="7088"/>
    <n v="109.28"/>
    <n v="35.840000000000003"/>
    <n v="774576.64000000001"/>
    <n v="254033.92000000001"/>
    <n v="520542.71999999997"/>
  </r>
  <r>
    <x v="5"/>
    <s v="Liberia"/>
    <x v="7"/>
    <x v="1"/>
    <x v="0"/>
    <x v="1465"/>
    <x v="10"/>
    <x v="7"/>
    <n v="374724614"/>
    <n v="6"/>
    <d v="2012-06-23T00:00:00"/>
    <n v="8195"/>
    <n v="437.2"/>
    <n v="263.33"/>
    <n v="3582854"/>
    <n v="2157989.35"/>
    <n v="1424864.65"/>
  </r>
  <r>
    <x v="4"/>
    <s v="New Zealand"/>
    <x v="11"/>
    <x v="1"/>
    <x v="1"/>
    <x v="391"/>
    <x v="8"/>
    <x v="3"/>
    <n v="217984473"/>
    <n v="17"/>
    <d v="2015-04-20T00:00:00"/>
    <n v="5305"/>
    <n v="668.27"/>
    <n v="502.54"/>
    <n v="3545172.35"/>
    <n v="2665974.7000000002"/>
    <n v="879197.65"/>
  </r>
  <r>
    <x v="3"/>
    <s v="Azerbaijan"/>
    <x v="5"/>
    <x v="1"/>
    <x v="2"/>
    <x v="2304"/>
    <x v="7"/>
    <x v="5"/>
    <n v="169748055"/>
    <n v="46"/>
    <d v="2014-10-02T00:00:00"/>
    <n v="1077"/>
    <n v="109.28"/>
    <n v="35.840000000000003"/>
    <n v="117694.56"/>
    <n v="38599.68"/>
    <n v="79094.880000000005"/>
  </r>
  <r>
    <x v="2"/>
    <s v="Myanmar"/>
    <x v="0"/>
    <x v="1"/>
    <x v="3"/>
    <x v="52"/>
    <x v="4"/>
    <x v="4"/>
    <n v="226939189"/>
    <n v="17"/>
    <d v="2016-12-10T00:00:00"/>
    <n v="5204"/>
    <n v="255.28"/>
    <n v="159.41999999999999"/>
    <n v="1328477.1200000001"/>
    <n v="829621.68"/>
    <n v="498855.44"/>
  </r>
  <r>
    <x v="1"/>
    <s v="Finland"/>
    <x v="5"/>
    <x v="0"/>
    <x v="2"/>
    <x v="1882"/>
    <x v="8"/>
    <x v="5"/>
    <n v="906794202"/>
    <n v="19"/>
    <d v="2014-05-11T00:00:00"/>
    <n v="9410"/>
    <n v="109.28"/>
    <n v="35.840000000000003"/>
    <n v="1028324.8"/>
    <n v="337254.40000000002"/>
    <n v="691070.4"/>
  </r>
  <r>
    <x v="5"/>
    <s v="Tanzania"/>
    <x v="10"/>
    <x v="0"/>
    <x v="2"/>
    <x v="34"/>
    <x v="1"/>
    <x v="2"/>
    <n v="996861922"/>
    <n v="30"/>
    <d v="2011-08-07T00:00:00"/>
    <n v="2450"/>
    <n v="154.06"/>
    <n v="90.93"/>
    <n v="377447"/>
    <n v="222778.5"/>
    <n v="15466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B97961-177C-408F-9316-7950520E8467}" name="Items' Profit" cacheId="9" applyNumberFormats="0" applyBorderFormats="0" applyFontFormats="0" applyPatternFormats="0" applyAlignmentFormats="0" applyWidthHeightFormats="1" dataCaption="Values" updatedVersion="7" minRefreshableVersion="3" useAutoFormatting="1" createdVersion="5" indent="0" compact="0" outline="1" outlineData="1" compactData="0" multipleFieldFilters="0" chartFormat="3">
  <location ref="M6:N19" firstHeaderRow="1" firstDataRow="1" firstDataCol="1"/>
  <pivotFields count="19">
    <pivotField compact="0" showAll="0">
      <items count="8">
        <item x="2"/>
        <item x="4"/>
        <item x="0"/>
        <item x="1"/>
        <item x="3"/>
        <item x="6"/>
        <item x="5"/>
        <item t="default"/>
      </items>
    </pivotField>
    <pivotField compact="0" showAll="0"/>
    <pivotField axis="axisRow" compact="0" showAll="0" sortType="descending">
      <items count="13">
        <item x="0"/>
        <item x="2"/>
        <item x="3"/>
        <item x="5"/>
        <item x="7"/>
        <item x="9"/>
        <item x="11"/>
        <item x="8"/>
        <item x="6"/>
        <item x="4"/>
        <item x="1"/>
        <item x="10"/>
        <item t="default"/>
      </items>
      <autoSortScope>
        <pivotArea dataOnly="0" outline="0" fieldPosition="0">
          <references count="1">
            <reference field="4294967294" count="1" selected="0">
              <x v="0"/>
            </reference>
          </references>
        </pivotArea>
      </autoSortScope>
    </pivotField>
    <pivotField compact="0" showAll="0"/>
    <pivotField compact="0" showAll="0">
      <items count="5">
        <item x="1"/>
        <item x="3"/>
        <item x="2"/>
        <item x="0"/>
        <item t="default"/>
      </items>
    </pivotField>
    <pivotField compact="0" numFmtId="14" showAll="0">
      <items count="15">
        <item x="0"/>
        <item x="1"/>
        <item x="2"/>
        <item x="3"/>
        <item x="4"/>
        <item x="5"/>
        <item x="6"/>
        <item x="7"/>
        <item x="8"/>
        <item x="9"/>
        <item x="10"/>
        <item x="11"/>
        <item x="12"/>
        <item x="13"/>
        <item t="default"/>
      </items>
    </pivotField>
    <pivotField compact="0" showAll="0" nonAutoSortDefault="1"/>
    <pivotField compact="0" showAll="0">
      <items count="9">
        <item x="1"/>
        <item x="2"/>
        <item x="7"/>
        <item x="0"/>
        <item x="5"/>
        <item x="3"/>
        <item x="4"/>
        <item x="6"/>
        <item t="default"/>
      </items>
    </pivotField>
    <pivotField compact="0" showAll="0"/>
    <pivotField compact="0" showAll="0"/>
    <pivotField compact="0" numFmtId="14" showAll="0"/>
    <pivotField compact="0" numFmtId="165" showAll="0"/>
    <pivotField compact="0" numFmtId="167" showAll="0"/>
    <pivotField compact="0" numFmtId="167" showAll="0"/>
    <pivotField compact="0" numFmtId="167" showAll="0"/>
    <pivotField compact="0" numFmtId="168" showAll="0"/>
    <pivotField dataField="1" compact="0" numFmtId="168" showAll="0"/>
    <pivotField compact="0" showAll="0">
      <items count="7">
        <item x="0"/>
        <item x="1"/>
        <item x="2"/>
        <item x="3"/>
        <item x="4"/>
        <item x="5"/>
        <item t="default"/>
      </items>
    </pivotField>
    <pivotField compact="0" showAll="0">
      <items count="11">
        <item x="0"/>
        <item x="1"/>
        <item x="2"/>
        <item x="3"/>
        <item x="4"/>
        <item x="5"/>
        <item x="6"/>
        <item x="7"/>
        <item x="8"/>
        <item x="9"/>
        <item t="default"/>
      </items>
    </pivotField>
  </pivotFields>
  <rowFields count="1">
    <field x="2"/>
  </rowFields>
  <rowItems count="13">
    <i>
      <x v="4"/>
    </i>
    <i>
      <x v="6"/>
    </i>
    <i>
      <x v="8"/>
    </i>
    <i>
      <x/>
    </i>
    <i>
      <x v="2"/>
    </i>
    <i>
      <x v="3"/>
    </i>
    <i>
      <x v="11"/>
    </i>
    <i>
      <x v="7"/>
    </i>
    <i>
      <x v="10"/>
    </i>
    <i>
      <x v="9"/>
    </i>
    <i>
      <x v="1"/>
    </i>
    <i>
      <x v="5"/>
    </i>
    <i t="grand">
      <x/>
    </i>
  </rowItems>
  <colItems count="1">
    <i/>
  </colItems>
  <dataFields count="1">
    <dataField name="Sum of Total Profit" fld="16" baseField="0" baseItem="0"/>
  </dataFields>
  <formats count="10">
    <format dxfId="164">
      <pivotArea field="4" type="button" dataOnly="0" labelOnly="1" outline="0"/>
    </format>
    <format dxfId="163">
      <pivotArea dataOnly="0" labelOnly="1" grandRow="1" outline="0" fieldPosition="0"/>
    </format>
    <format dxfId="162">
      <pivotArea outline="0" collapsedLevelsAreSubtotals="1" fieldPosition="0"/>
    </format>
    <format dxfId="161">
      <pivotArea field="2" type="button" dataOnly="0" labelOnly="1" outline="0" axis="axisRow" fieldPosition="0"/>
    </format>
    <format dxfId="160">
      <pivotArea dataOnly="0" labelOnly="1" outline="0" axis="axisValues" fieldPosition="0"/>
    </format>
    <format dxfId="159">
      <pivotArea grandRow="1" outline="0" collapsedLevelsAreSubtotals="1" fieldPosition="0"/>
    </format>
    <format dxfId="158">
      <pivotArea field="2" type="button" dataOnly="0" labelOnly="1" outline="0" axis="axisRow" fieldPosition="0"/>
    </format>
    <format dxfId="157">
      <pivotArea dataOnly="0" labelOnly="1" outline="0" axis="axisValues" fieldPosition="0"/>
    </format>
    <format dxfId="156">
      <pivotArea dataOnly="0" labelOnly="1" grandRow="1" outline="0" fieldPosition="0"/>
    </format>
    <format dxfId="155">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DB387F-65CF-40F5-9C17-DA0EABDAF66F}" name="Monthly Revenue" cacheId="9" applyNumberFormats="0" applyBorderFormats="0" applyFontFormats="0" applyPatternFormats="0" applyAlignmentFormats="0" applyWidthHeightFormats="1" dataCaption="Values" updatedVersion="7" minRefreshableVersion="3" useAutoFormatting="1" createdVersion="5" indent="0" compact="0" outline="1" outlineData="1" compactData="0" multipleFieldFilters="0" chartFormat="107">
  <location ref="AT6:AV19" firstHeaderRow="0" firstDataRow="1" firstDataCol="1"/>
  <pivotFields count="19">
    <pivotField compact="0" showAll="0" sortType="ascending">
      <items count="8">
        <item x="2"/>
        <item x="4"/>
        <item x="0"/>
        <item x="1"/>
        <item x="3"/>
        <item x="6"/>
        <item x="5"/>
        <item t="default"/>
      </items>
    </pivotField>
    <pivotField compact="0" showAll="0"/>
    <pivotField compact="0" showAll="0">
      <items count="13">
        <item x="0"/>
        <item x="2"/>
        <item x="3"/>
        <item x="5"/>
        <item x="7"/>
        <item x="9"/>
        <item x="11"/>
        <item x="8"/>
        <item x="6"/>
        <item x="4"/>
        <item x="1"/>
        <item x="10"/>
        <item t="default"/>
      </items>
    </pivotField>
    <pivotField compact="0" showAll="0">
      <items count="3">
        <item x="1"/>
        <item x="0"/>
        <item t="default"/>
      </items>
    </pivotField>
    <pivotField compact="0" showAll="0">
      <items count="5">
        <item x="1"/>
        <item x="3"/>
        <item x="2"/>
        <item x="0"/>
        <item t="default"/>
      </items>
    </pivotField>
    <pivotField axis="axisRow" compact="0" numFmtId="14">
      <items count="15">
        <item h="1" x="0"/>
        <item x="1"/>
        <item x="2"/>
        <item x="3"/>
        <item x="4"/>
        <item x="5"/>
        <item x="6"/>
        <item x="7"/>
        <item x="8"/>
        <item x="9"/>
        <item x="10"/>
        <item x="11"/>
        <item x="12"/>
        <item h="1" x="13"/>
        <item t="default"/>
      </items>
    </pivotField>
    <pivotField compact="0" nonAutoSortDefault="1">
      <items count="13">
        <item x="9"/>
        <item x="11"/>
        <item x="5"/>
        <item x="8"/>
        <item x="3"/>
        <item x="10"/>
        <item x="1"/>
        <item x="7"/>
        <item x="2"/>
        <item x="6"/>
        <item x="4"/>
        <item x="0"/>
        <item t="default"/>
      </items>
    </pivotField>
    <pivotField compact="0" showAll="0">
      <items count="9">
        <item x="1"/>
        <item x="2"/>
        <item x="7"/>
        <item x="0"/>
        <item x="5"/>
        <item x="3"/>
        <item x="4"/>
        <item x="6"/>
        <item t="default"/>
      </items>
    </pivotField>
    <pivotField compact="0" showAll="0"/>
    <pivotField compact="0" showAll="0"/>
    <pivotField compact="0" numFmtId="14" showAll="0"/>
    <pivotField compact="0" numFmtId="165" showAll="0"/>
    <pivotField compact="0" numFmtId="167" showAll="0"/>
    <pivotField compact="0" numFmtId="167" showAll="0"/>
    <pivotField dataField="1" compact="0" numFmtId="167" showAll="0"/>
    <pivotField compact="0" numFmtId="168" showAll="0"/>
    <pivotField compact="0" numFmtId="168" showAll="0"/>
    <pivotField compact="0">
      <items count="7">
        <item sd="0" x="0"/>
        <item sd="0" x="1"/>
        <item sd="0" x="2"/>
        <item sd="0" x="3"/>
        <item sd="0" x="4"/>
        <item sd="0" x="5"/>
        <item t="default"/>
      </items>
    </pivotField>
    <pivotField compact="0">
      <items count="11">
        <item sd="0" x="0"/>
        <item sd="0" x="1"/>
        <item sd="0" x="2"/>
        <item sd="0" x="3"/>
        <item sd="0" x="4"/>
        <item sd="0" x="5"/>
        <item sd="0" x="6"/>
        <item sd="0" x="7"/>
        <item sd="0" x="8"/>
        <item sd="0" x="9"/>
        <item t="default"/>
      </items>
    </pivotField>
  </pivotFields>
  <rowFields count="1">
    <field x="5"/>
  </rowFields>
  <rowItems count="13">
    <i>
      <x v="1"/>
    </i>
    <i>
      <x v="2"/>
    </i>
    <i>
      <x v="3"/>
    </i>
    <i>
      <x v="4"/>
    </i>
    <i>
      <x v="5"/>
    </i>
    <i>
      <x v="6"/>
    </i>
    <i>
      <x v="7"/>
    </i>
    <i>
      <x v="8"/>
    </i>
    <i>
      <x v="9"/>
    </i>
    <i>
      <x v="10"/>
    </i>
    <i>
      <x v="11"/>
    </i>
    <i>
      <x v="12"/>
    </i>
    <i t="grand">
      <x/>
    </i>
  </rowItems>
  <colFields count="1">
    <field x="-2"/>
  </colFields>
  <colItems count="2">
    <i>
      <x/>
    </i>
    <i i="1">
      <x v="1"/>
    </i>
  </colItems>
  <dataFields count="2">
    <dataField name="Sum of Total Revenue" fld="14" baseField="0" baseItem="0"/>
    <dataField name="Sum of Total Revenue2" fld="14" baseField="0" baseItem="0"/>
  </dataFields>
  <formats count="20">
    <format dxfId="184">
      <pivotArea field="4" type="button" dataOnly="0" labelOnly="1" outline="0"/>
    </format>
    <format dxfId="183">
      <pivotArea dataOnly="0" labelOnly="1" grandRow="1" outline="0" fieldPosition="0"/>
    </format>
    <format dxfId="182">
      <pivotArea outline="0" collapsedLevelsAreSubtotals="1" fieldPosition="0"/>
    </format>
    <format dxfId="181">
      <pivotArea field="2" type="button" dataOnly="0" labelOnly="1" outline="0"/>
    </format>
    <format dxfId="180">
      <pivotArea dataOnly="0" labelOnly="1" outline="0" axis="axisValues" fieldPosition="0"/>
    </format>
    <format dxfId="179">
      <pivotArea field="7" type="button" dataOnly="0" labelOnly="1" outline="0"/>
    </format>
    <format dxfId="178">
      <pivotArea grandRow="1" outline="0" collapsedLevelsAreSubtotals="1" fieldPosition="0"/>
    </format>
    <format dxfId="177">
      <pivotArea grandRow="1" outline="0" collapsedLevelsAreSubtotals="1" fieldPosition="0"/>
    </format>
    <format dxfId="176">
      <pivotArea grandRow="1" outline="0" collapsedLevelsAreSubtotals="1" fieldPosition="0"/>
    </format>
    <format dxfId="175">
      <pivotArea field="3" type="button" dataOnly="0" labelOnly="1" outline="0"/>
    </format>
    <format dxfId="174">
      <pivotArea dataOnly="0" labelOnly="1" outline="0" fieldPosition="0">
        <references count="1">
          <reference field="4294967294" count="1">
            <x v="0"/>
          </reference>
        </references>
      </pivotArea>
    </format>
    <format dxfId="173">
      <pivotArea dataOnly="0" labelOnly="1" outline="0" fieldPosition="0">
        <references count="1">
          <reference field="4294967294" count="1">
            <x v="1"/>
          </reference>
        </references>
      </pivotArea>
    </format>
    <format dxfId="172">
      <pivotArea field="6" type="button" dataOnly="0" labelOnly="1" outline="0"/>
    </format>
    <format dxfId="171">
      <pivotArea field="5" type="button" dataOnly="0" labelOnly="1" outline="0" axis="axisRow" fieldPosition="0"/>
    </format>
    <format dxfId="170">
      <pivotArea field="5" type="button" dataOnly="0" labelOnly="1" outline="0" axis="axisRow" fieldPosition="0"/>
    </format>
    <format dxfId="169">
      <pivotArea dataOnly="0" labelOnly="1" outline="0" fieldPosition="0">
        <references count="1">
          <reference field="4294967294" count="1">
            <x v="0"/>
          </reference>
        </references>
      </pivotArea>
    </format>
    <format dxfId="168">
      <pivotArea dataOnly="0" labelOnly="1" outline="0" fieldPosition="0">
        <references count="1">
          <reference field="4294967294" count="1">
            <x v="1"/>
          </reference>
        </references>
      </pivotArea>
    </format>
    <format dxfId="167">
      <pivotArea dataOnly="0" labelOnly="1" grandRow="1" outline="0" fieldPosition="0"/>
    </format>
    <format dxfId="166">
      <pivotArea grandRow="1" outline="0" collapsedLevelsAreSubtotals="1" fieldPosition="0"/>
    </format>
    <format dxfId="165">
      <pivotArea field="5" type="button" dataOnly="0" labelOnly="1" outline="0" axis="axisRow" fieldPosition="0"/>
    </format>
  </formats>
  <chartFormats count="4">
    <chartFormat chart="94" format="4" series="1">
      <pivotArea type="data" outline="0" fieldPosition="0">
        <references count="1">
          <reference field="4294967294" count="1" selected="0">
            <x v="0"/>
          </reference>
        </references>
      </pivotArea>
    </chartFormat>
    <chartFormat chart="92" format="2" series="1">
      <pivotArea type="data" outline="0" fieldPosition="0">
        <references count="1">
          <reference field="4294967294" count="1" selected="0">
            <x v="0"/>
          </reference>
        </references>
      </pivotArea>
    </chartFormat>
    <chartFormat chart="98" format="5" series="1">
      <pivotArea type="data" outline="0" fieldPosition="0">
        <references count="1">
          <reference field="4294967294" count="1" selected="0">
            <x v="1"/>
          </reference>
        </references>
      </pivotArea>
    </chartFormat>
    <chartFormat chart="9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BF232A-60BB-4E1B-8223-56006E34CEFE}" name="Units sold by Year" cacheId="9" applyNumberFormats="0" applyBorderFormats="0" applyFontFormats="0" applyPatternFormats="0" applyAlignmentFormats="0" applyWidthHeightFormats="1" dataCaption="Values" updatedVersion="7" minRefreshableVersion="3" useAutoFormatting="1" createdVersion="5" indent="0" compact="0" outline="1" outlineData="1" compactData="0" multipleFieldFilters="0" chartFormat="112">
  <location ref="BG6:BH15" firstHeaderRow="1" firstDataRow="1" firstDataCol="1"/>
  <pivotFields count="19">
    <pivotField compact="0" showAll="0" sortType="ascending"/>
    <pivotField compact="0" showAll="0"/>
    <pivotField compact="0" showAll="0">
      <items count="13">
        <item h="1" x="0"/>
        <item x="2"/>
        <item h="1" x="3"/>
        <item h="1" x="5"/>
        <item h="1" x="7"/>
        <item h="1" x="9"/>
        <item h="1" x="11"/>
        <item h="1" x="8"/>
        <item h="1" x="6"/>
        <item h="1" x="4"/>
        <item h="1" x="1"/>
        <item h="1" x="10"/>
        <item t="default"/>
      </items>
    </pivotField>
    <pivotField compact="0" showAll="0">
      <items count="3">
        <item x="1"/>
        <item x="0"/>
        <item t="default"/>
      </items>
    </pivotField>
    <pivotField compact="0" showAll="0">
      <items count="5">
        <item x="1"/>
        <item x="3"/>
        <item x="2"/>
        <item x="0"/>
        <item t="default"/>
      </items>
    </pivotField>
    <pivotField compact="0" numFmtId="14" showAll="0">
      <items count="15">
        <item x="0"/>
        <item x="1"/>
        <item x="2"/>
        <item x="3"/>
        <item x="4"/>
        <item x="5"/>
        <item x="6"/>
        <item x="7"/>
        <item x="8"/>
        <item x="9"/>
        <item x="10"/>
        <item x="11"/>
        <item x="12"/>
        <item x="13"/>
        <item t="default"/>
      </items>
    </pivotField>
    <pivotField compact="0" nonAutoSortDefault="1"/>
    <pivotField compact="0" showAll="0">
      <items count="9">
        <item x="1"/>
        <item x="2"/>
        <item x="7"/>
        <item x="0"/>
        <item x="5"/>
        <item x="3"/>
        <item x="4"/>
        <item x="6"/>
        <item t="default"/>
      </items>
    </pivotField>
    <pivotField compact="0" showAll="0"/>
    <pivotField compact="0" showAll="0"/>
    <pivotField compact="0" numFmtId="14" showAll="0"/>
    <pivotField dataField="1" compact="0" numFmtId="165" showAll="0"/>
    <pivotField compact="0" numFmtId="167" showAll="0"/>
    <pivotField compact="0" numFmtId="167" showAll="0"/>
    <pivotField compact="0" numFmtId="167" showAll="0"/>
    <pivotField compact="0" numFmtId="168" showAll="0"/>
    <pivotField compact="0" numFmtId="168" showAll="0"/>
    <pivotField compact="0" showAll="0">
      <items count="7">
        <item sd="0" x="0"/>
        <item sd="0" x="1"/>
        <item sd="0" x="2"/>
        <item sd="0" x="3"/>
        <item sd="0" x="4"/>
        <item sd="0" x="5"/>
        <item t="default"/>
      </items>
    </pivotField>
    <pivotField axis="axisRow" compact="0" showAll="0">
      <items count="11">
        <item h="1" sd="0" x="0"/>
        <item sd="0" x="1"/>
        <item sd="0" x="2"/>
        <item sd="0" x="3"/>
        <item sd="0" x="4"/>
        <item sd="0" x="5"/>
        <item sd="0" x="6"/>
        <item sd="0" x="7"/>
        <item sd="0" x="8"/>
        <item h="1" sd="0" x="9"/>
        <item t="default"/>
      </items>
    </pivotField>
  </pivotFields>
  <rowFields count="1">
    <field x="18"/>
  </rowFields>
  <rowItems count="9">
    <i>
      <x v="1"/>
    </i>
    <i>
      <x v="2"/>
    </i>
    <i>
      <x v="3"/>
    </i>
    <i>
      <x v="4"/>
    </i>
    <i>
      <x v="5"/>
    </i>
    <i>
      <x v="6"/>
    </i>
    <i>
      <x v="7"/>
    </i>
    <i>
      <x v="8"/>
    </i>
    <i t="grand">
      <x/>
    </i>
  </rowItems>
  <colItems count="1">
    <i/>
  </colItems>
  <dataFields count="1">
    <dataField name="Sum of Units Sold" fld="11" baseField="0" baseItem="0"/>
  </dataFields>
  <formats count="16">
    <format dxfId="200">
      <pivotArea field="4" type="button" dataOnly="0" labelOnly="1" outline="0"/>
    </format>
    <format dxfId="199">
      <pivotArea dataOnly="0" labelOnly="1" grandRow="1" outline="0" fieldPosition="0"/>
    </format>
    <format dxfId="198">
      <pivotArea outline="0" collapsedLevelsAreSubtotals="1" fieldPosition="0"/>
    </format>
    <format dxfId="197">
      <pivotArea field="2" type="button" dataOnly="0" labelOnly="1" outline="0"/>
    </format>
    <format dxfId="196">
      <pivotArea field="7" type="button" dataOnly="0" labelOnly="1" outline="0"/>
    </format>
    <format dxfId="195">
      <pivotArea grandRow="1" outline="0" collapsedLevelsAreSubtotals="1" fieldPosition="0"/>
    </format>
    <format dxfId="194">
      <pivotArea grandRow="1" outline="0" collapsedLevelsAreSubtotals="1" fieldPosition="0"/>
    </format>
    <format dxfId="193">
      <pivotArea grandRow="1" outline="0" collapsedLevelsAreSubtotals="1" fieldPosition="0"/>
    </format>
    <format dxfId="192">
      <pivotArea field="3" type="button" dataOnly="0" labelOnly="1" outline="0"/>
    </format>
    <format dxfId="191">
      <pivotArea dataOnly="0" labelOnly="1" grandRow="1" outline="0" fieldPosition="0"/>
    </format>
    <format dxfId="190">
      <pivotArea field="18" type="button" dataOnly="0" labelOnly="1" outline="0" axis="axisRow" fieldPosition="0"/>
    </format>
    <format dxfId="189">
      <pivotArea dataOnly="0" labelOnly="1" outline="0" axis="axisValues" fieldPosition="0"/>
    </format>
    <format dxfId="188">
      <pivotArea dataOnly="0" labelOnly="1" outline="0" axis="axisValues" fieldPosition="0"/>
    </format>
    <format dxfId="187">
      <pivotArea field="18" type="button" dataOnly="0" labelOnly="1" outline="0" axis="axisRow" fieldPosition="0"/>
    </format>
    <format dxfId="186">
      <pivotArea dataOnly="0" labelOnly="1" grandRow="1" outline="0" fieldPosition="0"/>
    </format>
    <format dxfId="185">
      <pivotArea grandRow="1" outline="0" collapsedLevelsAreSubtotals="1" fieldPosition="0"/>
    </format>
  </formats>
  <chartFormats count="3">
    <chartFormat chart="107" format="2" series="1">
      <pivotArea type="data" outline="0" fieldPosition="0">
        <references count="1">
          <reference field="4294967294" count="1" selected="0">
            <x v="0"/>
          </reference>
        </references>
      </pivotArea>
    </chartFormat>
    <chartFormat chart="109" format="0" series="1">
      <pivotArea type="data" outline="0" fieldPosition="0">
        <references count="1">
          <reference field="4294967294" count="1" selected="0">
            <x v="0"/>
          </reference>
        </references>
      </pivotArea>
    </chartFormat>
    <chartFormat chart="1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8AAB7C-D226-40A0-90F0-683EF6DBD0B2}" name="Order Priority" cacheId="9" applyNumberFormats="0" applyBorderFormats="0" applyFontFormats="0" applyPatternFormats="0" applyAlignmentFormats="0" applyWidthHeightFormats="1" dataCaption="Values" updatedVersion="7" minRefreshableVersion="3" useAutoFormatting="1" createdVersion="5" indent="0" compact="0" outline="1" outlineData="1" compactData="0" multipleFieldFilters="0" chartFormat="3">
  <location ref="E5:G10" firstHeaderRow="0" firstDataRow="1" firstDataCol="1"/>
  <pivotFields count="19">
    <pivotField compact="0" showAll="0">
      <items count="8">
        <item x="2"/>
        <item x="4"/>
        <item x="0"/>
        <item x="1"/>
        <item x="3"/>
        <item x="6"/>
        <item x="5"/>
        <item t="default"/>
      </items>
    </pivotField>
    <pivotField compact="0" showAll="0"/>
    <pivotField compact="0" showAll="0"/>
    <pivotField compact="0" showAll="0"/>
    <pivotField axis="axisRow" compact="0" showAll="0">
      <items count="5">
        <item x="1"/>
        <item x="3"/>
        <item x="2"/>
        <item x="0"/>
        <item t="default"/>
      </items>
    </pivotField>
    <pivotField compact="0" numFmtId="14" showAll="0">
      <items count="15">
        <item x="0"/>
        <item x="1"/>
        <item x="2"/>
        <item x="3"/>
        <item x="4"/>
        <item x="5"/>
        <item x="6"/>
        <item x="7"/>
        <item x="8"/>
        <item x="9"/>
        <item x="10"/>
        <item x="11"/>
        <item x="12"/>
        <item x="13"/>
        <item t="default"/>
      </items>
    </pivotField>
    <pivotField compact="0" showAll="0" nonAutoSortDefault="1"/>
    <pivotField compact="0" showAll="0">
      <items count="9">
        <item x="1"/>
        <item x="2"/>
        <item x="7"/>
        <item x="0"/>
        <item x="5"/>
        <item x="3"/>
        <item x="4"/>
        <item x="6"/>
        <item t="default"/>
      </items>
    </pivotField>
    <pivotField dataField="1" compact="0" showAll="0"/>
    <pivotField compact="0" showAll="0"/>
    <pivotField compact="0" numFmtId="14" showAll="0"/>
    <pivotField dataField="1" compact="0" numFmtId="165" showAll="0"/>
    <pivotField compact="0" numFmtId="167" showAll="0"/>
    <pivotField compact="0" numFmtId="167" showAll="0"/>
    <pivotField compact="0" numFmtId="167" showAll="0"/>
    <pivotField compact="0" numFmtId="168" showAll="0"/>
    <pivotField compact="0" numFmtId="168" showAll="0"/>
    <pivotField compact="0" showAll="0">
      <items count="7">
        <item x="0"/>
        <item x="1"/>
        <item x="2"/>
        <item x="3"/>
        <item x="4"/>
        <item x="5"/>
        <item t="default"/>
      </items>
    </pivotField>
    <pivotField compact="0" showAll="0">
      <items count="11">
        <item x="0"/>
        <item x="1"/>
        <item x="2"/>
        <item x="3"/>
        <item x="4"/>
        <item x="5"/>
        <item x="6"/>
        <item x="7"/>
        <item x="8"/>
        <item x="9"/>
        <item t="default"/>
      </items>
    </pivotField>
  </pivotFields>
  <rowFields count="1">
    <field x="4"/>
  </rowFields>
  <rowItems count="5">
    <i>
      <x/>
    </i>
    <i>
      <x v="1"/>
    </i>
    <i>
      <x v="2"/>
    </i>
    <i>
      <x v="3"/>
    </i>
    <i t="grand">
      <x/>
    </i>
  </rowItems>
  <colFields count="1">
    <field x="-2"/>
  </colFields>
  <colItems count="2">
    <i>
      <x/>
    </i>
    <i i="1">
      <x v="1"/>
    </i>
  </colItems>
  <dataFields count="2">
    <dataField name="Count of Order ID" fld="8" subtotal="count" baseField="0" baseItem="1" numFmtId="169"/>
    <dataField name="Sum of Units Sold" fld="11" baseField="0" baseItem="0"/>
  </dataFields>
  <formats count="11">
    <format dxfId="211">
      <pivotArea field="4" type="button" dataOnly="0" labelOnly="1" outline="0" axis="axisRow" fieldPosition="0"/>
    </format>
    <format dxfId="210">
      <pivotArea dataOnly="0" labelOnly="1" outline="0" fieldPosition="0">
        <references count="1">
          <reference field="4294967294" count="1">
            <x v="0"/>
          </reference>
        </references>
      </pivotArea>
    </format>
    <format dxfId="209">
      <pivotArea dataOnly="0" labelOnly="1" outline="0" fieldPosition="0">
        <references count="1">
          <reference field="4294967294" count="1">
            <x v="1"/>
          </reference>
        </references>
      </pivotArea>
    </format>
    <format dxfId="208">
      <pivotArea dataOnly="0" labelOnly="1" grandRow="1" outline="0" fieldPosition="0"/>
    </format>
    <format dxfId="207">
      <pivotArea field="4" grandRow="1" outline="0" axis="axisRow" fieldPosition="0">
        <references count="1">
          <reference field="4294967294" count="1" selected="0">
            <x v="0"/>
          </reference>
        </references>
      </pivotArea>
    </format>
    <format dxfId="206">
      <pivotArea field="4" grandRow="1" outline="0" axis="axisRow" fieldPosition="0">
        <references count="1">
          <reference field="4294967294" count="1" selected="0">
            <x v="1"/>
          </reference>
        </references>
      </pivotArea>
    </format>
    <format dxfId="205">
      <pivotArea outline="0" collapsedLevelsAreSubtotals="1" fieldPosition="0"/>
    </format>
    <format dxfId="204">
      <pivotArea field="4" type="button" dataOnly="0" labelOnly="1" outline="0" axis="axisRow" fieldPosition="0"/>
    </format>
    <format dxfId="203">
      <pivotArea dataOnly="0" labelOnly="1" outline="0" fieldPosition="0">
        <references count="1">
          <reference field="4294967294" count="2">
            <x v="0"/>
            <x v="1"/>
          </reference>
        </references>
      </pivotArea>
    </format>
    <format dxfId="202">
      <pivotArea dataOnly="0" labelOnly="1" grandRow="1" outline="0" fieldPosition="0"/>
    </format>
    <format dxfId="201">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87C879-8C80-41B5-8CAE-8401ED74E07D}" name="Units Sold By Month" cacheId="9" applyNumberFormats="0" applyBorderFormats="0" applyFontFormats="0" applyPatternFormats="0" applyAlignmentFormats="0" applyWidthHeightFormats="1" dataCaption="Values" updatedVersion="7" minRefreshableVersion="3" useAutoFormatting="1" createdVersion="5" indent="0" compact="0" outline="1" outlineData="1" compactData="0" multipleFieldFilters="0" chartFormat="108">
  <location ref="BC6:BD19" firstHeaderRow="1" firstDataRow="1" firstDataCol="1"/>
  <pivotFields count="19">
    <pivotField compact="0" showAll="0" sortType="ascending"/>
    <pivotField compact="0" showAll="0"/>
    <pivotField compact="0" showAll="0">
      <items count="13">
        <item h="1" x="0"/>
        <item x="2"/>
        <item h="1" x="3"/>
        <item h="1" x="5"/>
        <item h="1" x="7"/>
        <item h="1" x="9"/>
        <item h="1" x="11"/>
        <item h="1" x="8"/>
        <item h="1" x="6"/>
        <item h="1" x="4"/>
        <item h="1" x="1"/>
        <item h="1" x="10"/>
        <item t="default"/>
      </items>
    </pivotField>
    <pivotField compact="0" showAll="0">
      <items count="3">
        <item x="1"/>
        <item x="0"/>
        <item t="default"/>
      </items>
    </pivotField>
    <pivotField compact="0" showAll="0">
      <items count="5">
        <item x="1"/>
        <item x="3"/>
        <item x="2"/>
        <item x="0"/>
        <item t="default"/>
      </items>
    </pivotField>
    <pivotField axis="axisRow" compact="0" numFmtId="14" showAll="0">
      <items count="15">
        <item h="1" x="0"/>
        <item x="1"/>
        <item x="2"/>
        <item x="3"/>
        <item x="4"/>
        <item x="5"/>
        <item x="6"/>
        <item x="7"/>
        <item x="8"/>
        <item x="9"/>
        <item x="10"/>
        <item x="11"/>
        <item x="12"/>
        <item h="1" x="13"/>
        <item t="default"/>
      </items>
    </pivotField>
    <pivotField compact="0" nonAutoSortDefault="1">
      <items count="13">
        <item x="9"/>
        <item x="11"/>
        <item x="5"/>
        <item x="8"/>
        <item x="3"/>
        <item x="10"/>
        <item x="1"/>
        <item x="7"/>
        <item x="2"/>
        <item x="6"/>
        <item x="4"/>
        <item x="0"/>
        <item t="default"/>
      </items>
    </pivotField>
    <pivotField compact="0" showAll="0">
      <items count="9">
        <item x="1"/>
        <item x="2"/>
        <item x="7"/>
        <item x="0"/>
        <item x="5"/>
        <item x="3"/>
        <item x="4"/>
        <item x="6"/>
        <item t="default"/>
      </items>
    </pivotField>
    <pivotField compact="0" showAll="0"/>
    <pivotField compact="0" showAll="0"/>
    <pivotField compact="0" numFmtId="14" showAll="0"/>
    <pivotField dataField="1" compact="0" numFmtId="165" showAll="0"/>
    <pivotField compact="0" numFmtId="167" showAll="0"/>
    <pivotField compact="0" numFmtId="167" showAll="0"/>
    <pivotField compact="0" numFmtId="167" showAll="0"/>
    <pivotField compact="0" numFmtId="168" showAll="0"/>
    <pivotField compact="0" numFmtId="168" showAll="0"/>
    <pivotField compact="0" showAll="0">
      <items count="7">
        <item x="0"/>
        <item x="1"/>
        <item x="2"/>
        <item x="3"/>
        <item x="4"/>
        <item x="5"/>
        <item t="default"/>
      </items>
    </pivotField>
    <pivotField compact="0" showAll="0">
      <items count="11">
        <item x="0"/>
        <item x="1"/>
        <item x="2"/>
        <item x="3"/>
        <item x="4"/>
        <item x="5"/>
        <item x="6"/>
        <item x="7"/>
        <item x="8"/>
        <item x="9"/>
        <item t="default"/>
      </items>
    </pivotField>
  </pivotFields>
  <rowFields count="1">
    <field x="5"/>
  </rowFields>
  <rowItems count="13">
    <i>
      <x v="1"/>
    </i>
    <i>
      <x v="2"/>
    </i>
    <i>
      <x v="3"/>
    </i>
    <i>
      <x v="4"/>
    </i>
    <i>
      <x v="5"/>
    </i>
    <i>
      <x v="6"/>
    </i>
    <i>
      <x v="7"/>
    </i>
    <i>
      <x v="8"/>
    </i>
    <i>
      <x v="9"/>
    </i>
    <i>
      <x v="10"/>
    </i>
    <i>
      <x v="11"/>
    </i>
    <i>
      <x v="12"/>
    </i>
    <i t="grand">
      <x/>
    </i>
  </rowItems>
  <colItems count="1">
    <i/>
  </colItems>
  <dataFields count="1">
    <dataField name="Average of Units Sold" fld="11" subtotal="average" baseField="5" baseItem="2"/>
  </dataFields>
  <formats count="17">
    <format dxfId="228">
      <pivotArea field="4" type="button" dataOnly="0" labelOnly="1" outline="0"/>
    </format>
    <format dxfId="227">
      <pivotArea dataOnly="0" labelOnly="1" grandRow="1" outline="0" fieldPosition="0"/>
    </format>
    <format dxfId="226">
      <pivotArea outline="0" collapsedLevelsAreSubtotals="1" fieldPosition="0"/>
    </format>
    <format dxfId="225">
      <pivotArea field="2" type="button" dataOnly="0" labelOnly="1" outline="0"/>
    </format>
    <format dxfId="224">
      <pivotArea field="7" type="button" dataOnly="0" labelOnly="1" outline="0"/>
    </format>
    <format dxfId="223">
      <pivotArea grandRow="1" outline="0" collapsedLevelsAreSubtotals="1" fieldPosition="0"/>
    </format>
    <format dxfId="222">
      <pivotArea grandRow="1" outline="0" collapsedLevelsAreSubtotals="1" fieldPosition="0"/>
    </format>
    <format dxfId="221">
      <pivotArea grandRow="1" outline="0" collapsedLevelsAreSubtotals="1" fieldPosition="0"/>
    </format>
    <format dxfId="220">
      <pivotArea field="3" type="button" dataOnly="0" labelOnly="1" outline="0"/>
    </format>
    <format dxfId="219">
      <pivotArea field="6" type="button" dataOnly="0" labelOnly="1" outline="0"/>
    </format>
    <format dxfId="218">
      <pivotArea dataOnly="0" labelOnly="1" grandRow="1" outline="0" fieldPosition="0"/>
    </format>
    <format dxfId="217">
      <pivotArea field="5" type="button" dataOnly="0" labelOnly="1" outline="0" axis="axisRow" fieldPosition="0"/>
    </format>
    <format dxfId="216">
      <pivotArea dataOnly="0" labelOnly="1" outline="0" axis="axisValues" fieldPosition="0"/>
    </format>
    <format dxfId="215">
      <pivotArea field="5" type="button" dataOnly="0" labelOnly="1" outline="0" axis="axisRow" fieldPosition="0"/>
    </format>
    <format dxfId="214">
      <pivotArea dataOnly="0" labelOnly="1" outline="0" axis="axisValues" fieldPosition="0"/>
    </format>
    <format dxfId="213">
      <pivotArea dataOnly="0" labelOnly="1" grandRow="1" outline="0" fieldPosition="0"/>
    </format>
    <format dxfId="212">
      <pivotArea grandRow="1" outline="0" collapsedLevelsAreSubtotals="1" fieldPosition="0"/>
    </format>
  </formats>
  <chartFormats count="1">
    <chartFormat chart="10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765E4B-1C91-4BAF-9EF8-7D3A16C06CD3}" name="Order Lead Time" cacheId="9" applyNumberFormats="0" applyBorderFormats="0" applyFontFormats="0" applyPatternFormats="0" applyAlignmentFormats="0" applyWidthHeightFormats="1" dataCaption="Values" updatedVersion="7" minRefreshableVersion="3" useAutoFormatting="1" createdVersion="5" indent="0" compact="0" outline="1" outlineData="1" compactData="0" multipleFieldFilters="0" chartFormat="116">
  <location ref="BK6:BL14" firstHeaderRow="1" firstDataRow="1" firstDataCol="1"/>
  <pivotFields count="19">
    <pivotField axis="axisRow" compact="0" sortType="ascending">
      <items count="8">
        <item x="2"/>
        <item x="4"/>
        <item x="0"/>
        <item x="1"/>
        <item x="3"/>
        <item x="6"/>
        <item x="5"/>
        <item t="default"/>
      </items>
    </pivotField>
    <pivotField compact="0" showAll="0"/>
    <pivotField compact="0" showAll="0">
      <items count="13">
        <item h="1" x="0"/>
        <item x="2"/>
        <item h="1" x="3"/>
        <item h="1" x="5"/>
        <item h="1" x="7"/>
        <item h="1" x="9"/>
        <item h="1" x="11"/>
        <item h="1" x="8"/>
        <item h="1" x="6"/>
        <item h="1" x="4"/>
        <item h="1" x="1"/>
        <item h="1" x="10"/>
        <item t="default"/>
      </items>
    </pivotField>
    <pivotField compact="0" showAll="0">
      <items count="3">
        <item x="1"/>
        <item x="0"/>
        <item t="default"/>
      </items>
    </pivotField>
    <pivotField compact="0" showAll="0">
      <items count="5">
        <item x="1"/>
        <item x="3"/>
        <item x="2"/>
        <item x="0"/>
        <item t="default"/>
      </items>
    </pivotField>
    <pivotField compact="0" numFmtId="14" showAll="0">
      <items count="15">
        <item x="0"/>
        <item x="1"/>
        <item x="2"/>
        <item x="3"/>
        <item x="4"/>
        <item x="5"/>
        <item x="6"/>
        <item x="7"/>
        <item x="8"/>
        <item x="9"/>
        <item x="10"/>
        <item x="11"/>
        <item x="12"/>
        <item x="13"/>
        <item t="default"/>
      </items>
    </pivotField>
    <pivotField compact="0" nonAutoSortDefault="1"/>
    <pivotField compact="0" showAll="0">
      <items count="9">
        <item x="1"/>
        <item x="2"/>
        <item x="7"/>
        <item x="0"/>
        <item x="5"/>
        <item x="3"/>
        <item x="4"/>
        <item x="6"/>
        <item t="default"/>
      </items>
    </pivotField>
    <pivotField compact="0" showAll="0"/>
    <pivotField dataField="1" compact="0" showAll="0"/>
    <pivotField compact="0" numFmtId="14" showAll="0"/>
    <pivotField compact="0" numFmtId="165" showAll="0"/>
    <pivotField compact="0" numFmtId="167" showAll="0"/>
    <pivotField compact="0" numFmtId="167" showAll="0"/>
    <pivotField compact="0" numFmtId="167" showAll="0"/>
    <pivotField compact="0" numFmtId="168" showAll="0"/>
    <pivotField compact="0" numFmtId="168" showAll="0"/>
    <pivotField compact="0" showAll="0">
      <items count="7">
        <item x="0"/>
        <item x="1"/>
        <item x="2"/>
        <item x="3"/>
        <item x="4"/>
        <item x="5"/>
        <item t="default"/>
      </items>
    </pivotField>
    <pivotField compact="0" showAll="0">
      <items count="11">
        <item x="0"/>
        <item x="1"/>
        <item x="2"/>
        <item x="3"/>
        <item x="4"/>
        <item x="5"/>
        <item x="6"/>
        <item x="7"/>
        <item x="8"/>
        <item x="9"/>
        <item t="default"/>
      </items>
    </pivotField>
  </pivotFields>
  <rowFields count="1">
    <field x="0"/>
  </rowFields>
  <rowItems count="8">
    <i>
      <x/>
    </i>
    <i>
      <x v="1"/>
    </i>
    <i>
      <x v="2"/>
    </i>
    <i>
      <x v="3"/>
    </i>
    <i>
      <x v="4"/>
    </i>
    <i>
      <x v="5"/>
    </i>
    <i>
      <x v="6"/>
    </i>
    <i t="grand">
      <x/>
    </i>
  </rowItems>
  <colItems count="1">
    <i/>
  </colItems>
  <dataFields count="1">
    <dataField name="Average of Order Lead Time (Days)" fld="9" subtotal="average" baseField="0" baseItem="3"/>
  </dataFields>
  <formats count="15">
    <format dxfId="243">
      <pivotArea field="4" type="button" dataOnly="0" labelOnly="1" outline="0"/>
    </format>
    <format dxfId="242">
      <pivotArea dataOnly="0" labelOnly="1" grandRow="1" outline="0" fieldPosition="0"/>
    </format>
    <format dxfId="241">
      <pivotArea outline="0" collapsedLevelsAreSubtotals="1" fieldPosition="0"/>
    </format>
    <format dxfId="240">
      <pivotArea field="2" type="button" dataOnly="0" labelOnly="1" outline="0"/>
    </format>
    <format dxfId="239">
      <pivotArea dataOnly="0" labelOnly="1" outline="0" axis="axisValues" fieldPosition="0"/>
    </format>
    <format dxfId="238">
      <pivotArea field="7" type="button" dataOnly="0" labelOnly="1" outline="0"/>
    </format>
    <format dxfId="237">
      <pivotArea grandRow="1" outline="0" collapsedLevelsAreSubtotals="1" fieldPosition="0"/>
    </format>
    <format dxfId="236">
      <pivotArea grandRow="1" outline="0" collapsedLevelsAreSubtotals="1" fieldPosition="0"/>
    </format>
    <format dxfId="235">
      <pivotArea grandRow="1" outline="0" collapsedLevelsAreSubtotals="1" fieldPosition="0"/>
    </format>
    <format dxfId="234">
      <pivotArea field="3" type="button" dataOnly="0" labelOnly="1" outline="0"/>
    </format>
    <format dxfId="233">
      <pivotArea field="0" type="button" dataOnly="0" labelOnly="1" outline="0" axis="axisRow" fieldPosition="0"/>
    </format>
    <format dxfId="232">
      <pivotArea dataOnly="0" labelOnly="1" grandRow="1" outline="0" fieldPosition="0"/>
    </format>
    <format dxfId="231">
      <pivotArea field="0" type="button" dataOnly="0" labelOnly="1" outline="0" axis="axisRow" fieldPosition="0"/>
    </format>
    <format dxfId="230">
      <pivotArea dataOnly="0" labelOnly="1" outline="0" axis="axisValues" fieldPosition="0"/>
    </format>
    <format dxfId="229">
      <pivotArea grandRow="1" outline="0" collapsedLevelsAreSubtotals="1" fieldPosition="0"/>
    </format>
  </formats>
  <chartFormats count="1">
    <chartFormat chart="11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CE8B4BF-A8FC-49B1-8F51-0CD73705F67A}" name="Sales Channel" cacheId="9" applyNumberFormats="0" applyBorderFormats="0" applyFontFormats="0" applyPatternFormats="0" applyAlignmentFormats="0" applyWidthHeightFormats="1" dataCaption="Values" updatedVersion="7" minRefreshableVersion="3" useAutoFormatting="1" createdVersion="5" indent="0" compact="0" outline="1" outlineData="1" compactData="0" multipleFieldFilters="0" chartFormat="30">
  <location ref="AD6:AE9" firstHeaderRow="1" firstDataRow="1" firstDataCol="1"/>
  <pivotFields count="19">
    <pivotField compact="0" showAll="0">
      <items count="8">
        <item x="2"/>
        <item x="4"/>
        <item x="0"/>
        <item x="1"/>
        <item x="3"/>
        <item x="6"/>
        <item x="5"/>
        <item t="default"/>
      </items>
    </pivotField>
    <pivotField compact="0" showAll="0"/>
    <pivotField compact="0" showAll="0">
      <items count="13">
        <item x="0"/>
        <item x="2"/>
        <item x="3"/>
        <item x="5"/>
        <item x="7"/>
        <item x="9"/>
        <item x="11"/>
        <item x="8"/>
        <item x="6"/>
        <item x="4"/>
        <item x="1"/>
        <item x="10"/>
        <item t="default"/>
      </items>
    </pivotField>
    <pivotField axis="axisRow" dataField="1" compact="0" showAll="0">
      <items count="3">
        <item x="1"/>
        <item x="0"/>
        <item t="default"/>
      </items>
    </pivotField>
    <pivotField compact="0" showAll="0">
      <items count="5">
        <item x="1"/>
        <item x="3"/>
        <item x="2"/>
        <item x="0"/>
        <item t="default"/>
      </items>
    </pivotField>
    <pivotField compact="0" numFmtId="14" showAll="0">
      <items count="15">
        <item x="0"/>
        <item x="1"/>
        <item x="2"/>
        <item x="3"/>
        <item x="4"/>
        <item x="5"/>
        <item x="6"/>
        <item x="7"/>
        <item x="8"/>
        <item x="9"/>
        <item x="10"/>
        <item x="11"/>
        <item x="12"/>
        <item x="13"/>
        <item t="default"/>
      </items>
    </pivotField>
    <pivotField compact="0" showAll="0" nonAutoSortDefault="1"/>
    <pivotField compact="0" showAll="0">
      <items count="9">
        <item x="1"/>
        <item x="2"/>
        <item x="7"/>
        <item x="0"/>
        <item x="5"/>
        <item x="3"/>
        <item x="4"/>
        <item x="6"/>
        <item t="default"/>
      </items>
    </pivotField>
    <pivotField compact="0" showAll="0"/>
    <pivotField compact="0" showAll="0"/>
    <pivotField compact="0" numFmtId="14" showAll="0"/>
    <pivotField compact="0" numFmtId="165" showAll="0"/>
    <pivotField compact="0" numFmtId="167" showAll="0"/>
    <pivotField compact="0" numFmtId="167" showAll="0"/>
    <pivotField compact="0" numFmtId="167" showAll="0"/>
    <pivotField compact="0" numFmtId="168" showAll="0"/>
    <pivotField compact="0" numFmtId="168" showAll="0"/>
    <pivotField compact="0" showAll="0">
      <items count="7">
        <item x="0"/>
        <item x="1"/>
        <item x="2"/>
        <item x="3"/>
        <item x="4"/>
        <item x="5"/>
        <item t="default"/>
      </items>
    </pivotField>
    <pivotField compact="0" showAll="0">
      <items count="11">
        <item x="0"/>
        <item x="1"/>
        <item x="2"/>
        <item x="3"/>
        <item x="4"/>
        <item x="5"/>
        <item x="6"/>
        <item x="7"/>
        <item x="8"/>
        <item x="9"/>
        <item t="default"/>
      </items>
    </pivotField>
  </pivotFields>
  <rowFields count="1">
    <field x="3"/>
  </rowFields>
  <rowItems count="3">
    <i>
      <x/>
    </i>
    <i>
      <x v="1"/>
    </i>
    <i t="grand">
      <x/>
    </i>
  </rowItems>
  <colItems count="1">
    <i/>
  </colItems>
  <dataFields count="1">
    <dataField name="Count of Sales Channel" fld="3" subtotal="count" baseField="0" baseItem="0"/>
  </dataFields>
  <formats count="14">
    <format dxfId="257">
      <pivotArea field="4" type="button" dataOnly="0" labelOnly="1" outline="0"/>
    </format>
    <format dxfId="256">
      <pivotArea dataOnly="0" labelOnly="1" grandRow="1" outline="0" fieldPosition="0"/>
    </format>
    <format dxfId="255">
      <pivotArea outline="0" collapsedLevelsAreSubtotals="1" fieldPosition="0"/>
    </format>
    <format dxfId="254">
      <pivotArea field="2" type="button" dataOnly="0" labelOnly="1" outline="0"/>
    </format>
    <format dxfId="253">
      <pivotArea dataOnly="0" labelOnly="1" outline="0" axis="axisValues" fieldPosition="0"/>
    </format>
    <format dxfId="252">
      <pivotArea field="7" type="button" dataOnly="0" labelOnly="1" outline="0"/>
    </format>
    <format dxfId="251">
      <pivotArea grandRow="1" outline="0" collapsedLevelsAreSubtotals="1" fieldPosition="0"/>
    </format>
    <format dxfId="250">
      <pivotArea grandRow="1" outline="0" collapsedLevelsAreSubtotals="1" fieldPosition="0"/>
    </format>
    <format dxfId="249">
      <pivotArea grandRow="1" outline="0" collapsedLevelsAreSubtotals="1" fieldPosition="0"/>
    </format>
    <format dxfId="248">
      <pivotArea field="3" type="button" dataOnly="0" labelOnly="1" outline="0" axis="axisRow" fieldPosition="0"/>
    </format>
    <format dxfId="247">
      <pivotArea field="3" type="button" dataOnly="0" labelOnly="1" outline="0" axis="axisRow" fieldPosition="0"/>
    </format>
    <format dxfId="246">
      <pivotArea dataOnly="0" labelOnly="1" outline="0" axis="axisValues" fieldPosition="0"/>
    </format>
    <format dxfId="245">
      <pivotArea dataOnly="0" labelOnly="1" grandRow="1" outline="0" fieldPosition="0"/>
    </format>
    <format dxfId="244">
      <pivotArea grandRow="1" outline="0" collapsedLevelsAreSubtotals="1" fieldPosition="0"/>
    </format>
  </formats>
  <chartFormats count="18">
    <chartFormat chart="19" format="4" series="1">
      <pivotArea type="data" outline="0" fieldPosition="0">
        <references count="1">
          <reference field="4294967294" count="1" selected="0">
            <x v="0"/>
          </reference>
        </references>
      </pivotArea>
    </chartFormat>
    <chartFormat chart="19" format="5">
      <pivotArea type="data" outline="0" fieldPosition="0">
        <references count="2">
          <reference field="4294967294" count="1" selected="0">
            <x v="0"/>
          </reference>
          <reference field="3" count="1" selected="0">
            <x v="0"/>
          </reference>
        </references>
      </pivotArea>
    </chartFormat>
    <chartFormat chart="19" format="6">
      <pivotArea type="data" outline="0" fieldPosition="0">
        <references count="2">
          <reference field="4294967294" count="1" selected="0">
            <x v="0"/>
          </reference>
          <reference field="3" count="1" selected="0">
            <x v="1"/>
          </reference>
        </references>
      </pivotArea>
    </chartFormat>
    <chartFormat chart="20" format="7" series="1">
      <pivotArea type="data" outline="0" fieldPosition="0">
        <references count="1">
          <reference field="4294967294" count="1" selected="0">
            <x v="0"/>
          </reference>
        </references>
      </pivotArea>
    </chartFormat>
    <chartFormat chart="20" format="8">
      <pivotArea type="data" outline="0" fieldPosition="0">
        <references count="2">
          <reference field="4294967294" count="1" selected="0">
            <x v="0"/>
          </reference>
          <reference field="3" count="1" selected="0">
            <x v="0"/>
          </reference>
        </references>
      </pivotArea>
    </chartFormat>
    <chartFormat chart="20" format="9">
      <pivotArea type="data" outline="0" fieldPosition="0">
        <references count="2">
          <reference field="4294967294" count="1" selected="0">
            <x v="0"/>
          </reference>
          <reference field="3" count="1" selected="0">
            <x v="1"/>
          </reference>
        </references>
      </pivotArea>
    </chartFormat>
    <chartFormat chart="21" format="7" series="1">
      <pivotArea type="data" outline="0" fieldPosition="0">
        <references count="1">
          <reference field="4294967294" count="1" selected="0">
            <x v="0"/>
          </reference>
        </references>
      </pivotArea>
    </chartFormat>
    <chartFormat chart="21" format="8">
      <pivotArea type="data" outline="0" fieldPosition="0">
        <references count="2">
          <reference field="4294967294" count="1" selected="0">
            <x v="0"/>
          </reference>
          <reference field="3" count="1" selected="0">
            <x v="0"/>
          </reference>
        </references>
      </pivotArea>
    </chartFormat>
    <chartFormat chart="21" format="9">
      <pivotArea type="data" outline="0" fieldPosition="0">
        <references count="2">
          <reference field="4294967294" count="1" selected="0">
            <x v="0"/>
          </reference>
          <reference field="3" count="1" selected="0">
            <x v="1"/>
          </reference>
        </references>
      </pivotArea>
    </chartFormat>
    <chartFormat chart="22" format="10" series="1">
      <pivotArea type="data" outline="0" fieldPosition="0">
        <references count="1">
          <reference field="4294967294" count="1" selected="0">
            <x v="0"/>
          </reference>
        </references>
      </pivotArea>
    </chartFormat>
    <chartFormat chart="22" format="11">
      <pivotArea type="data" outline="0" fieldPosition="0">
        <references count="2">
          <reference field="4294967294" count="1" selected="0">
            <x v="0"/>
          </reference>
          <reference field="3" count="1" selected="0">
            <x v="0"/>
          </reference>
        </references>
      </pivotArea>
    </chartFormat>
    <chartFormat chart="22" format="12">
      <pivotArea type="data" outline="0" fieldPosition="0">
        <references count="2">
          <reference field="4294967294" count="1" selected="0">
            <x v="0"/>
          </reference>
          <reference field="3" count="1" selected="0">
            <x v="1"/>
          </reference>
        </references>
      </pivotArea>
    </chartFormat>
    <chartFormat chart="23" format="10" series="1">
      <pivotArea type="data" outline="0" fieldPosition="0">
        <references count="1">
          <reference field="4294967294" count="1" selected="0">
            <x v="0"/>
          </reference>
        </references>
      </pivotArea>
    </chartFormat>
    <chartFormat chart="23" format="11">
      <pivotArea type="data" outline="0" fieldPosition="0">
        <references count="2">
          <reference field="4294967294" count="1" selected="0">
            <x v="0"/>
          </reference>
          <reference field="3" count="1" selected="0">
            <x v="0"/>
          </reference>
        </references>
      </pivotArea>
    </chartFormat>
    <chartFormat chart="23" format="12">
      <pivotArea type="data" outline="0" fieldPosition="0">
        <references count="2">
          <reference field="4294967294" count="1" selected="0">
            <x v="0"/>
          </reference>
          <reference field="3" count="1" selected="0">
            <x v="1"/>
          </reference>
        </references>
      </pivotArea>
    </chartFormat>
    <chartFormat chart="24" format="13" series="1">
      <pivotArea type="data" outline="0" fieldPosition="0">
        <references count="1">
          <reference field="4294967294" count="1" selected="0">
            <x v="0"/>
          </reference>
        </references>
      </pivotArea>
    </chartFormat>
    <chartFormat chart="24" format="14">
      <pivotArea type="data" outline="0" fieldPosition="0">
        <references count="2">
          <reference field="4294967294" count="1" selected="0">
            <x v="0"/>
          </reference>
          <reference field="3" count="1" selected="0">
            <x v="0"/>
          </reference>
        </references>
      </pivotArea>
    </chartFormat>
    <chartFormat chart="24" format="15">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047D7FD-1083-49BD-BE48-340D634D7258}" name="New Order By Region" cacheId="9" applyNumberFormats="0" applyBorderFormats="0" applyFontFormats="0" applyPatternFormats="0" applyAlignmentFormats="0" applyWidthHeightFormats="1" dataCaption="Values" updatedVersion="7" minRefreshableVersion="3" useAutoFormatting="1" createdVersion="5" indent="0" compact="0" outline="1" outlineData="1" compactData="0" multipleFieldFilters="0" chartFormat="54">
  <location ref="AL6:AQ15" firstHeaderRow="1" firstDataRow="2" firstDataCol="1"/>
  <pivotFields count="19">
    <pivotField axis="axisRow" compact="0" showAll="0" sortType="ascending">
      <items count="8">
        <item x="2"/>
        <item x="4"/>
        <item x="0"/>
        <item x="1"/>
        <item x="3"/>
        <item x="6"/>
        <item x="5"/>
        <item t="default"/>
      </items>
    </pivotField>
    <pivotField compact="0" showAll="0"/>
    <pivotField compact="0" showAll="0">
      <items count="13">
        <item x="0"/>
        <item x="2"/>
        <item x="3"/>
        <item x="5"/>
        <item x="7"/>
        <item x="9"/>
        <item x="11"/>
        <item x="8"/>
        <item x="6"/>
        <item x="4"/>
        <item x="1"/>
        <item x="10"/>
        <item t="default"/>
      </items>
    </pivotField>
    <pivotField compact="0" showAll="0">
      <items count="3">
        <item x="1"/>
        <item x="0"/>
        <item t="default"/>
      </items>
    </pivotField>
    <pivotField axis="axisCol" compact="0" showAll="0">
      <items count="5">
        <item x="1"/>
        <item x="3"/>
        <item x="0"/>
        <item x="2"/>
        <item t="default"/>
      </items>
    </pivotField>
    <pivotField compact="0" numFmtId="14" showAll="0">
      <items count="15">
        <item x="0"/>
        <item x="1"/>
        <item x="2"/>
        <item x="3"/>
        <item x="4"/>
        <item x="5"/>
        <item x="6"/>
        <item x="7"/>
        <item x="8"/>
        <item x="9"/>
        <item x="10"/>
        <item x="11"/>
        <item x="12"/>
        <item x="13"/>
        <item t="default"/>
      </items>
    </pivotField>
    <pivotField compact="0" showAll="0" nonAutoSortDefault="1"/>
    <pivotField compact="0" showAll="0">
      <items count="9">
        <item x="1"/>
        <item x="2"/>
        <item x="7"/>
        <item x="0"/>
        <item x="5"/>
        <item x="3"/>
        <item x="4"/>
        <item x="6"/>
        <item t="default"/>
      </items>
    </pivotField>
    <pivotField dataField="1" compact="0" showAll="0"/>
    <pivotField compact="0" showAll="0"/>
    <pivotField compact="0" numFmtId="14" showAll="0"/>
    <pivotField compact="0" numFmtId="165" showAll="0"/>
    <pivotField compact="0" numFmtId="167" showAll="0"/>
    <pivotField compact="0" numFmtId="167" showAll="0"/>
    <pivotField compact="0" numFmtId="167" showAll="0"/>
    <pivotField compact="0" numFmtId="168" showAll="0"/>
    <pivotField compact="0" numFmtId="168" showAll="0"/>
    <pivotField compact="0" showAll="0">
      <items count="7">
        <item x="0"/>
        <item x="1"/>
        <item x="2"/>
        <item x="3"/>
        <item x="4"/>
        <item x="5"/>
        <item t="default"/>
      </items>
    </pivotField>
    <pivotField compact="0" showAll="0">
      <items count="11">
        <item x="0"/>
        <item x="1"/>
        <item x="2"/>
        <item x="3"/>
        <item x="4"/>
        <item x="5"/>
        <item x="6"/>
        <item x="7"/>
        <item x="8"/>
        <item x="9"/>
        <item t="default"/>
      </items>
    </pivotField>
  </pivotFields>
  <rowFields count="1">
    <field x="0"/>
  </rowFields>
  <rowItems count="8">
    <i>
      <x/>
    </i>
    <i>
      <x v="1"/>
    </i>
    <i>
      <x v="2"/>
    </i>
    <i>
      <x v="3"/>
    </i>
    <i>
      <x v="4"/>
    </i>
    <i>
      <x v="5"/>
    </i>
    <i>
      <x v="6"/>
    </i>
    <i t="grand">
      <x/>
    </i>
  </rowItems>
  <colFields count="1">
    <field x="4"/>
  </colFields>
  <colItems count="5">
    <i>
      <x/>
    </i>
    <i>
      <x v="1"/>
    </i>
    <i>
      <x v="2"/>
    </i>
    <i>
      <x v="3"/>
    </i>
    <i t="grand">
      <x/>
    </i>
  </colItems>
  <dataFields count="1">
    <dataField name="Count of Order ID" fld="8" subtotal="count" baseField="0" baseItem="0"/>
  </dataFields>
  <formats count="29">
    <format dxfId="286">
      <pivotArea field="4" type="button" dataOnly="0" labelOnly="1" outline="0" axis="axisCol" fieldPosition="0"/>
    </format>
    <format dxfId="285">
      <pivotArea dataOnly="0" labelOnly="1" grandRow="1" outline="0" fieldPosition="0"/>
    </format>
    <format dxfId="284">
      <pivotArea outline="0" collapsedLevelsAreSubtotals="1" fieldPosition="0"/>
    </format>
    <format dxfId="283">
      <pivotArea field="2" type="button" dataOnly="0" labelOnly="1" outline="0"/>
    </format>
    <format dxfId="282">
      <pivotArea dataOnly="0" labelOnly="1" outline="0" axis="axisValues" fieldPosition="0"/>
    </format>
    <format dxfId="281">
      <pivotArea field="7" type="button" dataOnly="0" labelOnly="1" outline="0"/>
    </format>
    <format dxfId="280">
      <pivotArea grandRow="1" outline="0" collapsedLevelsAreSubtotals="1" fieldPosition="0"/>
    </format>
    <format dxfId="279">
      <pivotArea grandRow="1" outline="0" collapsedLevelsAreSubtotals="1" fieldPosition="0"/>
    </format>
    <format dxfId="278">
      <pivotArea grandRow="1" outline="0" collapsedLevelsAreSubtotals="1" fieldPosition="0"/>
    </format>
    <format dxfId="277">
      <pivotArea field="3" type="button" dataOnly="0" labelOnly="1" outline="0"/>
    </format>
    <format dxfId="276">
      <pivotArea dataOnly="0" labelOnly="1" outline="0" fieldPosition="0">
        <references count="1">
          <reference field="4" count="1">
            <x v="0"/>
          </reference>
        </references>
      </pivotArea>
    </format>
    <format dxfId="275">
      <pivotArea dataOnly="0" labelOnly="1" outline="0" fieldPosition="0">
        <references count="1">
          <reference field="4" count="1">
            <x v="1"/>
          </reference>
        </references>
      </pivotArea>
    </format>
    <format dxfId="274">
      <pivotArea type="topRight" dataOnly="0" labelOnly="1" outline="0" offset="A1" fieldPosition="0"/>
    </format>
    <format dxfId="273">
      <pivotArea type="topRight" dataOnly="0" labelOnly="1" outline="0" offset="B1" fieldPosition="0"/>
    </format>
    <format dxfId="272">
      <pivotArea dataOnly="0" labelOnly="1" outline="0" fieldPosition="0">
        <references count="1">
          <reference field="4" count="1">
            <x v="2"/>
          </reference>
        </references>
      </pivotArea>
    </format>
    <format dxfId="271">
      <pivotArea dataOnly="0" labelOnly="1" outline="0" fieldPosition="0">
        <references count="1">
          <reference field="4" count="1">
            <x v="3"/>
          </reference>
        </references>
      </pivotArea>
    </format>
    <format dxfId="270">
      <pivotArea type="topRight" dataOnly="0" labelOnly="1" outline="0" offset="C1" fieldPosition="0"/>
    </format>
    <format dxfId="269">
      <pivotArea type="topRight" dataOnly="0" labelOnly="1" outline="0" offset="D1" fieldPosition="0"/>
    </format>
    <format dxfId="268">
      <pivotArea dataOnly="0" labelOnly="1" grandCol="1" outline="0" fieldPosition="0"/>
    </format>
    <format dxfId="267">
      <pivotArea type="origin" dataOnly="0" labelOnly="1" outline="0" fieldPosition="0"/>
    </format>
    <format dxfId="266">
      <pivotArea field="0" type="button" dataOnly="0" labelOnly="1" outline="0" axis="axisRow" fieldPosition="0"/>
    </format>
    <format dxfId="265">
      <pivotArea type="origin" dataOnly="0" labelOnly="1" outline="0" fieldPosition="0"/>
    </format>
    <format dxfId="264">
      <pivotArea field="4" type="button" dataOnly="0" labelOnly="1" outline="0" axis="axisCol" fieldPosition="0"/>
    </format>
    <format dxfId="263">
      <pivotArea type="topRight" dataOnly="0" labelOnly="1" outline="0" fieldPosition="0"/>
    </format>
    <format dxfId="262">
      <pivotArea field="0" type="button" dataOnly="0" labelOnly="1" outline="0" axis="axisRow" fieldPosition="0"/>
    </format>
    <format dxfId="261">
      <pivotArea dataOnly="0" labelOnly="1" outline="0" fieldPosition="0">
        <references count="1">
          <reference field="4" count="0"/>
        </references>
      </pivotArea>
    </format>
    <format dxfId="260">
      <pivotArea dataOnly="0" labelOnly="1" grandCol="1" outline="0" fieldPosition="0"/>
    </format>
    <format dxfId="259">
      <pivotArea dataOnly="0" labelOnly="1" grandRow="1" outline="0" fieldPosition="0"/>
    </format>
    <format dxfId="258">
      <pivotArea grandRow="1" outline="0" collapsedLevelsAreSubtotals="1" fieldPosition="0"/>
    </format>
  </formats>
  <chartFormats count="5">
    <chartFormat chart="50" format="2" series="1">
      <pivotArea type="data" outline="0" fieldPosition="0">
        <references count="1">
          <reference field="4294967294" count="1" selected="0">
            <x v="0"/>
          </reference>
        </references>
      </pivotArea>
    </chartFormat>
    <chartFormat chart="50" format="3" series="1">
      <pivotArea type="data" outline="0" fieldPosition="0">
        <references count="2">
          <reference field="4294967294" count="1" selected="0">
            <x v="0"/>
          </reference>
          <reference field="4" count="1" selected="0">
            <x v="1"/>
          </reference>
        </references>
      </pivotArea>
    </chartFormat>
    <chartFormat chart="50" format="4" series="1">
      <pivotArea type="data" outline="0" fieldPosition="0">
        <references count="2">
          <reference field="4294967294" count="1" selected="0">
            <x v="0"/>
          </reference>
          <reference field="4" count="1" selected="0">
            <x v="3"/>
          </reference>
        </references>
      </pivotArea>
    </chartFormat>
    <chartFormat chart="50" format="5" series="1">
      <pivotArea type="data" outline="0" fieldPosition="0">
        <references count="2">
          <reference field="4294967294" count="1" selected="0">
            <x v="0"/>
          </reference>
          <reference field="4" count="1" selected="0">
            <x v="2"/>
          </reference>
        </references>
      </pivotArea>
    </chartFormat>
    <chartFormat chart="50" format="6" series="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Total Revenue" cacheId="9" applyNumberFormats="0" applyBorderFormats="0" applyFontFormats="0" applyPatternFormats="0" applyAlignmentFormats="0" applyWidthHeightFormats="1" dataCaption="Values" updatedVersion="7" minRefreshableVersion="3" useAutoFormatting="1" createdVersion="5" indent="0" compact="0" outline="1" outlineData="1" compactData="0" multipleFieldFilters="0" chartFormat="3">
  <location ref="B5:B6" firstHeaderRow="1" firstDataRow="1" firstDataCol="0"/>
  <pivotFields count="19">
    <pivotField compact="0" showAll="0">
      <items count="8">
        <item x="2"/>
        <item x="4"/>
        <item x="0"/>
        <item x="1"/>
        <item x="3"/>
        <item x="6"/>
        <item x="5"/>
        <item t="default"/>
      </items>
    </pivotField>
    <pivotField compact="0" showAll="0"/>
    <pivotField compact="0" showAll="0"/>
    <pivotField compact="0" showAll="0"/>
    <pivotField compact="0" showAll="0">
      <items count="5">
        <item x="1"/>
        <item x="3"/>
        <item x="2"/>
        <item x="0"/>
        <item t="default"/>
      </items>
    </pivotField>
    <pivotField compact="0" numFmtId="14" showAll="0">
      <items count="15">
        <item x="0"/>
        <item x="1"/>
        <item x="2"/>
        <item x="3"/>
        <item x="4"/>
        <item x="5"/>
        <item x="6"/>
        <item x="7"/>
        <item x="8"/>
        <item x="9"/>
        <item x="10"/>
        <item x="11"/>
        <item x="12"/>
        <item x="13"/>
        <item t="default"/>
      </items>
    </pivotField>
    <pivotField compact="0" showAll="0" nonAutoSortDefault="1"/>
    <pivotField compact="0" showAll="0">
      <items count="9">
        <item x="1"/>
        <item x="2"/>
        <item x="7"/>
        <item x="0"/>
        <item x="5"/>
        <item x="3"/>
        <item x="4"/>
        <item x="6"/>
        <item t="default"/>
      </items>
    </pivotField>
    <pivotField compact="0" showAll="0"/>
    <pivotField compact="0" showAll="0"/>
    <pivotField compact="0" numFmtId="14" showAll="0"/>
    <pivotField compact="0" numFmtId="165" showAll="0"/>
    <pivotField compact="0" numFmtId="167" showAll="0"/>
    <pivotField compact="0" numFmtId="167" showAll="0"/>
    <pivotField compact="0" numFmtId="167" showAll="0"/>
    <pivotField compact="0" numFmtId="168" showAll="0"/>
    <pivotField dataField="1" compact="0" numFmtId="168" showAll="0"/>
    <pivotField compact="0" showAll="0">
      <items count="7">
        <item x="0"/>
        <item x="1"/>
        <item x="2"/>
        <item x="3"/>
        <item x="4"/>
        <item x="5"/>
        <item t="default"/>
      </items>
    </pivotField>
    <pivotField compact="0" showAll="0">
      <items count="11">
        <item x="0"/>
        <item x="1"/>
        <item x="2"/>
        <item x="3"/>
        <item x="4"/>
        <item x="5"/>
        <item x="6"/>
        <item x="7"/>
        <item x="8"/>
        <item x="9"/>
        <item t="default"/>
      </items>
    </pivotField>
  </pivotFields>
  <rowItems count="1">
    <i/>
  </rowItems>
  <colItems count="1">
    <i/>
  </colItems>
  <dataFields count="1">
    <dataField name="Sum of Total Profit" fld="16" baseField="0" baseItem="0" numFmtId="170"/>
  </dataFields>
  <formats count="3">
    <format dxfId="289">
      <pivotArea dataOnly="0" outline="0" axis="axisValues" fieldPosition="0"/>
    </format>
    <format dxfId="288">
      <pivotArea dataOnly="0" labelOnly="1" outline="0" axis="axisValues" fieldPosition="0"/>
    </format>
    <format dxfId="28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E45019F-62F9-4E56-A744-03864534514E}" name="Yearly Revenue" cacheId="9" applyNumberFormats="0" applyBorderFormats="0" applyFontFormats="0" applyPatternFormats="0" applyAlignmentFormats="0" applyWidthHeightFormats="1" dataCaption="Values" updatedVersion="7" minRefreshableVersion="3" useAutoFormatting="1" createdVersion="5" indent="0" compact="0" outline="1" outlineData="1" compactData="0" multipleFieldFilters="0" chartFormat="16">
  <location ref="T6:V15" firstHeaderRow="0" firstDataRow="1" firstDataCol="1"/>
  <pivotFields count="19">
    <pivotField compact="0" showAll="0">
      <items count="8">
        <item x="2"/>
        <item x="4"/>
        <item x="0"/>
        <item x="1"/>
        <item x="3"/>
        <item x="6"/>
        <item x="5"/>
        <item t="default"/>
      </items>
    </pivotField>
    <pivotField compact="0" showAll="0"/>
    <pivotField compact="0" showAll="0">
      <items count="13">
        <item x="0"/>
        <item x="2"/>
        <item x="3"/>
        <item x="5"/>
        <item x="7"/>
        <item x="9"/>
        <item x="11"/>
        <item x="8"/>
        <item x="6"/>
        <item x="4"/>
        <item x="1"/>
        <item x="10"/>
        <item t="default"/>
      </items>
    </pivotField>
    <pivotField compact="0" showAll="0"/>
    <pivotField compact="0" showAll="0">
      <items count="5">
        <item x="1"/>
        <item x="3"/>
        <item x="2"/>
        <item x="0"/>
        <item t="default"/>
      </items>
    </pivotField>
    <pivotField compact="0" numFmtId="14" showAll="0">
      <items count="15">
        <item x="0"/>
        <item x="1"/>
        <item x="2"/>
        <item x="3"/>
        <item x="4"/>
        <item x="5"/>
        <item x="6"/>
        <item x="7"/>
        <item x="8"/>
        <item x="9"/>
        <item x="10"/>
        <item x="11"/>
        <item x="12"/>
        <item x="13"/>
        <item t="default"/>
      </items>
    </pivotField>
    <pivotField compact="0" showAll="0" nonAutoSortDefault="1"/>
    <pivotField compact="0" showAll="0">
      <items count="9">
        <item x="1"/>
        <item x="2"/>
        <item x="7"/>
        <item x="0"/>
        <item x="5"/>
        <item x="3"/>
        <item x="4"/>
        <item x="6"/>
        <item t="default"/>
      </items>
    </pivotField>
    <pivotField compact="0" showAll="0"/>
    <pivotField compact="0" showAll="0"/>
    <pivotField compact="0" numFmtId="14" showAll="0"/>
    <pivotField compact="0" numFmtId="165" showAll="0"/>
    <pivotField compact="0" numFmtId="167" showAll="0"/>
    <pivotField compact="0" numFmtId="167" showAll="0"/>
    <pivotField dataField="1" compact="0" numFmtId="167" showAll="0"/>
    <pivotField compact="0" numFmtId="168" showAll="0"/>
    <pivotField compact="0" numFmtId="168" showAll="0"/>
    <pivotField compact="0" showAll="0">
      <items count="7">
        <item sd="0" x="0"/>
        <item sd="0" x="1"/>
        <item sd="0" x="2"/>
        <item sd="0" x="3"/>
        <item sd="0" x="4"/>
        <item sd="0" x="5"/>
        <item t="default"/>
      </items>
    </pivotField>
    <pivotField axis="axisRow" compact="0" showAll="0">
      <items count="11">
        <item sd="0" x="0"/>
        <item sd="0" x="1"/>
        <item sd="0" x="2"/>
        <item sd="0" x="3"/>
        <item sd="0" x="4"/>
        <item sd="0" x="5"/>
        <item sd="0" x="6"/>
        <item sd="0" x="7"/>
        <item sd="0" x="8"/>
        <item sd="0" x="9"/>
        <item t="default"/>
      </items>
    </pivotField>
  </pivotFields>
  <rowFields count="1">
    <field x="18"/>
  </rowFields>
  <rowItems count="9">
    <i>
      <x v="1"/>
    </i>
    <i>
      <x v="2"/>
    </i>
    <i>
      <x v="3"/>
    </i>
    <i>
      <x v="4"/>
    </i>
    <i>
      <x v="5"/>
    </i>
    <i>
      <x v="6"/>
    </i>
    <i>
      <x v="7"/>
    </i>
    <i>
      <x v="8"/>
    </i>
    <i t="grand">
      <x/>
    </i>
  </rowItems>
  <colFields count="1">
    <field x="-2"/>
  </colFields>
  <colItems count="2">
    <i>
      <x/>
    </i>
    <i i="1">
      <x v="1"/>
    </i>
  </colItems>
  <dataFields count="2">
    <dataField name="Sum of Total Revenue" fld="14" baseField="0" baseItem="9" numFmtId="171"/>
    <dataField name="Sum of Total Revenue2" fld="14" baseField="0" baseItem="0"/>
  </dataFields>
  <formats count="20">
    <format dxfId="309">
      <pivotArea field="4" type="button" dataOnly="0" labelOnly="1" outline="0"/>
    </format>
    <format dxfId="308">
      <pivotArea dataOnly="0" labelOnly="1" grandRow="1" outline="0" fieldPosition="0"/>
    </format>
    <format dxfId="307">
      <pivotArea outline="0" collapsedLevelsAreSubtotals="1" fieldPosition="0"/>
    </format>
    <format dxfId="306">
      <pivotArea field="2" type="button" dataOnly="0" labelOnly="1" outline="0"/>
    </format>
    <format dxfId="305">
      <pivotArea dataOnly="0" labelOnly="1" outline="0" axis="axisValues" fieldPosition="0"/>
    </format>
    <format dxfId="304">
      <pivotArea field="7" type="button" dataOnly="0" labelOnly="1" outline="0"/>
    </format>
    <format dxfId="303">
      <pivotArea grandRow="1" outline="0" collapsedLevelsAreSubtotals="1" fieldPosition="0"/>
    </format>
    <format dxfId="302">
      <pivotArea grandRow="1" outline="0" collapsedLevelsAreSubtotals="1" fieldPosition="0"/>
    </format>
    <format dxfId="301">
      <pivotArea grandRow="1" outline="0" collapsedLevelsAreSubtotals="1" fieldPosition="0"/>
    </format>
    <format dxfId="300">
      <pivotArea outline="0" fieldPosition="0">
        <references count="1">
          <reference field="4294967294" count="1">
            <x v="0"/>
          </reference>
        </references>
      </pivotArea>
    </format>
    <format dxfId="299">
      <pivotArea dataOnly="0" labelOnly="1" outline="0" fieldPosition="0">
        <references count="1">
          <reference field="4294967294" count="1">
            <x v="0"/>
          </reference>
        </references>
      </pivotArea>
    </format>
    <format dxfId="298">
      <pivotArea dataOnly="0" labelOnly="1" outline="0" fieldPosition="0">
        <references count="1">
          <reference field="4294967294" count="1">
            <x v="1"/>
          </reference>
        </references>
      </pivotArea>
    </format>
    <format dxfId="297">
      <pivotArea dataOnly="0" labelOnly="1" outline="0" fieldPosition="0">
        <references count="1">
          <reference field="4294967294" count="1">
            <x v="1"/>
          </reference>
        </references>
      </pivotArea>
    </format>
    <format dxfId="296">
      <pivotArea dataOnly="0" labelOnly="1" outline="0" fieldPosition="0">
        <references count="1">
          <reference field="4294967294" count="1">
            <x v="0"/>
          </reference>
        </references>
      </pivotArea>
    </format>
    <format dxfId="295">
      <pivotArea field="18" type="button" dataOnly="0" labelOnly="1" outline="0" axis="axisRow" fieldPosition="0"/>
    </format>
    <format dxfId="294">
      <pivotArea dataOnly="0" labelOnly="1" grandRow="1" outline="0" fieldPosition="0"/>
    </format>
    <format dxfId="293">
      <pivotArea field="18" grandRow="1" outline="0" axis="axisRow" fieldPosition="0">
        <references count="1">
          <reference field="4294967294" count="1" selected="0">
            <x v="1"/>
          </reference>
        </references>
      </pivotArea>
    </format>
    <format dxfId="292">
      <pivotArea field="18" type="button" dataOnly="0" labelOnly="1" outline="0" axis="axisRow" fieldPosition="0"/>
    </format>
    <format dxfId="291">
      <pivotArea field="18" grandRow="1" outline="0" axis="axisRow" fieldPosition="0">
        <references count="1">
          <reference field="4294967294" count="1" selected="0">
            <x v="0"/>
          </reference>
        </references>
      </pivotArea>
    </format>
    <format dxfId="290">
      <pivotArea field="18" grandRow="1" outline="0" axis="axisRow" fieldPosition="0">
        <references count="1">
          <reference field="4294967294" count="1" selected="0">
            <x v="0"/>
          </reference>
        </references>
      </pivotArea>
    </format>
  </formats>
  <chartFormats count="2">
    <chartFormat chart="14" format="4" series="1">
      <pivotArea type="data" outline="0" fieldPosition="0">
        <references count="1">
          <reference field="4294967294" count="1" selected="0">
            <x v="1"/>
          </reference>
        </references>
      </pivotArea>
    </chartFormat>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00000000-0013-0000-FFFF-FFFF01000000}" sourceName="Order Year">
  <pivotTables>
    <pivotTable tabId="7" name="Total Revenue"/>
    <pivotTable tabId="7" name="Order Priority"/>
    <pivotTable tabId="7" name="Items' Profit"/>
    <pivotTable tabId="7" name="Sales Channel"/>
    <pivotTable tabId="7" name="New Order By Region"/>
    <pivotTable tabId="7" name="Monthly Revenue"/>
    <pivotTable tabId="7" name="Order Lead Time"/>
  </pivotTables>
  <data>
    <tabular pivotCacheId="1">
      <items count="8">
        <i x="1" s="1"/>
        <i x="2" s="1"/>
        <i x="7" s="1"/>
        <i x="0" s="1"/>
        <i x="5" s="1"/>
        <i x="3" s="1"/>
        <i x="4" s="1"/>
        <i x="6"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228B9218-8B2D-42EB-8781-088E8CEE7F62}" sourceName="Region">
  <pivotTables>
    <pivotTable tabId="7" name="Items' Profit"/>
    <pivotTable tabId="7" name="Order Priority"/>
    <pivotTable tabId="7" name="Sales Channel"/>
    <pivotTable tabId="7" name="Total Revenue"/>
    <pivotTable tabId="7" name="Yearly Revenue"/>
    <pivotTable tabId="7" name="Monthly Revenue"/>
  </pivotTables>
  <data>
    <tabular pivotCacheId="1">
      <items count="7">
        <i x="2" s="1"/>
        <i x="4" s="1"/>
        <i x="0" s="1"/>
        <i x="1" s="1"/>
        <i x="3" s="1"/>
        <i x="6" s="1"/>
        <i x="5"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AC8E3D54-575B-494D-9AD7-188C08430847}" sourceName="Order Priority">
  <pivotTables>
    <pivotTable tabId="7" name="Items' Profit"/>
    <pivotTable tabId="7" name="Order Priority"/>
    <pivotTable tabId="7" name="Sales Channel"/>
    <pivotTable tabId="7" name="Total Revenue"/>
    <pivotTable tabId="7" name="Yearly Revenue"/>
    <pivotTable tabId="7" name="Order Lead Time"/>
    <pivotTable tabId="7" name="Monthly Revenue"/>
  </pivotTables>
  <data>
    <tabular pivotCacheId="1">
      <items count="4">
        <i x="1" s="1"/>
        <i x="3" s="1"/>
        <i x="2" s="1"/>
        <i x="0"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76E9E209-9A8F-4D64-9511-504157631B60}" sourceName="Item Type">
  <pivotTables>
    <pivotTable tabId="7" name="Units Sold By Month"/>
    <pivotTable tabId="7" name="Units sold by Year"/>
    <pivotTable tabId="7" name="Order Lead Time"/>
  </pivotTables>
  <data>
    <tabular pivotCacheId="1">
      <items count="12">
        <i x="0"/>
        <i x="2" s="1"/>
        <i x="3"/>
        <i x="5"/>
        <i x="7"/>
        <i x="9"/>
        <i x="11"/>
        <i x="8"/>
        <i x="6"/>
        <i x="4"/>
        <i x="1"/>
        <i x="10"/>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1" xr10:uid="{03C0E449-5F6C-48E2-B089-6E637F722CB9}" cache="Slicer_Order_Year" caption="Year" columnCount="2" lockedPosition="1" rowHeight="241300"/>
  <slicer name="Region 2" xr10:uid="{DF3F2F80-D7D6-451D-BEB1-73B90D1839B5}" cache="Slicer_Region1" caption="Region" columnCount="2" lockedPosition="1" rowHeight="257175"/>
  <slicer name="Order Priority" xr10:uid="{511CFA0C-9EAA-4DA8-B892-3781E6382D10}" cache="Slicer_Order_Priority" caption="Order Priority" columnCount="2" lockedPosition="1" rowHeight="257175"/>
  <slicer name="Item Type" xr10:uid="{959F4BB5-3766-495A-B8F1-64751B157305}" cache="Slicer_Item_Type" caption="Item Type" showCaption="0" lockedPosition="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clean_data" displayName="clean_data" ref="B1:R5001" totalsRowShown="0">
  <tableColumns count="17">
    <tableColumn id="1" xr3:uid="{00000000-0010-0000-0000-000001000000}" name="Region" dataDxfId="325"/>
    <tableColumn id="2" xr3:uid="{00000000-0010-0000-0000-000002000000}" name="Country" dataDxfId="324"/>
    <tableColumn id="3" xr3:uid="{00000000-0010-0000-0000-000003000000}" name="Item Type" dataDxfId="323"/>
    <tableColumn id="4" xr3:uid="{00000000-0010-0000-0000-000004000000}" name="Sales Channel" dataDxfId="322"/>
    <tableColumn id="5" xr3:uid="{00000000-0010-0000-0000-000005000000}" name="Order Priority" dataDxfId="321"/>
    <tableColumn id="6" xr3:uid="{00000000-0010-0000-0000-000006000000}" name="Order Date" dataDxfId="320"/>
    <tableColumn id="17" xr3:uid="{00000000-0010-0000-0000-000011000000}" name="Order Month"/>
    <tableColumn id="8" xr3:uid="{00000000-0010-0000-0000-000008000000}" name="Order Year" dataDxfId="319"/>
    <tableColumn id="9" xr3:uid="{00000000-0010-0000-0000-000009000000}" name="Order ID" dataDxfId="318"/>
    <tableColumn id="7" xr3:uid="{8CE6391D-F57C-444D-B092-80412B214824}" name="Order Lead Time (Days)" dataDxfId="317">
      <calculatedColumnFormula>_xlfn.DAYS(clean_data[[#This Row],[Ship Date]],clean_data[[#This Row],[Order Date]])</calculatedColumnFormula>
    </tableColumn>
    <tableColumn id="10" xr3:uid="{00000000-0010-0000-0000-00000A000000}" name="Ship Date" dataDxfId="316"/>
    <tableColumn id="11" xr3:uid="{00000000-0010-0000-0000-00000B000000}" name="Units Sold" dataDxfId="315"/>
    <tableColumn id="12" xr3:uid="{00000000-0010-0000-0000-00000C000000}" name="Unit Price" dataDxfId="314"/>
    <tableColumn id="13" xr3:uid="{00000000-0010-0000-0000-00000D000000}" name="Unit Cost" dataDxfId="313"/>
    <tableColumn id="14" xr3:uid="{00000000-0010-0000-0000-00000E000000}" name="Total Revenue" dataDxfId="312"/>
    <tableColumn id="15" xr3:uid="{00000000-0010-0000-0000-00000F000000}" name="Total Cost" dataDxfId="311"/>
    <tableColumn id="16" xr3:uid="{00000000-0010-0000-0000-000010000000}" name="Total Profit" dataDxfId="310"/>
  </tableColumns>
  <tableStyleInfo name="TableStyleLight14 2" showFirstColumn="0" showLastColumn="0" showRowStripes="0"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5001"/>
  <sheetViews>
    <sheetView workbookViewId="0"/>
  </sheetViews>
  <sheetFormatPr defaultColWidth="14.85546875" defaultRowHeight="15"/>
  <cols>
    <col min="1" max="1" width="14.85546875" customWidth="1"/>
  </cols>
  <sheetData>
    <row r="1" spans="1:16">
      <c r="A1" t="s">
        <v>0</v>
      </c>
      <c r="B1" t="s">
        <v>1</v>
      </c>
      <c r="C1" t="s">
        <v>2</v>
      </c>
      <c r="D1" t="s">
        <v>3</v>
      </c>
      <c r="E1" t="s">
        <v>4</v>
      </c>
      <c r="F1" t="s">
        <v>5</v>
      </c>
      <c r="G1" t="s">
        <v>6</v>
      </c>
      <c r="H1" t="s">
        <v>7</v>
      </c>
      <c r="I1" t="s">
        <v>8</v>
      </c>
      <c r="J1" t="s">
        <v>9</v>
      </c>
      <c r="K1" t="s">
        <v>10</v>
      </c>
      <c r="L1" t="s">
        <v>11</v>
      </c>
      <c r="M1" t="s">
        <v>12</v>
      </c>
      <c r="N1" t="s">
        <v>13</v>
      </c>
    </row>
    <row r="2" spans="1:16">
      <c r="A2" t="s">
        <v>14</v>
      </c>
      <c r="B2" t="s">
        <v>15</v>
      </c>
      <c r="C2" t="s">
        <v>16</v>
      </c>
      <c r="D2" t="s">
        <v>17</v>
      </c>
      <c r="E2" t="s">
        <v>18</v>
      </c>
      <c r="F2" s="18">
        <v>41628</v>
      </c>
      <c r="G2">
        <v>957081544</v>
      </c>
      <c r="H2" s="18">
        <v>41650</v>
      </c>
      <c r="I2">
        <v>552</v>
      </c>
      <c r="J2">
        <v>255.28</v>
      </c>
      <c r="K2">
        <v>159.41999999999999</v>
      </c>
      <c r="L2">
        <v>140914.56</v>
      </c>
      <c r="M2">
        <v>87999.84</v>
      </c>
      <c r="N2">
        <v>52914.720000000001</v>
      </c>
      <c r="P2" s="19"/>
    </row>
    <row r="3" spans="1:16">
      <c r="A3" t="s">
        <v>14</v>
      </c>
      <c r="B3" t="s">
        <v>19</v>
      </c>
      <c r="C3" t="s">
        <v>20</v>
      </c>
      <c r="D3" t="s">
        <v>21</v>
      </c>
      <c r="E3" t="s">
        <v>22</v>
      </c>
      <c r="F3" s="18">
        <v>40364</v>
      </c>
      <c r="G3">
        <v>301644504</v>
      </c>
      <c r="H3" s="18">
        <v>40385</v>
      </c>
      <c r="I3">
        <v>2167</v>
      </c>
      <c r="J3">
        <v>152.58000000000001</v>
      </c>
      <c r="K3">
        <v>97.44</v>
      </c>
      <c r="L3">
        <v>330640.86</v>
      </c>
      <c r="M3">
        <v>211152.48</v>
      </c>
      <c r="N3">
        <v>119488.38</v>
      </c>
    </row>
    <row r="4" spans="1:16">
      <c r="A4" t="s">
        <v>23</v>
      </c>
      <c r="B4" t="s">
        <v>24</v>
      </c>
      <c r="C4" t="s">
        <v>25</v>
      </c>
      <c r="D4" t="s">
        <v>21</v>
      </c>
      <c r="E4" t="s">
        <v>22</v>
      </c>
      <c r="F4" s="18">
        <v>40798</v>
      </c>
      <c r="G4">
        <v>478051030</v>
      </c>
      <c r="H4" s="18">
        <v>40815</v>
      </c>
      <c r="I4">
        <v>4778</v>
      </c>
      <c r="J4">
        <v>47.45</v>
      </c>
      <c r="K4">
        <v>31.79</v>
      </c>
      <c r="L4">
        <v>226716.1</v>
      </c>
      <c r="M4">
        <v>151892.62</v>
      </c>
      <c r="N4">
        <v>74823.48</v>
      </c>
    </row>
    <row r="5" spans="1:16">
      <c r="A5" t="s">
        <v>26</v>
      </c>
      <c r="B5" t="s">
        <v>27</v>
      </c>
      <c r="C5" t="s">
        <v>28</v>
      </c>
      <c r="D5" t="s">
        <v>21</v>
      </c>
      <c r="E5" t="s">
        <v>29</v>
      </c>
      <c r="F5" s="18">
        <v>40311</v>
      </c>
      <c r="G5">
        <v>892599952</v>
      </c>
      <c r="H5" s="18">
        <v>40344</v>
      </c>
      <c r="I5">
        <v>9016</v>
      </c>
      <c r="J5">
        <v>205.7</v>
      </c>
      <c r="K5">
        <v>117.11</v>
      </c>
      <c r="L5">
        <v>1854591.2</v>
      </c>
      <c r="M5">
        <v>1055863.76</v>
      </c>
      <c r="N5">
        <v>798727.44</v>
      </c>
    </row>
    <row r="6" spans="1:16">
      <c r="A6" t="s">
        <v>26</v>
      </c>
      <c r="B6" t="s">
        <v>30</v>
      </c>
      <c r="C6" t="s">
        <v>20</v>
      </c>
      <c r="D6" t="s">
        <v>21</v>
      </c>
      <c r="E6" t="s">
        <v>22</v>
      </c>
      <c r="F6" s="18">
        <v>42205</v>
      </c>
      <c r="G6">
        <v>571902596</v>
      </c>
      <c r="H6" s="18">
        <v>42212</v>
      </c>
      <c r="I6">
        <v>7542</v>
      </c>
      <c r="J6">
        <v>152.58000000000001</v>
      </c>
      <c r="K6">
        <v>97.44</v>
      </c>
      <c r="L6">
        <v>1150758.3600000001</v>
      </c>
      <c r="M6">
        <v>734892.48</v>
      </c>
      <c r="N6">
        <v>415865.88</v>
      </c>
    </row>
    <row r="7" spans="1:16">
      <c r="A7" t="s">
        <v>31</v>
      </c>
      <c r="B7" t="s">
        <v>32</v>
      </c>
      <c r="C7" t="s">
        <v>33</v>
      </c>
      <c r="D7" t="s">
        <v>21</v>
      </c>
      <c r="E7" t="s">
        <v>29</v>
      </c>
      <c r="F7" s="18">
        <v>40490</v>
      </c>
      <c r="G7">
        <v>412882792</v>
      </c>
      <c r="H7" s="18">
        <v>40504</v>
      </c>
      <c r="I7">
        <v>48</v>
      </c>
      <c r="J7">
        <v>81.73</v>
      </c>
      <c r="K7">
        <v>56.67</v>
      </c>
      <c r="L7">
        <v>3923.04</v>
      </c>
      <c r="M7">
        <v>2720.16</v>
      </c>
      <c r="N7">
        <v>1202.8800000000001</v>
      </c>
    </row>
    <row r="8" spans="1:16">
      <c r="A8" t="s">
        <v>34</v>
      </c>
      <c r="B8" t="s">
        <v>35</v>
      </c>
      <c r="C8" t="s">
        <v>36</v>
      </c>
      <c r="D8" t="s">
        <v>21</v>
      </c>
      <c r="E8" t="s">
        <v>37</v>
      </c>
      <c r="F8" s="18">
        <v>40630</v>
      </c>
      <c r="G8">
        <v>932776868</v>
      </c>
      <c r="H8" s="18">
        <v>40673</v>
      </c>
      <c r="I8">
        <v>8258</v>
      </c>
      <c r="J8">
        <v>109.28</v>
      </c>
      <c r="K8">
        <v>35.840000000000003</v>
      </c>
      <c r="L8">
        <v>902434.24</v>
      </c>
      <c r="M8">
        <v>295966.71999999997</v>
      </c>
      <c r="N8">
        <v>606467.52</v>
      </c>
    </row>
    <row r="9" spans="1:16">
      <c r="A9" t="s">
        <v>23</v>
      </c>
      <c r="B9" t="s">
        <v>38</v>
      </c>
      <c r="C9" t="s">
        <v>36</v>
      </c>
      <c r="D9" t="s">
        <v>17</v>
      </c>
      <c r="E9" t="s">
        <v>18</v>
      </c>
      <c r="F9" s="18">
        <v>41561</v>
      </c>
      <c r="G9">
        <v>919133651</v>
      </c>
      <c r="H9" s="18">
        <v>41582</v>
      </c>
      <c r="I9">
        <v>927</v>
      </c>
      <c r="J9">
        <v>109.28</v>
      </c>
      <c r="K9">
        <v>35.840000000000003</v>
      </c>
      <c r="L9">
        <v>101302.56</v>
      </c>
      <c r="M9">
        <v>33223.68</v>
      </c>
      <c r="N9">
        <v>68078.880000000005</v>
      </c>
    </row>
    <row r="10" spans="1:16">
      <c r="A10" t="s">
        <v>31</v>
      </c>
      <c r="B10" t="s">
        <v>39</v>
      </c>
      <c r="C10" t="s">
        <v>36</v>
      </c>
      <c r="D10" t="s">
        <v>21</v>
      </c>
      <c r="E10" t="s">
        <v>18</v>
      </c>
      <c r="F10" s="18">
        <v>42609</v>
      </c>
      <c r="G10">
        <v>579814469</v>
      </c>
      <c r="H10" s="18">
        <v>42648</v>
      </c>
      <c r="I10">
        <v>8841</v>
      </c>
      <c r="J10">
        <v>109.28</v>
      </c>
      <c r="K10">
        <v>35.840000000000003</v>
      </c>
      <c r="L10">
        <v>966144.48</v>
      </c>
      <c r="M10">
        <v>316861.44</v>
      </c>
      <c r="N10">
        <v>649283.04</v>
      </c>
    </row>
    <row r="11" spans="1:16">
      <c r="A11" t="s">
        <v>40</v>
      </c>
      <c r="B11" t="s">
        <v>41</v>
      </c>
      <c r="C11" t="s">
        <v>16</v>
      </c>
      <c r="D11" t="s">
        <v>17</v>
      </c>
      <c r="E11" t="s">
        <v>18</v>
      </c>
      <c r="F11" s="18">
        <v>42107</v>
      </c>
      <c r="G11">
        <v>192993152</v>
      </c>
      <c r="H11" s="18">
        <v>42131</v>
      </c>
      <c r="I11">
        <v>9817</v>
      </c>
      <c r="J11">
        <v>255.28</v>
      </c>
      <c r="K11">
        <v>159.41999999999999</v>
      </c>
      <c r="L11">
        <v>2506083.7599999998</v>
      </c>
      <c r="M11">
        <v>1565026.14</v>
      </c>
      <c r="N11">
        <v>941057.62</v>
      </c>
    </row>
    <row r="12" spans="1:16">
      <c r="A12" t="s">
        <v>31</v>
      </c>
      <c r="B12" t="s">
        <v>42</v>
      </c>
      <c r="C12" t="s">
        <v>43</v>
      </c>
      <c r="D12" t="s">
        <v>21</v>
      </c>
      <c r="E12" t="s">
        <v>22</v>
      </c>
      <c r="F12" s="18">
        <v>41542</v>
      </c>
      <c r="G12">
        <v>557156026</v>
      </c>
      <c r="H12" s="18">
        <v>41562</v>
      </c>
      <c r="I12">
        <v>3704</v>
      </c>
      <c r="J12">
        <v>651.21</v>
      </c>
      <c r="K12">
        <v>524.96</v>
      </c>
      <c r="L12">
        <v>2412081.84</v>
      </c>
      <c r="M12">
        <v>1944451.84</v>
      </c>
      <c r="N12">
        <v>467630</v>
      </c>
    </row>
    <row r="13" spans="1:16">
      <c r="A13" t="s">
        <v>31</v>
      </c>
      <c r="B13" t="s">
        <v>44</v>
      </c>
      <c r="C13" t="s">
        <v>45</v>
      </c>
      <c r="D13" t="s">
        <v>17</v>
      </c>
      <c r="E13" t="s">
        <v>18</v>
      </c>
      <c r="F13" s="18">
        <v>41406</v>
      </c>
      <c r="G13">
        <v>741101920</v>
      </c>
      <c r="H13" s="18">
        <v>41411</v>
      </c>
      <c r="I13">
        <v>7382</v>
      </c>
      <c r="J13">
        <v>437.2</v>
      </c>
      <c r="K13">
        <v>263.33</v>
      </c>
      <c r="L13">
        <v>3227410.4</v>
      </c>
      <c r="M13">
        <v>1943902.06</v>
      </c>
      <c r="N13">
        <v>1283508.3400000001</v>
      </c>
    </row>
    <row r="14" spans="1:16">
      <c r="A14" t="s">
        <v>26</v>
      </c>
      <c r="B14" t="s">
        <v>46</v>
      </c>
      <c r="C14" t="s">
        <v>28</v>
      </c>
      <c r="D14" t="s">
        <v>21</v>
      </c>
      <c r="E14" t="s">
        <v>29</v>
      </c>
      <c r="F14" s="18">
        <v>42582</v>
      </c>
      <c r="G14">
        <v>333942162</v>
      </c>
      <c r="H14" s="18">
        <v>42607</v>
      </c>
      <c r="I14">
        <v>9762</v>
      </c>
      <c r="J14">
        <v>205.7</v>
      </c>
      <c r="K14">
        <v>117.11</v>
      </c>
      <c r="L14">
        <v>2008043.4</v>
      </c>
      <c r="M14">
        <v>1143227.82</v>
      </c>
      <c r="N14">
        <v>864815.58</v>
      </c>
    </row>
    <row r="15" spans="1:16">
      <c r="A15" t="s">
        <v>14</v>
      </c>
      <c r="B15" t="s">
        <v>47</v>
      </c>
      <c r="C15" t="s">
        <v>45</v>
      </c>
      <c r="D15" t="s">
        <v>21</v>
      </c>
      <c r="E15" t="s">
        <v>37</v>
      </c>
      <c r="F15" s="18">
        <v>42191</v>
      </c>
      <c r="G15">
        <v>795100581</v>
      </c>
      <c r="H15" s="18">
        <v>42201</v>
      </c>
      <c r="I15">
        <v>6786</v>
      </c>
      <c r="J15">
        <v>437.2</v>
      </c>
      <c r="K15">
        <v>263.33</v>
      </c>
      <c r="L15">
        <v>2966839.2</v>
      </c>
      <c r="M15">
        <v>1786957.38</v>
      </c>
      <c r="N15">
        <v>1179881.82</v>
      </c>
    </row>
    <row r="16" spans="1:16">
      <c r="A16" t="s">
        <v>14</v>
      </c>
      <c r="B16" t="s">
        <v>48</v>
      </c>
      <c r="C16" t="s">
        <v>16</v>
      </c>
      <c r="D16" t="s">
        <v>17</v>
      </c>
      <c r="E16" t="s">
        <v>29</v>
      </c>
      <c r="F16" s="18">
        <v>40510</v>
      </c>
      <c r="G16">
        <v>504313504</v>
      </c>
      <c r="H16" s="18">
        <v>40515</v>
      </c>
      <c r="I16">
        <v>6428</v>
      </c>
      <c r="J16">
        <v>255.28</v>
      </c>
      <c r="K16">
        <v>159.41999999999999</v>
      </c>
      <c r="L16">
        <v>1640939.84</v>
      </c>
      <c r="M16">
        <v>1024751.76</v>
      </c>
      <c r="N16">
        <v>616188.07999999996</v>
      </c>
    </row>
    <row r="17" spans="1:14">
      <c r="A17" t="s">
        <v>31</v>
      </c>
      <c r="B17" t="s">
        <v>49</v>
      </c>
      <c r="C17" t="s">
        <v>50</v>
      </c>
      <c r="D17" t="s">
        <v>21</v>
      </c>
      <c r="E17" t="s">
        <v>37</v>
      </c>
      <c r="F17" s="18">
        <v>42355</v>
      </c>
      <c r="G17">
        <v>611629760</v>
      </c>
      <c r="H17" s="18">
        <v>42400</v>
      </c>
      <c r="I17">
        <v>3693</v>
      </c>
      <c r="J17">
        <v>421.89</v>
      </c>
      <c r="K17">
        <v>364.69</v>
      </c>
      <c r="L17">
        <v>1558039.77</v>
      </c>
      <c r="M17">
        <v>1346800.17</v>
      </c>
      <c r="N17">
        <v>211239.6</v>
      </c>
    </row>
    <row r="18" spans="1:14">
      <c r="A18" t="s">
        <v>23</v>
      </c>
      <c r="B18" t="s">
        <v>51</v>
      </c>
      <c r="C18" t="s">
        <v>28</v>
      </c>
      <c r="D18" t="s">
        <v>21</v>
      </c>
      <c r="E18" t="s">
        <v>22</v>
      </c>
      <c r="F18" s="18">
        <v>41864</v>
      </c>
      <c r="G18">
        <v>987410676</v>
      </c>
      <c r="H18" s="18">
        <v>41888</v>
      </c>
      <c r="I18">
        <v>5616</v>
      </c>
      <c r="J18">
        <v>205.7</v>
      </c>
      <c r="K18">
        <v>117.11</v>
      </c>
      <c r="L18">
        <v>1155211.2</v>
      </c>
      <c r="M18">
        <v>657689.76</v>
      </c>
      <c r="N18">
        <v>497521.44</v>
      </c>
    </row>
    <row r="19" spans="1:14">
      <c r="A19" t="s">
        <v>23</v>
      </c>
      <c r="B19" t="s">
        <v>52</v>
      </c>
      <c r="C19" t="s">
        <v>43</v>
      </c>
      <c r="D19" t="s">
        <v>17</v>
      </c>
      <c r="E19" t="s">
        <v>29</v>
      </c>
      <c r="F19" s="18">
        <v>40482</v>
      </c>
      <c r="G19">
        <v>672330081</v>
      </c>
      <c r="H19" s="18">
        <v>40511</v>
      </c>
      <c r="I19">
        <v>6266</v>
      </c>
      <c r="J19">
        <v>651.21</v>
      </c>
      <c r="K19">
        <v>524.96</v>
      </c>
      <c r="L19">
        <v>4080481.86</v>
      </c>
      <c r="M19">
        <v>3289399.36</v>
      </c>
      <c r="N19">
        <v>791082.5</v>
      </c>
    </row>
    <row r="20" spans="1:14">
      <c r="A20" t="s">
        <v>53</v>
      </c>
      <c r="B20" t="s">
        <v>54</v>
      </c>
      <c r="C20" t="s">
        <v>25</v>
      </c>
      <c r="D20" t="s">
        <v>17</v>
      </c>
      <c r="E20" t="s">
        <v>22</v>
      </c>
      <c r="F20" s="18">
        <v>42807</v>
      </c>
      <c r="G20">
        <v>127374303</v>
      </c>
      <c r="H20" s="18">
        <v>42814</v>
      </c>
      <c r="I20">
        <v>1742</v>
      </c>
      <c r="J20">
        <v>47.45</v>
      </c>
      <c r="K20">
        <v>31.79</v>
      </c>
      <c r="L20">
        <v>82657.899999999994</v>
      </c>
      <c r="M20">
        <v>55378.18</v>
      </c>
      <c r="N20">
        <v>27279.72</v>
      </c>
    </row>
    <row r="21" spans="1:14">
      <c r="A21" t="s">
        <v>14</v>
      </c>
      <c r="B21" t="s">
        <v>55</v>
      </c>
      <c r="C21" t="s">
        <v>16</v>
      </c>
      <c r="D21" t="s">
        <v>21</v>
      </c>
      <c r="E21" t="s">
        <v>22</v>
      </c>
      <c r="F21" s="18">
        <v>41380</v>
      </c>
      <c r="G21">
        <v>783842170</v>
      </c>
      <c r="H21" s="18">
        <v>41426</v>
      </c>
      <c r="I21">
        <v>5172</v>
      </c>
      <c r="J21">
        <v>255.28</v>
      </c>
      <c r="K21">
        <v>159.41999999999999</v>
      </c>
      <c r="L21">
        <v>1320308.1599999999</v>
      </c>
      <c r="M21">
        <v>824520.24</v>
      </c>
      <c r="N21">
        <v>495787.92</v>
      </c>
    </row>
    <row r="22" spans="1:14">
      <c r="A22" t="s">
        <v>31</v>
      </c>
      <c r="B22" t="s">
        <v>56</v>
      </c>
      <c r="C22" t="s">
        <v>25</v>
      </c>
      <c r="D22" t="s">
        <v>21</v>
      </c>
      <c r="E22" t="s">
        <v>29</v>
      </c>
      <c r="F22" s="18">
        <v>40196</v>
      </c>
      <c r="G22">
        <v>993345010</v>
      </c>
      <c r="H22" s="18">
        <v>40240</v>
      </c>
      <c r="I22">
        <v>1718</v>
      </c>
      <c r="J22">
        <v>47.45</v>
      </c>
      <c r="K22">
        <v>31.79</v>
      </c>
      <c r="L22">
        <v>81519.100000000006</v>
      </c>
      <c r="M22">
        <v>54615.22</v>
      </c>
      <c r="N22">
        <v>26903.88</v>
      </c>
    </row>
    <row r="23" spans="1:14">
      <c r="A23" t="s">
        <v>31</v>
      </c>
      <c r="B23" t="s">
        <v>57</v>
      </c>
      <c r="C23" t="s">
        <v>16</v>
      </c>
      <c r="D23" t="s">
        <v>21</v>
      </c>
      <c r="E23" t="s">
        <v>18</v>
      </c>
      <c r="F23" s="18">
        <v>42252</v>
      </c>
      <c r="G23">
        <v>977806651</v>
      </c>
      <c r="H23" s="18">
        <v>42291</v>
      </c>
      <c r="I23">
        <v>3572</v>
      </c>
      <c r="J23">
        <v>255.28</v>
      </c>
      <c r="K23">
        <v>159.41999999999999</v>
      </c>
      <c r="L23">
        <v>911860.16</v>
      </c>
      <c r="M23">
        <v>569448.24</v>
      </c>
      <c r="N23">
        <v>342411.92</v>
      </c>
    </row>
    <row r="24" spans="1:14">
      <c r="A24" t="s">
        <v>23</v>
      </c>
      <c r="B24" t="s">
        <v>58</v>
      </c>
      <c r="C24" t="s">
        <v>59</v>
      </c>
      <c r="D24" t="s">
        <v>17</v>
      </c>
      <c r="E24" t="s">
        <v>29</v>
      </c>
      <c r="F24" s="18">
        <v>42641</v>
      </c>
      <c r="G24">
        <v>579463422</v>
      </c>
      <c r="H24" s="18">
        <v>42675</v>
      </c>
      <c r="I24">
        <v>4958</v>
      </c>
      <c r="J24">
        <v>9.33</v>
      </c>
      <c r="K24">
        <v>6.92</v>
      </c>
      <c r="L24">
        <v>46258.14</v>
      </c>
      <c r="M24">
        <v>34309.360000000001</v>
      </c>
      <c r="N24">
        <v>11948.78</v>
      </c>
    </row>
    <row r="25" spans="1:14">
      <c r="A25" t="s">
        <v>34</v>
      </c>
      <c r="B25" t="s">
        <v>60</v>
      </c>
      <c r="C25" t="s">
        <v>25</v>
      </c>
      <c r="D25" t="s">
        <v>21</v>
      </c>
      <c r="E25" t="s">
        <v>29</v>
      </c>
      <c r="F25" s="18">
        <v>40990</v>
      </c>
      <c r="G25">
        <v>610864150</v>
      </c>
      <c r="H25" s="18">
        <v>41006</v>
      </c>
      <c r="I25">
        <v>7132</v>
      </c>
      <c r="J25">
        <v>47.45</v>
      </c>
      <c r="K25">
        <v>31.79</v>
      </c>
      <c r="L25">
        <v>338413.4</v>
      </c>
      <c r="M25">
        <v>226726.28</v>
      </c>
      <c r="N25">
        <v>111687.12</v>
      </c>
    </row>
    <row r="26" spans="1:14">
      <c r="A26" t="s">
        <v>31</v>
      </c>
      <c r="B26" t="s">
        <v>61</v>
      </c>
      <c r="C26" t="s">
        <v>20</v>
      </c>
      <c r="D26" t="s">
        <v>21</v>
      </c>
      <c r="E26" t="s">
        <v>29</v>
      </c>
      <c r="F26" s="18">
        <v>42850</v>
      </c>
      <c r="G26">
        <v>604870164</v>
      </c>
      <c r="H26" s="18">
        <v>42891</v>
      </c>
      <c r="I26">
        <v>3378</v>
      </c>
      <c r="J26">
        <v>152.58000000000001</v>
      </c>
      <c r="K26">
        <v>97.44</v>
      </c>
      <c r="L26">
        <v>515415.24</v>
      </c>
      <c r="M26">
        <v>329152.32</v>
      </c>
      <c r="N26">
        <v>186262.92</v>
      </c>
    </row>
    <row r="27" spans="1:14">
      <c r="A27" t="s">
        <v>14</v>
      </c>
      <c r="B27" t="s">
        <v>62</v>
      </c>
      <c r="C27" t="s">
        <v>28</v>
      </c>
      <c r="D27" t="s">
        <v>17</v>
      </c>
      <c r="E27" t="s">
        <v>37</v>
      </c>
      <c r="F27" s="18">
        <v>41711</v>
      </c>
      <c r="G27">
        <v>164655292</v>
      </c>
      <c r="H27" s="18">
        <v>41760</v>
      </c>
      <c r="I27">
        <v>4015</v>
      </c>
      <c r="J27">
        <v>205.7</v>
      </c>
      <c r="K27">
        <v>117.11</v>
      </c>
      <c r="L27">
        <v>825885.5</v>
      </c>
      <c r="M27">
        <v>470196.65</v>
      </c>
      <c r="N27">
        <v>355688.85</v>
      </c>
    </row>
    <row r="28" spans="1:14">
      <c r="A28" t="s">
        <v>23</v>
      </c>
      <c r="B28" t="s">
        <v>63</v>
      </c>
      <c r="C28" t="s">
        <v>59</v>
      </c>
      <c r="D28" t="s">
        <v>21</v>
      </c>
      <c r="E28" t="s">
        <v>29</v>
      </c>
      <c r="F28" s="18">
        <v>42519</v>
      </c>
      <c r="G28">
        <v>313705861</v>
      </c>
      <c r="H28" s="18">
        <v>42561</v>
      </c>
      <c r="I28">
        <v>1390</v>
      </c>
      <c r="J28">
        <v>9.33</v>
      </c>
      <c r="K28">
        <v>6.92</v>
      </c>
      <c r="L28">
        <v>12968.7</v>
      </c>
      <c r="M28">
        <v>9618.7999999999993</v>
      </c>
      <c r="N28">
        <v>3349.9</v>
      </c>
    </row>
    <row r="29" spans="1:14">
      <c r="A29" t="s">
        <v>14</v>
      </c>
      <c r="B29" t="s">
        <v>64</v>
      </c>
      <c r="C29" t="s">
        <v>43</v>
      </c>
      <c r="D29" t="s">
        <v>17</v>
      </c>
      <c r="E29" t="s">
        <v>18</v>
      </c>
      <c r="F29" s="18">
        <v>40925</v>
      </c>
      <c r="G29">
        <v>345820701</v>
      </c>
      <c r="H29" s="18">
        <v>40940</v>
      </c>
      <c r="I29">
        <v>4885</v>
      </c>
      <c r="J29">
        <v>651.21</v>
      </c>
      <c r="K29">
        <v>524.96</v>
      </c>
      <c r="L29">
        <v>3181160.85</v>
      </c>
      <c r="M29">
        <v>2564429.6</v>
      </c>
      <c r="N29">
        <v>616731.25</v>
      </c>
    </row>
    <row r="30" spans="1:14">
      <c r="A30" t="s">
        <v>40</v>
      </c>
      <c r="B30" t="s">
        <v>65</v>
      </c>
      <c r="C30" t="s">
        <v>16</v>
      </c>
      <c r="D30" t="s">
        <v>17</v>
      </c>
      <c r="E30" t="s">
        <v>18</v>
      </c>
      <c r="F30" s="18">
        <v>41270</v>
      </c>
      <c r="G30">
        <v>975111138</v>
      </c>
      <c r="H30" s="18">
        <v>41295</v>
      </c>
      <c r="I30">
        <v>5910</v>
      </c>
      <c r="J30">
        <v>255.28</v>
      </c>
      <c r="K30">
        <v>159.41999999999999</v>
      </c>
      <c r="L30">
        <v>1508704.8</v>
      </c>
      <c r="M30">
        <v>942172.2</v>
      </c>
      <c r="N30">
        <v>566532.6</v>
      </c>
    </row>
    <row r="31" spans="1:14">
      <c r="A31" t="s">
        <v>34</v>
      </c>
      <c r="B31" t="s">
        <v>66</v>
      </c>
      <c r="C31" t="s">
        <v>20</v>
      </c>
      <c r="D31" t="s">
        <v>17</v>
      </c>
      <c r="E31" t="s">
        <v>22</v>
      </c>
      <c r="F31" s="18">
        <v>41365</v>
      </c>
      <c r="G31">
        <v>286001002</v>
      </c>
      <c r="H31" s="18">
        <v>41379</v>
      </c>
      <c r="I31">
        <v>2907</v>
      </c>
      <c r="J31">
        <v>152.58000000000001</v>
      </c>
      <c r="K31">
        <v>97.44</v>
      </c>
      <c r="L31">
        <v>443550.06</v>
      </c>
      <c r="M31">
        <v>283258.08</v>
      </c>
      <c r="N31">
        <v>160291.98000000001</v>
      </c>
    </row>
    <row r="32" spans="1:14">
      <c r="A32" t="s">
        <v>31</v>
      </c>
      <c r="B32" t="s">
        <v>67</v>
      </c>
      <c r="C32" t="s">
        <v>45</v>
      </c>
      <c r="D32" t="s">
        <v>21</v>
      </c>
      <c r="E32" t="s">
        <v>37</v>
      </c>
      <c r="F32" s="18">
        <v>42181</v>
      </c>
      <c r="G32">
        <v>483226621</v>
      </c>
      <c r="H32" s="18">
        <v>42222</v>
      </c>
      <c r="I32">
        <v>6350</v>
      </c>
      <c r="J32">
        <v>437.2</v>
      </c>
      <c r="K32">
        <v>263.33</v>
      </c>
      <c r="L32">
        <v>2776220</v>
      </c>
      <c r="M32">
        <v>1672145.5</v>
      </c>
      <c r="N32">
        <v>1104074.5</v>
      </c>
    </row>
    <row r="33" spans="1:14">
      <c r="A33" t="s">
        <v>34</v>
      </c>
      <c r="B33" t="s">
        <v>68</v>
      </c>
      <c r="C33" t="s">
        <v>36</v>
      </c>
      <c r="D33" t="s">
        <v>21</v>
      </c>
      <c r="E33" t="s">
        <v>18</v>
      </c>
      <c r="F33" s="18">
        <v>40925</v>
      </c>
      <c r="G33">
        <v>241836822</v>
      </c>
      <c r="H33" s="18">
        <v>40925</v>
      </c>
      <c r="I33">
        <v>3744</v>
      </c>
      <c r="J33">
        <v>109.28</v>
      </c>
      <c r="K33">
        <v>35.840000000000003</v>
      </c>
      <c r="L33">
        <v>409144.32000000001</v>
      </c>
      <c r="M33">
        <v>134184.95999999999</v>
      </c>
      <c r="N33">
        <v>274959.35999999999</v>
      </c>
    </row>
    <row r="34" spans="1:14">
      <c r="A34" t="s">
        <v>31</v>
      </c>
      <c r="B34" t="s">
        <v>44</v>
      </c>
      <c r="C34" t="s">
        <v>36</v>
      </c>
      <c r="D34" t="s">
        <v>17</v>
      </c>
      <c r="E34" t="s">
        <v>37</v>
      </c>
      <c r="F34" s="18">
        <v>40727</v>
      </c>
      <c r="G34">
        <v>557192933</v>
      </c>
      <c r="H34" s="18">
        <v>40729</v>
      </c>
      <c r="I34">
        <v>4626</v>
      </c>
      <c r="J34">
        <v>109.28</v>
      </c>
      <c r="K34">
        <v>35.840000000000003</v>
      </c>
      <c r="L34">
        <v>505529.28</v>
      </c>
      <c r="M34">
        <v>165795.84</v>
      </c>
      <c r="N34">
        <v>339733.44</v>
      </c>
    </row>
    <row r="35" spans="1:14">
      <c r="A35" t="s">
        <v>40</v>
      </c>
      <c r="B35" t="s">
        <v>69</v>
      </c>
      <c r="C35" t="s">
        <v>50</v>
      </c>
      <c r="D35" t="s">
        <v>17</v>
      </c>
      <c r="E35" t="s">
        <v>29</v>
      </c>
      <c r="F35" s="18">
        <v>40956</v>
      </c>
      <c r="G35">
        <v>694968783</v>
      </c>
      <c r="H35" s="18">
        <v>41001</v>
      </c>
      <c r="I35">
        <v>5562</v>
      </c>
      <c r="J35">
        <v>421.89</v>
      </c>
      <c r="K35">
        <v>364.69</v>
      </c>
      <c r="L35">
        <v>2346552.1800000002</v>
      </c>
      <c r="M35">
        <v>2028405.78</v>
      </c>
      <c r="N35">
        <v>318146.40000000002</v>
      </c>
    </row>
    <row r="36" spans="1:14">
      <c r="A36" t="s">
        <v>31</v>
      </c>
      <c r="B36" t="s">
        <v>49</v>
      </c>
      <c r="C36" t="s">
        <v>59</v>
      </c>
      <c r="D36" t="s">
        <v>17</v>
      </c>
      <c r="E36" t="s">
        <v>37</v>
      </c>
      <c r="F36" s="18">
        <v>41369</v>
      </c>
      <c r="G36">
        <v>441150701</v>
      </c>
      <c r="H36" s="18">
        <v>41406</v>
      </c>
      <c r="I36">
        <v>5150</v>
      </c>
      <c r="J36">
        <v>9.33</v>
      </c>
      <c r="K36">
        <v>6.92</v>
      </c>
      <c r="L36">
        <v>48049.5</v>
      </c>
      <c r="M36">
        <v>35638</v>
      </c>
      <c r="N36">
        <v>12411.5</v>
      </c>
    </row>
    <row r="37" spans="1:14">
      <c r="A37" t="s">
        <v>23</v>
      </c>
      <c r="B37" t="s">
        <v>24</v>
      </c>
      <c r="C37" t="s">
        <v>28</v>
      </c>
      <c r="D37" t="s">
        <v>17</v>
      </c>
      <c r="E37" t="s">
        <v>18</v>
      </c>
      <c r="F37" s="18">
        <v>40732</v>
      </c>
      <c r="G37">
        <v>552037513</v>
      </c>
      <c r="H37" s="18">
        <v>40760</v>
      </c>
      <c r="I37">
        <v>9022</v>
      </c>
      <c r="J37">
        <v>205.7</v>
      </c>
      <c r="K37">
        <v>117.11</v>
      </c>
      <c r="L37">
        <v>1855825.4</v>
      </c>
      <c r="M37">
        <v>1056566.42</v>
      </c>
      <c r="N37">
        <v>799258.98</v>
      </c>
    </row>
    <row r="38" spans="1:14">
      <c r="A38" t="s">
        <v>34</v>
      </c>
      <c r="B38" t="s">
        <v>66</v>
      </c>
      <c r="C38" t="s">
        <v>45</v>
      </c>
      <c r="D38" t="s">
        <v>21</v>
      </c>
      <c r="E38" t="s">
        <v>22</v>
      </c>
      <c r="F38" s="18">
        <v>40963</v>
      </c>
      <c r="G38">
        <v>504240548</v>
      </c>
      <c r="H38" s="18">
        <v>40995</v>
      </c>
      <c r="I38">
        <v>4838</v>
      </c>
      <c r="J38">
        <v>437.2</v>
      </c>
      <c r="K38">
        <v>263.33</v>
      </c>
      <c r="L38">
        <v>2115173.6</v>
      </c>
      <c r="M38">
        <v>1273990.54</v>
      </c>
      <c r="N38">
        <v>841183.06</v>
      </c>
    </row>
    <row r="39" spans="1:14">
      <c r="A39" t="s">
        <v>23</v>
      </c>
      <c r="B39" t="s">
        <v>70</v>
      </c>
      <c r="C39" t="s">
        <v>71</v>
      </c>
      <c r="D39" t="s">
        <v>21</v>
      </c>
      <c r="E39" t="s">
        <v>29</v>
      </c>
      <c r="F39" s="18">
        <v>40222</v>
      </c>
      <c r="G39">
        <v>744683635</v>
      </c>
      <c r="H39" s="18">
        <v>40269</v>
      </c>
      <c r="I39">
        <v>7291</v>
      </c>
      <c r="J39">
        <v>154.06</v>
      </c>
      <c r="K39">
        <v>90.93</v>
      </c>
      <c r="L39">
        <v>1123251.46</v>
      </c>
      <c r="M39">
        <v>662970.63</v>
      </c>
      <c r="N39">
        <v>460280.83</v>
      </c>
    </row>
    <row r="40" spans="1:14">
      <c r="A40" t="s">
        <v>40</v>
      </c>
      <c r="B40" t="s">
        <v>72</v>
      </c>
      <c r="C40" t="s">
        <v>33</v>
      </c>
      <c r="D40" t="s">
        <v>17</v>
      </c>
      <c r="E40" t="s">
        <v>29</v>
      </c>
      <c r="F40" s="18">
        <v>42589</v>
      </c>
      <c r="G40">
        <v>440603101</v>
      </c>
      <c r="H40" s="18">
        <v>42628</v>
      </c>
      <c r="I40">
        <v>3104</v>
      </c>
      <c r="J40">
        <v>81.73</v>
      </c>
      <c r="K40">
        <v>56.67</v>
      </c>
      <c r="L40">
        <v>253689.92</v>
      </c>
      <c r="M40">
        <v>175903.68</v>
      </c>
      <c r="N40">
        <v>77786.240000000005</v>
      </c>
    </row>
    <row r="41" spans="1:14">
      <c r="A41" t="s">
        <v>31</v>
      </c>
      <c r="B41" t="s">
        <v>73</v>
      </c>
      <c r="C41" t="s">
        <v>36</v>
      </c>
      <c r="D41" t="s">
        <v>21</v>
      </c>
      <c r="E41" t="s">
        <v>29</v>
      </c>
      <c r="F41" s="18">
        <v>42851</v>
      </c>
      <c r="G41">
        <v>629547774</v>
      </c>
      <c r="H41" s="18">
        <v>42858</v>
      </c>
      <c r="I41">
        <v>6031</v>
      </c>
      <c r="J41">
        <v>109.28</v>
      </c>
      <c r="K41">
        <v>35.840000000000003</v>
      </c>
      <c r="L41">
        <v>659067.68000000005</v>
      </c>
      <c r="M41">
        <v>216151.04000000001</v>
      </c>
      <c r="N41">
        <v>442916.64</v>
      </c>
    </row>
    <row r="42" spans="1:14">
      <c r="A42" t="s">
        <v>23</v>
      </c>
      <c r="B42" t="s">
        <v>74</v>
      </c>
      <c r="C42" t="s">
        <v>50</v>
      </c>
      <c r="D42" t="s">
        <v>17</v>
      </c>
      <c r="E42" t="s">
        <v>29</v>
      </c>
      <c r="F42" s="18">
        <v>41719</v>
      </c>
      <c r="G42">
        <v>169378983</v>
      </c>
      <c r="H42" s="18">
        <v>41739</v>
      </c>
      <c r="I42">
        <v>1860</v>
      </c>
      <c r="J42">
        <v>421.89</v>
      </c>
      <c r="K42">
        <v>364.69</v>
      </c>
      <c r="L42">
        <v>784715.4</v>
      </c>
      <c r="M42">
        <v>678323.4</v>
      </c>
      <c r="N42">
        <v>106392</v>
      </c>
    </row>
    <row r="43" spans="1:14">
      <c r="A43" t="s">
        <v>31</v>
      </c>
      <c r="B43" t="s">
        <v>61</v>
      </c>
      <c r="C43" t="s">
        <v>33</v>
      </c>
      <c r="D43" t="s">
        <v>21</v>
      </c>
      <c r="E43" t="s">
        <v>29</v>
      </c>
      <c r="F43" s="18">
        <v>41672</v>
      </c>
      <c r="G43">
        <v>688270556</v>
      </c>
      <c r="H43" s="18">
        <v>41702</v>
      </c>
      <c r="I43">
        <v>3407</v>
      </c>
      <c r="J43">
        <v>81.73</v>
      </c>
      <c r="K43">
        <v>56.67</v>
      </c>
      <c r="L43">
        <v>278454.11</v>
      </c>
      <c r="M43">
        <v>193074.69</v>
      </c>
      <c r="N43">
        <v>85379.42</v>
      </c>
    </row>
    <row r="44" spans="1:14">
      <c r="A44" t="s">
        <v>26</v>
      </c>
      <c r="B44" t="s">
        <v>75</v>
      </c>
      <c r="C44" t="s">
        <v>50</v>
      </c>
      <c r="D44" t="s">
        <v>17</v>
      </c>
      <c r="E44" t="s">
        <v>29</v>
      </c>
      <c r="F44" s="18">
        <v>42815</v>
      </c>
      <c r="G44">
        <v>734708821</v>
      </c>
      <c r="H44" s="18">
        <v>42818</v>
      </c>
      <c r="I44">
        <v>5522</v>
      </c>
      <c r="J44">
        <v>421.89</v>
      </c>
      <c r="K44">
        <v>364.69</v>
      </c>
      <c r="L44">
        <v>2329676.58</v>
      </c>
      <c r="M44">
        <v>2013818.18</v>
      </c>
      <c r="N44">
        <v>315858.40000000002</v>
      </c>
    </row>
    <row r="45" spans="1:14">
      <c r="A45" t="s">
        <v>26</v>
      </c>
      <c r="B45" t="s">
        <v>76</v>
      </c>
      <c r="C45" t="s">
        <v>20</v>
      </c>
      <c r="D45" t="s">
        <v>17</v>
      </c>
      <c r="E45" t="s">
        <v>22</v>
      </c>
      <c r="F45" s="18">
        <v>41492</v>
      </c>
      <c r="G45">
        <v>727492606</v>
      </c>
      <c r="H45" s="18">
        <v>41539</v>
      </c>
      <c r="I45">
        <v>84</v>
      </c>
      <c r="J45">
        <v>152.58000000000001</v>
      </c>
      <c r="K45">
        <v>97.44</v>
      </c>
      <c r="L45">
        <v>12816.72</v>
      </c>
      <c r="M45">
        <v>8184.96</v>
      </c>
      <c r="N45">
        <v>4631.76</v>
      </c>
    </row>
    <row r="46" spans="1:14">
      <c r="A46" t="s">
        <v>31</v>
      </c>
      <c r="B46" t="s">
        <v>57</v>
      </c>
      <c r="C46" t="s">
        <v>16</v>
      </c>
      <c r="D46" t="s">
        <v>21</v>
      </c>
      <c r="E46" t="s">
        <v>18</v>
      </c>
      <c r="F46" s="18">
        <v>42734</v>
      </c>
      <c r="G46">
        <v>705733239</v>
      </c>
      <c r="H46" s="18">
        <v>42760</v>
      </c>
      <c r="I46">
        <v>1003</v>
      </c>
      <c r="J46">
        <v>255.28</v>
      </c>
      <c r="K46">
        <v>159.41999999999999</v>
      </c>
      <c r="L46">
        <v>256045.84</v>
      </c>
      <c r="M46">
        <v>159898.26</v>
      </c>
      <c r="N46">
        <v>96147.58</v>
      </c>
    </row>
    <row r="47" spans="1:14">
      <c r="A47" t="s">
        <v>40</v>
      </c>
      <c r="B47" t="s">
        <v>77</v>
      </c>
      <c r="C47" t="s">
        <v>43</v>
      </c>
      <c r="D47" t="s">
        <v>21</v>
      </c>
      <c r="E47" t="s">
        <v>22</v>
      </c>
      <c r="F47" s="18">
        <v>42280</v>
      </c>
      <c r="G47">
        <v>778854548</v>
      </c>
      <c r="H47" s="18">
        <v>42280</v>
      </c>
      <c r="I47">
        <v>9224</v>
      </c>
      <c r="J47">
        <v>651.21</v>
      </c>
      <c r="K47">
        <v>524.96</v>
      </c>
      <c r="L47">
        <v>6006761.04</v>
      </c>
      <c r="M47">
        <v>4842231.04</v>
      </c>
      <c r="N47">
        <v>1164530</v>
      </c>
    </row>
    <row r="48" spans="1:14">
      <c r="A48" t="s">
        <v>40</v>
      </c>
      <c r="B48" t="s">
        <v>78</v>
      </c>
      <c r="C48" t="s">
        <v>45</v>
      </c>
      <c r="D48" t="s">
        <v>21</v>
      </c>
      <c r="E48" t="s">
        <v>18</v>
      </c>
      <c r="F48" s="18">
        <v>41789</v>
      </c>
      <c r="G48">
        <v>676592862</v>
      </c>
      <c r="H48" s="18">
        <v>41829</v>
      </c>
      <c r="I48">
        <v>7718</v>
      </c>
      <c r="J48">
        <v>437.2</v>
      </c>
      <c r="K48">
        <v>263.33</v>
      </c>
      <c r="L48">
        <v>3374309.6</v>
      </c>
      <c r="M48">
        <v>2032380.94</v>
      </c>
      <c r="N48">
        <v>1341928.6599999999</v>
      </c>
    </row>
    <row r="49" spans="1:14">
      <c r="A49" t="s">
        <v>31</v>
      </c>
      <c r="B49" t="s">
        <v>49</v>
      </c>
      <c r="C49" t="s">
        <v>79</v>
      </c>
      <c r="D49" t="s">
        <v>21</v>
      </c>
      <c r="E49" t="s">
        <v>18</v>
      </c>
      <c r="F49" s="18">
        <v>41927</v>
      </c>
      <c r="G49">
        <v>198997008</v>
      </c>
      <c r="H49" s="18">
        <v>41928</v>
      </c>
      <c r="I49">
        <v>6492</v>
      </c>
      <c r="J49">
        <v>668.27</v>
      </c>
      <c r="K49">
        <v>502.54</v>
      </c>
      <c r="L49">
        <v>4338408.84</v>
      </c>
      <c r="M49">
        <v>3262489.68</v>
      </c>
      <c r="N49">
        <v>1075919.1599999999</v>
      </c>
    </row>
    <row r="50" spans="1:14">
      <c r="A50" t="s">
        <v>23</v>
      </c>
      <c r="B50" t="s">
        <v>80</v>
      </c>
      <c r="C50" t="s">
        <v>25</v>
      </c>
      <c r="D50" t="s">
        <v>17</v>
      </c>
      <c r="E50" t="s">
        <v>37</v>
      </c>
      <c r="F50" s="18">
        <v>40984</v>
      </c>
      <c r="G50">
        <v>566428315</v>
      </c>
      <c r="H50" s="18">
        <v>40991</v>
      </c>
      <c r="I50">
        <v>7581</v>
      </c>
      <c r="J50">
        <v>47.45</v>
      </c>
      <c r="K50">
        <v>31.79</v>
      </c>
      <c r="L50">
        <v>359718.45</v>
      </c>
      <c r="M50">
        <v>240999.99</v>
      </c>
      <c r="N50">
        <v>118718.46</v>
      </c>
    </row>
    <row r="51" spans="1:14">
      <c r="A51" t="s">
        <v>26</v>
      </c>
      <c r="B51" t="s">
        <v>81</v>
      </c>
      <c r="C51" t="s">
        <v>16</v>
      </c>
      <c r="D51" t="s">
        <v>17</v>
      </c>
      <c r="E51" t="s">
        <v>18</v>
      </c>
      <c r="F51" s="18">
        <v>41786</v>
      </c>
      <c r="G51">
        <v>369560611</v>
      </c>
      <c r="H51" s="18">
        <v>41803</v>
      </c>
      <c r="I51">
        <v>52</v>
      </c>
      <c r="J51">
        <v>255.28</v>
      </c>
      <c r="K51">
        <v>159.41999999999999</v>
      </c>
      <c r="L51">
        <v>13274.56</v>
      </c>
      <c r="M51">
        <v>8289.84</v>
      </c>
      <c r="N51">
        <v>4984.72</v>
      </c>
    </row>
    <row r="52" spans="1:14">
      <c r="A52" t="s">
        <v>23</v>
      </c>
      <c r="B52" t="s">
        <v>82</v>
      </c>
      <c r="C52" t="s">
        <v>20</v>
      </c>
      <c r="D52" t="s">
        <v>17</v>
      </c>
      <c r="E52" t="s">
        <v>18</v>
      </c>
      <c r="F52" s="18">
        <v>42016</v>
      </c>
      <c r="G52">
        <v>519380223</v>
      </c>
      <c r="H52" s="18">
        <v>42021</v>
      </c>
      <c r="I52">
        <v>5005</v>
      </c>
      <c r="J52">
        <v>152.58000000000001</v>
      </c>
      <c r="K52">
        <v>97.44</v>
      </c>
      <c r="L52">
        <v>763662.9</v>
      </c>
      <c r="M52">
        <v>487687.2</v>
      </c>
      <c r="N52">
        <v>275975.7</v>
      </c>
    </row>
    <row r="53" spans="1:14">
      <c r="A53" t="s">
        <v>26</v>
      </c>
      <c r="B53" t="s">
        <v>75</v>
      </c>
      <c r="C53" t="s">
        <v>43</v>
      </c>
      <c r="D53" t="s">
        <v>17</v>
      </c>
      <c r="E53" t="s">
        <v>37</v>
      </c>
      <c r="F53" s="18">
        <v>41131</v>
      </c>
      <c r="G53">
        <v>197185981</v>
      </c>
      <c r="H53" s="18">
        <v>41163</v>
      </c>
      <c r="I53">
        <v>568</v>
      </c>
      <c r="J53">
        <v>651.21</v>
      </c>
      <c r="K53">
        <v>524.96</v>
      </c>
      <c r="L53">
        <v>369887.28</v>
      </c>
      <c r="M53">
        <v>298177.28000000003</v>
      </c>
      <c r="N53">
        <v>71710</v>
      </c>
    </row>
    <row r="54" spans="1:14">
      <c r="A54" t="s">
        <v>23</v>
      </c>
      <c r="B54" t="s">
        <v>83</v>
      </c>
      <c r="C54" t="s">
        <v>43</v>
      </c>
      <c r="D54" t="s">
        <v>17</v>
      </c>
      <c r="E54" t="s">
        <v>37</v>
      </c>
      <c r="F54" s="18">
        <v>41742</v>
      </c>
      <c r="G54">
        <v>904589211</v>
      </c>
      <c r="H54" s="18">
        <v>41763</v>
      </c>
      <c r="I54">
        <v>6905</v>
      </c>
      <c r="J54">
        <v>651.21</v>
      </c>
      <c r="K54">
        <v>524.96</v>
      </c>
      <c r="L54">
        <v>4496605.05</v>
      </c>
      <c r="M54">
        <v>3624848.8</v>
      </c>
      <c r="N54">
        <v>871756.25</v>
      </c>
    </row>
    <row r="55" spans="1:14">
      <c r="A55" t="s">
        <v>34</v>
      </c>
      <c r="B55" t="s">
        <v>60</v>
      </c>
      <c r="C55" t="s">
        <v>79</v>
      </c>
      <c r="D55" t="s">
        <v>21</v>
      </c>
      <c r="E55" t="s">
        <v>37</v>
      </c>
      <c r="F55" s="18">
        <v>42697</v>
      </c>
      <c r="G55">
        <v>613513743</v>
      </c>
      <c r="H55" s="18">
        <v>42735</v>
      </c>
      <c r="I55">
        <v>1205</v>
      </c>
      <c r="J55">
        <v>668.27</v>
      </c>
      <c r="K55">
        <v>502.54</v>
      </c>
      <c r="L55">
        <v>805265.35</v>
      </c>
      <c r="M55">
        <v>605560.69999999995</v>
      </c>
      <c r="N55">
        <v>199704.65</v>
      </c>
    </row>
    <row r="56" spans="1:14">
      <c r="A56" t="s">
        <v>34</v>
      </c>
      <c r="B56" t="s">
        <v>84</v>
      </c>
      <c r="C56" t="s">
        <v>36</v>
      </c>
      <c r="D56" t="s">
        <v>21</v>
      </c>
      <c r="E56" t="s">
        <v>18</v>
      </c>
      <c r="F56" s="18">
        <v>40473</v>
      </c>
      <c r="G56">
        <v>516195905</v>
      </c>
      <c r="H56" s="18">
        <v>40480</v>
      </c>
      <c r="I56">
        <v>2694</v>
      </c>
      <c r="J56">
        <v>109.28</v>
      </c>
      <c r="K56">
        <v>35.840000000000003</v>
      </c>
      <c r="L56">
        <v>294400.32</v>
      </c>
      <c r="M56">
        <v>96552.960000000006</v>
      </c>
      <c r="N56">
        <v>197847.36</v>
      </c>
    </row>
    <row r="57" spans="1:14">
      <c r="A57" t="s">
        <v>26</v>
      </c>
      <c r="B57" t="s">
        <v>76</v>
      </c>
      <c r="C57" t="s">
        <v>71</v>
      </c>
      <c r="D57" t="s">
        <v>21</v>
      </c>
      <c r="E57" t="s">
        <v>37</v>
      </c>
      <c r="F57" s="18">
        <v>41611</v>
      </c>
      <c r="G57">
        <v>975184524</v>
      </c>
      <c r="H57" s="18">
        <v>41656</v>
      </c>
      <c r="I57">
        <v>7626</v>
      </c>
      <c r="J57">
        <v>154.06</v>
      </c>
      <c r="K57">
        <v>90.93</v>
      </c>
      <c r="L57">
        <v>1174861.56</v>
      </c>
      <c r="M57">
        <v>693432.18</v>
      </c>
      <c r="N57">
        <v>481429.38</v>
      </c>
    </row>
    <row r="58" spans="1:14">
      <c r="A58" t="s">
        <v>34</v>
      </c>
      <c r="B58" t="s">
        <v>85</v>
      </c>
      <c r="C58" t="s">
        <v>36</v>
      </c>
      <c r="D58" t="s">
        <v>17</v>
      </c>
      <c r="E58" t="s">
        <v>18</v>
      </c>
      <c r="F58" s="18">
        <v>41981</v>
      </c>
      <c r="G58">
        <v>173340928</v>
      </c>
      <c r="H58" s="18">
        <v>42007</v>
      </c>
      <c r="I58">
        <v>4287</v>
      </c>
      <c r="J58">
        <v>109.28</v>
      </c>
      <c r="K58">
        <v>35.840000000000003</v>
      </c>
      <c r="L58">
        <v>468483.36</v>
      </c>
      <c r="M58">
        <v>153646.07999999999</v>
      </c>
      <c r="N58">
        <v>314837.28000000003</v>
      </c>
    </row>
    <row r="59" spans="1:14">
      <c r="A59" t="s">
        <v>40</v>
      </c>
      <c r="B59" t="s">
        <v>86</v>
      </c>
      <c r="C59" t="s">
        <v>33</v>
      </c>
      <c r="D59" t="s">
        <v>21</v>
      </c>
      <c r="E59" t="s">
        <v>37</v>
      </c>
      <c r="F59" s="18">
        <v>41989</v>
      </c>
      <c r="G59">
        <v>863838946</v>
      </c>
      <c r="H59" s="18">
        <v>42009</v>
      </c>
      <c r="I59">
        <v>7995</v>
      </c>
      <c r="J59">
        <v>81.73</v>
      </c>
      <c r="K59">
        <v>56.67</v>
      </c>
      <c r="L59">
        <v>653431.35</v>
      </c>
      <c r="M59">
        <v>453076.65</v>
      </c>
      <c r="N59">
        <v>200354.7</v>
      </c>
    </row>
    <row r="60" spans="1:14">
      <c r="A60" t="s">
        <v>26</v>
      </c>
      <c r="B60" t="s">
        <v>87</v>
      </c>
      <c r="C60" t="s">
        <v>28</v>
      </c>
      <c r="D60" t="s">
        <v>21</v>
      </c>
      <c r="E60" t="s">
        <v>29</v>
      </c>
      <c r="F60" s="18">
        <v>42431</v>
      </c>
      <c r="G60">
        <v>920164906</v>
      </c>
      <c r="H60" s="18">
        <v>42435</v>
      </c>
      <c r="I60">
        <v>6099</v>
      </c>
      <c r="J60">
        <v>205.7</v>
      </c>
      <c r="K60">
        <v>117.11</v>
      </c>
      <c r="L60">
        <v>1254564.3</v>
      </c>
      <c r="M60">
        <v>714253.89</v>
      </c>
      <c r="N60">
        <v>540310.41</v>
      </c>
    </row>
    <row r="61" spans="1:14">
      <c r="A61" t="s">
        <v>14</v>
      </c>
      <c r="B61" t="s">
        <v>88</v>
      </c>
      <c r="C61" t="s">
        <v>50</v>
      </c>
      <c r="D61" t="s">
        <v>17</v>
      </c>
      <c r="E61" t="s">
        <v>18</v>
      </c>
      <c r="F61" s="18">
        <v>40341</v>
      </c>
      <c r="G61">
        <v>986117637</v>
      </c>
      <c r="H61" s="18">
        <v>40389</v>
      </c>
      <c r="I61">
        <v>2977</v>
      </c>
      <c r="J61">
        <v>421.89</v>
      </c>
      <c r="K61">
        <v>364.69</v>
      </c>
      <c r="L61">
        <v>1255966.53</v>
      </c>
      <c r="M61">
        <v>1085682.1299999999</v>
      </c>
      <c r="N61">
        <v>170284.4</v>
      </c>
    </row>
    <row r="62" spans="1:14">
      <c r="A62" t="s">
        <v>31</v>
      </c>
      <c r="B62" t="s">
        <v>89</v>
      </c>
      <c r="C62" t="s">
        <v>28</v>
      </c>
      <c r="D62" t="s">
        <v>17</v>
      </c>
      <c r="E62" t="s">
        <v>29</v>
      </c>
      <c r="F62" s="18">
        <v>41443</v>
      </c>
      <c r="G62">
        <v>425808465</v>
      </c>
      <c r="H62" s="18">
        <v>41473</v>
      </c>
      <c r="I62">
        <v>5042</v>
      </c>
      <c r="J62">
        <v>205.7</v>
      </c>
      <c r="K62">
        <v>117.11</v>
      </c>
      <c r="L62">
        <v>1037139.4</v>
      </c>
      <c r="M62">
        <v>590468.62</v>
      </c>
      <c r="N62">
        <v>446670.78</v>
      </c>
    </row>
    <row r="63" spans="1:14">
      <c r="A63" t="s">
        <v>14</v>
      </c>
      <c r="B63" t="s">
        <v>47</v>
      </c>
      <c r="C63" t="s">
        <v>25</v>
      </c>
      <c r="D63" t="s">
        <v>17</v>
      </c>
      <c r="E63" t="s">
        <v>29</v>
      </c>
      <c r="F63" s="18">
        <v>42167</v>
      </c>
      <c r="G63">
        <v>473661220</v>
      </c>
      <c r="H63" s="18">
        <v>42188</v>
      </c>
      <c r="I63">
        <v>5736</v>
      </c>
      <c r="J63">
        <v>47.45</v>
      </c>
      <c r="K63">
        <v>31.79</v>
      </c>
      <c r="L63">
        <v>272173.2</v>
      </c>
      <c r="M63">
        <v>182347.44</v>
      </c>
      <c r="N63">
        <v>89825.76</v>
      </c>
    </row>
    <row r="64" spans="1:14">
      <c r="A64" t="s">
        <v>23</v>
      </c>
      <c r="B64" t="s">
        <v>38</v>
      </c>
      <c r="C64" t="s">
        <v>16</v>
      </c>
      <c r="D64" t="s">
        <v>17</v>
      </c>
      <c r="E64" t="s">
        <v>22</v>
      </c>
      <c r="F64" s="18">
        <v>42098</v>
      </c>
      <c r="G64">
        <v>184412229</v>
      </c>
      <c r="H64" s="18">
        <v>42101</v>
      </c>
      <c r="I64">
        <v>531</v>
      </c>
      <c r="J64">
        <v>255.28</v>
      </c>
      <c r="K64">
        <v>159.41999999999999</v>
      </c>
      <c r="L64">
        <v>135553.68</v>
      </c>
      <c r="M64">
        <v>84652.02</v>
      </c>
      <c r="N64">
        <v>50901.66</v>
      </c>
    </row>
    <row r="65" spans="1:14">
      <c r="A65" t="s">
        <v>26</v>
      </c>
      <c r="B65" t="s">
        <v>90</v>
      </c>
      <c r="C65" t="s">
        <v>71</v>
      </c>
      <c r="D65" t="s">
        <v>21</v>
      </c>
      <c r="E65" t="s">
        <v>37</v>
      </c>
      <c r="F65" s="18">
        <v>42594</v>
      </c>
      <c r="G65">
        <v>483110320</v>
      </c>
      <c r="H65" s="18">
        <v>42643</v>
      </c>
      <c r="I65">
        <v>1934</v>
      </c>
      <c r="J65">
        <v>154.06</v>
      </c>
      <c r="K65">
        <v>90.93</v>
      </c>
      <c r="L65">
        <v>297952.03999999998</v>
      </c>
      <c r="M65">
        <v>175858.62</v>
      </c>
      <c r="N65">
        <v>122093.42</v>
      </c>
    </row>
    <row r="66" spans="1:14">
      <c r="A66" t="s">
        <v>14</v>
      </c>
      <c r="B66" t="s">
        <v>55</v>
      </c>
      <c r="C66" t="s">
        <v>79</v>
      </c>
      <c r="D66" t="s">
        <v>17</v>
      </c>
      <c r="E66" t="s">
        <v>37</v>
      </c>
      <c r="F66" s="18">
        <v>42635</v>
      </c>
      <c r="G66">
        <v>115116822</v>
      </c>
      <c r="H66" s="18">
        <v>42675</v>
      </c>
      <c r="I66">
        <v>4481</v>
      </c>
      <c r="J66">
        <v>668.27</v>
      </c>
      <c r="K66">
        <v>502.54</v>
      </c>
      <c r="L66">
        <v>2994517.87</v>
      </c>
      <c r="M66">
        <v>2251881.7400000002</v>
      </c>
      <c r="N66">
        <v>742636.13</v>
      </c>
    </row>
    <row r="67" spans="1:14">
      <c r="A67" t="s">
        <v>31</v>
      </c>
      <c r="B67" t="s">
        <v>73</v>
      </c>
      <c r="C67" t="s">
        <v>16</v>
      </c>
      <c r="D67" t="s">
        <v>17</v>
      </c>
      <c r="E67" t="s">
        <v>18</v>
      </c>
      <c r="F67" s="18">
        <v>40207</v>
      </c>
      <c r="G67">
        <v>596105563</v>
      </c>
      <c r="H67" s="18">
        <v>40257</v>
      </c>
      <c r="I67">
        <v>9738</v>
      </c>
      <c r="J67">
        <v>255.28</v>
      </c>
      <c r="K67">
        <v>159.41999999999999</v>
      </c>
      <c r="L67">
        <v>2485916.64</v>
      </c>
      <c r="M67">
        <v>1552431.96</v>
      </c>
      <c r="N67">
        <v>933484.68</v>
      </c>
    </row>
    <row r="68" spans="1:14">
      <c r="A68" t="s">
        <v>40</v>
      </c>
      <c r="B68" t="s">
        <v>91</v>
      </c>
      <c r="C68" t="s">
        <v>20</v>
      </c>
      <c r="D68" t="s">
        <v>17</v>
      </c>
      <c r="E68" t="s">
        <v>22</v>
      </c>
      <c r="F68" s="18">
        <v>41983</v>
      </c>
      <c r="G68">
        <v>362062871</v>
      </c>
      <c r="H68" s="18">
        <v>41996</v>
      </c>
      <c r="I68">
        <v>1304</v>
      </c>
      <c r="J68">
        <v>152.58000000000001</v>
      </c>
      <c r="K68">
        <v>97.44</v>
      </c>
      <c r="L68">
        <v>198964.32</v>
      </c>
      <c r="M68">
        <v>127061.75999999999</v>
      </c>
      <c r="N68">
        <v>71902.559999999998</v>
      </c>
    </row>
    <row r="69" spans="1:14">
      <c r="A69" t="s">
        <v>40</v>
      </c>
      <c r="B69" t="s">
        <v>92</v>
      </c>
      <c r="C69" t="s">
        <v>25</v>
      </c>
      <c r="D69" t="s">
        <v>17</v>
      </c>
      <c r="E69" t="s">
        <v>37</v>
      </c>
      <c r="F69" s="18">
        <v>42579</v>
      </c>
      <c r="G69">
        <v>619287574</v>
      </c>
      <c r="H69" s="18">
        <v>42584</v>
      </c>
      <c r="I69">
        <v>9810</v>
      </c>
      <c r="J69">
        <v>47.45</v>
      </c>
      <c r="K69">
        <v>31.79</v>
      </c>
      <c r="L69">
        <v>465484.5</v>
      </c>
      <c r="M69">
        <v>311859.90000000002</v>
      </c>
      <c r="N69">
        <v>153624.6</v>
      </c>
    </row>
    <row r="70" spans="1:14">
      <c r="A70" t="s">
        <v>14</v>
      </c>
      <c r="B70" t="s">
        <v>48</v>
      </c>
      <c r="C70" t="s">
        <v>36</v>
      </c>
      <c r="D70" t="s">
        <v>21</v>
      </c>
      <c r="E70" t="s">
        <v>37</v>
      </c>
      <c r="F70" s="18">
        <v>42531</v>
      </c>
      <c r="G70">
        <v>394391000</v>
      </c>
      <c r="H70" s="18">
        <v>42544</v>
      </c>
      <c r="I70">
        <v>7916</v>
      </c>
      <c r="J70">
        <v>109.28</v>
      </c>
      <c r="K70">
        <v>35.840000000000003</v>
      </c>
      <c r="L70">
        <v>865060.48</v>
      </c>
      <c r="M70">
        <v>283709.44</v>
      </c>
      <c r="N70">
        <v>581351.04</v>
      </c>
    </row>
    <row r="71" spans="1:14">
      <c r="A71" t="s">
        <v>40</v>
      </c>
      <c r="B71" t="s">
        <v>93</v>
      </c>
      <c r="C71" t="s">
        <v>25</v>
      </c>
      <c r="D71" t="s">
        <v>17</v>
      </c>
      <c r="E71" t="s">
        <v>18</v>
      </c>
      <c r="F71" s="18">
        <v>41380</v>
      </c>
      <c r="G71">
        <v>584296977</v>
      </c>
      <c r="H71" s="18">
        <v>41392</v>
      </c>
      <c r="I71">
        <v>5315</v>
      </c>
      <c r="J71">
        <v>47.45</v>
      </c>
      <c r="K71">
        <v>31.79</v>
      </c>
      <c r="L71">
        <v>252196.75</v>
      </c>
      <c r="M71">
        <v>168963.85</v>
      </c>
      <c r="N71">
        <v>83232.899999999994</v>
      </c>
    </row>
    <row r="72" spans="1:14">
      <c r="A72" t="s">
        <v>31</v>
      </c>
      <c r="B72" t="s">
        <v>57</v>
      </c>
      <c r="C72" t="s">
        <v>36</v>
      </c>
      <c r="D72" t="s">
        <v>21</v>
      </c>
      <c r="E72" t="s">
        <v>18</v>
      </c>
      <c r="F72" s="18">
        <v>41825</v>
      </c>
      <c r="G72">
        <v>806241834</v>
      </c>
      <c r="H72" s="18">
        <v>41866</v>
      </c>
      <c r="I72">
        <v>3730</v>
      </c>
      <c r="J72">
        <v>109.28</v>
      </c>
      <c r="K72">
        <v>35.840000000000003</v>
      </c>
      <c r="L72">
        <v>407614.4</v>
      </c>
      <c r="M72">
        <v>133683.20000000001</v>
      </c>
      <c r="N72">
        <v>273931.2</v>
      </c>
    </row>
    <row r="73" spans="1:14">
      <c r="A73" t="s">
        <v>23</v>
      </c>
      <c r="B73" t="s">
        <v>94</v>
      </c>
      <c r="C73" t="s">
        <v>50</v>
      </c>
      <c r="D73" t="s">
        <v>21</v>
      </c>
      <c r="E73" t="s">
        <v>18</v>
      </c>
      <c r="F73" s="18">
        <v>42802</v>
      </c>
      <c r="G73">
        <v>747774398</v>
      </c>
      <c r="H73" s="18">
        <v>42828</v>
      </c>
      <c r="I73">
        <v>1916</v>
      </c>
      <c r="J73">
        <v>421.89</v>
      </c>
      <c r="K73">
        <v>364.69</v>
      </c>
      <c r="L73">
        <v>808341.24</v>
      </c>
      <c r="M73">
        <v>698746.04</v>
      </c>
      <c r="N73">
        <v>109595.2</v>
      </c>
    </row>
    <row r="74" spans="1:14">
      <c r="A74" t="s">
        <v>14</v>
      </c>
      <c r="B74" t="s">
        <v>19</v>
      </c>
      <c r="C74" t="s">
        <v>50</v>
      </c>
      <c r="D74" t="s">
        <v>17</v>
      </c>
      <c r="E74" t="s">
        <v>37</v>
      </c>
      <c r="F74" s="18">
        <v>40871</v>
      </c>
      <c r="G74">
        <v>616755998</v>
      </c>
      <c r="H74" s="18">
        <v>40880</v>
      </c>
      <c r="I74">
        <v>660</v>
      </c>
      <c r="J74">
        <v>421.89</v>
      </c>
      <c r="K74">
        <v>364.69</v>
      </c>
      <c r="L74">
        <v>278447.40000000002</v>
      </c>
      <c r="M74">
        <v>240695.4</v>
      </c>
      <c r="N74">
        <v>37752</v>
      </c>
    </row>
    <row r="75" spans="1:14">
      <c r="A75" t="s">
        <v>34</v>
      </c>
      <c r="B75" t="s">
        <v>95</v>
      </c>
      <c r="C75" t="s">
        <v>16</v>
      </c>
      <c r="D75" t="s">
        <v>21</v>
      </c>
      <c r="E75" t="s">
        <v>22</v>
      </c>
      <c r="F75" s="18">
        <v>42663</v>
      </c>
      <c r="G75">
        <v>691360461</v>
      </c>
      <c r="H75" s="18">
        <v>42681</v>
      </c>
      <c r="I75">
        <v>7779</v>
      </c>
      <c r="J75">
        <v>255.28</v>
      </c>
      <c r="K75">
        <v>159.41999999999999</v>
      </c>
      <c r="L75">
        <v>1985823.12</v>
      </c>
      <c r="M75">
        <v>1240128.18</v>
      </c>
      <c r="N75">
        <v>745694.94</v>
      </c>
    </row>
    <row r="76" spans="1:14">
      <c r="A76" t="s">
        <v>14</v>
      </c>
      <c r="B76" t="s">
        <v>48</v>
      </c>
      <c r="C76" t="s">
        <v>25</v>
      </c>
      <c r="D76" t="s">
        <v>17</v>
      </c>
      <c r="E76" t="s">
        <v>22</v>
      </c>
      <c r="F76" s="18">
        <v>41365</v>
      </c>
      <c r="G76">
        <v>870074117</v>
      </c>
      <c r="H76" s="18">
        <v>41410</v>
      </c>
      <c r="I76">
        <v>3121</v>
      </c>
      <c r="J76">
        <v>47.45</v>
      </c>
      <c r="K76">
        <v>31.79</v>
      </c>
      <c r="L76">
        <v>148091.45000000001</v>
      </c>
      <c r="M76">
        <v>99216.59</v>
      </c>
      <c r="N76">
        <v>48874.86</v>
      </c>
    </row>
    <row r="77" spans="1:14">
      <c r="A77" t="s">
        <v>31</v>
      </c>
      <c r="B77" t="s">
        <v>96</v>
      </c>
      <c r="C77" t="s">
        <v>43</v>
      </c>
      <c r="D77" t="s">
        <v>17</v>
      </c>
      <c r="E77" t="s">
        <v>37</v>
      </c>
      <c r="F77" s="18">
        <v>40238</v>
      </c>
      <c r="G77">
        <v>221695792</v>
      </c>
      <c r="H77" s="18">
        <v>40257</v>
      </c>
      <c r="I77">
        <v>3566</v>
      </c>
      <c r="J77">
        <v>651.21</v>
      </c>
      <c r="K77">
        <v>524.96</v>
      </c>
      <c r="L77">
        <v>2322214.86</v>
      </c>
      <c r="M77">
        <v>1872007.36</v>
      </c>
      <c r="N77">
        <v>450207.5</v>
      </c>
    </row>
    <row r="78" spans="1:14">
      <c r="A78" t="s">
        <v>34</v>
      </c>
      <c r="B78" t="s">
        <v>66</v>
      </c>
      <c r="C78" t="s">
        <v>59</v>
      </c>
      <c r="D78" t="s">
        <v>17</v>
      </c>
      <c r="E78" t="s">
        <v>18</v>
      </c>
      <c r="F78" s="18">
        <v>42929</v>
      </c>
      <c r="G78">
        <v>135336816</v>
      </c>
      <c r="H78" s="18">
        <v>42964</v>
      </c>
      <c r="I78">
        <v>8026</v>
      </c>
      <c r="J78">
        <v>9.33</v>
      </c>
      <c r="K78">
        <v>6.92</v>
      </c>
      <c r="L78">
        <v>74882.58</v>
      </c>
      <c r="M78">
        <v>55539.92</v>
      </c>
      <c r="N78">
        <v>19342.66</v>
      </c>
    </row>
    <row r="79" spans="1:14">
      <c r="A79" t="s">
        <v>34</v>
      </c>
      <c r="B79" t="s">
        <v>35</v>
      </c>
      <c r="C79" t="s">
        <v>43</v>
      </c>
      <c r="D79" t="s">
        <v>17</v>
      </c>
      <c r="E79" t="s">
        <v>29</v>
      </c>
      <c r="F79" s="18">
        <v>41028</v>
      </c>
      <c r="G79">
        <v>270421016</v>
      </c>
      <c r="H79" s="18">
        <v>41052</v>
      </c>
      <c r="I79">
        <v>2443</v>
      </c>
      <c r="J79">
        <v>651.21</v>
      </c>
      <c r="K79">
        <v>524.96</v>
      </c>
      <c r="L79">
        <v>1590906.03</v>
      </c>
      <c r="M79">
        <v>1282477.28</v>
      </c>
      <c r="N79">
        <v>308428.75</v>
      </c>
    </row>
    <row r="80" spans="1:14">
      <c r="A80" t="s">
        <v>40</v>
      </c>
      <c r="B80" t="s">
        <v>97</v>
      </c>
      <c r="C80" t="s">
        <v>79</v>
      </c>
      <c r="D80" t="s">
        <v>17</v>
      </c>
      <c r="E80" t="s">
        <v>37</v>
      </c>
      <c r="F80" s="18">
        <v>40345</v>
      </c>
      <c r="G80">
        <v>806684720</v>
      </c>
      <c r="H80" s="18">
        <v>40377</v>
      </c>
      <c r="I80">
        <v>4790</v>
      </c>
      <c r="J80">
        <v>668.27</v>
      </c>
      <c r="K80">
        <v>502.54</v>
      </c>
      <c r="L80">
        <v>3201013.3</v>
      </c>
      <c r="M80">
        <v>2407166.6</v>
      </c>
      <c r="N80">
        <v>793846.7</v>
      </c>
    </row>
    <row r="81" spans="1:14">
      <c r="A81" t="s">
        <v>23</v>
      </c>
      <c r="B81" t="s">
        <v>98</v>
      </c>
      <c r="C81" t="s">
        <v>79</v>
      </c>
      <c r="D81" t="s">
        <v>17</v>
      </c>
      <c r="E81" t="s">
        <v>18</v>
      </c>
      <c r="F81" s="18">
        <v>42926</v>
      </c>
      <c r="G81">
        <v>194176757</v>
      </c>
      <c r="H81" s="18">
        <v>42967</v>
      </c>
      <c r="I81">
        <v>72</v>
      </c>
      <c r="J81">
        <v>668.27</v>
      </c>
      <c r="K81">
        <v>502.54</v>
      </c>
      <c r="L81">
        <v>48115.44</v>
      </c>
      <c r="M81">
        <v>36182.879999999997</v>
      </c>
      <c r="N81">
        <v>11932.56</v>
      </c>
    </row>
    <row r="82" spans="1:14">
      <c r="A82" t="s">
        <v>31</v>
      </c>
      <c r="B82" t="s">
        <v>99</v>
      </c>
      <c r="C82" t="s">
        <v>16</v>
      </c>
      <c r="D82" t="s">
        <v>21</v>
      </c>
      <c r="E82" t="s">
        <v>37</v>
      </c>
      <c r="F82" s="18">
        <v>42914</v>
      </c>
      <c r="G82">
        <v>103258454</v>
      </c>
      <c r="H82" s="18">
        <v>42962</v>
      </c>
      <c r="I82">
        <v>5326</v>
      </c>
      <c r="J82">
        <v>255.28</v>
      </c>
      <c r="K82">
        <v>159.41999999999999</v>
      </c>
      <c r="L82">
        <v>1359621.28</v>
      </c>
      <c r="M82">
        <v>849070.92</v>
      </c>
      <c r="N82">
        <v>510550.36</v>
      </c>
    </row>
    <row r="83" spans="1:14">
      <c r="A83" t="s">
        <v>31</v>
      </c>
      <c r="B83" t="s">
        <v>100</v>
      </c>
      <c r="C83" t="s">
        <v>43</v>
      </c>
      <c r="D83" t="s">
        <v>17</v>
      </c>
      <c r="E83" t="s">
        <v>37</v>
      </c>
      <c r="F83" s="18">
        <v>41750</v>
      </c>
      <c r="G83">
        <v>474603641</v>
      </c>
      <c r="H83" s="18">
        <v>41789</v>
      </c>
      <c r="I83">
        <v>4619</v>
      </c>
      <c r="J83">
        <v>651.21</v>
      </c>
      <c r="K83">
        <v>524.96</v>
      </c>
      <c r="L83">
        <v>3007938.99</v>
      </c>
      <c r="M83">
        <v>2424790.2400000002</v>
      </c>
      <c r="N83">
        <v>583148.75</v>
      </c>
    </row>
    <row r="84" spans="1:14">
      <c r="A84" t="s">
        <v>40</v>
      </c>
      <c r="B84" t="s">
        <v>101</v>
      </c>
      <c r="C84" t="s">
        <v>28</v>
      </c>
      <c r="D84" t="s">
        <v>17</v>
      </c>
      <c r="E84" t="s">
        <v>37</v>
      </c>
      <c r="F84" s="18">
        <v>41269</v>
      </c>
      <c r="G84">
        <v>869198644</v>
      </c>
      <c r="H84" s="18">
        <v>41279</v>
      </c>
      <c r="I84">
        <v>4049</v>
      </c>
      <c r="J84">
        <v>205.7</v>
      </c>
      <c r="K84">
        <v>117.11</v>
      </c>
      <c r="L84">
        <v>832879.3</v>
      </c>
      <c r="M84">
        <v>474178.39</v>
      </c>
      <c r="N84">
        <v>358700.91</v>
      </c>
    </row>
    <row r="85" spans="1:14">
      <c r="A85" t="s">
        <v>40</v>
      </c>
      <c r="B85" t="s">
        <v>102</v>
      </c>
      <c r="C85" t="s">
        <v>79</v>
      </c>
      <c r="D85" t="s">
        <v>17</v>
      </c>
      <c r="E85" t="s">
        <v>37</v>
      </c>
      <c r="F85" s="18">
        <v>42309</v>
      </c>
      <c r="G85">
        <v>918342292</v>
      </c>
      <c r="H85" s="18">
        <v>42359</v>
      </c>
      <c r="I85">
        <v>6747</v>
      </c>
      <c r="J85">
        <v>668.27</v>
      </c>
      <c r="K85">
        <v>502.54</v>
      </c>
      <c r="L85">
        <v>4508817.6900000004</v>
      </c>
      <c r="M85">
        <v>3390637.38</v>
      </c>
      <c r="N85">
        <v>1118180.31</v>
      </c>
    </row>
    <row r="86" spans="1:14">
      <c r="A86" t="s">
        <v>23</v>
      </c>
      <c r="B86" t="s">
        <v>103</v>
      </c>
      <c r="C86" t="s">
        <v>45</v>
      </c>
      <c r="D86" t="s">
        <v>17</v>
      </c>
      <c r="E86" t="s">
        <v>37</v>
      </c>
      <c r="F86" s="18">
        <v>40565</v>
      </c>
      <c r="G86">
        <v>773645913</v>
      </c>
      <c r="H86" s="18">
        <v>40571</v>
      </c>
      <c r="I86">
        <v>7873</v>
      </c>
      <c r="J86">
        <v>437.2</v>
      </c>
      <c r="K86">
        <v>263.33</v>
      </c>
      <c r="L86">
        <v>3442075.6</v>
      </c>
      <c r="M86">
        <v>2073197.09</v>
      </c>
      <c r="N86">
        <v>1368878.51</v>
      </c>
    </row>
    <row r="87" spans="1:14">
      <c r="A87" t="s">
        <v>26</v>
      </c>
      <c r="B87" t="s">
        <v>104</v>
      </c>
      <c r="C87" t="s">
        <v>45</v>
      </c>
      <c r="D87" t="s">
        <v>17</v>
      </c>
      <c r="E87" t="s">
        <v>22</v>
      </c>
      <c r="F87" s="18">
        <v>41803</v>
      </c>
      <c r="G87">
        <v>657033336</v>
      </c>
      <c r="H87" s="18">
        <v>41822</v>
      </c>
      <c r="I87">
        <v>9620</v>
      </c>
      <c r="J87">
        <v>437.2</v>
      </c>
      <c r="K87">
        <v>263.33</v>
      </c>
      <c r="L87">
        <v>4205864</v>
      </c>
      <c r="M87">
        <v>2533234.6</v>
      </c>
      <c r="N87">
        <v>1672629.4</v>
      </c>
    </row>
    <row r="88" spans="1:14">
      <c r="A88" t="s">
        <v>23</v>
      </c>
      <c r="B88" t="s">
        <v>38</v>
      </c>
      <c r="C88" t="s">
        <v>50</v>
      </c>
      <c r="D88" t="s">
        <v>17</v>
      </c>
      <c r="E88" t="s">
        <v>37</v>
      </c>
      <c r="F88" s="18">
        <v>41114</v>
      </c>
      <c r="G88">
        <v>410740888</v>
      </c>
      <c r="H88" s="18">
        <v>41153</v>
      </c>
      <c r="I88">
        <v>6211</v>
      </c>
      <c r="J88">
        <v>421.89</v>
      </c>
      <c r="K88">
        <v>364.69</v>
      </c>
      <c r="L88">
        <v>2620358.79</v>
      </c>
      <c r="M88">
        <v>2265089.59</v>
      </c>
      <c r="N88">
        <v>355269.2</v>
      </c>
    </row>
    <row r="89" spans="1:14">
      <c r="A89" t="s">
        <v>23</v>
      </c>
      <c r="B89" t="s">
        <v>105</v>
      </c>
      <c r="C89" t="s">
        <v>50</v>
      </c>
      <c r="D89" t="s">
        <v>21</v>
      </c>
      <c r="E89" t="s">
        <v>18</v>
      </c>
      <c r="F89" s="18">
        <v>40892</v>
      </c>
      <c r="G89">
        <v>847317397</v>
      </c>
      <c r="H89" s="18">
        <v>40895</v>
      </c>
      <c r="I89">
        <v>8902</v>
      </c>
      <c r="J89">
        <v>421.89</v>
      </c>
      <c r="K89">
        <v>364.69</v>
      </c>
      <c r="L89">
        <v>3755664.78</v>
      </c>
      <c r="M89">
        <v>3246470.38</v>
      </c>
      <c r="N89">
        <v>509194.4</v>
      </c>
    </row>
    <row r="90" spans="1:14">
      <c r="A90" t="s">
        <v>23</v>
      </c>
      <c r="B90" t="s">
        <v>106</v>
      </c>
      <c r="C90" t="s">
        <v>25</v>
      </c>
      <c r="D90" t="s">
        <v>17</v>
      </c>
      <c r="E90" t="s">
        <v>29</v>
      </c>
      <c r="F90" s="18">
        <v>41155</v>
      </c>
      <c r="G90">
        <v>599624192</v>
      </c>
      <c r="H90" s="18">
        <v>41173</v>
      </c>
      <c r="I90">
        <v>978</v>
      </c>
      <c r="J90">
        <v>47.45</v>
      </c>
      <c r="K90">
        <v>31.79</v>
      </c>
      <c r="L90">
        <v>46406.1</v>
      </c>
      <c r="M90">
        <v>31090.62</v>
      </c>
      <c r="N90">
        <v>15315.48</v>
      </c>
    </row>
    <row r="91" spans="1:14">
      <c r="A91" t="s">
        <v>26</v>
      </c>
      <c r="B91" t="s">
        <v>107</v>
      </c>
      <c r="C91" t="s">
        <v>25</v>
      </c>
      <c r="D91" t="s">
        <v>21</v>
      </c>
      <c r="E91" t="s">
        <v>37</v>
      </c>
      <c r="F91" s="18">
        <v>40927</v>
      </c>
      <c r="G91">
        <v>170835101</v>
      </c>
      <c r="H91" s="18">
        <v>40951</v>
      </c>
      <c r="I91">
        <v>2758</v>
      </c>
      <c r="J91">
        <v>47.45</v>
      </c>
      <c r="K91">
        <v>31.79</v>
      </c>
      <c r="L91">
        <v>130867.1</v>
      </c>
      <c r="M91">
        <v>87676.82</v>
      </c>
      <c r="N91">
        <v>43190.28</v>
      </c>
    </row>
    <row r="92" spans="1:14">
      <c r="A92" t="s">
        <v>14</v>
      </c>
      <c r="B92" t="s">
        <v>108</v>
      </c>
      <c r="C92" t="s">
        <v>28</v>
      </c>
      <c r="D92" t="s">
        <v>17</v>
      </c>
      <c r="E92" t="s">
        <v>37</v>
      </c>
      <c r="F92" s="18">
        <v>42386</v>
      </c>
      <c r="G92">
        <v>584436452</v>
      </c>
      <c r="H92" s="18">
        <v>42409</v>
      </c>
      <c r="I92">
        <v>6588</v>
      </c>
      <c r="J92">
        <v>205.7</v>
      </c>
      <c r="K92">
        <v>117.11</v>
      </c>
      <c r="L92">
        <v>1355151.6</v>
      </c>
      <c r="M92">
        <v>771520.68</v>
      </c>
      <c r="N92">
        <v>583630.92000000004</v>
      </c>
    </row>
    <row r="93" spans="1:14">
      <c r="A93" t="s">
        <v>40</v>
      </c>
      <c r="B93" t="s">
        <v>109</v>
      </c>
      <c r="C93" t="s">
        <v>43</v>
      </c>
      <c r="D93" t="s">
        <v>17</v>
      </c>
      <c r="E93" t="s">
        <v>37</v>
      </c>
      <c r="F93" s="18">
        <v>41184</v>
      </c>
      <c r="G93">
        <v>234227073</v>
      </c>
      <c r="H93" s="18">
        <v>41194</v>
      </c>
      <c r="I93">
        <v>1851</v>
      </c>
      <c r="J93">
        <v>651.21</v>
      </c>
      <c r="K93">
        <v>524.96</v>
      </c>
      <c r="L93">
        <v>1205389.71</v>
      </c>
      <c r="M93">
        <v>971700.96</v>
      </c>
      <c r="N93">
        <v>233688.75</v>
      </c>
    </row>
    <row r="94" spans="1:14">
      <c r="A94" t="s">
        <v>23</v>
      </c>
      <c r="B94" t="s">
        <v>110</v>
      </c>
      <c r="C94" t="s">
        <v>43</v>
      </c>
      <c r="D94" t="s">
        <v>17</v>
      </c>
      <c r="E94" t="s">
        <v>18</v>
      </c>
      <c r="F94" s="18">
        <v>41660</v>
      </c>
      <c r="G94">
        <v>734318292</v>
      </c>
      <c r="H94" s="18">
        <v>41702</v>
      </c>
      <c r="I94">
        <v>9956</v>
      </c>
      <c r="J94">
        <v>651.21</v>
      </c>
      <c r="K94">
        <v>524.96</v>
      </c>
      <c r="L94">
        <v>6483446.7599999998</v>
      </c>
      <c r="M94">
        <v>5226501.76</v>
      </c>
      <c r="N94">
        <v>1256945</v>
      </c>
    </row>
    <row r="95" spans="1:14">
      <c r="A95" t="s">
        <v>14</v>
      </c>
      <c r="B95" t="s">
        <v>111</v>
      </c>
      <c r="C95" t="s">
        <v>20</v>
      </c>
      <c r="D95" t="s">
        <v>17</v>
      </c>
      <c r="E95" t="s">
        <v>37</v>
      </c>
      <c r="F95" s="18">
        <v>41629</v>
      </c>
      <c r="G95">
        <v>169133937</v>
      </c>
      <c r="H95" s="18">
        <v>41639</v>
      </c>
      <c r="I95">
        <v>9345</v>
      </c>
      <c r="J95">
        <v>152.58000000000001</v>
      </c>
      <c r="K95">
        <v>97.44</v>
      </c>
      <c r="L95">
        <v>1425860.1</v>
      </c>
      <c r="M95">
        <v>910576.8</v>
      </c>
      <c r="N95">
        <v>515283.3</v>
      </c>
    </row>
    <row r="96" spans="1:14">
      <c r="A96" t="s">
        <v>26</v>
      </c>
      <c r="B96" t="s">
        <v>30</v>
      </c>
      <c r="C96" t="s">
        <v>28</v>
      </c>
      <c r="D96" t="s">
        <v>17</v>
      </c>
      <c r="E96" t="s">
        <v>22</v>
      </c>
      <c r="F96" s="18">
        <v>42059</v>
      </c>
      <c r="G96">
        <v>743410336</v>
      </c>
      <c r="H96" s="18">
        <v>42083</v>
      </c>
      <c r="I96">
        <v>494</v>
      </c>
      <c r="J96">
        <v>205.7</v>
      </c>
      <c r="K96">
        <v>117.11</v>
      </c>
      <c r="L96">
        <v>101615.8</v>
      </c>
      <c r="M96">
        <v>57852.34</v>
      </c>
      <c r="N96">
        <v>43763.46</v>
      </c>
    </row>
    <row r="97" spans="1:14">
      <c r="A97" t="s">
        <v>23</v>
      </c>
      <c r="B97" t="s">
        <v>112</v>
      </c>
      <c r="C97" t="s">
        <v>79</v>
      </c>
      <c r="D97" t="s">
        <v>21</v>
      </c>
      <c r="E97" t="s">
        <v>29</v>
      </c>
      <c r="F97" s="18">
        <v>42923</v>
      </c>
      <c r="G97">
        <v>232196319</v>
      </c>
      <c r="H97" s="18">
        <v>42951</v>
      </c>
      <c r="I97">
        <v>905</v>
      </c>
      <c r="J97">
        <v>668.27</v>
      </c>
      <c r="K97">
        <v>502.54</v>
      </c>
      <c r="L97">
        <v>604784.35</v>
      </c>
      <c r="M97">
        <v>454798.7</v>
      </c>
      <c r="N97">
        <v>149985.65</v>
      </c>
    </row>
    <row r="98" spans="1:14">
      <c r="A98" t="s">
        <v>40</v>
      </c>
      <c r="B98" t="s">
        <v>113</v>
      </c>
      <c r="C98" t="s">
        <v>25</v>
      </c>
      <c r="D98" t="s">
        <v>21</v>
      </c>
      <c r="E98" t="s">
        <v>29</v>
      </c>
      <c r="F98" s="18">
        <v>41820</v>
      </c>
      <c r="G98">
        <v>530853211</v>
      </c>
      <c r="H98" s="18">
        <v>41853</v>
      </c>
      <c r="I98">
        <v>117</v>
      </c>
      <c r="J98">
        <v>47.45</v>
      </c>
      <c r="K98">
        <v>31.79</v>
      </c>
      <c r="L98">
        <v>5551.65</v>
      </c>
      <c r="M98">
        <v>3719.43</v>
      </c>
      <c r="N98">
        <v>1832.22</v>
      </c>
    </row>
    <row r="99" spans="1:14">
      <c r="A99" t="s">
        <v>34</v>
      </c>
      <c r="B99" t="s">
        <v>84</v>
      </c>
      <c r="C99" t="s">
        <v>59</v>
      </c>
      <c r="D99" t="s">
        <v>17</v>
      </c>
      <c r="E99" t="s">
        <v>29</v>
      </c>
      <c r="F99" s="18">
        <v>40884</v>
      </c>
      <c r="G99">
        <v>905054843</v>
      </c>
      <c r="H99" s="18">
        <v>40920</v>
      </c>
      <c r="I99">
        <v>4695</v>
      </c>
      <c r="J99">
        <v>9.33</v>
      </c>
      <c r="K99">
        <v>6.92</v>
      </c>
      <c r="L99">
        <v>43804.35</v>
      </c>
      <c r="M99">
        <v>32489.4</v>
      </c>
      <c r="N99">
        <v>11314.95</v>
      </c>
    </row>
    <row r="100" spans="1:14">
      <c r="A100" t="s">
        <v>31</v>
      </c>
      <c r="B100" t="s">
        <v>73</v>
      </c>
      <c r="C100" t="s">
        <v>79</v>
      </c>
      <c r="D100" t="s">
        <v>21</v>
      </c>
      <c r="E100" t="s">
        <v>22</v>
      </c>
      <c r="F100" s="18">
        <v>42640</v>
      </c>
      <c r="G100">
        <v>240787541</v>
      </c>
      <c r="H100" s="18">
        <v>42687</v>
      </c>
      <c r="I100">
        <v>3239</v>
      </c>
      <c r="J100">
        <v>668.27</v>
      </c>
      <c r="K100">
        <v>502.54</v>
      </c>
      <c r="L100">
        <v>2164526.5299999998</v>
      </c>
      <c r="M100">
        <v>1627727.06</v>
      </c>
      <c r="N100">
        <v>536799.47</v>
      </c>
    </row>
    <row r="101" spans="1:14">
      <c r="A101" t="s">
        <v>40</v>
      </c>
      <c r="B101" t="s">
        <v>114</v>
      </c>
      <c r="C101" t="s">
        <v>50</v>
      </c>
      <c r="D101" t="s">
        <v>17</v>
      </c>
      <c r="E101" t="s">
        <v>29</v>
      </c>
      <c r="F101" s="18">
        <v>40320</v>
      </c>
      <c r="G101">
        <v>194350135</v>
      </c>
      <c r="H101" s="18">
        <v>40334</v>
      </c>
      <c r="I101">
        <v>1379</v>
      </c>
      <c r="J101">
        <v>421.89</v>
      </c>
      <c r="K101">
        <v>364.69</v>
      </c>
      <c r="L101">
        <v>581786.31000000006</v>
      </c>
      <c r="M101">
        <v>502907.51</v>
      </c>
      <c r="N101">
        <v>78878.8</v>
      </c>
    </row>
    <row r="102" spans="1:14">
      <c r="A102" t="s">
        <v>26</v>
      </c>
      <c r="B102" t="s">
        <v>46</v>
      </c>
      <c r="C102" t="s">
        <v>79</v>
      </c>
      <c r="D102" t="s">
        <v>17</v>
      </c>
      <c r="E102" t="s">
        <v>29</v>
      </c>
      <c r="F102" s="18">
        <v>41376</v>
      </c>
      <c r="G102">
        <v>242353951</v>
      </c>
      <c r="H102" s="18">
        <v>41377</v>
      </c>
      <c r="I102">
        <v>6775</v>
      </c>
      <c r="J102">
        <v>668.27</v>
      </c>
      <c r="K102">
        <v>502.54</v>
      </c>
      <c r="L102">
        <v>4527529.25</v>
      </c>
      <c r="M102">
        <v>3404708.5</v>
      </c>
      <c r="N102">
        <v>1122820.75</v>
      </c>
    </row>
    <row r="103" spans="1:14">
      <c r="A103" t="s">
        <v>14</v>
      </c>
      <c r="B103" t="s">
        <v>115</v>
      </c>
      <c r="C103" t="s">
        <v>71</v>
      </c>
      <c r="D103" t="s">
        <v>21</v>
      </c>
      <c r="E103" t="s">
        <v>22</v>
      </c>
      <c r="F103" s="18">
        <v>41199</v>
      </c>
      <c r="G103">
        <v>831722819</v>
      </c>
      <c r="H103" s="18">
        <v>41208</v>
      </c>
      <c r="I103">
        <v>4120</v>
      </c>
      <c r="J103">
        <v>154.06</v>
      </c>
      <c r="K103">
        <v>90.93</v>
      </c>
      <c r="L103">
        <v>634727.19999999995</v>
      </c>
      <c r="M103">
        <v>374631.6</v>
      </c>
      <c r="N103">
        <v>260095.6</v>
      </c>
    </row>
    <row r="104" spans="1:14">
      <c r="A104" t="s">
        <v>23</v>
      </c>
      <c r="B104" t="s">
        <v>116</v>
      </c>
      <c r="C104" t="s">
        <v>45</v>
      </c>
      <c r="D104" t="s">
        <v>17</v>
      </c>
      <c r="E104" t="s">
        <v>29</v>
      </c>
      <c r="F104" s="18">
        <v>41105</v>
      </c>
      <c r="G104">
        <v>229693067</v>
      </c>
      <c r="H104" s="18">
        <v>41105</v>
      </c>
      <c r="I104">
        <v>138</v>
      </c>
      <c r="J104">
        <v>437.2</v>
      </c>
      <c r="K104">
        <v>263.33</v>
      </c>
      <c r="L104">
        <v>60333.599999999999</v>
      </c>
      <c r="M104">
        <v>36339.54</v>
      </c>
      <c r="N104">
        <v>23994.06</v>
      </c>
    </row>
    <row r="105" spans="1:14">
      <c r="A105" t="s">
        <v>40</v>
      </c>
      <c r="B105" t="s">
        <v>117</v>
      </c>
      <c r="C105" t="s">
        <v>28</v>
      </c>
      <c r="D105" t="s">
        <v>21</v>
      </c>
      <c r="E105" t="s">
        <v>37</v>
      </c>
      <c r="F105" s="18">
        <v>41413</v>
      </c>
      <c r="G105">
        <v>373813521</v>
      </c>
      <c r="H105" s="18">
        <v>41440</v>
      </c>
      <c r="I105">
        <v>8583</v>
      </c>
      <c r="J105">
        <v>205.7</v>
      </c>
      <c r="K105">
        <v>117.11</v>
      </c>
      <c r="L105">
        <v>1765523.1</v>
      </c>
      <c r="M105">
        <v>1005155.13</v>
      </c>
      <c r="N105">
        <v>760367.97</v>
      </c>
    </row>
    <row r="106" spans="1:14">
      <c r="A106" t="s">
        <v>23</v>
      </c>
      <c r="B106" t="s">
        <v>118</v>
      </c>
      <c r="C106" t="s">
        <v>25</v>
      </c>
      <c r="D106" t="s">
        <v>17</v>
      </c>
      <c r="E106" t="s">
        <v>22</v>
      </c>
      <c r="F106" s="18">
        <v>42833</v>
      </c>
      <c r="G106">
        <v>121945512</v>
      </c>
      <c r="H106" s="18">
        <v>42837</v>
      </c>
      <c r="I106">
        <v>5242</v>
      </c>
      <c r="J106">
        <v>47.45</v>
      </c>
      <c r="K106">
        <v>31.79</v>
      </c>
      <c r="L106">
        <v>248732.9</v>
      </c>
      <c r="M106">
        <v>166643.18</v>
      </c>
      <c r="N106">
        <v>82089.72</v>
      </c>
    </row>
    <row r="107" spans="1:14">
      <c r="A107" t="s">
        <v>34</v>
      </c>
      <c r="B107" t="s">
        <v>66</v>
      </c>
      <c r="C107" t="s">
        <v>59</v>
      </c>
      <c r="D107" t="s">
        <v>21</v>
      </c>
      <c r="E107" t="s">
        <v>29</v>
      </c>
      <c r="F107" s="18">
        <v>42314</v>
      </c>
      <c r="G107">
        <v>202262866</v>
      </c>
      <c r="H107" s="18">
        <v>42352</v>
      </c>
      <c r="I107">
        <v>2932</v>
      </c>
      <c r="J107">
        <v>9.33</v>
      </c>
      <c r="K107">
        <v>6.92</v>
      </c>
      <c r="L107">
        <v>27355.56</v>
      </c>
      <c r="M107">
        <v>20289.439999999999</v>
      </c>
      <c r="N107">
        <v>7066.12</v>
      </c>
    </row>
    <row r="108" spans="1:14">
      <c r="A108" t="s">
        <v>34</v>
      </c>
      <c r="B108" t="s">
        <v>60</v>
      </c>
      <c r="C108" t="s">
        <v>33</v>
      </c>
      <c r="D108" t="s">
        <v>21</v>
      </c>
      <c r="E108" t="s">
        <v>18</v>
      </c>
      <c r="F108" s="18">
        <v>42725</v>
      </c>
      <c r="G108">
        <v>963251912</v>
      </c>
      <c r="H108" s="18">
        <v>42767</v>
      </c>
      <c r="I108">
        <v>6501</v>
      </c>
      <c r="J108">
        <v>81.73</v>
      </c>
      <c r="K108">
        <v>56.67</v>
      </c>
      <c r="L108">
        <v>531326.73</v>
      </c>
      <c r="M108">
        <v>368411.67</v>
      </c>
      <c r="N108">
        <v>162915.06</v>
      </c>
    </row>
    <row r="109" spans="1:14">
      <c r="A109" t="s">
        <v>14</v>
      </c>
      <c r="B109" t="s">
        <v>15</v>
      </c>
      <c r="C109" t="s">
        <v>79</v>
      </c>
      <c r="D109" t="s">
        <v>17</v>
      </c>
      <c r="E109" t="s">
        <v>18</v>
      </c>
      <c r="F109" s="18">
        <v>40411</v>
      </c>
      <c r="G109">
        <v>123711478</v>
      </c>
      <c r="H109" s="18">
        <v>40434</v>
      </c>
      <c r="I109">
        <v>7830</v>
      </c>
      <c r="J109">
        <v>668.27</v>
      </c>
      <c r="K109">
        <v>502.54</v>
      </c>
      <c r="L109">
        <v>5232554.0999999996</v>
      </c>
      <c r="M109">
        <v>3934888.2</v>
      </c>
      <c r="N109">
        <v>1297665.8999999999</v>
      </c>
    </row>
    <row r="110" spans="1:14">
      <c r="A110" t="s">
        <v>14</v>
      </c>
      <c r="B110" t="s">
        <v>115</v>
      </c>
      <c r="C110" t="s">
        <v>36</v>
      </c>
      <c r="D110" t="s">
        <v>21</v>
      </c>
      <c r="E110" t="s">
        <v>29</v>
      </c>
      <c r="F110" s="18">
        <v>40402</v>
      </c>
      <c r="G110">
        <v>422752892</v>
      </c>
      <c r="H110" s="18">
        <v>40402</v>
      </c>
      <c r="I110">
        <v>830</v>
      </c>
      <c r="J110">
        <v>109.28</v>
      </c>
      <c r="K110">
        <v>35.840000000000003</v>
      </c>
      <c r="L110">
        <v>90702.399999999994</v>
      </c>
      <c r="M110">
        <v>29747.200000000001</v>
      </c>
      <c r="N110">
        <v>60955.199999999997</v>
      </c>
    </row>
    <row r="111" spans="1:14">
      <c r="A111" t="s">
        <v>23</v>
      </c>
      <c r="B111" t="s">
        <v>119</v>
      </c>
      <c r="C111" t="s">
        <v>59</v>
      </c>
      <c r="D111" t="s">
        <v>17</v>
      </c>
      <c r="E111" t="s">
        <v>37</v>
      </c>
      <c r="F111" s="18">
        <v>41204</v>
      </c>
      <c r="G111">
        <v>169799983</v>
      </c>
      <c r="H111" s="18">
        <v>41233</v>
      </c>
      <c r="I111">
        <v>6443</v>
      </c>
      <c r="J111">
        <v>9.33</v>
      </c>
      <c r="K111">
        <v>6.92</v>
      </c>
      <c r="L111">
        <v>60113.19</v>
      </c>
      <c r="M111">
        <v>44585.56</v>
      </c>
      <c r="N111">
        <v>15527.63</v>
      </c>
    </row>
    <row r="112" spans="1:14">
      <c r="A112" t="s">
        <v>23</v>
      </c>
      <c r="B112" t="s">
        <v>120</v>
      </c>
      <c r="C112" t="s">
        <v>71</v>
      </c>
      <c r="D112" t="s">
        <v>17</v>
      </c>
      <c r="E112" t="s">
        <v>18</v>
      </c>
      <c r="F112" s="18">
        <v>41709</v>
      </c>
      <c r="G112">
        <v>894589078</v>
      </c>
      <c r="H112" s="18">
        <v>41739</v>
      </c>
      <c r="I112">
        <v>7643</v>
      </c>
      <c r="J112">
        <v>154.06</v>
      </c>
      <c r="K112">
        <v>90.93</v>
      </c>
      <c r="L112">
        <v>1177480.58</v>
      </c>
      <c r="M112">
        <v>694977.99</v>
      </c>
      <c r="N112">
        <v>482502.59</v>
      </c>
    </row>
    <row r="113" spans="1:14">
      <c r="A113" t="s">
        <v>26</v>
      </c>
      <c r="B113" t="s">
        <v>121</v>
      </c>
      <c r="C113" t="s">
        <v>43</v>
      </c>
      <c r="D113" t="s">
        <v>21</v>
      </c>
      <c r="E113" t="s">
        <v>18</v>
      </c>
      <c r="F113" s="18">
        <v>42585</v>
      </c>
      <c r="G113">
        <v>597169005</v>
      </c>
      <c r="H113" s="18">
        <v>42596</v>
      </c>
      <c r="I113">
        <v>4434</v>
      </c>
      <c r="J113">
        <v>651.21</v>
      </c>
      <c r="K113">
        <v>524.96</v>
      </c>
      <c r="L113">
        <v>2887465.14</v>
      </c>
      <c r="M113">
        <v>2327672.64</v>
      </c>
      <c r="N113">
        <v>559792.5</v>
      </c>
    </row>
    <row r="114" spans="1:14">
      <c r="A114" t="s">
        <v>40</v>
      </c>
      <c r="B114" t="s">
        <v>102</v>
      </c>
      <c r="C114" t="s">
        <v>43</v>
      </c>
      <c r="D114" t="s">
        <v>21</v>
      </c>
      <c r="E114" t="s">
        <v>37</v>
      </c>
      <c r="F114" s="18">
        <v>42120</v>
      </c>
      <c r="G114">
        <v>497901093</v>
      </c>
      <c r="H114" s="18">
        <v>42166</v>
      </c>
      <c r="I114">
        <v>8853</v>
      </c>
      <c r="J114">
        <v>651.21</v>
      </c>
      <c r="K114">
        <v>524.96</v>
      </c>
      <c r="L114">
        <v>5765162.1299999999</v>
      </c>
      <c r="M114">
        <v>4647470.88</v>
      </c>
      <c r="N114">
        <v>1117691.25</v>
      </c>
    </row>
    <row r="115" spans="1:14">
      <c r="A115" t="s">
        <v>23</v>
      </c>
      <c r="B115" t="s">
        <v>103</v>
      </c>
      <c r="C115" t="s">
        <v>33</v>
      </c>
      <c r="D115" t="s">
        <v>17</v>
      </c>
      <c r="E115" t="s">
        <v>18</v>
      </c>
      <c r="F115" s="18">
        <v>40375</v>
      </c>
      <c r="G115">
        <v>987459170</v>
      </c>
      <c r="H115" s="18">
        <v>40417</v>
      </c>
      <c r="I115">
        <v>9967</v>
      </c>
      <c r="J115">
        <v>81.73</v>
      </c>
      <c r="K115">
        <v>56.67</v>
      </c>
      <c r="L115">
        <v>814602.91</v>
      </c>
      <c r="M115">
        <v>564829.89</v>
      </c>
      <c r="N115">
        <v>249773.02</v>
      </c>
    </row>
    <row r="116" spans="1:14">
      <c r="A116" t="s">
        <v>26</v>
      </c>
      <c r="B116" t="s">
        <v>122</v>
      </c>
      <c r="C116" t="s">
        <v>33</v>
      </c>
      <c r="D116" t="s">
        <v>21</v>
      </c>
      <c r="E116" t="s">
        <v>18</v>
      </c>
      <c r="F116" s="18">
        <v>40565</v>
      </c>
      <c r="G116">
        <v>276829564</v>
      </c>
      <c r="H116" s="18">
        <v>40587</v>
      </c>
      <c r="I116">
        <v>8875</v>
      </c>
      <c r="J116">
        <v>81.73</v>
      </c>
      <c r="K116">
        <v>56.67</v>
      </c>
      <c r="L116">
        <v>725353.75</v>
      </c>
      <c r="M116">
        <v>502946.25</v>
      </c>
      <c r="N116">
        <v>222407.5</v>
      </c>
    </row>
    <row r="117" spans="1:14">
      <c r="A117" t="s">
        <v>40</v>
      </c>
      <c r="B117" t="s">
        <v>123</v>
      </c>
      <c r="C117" t="s">
        <v>79</v>
      </c>
      <c r="D117" t="s">
        <v>21</v>
      </c>
      <c r="E117" t="s">
        <v>37</v>
      </c>
      <c r="F117" s="18">
        <v>42146</v>
      </c>
      <c r="G117">
        <v>247311103</v>
      </c>
      <c r="H117" s="18">
        <v>42196</v>
      </c>
      <c r="I117">
        <v>3706</v>
      </c>
      <c r="J117">
        <v>668.27</v>
      </c>
      <c r="K117">
        <v>502.54</v>
      </c>
      <c r="L117">
        <v>2476608.62</v>
      </c>
      <c r="M117">
        <v>1862413.24</v>
      </c>
      <c r="N117">
        <v>614195.38</v>
      </c>
    </row>
    <row r="118" spans="1:14">
      <c r="A118" t="s">
        <v>23</v>
      </c>
      <c r="B118" t="s">
        <v>124</v>
      </c>
      <c r="C118" t="s">
        <v>59</v>
      </c>
      <c r="D118" t="s">
        <v>21</v>
      </c>
      <c r="E118" t="s">
        <v>18</v>
      </c>
      <c r="F118" s="18">
        <v>42197</v>
      </c>
      <c r="G118">
        <v>600515115</v>
      </c>
      <c r="H118" s="18">
        <v>42246</v>
      </c>
      <c r="I118">
        <v>4622</v>
      </c>
      <c r="J118">
        <v>9.33</v>
      </c>
      <c r="K118">
        <v>6.92</v>
      </c>
      <c r="L118">
        <v>43123.26</v>
      </c>
      <c r="M118">
        <v>31984.240000000002</v>
      </c>
      <c r="N118">
        <v>11139.02</v>
      </c>
    </row>
    <row r="119" spans="1:14">
      <c r="A119" t="s">
        <v>23</v>
      </c>
      <c r="B119" t="s">
        <v>112</v>
      </c>
      <c r="C119" t="s">
        <v>43</v>
      </c>
      <c r="D119" t="s">
        <v>21</v>
      </c>
      <c r="E119" t="s">
        <v>18</v>
      </c>
      <c r="F119" s="18">
        <v>42335</v>
      </c>
      <c r="G119">
        <v>208365428</v>
      </c>
      <c r="H119" s="18">
        <v>42367</v>
      </c>
      <c r="I119">
        <v>8815</v>
      </c>
      <c r="J119">
        <v>651.21</v>
      </c>
      <c r="K119">
        <v>524.96</v>
      </c>
      <c r="L119">
        <v>5740416.1500000004</v>
      </c>
      <c r="M119">
        <v>4627522.4000000004</v>
      </c>
      <c r="N119">
        <v>1112893.75</v>
      </c>
    </row>
    <row r="120" spans="1:14">
      <c r="A120" t="s">
        <v>23</v>
      </c>
      <c r="B120" t="s">
        <v>125</v>
      </c>
      <c r="C120" t="s">
        <v>33</v>
      </c>
      <c r="D120" t="s">
        <v>17</v>
      </c>
      <c r="E120" t="s">
        <v>29</v>
      </c>
      <c r="F120" s="18">
        <v>41798</v>
      </c>
      <c r="G120">
        <v>263098371</v>
      </c>
      <c r="H120" s="18">
        <v>41824</v>
      </c>
      <c r="I120">
        <v>5509</v>
      </c>
      <c r="J120">
        <v>81.73</v>
      </c>
      <c r="K120">
        <v>56.67</v>
      </c>
      <c r="L120">
        <v>450250.57</v>
      </c>
      <c r="M120">
        <v>312195.03000000003</v>
      </c>
      <c r="N120">
        <v>138055.54</v>
      </c>
    </row>
    <row r="121" spans="1:14">
      <c r="A121" t="s">
        <v>34</v>
      </c>
      <c r="B121" t="s">
        <v>66</v>
      </c>
      <c r="C121" t="s">
        <v>43</v>
      </c>
      <c r="D121" t="s">
        <v>17</v>
      </c>
      <c r="E121" t="s">
        <v>29</v>
      </c>
      <c r="F121" s="18">
        <v>41599</v>
      </c>
      <c r="G121">
        <v>227262771</v>
      </c>
      <c r="H121" s="18">
        <v>41645</v>
      </c>
      <c r="I121">
        <v>959</v>
      </c>
      <c r="J121">
        <v>651.21</v>
      </c>
      <c r="K121">
        <v>524.96</v>
      </c>
      <c r="L121">
        <v>624510.39</v>
      </c>
      <c r="M121">
        <v>503436.64</v>
      </c>
      <c r="N121">
        <v>121073.75</v>
      </c>
    </row>
    <row r="122" spans="1:14">
      <c r="A122" t="s">
        <v>40</v>
      </c>
      <c r="B122" t="s">
        <v>126</v>
      </c>
      <c r="C122" t="s">
        <v>43</v>
      </c>
      <c r="D122" t="s">
        <v>21</v>
      </c>
      <c r="E122" t="s">
        <v>37</v>
      </c>
      <c r="F122" s="18">
        <v>40373</v>
      </c>
      <c r="G122">
        <v>983719956</v>
      </c>
      <c r="H122" s="18">
        <v>40391</v>
      </c>
      <c r="I122">
        <v>3450</v>
      </c>
      <c r="J122">
        <v>651.21</v>
      </c>
      <c r="K122">
        <v>524.96</v>
      </c>
      <c r="L122">
        <v>2246674.5</v>
      </c>
      <c r="M122">
        <v>1811112</v>
      </c>
      <c r="N122">
        <v>435562.5</v>
      </c>
    </row>
    <row r="123" spans="1:14">
      <c r="A123" t="s">
        <v>40</v>
      </c>
      <c r="B123" t="s">
        <v>127</v>
      </c>
      <c r="C123" t="s">
        <v>16</v>
      </c>
      <c r="D123" t="s">
        <v>21</v>
      </c>
      <c r="E123" t="s">
        <v>37</v>
      </c>
      <c r="F123" s="18">
        <v>41291</v>
      </c>
      <c r="G123">
        <v>785643756</v>
      </c>
      <c r="H123" s="18">
        <v>41300</v>
      </c>
      <c r="I123">
        <v>8301</v>
      </c>
      <c r="J123">
        <v>255.28</v>
      </c>
      <c r="K123">
        <v>159.41999999999999</v>
      </c>
      <c r="L123">
        <v>2119079.2799999998</v>
      </c>
      <c r="M123">
        <v>1323345.42</v>
      </c>
      <c r="N123">
        <v>795733.86</v>
      </c>
    </row>
    <row r="124" spans="1:14">
      <c r="A124" t="s">
        <v>40</v>
      </c>
      <c r="B124" t="s">
        <v>109</v>
      </c>
      <c r="C124" t="s">
        <v>43</v>
      </c>
      <c r="D124" t="s">
        <v>17</v>
      </c>
      <c r="E124" t="s">
        <v>22</v>
      </c>
      <c r="F124" s="18">
        <v>42384</v>
      </c>
      <c r="G124">
        <v>206520497</v>
      </c>
      <c r="H124" s="18">
        <v>42434</v>
      </c>
      <c r="I124">
        <v>2859</v>
      </c>
      <c r="J124">
        <v>651.21</v>
      </c>
      <c r="K124">
        <v>524.96</v>
      </c>
      <c r="L124">
        <v>1861809.39</v>
      </c>
      <c r="M124">
        <v>1500860.64</v>
      </c>
      <c r="N124">
        <v>360948.75</v>
      </c>
    </row>
    <row r="125" spans="1:14">
      <c r="A125" t="s">
        <v>23</v>
      </c>
      <c r="B125" t="s">
        <v>58</v>
      </c>
      <c r="C125" t="s">
        <v>45</v>
      </c>
      <c r="D125" t="s">
        <v>17</v>
      </c>
      <c r="E125" t="s">
        <v>22</v>
      </c>
      <c r="F125" s="18">
        <v>40686</v>
      </c>
      <c r="G125">
        <v>790149009</v>
      </c>
      <c r="H125" s="18">
        <v>40692</v>
      </c>
      <c r="I125">
        <v>1505</v>
      </c>
      <c r="J125">
        <v>437.2</v>
      </c>
      <c r="K125">
        <v>263.33</v>
      </c>
      <c r="L125">
        <v>657986</v>
      </c>
      <c r="M125">
        <v>396311.65</v>
      </c>
      <c r="N125">
        <v>261674.35</v>
      </c>
    </row>
    <row r="126" spans="1:14">
      <c r="A126" t="s">
        <v>23</v>
      </c>
      <c r="B126" t="s">
        <v>128</v>
      </c>
      <c r="C126" t="s">
        <v>28</v>
      </c>
      <c r="D126" t="s">
        <v>17</v>
      </c>
      <c r="E126" t="s">
        <v>18</v>
      </c>
      <c r="F126" s="18">
        <v>41920</v>
      </c>
      <c r="G126">
        <v>100640618</v>
      </c>
      <c r="H126" s="18">
        <v>41930</v>
      </c>
      <c r="I126">
        <v>650</v>
      </c>
      <c r="J126">
        <v>205.7</v>
      </c>
      <c r="K126">
        <v>117.11</v>
      </c>
      <c r="L126">
        <v>133705</v>
      </c>
      <c r="M126">
        <v>76121.5</v>
      </c>
      <c r="N126">
        <v>57583.5</v>
      </c>
    </row>
    <row r="127" spans="1:14">
      <c r="A127" t="s">
        <v>40</v>
      </c>
      <c r="B127" t="s">
        <v>41</v>
      </c>
      <c r="C127" t="s">
        <v>33</v>
      </c>
      <c r="D127" t="s">
        <v>17</v>
      </c>
      <c r="E127" t="s">
        <v>29</v>
      </c>
      <c r="F127" s="18">
        <v>42517</v>
      </c>
      <c r="G127">
        <v>272419154</v>
      </c>
      <c r="H127" s="18">
        <v>42548</v>
      </c>
      <c r="I127">
        <v>3736</v>
      </c>
      <c r="J127">
        <v>81.73</v>
      </c>
      <c r="K127">
        <v>56.67</v>
      </c>
      <c r="L127">
        <v>305343.28000000003</v>
      </c>
      <c r="M127">
        <v>211719.12</v>
      </c>
      <c r="N127">
        <v>93624.16</v>
      </c>
    </row>
    <row r="128" spans="1:14">
      <c r="A128" t="s">
        <v>40</v>
      </c>
      <c r="B128" t="s">
        <v>114</v>
      </c>
      <c r="C128" t="s">
        <v>50</v>
      </c>
      <c r="D128" t="s">
        <v>21</v>
      </c>
      <c r="E128" t="s">
        <v>18</v>
      </c>
      <c r="F128" s="18">
        <v>42062</v>
      </c>
      <c r="G128">
        <v>360220944</v>
      </c>
      <c r="H128" s="18">
        <v>42062</v>
      </c>
      <c r="I128">
        <v>6237</v>
      </c>
      <c r="J128">
        <v>421.89</v>
      </c>
      <c r="K128">
        <v>364.69</v>
      </c>
      <c r="L128">
        <v>2631327.9300000002</v>
      </c>
      <c r="M128">
        <v>2274571.5299999998</v>
      </c>
      <c r="N128">
        <v>356756.4</v>
      </c>
    </row>
    <row r="129" spans="1:14">
      <c r="A129" t="s">
        <v>26</v>
      </c>
      <c r="B129" t="s">
        <v>129</v>
      </c>
      <c r="C129" t="s">
        <v>25</v>
      </c>
      <c r="D129" t="s">
        <v>21</v>
      </c>
      <c r="E129" t="s">
        <v>22</v>
      </c>
      <c r="F129" s="18">
        <v>41913</v>
      </c>
      <c r="G129">
        <v>389094817</v>
      </c>
      <c r="H129" s="18">
        <v>41954</v>
      </c>
      <c r="I129">
        <v>658</v>
      </c>
      <c r="J129">
        <v>47.45</v>
      </c>
      <c r="K129">
        <v>31.79</v>
      </c>
      <c r="L129">
        <v>31222.1</v>
      </c>
      <c r="M129">
        <v>20917.82</v>
      </c>
      <c r="N129">
        <v>10304.280000000001</v>
      </c>
    </row>
    <row r="130" spans="1:14">
      <c r="A130" t="s">
        <v>40</v>
      </c>
      <c r="B130" t="s">
        <v>101</v>
      </c>
      <c r="C130" t="s">
        <v>50</v>
      </c>
      <c r="D130" t="s">
        <v>21</v>
      </c>
      <c r="E130" t="s">
        <v>29</v>
      </c>
      <c r="F130" s="18">
        <v>41048</v>
      </c>
      <c r="G130">
        <v>904402101</v>
      </c>
      <c r="H130" s="18">
        <v>41083</v>
      </c>
      <c r="I130">
        <v>1534</v>
      </c>
      <c r="J130">
        <v>421.89</v>
      </c>
      <c r="K130">
        <v>364.69</v>
      </c>
      <c r="L130">
        <v>647179.26</v>
      </c>
      <c r="M130">
        <v>559434.46</v>
      </c>
      <c r="N130">
        <v>87744.8</v>
      </c>
    </row>
    <row r="131" spans="1:14">
      <c r="A131" t="s">
        <v>40</v>
      </c>
      <c r="B131" t="s">
        <v>130</v>
      </c>
      <c r="C131" t="s">
        <v>71</v>
      </c>
      <c r="D131" t="s">
        <v>17</v>
      </c>
      <c r="E131" t="s">
        <v>37</v>
      </c>
      <c r="F131" s="18">
        <v>40222</v>
      </c>
      <c r="G131">
        <v>721816623</v>
      </c>
      <c r="H131" s="18">
        <v>40226</v>
      </c>
      <c r="I131">
        <v>434</v>
      </c>
      <c r="J131">
        <v>154.06</v>
      </c>
      <c r="K131">
        <v>90.93</v>
      </c>
      <c r="L131">
        <v>66862.039999999994</v>
      </c>
      <c r="M131">
        <v>39463.620000000003</v>
      </c>
      <c r="N131">
        <v>27398.42</v>
      </c>
    </row>
    <row r="132" spans="1:14">
      <c r="A132" t="s">
        <v>23</v>
      </c>
      <c r="B132" t="s">
        <v>70</v>
      </c>
      <c r="C132" t="s">
        <v>20</v>
      </c>
      <c r="D132" t="s">
        <v>17</v>
      </c>
      <c r="E132" t="s">
        <v>37</v>
      </c>
      <c r="F132" s="18">
        <v>40575</v>
      </c>
      <c r="G132">
        <v>977324712</v>
      </c>
      <c r="H132" s="18">
        <v>40612</v>
      </c>
      <c r="I132">
        <v>955</v>
      </c>
      <c r="J132">
        <v>152.58000000000001</v>
      </c>
      <c r="K132">
        <v>97.44</v>
      </c>
      <c r="L132">
        <v>145713.9</v>
      </c>
      <c r="M132">
        <v>93055.2</v>
      </c>
      <c r="N132">
        <v>52658.7</v>
      </c>
    </row>
    <row r="133" spans="1:14">
      <c r="A133" t="s">
        <v>40</v>
      </c>
      <c r="B133" t="s">
        <v>131</v>
      </c>
      <c r="C133" t="s">
        <v>25</v>
      </c>
      <c r="D133" t="s">
        <v>17</v>
      </c>
      <c r="E133" t="s">
        <v>22</v>
      </c>
      <c r="F133" s="18">
        <v>42254</v>
      </c>
      <c r="G133">
        <v>177225196</v>
      </c>
      <c r="H133" s="18">
        <v>42259</v>
      </c>
      <c r="I133">
        <v>3729</v>
      </c>
      <c r="J133">
        <v>47.45</v>
      </c>
      <c r="K133">
        <v>31.79</v>
      </c>
      <c r="L133">
        <v>176941.05</v>
      </c>
      <c r="M133">
        <v>118544.91</v>
      </c>
      <c r="N133">
        <v>58396.14</v>
      </c>
    </row>
    <row r="134" spans="1:14">
      <c r="A134" t="s">
        <v>31</v>
      </c>
      <c r="B134" t="s">
        <v>67</v>
      </c>
      <c r="C134" t="s">
        <v>25</v>
      </c>
      <c r="D134" t="s">
        <v>17</v>
      </c>
      <c r="E134" t="s">
        <v>18</v>
      </c>
      <c r="F134" s="18">
        <v>40264</v>
      </c>
      <c r="G134">
        <v>948129403</v>
      </c>
      <c r="H134" s="18">
        <v>40312</v>
      </c>
      <c r="I134">
        <v>1415</v>
      </c>
      <c r="J134">
        <v>47.45</v>
      </c>
      <c r="K134">
        <v>31.79</v>
      </c>
      <c r="L134">
        <v>67141.75</v>
      </c>
      <c r="M134">
        <v>44982.85</v>
      </c>
      <c r="N134">
        <v>22158.9</v>
      </c>
    </row>
    <row r="135" spans="1:14">
      <c r="A135" t="s">
        <v>14</v>
      </c>
      <c r="B135" t="s">
        <v>115</v>
      </c>
      <c r="C135" t="s">
        <v>50</v>
      </c>
      <c r="D135" t="s">
        <v>21</v>
      </c>
      <c r="E135" t="s">
        <v>18</v>
      </c>
      <c r="F135" s="18">
        <v>42444</v>
      </c>
      <c r="G135">
        <v>586961162</v>
      </c>
      <c r="H135" s="18">
        <v>42482</v>
      </c>
      <c r="I135">
        <v>3706</v>
      </c>
      <c r="J135">
        <v>421.89</v>
      </c>
      <c r="K135">
        <v>364.69</v>
      </c>
      <c r="L135">
        <v>1563524.34</v>
      </c>
      <c r="M135">
        <v>1351541.14</v>
      </c>
      <c r="N135">
        <v>211983.2</v>
      </c>
    </row>
    <row r="136" spans="1:14">
      <c r="A136" t="s">
        <v>23</v>
      </c>
      <c r="B136" t="s">
        <v>70</v>
      </c>
      <c r="C136" t="s">
        <v>20</v>
      </c>
      <c r="D136" t="s">
        <v>17</v>
      </c>
      <c r="E136" t="s">
        <v>37</v>
      </c>
      <c r="F136" s="18">
        <v>40428</v>
      </c>
      <c r="G136">
        <v>510956799</v>
      </c>
      <c r="H136" s="18">
        <v>40444</v>
      </c>
      <c r="I136">
        <v>2326</v>
      </c>
      <c r="J136">
        <v>152.58000000000001</v>
      </c>
      <c r="K136">
        <v>97.44</v>
      </c>
      <c r="L136">
        <v>354901.08</v>
      </c>
      <c r="M136">
        <v>226645.44</v>
      </c>
      <c r="N136">
        <v>128255.64</v>
      </c>
    </row>
    <row r="137" spans="1:14">
      <c r="A137" t="s">
        <v>14</v>
      </c>
      <c r="B137" t="s">
        <v>47</v>
      </c>
      <c r="C137" t="s">
        <v>50</v>
      </c>
      <c r="D137" t="s">
        <v>17</v>
      </c>
      <c r="E137" t="s">
        <v>29</v>
      </c>
      <c r="F137" s="18">
        <v>41451</v>
      </c>
      <c r="G137">
        <v>407665145</v>
      </c>
      <c r="H137" s="18">
        <v>41460</v>
      </c>
      <c r="I137">
        <v>6030</v>
      </c>
      <c r="J137">
        <v>421.89</v>
      </c>
      <c r="K137">
        <v>364.69</v>
      </c>
      <c r="L137">
        <v>2543996.7000000002</v>
      </c>
      <c r="M137">
        <v>2199080.7000000002</v>
      </c>
      <c r="N137">
        <v>344916</v>
      </c>
    </row>
    <row r="138" spans="1:14">
      <c r="A138" t="s">
        <v>31</v>
      </c>
      <c r="B138" t="s">
        <v>100</v>
      </c>
      <c r="C138" t="s">
        <v>50</v>
      </c>
      <c r="D138" t="s">
        <v>17</v>
      </c>
      <c r="E138" t="s">
        <v>22</v>
      </c>
      <c r="F138" s="18">
        <v>42072</v>
      </c>
      <c r="G138">
        <v>484947526</v>
      </c>
      <c r="H138" s="18">
        <v>42079</v>
      </c>
      <c r="I138">
        <v>5604</v>
      </c>
      <c r="J138">
        <v>421.89</v>
      </c>
      <c r="K138">
        <v>364.69</v>
      </c>
      <c r="L138">
        <v>2364271.56</v>
      </c>
      <c r="M138">
        <v>2043722.76</v>
      </c>
      <c r="N138">
        <v>320548.8</v>
      </c>
    </row>
    <row r="139" spans="1:14">
      <c r="A139" t="s">
        <v>23</v>
      </c>
      <c r="B139" t="s">
        <v>132</v>
      </c>
      <c r="C139" t="s">
        <v>59</v>
      </c>
      <c r="D139" t="s">
        <v>17</v>
      </c>
      <c r="E139" t="s">
        <v>18</v>
      </c>
      <c r="F139" s="18">
        <v>40625</v>
      </c>
      <c r="G139">
        <v>120977771</v>
      </c>
      <c r="H139" s="18">
        <v>40665</v>
      </c>
      <c r="I139">
        <v>8866</v>
      </c>
      <c r="J139">
        <v>9.33</v>
      </c>
      <c r="K139">
        <v>6.92</v>
      </c>
      <c r="L139">
        <v>82719.78</v>
      </c>
      <c r="M139">
        <v>61352.72</v>
      </c>
      <c r="N139">
        <v>21367.06</v>
      </c>
    </row>
    <row r="140" spans="1:14">
      <c r="A140" t="s">
        <v>26</v>
      </c>
      <c r="B140" t="s">
        <v>122</v>
      </c>
      <c r="C140" t="s">
        <v>33</v>
      </c>
      <c r="D140" t="s">
        <v>21</v>
      </c>
      <c r="E140" t="s">
        <v>18</v>
      </c>
      <c r="F140" s="18">
        <v>41362</v>
      </c>
      <c r="G140">
        <v>114242208</v>
      </c>
      <c r="H140" s="18">
        <v>41409</v>
      </c>
      <c r="I140">
        <v>5663</v>
      </c>
      <c r="J140">
        <v>81.73</v>
      </c>
      <c r="K140">
        <v>56.67</v>
      </c>
      <c r="L140">
        <v>462836.99</v>
      </c>
      <c r="M140">
        <v>320922.21000000002</v>
      </c>
      <c r="N140">
        <v>141914.78</v>
      </c>
    </row>
    <row r="141" spans="1:14">
      <c r="A141" t="s">
        <v>31</v>
      </c>
      <c r="B141" t="s">
        <v>133</v>
      </c>
      <c r="C141" t="s">
        <v>36</v>
      </c>
      <c r="D141" t="s">
        <v>17</v>
      </c>
      <c r="E141" t="s">
        <v>18</v>
      </c>
      <c r="F141" s="18">
        <v>42009</v>
      </c>
      <c r="G141">
        <v>433539664</v>
      </c>
      <c r="H141" s="18">
        <v>42019</v>
      </c>
      <c r="I141">
        <v>2876</v>
      </c>
      <c r="J141">
        <v>109.28</v>
      </c>
      <c r="K141">
        <v>35.840000000000003</v>
      </c>
      <c r="L141">
        <v>314289.28000000003</v>
      </c>
      <c r="M141">
        <v>103075.84</v>
      </c>
      <c r="N141">
        <v>211213.44</v>
      </c>
    </row>
    <row r="142" spans="1:14">
      <c r="A142" t="s">
        <v>34</v>
      </c>
      <c r="B142" t="s">
        <v>134</v>
      </c>
      <c r="C142" t="s">
        <v>50</v>
      </c>
      <c r="D142" t="s">
        <v>17</v>
      </c>
      <c r="E142" t="s">
        <v>18</v>
      </c>
      <c r="F142" s="18">
        <v>40684</v>
      </c>
      <c r="G142">
        <v>667981469</v>
      </c>
      <c r="H142" s="18">
        <v>40706</v>
      </c>
      <c r="I142">
        <v>9416</v>
      </c>
      <c r="J142">
        <v>421.89</v>
      </c>
      <c r="K142">
        <v>364.69</v>
      </c>
      <c r="L142">
        <v>3972516.24</v>
      </c>
      <c r="M142">
        <v>3433921.04</v>
      </c>
      <c r="N142">
        <v>538595.19999999995</v>
      </c>
    </row>
    <row r="143" spans="1:14">
      <c r="A143" t="s">
        <v>23</v>
      </c>
      <c r="B143" t="s">
        <v>52</v>
      </c>
      <c r="C143" t="s">
        <v>20</v>
      </c>
      <c r="D143" t="s">
        <v>21</v>
      </c>
      <c r="E143" t="s">
        <v>29</v>
      </c>
      <c r="F143" s="18">
        <v>42805</v>
      </c>
      <c r="G143">
        <v>476991450</v>
      </c>
      <c r="H143" s="18">
        <v>42821</v>
      </c>
      <c r="I143">
        <v>1225</v>
      </c>
      <c r="J143">
        <v>152.58000000000001</v>
      </c>
      <c r="K143">
        <v>97.44</v>
      </c>
      <c r="L143">
        <v>186910.5</v>
      </c>
      <c r="M143">
        <v>119364</v>
      </c>
      <c r="N143">
        <v>67546.5</v>
      </c>
    </row>
    <row r="144" spans="1:14">
      <c r="A144" t="s">
        <v>40</v>
      </c>
      <c r="B144" t="s">
        <v>93</v>
      </c>
      <c r="C144" t="s">
        <v>43</v>
      </c>
      <c r="D144" t="s">
        <v>17</v>
      </c>
      <c r="E144" t="s">
        <v>22</v>
      </c>
      <c r="F144" s="18">
        <v>40352</v>
      </c>
      <c r="G144">
        <v>940305936</v>
      </c>
      <c r="H144" s="18">
        <v>40388</v>
      </c>
      <c r="I144">
        <v>6277</v>
      </c>
      <c r="J144">
        <v>651.21</v>
      </c>
      <c r="K144">
        <v>524.96</v>
      </c>
      <c r="L144">
        <v>4087645.17</v>
      </c>
      <c r="M144">
        <v>3295173.92</v>
      </c>
      <c r="N144">
        <v>792471.25</v>
      </c>
    </row>
    <row r="145" spans="1:14">
      <c r="A145" t="s">
        <v>40</v>
      </c>
      <c r="B145" t="s">
        <v>135</v>
      </c>
      <c r="C145" t="s">
        <v>16</v>
      </c>
      <c r="D145" t="s">
        <v>17</v>
      </c>
      <c r="E145" t="s">
        <v>37</v>
      </c>
      <c r="F145" s="18">
        <v>40905</v>
      </c>
      <c r="G145">
        <v>507973754</v>
      </c>
      <c r="H145" s="18">
        <v>40920</v>
      </c>
      <c r="I145">
        <v>9577</v>
      </c>
      <c r="J145">
        <v>255.28</v>
      </c>
      <c r="K145">
        <v>159.41999999999999</v>
      </c>
      <c r="L145">
        <v>2444816.56</v>
      </c>
      <c r="M145">
        <v>1526765.34</v>
      </c>
      <c r="N145">
        <v>918051.22</v>
      </c>
    </row>
    <row r="146" spans="1:14">
      <c r="A146" t="s">
        <v>26</v>
      </c>
      <c r="B146" t="s">
        <v>104</v>
      </c>
      <c r="C146" t="s">
        <v>45</v>
      </c>
      <c r="D146" t="s">
        <v>17</v>
      </c>
      <c r="E146" t="s">
        <v>29</v>
      </c>
      <c r="F146" s="18">
        <v>41370</v>
      </c>
      <c r="G146">
        <v>850356233</v>
      </c>
      <c r="H146" s="18">
        <v>41420</v>
      </c>
      <c r="I146">
        <v>8161</v>
      </c>
      <c r="J146">
        <v>437.2</v>
      </c>
      <c r="K146">
        <v>263.33</v>
      </c>
      <c r="L146">
        <v>3567989.2</v>
      </c>
      <c r="M146">
        <v>2149036.13</v>
      </c>
      <c r="N146">
        <v>1418953.07</v>
      </c>
    </row>
    <row r="147" spans="1:14">
      <c r="A147" t="s">
        <v>26</v>
      </c>
      <c r="B147" t="s">
        <v>30</v>
      </c>
      <c r="C147" t="s">
        <v>50</v>
      </c>
      <c r="D147" t="s">
        <v>21</v>
      </c>
      <c r="E147" t="s">
        <v>29</v>
      </c>
      <c r="F147" s="18">
        <v>40426</v>
      </c>
      <c r="G147">
        <v>108127200</v>
      </c>
      <c r="H147" s="18">
        <v>40452</v>
      </c>
      <c r="I147">
        <v>6096</v>
      </c>
      <c r="J147">
        <v>421.89</v>
      </c>
      <c r="K147">
        <v>364.69</v>
      </c>
      <c r="L147">
        <v>2571841.44</v>
      </c>
      <c r="M147">
        <v>2223150.2400000002</v>
      </c>
      <c r="N147">
        <v>348691.20000000001</v>
      </c>
    </row>
    <row r="148" spans="1:14">
      <c r="A148" t="s">
        <v>31</v>
      </c>
      <c r="B148" t="s">
        <v>99</v>
      </c>
      <c r="C148" t="s">
        <v>43</v>
      </c>
      <c r="D148" t="s">
        <v>17</v>
      </c>
      <c r="E148" t="s">
        <v>22</v>
      </c>
      <c r="F148" s="18">
        <v>42670</v>
      </c>
      <c r="G148">
        <v>542272984</v>
      </c>
      <c r="H148" s="18">
        <v>42712</v>
      </c>
      <c r="I148">
        <v>9481</v>
      </c>
      <c r="J148">
        <v>651.21</v>
      </c>
      <c r="K148">
        <v>524.96</v>
      </c>
      <c r="L148">
        <v>6174122.0099999998</v>
      </c>
      <c r="M148">
        <v>4977145.76</v>
      </c>
      <c r="N148">
        <v>1196976.25</v>
      </c>
    </row>
    <row r="149" spans="1:14">
      <c r="A149" t="s">
        <v>40</v>
      </c>
      <c r="B149" t="s">
        <v>136</v>
      </c>
      <c r="C149" t="s">
        <v>43</v>
      </c>
      <c r="D149" t="s">
        <v>21</v>
      </c>
      <c r="E149" t="s">
        <v>22</v>
      </c>
      <c r="F149" s="18">
        <v>40644</v>
      </c>
      <c r="G149">
        <v>884092414</v>
      </c>
      <c r="H149" s="18">
        <v>40676</v>
      </c>
      <c r="I149">
        <v>1447</v>
      </c>
      <c r="J149">
        <v>651.21</v>
      </c>
      <c r="K149">
        <v>524.96</v>
      </c>
      <c r="L149">
        <v>942300.87</v>
      </c>
      <c r="M149">
        <v>759617.12</v>
      </c>
      <c r="N149">
        <v>182683.75</v>
      </c>
    </row>
    <row r="150" spans="1:14">
      <c r="A150" t="s">
        <v>40</v>
      </c>
      <c r="B150" t="s">
        <v>137</v>
      </c>
      <c r="C150" t="s">
        <v>79</v>
      </c>
      <c r="D150" t="s">
        <v>21</v>
      </c>
      <c r="E150" t="s">
        <v>22</v>
      </c>
      <c r="F150" s="18">
        <v>41107</v>
      </c>
      <c r="G150">
        <v>385196816</v>
      </c>
      <c r="H150" s="18">
        <v>41155</v>
      </c>
      <c r="I150">
        <v>7153</v>
      </c>
      <c r="J150">
        <v>668.27</v>
      </c>
      <c r="K150">
        <v>502.54</v>
      </c>
      <c r="L150">
        <v>4780135.3099999996</v>
      </c>
      <c r="M150">
        <v>3594668.62</v>
      </c>
      <c r="N150">
        <v>1185466.69</v>
      </c>
    </row>
    <row r="151" spans="1:14">
      <c r="A151" t="s">
        <v>26</v>
      </c>
      <c r="B151" t="s">
        <v>104</v>
      </c>
      <c r="C151" t="s">
        <v>50</v>
      </c>
      <c r="D151" t="s">
        <v>17</v>
      </c>
      <c r="E151" t="s">
        <v>29</v>
      </c>
      <c r="F151" s="18">
        <v>41526</v>
      </c>
      <c r="G151">
        <v>167510020</v>
      </c>
      <c r="H151" s="18">
        <v>41553</v>
      </c>
      <c r="I151">
        <v>8792</v>
      </c>
      <c r="J151">
        <v>421.89</v>
      </c>
      <c r="K151">
        <v>364.69</v>
      </c>
      <c r="L151">
        <v>3709256.88</v>
      </c>
      <c r="M151">
        <v>3206354.48</v>
      </c>
      <c r="N151">
        <v>502902.4</v>
      </c>
    </row>
    <row r="152" spans="1:14">
      <c r="A152" t="s">
        <v>23</v>
      </c>
      <c r="B152" t="s">
        <v>138</v>
      </c>
      <c r="C152" t="s">
        <v>25</v>
      </c>
      <c r="D152" t="s">
        <v>17</v>
      </c>
      <c r="E152" t="s">
        <v>37</v>
      </c>
      <c r="F152" s="18">
        <v>42526</v>
      </c>
      <c r="G152">
        <v>973268353</v>
      </c>
      <c r="H152" s="18">
        <v>42547</v>
      </c>
      <c r="I152">
        <v>589</v>
      </c>
      <c r="J152">
        <v>47.45</v>
      </c>
      <c r="K152">
        <v>31.79</v>
      </c>
      <c r="L152">
        <v>27948.05</v>
      </c>
      <c r="M152">
        <v>18724.310000000001</v>
      </c>
      <c r="N152">
        <v>9223.74</v>
      </c>
    </row>
    <row r="153" spans="1:14">
      <c r="A153" t="s">
        <v>40</v>
      </c>
      <c r="B153" t="s">
        <v>139</v>
      </c>
      <c r="C153" t="s">
        <v>59</v>
      </c>
      <c r="D153" t="s">
        <v>21</v>
      </c>
      <c r="E153" t="s">
        <v>18</v>
      </c>
      <c r="F153" s="18">
        <v>40967</v>
      </c>
      <c r="G153">
        <v>915020644</v>
      </c>
      <c r="H153" s="18">
        <v>40986</v>
      </c>
      <c r="I153">
        <v>3797</v>
      </c>
      <c r="J153">
        <v>9.33</v>
      </c>
      <c r="K153">
        <v>6.92</v>
      </c>
      <c r="L153">
        <v>35426.01</v>
      </c>
      <c r="M153">
        <v>26275.24</v>
      </c>
      <c r="N153">
        <v>9150.77</v>
      </c>
    </row>
    <row r="154" spans="1:14">
      <c r="A154" t="s">
        <v>40</v>
      </c>
      <c r="B154" t="s">
        <v>140</v>
      </c>
      <c r="C154" t="s">
        <v>45</v>
      </c>
      <c r="D154" t="s">
        <v>21</v>
      </c>
      <c r="E154" t="s">
        <v>22</v>
      </c>
      <c r="F154" s="18">
        <v>42400</v>
      </c>
      <c r="G154">
        <v>425628221</v>
      </c>
      <c r="H154" s="18">
        <v>42424</v>
      </c>
      <c r="I154">
        <v>1704</v>
      </c>
      <c r="J154">
        <v>437.2</v>
      </c>
      <c r="K154">
        <v>263.33</v>
      </c>
      <c r="L154">
        <v>744988.8</v>
      </c>
      <c r="M154">
        <v>448714.32</v>
      </c>
      <c r="N154">
        <v>296274.48</v>
      </c>
    </row>
    <row r="155" spans="1:14">
      <c r="A155" t="s">
        <v>14</v>
      </c>
      <c r="B155" t="s">
        <v>47</v>
      </c>
      <c r="C155" t="s">
        <v>25</v>
      </c>
      <c r="D155" t="s">
        <v>17</v>
      </c>
      <c r="E155" t="s">
        <v>29</v>
      </c>
      <c r="F155" s="18">
        <v>40316</v>
      </c>
      <c r="G155">
        <v>908264911</v>
      </c>
      <c r="H155" s="18">
        <v>40343</v>
      </c>
      <c r="I155">
        <v>4626</v>
      </c>
      <c r="J155">
        <v>47.45</v>
      </c>
      <c r="K155">
        <v>31.79</v>
      </c>
      <c r="L155">
        <v>219503.7</v>
      </c>
      <c r="M155">
        <v>147060.54</v>
      </c>
      <c r="N155">
        <v>72443.16</v>
      </c>
    </row>
    <row r="156" spans="1:14">
      <c r="A156" t="s">
        <v>40</v>
      </c>
      <c r="B156" t="s">
        <v>101</v>
      </c>
      <c r="C156" t="s">
        <v>28</v>
      </c>
      <c r="D156" t="s">
        <v>17</v>
      </c>
      <c r="E156" t="s">
        <v>22</v>
      </c>
      <c r="F156" s="18">
        <v>42425</v>
      </c>
      <c r="G156">
        <v>686417043</v>
      </c>
      <c r="H156" s="18">
        <v>42458</v>
      </c>
      <c r="I156">
        <v>4912</v>
      </c>
      <c r="J156">
        <v>205.7</v>
      </c>
      <c r="K156">
        <v>117.11</v>
      </c>
      <c r="L156">
        <v>1010398.4</v>
      </c>
      <c r="M156">
        <v>575244.31999999995</v>
      </c>
      <c r="N156">
        <v>435154.08</v>
      </c>
    </row>
    <row r="157" spans="1:14">
      <c r="A157" t="s">
        <v>26</v>
      </c>
      <c r="B157" t="s">
        <v>81</v>
      </c>
      <c r="C157" t="s">
        <v>79</v>
      </c>
      <c r="D157" t="s">
        <v>17</v>
      </c>
      <c r="E157" t="s">
        <v>37</v>
      </c>
      <c r="F157" s="18">
        <v>41615</v>
      </c>
      <c r="G157">
        <v>853883445</v>
      </c>
      <c r="H157" s="18">
        <v>41649</v>
      </c>
      <c r="I157">
        <v>1941</v>
      </c>
      <c r="J157">
        <v>668.27</v>
      </c>
      <c r="K157">
        <v>502.54</v>
      </c>
      <c r="L157">
        <v>1297112.07</v>
      </c>
      <c r="M157">
        <v>975430.14</v>
      </c>
      <c r="N157">
        <v>321681.93</v>
      </c>
    </row>
    <row r="158" spans="1:14">
      <c r="A158" t="s">
        <v>31</v>
      </c>
      <c r="B158" t="s">
        <v>32</v>
      </c>
      <c r="C158" t="s">
        <v>28</v>
      </c>
      <c r="D158" t="s">
        <v>17</v>
      </c>
      <c r="E158" t="s">
        <v>22</v>
      </c>
      <c r="F158" s="18">
        <v>42224</v>
      </c>
      <c r="G158">
        <v>324775445</v>
      </c>
      <c r="H158" s="18">
        <v>42261</v>
      </c>
      <c r="I158">
        <v>7126</v>
      </c>
      <c r="J158">
        <v>205.7</v>
      </c>
      <c r="K158">
        <v>117.11</v>
      </c>
      <c r="L158">
        <v>1465818.2</v>
      </c>
      <c r="M158">
        <v>834525.86</v>
      </c>
      <c r="N158">
        <v>631292.34</v>
      </c>
    </row>
    <row r="159" spans="1:14">
      <c r="A159" t="s">
        <v>31</v>
      </c>
      <c r="B159" t="s">
        <v>133</v>
      </c>
      <c r="C159" t="s">
        <v>28</v>
      </c>
      <c r="D159" t="s">
        <v>17</v>
      </c>
      <c r="E159" t="s">
        <v>22</v>
      </c>
      <c r="F159" s="18">
        <v>42066</v>
      </c>
      <c r="G159">
        <v>783516871</v>
      </c>
      <c r="H159" s="18">
        <v>42100</v>
      </c>
      <c r="I159">
        <v>8909</v>
      </c>
      <c r="J159">
        <v>205.7</v>
      </c>
      <c r="K159">
        <v>117.11</v>
      </c>
      <c r="L159">
        <v>1832581.3</v>
      </c>
      <c r="M159">
        <v>1043332.99</v>
      </c>
      <c r="N159">
        <v>789248.31</v>
      </c>
    </row>
    <row r="160" spans="1:14">
      <c r="A160" t="s">
        <v>26</v>
      </c>
      <c r="B160" t="s">
        <v>141</v>
      </c>
      <c r="C160" t="s">
        <v>45</v>
      </c>
      <c r="D160" t="s">
        <v>21</v>
      </c>
      <c r="E160" t="s">
        <v>37</v>
      </c>
      <c r="F160" s="18">
        <v>42109</v>
      </c>
      <c r="G160">
        <v>834844052</v>
      </c>
      <c r="H160" s="18">
        <v>42144</v>
      </c>
      <c r="I160">
        <v>7762</v>
      </c>
      <c r="J160">
        <v>437.2</v>
      </c>
      <c r="K160">
        <v>263.33</v>
      </c>
      <c r="L160">
        <v>3393546.4</v>
      </c>
      <c r="M160">
        <v>2043967.46</v>
      </c>
      <c r="N160">
        <v>1349578.94</v>
      </c>
    </row>
    <row r="161" spans="1:14">
      <c r="A161" t="s">
        <v>26</v>
      </c>
      <c r="B161" t="s">
        <v>90</v>
      </c>
      <c r="C161" t="s">
        <v>20</v>
      </c>
      <c r="D161" t="s">
        <v>21</v>
      </c>
      <c r="E161" t="s">
        <v>37</v>
      </c>
      <c r="F161" s="18">
        <v>42328</v>
      </c>
      <c r="G161">
        <v>953805816</v>
      </c>
      <c r="H161" s="18">
        <v>42363</v>
      </c>
      <c r="I161">
        <v>1191</v>
      </c>
      <c r="J161">
        <v>152.58000000000001</v>
      </c>
      <c r="K161">
        <v>97.44</v>
      </c>
      <c r="L161">
        <v>181722.78</v>
      </c>
      <c r="M161">
        <v>116051.04</v>
      </c>
      <c r="N161">
        <v>65671.740000000005</v>
      </c>
    </row>
    <row r="162" spans="1:14">
      <c r="A162" t="s">
        <v>53</v>
      </c>
      <c r="B162" t="s">
        <v>142</v>
      </c>
      <c r="C162" t="s">
        <v>43</v>
      </c>
      <c r="D162" t="s">
        <v>17</v>
      </c>
      <c r="E162" t="s">
        <v>29</v>
      </c>
      <c r="F162" s="18">
        <v>40320</v>
      </c>
      <c r="G162">
        <v>335763490</v>
      </c>
      <c r="H162" s="18">
        <v>40363</v>
      </c>
      <c r="I162">
        <v>8733</v>
      </c>
      <c r="J162">
        <v>651.21</v>
      </c>
      <c r="K162">
        <v>524.96</v>
      </c>
      <c r="L162">
        <v>5687016.9299999997</v>
      </c>
      <c r="M162">
        <v>4584475.68</v>
      </c>
      <c r="N162">
        <v>1102541.25</v>
      </c>
    </row>
    <row r="163" spans="1:14">
      <c r="A163" t="s">
        <v>26</v>
      </c>
      <c r="B163" t="s">
        <v>87</v>
      </c>
      <c r="C163" t="s">
        <v>45</v>
      </c>
      <c r="D163" t="s">
        <v>17</v>
      </c>
      <c r="E163" t="s">
        <v>37</v>
      </c>
      <c r="F163" s="18">
        <v>40986</v>
      </c>
      <c r="G163">
        <v>946390902</v>
      </c>
      <c r="H163" s="18">
        <v>40991</v>
      </c>
      <c r="I163">
        <v>6954</v>
      </c>
      <c r="J163">
        <v>437.2</v>
      </c>
      <c r="K163">
        <v>263.33</v>
      </c>
      <c r="L163">
        <v>3040288.8</v>
      </c>
      <c r="M163">
        <v>1831196.82</v>
      </c>
      <c r="N163">
        <v>1209091.98</v>
      </c>
    </row>
    <row r="164" spans="1:14">
      <c r="A164" t="s">
        <v>23</v>
      </c>
      <c r="B164" t="s">
        <v>80</v>
      </c>
      <c r="C164" t="s">
        <v>71</v>
      </c>
      <c r="D164" t="s">
        <v>21</v>
      </c>
      <c r="E164" t="s">
        <v>29</v>
      </c>
      <c r="F164" s="18">
        <v>41319</v>
      </c>
      <c r="G164">
        <v>771674382</v>
      </c>
      <c r="H164" s="18">
        <v>41354</v>
      </c>
      <c r="I164">
        <v>4453</v>
      </c>
      <c r="J164">
        <v>154.06</v>
      </c>
      <c r="K164">
        <v>90.93</v>
      </c>
      <c r="L164">
        <v>686029.18</v>
      </c>
      <c r="M164">
        <v>404911.29</v>
      </c>
      <c r="N164">
        <v>281117.89</v>
      </c>
    </row>
    <row r="165" spans="1:14">
      <c r="A165" t="s">
        <v>26</v>
      </c>
      <c r="B165" t="s">
        <v>143</v>
      </c>
      <c r="C165" t="s">
        <v>28</v>
      </c>
      <c r="D165" t="s">
        <v>17</v>
      </c>
      <c r="E165" t="s">
        <v>22</v>
      </c>
      <c r="F165" s="18">
        <v>42848</v>
      </c>
      <c r="G165">
        <v>567912757</v>
      </c>
      <c r="H165" s="18">
        <v>42877</v>
      </c>
      <c r="I165">
        <v>6860</v>
      </c>
      <c r="J165">
        <v>205.7</v>
      </c>
      <c r="K165">
        <v>117.11</v>
      </c>
      <c r="L165">
        <v>1411102</v>
      </c>
      <c r="M165">
        <v>803374.6</v>
      </c>
      <c r="N165">
        <v>607727.4</v>
      </c>
    </row>
    <row r="166" spans="1:14">
      <c r="A166" t="s">
        <v>31</v>
      </c>
      <c r="B166" t="s">
        <v>56</v>
      </c>
      <c r="C166" t="s">
        <v>43</v>
      </c>
      <c r="D166" t="s">
        <v>21</v>
      </c>
      <c r="E166" t="s">
        <v>29</v>
      </c>
      <c r="F166" s="18">
        <v>41961</v>
      </c>
      <c r="G166">
        <v>711717355</v>
      </c>
      <c r="H166" s="18">
        <v>41961</v>
      </c>
      <c r="I166">
        <v>1836</v>
      </c>
      <c r="J166">
        <v>651.21</v>
      </c>
      <c r="K166">
        <v>524.96</v>
      </c>
      <c r="L166">
        <v>1195621.56</v>
      </c>
      <c r="M166">
        <v>963826.56</v>
      </c>
      <c r="N166">
        <v>231795</v>
      </c>
    </row>
    <row r="167" spans="1:14">
      <c r="A167" t="s">
        <v>40</v>
      </c>
      <c r="B167" t="s">
        <v>144</v>
      </c>
      <c r="C167" t="s">
        <v>43</v>
      </c>
      <c r="D167" t="s">
        <v>17</v>
      </c>
      <c r="E167" t="s">
        <v>29</v>
      </c>
      <c r="F167" s="18">
        <v>42349</v>
      </c>
      <c r="G167">
        <v>750012004</v>
      </c>
      <c r="H167" s="18">
        <v>42399</v>
      </c>
      <c r="I167">
        <v>4074</v>
      </c>
      <c r="J167">
        <v>651.21</v>
      </c>
      <c r="K167">
        <v>524.96</v>
      </c>
      <c r="L167">
        <v>2653029.54</v>
      </c>
      <c r="M167">
        <v>2138687.04</v>
      </c>
      <c r="N167">
        <v>514342.5</v>
      </c>
    </row>
    <row r="168" spans="1:14">
      <c r="A168" t="s">
        <v>31</v>
      </c>
      <c r="B168" t="s">
        <v>145</v>
      </c>
      <c r="C168" t="s">
        <v>20</v>
      </c>
      <c r="D168" t="s">
        <v>17</v>
      </c>
      <c r="E168" t="s">
        <v>22</v>
      </c>
      <c r="F168" s="18">
        <v>42560</v>
      </c>
      <c r="G168">
        <v>750033032</v>
      </c>
      <c r="H168" s="18">
        <v>42600</v>
      </c>
      <c r="I168">
        <v>297</v>
      </c>
      <c r="J168">
        <v>152.58000000000001</v>
      </c>
      <c r="K168">
        <v>97.44</v>
      </c>
      <c r="L168">
        <v>45316.26</v>
      </c>
      <c r="M168">
        <v>28939.68</v>
      </c>
      <c r="N168">
        <v>16376.58</v>
      </c>
    </row>
    <row r="169" spans="1:14">
      <c r="A169" t="s">
        <v>14</v>
      </c>
      <c r="B169" t="s">
        <v>47</v>
      </c>
      <c r="C169" t="s">
        <v>79</v>
      </c>
      <c r="D169" t="s">
        <v>21</v>
      </c>
      <c r="E169" t="s">
        <v>37</v>
      </c>
      <c r="F169" s="18">
        <v>42914</v>
      </c>
      <c r="G169">
        <v>849329268</v>
      </c>
      <c r="H169" s="18">
        <v>42938</v>
      </c>
      <c r="I169">
        <v>4259</v>
      </c>
      <c r="J169">
        <v>668.27</v>
      </c>
      <c r="K169">
        <v>502.54</v>
      </c>
      <c r="L169">
        <v>2846161.93</v>
      </c>
      <c r="M169">
        <v>2140317.86</v>
      </c>
      <c r="N169">
        <v>705844.07</v>
      </c>
    </row>
    <row r="170" spans="1:14">
      <c r="A170" t="s">
        <v>14</v>
      </c>
      <c r="B170" t="s">
        <v>108</v>
      </c>
      <c r="C170" t="s">
        <v>50</v>
      </c>
      <c r="D170" t="s">
        <v>17</v>
      </c>
      <c r="E170" t="s">
        <v>18</v>
      </c>
      <c r="F170" s="18">
        <v>41355</v>
      </c>
      <c r="G170">
        <v>805762040</v>
      </c>
      <c r="H170" s="18">
        <v>41372</v>
      </c>
      <c r="I170">
        <v>1748</v>
      </c>
      <c r="J170">
        <v>421.89</v>
      </c>
      <c r="K170">
        <v>364.69</v>
      </c>
      <c r="L170">
        <v>737463.72</v>
      </c>
      <c r="M170">
        <v>637478.12</v>
      </c>
      <c r="N170">
        <v>99985.600000000006</v>
      </c>
    </row>
    <row r="171" spans="1:14">
      <c r="A171" t="s">
        <v>40</v>
      </c>
      <c r="B171" t="s">
        <v>109</v>
      </c>
      <c r="C171" t="s">
        <v>28</v>
      </c>
      <c r="D171" t="s">
        <v>17</v>
      </c>
      <c r="E171" t="s">
        <v>37</v>
      </c>
      <c r="F171" s="18">
        <v>40363</v>
      </c>
      <c r="G171">
        <v>447505176</v>
      </c>
      <c r="H171" s="18">
        <v>40386</v>
      </c>
      <c r="I171">
        <v>5581</v>
      </c>
      <c r="J171">
        <v>205.7</v>
      </c>
      <c r="K171">
        <v>117.11</v>
      </c>
      <c r="L171">
        <v>1148011.7</v>
      </c>
      <c r="M171">
        <v>653590.91</v>
      </c>
      <c r="N171">
        <v>494420.79</v>
      </c>
    </row>
    <row r="172" spans="1:14">
      <c r="A172" t="s">
        <v>34</v>
      </c>
      <c r="B172" t="s">
        <v>95</v>
      </c>
      <c r="C172" t="s">
        <v>25</v>
      </c>
      <c r="D172" t="s">
        <v>21</v>
      </c>
      <c r="E172" t="s">
        <v>29</v>
      </c>
      <c r="F172" s="18">
        <v>42808</v>
      </c>
      <c r="G172">
        <v>123045003</v>
      </c>
      <c r="H172" s="18">
        <v>42816</v>
      </c>
      <c r="I172">
        <v>606</v>
      </c>
      <c r="J172">
        <v>47.45</v>
      </c>
      <c r="K172">
        <v>31.79</v>
      </c>
      <c r="L172">
        <v>28754.7</v>
      </c>
      <c r="M172">
        <v>19264.740000000002</v>
      </c>
      <c r="N172">
        <v>9489.9599999999991</v>
      </c>
    </row>
    <row r="173" spans="1:14">
      <c r="A173" t="s">
        <v>26</v>
      </c>
      <c r="B173" t="s">
        <v>143</v>
      </c>
      <c r="C173" t="s">
        <v>79</v>
      </c>
      <c r="D173" t="s">
        <v>21</v>
      </c>
      <c r="E173" t="s">
        <v>37</v>
      </c>
      <c r="F173" s="18">
        <v>42268</v>
      </c>
      <c r="G173">
        <v>251180350</v>
      </c>
      <c r="H173" s="18">
        <v>42297</v>
      </c>
      <c r="I173">
        <v>8702</v>
      </c>
      <c r="J173">
        <v>668.27</v>
      </c>
      <c r="K173">
        <v>502.54</v>
      </c>
      <c r="L173">
        <v>5815285.54</v>
      </c>
      <c r="M173">
        <v>4373103.08</v>
      </c>
      <c r="N173">
        <v>1442182.46</v>
      </c>
    </row>
    <row r="174" spans="1:14">
      <c r="A174" t="s">
        <v>26</v>
      </c>
      <c r="B174" t="s">
        <v>146</v>
      </c>
      <c r="C174" t="s">
        <v>79</v>
      </c>
      <c r="D174" t="s">
        <v>17</v>
      </c>
      <c r="E174" t="s">
        <v>18</v>
      </c>
      <c r="F174" s="18">
        <v>41009</v>
      </c>
      <c r="G174">
        <v>871022546</v>
      </c>
      <c r="H174" s="18">
        <v>41010</v>
      </c>
      <c r="I174">
        <v>3782</v>
      </c>
      <c r="J174">
        <v>668.27</v>
      </c>
      <c r="K174">
        <v>502.54</v>
      </c>
      <c r="L174">
        <v>2527397.14</v>
      </c>
      <c r="M174">
        <v>1900606.28</v>
      </c>
      <c r="N174">
        <v>626790.86</v>
      </c>
    </row>
    <row r="175" spans="1:14">
      <c r="A175" t="s">
        <v>23</v>
      </c>
      <c r="B175" t="s">
        <v>147</v>
      </c>
      <c r="C175" t="s">
        <v>59</v>
      </c>
      <c r="D175" t="s">
        <v>17</v>
      </c>
      <c r="E175" t="s">
        <v>29</v>
      </c>
      <c r="F175" s="18">
        <v>40300</v>
      </c>
      <c r="G175">
        <v>291995418</v>
      </c>
      <c r="H175" s="18">
        <v>40335</v>
      </c>
      <c r="I175">
        <v>6788</v>
      </c>
      <c r="J175">
        <v>9.33</v>
      </c>
      <c r="K175">
        <v>6.92</v>
      </c>
      <c r="L175">
        <v>63332.04</v>
      </c>
      <c r="M175">
        <v>46972.959999999999</v>
      </c>
      <c r="N175">
        <v>16359.08</v>
      </c>
    </row>
    <row r="176" spans="1:14">
      <c r="A176" t="s">
        <v>26</v>
      </c>
      <c r="B176" t="s">
        <v>122</v>
      </c>
      <c r="C176" t="s">
        <v>36</v>
      </c>
      <c r="D176" t="s">
        <v>17</v>
      </c>
      <c r="E176" t="s">
        <v>22</v>
      </c>
      <c r="F176" s="18">
        <v>41803</v>
      </c>
      <c r="G176">
        <v>943835294</v>
      </c>
      <c r="H176" s="18">
        <v>41852</v>
      </c>
      <c r="I176">
        <v>692</v>
      </c>
      <c r="J176">
        <v>109.28</v>
      </c>
      <c r="K176">
        <v>35.840000000000003</v>
      </c>
      <c r="L176">
        <v>75621.759999999995</v>
      </c>
      <c r="M176">
        <v>24801.279999999999</v>
      </c>
      <c r="N176">
        <v>50820.480000000003</v>
      </c>
    </row>
    <row r="177" spans="1:14">
      <c r="A177" t="s">
        <v>40</v>
      </c>
      <c r="B177" t="s">
        <v>92</v>
      </c>
      <c r="C177" t="s">
        <v>43</v>
      </c>
      <c r="D177" t="s">
        <v>21</v>
      </c>
      <c r="E177" t="s">
        <v>29</v>
      </c>
      <c r="F177" s="18">
        <v>40651</v>
      </c>
      <c r="G177">
        <v>826591002</v>
      </c>
      <c r="H177" s="18">
        <v>40651</v>
      </c>
      <c r="I177">
        <v>5501</v>
      </c>
      <c r="J177">
        <v>651.21</v>
      </c>
      <c r="K177">
        <v>524.96</v>
      </c>
      <c r="L177">
        <v>3582306.21</v>
      </c>
      <c r="M177">
        <v>2887804.96</v>
      </c>
      <c r="N177">
        <v>694501.25</v>
      </c>
    </row>
    <row r="178" spans="1:14">
      <c r="A178" t="s">
        <v>31</v>
      </c>
      <c r="B178" t="s">
        <v>49</v>
      </c>
      <c r="C178" t="s">
        <v>45</v>
      </c>
      <c r="D178" t="s">
        <v>17</v>
      </c>
      <c r="E178" t="s">
        <v>18</v>
      </c>
      <c r="F178" s="18">
        <v>40664</v>
      </c>
      <c r="G178">
        <v>260623872</v>
      </c>
      <c r="H178" s="18">
        <v>40675</v>
      </c>
      <c r="I178">
        <v>3250</v>
      </c>
      <c r="J178">
        <v>437.2</v>
      </c>
      <c r="K178">
        <v>263.33</v>
      </c>
      <c r="L178">
        <v>1420900</v>
      </c>
      <c r="M178">
        <v>855822.5</v>
      </c>
      <c r="N178">
        <v>565077.5</v>
      </c>
    </row>
    <row r="179" spans="1:14">
      <c r="A179" t="s">
        <v>34</v>
      </c>
      <c r="B179" t="s">
        <v>85</v>
      </c>
      <c r="C179" t="s">
        <v>71</v>
      </c>
      <c r="D179" t="s">
        <v>17</v>
      </c>
      <c r="E179" t="s">
        <v>29</v>
      </c>
      <c r="F179" s="18">
        <v>41903</v>
      </c>
      <c r="G179">
        <v>536607730</v>
      </c>
      <c r="H179" s="18">
        <v>41946</v>
      </c>
      <c r="I179">
        <v>3007</v>
      </c>
      <c r="J179">
        <v>154.06</v>
      </c>
      <c r="K179">
        <v>90.93</v>
      </c>
      <c r="L179">
        <v>463258.42</v>
      </c>
      <c r="M179">
        <v>273426.51</v>
      </c>
      <c r="N179">
        <v>189831.91</v>
      </c>
    </row>
    <row r="180" spans="1:14">
      <c r="A180" t="s">
        <v>34</v>
      </c>
      <c r="B180" t="s">
        <v>85</v>
      </c>
      <c r="C180" t="s">
        <v>33</v>
      </c>
      <c r="D180" t="s">
        <v>21</v>
      </c>
      <c r="E180" t="s">
        <v>29</v>
      </c>
      <c r="F180" s="18">
        <v>42052</v>
      </c>
      <c r="G180">
        <v>765528905</v>
      </c>
      <c r="H180" s="18">
        <v>42069</v>
      </c>
      <c r="I180">
        <v>5870</v>
      </c>
      <c r="J180">
        <v>81.73</v>
      </c>
      <c r="K180">
        <v>56.67</v>
      </c>
      <c r="L180">
        <v>479755.1</v>
      </c>
      <c r="M180">
        <v>332652.90000000002</v>
      </c>
      <c r="N180">
        <v>147102.20000000001</v>
      </c>
    </row>
    <row r="181" spans="1:14">
      <c r="A181" t="s">
        <v>23</v>
      </c>
      <c r="B181" t="s">
        <v>148</v>
      </c>
      <c r="C181" t="s">
        <v>16</v>
      </c>
      <c r="D181" t="s">
        <v>17</v>
      </c>
      <c r="E181" t="s">
        <v>18</v>
      </c>
      <c r="F181" s="18">
        <v>40568</v>
      </c>
      <c r="G181">
        <v>128686225</v>
      </c>
      <c r="H181" s="18">
        <v>40615</v>
      </c>
      <c r="I181">
        <v>9968</v>
      </c>
      <c r="J181">
        <v>255.28</v>
      </c>
      <c r="K181">
        <v>159.41999999999999</v>
      </c>
      <c r="L181">
        <v>2544631.04</v>
      </c>
      <c r="M181">
        <v>1589098.56</v>
      </c>
      <c r="N181">
        <v>955532.48</v>
      </c>
    </row>
    <row r="182" spans="1:14">
      <c r="A182" t="s">
        <v>31</v>
      </c>
      <c r="B182" t="s">
        <v>149</v>
      </c>
      <c r="C182" t="s">
        <v>71</v>
      </c>
      <c r="D182" t="s">
        <v>21</v>
      </c>
      <c r="E182" t="s">
        <v>29</v>
      </c>
      <c r="F182" s="18">
        <v>42826</v>
      </c>
      <c r="G182">
        <v>127691018</v>
      </c>
      <c r="H182" s="18">
        <v>42830</v>
      </c>
      <c r="I182">
        <v>5465</v>
      </c>
      <c r="J182">
        <v>154.06</v>
      </c>
      <c r="K182">
        <v>90.93</v>
      </c>
      <c r="L182">
        <v>841937.9</v>
      </c>
      <c r="M182">
        <v>496932.45</v>
      </c>
      <c r="N182">
        <v>345005.45</v>
      </c>
    </row>
    <row r="183" spans="1:14">
      <c r="A183" t="s">
        <v>34</v>
      </c>
      <c r="B183" t="s">
        <v>134</v>
      </c>
      <c r="C183" t="s">
        <v>71</v>
      </c>
      <c r="D183" t="s">
        <v>21</v>
      </c>
      <c r="E183" t="s">
        <v>22</v>
      </c>
      <c r="F183" s="18">
        <v>42145</v>
      </c>
      <c r="G183">
        <v>534467113</v>
      </c>
      <c r="H183" s="18">
        <v>42149</v>
      </c>
      <c r="I183">
        <v>9550</v>
      </c>
      <c r="J183">
        <v>154.06</v>
      </c>
      <c r="K183">
        <v>90.93</v>
      </c>
      <c r="L183">
        <v>1471273</v>
      </c>
      <c r="M183">
        <v>868381.5</v>
      </c>
      <c r="N183">
        <v>602891.5</v>
      </c>
    </row>
    <row r="184" spans="1:14">
      <c r="A184" t="s">
        <v>34</v>
      </c>
      <c r="B184" t="s">
        <v>66</v>
      </c>
      <c r="C184" t="s">
        <v>33</v>
      </c>
      <c r="D184" t="s">
        <v>17</v>
      </c>
      <c r="E184" t="s">
        <v>37</v>
      </c>
      <c r="F184" s="18">
        <v>40530</v>
      </c>
      <c r="G184">
        <v>741250836</v>
      </c>
      <c r="H184" s="18">
        <v>40553</v>
      </c>
      <c r="I184">
        <v>1450</v>
      </c>
      <c r="J184">
        <v>81.73</v>
      </c>
      <c r="K184">
        <v>56.67</v>
      </c>
      <c r="L184">
        <v>118508.5</v>
      </c>
      <c r="M184">
        <v>82171.5</v>
      </c>
      <c r="N184">
        <v>36337</v>
      </c>
    </row>
    <row r="185" spans="1:14">
      <c r="A185" t="s">
        <v>34</v>
      </c>
      <c r="B185" t="s">
        <v>66</v>
      </c>
      <c r="C185" t="s">
        <v>20</v>
      </c>
      <c r="D185" t="s">
        <v>17</v>
      </c>
      <c r="E185" t="s">
        <v>18</v>
      </c>
      <c r="F185" s="18">
        <v>41761</v>
      </c>
      <c r="G185">
        <v>210591018</v>
      </c>
      <c r="H185" s="18">
        <v>41786</v>
      </c>
      <c r="I185">
        <v>7417</v>
      </c>
      <c r="J185">
        <v>152.58000000000001</v>
      </c>
      <c r="K185">
        <v>97.44</v>
      </c>
      <c r="L185">
        <v>1131685.8600000001</v>
      </c>
      <c r="M185">
        <v>722712.48</v>
      </c>
      <c r="N185">
        <v>408973.38</v>
      </c>
    </row>
    <row r="186" spans="1:14">
      <c r="A186" t="s">
        <v>14</v>
      </c>
      <c r="B186" t="s">
        <v>108</v>
      </c>
      <c r="C186" t="s">
        <v>71</v>
      </c>
      <c r="D186" t="s">
        <v>17</v>
      </c>
      <c r="E186" t="s">
        <v>22</v>
      </c>
      <c r="F186" s="18">
        <v>41704</v>
      </c>
      <c r="G186">
        <v>725348985</v>
      </c>
      <c r="H186" s="18">
        <v>41742</v>
      </c>
      <c r="I186">
        <v>5738</v>
      </c>
      <c r="J186">
        <v>154.06</v>
      </c>
      <c r="K186">
        <v>90.93</v>
      </c>
      <c r="L186">
        <v>883996.28</v>
      </c>
      <c r="M186">
        <v>521756.34</v>
      </c>
      <c r="N186">
        <v>362239.94</v>
      </c>
    </row>
    <row r="187" spans="1:14">
      <c r="A187" t="s">
        <v>40</v>
      </c>
      <c r="B187" t="s">
        <v>150</v>
      </c>
      <c r="C187" t="s">
        <v>79</v>
      </c>
      <c r="D187" t="s">
        <v>21</v>
      </c>
      <c r="E187" t="s">
        <v>37</v>
      </c>
      <c r="F187" s="18">
        <v>40766</v>
      </c>
      <c r="G187">
        <v>538698565</v>
      </c>
      <c r="H187" s="18">
        <v>40793</v>
      </c>
      <c r="I187">
        <v>1731</v>
      </c>
      <c r="J187">
        <v>668.27</v>
      </c>
      <c r="K187">
        <v>502.54</v>
      </c>
      <c r="L187">
        <v>1156775.3700000001</v>
      </c>
      <c r="M187">
        <v>869896.74</v>
      </c>
      <c r="N187">
        <v>286878.63</v>
      </c>
    </row>
    <row r="188" spans="1:14">
      <c r="A188" t="s">
        <v>14</v>
      </c>
      <c r="B188" t="s">
        <v>62</v>
      </c>
      <c r="C188" t="s">
        <v>28</v>
      </c>
      <c r="D188" t="s">
        <v>21</v>
      </c>
      <c r="E188" t="s">
        <v>37</v>
      </c>
      <c r="F188" s="18">
        <v>42510</v>
      </c>
      <c r="G188">
        <v>224126088</v>
      </c>
      <c r="H188" s="18">
        <v>42533</v>
      </c>
      <c r="I188">
        <v>2745</v>
      </c>
      <c r="J188">
        <v>205.7</v>
      </c>
      <c r="K188">
        <v>117.11</v>
      </c>
      <c r="L188">
        <v>564646.5</v>
      </c>
      <c r="M188">
        <v>321466.95</v>
      </c>
      <c r="N188">
        <v>243179.55</v>
      </c>
    </row>
    <row r="189" spans="1:14">
      <c r="A189" t="s">
        <v>31</v>
      </c>
      <c r="B189" t="s">
        <v>57</v>
      </c>
      <c r="C189" t="s">
        <v>25</v>
      </c>
      <c r="D189" t="s">
        <v>17</v>
      </c>
      <c r="E189" t="s">
        <v>18</v>
      </c>
      <c r="F189" s="18">
        <v>41204</v>
      </c>
      <c r="G189">
        <v>425430381</v>
      </c>
      <c r="H189" s="18">
        <v>41248</v>
      </c>
      <c r="I189">
        <v>3159</v>
      </c>
      <c r="J189">
        <v>47.45</v>
      </c>
      <c r="K189">
        <v>31.79</v>
      </c>
      <c r="L189">
        <v>149894.54999999999</v>
      </c>
      <c r="M189">
        <v>100424.61</v>
      </c>
      <c r="N189">
        <v>49469.94</v>
      </c>
    </row>
    <row r="190" spans="1:14">
      <c r="A190" t="s">
        <v>40</v>
      </c>
      <c r="B190" t="s">
        <v>97</v>
      </c>
      <c r="C190" t="s">
        <v>71</v>
      </c>
      <c r="D190" t="s">
        <v>21</v>
      </c>
      <c r="E190" t="s">
        <v>18</v>
      </c>
      <c r="F190" s="18">
        <v>42571</v>
      </c>
      <c r="G190">
        <v>506722772</v>
      </c>
      <c r="H190" s="18">
        <v>42590</v>
      </c>
      <c r="I190">
        <v>9383</v>
      </c>
      <c r="J190">
        <v>154.06</v>
      </c>
      <c r="K190">
        <v>90.93</v>
      </c>
      <c r="L190">
        <v>1445544.98</v>
      </c>
      <c r="M190">
        <v>853196.19</v>
      </c>
      <c r="N190">
        <v>592348.79</v>
      </c>
    </row>
    <row r="191" spans="1:14">
      <c r="A191" t="s">
        <v>40</v>
      </c>
      <c r="B191" t="s">
        <v>130</v>
      </c>
      <c r="C191" t="s">
        <v>43</v>
      </c>
      <c r="D191" t="s">
        <v>21</v>
      </c>
      <c r="E191" t="s">
        <v>22</v>
      </c>
      <c r="F191" s="18">
        <v>40275</v>
      </c>
      <c r="G191">
        <v>802427089</v>
      </c>
      <c r="H191" s="18">
        <v>40294</v>
      </c>
      <c r="I191">
        <v>4862</v>
      </c>
      <c r="J191">
        <v>651.21</v>
      </c>
      <c r="K191">
        <v>524.96</v>
      </c>
      <c r="L191">
        <v>3166183.02</v>
      </c>
      <c r="M191">
        <v>2552355.52</v>
      </c>
      <c r="N191">
        <v>613827.5</v>
      </c>
    </row>
    <row r="192" spans="1:14">
      <c r="A192" t="s">
        <v>26</v>
      </c>
      <c r="B192" t="s">
        <v>129</v>
      </c>
      <c r="C192" t="s">
        <v>45</v>
      </c>
      <c r="D192" t="s">
        <v>21</v>
      </c>
      <c r="E192" t="s">
        <v>37</v>
      </c>
      <c r="F192" s="18">
        <v>42199</v>
      </c>
      <c r="G192">
        <v>367279660</v>
      </c>
      <c r="H192" s="18">
        <v>42225</v>
      </c>
      <c r="I192">
        <v>5068</v>
      </c>
      <c r="J192">
        <v>437.2</v>
      </c>
      <c r="K192">
        <v>263.33</v>
      </c>
      <c r="L192">
        <v>2215729.6</v>
      </c>
      <c r="M192">
        <v>1334556.44</v>
      </c>
      <c r="N192">
        <v>881173.16</v>
      </c>
    </row>
    <row r="193" spans="1:14">
      <c r="A193" t="s">
        <v>31</v>
      </c>
      <c r="B193" t="s">
        <v>42</v>
      </c>
      <c r="C193" t="s">
        <v>33</v>
      </c>
      <c r="D193" t="s">
        <v>21</v>
      </c>
      <c r="E193" t="s">
        <v>37</v>
      </c>
      <c r="F193" s="18">
        <v>41404</v>
      </c>
      <c r="G193">
        <v>126329314</v>
      </c>
      <c r="H193" s="18">
        <v>41415</v>
      </c>
      <c r="I193">
        <v>2506</v>
      </c>
      <c r="J193">
        <v>81.73</v>
      </c>
      <c r="K193">
        <v>56.67</v>
      </c>
      <c r="L193">
        <v>204815.38</v>
      </c>
      <c r="M193">
        <v>142015.01999999999</v>
      </c>
      <c r="N193">
        <v>62800.36</v>
      </c>
    </row>
    <row r="194" spans="1:14">
      <c r="A194" t="s">
        <v>26</v>
      </c>
      <c r="B194" t="s">
        <v>151</v>
      </c>
      <c r="C194" t="s">
        <v>33</v>
      </c>
      <c r="D194" t="s">
        <v>21</v>
      </c>
      <c r="E194" t="s">
        <v>37</v>
      </c>
      <c r="F194" s="18">
        <v>42401</v>
      </c>
      <c r="G194">
        <v>624937379</v>
      </c>
      <c r="H194" s="18">
        <v>42408</v>
      </c>
      <c r="I194">
        <v>1713</v>
      </c>
      <c r="J194">
        <v>81.73</v>
      </c>
      <c r="K194">
        <v>56.67</v>
      </c>
      <c r="L194">
        <v>140003.49</v>
      </c>
      <c r="M194">
        <v>97075.71</v>
      </c>
      <c r="N194">
        <v>42927.78</v>
      </c>
    </row>
    <row r="195" spans="1:14">
      <c r="A195" t="s">
        <v>14</v>
      </c>
      <c r="B195" t="s">
        <v>152</v>
      </c>
      <c r="C195" t="s">
        <v>20</v>
      </c>
      <c r="D195" t="s">
        <v>21</v>
      </c>
      <c r="E195" t="s">
        <v>37</v>
      </c>
      <c r="F195" s="18">
        <v>40410</v>
      </c>
      <c r="G195">
        <v>678777682</v>
      </c>
      <c r="H195" s="18">
        <v>40449</v>
      </c>
      <c r="I195">
        <v>4255</v>
      </c>
      <c r="J195">
        <v>152.58000000000001</v>
      </c>
      <c r="K195">
        <v>97.44</v>
      </c>
      <c r="L195">
        <v>649227.9</v>
      </c>
      <c r="M195">
        <v>414607.2</v>
      </c>
      <c r="N195">
        <v>234620.7</v>
      </c>
    </row>
    <row r="196" spans="1:14">
      <c r="A196" t="s">
        <v>26</v>
      </c>
      <c r="B196" t="s">
        <v>151</v>
      </c>
      <c r="C196" t="s">
        <v>28</v>
      </c>
      <c r="D196" t="s">
        <v>17</v>
      </c>
      <c r="E196" t="s">
        <v>29</v>
      </c>
      <c r="F196" s="18">
        <v>42106</v>
      </c>
      <c r="G196">
        <v>523836553</v>
      </c>
      <c r="H196" s="18">
        <v>42146</v>
      </c>
      <c r="I196">
        <v>3732</v>
      </c>
      <c r="J196">
        <v>205.7</v>
      </c>
      <c r="K196">
        <v>117.11</v>
      </c>
      <c r="L196">
        <v>767672.4</v>
      </c>
      <c r="M196">
        <v>437054.52</v>
      </c>
      <c r="N196">
        <v>330617.88</v>
      </c>
    </row>
    <row r="197" spans="1:14">
      <c r="A197" t="s">
        <v>40</v>
      </c>
      <c r="B197" t="s">
        <v>153</v>
      </c>
      <c r="C197" t="s">
        <v>28</v>
      </c>
      <c r="D197" t="s">
        <v>21</v>
      </c>
      <c r="E197" t="s">
        <v>22</v>
      </c>
      <c r="F197" s="18">
        <v>42102</v>
      </c>
      <c r="G197">
        <v>466412818</v>
      </c>
      <c r="H197" s="18">
        <v>42136</v>
      </c>
      <c r="I197">
        <v>772</v>
      </c>
      <c r="J197">
        <v>205.7</v>
      </c>
      <c r="K197">
        <v>117.11</v>
      </c>
      <c r="L197">
        <v>158800.4</v>
      </c>
      <c r="M197">
        <v>90408.92</v>
      </c>
      <c r="N197">
        <v>68391.48</v>
      </c>
    </row>
    <row r="198" spans="1:14">
      <c r="A198" t="s">
        <v>34</v>
      </c>
      <c r="B198" t="s">
        <v>154</v>
      </c>
      <c r="C198" t="s">
        <v>59</v>
      </c>
      <c r="D198" t="s">
        <v>17</v>
      </c>
      <c r="E198" t="s">
        <v>37</v>
      </c>
      <c r="F198" s="18">
        <v>40935</v>
      </c>
      <c r="G198">
        <v>433117806</v>
      </c>
      <c r="H198" s="18">
        <v>40945</v>
      </c>
      <c r="I198">
        <v>8039</v>
      </c>
      <c r="J198">
        <v>9.33</v>
      </c>
      <c r="K198">
        <v>6.92</v>
      </c>
      <c r="L198">
        <v>75003.87</v>
      </c>
      <c r="M198">
        <v>55629.88</v>
      </c>
      <c r="N198">
        <v>19373.990000000002</v>
      </c>
    </row>
    <row r="199" spans="1:14">
      <c r="A199" t="s">
        <v>23</v>
      </c>
      <c r="B199" t="s">
        <v>155</v>
      </c>
      <c r="C199" t="s">
        <v>45</v>
      </c>
      <c r="D199" t="s">
        <v>21</v>
      </c>
      <c r="E199" t="s">
        <v>29</v>
      </c>
      <c r="F199" s="18">
        <v>40914</v>
      </c>
      <c r="G199">
        <v>420875346</v>
      </c>
      <c r="H199" s="18">
        <v>40957</v>
      </c>
      <c r="I199">
        <v>5223</v>
      </c>
      <c r="J199">
        <v>437.2</v>
      </c>
      <c r="K199">
        <v>263.33</v>
      </c>
      <c r="L199">
        <v>2283495.6</v>
      </c>
      <c r="M199">
        <v>1375372.59</v>
      </c>
      <c r="N199">
        <v>908123.01</v>
      </c>
    </row>
    <row r="200" spans="1:14">
      <c r="A200" t="s">
        <v>40</v>
      </c>
      <c r="B200" t="s">
        <v>102</v>
      </c>
      <c r="C200" t="s">
        <v>45</v>
      </c>
      <c r="D200" t="s">
        <v>17</v>
      </c>
      <c r="E200" t="s">
        <v>22</v>
      </c>
      <c r="F200" s="18">
        <v>41969</v>
      </c>
      <c r="G200">
        <v>946921765</v>
      </c>
      <c r="H200" s="18">
        <v>41989</v>
      </c>
      <c r="I200">
        <v>4048</v>
      </c>
      <c r="J200">
        <v>437.2</v>
      </c>
      <c r="K200">
        <v>263.33</v>
      </c>
      <c r="L200">
        <v>1769785.6</v>
      </c>
      <c r="M200">
        <v>1065959.8400000001</v>
      </c>
      <c r="N200">
        <v>703825.76</v>
      </c>
    </row>
    <row r="201" spans="1:14">
      <c r="A201" t="s">
        <v>40</v>
      </c>
      <c r="B201" t="s">
        <v>117</v>
      </c>
      <c r="C201" t="s">
        <v>79</v>
      </c>
      <c r="D201" t="s">
        <v>21</v>
      </c>
      <c r="E201" t="s">
        <v>37</v>
      </c>
      <c r="F201" s="18">
        <v>40272</v>
      </c>
      <c r="G201">
        <v>798805892</v>
      </c>
      <c r="H201" s="18">
        <v>40293</v>
      </c>
      <c r="I201">
        <v>3270</v>
      </c>
      <c r="J201">
        <v>668.27</v>
      </c>
      <c r="K201">
        <v>502.54</v>
      </c>
      <c r="L201">
        <v>2185242.9</v>
      </c>
      <c r="M201">
        <v>1643305.8</v>
      </c>
      <c r="N201">
        <v>541937.1</v>
      </c>
    </row>
    <row r="202" spans="1:14">
      <c r="A202" t="s">
        <v>40</v>
      </c>
      <c r="B202" t="s">
        <v>156</v>
      </c>
      <c r="C202" t="s">
        <v>79</v>
      </c>
      <c r="D202" t="s">
        <v>21</v>
      </c>
      <c r="E202" t="s">
        <v>18</v>
      </c>
      <c r="F202" s="18">
        <v>40680</v>
      </c>
      <c r="G202">
        <v>184389054</v>
      </c>
      <c r="H202" s="18">
        <v>40714</v>
      </c>
      <c r="I202">
        <v>3674</v>
      </c>
      <c r="J202">
        <v>668.27</v>
      </c>
      <c r="K202">
        <v>502.54</v>
      </c>
      <c r="L202">
        <v>2455223.98</v>
      </c>
      <c r="M202">
        <v>1846331.96</v>
      </c>
      <c r="N202">
        <v>608892.02</v>
      </c>
    </row>
    <row r="203" spans="1:14">
      <c r="A203" t="s">
        <v>14</v>
      </c>
      <c r="B203" t="s">
        <v>157</v>
      </c>
      <c r="C203" t="s">
        <v>79</v>
      </c>
      <c r="D203" t="s">
        <v>21</v>
      </c>
      <c r="E203" t="s">
        <v>18</v>
      </c>
      <c r="F203" s="18">
        <v>41526</v>
      </c>
      <c r="G203">
        <v>281845080</v>
      </c>
      <c r="H203" s="18">
        <v>41565</v>
      </c>
      <c r="I203">
        <v>3077</v>
      </c>
      <c r="J203">
        <v>668.27</v>
      </c>
      <c r="K203">
        <v>502.54</v>
      </c>
      <c r="L203">
        <v>2056266.79</v>
      </c>
      <c r="M203">
        <v>1546315.58</v>
      </c>
      <c r="N203">
        <v>509951.21</v>
      </c>
    </row>
    <row r="204" spans="1:14">
      <c r="A204" t="s">
        <v>14</v>
      </c>
      <c r="B204" t="s">
        <v>158</v>
      </c>
      <c r="C204" t="s">
        <v>50</v>
      </c>
      <c r="D204" t="s">
        <v>17</v>
      </c>
      <c r="E204" t="s">
        <v>37</v>
      </c>
      <c r="F204" s="18">
        <v>41531</v>
      </c>
      <c r="G204">
        <v>989660298</v>
      </c>
      <c r="H204" s="18">
        <v>41558</v>
      </c>
      <c r="I204">
        <v>1330</v>
      </c>
      <c r="J204">
        <v>421.89</v>
      </c>
      <c r="K204">
        <v>364.69</v>
      </c>
      <c r="L204">
        <v>561113.69999999995</v>
      </c>
      <c r="M204">
        <v>485037.7</v>
      </c>
      <c r="N204">
        <v>76076</v>
      </c>
    </row>
    <row r="205" spans="1:14">
      <c r="A205" t="s">
        <v>23</v>
      </c>
      <c r="B205" t="s">
        <v>159</v>
      </c>
      <c r="C205" t="s">
        <v>71</v>
      </c>
      <c r="D205" t="s">
        <v>17</v>
      </c>
      <c r="E205" t="s">
        <v>22</v>
      </c>
      <c r="F205" s="18">
        <v>41187</v>
      </c>
      <c r="G205">
        <v>476633536</v>
      </c>
      <c r="H205" s="18">
        <v>41216</v>
      </c>
      <c r="I205">
        <v>5310</v>
      </c>
      <c r="J205">
        <v>154.06</v>
      </c>
      <c r="K205">
        <v>90.93</v>
      </c>
      <c r="L205">
        <v>818058.6</v>
      </c>
      <c r="M205">
        <v>482838.3</v>
      </c>
      <c r="N205">
        <v>335220.3</v>
      </c>
    </row>
    <row r="206" spans="1:14">
      <c r="A206" t="s">
        <v>26</v>
      </c>
      <c r="B206" t="s">
        <v>160</v>
      </c>
      <c r="C206" t="s">
        <v>16</v>
      </c>
      <c r="D206" t="s">
        <v>21</v>
      </c>
      <c r="E206" t="s">
        <v>22</v>
      </c>
      <c r="F206" s="18">
        <v>41377</v>
      </c>
      <c r="G206">
        <v>131876122</v>
      </c>
      <c r="H206" s="18">
        <v>41416</v>
      </c>
      <c r="I206">
        <v>3930</v>
      </c>
      <c r="J206">
        <v>255.28</v>
      </c>
      <c r="K206">
        <v>159.41999999999999</v>
      </c>
      <c r="L206">
        <v>1003250.4</v>
      </c>
      <c r="M206">
        <v>626520.6</v>
      </c>
      <c r="N206">
        <v>376729.8</v>
      </c>
    </row>
    <row r="207" spans="1:14">
      <c r="A207" t="s">
        <v>40</v>
      </c>
      <c r="B207" t="s">
        <v>97</v>
      </c>
      <c r="C207" t="s">
        <v>50</v>
      </c>
      <c r="D207" t="s">
        <v>21</v>
      </c>
      <c r="E207" t="s">
        <v>29</v>
      </c>
      <c r="F207" s="18">
        <v>41988</v>
      </c>
      <c r="G207">
        <v>514811885</v>
      </c>
      <c r="H207" s="18">
        <v>42025</v>
      </c>
      <c r="I207">
        <v>3132</v>
      </c>
      <c r="J207">
        <v>421.89</v>
      </c>
      <c r="K207">
        <v>364.69</v>
      </c>
      <c r="L207">
        <v>1321359.48</v>
      </c>
      <c r="M207">
        <v>1142209.08</v>
      </c>
      <c r="N207">
        <v>179150.4</v>
      </c>
    </row>
    <row r="208" spans="1:14">
      <c r="A208" t="s">
        <v>26</v>
      </c>
      <c r="B208" t="s">
        <v>104</v>
      </c>
      <c r="C208" t="s">
        <v>43</v>
      </c>
      <c r="D208" t="s">
        <v>17</v>
      </c>
      <c r="E208" t="s">
        <v>22</v>
      </c>
      <c r="F208" s="18">
        <v>40532</v>
      </c>
      <c r="G208">
        <v>905177152</v>
      </c>
      <c r="H208" s="18">
        <v>40550</v>
      </c>
      <c r="I208">
        <v>889</v>
      </c>
      <c r="J208">
        <v>651.21</v>
      </c>
      <c r="K208">
        <v>524.96</v>
      </c>
      <c r="L208">
        <v>578925.68999999994</v>
      </c>
      <c r="M208">
        <v>466689.44</v>
      </c>
      <c r="N208">
        <v>112236.25</v>
      </c>
    </row>
    <row r="209" spans="1:14">
      <c r="A209" t="s">
        <v>31</v>
      </c>
      <c r="B209" t="s">
        <v>56</v>
      </c>
      <c r="C209" t="s">
        <v>33</v>
      </c>
      <c r="D209" t="s">
        <v>21</v>
      </c>
      <c r="E209" t="s">
        <v>37</v>
      </c>
      <c r="F209" s="18">
        <v>41822</v>
      </c>
      <c r="G209">
        <v>653020751</v>
      </c>
      <c r="H209" s="18">
        <v>41839</v>
      </c>
      <c r="I209">
        <v>2207</v>
      </c>
      <c r="J209">
        <v>81.73</v>
      </c>
      <c r="K209">
        <v>56.67</v>
      </c>
      <c r="L209">
        <v>180378.11</v>
      </c>
      <c r="M209">
        <v>125070.69</v>
      </c>
      <c r="N209">
        <v>55307.42</v>
      </c>
    </row>
    <row r="210" spans="1:14">
      <c r="A210" t="s">
        <v>26</v>
      </c>
      <c r="B210" t="s">
        <v>107</v>
      </c>
      <c r="C210" t="s">
        <v>50</v>
      </c>
      <c r="D210" t="s">
        <v>17</v>
      </c>
      <c r="E210" t="s">
        <v>29</v>
      </c>
      <c r="F210" s="18">
        <v>42766</v>
      </c>
      <c r="G210">
        <v>528704011</v>
      </c>
      <c r="H210" s="18">
        <v>42796</v>
      </c>
      <c r="I210">
        <v>4121</v>
      </c>
      <c r="J210">
        <v>421.89</v>
      </c>
      <c r="K210">
        <v>364.69</v>
      </c>
      <c r="L210">
        <v>1738608.69</v>
      </c>
      <c r="M210">
        <v>1502887.49</v>
      </c>
      <c r="N210">
        <v>235721.2</v>
      </c>
    </row>
    <row r="211" spans="1:14">
      <c r="A211" t="s">
        <v>26</v>
      </c>
      <c r="B211" t="s">
        <v>122</v>
      </c>
      <c r="C211" t="s">
        <v>20</v>
      </c>
      <c r="D211" t="s">
        <v>21</v>
      </c>
      <c r="E211" t="s">
        <v>18</v>
      </c>
      <c r="F211" s="18">
        <v>42040</v>
      </c>
      <c r="G211">
        <v>472900760</v>
      </c>
      <c r="H211" s="18">
        <v>42082</v>
      </c>
      <c r="I211">
        <v>699</v>
      </c>
      <c r="J211">
        <v>152.58000000000001</v>
      </c>
      <c r="K211">
        <v>97.44</v>
      </c>
      <c r="L211">
        <v>106653.42</v>
      </c>
      <c r="M211">
        <v>68110.559999999998</v>
      </c>
      <c r="N211">
        <v>38542.86</v>
      </c>
    </row>
    <row r="212" spans="1:14">
      <c r="A212" t="s">
        <v>14</v>
      </c>
      <c r="B212" t="s">
        <v>161</v>
      </c>
      <c r="C212" t="s">
        <v>16</v>
      </c>
      <c r="D212" t="s">
        <v>21</v>
      </c>
      <c r="E212" t="s">
        <v>29</v>
      </c>
      <c r="F212" s="18">
        <v>41478</v>
      </c>
      <c r="G212">
        <v>946597325</v>
      </c>
      <c r="H212" s="18">
        <v>41478</v>
      </c>
      <c r="I212">
        <v>8039</v>
      </c>
      <c r="J212">
        <v>255.28</v>
      </c>
      <c r="K212">
        <v>159.41999999999999</v>
      </c>
      <c r="L212">
        <v>2052195.92</v>
      </c>
      <c r="M212">
        <v>1281577.3799999999</v>
      </c>
      <c r="N212">
        <v>770618.54</v>
      </c>
    </row>
    <row r="213" spans="1:14">
      <c r="A213" t="s">
        <v>26</v>
      </c>
      <c r="B213" t="s">
        <v>30</v>
      </c>
      <c r="C213" t="s">
        <v>43</v>
      </c>
      <c r="D213" t="s">
        <v>21</v>
      </c>
      <c r="E213" t="s">
        <v>29</v>
      </c>
      <c r="F213" s="18">
        <v>41918</v>
      </c>
      <c r="G213">
        <v>681092536</v>
      </c>
      <c r="H213" s="18">
        <v>41961</v>
      </c>
      <c r="I213">
        <v>9272</v>
      </c>
      <c r="J213">
        <v>651.21</v>
      </c>
      <c r="K213">
        <v>524.96</v>
      </c>
      <c r="L213">
        <v>6038019.1200000001</v>
      </c>
      <c r="M213">
        <v>4867429.12</v>
      </c>
      <c r="N213">
        <v>1170590</v>
      </c>
    </row>
    <row r="214" spans="1:14">
      <c r="A214" t="s">
        <v>23</v>
      </c>
      <c r="B214" t="s">
        <v>124</v>
      </c>
      <c r="C214" t="s">
        <v>71</v>
      </c>
      <c r="D214" t="s">
        <v>21</v>
      </c>
      <c r="E214" t="s">
        <v>22</v>
      </c>
      <c r="F214" s="18">
        <v>41822</v>
      </c>
      <c r="G214">
        <v>727997720</v>
      </c>
      <c r="H214" s="18">
        <v>41839</v>
      </c>
      <c r="I214">
        <v>9558</v>
      </c>
      <c r="J214">
        <v>154.06</v>
      </c>
      <c r="K214">
        <v>90.93</v>
      </c>
      <c r="L214">
        <v>1472505.48</v>
      </c>
      <c r="M214">
        <v>869108.94</v>
      </c>
      <c r="N214">
        <v>603396.54</v>
      </c>
    </row>
    <row r="215" spans="1:14">
      <c r="A215" t="s">
        <v>31</v>
      </c>
      <c r="B215" t="s">
        <v>39</v>
      </c>
      <c r="C215" t="s">
        <v>16</v>
      </c>
      <c r="D215" t="s">
        <v>17</v>
      </c>
      <c r="E215" t="s">
        <v>22</v>
      </c>
      <c r="F215" s="18">
        <v>41423</v>
      </c>
      <c r="G215">
        <v>409236705</v>
      </c>
      <c r="H215" s="18">
        <v>41436</v>
      </c>
      <c r="I215">
        <v>1090</v>
      </c>
      <c r="J215">
        <v>255.28</v>
      </c>
      <c r="K215">
        <v>159.41999999999999</v>
      </c>
      <c r="L215">
        <v>278255.2</v>
      </c>
      <c r="M215">
        <v>173767.8</v>
      </c>
      <c r="N215">
        <v>104487.4</v>
      </c>
    </row>
    <row r="216" spans="1:14">
      <c r="A216" t="s">
        <v>23</v>
      </c>
      <c r="B216" t="s">
        <v>162</v>
      </c>
      <c r="C216" t="s">
        <v>33</v>
      </c>
      <c r="D216" t="s">
        <v>17</v>
      </c>
      <c r="E216" t="s">
        <v>18</v>
      </c>
      <c r="F216" s="18">
        <v>41344</v>
      </c>
      <c r="G216">
        <v>467045819</v>
      </c>
      <c r="H216" s="18">
        <v>41376</v>
      </c>
      <c r="I216">
        <v>8092</v>
      </c>
      <c r="J216">
        <v>81.73</v>
      </c>
      <c r="K216">
        <v>56.67</v>
      </c>
      <c r="L216">
        <v>661359.16</v>
      </c>
      <c r="M216">
        <v>458573.64</v>
      </c>
      <c r="N216">
        <v>202785.52</v>
      </c>
    </row>
    <row r="217" spans="1:14">
      <c r="A217" t="s">
        <v>23</v>
      </c>
      <c r="B217" t="s">
        <v>147</v>
      </c>
      <c r="C217" t="s">
        <v>45</v>
      </c>
      <c r="D217" t="s">
        <v>21</v>
      </c>
      <c r="E217" t="s">
        <v>22</v>
      </c>
      <c r="F217" s="18">
        <v>41214</v>
      </c>
      <c r="G217">
        <v>813973891</v>
      </c>
      <c r="H217" s="18">
        <v>41226</v>
      </c>
      <c r="I217">
        <v>1818</v>
      </c>
      <c r="J217">
        <v>437.2</v>
      </c>
      <c r="K217">
        <v>263.33</v>
      </c>
      <c r="L217">
        <v>794829.6</v>
      </c>
      <c r="M217">
        <v>478733.94</v>
      </c>
      <c r="N217">
        <v>316095.65999999997</v>
      </c>
    </row>
    <row r="218" spans="1:14">
      <c r="A218" t="s">
        <v>31</v>
      </c>
      <c r="B218" t="s">
        <v>163</v>
      </c>
      <c r="C218" t="s">
        <v>79</v>
      </c>
      <c r="D218" t="s">
        <v>17</v>
      </c>
      <c r="E218" t="s">
        <v>18</v>
      </c>
      <c r="F218" s="18">
        <v>41051</v>
      </c>
      <c r="G218">
        <v>982882249</v>
      </c>
      <c r="H218" s="18">
        <v>41058</v>
      </c>
      <c r="I218">
        <v>5554</v>
      </c>
      <c r="J218">
        <v>668.27</v>
      </c>
      <c r="K218">
        <v>502.54</v>
      </c>
      <c r="L218">
        <v>3711571.58</v>
      </c>
      <c r="M218">
        <v>2791107.16</v>
      </c>
      <c r="N218">
        <v>920464.42</v>
      </c>
    </row>
    <row r="219" spans="1:14">
      <c r="A219" t="s">
        <v>23</v>
      </c>
      <c r="B219" t="s">
        <v>159</v>
      </c>
      <c r="C219" t="s">
        <v>45</v>
      </c>
      <c r="D219" t="s">
        <v>21</v>
      </c>
      <c r="E219" t="s">
        <v>29</v>
      </c>
      <c r="F219" s="18">
        <v>42643</v>
      </c>
      <c r="G219">
        <v>576944720</v>
      </c>
      <c r="H219" s="18">
        <v>42652</v>
      </c>
      <c r="I219">
        <v>9619</v>
      </c>
      <c r="J219">
        <v>437.2</v>
      </c>
      <c r="K219">
        <v>263.33</v>
      </c>
      <c r="L219">
        <v>4205426.8</v>
      </c>
      <c r="M219">
        <v>2532971.27</v>
      </c>
      <c r="N219">
        <v>1672455.53</v>
      </c>
    </row>
    <row r="220" spans="1:14">
      <c r="A220" t="s">
        <v>26</v>
      </c>
      <c r="B220" t="s">
        <v>122</v>
      </c>
      <c r="C220" t="s">
        <v>71</v>
      </c>
      <c r="D220" t="s">
        <v>21</v>
      </c>
      <c r="E220" t="s">
        <v>22</v>
      </c>
      <c r="F220" s="18">
        <v>42638</v>
      </c>
      <c r="G220">
        <v>619647634</v>
      </c>
      <c r="H220" s="18">
        <v>42659</v>
      </c>
      <c r="I220">
        <v>6360</v>
      </c>
      <c r="J220">
        <v>154.06</v>
      </c>
      <c r="K220">
        <v>90.93</v>
      </c>
      <c r="L220">
        <v>979821.6</v>
      </c>
      <c r="M220">
        <v>578314.80000000005</v>
      </c>
      <c r="N220">
        <v>401506.8</v>
      </c>
    </row>
    <row r="221" spans="1:14">
      <c r="A221" t="s">
        <v>23</v>
      </c>
      <c r="B221" t="s">
        <v>110</v>
      </c>
      <c r="C221" t="s">
        <v>16</v>
      </c>
      <c r="D221" t="s">
        <v>17</v>
      </c>
      <c r="E221" t="s">
        <v>29</v>
      </c>
      <c r="F221" s="18">
        <v>42219</v>
      </c>
      <c r="G221">
        <v>404789817</v>
      </c>
      <c r="H221" s="18">
        <v>42255</v>
      </c>
      <c r="I221">
        <v>5157</v>
      </c>
      <c r="J221">
        <v>255.28</v>
      </c>
      <c r="K221">
        <v>159.41999999999999</v>
      </c>
      <c r="L221">
        <v>1316478.96</v>
      </c>
      <c r="M221">
        <v>822128.94</v>
      </c>
      <c r="N221">
        <v>494350.02</v>
      </c>
    </row>
    <row r="222" spans="1:14">
      <c r="A222" t="s">
        <v>26</v>
      </c>
      <c r="B222" t="s">
        <v>164</v>
      </c>
      <c r="C222" t="s">
        <v>20</v>
      </c>
      <c r="D222" t="s">
        <v>21</v>
      </c>
      <c r="E222" t="s">
        <v>18</v>
      </c>
      <c r="F222" s="18">
        <v>40194</v>
      </c>
      <c r="G222">
        <v>646482598</v>
      </c>
      <c r="H222" s="18">
        <v>40203</v>
      </c>
      <c r="I222">
        <v>7422</v>
      </c>
      <c r="J222">
        <v>152.58000000000001</v>
      </c>
      <c r="K222">
        <v>97.44</v>
      </c>
      <c r="L222">
        <v>1132448.76</v>
      </c>
      <c r="M222">
        <v>723199.68</v>
      </c>
      <c r="N222">
        <v>409249.08</v>
      </c>
    </row>
    <row r="223" spans="1:14">
      <c r="A223" t="s">
        <v>40</v>
      </c>
      <c r="B223" t="s">
        <v>93</v>
      </c>
      <c r="C223" t="s">
        <v>50</v>
      </c>
      <c r="D223" t="s">
        <v>17</v>
      </c>
      <c r="E223" t="s">
        <v>22</v>
      </c>
      <c r="F223" s="18">
        <v>42675</v>
      </c>
      <c r="G223">
        <v>329149806</v>
      </c>
      <c r="H223" s="18">
        <v>42712</v>
      </c>
      <c r="I223">
        <v>1597</v>
      </c>
      <c r="J223">
        <v>421.89</v>
      </c>
      <c r="K223">
        <v>364.69</v>
      </c>
      <c r="L223">
        <v>673758.33</v>
      </c>
      <c r="M223">
        <v>582409.93000000005</v>
      </c>
      <c r="N223">
        <v>91348.4</v>
      </c>
    </row>
    <row r="224" spans="1:14">
      <c r="A224" t="s">
        <v>34</v>
      </c>
      <c r="B224" t="s">
        <v>66</v>
      </c>
      <c r="C224" t="s">
        <v>43</v>
      </c>
      <c r="D224" t="s">
        <v>21</v>
      </c>
      <c r="E224" t="s">
        <v>18</v>
      </c>
      <c r="F224" s="18">
        <v>42333</v>
      </c>
      <c r="G224">
        <v>757527768</v>
      </c>
      <c r="H224" s="18">
        <v>42357</v>
      </c>
      <c r="I224">
        <v>8155</v>
      </c>
      <c r="J224">
        <v>651.21</v>
      </c>
      <c r="K224">
        <v>524.96</v>
      </c>
      <c r="L224">
        <v>5310617.55</v>
      </c>
      <c r="M224">
        <v>4281048.8</v>
      </c>
      <c r="N224">
        <v>1029568.75</v>
      </c>
    </row>
    <row r="225" spans="1:14">
      <c r="A225" t="s">
        <v>40</v>
      </c>
      <c r="B225" t="s">
        <v>165</v>
      </c>
      <c r="C225" t="s">
        <v>45</v>
      </c>
      <c r="D225" t="s">
        <v>17</v>
      </c>
      <c r="E225" t="s">
        <v>22</v>
      </c>
      <c r="F225" s="18">
        <v>41906</v>
      </c>
      <c r="G225">
        <v>606665313</v>
      </c>
      <c r="H225" s="18">
        <v>41925</v>
      </c>
      <c r="I225">
        <v>4602</v>
      </c>
      <c r="J225">
        <v>437.2</v>
      </c>
      <c r="K225">
        <v>263.33</v>
      </c>
      <c r="L225">
        <v>2011994.4</v>
      </c>
      <c r="M225">
        <v>1211844.6599999999</v>
      </c>
      <c r="N225">
        <v>800149.74</v>
      </c>
    </row>
    <row r="226" spans="1:14">
      <c r="A226" t="s">
        <v>23</v>
      </c>
      <c r="B226" t="s">
        <v>38</v>
      </c>
      <c r="C226" t="s">
        <v>16</v>
      </c>
      <c r="D226" t="s">
        <v>17</v>
      </c>
      <c r="E226" t="s">
        <v>22</v>
      </c>
      <c r="F226" s="18">
        <v>41759</v>
      </c>
      <c r="G226">
        <v>871923768</v>
      </c>
      <c r="H226" s="18">
        <v>41789</v>
      </c>
      <c r="I226">
        <v>474</v>
      </c>
      <c r="J226">
        <v>255.28</v>
      </c>
      <c r="K226">
        <v>159.41999999999999</v>
      </c>
      <c r="L226">
        <v>121002.72</v>
      </c>
      <c r="M226">
        <v>75565.08</v>
      </c>
      <c r="N226">
        <v>45437.64</v>
      </c>
    </row>
    <row r="227" spans="1:14">
      <c r="A227" t="s">
        <v>23</v>
      </c>
      <c r="B227" t="s">
        <v>147</v>
      </c>
      <c r="C227" t="s">
        <v>71</v>
      </c>
      <c r="D227" t="s">
        <v>21</v>
      </c>
      <c r="E227" t="s">
        <v>22</v>
      </c>
      <c r="F227" s="18">
        <v>41261</v>
      </c>
      <c r="G227">
        <v>818976962</v>
      </c>
      <c r="H227" s="18">
        <v>41264</v>
      </c>
      <c r="I227">
        <v>2337</v>
      </c>
      <c r="J227">
        <v>154.06</v>
      </c>
      <c r="K227">
        <v>90.93</v>
      </c>
      <c r="L227">
        <v>360038.22</v>
      </c>
      <c r="M227">
        <v>212503.41</v>
      </c>
      <c r="N227">
        <v>147534.81</v>
      </c>
    </row>
    <row r="228" spans="1:14">
      <c r="A228" t="s">
        <v>23</v>
      </c>
      <c r="B228" t="s">
        <v>74</v>
      </c>
      <c r="C228" t="s">
        <v>45</v>
      </c>
      <c r="D228" t="s">
        <v>17</v>
      </c>
      <c r="E228" t="s">
        <v>22</v>
      </c>
      <c r="F228" s="18">
        <v>42936</v>
      </c>
      <c r="G228">
        <v>233811223</v>
      </c>
      <c r="H228" s="18">
        <v>42936</v>
      </c>
      <c r="I228">
        <v>8792</v>
      </c>
      <c r="J228">
        <v>437.2</v>
      </c>
      <c r="K228">
        <v>263.33</v>
      </c>
      <c r="L228">
        <v>3843862.4</v>
      </c>
      <c r="M228">
        <v>2315197.36</v>
      </c>
      <c r="N228">
        <v>1528665.04</v>
      </c>
    </row>
    <row r="229" spans="1:14">
      <c r="A229" t="s">
        <v>14</v>
      </c>
      <c r="B229" t="s">
        <v>62</v>
      </c>
      <c r="C229" t="s">
        <v>25</v>
      </c>
      <c r="D229" t="s">
        <v>21</v>
      </c>
      <c r="E229" t="s">
        <v>29</v>
      </c>
      <c r="F229" s="18">
        <v>42782</v>
      </c>
      <c r="G229">
        <v>772725379</v>
      </c>
      <c r="H229" s="18">
        <v>42803</v>
      </c>
      <c r="I229">
        <v>5466</v>
      </c>
      <c r="J229">
        <v>47.45</v>
      </c>
      <c r="K229">
        <v>31.79</v>
      </c>
      <c r="L229">
        <v>259361.7</v>
      </c>
      <c r="M229">
        <v>173764.14</v>
      </c>
      <c r="N229">
        <v>85597.56</v>
      </c>
    </row>
    <row r="230" spans="1:14">
      <c r="A230" t="s">
        <v>23</v>
      </c>
      <c r="B230" t="s">
        <v>155</v>
      </c>
      <c r="C230" t="s">
        <v>43</v>
      </c>
      <c r="D230" t="s">
        <v>21</v>
      </c>
      <c r="E230" t="s">
        <v>22</v>
      </c>
      <c r="F230" s="18">
        <v>42719</v>
      </c>
      <c r="G230">
        <v>112330758</v>
      </c>
      <c r="H230" s="18">
        <v>42746</v>
      </c>
      <c r="I230">
        <v>22</v>
      </c>
      <c r="J230">
        <v>651.21</v>
      </c>
      <c r="K230">
        <v>524.96</v>
      </c>
      <c r="L230">
        <v>14326.62</v>
      </c>
      <c r="M230">
        <v>11549.12</v>
      </c>
      <c r="N230">
        <v>2777.5</v>
      </c>
    </row>
    <row r="231" spans="1:14">
      <c r="A231" t="s">
        <v>31</v>
      </c>
      <c r="B231" t="s">
        <v>49</v>
      </c>
      <c r="C231" t="s">
        <v>36</v>
      </c>
      <c r="D231" t="s">
        <v>17</v>
      </c>
      <c r="E231" t="s">
        <v>18</v>
      </c>
      <c r="F231" s="18">
        <v>40905</v>
      </c>
      <c r="G231">
        <v>499551188</v>
      </c>
      <c r="H231" s="18">
        <v>40922</v>
      </c>
      <c r="I231">
        <v>7153</v>
      </c>
      <c r="J231">
        <v>109.28</v>
      </c>
      <c r="K231">
        <v>35.840000000000003</v>
      </c>
      <c r="L231">
        <v>781679.84</v>
      </c>
      <c r="M231">
        <v>256363.51999999999</v>
      </c>
      <c r="N231">
        <v>525316.31999999995</v>
      </c>
    </row>
    <row r="232" spans="1:14">
      <c r="A232" t="s">
        <v>26</v>
      </c>
      <c r="B232" t="s">
        <v>27</v>
      </c>
      <c r="C232" t="s">
        <v>36</v>
      </c>
      <c r="D232" t="s">
        <v>17</v>
      </c>
      <c r="E232" t="s">
        <v>18</v>
      </c>
      <c r="F232" s="18">
        <v>41422</v>
      </c>
      <c r="G232">
        <v>201622998</v>
      </c>
      <c r="H232" s="18">
        <v>41430</v>
      </c>
      <c r="I232">
        <v>3581</v>
      </c>
      <c r="J232">
        <v>109.28</v>
      </c>
      <c r="K232">
        <v>35.840000000000003</v>
      </c>
      <c r="L232">
        <v>391331.68</v>
      </c>
      <c r="M232">
        <v>128343.03999999999</v>
      </c>
      <c r="N232">
        <v>262988.64</v>
      </c>
    </row>
    <row r="233" spans="1:14">
      <c r="A233" t="s">
        <v>23</v>
      </c>
      <c r="B233" t="s">
        <v>63</v>
      </c>
      <c r="C233" t="s">
        <v>43</v>
      </c>
      <c r="D233" t="s">
        <v>21</v>
      </c>
      <c r="E233" t="s">
        <v>37</v>
      </c>
      <c r="F233" s="18">
        <v>41822</v>
      </c>
      <c r="G233">
        <v>256095016</v>
      </c>
      <c r="H233" s="18">
        <v>41872</v>
      </c>
      <c r="I233">
        <v>3061</v>
      </c>
      <c r="J233">
        <v>651.21</v>
      </c>
      <c r="K233">
        <v>524.96</v>
      </c>
      <c r="L233">
        <v>1993353.81</v>
      </c>
      <c r="M233">
        <v>1606902.56</v>
      </c>
      <c r="N233">
        <v>386451.25</v>
      </c>
    </row>
    <row r="234" spans="1:14">
      <c r="A234" t="s">
        <v>40</v>
      </c>
      <c r="B234" t="s">
        <v>102</v>
      </c>
      <c r="C234" t="s">
        <v>59</v>
      </c>
      <c r="D234" t="s">
        <v>21</v>
      </c>
      <c r="E234" t="s">
        <v>18</v>
      </c>
      <c r="F234" s="18">
        <v>42815</v>
      </c>
      <c r="G234">
        <v>420828568</v>
      </c>
      <c r="H234" s="18">
        <v>42823</v>
      </c>
      <c r="I234">
        <v>1380</v>
      </c>
      <c r="J234">
        <v>9.33</v>
      </c>
      <c r="K234">
        <v>6.92</v>
      </c>
      <c r="L234">
        <v>12875.4</v>
      </c>
      <c r="M234">
        <v>9549.6</v>
      </c>
      <c r="N234">
        <v>3325.8</v>
      </c>
    </row>
    <row r="235" spans="1:14">
      <c r="A235" t="s">
        <v>40</v>
      </c>
      <c r="B235" t="s">
        <v>165</v>
      </c>
      <c r="C235" t="s">
        <v>28</v>
      </c>
      <c r="D235" t="s">
        <v>17</v>
      </c>
      <c r="E235" t="s">
        <v>29</v>
      </c>
      <c r="F235" s="18">
        <v>41350</v>
      </c>
      <c r="G235">
        <v>523997485</v>
      </c>
      <c r="H235" s="18">
        <v>41387</v>
      </c>
      <c r="I235">
        <v>1355</v>
      </c>
      <c r="J235">
        <v>205.7</v>
      </c>
      <c r="K235">
        <v>117.11</v>
      </c>
      <c r="L235">
        <v>278723.5</v>
      </c>
      <c r="M235">
        <v>158684.04999999999</v>
      </c>
      <c r="N235">
        <v>120039.45</v>
      </c>
    </row>
    <row r="236" spans="1:14">
      <c r="A236" t="s">
        <v>26</v>
      </c>
      <c r="B236" t="s">
        <v>164</v>
      </c>
      <c r="C236" t="s">
        <v>43</v>
      </c>
      <c r="D236" t="s">
        <v>17</v>
      </c>
      <c r="E236" t="s">
        <v>22</v>
      </c>
      <c r="F236" s="18">
        <v>40298</v>
      </c>
      <c r="G236">
        <v>914088094</v>
      </c>
      <c r="H236" s="18">
        <v>40301</v>
      </c>
      <c r="I236">
        <v>7835</v>
      </c>
      <c r="J236">
        <v>651.21</v>
      </c>
      <c r="K236">
        <v>524.96</v>
      </c>
      <c r="L236">
        <v>5102230.3499999996</v>
      </c>
      <c r="M236">
        <v>4113061.6</v>
      </c>
      <c r="N236">
        <v>989168.75</v>
      </c>
    </row>
    <row r="237" spans="1:14">
      <c r="A237" t="s">
        <v>40</v>
      </c>
      <c r="B237" t="s">
        <v>166</v>
      </c>
      <c r="C237" t="s">
        <v>20</v>
      </c>
      <c r="D237" t="s">
        <v>17</v>
      </c>
      <c r="E237" t="s">
        <v>18</v>
      </c>
      <c r="F237" s="18">
        <v>41533</v>
      </c>
      <c r="G237">
        <v>209899222</v>
      </c>
      <c r="H237" s="18">
        <v>41545</v>
      </c>
      <c r="I237">
        <v>2699</v>
      </c>
      <c r="J237">
        <v>152.58000000000001</v>
      </c>
      <c r="K237">
        <v>97.44</v>
      </c>
      <c r="L237">
        <v>411813.42</v>
      </c>
      <c r="M237">
        <v>262990.56</v>
      </c>
      <c r="N237">
        <v>148822.85999999999</v>
      </c>
    </row>
    <row r="238" spans="1:14">
      <c r="A238" t="s">
        <v>40</v>
      </c>
      <c r="B238" t="s">
        <v>167</v>
      </c>
      <c r="C238" t="s">
        <v>36</v>
      </c>
      <c r="D238" t="s">
        <v>21</v>
      </c>
      <c r="E238" t="s">
        <v>18</v>
      </c>
      <c r="F238" s="18">
        <v>41789</v>
      </c>
      <c r="G238">
        <v>250542199</v>
      </c>
      <c r="H238" s="18">
        <v>41821</v>
      </c>
      <c r="I238">
        <v>9859</v>
      </c>
      <c r="J238">
        <v>109.28</v>
      </c>
      <c r="K238">
        <v>35.840000000000003</v>
      </c>
      <c r="L238">
        <v>1077391.52</v>
      </c>
      <c r="M238">
        <v>353346.56</v>
      </c>
      <c r="N238">
        <v>724044.96</v>
      </c>
    </row>
    <row r="239" spans="1:14">
      <c r="A239" t="s">
        <v>23</v>
      </c>
      <c r="B239" t="s">
        <v>168</v>
      </c>
      <c r="C239" t="s">
        <v>50</v>
      </c>
      <c r="D239" t="s">
        <v>17</v>
      </c>
      <c r="E239" t="s">
        <v>29</v>
      </c>
      <c r="F239" s="18">
        <v>42336</v>
      </c>
      <c r="G239">
        <v>245440852</v>
      </c>
      <c r="H239" s="18">
        <v>42355</v>
      </c>
      <c r="I239">
        <v>257</v>
      </c>
      <c r="J239">
        <v>421.89</v>
      </c>
      <c r="K239">
        <v>364.69</v>
      </c>
      <c r="L239">
        <v>108425.73</v>
      </c>
      <c r="M239">
        <v>93725.33</v>
      </c>
      <c r="N239">
        <v>14700.4</v>
      </c>
    </row>
    <row r="240" spans="1:14">
      <c r="A240" t="s">
        <v>40</v>
      </c>
      <c r="B240" t="s">
        <v>169</v>
      </c>
      <c r="C240" t="s">
        <v>71</v>
      </c>
      <c r="D240" t="s">
        <v>17</v>
      </c>
      <c r="E240" t="s">
        <v>29</v>
      </c>
      <c r="F240" s="18">
        <v>42070</v>
      </c>
      <c r="G240">
        <v>824331510</v>
      </c>
      <c r="H240" s="18">
        <v>42115</v>
      </c>
      <c r="I240">
        <v>6867</v>
      </c>
      <c r="J240">
        <v>154.06</v>
      </c>
      <c r="K240">
        <v>90.93</v>
      </c>
      <c r="L240">
        <v>1057930.02</v>
      </c>
      <c r="M240">
        <v>624416.31000000006</v>
      </c>
      <c r="N240">
        <v>433513.71</v>
      </c>
    </row>
    <row r="241" spans="1:14">
      <c r="A241" t="s">
        <v>40</v>
      </c>
      <c r="B241" t="s">
        <v>69</v>
      </c>
      <c r="C241" t="s">
        <v>50</v>
      </c>
      <c r="D241" t="s">
        <v>17</v>
      </c>
      <c r="E241" t="s">
        <v>18</v>
      </c>
      <c r="F241" s="18">
        <v>41654</v>
      </c>
      <c r="G241">
        <v>887263000</v>
      </c>
      <c r="H241" s="18">
        <v>41670</v>
      </c>
      <c r="I241">
        <v>9693</v>
      </c>
      <c r="J241">
        <v>421.89</v>
      </c>
      <c r="K241">
        <v>364.69</v>
      </c>
      <c r="L241">
        <v>4089379.77</v>
      </c>
      <c r="M241">
        <v>3534940.17</v>
      </c>
      <c r="N241">
        <v>554439.6</v>
      </c>
    </row>
    <row r="242" spans="1:14">
      <c r="A242" t="s">
        <v>40</v>
      </c>
      <c r="B242" t="s">
        <v>170</v>
      </c>
      <c r="C242" t="s">
        <v>28</v>
      </c>
      <c r="D242" t="s">
        <v>21</v>
      </c>
      <c r="E242" t="s">
        <v>37</v>
      </c>
      <c r="F242" s="18">
        <v>42146</v>
      </c>
      <c r="G242">
        <v>754596650</v>
      </c>
      <c r="H242" s="18">
        <v>42151</v>
      </c>
      <c r="I242">
        <v>772</v>
      </c>
      <c r="J242">
        <v>205.7</v>
      </c>
      <c r="K242">
        <v>117.11</v>
      </c>
      <c r="L242">
        <v>158800.4</v>
      </c>
      <c r="M242">
        <v>90408.92</v>
      </c>
      <c r="N242">
        <v>68391.48</v>
      </c>
    </row>
    <row r="243" spans="1:14">
      <c r="A243" t="s">
        <v>23</v>
      </c>
      <c r="B243" t="s">
        <v>171</v>
      </c>
      <c r="C243" t="s">
        <v>59</v>
      </c>
      <c r="D243" t="s">
        <v>17</v>
      </c>
      <c r="E243" t="s">
        <v>37</v>
      </c>
      <c r="F243" s="18">
        <v>40838</v>
      </c>
      <c r="G243">
        <v>817006289</v>
      </c>
      <c r="H243" s="18">
        <v>40861</v>
      </c>
      <c r="I243">
        <v>9172</v>
      </c>
      <c r="J243">
        <v>9.33</v>
      </c>
      <c r="K243">
        <v>6.92</v>
      </c>
      <c r="L243">
        <v>85574.76</v>
      </c>
      <c r="M243">
        <v>63470.239999999998</v>
      </c>
      <c r="N243">
        <v>22104.52</v>
      </c>
    </row>
    <row r="244" spans="1:14">
      <c r="A244" t="s">
        <v>40</v>
      </c>
      <c r="B244" t="s">
        <v>130</v>
      </c>
      <c r="C244" t="s">
        <v>36</v>
      </c>
      <c r="D244" t="s">
        <v>21</v>
      </c>
      <c r="E244" t="s">
        <v>37</v>
      </c>
      <c r="F244" s="18">
        <v>40947</v>
      </c>
      <c r="G244">
        <v>185478246</v>
      </c>
      <c r="H244" s="18">
        <v>40988</v>
      </c>
      <c r="I244">
        <v>5989</v>
      </c>
      <c r="J244">
        <v>109.28</v>
      </c>
      <c r="K244">
        <v>35.840000000000003</v>
      </c>
      <c r="L244">
        <v>654477.92000000004</v>
      </c>
      <c r="M244">
        <v>214645.76000000001</v>
      </c>
      <c r="N244">
        <v>439832.16</v>
      </c>
    </row>
    <row r="245" spans="1:14">
      <c r="A245" t="s">
        <v>26</v>
      </c>
      <c r="B245" t="s">
        <v>81</v>
      </c>
      <c r="C245" t="s">
        <v>33</v>
      </c>
      <c r="D245" t="s">
        <v>21</v>
      </c>
      <c r="E245" t="s">
        <v>22</v>
      </c>
      <c r="F245" s="18">
        <v>41928</v>
      </c>
      <c r="G245">
        <v>741311347</v>
      </c>
      <c r="H245" s="18">
        <v>41948</v>
      </c>
      <c r="I245">
        <v>9356</v>
      </c>
      <c r="J245">
        <v>81.73</v>
      </c>
      <c r="K245">
        <v>56.67</v>
      </c>
      <c r="L245">
        <v>764665.88</v>
      </c>
      <c r="M245">
        <v>530204.52</v>
      </c>
      <c r="N245">
        <v>234461.36</v>
      </c>
    </row>
    <row r="246" spans="1:14">
      <c r="A246" t="s">
        <v>31</v>
      </c>
      <c r="B246" t="s">
        <v>172</v>
      </c>
      <c r="C246" t="s">
        <v>33</v>
      </c>
      <c r="D246" t="s">
        <v>21</v>
      </c>
      <c r="E246" t="s">
        <v>18</v>
      </c>
      <c r="F246" s="18">
        <v>40861</v>
      </c>
      <c r="G246">
        <v>386116921</v>
      </c>
      <c r="H246" s="18">
        <v>40899</v>
      </c>
      <c r="I246">
        <v>9432</v>
      </c>
      <c r="J246">
        <v>81.73</v>
      </c>
      <c r="K246">
        <v>56.67</v>
      </c>
      <c r="L246">
        <v>770877.36</v>
      </c>
      <c r="M246">
        <v>534511.43999999994</v>
      </c>
      <c r="N246">
        <v>236365.92</v>
      </c>
    </row>
    <row r="247" spans="1:14">
      <c r="A247" t="s">
        <v>14</v>
      </c>
      <c r="B247" t="s">
        <v>173</v>
      </c>
      <c r="C247" t="s">
        <v>50</v>
      </c>
      <c r="D247" t="s">
        <v>21</v>
      </c>
      <c r="E247" t="s">
        <v>29</v>
      </c>
      <c r="F247" s="18">
        <v>42127</v>
      </c>
      <c r="G247">
        <v>691818797</v>
      </c>
      <c r="H247" s="18">
        <v>42131</v>
      </c>
      <c r="I247">
        <v>3411</v>
      </c>
      <c r="J247">
        <v>421.89</v>
      </c>
      <c r="K247">
        <v>364.69</v>
      </c>
      <c r="L247">
        <v>1439066.79</v>
      </c>
      <c r="M247">
        <v>1243957.5900000001</v>
      </c>
      <c r="N247">
        <v>195109.2</v>
      </c>
    </row>
    <row r="248" spans="1:14">
      <c r="A248" t="s">
        <v>14</v>
      </c>
      <c r="B248" t="s">
        <v>174</v>
      </c>
      <c r="C248" t="s">
        <v>20</v>
      </c>
      <c r="D248" t="s">
        <v>17</v>
      </c>
      <c r="E248" t="s">
        <v>22</v>
      </c>
      <c r="F248" s="18">
        <v>42201</v>
      </c>
      <c r="G248">
        <v>150653302</v>
      </c>
      <c r="H248" s="18">
        <v>42249</v>
      </c>
      <c r="I248">
        <v>515</v>
      </c>
      <c r="J248">
        <v>152.58000000000001</v>
      </c>
      <c r="K248">
        <v>97.44</v>
      </c>
      <c r="L248">
        <v>78578.7</v>
      </c>
      <c r="M248">
        <v>50181.599999999999</v>
      </c>
      <c r="N248">
        <v>28397.1</v>
      </c>
    </row>
    <row r="249" spans="1:14">
      <c r="A249" t="s">
        <v>26</v>
      </c>
      <c r="B249" t="s">
        <v>90</v>
      </c>
      <c r="C249" t="s">
        <v>71</v>
      </c>
      <c r="D249" t="s">
        <v>21</v>
      </c>
      <c r="E249" t="s">
        <v>18</v>
      </c>
      <c r="F249" s="18">
        <v>42095</v>
      </c>
      <c r="G249">
        <v>925169265</v>
      </c>
      <c r="H249" s="18">
        <v>42127</v>
      </c>
      <c r="I249">
        <v>7000</v>
      </c>
      <c r="J249">
        <v>154.06</v>
      </c>
      <c r="K249">
        <v>90.93</v>
      </c>
      <c r="L249">
        <v>1078420</v>
      </c>
      <c r="M249">
        <v>636510</v>
      </c>
      <c r="N249">
        <v>441910</v>
      </c>
    </row>
    <row r="250" spans="1:14">
      <c r="A250" t="s">
        <v>23</v>
      </c>
      <c r="B250" t="s">
        <v>175</v>
      </c>
      <c r="C250" t="s">
        <v>71</v>
      </c>
      <c r="D250" t="s">
        <v>17</v>
      </c>
      <c r="E250" t="s">
        <v>37</v>
      </c>
      <c r="F250" s="18">
        <v>40441</v>
      </c>
      <c r="G250">
        <v>298228013</v>
      </c>
      <c r="H250" s="18">
        <v>40476</v>
      </c>
      <c r="I250">
        <v>1151</v>
      </c>
      <c r="J250">
        <v>154.06</v>
      </c>
      <c r="K250">
        <v>90.93</v>
      </c>
      <c r="L250">
        <v>177323.06</v>
      </c>
      <c r="M250">
        <v>104660.43</v>
      </c>
      <c r="N250">
        <v>72662.63</v>
      </c>
    </row>
    <row r="251" spans="1:14">
      <c r="A251" t="s">
        <v>34</v>
      </c>
      <c r="B251" t="s">
        <v>134</v>
      </c>
      <c r="C251" t="s">
        <v>43</v>
      </c>
      <c r="D251" t="s">
        <v>17</v>
      </c>
      <c r="E251" t="s">
        <v>29</v>
      </c>
      <c r="F251" s="18">
        <v>40414</v>
      </c>
      <c r="G251">
        <v>123003375</v>
      </c>
      <c r="H251" s="18">
        <v>40437</v>
      </c>
      <c r="I251">
        <v>8287</v>
      </c>
      <c r="J251">
        <v>651.21</v>
      </c>
      <c r="K251">
        <v>524.96</v>
      </c>
      <c r="L251">
        <v>5396577.2699999996</v>
      </c>
      <c r="M251">
        <v>4350343.5199999996</v>
      </c>
      <c r="N251">
        <v>1046233.75</v>
      </c>
    </row>
    <row r="252" spans="1:14">
      <c r="A252" t="s">
        <v>23</v>
      </c>
      <c r="B252" t="s">
        <v>105</v>
      </c>
      <c r="C252" t="s">
        <v>20</v>
      </c>
      <c r="D252" t="s">
        <v>17</v>
      </c>
      <c r="E252" t="s">
        <v>22</v>
      </c>
      <c r="F252" s="18">
        <v>42809</v>
      </c>
      <c r="G252">
        <v>972981679</v>
      </c>
      <c r="H252" s="18">
        <v>42834</v>
      </c>
      <c r="I252">
        <v>5755</v>
      </c>
      <c r="J252">
        <v>152.58000000000001</v>
      </c>
      <c r="K252">
        <v>97.44</v>
      </c>
      <c r="L252">
        <v>878097.9</v>
      </c>
      <c r="M252">
        <v>560767.19999999995</v>
      </c>
      <c r="N252">
        <v>317330.7</v>
      </c>
    </row>
    <row r="253" spans="1:14">
      <c r="A253" t="s">
        <v>26</v>
      </c>
      <c r="B253" t="s">
        <v>176</v>
      </c>
      <c r="C253" t="s">
        <v>25</v>
      </c>
      <c r="D253" t="s">
        <v>17</v>
      </c>
      <c r="E253" t="s">
        <v>18</v>
      </c>
      <c r="F253" s="18">
        <v>41894</v>
      </c>
      <c r="G253">
        <v>791961753</v>
      </c>
      <c r="H253" s="18">
        <v>41903</v>
      </c>
      <c r="I253">
        <v>7937</v>
      </c>
      <c r="J253">
        <v>47.45</v>
      </c>
      <c r="K253">
        <v>31.79</v>
      </c>
      <c r="L253">
        <v>376610.65</v>
      </c>
      <c r="M253">
        <v>252317.23</v>
      </c>
      <c r="N253">
        <v>124293.42</v>
      </c>
    </row>
    <row r="254" spans="1:14">
      <c r="A254" t="s">
        <v>26</v>
      </c>
      <c r="B254" t="s">
        <v>104</v>
      </c>
      <c r="C254" t="s">
        <v>79</v>
      </c>
      <c r="D254" t="s">
        <v>17</v>
      </c>
      <c r="E254" t="s">
        <v>22</v>
      </c>
      <c r="F254" s="18">
        <v>40627</v>
      </c>
      <c r="G254">
        <v>744054925</v>
      </c>
      <c r="H254" s="18">
        <v>40633</v>
      </c>
      <c r="I254">
        <v>1242</v>
      </c>
      <c r="J254">
        <v>668.27</v>
      </c>
      <c r="K254">
        <v>502.54</v>
      </c>
      <c r="L254">
        <v>829991.34</v>
      </c>
      <c r="M254">
        <v>624154.68000000005</v>
      </c>
      <c r="N254">
        <v>205836.66</v>
      </c>
    </row>
    <row r="255" spans="1:14">
      <c r="A255" t="s">
        <v>26</v>
      </c>
      <c r="B255" t="s">
        <v>146</v>
      </c>
      <c r="C255" t="s">
        <v>43</v>
      </c>
      <c r="D255" t="s">
        <v>21</v>
      </c>
      <c r="E255" t="s">
        <v>29</v>
      </c>
      <c r="F255" s="18">
        <v>40971</v>
      </c>
      <c r="G255">
        <v>263685023</v>
      </c>
      <c r="H255" s="18">
        <v>41007</v>
      </c>
      <c r="I255">
        <v>9113</v>
      </c>
      <c r="J255">
        <v>651.21</v>
      </c>
      <c r="K255">
        <v>524.96</v>
      </c>
      <c r="L255">
        <v>5934476.7300000004</v>
      </c>
      <c r="M255">
        <v>4783960.4800000004</v>
      </c>
      <c r="N255">
        <v>1150516.25</v>
      </c>
    </row>
    <row r="256" spans="1:14">
      <c r="A256" t="s">
        <v>14</v>
      </c>
      <c r="B256" t="s">
        <v>19</v>
      </c>
      <c r="C256" t="s">
        <v>16</v>
      </c>
      <c r="D256" t="s">
        <v>17</v>
      </c>
      <c r="E256" t="s">
        <v>37</v>
      </c>
      <c r="F256" s="18">
        <v>42509</v>
      </c>
      <c r="G256">
        <v>205588376</v>
      </c>
      <c r="H256" s="18">
        <v>42539</v>
      </c>
      <c r="I256">
        <v>7024</v>
      </c>
      <c r="J256">
        <v>255.28</v>
      </c>
      <c r="K256">
        <v>159.41999999999999</v>
      </c>
      <c r="L256">
        <v>1793086.72</v>
      </c>
      <c r="M256">
        <v>1119766.08</v>
      </c>
      <c r="N256">
        <v>673320.64</v>
      </c>
    </row>
    <row r="257" spans="1:14">
      <c r="A257" t="s">
        <v>23</v>
      </c>
      <c r="B257" t="s">
        <v>128</v>
      </c>
      <c r="C257" t="s">
        <v>33</v>
      </c>
      <c r="D257" t="s">
        <v>21</v>
      </c>
      <c r="E257" t="s">
        <v>18</v>
      </c>
      <c r="F257" s="18">
        <v>41068</v>
      </c>
      <c r="G257">
        <v>594813811</v>
      </c>
      <c r="H257" s="18">
        <v>41077</v>
      </c>
      <c r="I257">
        <v>7480</v>
      </c>
      <c r="J257">
        <v>81.73</v>
      </c>
      <c r="K257">
        <v>56.67</v>
      </c>
      <c r="L257">
        <v>611340.4</v>
      </c>
      <c r="M257">
        <v>423891.6</v>
      </c>
      <c r="N257">
        <v>187448.8</v>
      </c>
    </row>
    <row r="258" spans="1:14">
      <c r="A258" t="s">
        <v>23</v>
      </c>
      <c r="B258" t="s">
        <v>58</v>
      </c>
      <c r="C258" t="s">
        <v>36</v>
      </c>
      <c r="D258" t="s">
        <v>17</v>
      </c>
      <c r="E258" t="s">
        <v>37</v>
      </c>
      <c r="F258" s="18">
        <v>41160</v>
      </c>
      <c r="G258">
        <v>176722657</v>
      </c>
      <c r="H258" s="18">
        <v>41168</v>
      </c>
      <c r="I258">
        <v>5016</v>
      </c>
      <c r="J258">
        <v>109.28</v>
      </c>
      <c r="K258">
        <v>35.840000000000003</v>
      </c>
      <c r="L258">
        <v>548148.47999999998</v>
      </c>
      <c r="M258">
        <v>179773.44</v>
      </c>
      <c r="N258">
        <v>368375.03999999998</v>
      </c>
    </row>
    <row r="259" spans="1:14">
      <c r="A259" t="s">
        <v>23</v>
      </c>
      <c r="B259" t="s">
        <v>120</v>
      </c>
      <c r="C259" t="s">
        <v>33</v>
      </c>
      <c r="D259" t="s">
        <v>21</v>
      </c>
      <c r="E259" t="s">
        <v>18</v>
      </c>
      <c r="F259" s="18">
        <v>40771</v>
      </c>
      <c r="G259">
        <v>466988742</v>
      </c>
      <c r="H259" s="18">
        <v>40771</v>
      </c>
      <c r="I259">
        <v>1201</v>
      </c>
      <c r="J259">
        <v>81.73</v>
      </c>
      <c r="K259">
        <v>56.67</v>
      </c>
      <c r="L259">
        <v>98157.73</v>
      </c>
      <c r="M259">
        <v>68060.67</v>
      </c>
      <c r="N259">
        <v>30097.06</v>
      </c>
    </row>
    <row r="260" spans="1:14">
      <c r="A260" t="s">
        <v>40</v>
      </c>
      <c r="B260" t="s">
        <v>102</v>
      </c>
      <c r="C260" t="s">
        <v>33</v>
      </c>
      <c r="D260" t="s">
        <v>21</v>
      </c>
      <c r="E260" t="s">
        <v>29</v>
      </c>
      <c r="F260" s="18">
        <v>41043</v>
      </c>
      <c r="G260">
        <v>801598393</v>
      </c>
      <c r="H260" s="18">
        <v>41062</v>
      </c>
      <c r="I260">
        <v>9633</v>
      </c>
      <c r="J260">
        <v>81.73</v>
      </c>
      <c r="K260">
        <v>56.67</v>
      </c>
      <c r="L260">
        <v>787305.09</v>
      </c>
      <c r="M260">
        <v>545902.11</v>
      </c>
      <c r="N260">
        <v>241402.98</v>
      </c>
    </row>
    <row r="261" spans="1:14">
      <c r="A261" t="s">
        <v>40</v>
      </c>
      <c r="B261" t="s">
        <v>166</v>
      </c>
      <c r="C261" t="s">
        <v>50</v>
      </c>
      <c r="D261" t="s">
        <v>21</v>
      </c>
      <c r="E261" t="s">
        <v>18</v>
      </c>
      <c r="F261" s="18">
        <v>42122</v>
      </c>
      <c r="G261">
        <v>586850440</v>
      </c>
      <c r="H261" s="18">
        <v>42163</v>
      </c>
      <c r="I261">
        <v>941</v>
      </c>
      <c r="J261">
        <v>421.89</v>
      </c>
      <c r="K261">
        <v>364.69</v>
      </c>
      <c r="L261">
        <v>396998.49</v>
      </c>
      <c r="M261">
        <v>343173.29</v>
      </c>
      <c r="N261">
        <v>53825.2</v>
      </c>
    </row>
    <row r="262" spans="1:14">
      <c r="A262" t="s">
        <v>14</v>
      </c>
      <c r="B262" t="s">
        <v>55</v>
      </c>
      <c r="C262" t="s">
        <v>20</v>
      </c>
      <c r="D262" t="s">
        <v>21</v>
      </c>
      <c r="E262" t="s">
        <v>37</v>
      </c>
      <c r="F262" s="18">
        <v>41780</v>
      </c>
      <c r="G262">
        <v>649356210</v>
      </c>
      <c r="H262" s="18">
        <v>41780</v>
      </c>
      <c r="I262">
        <v>7787</v>
      </c>
      <c r="J262">
        <v>152.58000000000001</v>
      </c>
      <c r="K262">
        <v>97.44</v>
      </c>
      <c r="L262">
        <v>1188140.46</v>
      </c>
      <c r="M262">
        <v>758765.28</v>
      </c>
      <c r="N262">
        <v>429375.18</v>
      </c>
    </row>
    <row r="263" spans="1:14">
      <c r="A263" t="s">
        <v>31</v>
      </c>
      <c r="B263" t="s">
        <v>177</v>
      </c>
      <c r="C263" t="s">
        <v>28</v>
      </c>
      <c r="D263" t="s">
        <v>21</v>
      </c>
      <c r="E263" t="s">
        <v>37</v>
      </c>
      <c r="F263" s="18">
        <v>42323</v>
      </c>
      <c r="G263">
        <v>986039531</v>
      </c>
      <c r="H263" s="18">
        <v>42348</v>
      </c>
      <c r="I263">
        <v>9864</v>
      </c>
      <c r="J263">
        <v>205.7</v>
      </c>
      <c r="K263">
        <v>117.11</v>
      </c>
      <c r="L263">
        <v>2029024.8</v>
      </c>
      <c r="M263">
        <v>1155173.04</v>
      </c>
      <c r="N263">
        <v>873851.76</v>
      </c>
    </row>
    <row r="264" spans="1:14">
      <c r="A264" t="s">
        <v>26</v>
      </c>
      <c r="B264" t="s">
        <v>146</v>
      </c>
      <c r="C264" t="s">
        <v>79</v>
      </c>
      <c r="D264" t="s">
        <v>21</v>
      </c>
      <c r="E264" t="s">
        <v>37</v>
      </c>
      <c r="F264" s="18">
        <v>40918</v>
      </c>
      <c r="G264">
        <v>314136731</v>
      </c>
      <c r="H264" s="18">
        <v>40920</v>
      </c>
      <c r="I264">
        <v>8894</v>
      </c>
      <c r="J264">
        <v>668.27</v>
      </c>
      <c r="K264">
        <v>502.54</v>
      </c>
      <c r="L264">
        <v>5943593.3799999999</v>
      </c>
      <c r="M264">
        <v>4469590.76</v>
      </c>
      <c r="N264">
        <v>1474002.62</v>
      </c>
    </row>
    <row r="265" spans="1:14">
      <c r="A265" t="s">
        <v>31</v>
      </c>
      <c r="B265" t="s">
        <v>73</v>
      </c>
      <c r="C265" t="s">
        <v>25</v>
      </c>
      <c r="D265" t="s">
        <v>21</v>
      </c>
      <c r="E265" t="s">
        <v>37</v>
      </c>
      <c r="F265" s="18">
        <v>42032</v>
      </c>
      <c r="G265">
        <v>121196639</v>
      </c>
      <c r="H265" s="18">
        <v>42042</v>
      </c>
      <c r="I265">
        <v>3634</v>
      </c>
      <c r="J265">
        <v>47.45</v>
      </c>
      <c r="K265">
        <v>31.79</v>
      </c>
      <c r="L265">
        <v>172433.3</v>
      </c>
      <c r="M265">
        <v>115524.86</v>
      </c>
      <c r="N265">
        <v>56908.44</v>
      </c>
    </row>
    <row r="266" spans="1:14">
      <c r="A266" t="s">
        <v>23</v>
      </c>
      <c r="B266" t="s">
        <v>110</v>
      </c>
      <c r="C266" t="s">
        <v>28</v>
      </c>
      <c r="D266" t="s">
        <v>17</v>
      </c>
      <c r="E266" t="s">
        <v>22</v>
      </c>
      <c r="F266" s="18">
        <v>42227</v>
      </c>
      <c r="G266">
        <v>615080583</v>
      </c>
      <c r="H266" s="18">
        <v>42266</v>
      </c>
      <c r="I266">
        <v>4868</v>
      </c>
      <c r="J266">
        <v>205.7</v>
      </c>
      <c r="K266">
        <v>117.11</v>
      </c>
      <c r="L266">
        <v>1001347.6</v>
      </c>
      <c r="M266">
        <v>570091.48</v>
      </c>
      <c r="N266">
        <v>431256.12</v>
      </c>
    </row>
    <row r="267" spans="1:14">
      <c r="A267" t="s">
        <v>26</v>
      </c>
      <c r="B267" t="s">
        <v>76</v>
      </c>
      <c r="C267" t="s">
        <v>59</v>
      </c>
      <c r="D267" t="s">
        <v>21</v>
      </c>
      <c r="E267" t="s">
        <v>29</v>
      </c>
      <c r="F267" s="18">
        <v>42601</v>
      </c>
      <c r="G267">
        <v>273962390</v>
      </c>
      <c r="H267" s="18">
        <v>42618</v>
      </c>
      <c r="I267">
        <v>414</v>
      </c>
      <c r="J267">
        <v>9.33</v>
      </c>
      <c r="K267">
        <v>6.92</v>
      </c>
      <c r="L267">
        <v>3862.62</v>
      </c>
      <c r="M267">
        <v>2864.88</v>
      </c>
      <c r="N267">
        <v>997.74</v>
      </c>
    </row>
    <row r="268" spans="1:14">
      <c r="A268" t="s">
        <v>31</v>
      </c>
      <c r="B268" t="s">
        <v>49</v>
      </c>
      <c r="C268" t="s">
        <v>33</v>
      </c>
      <c r="D268" t="s">
        <v>21</v>
      </c>
      <c r="E268" t="s">
        <v>37</v>
      </c>
      <c r="F268" s="18">
        <v>41873</v>
      </c>
      <c r="G268">
        <v>796328389</v>
      </c>
      <c r="H268" s="18">
        <v>41909</v>
      </c>
      <c r="I268">
        <v>121</v>
      </c>
      <c r="J268">
        <v>81.73</v>
      </c>
      <c r="K268">
        <v>56.67</v>
      </c>
      <c r="L268">
        <v>9889.33</v>
      </c>
      <c r="M268">
        <v>6857.07</v>
      </c>
      <c r="N268">
        <v>3032.26</v>
      </c>
    </row>
    <row r="269" spans="1:14">
      <c r="A269" t="s">
        <v>23</v>
      </c>
      <c r="B269" t="s">
        <v>178</v>
      </c>
      <c r="C269" t="s">
        <v>45</v>
      </c>
      <c r="D269" t="s">
        <v>17</v>
      </c>
      <c r="E269" t="s">
        <v>22</v>
      </c>
      <c r="F269" s="18">
        <v>40538</v>
      </c>
      <c r="G269">
        <v>350977408</v>
      </c>
      <c r="H269" s="18">
        <v>40565</v>
      </c>
      <c r="I269">
        <v>869</v>
      </c>
      <c r="J269">
        <v>437.2</v>
      </c>
      <c r="K269">
        <v>263.33</v>
      </c>
      <c r="L269">
        <v>379926.8</v>
      </c>
      <c r="M269">
        <v>228833.77</v>
      </c>
      <c r="N269">
        <v>151093.03</v>
      </c>
    </row>
    <row r="270" spans="1:14">
      <c r="A270" t="s">
        <v>31</v>
      </c>
      <c r="B270" t="s">
        <v>57</v>
      </c>
      <c r="C270" t="s">
        <v>36</v>
      </c>
      <c r="D270" t="s">
        <v>21</v>
      </c>
      <c r="E270" t="s">
        <v>18</v>
      </c>
      <c r="F270" s="18">
        <v>42243</v>
      </c>
      <c r="G270">
        <v>327020776</v>
      </c>
      <c r="H270" s="18">
        <v>42276</v>
      </c>
      <c r="I270">
        <v>1570</v>
      </c>
      <c r="J270">
        <v>109.28</v>
      </c>
      <c r="K270">
        <v>35.840000000000003</v>
      </c>
      <c r="L270">
        <v>171569.6</v>
      </c>
      <c r="M270">
        <v>56268.800000000003</v>
      </c>
      <c r="N270">
        <v>115300.8</v>
      </c>
    </row>
    <row r="271" spans="1:14">
      <c r="A271" t="s">
        <v>31</v>
      </c>
      <c r="B271" t="s">
        <v>89</v>
      </c>
      <c r="C271" t="s">
        <v>71</v>
      </c>
      <c r="D271" t="s">
        <v>17</v>
      </c>
      <c r="E271" t="s">
        <v>37</v>
      </c>
      <c r="F271" s="18">
        <v>41344</v>
      </c>
      <c r="G271">
        <v>383882319</v>
      </c>
      <c r="H271" s="18">
        <v>41379</v>
      </c>
      <c r="I271">
        <v>8164</v>
      </c>
      <c r="J271">
        <v>154.06</v>
      </c>
      <c r="K271">
        <v>90.93</v>
      </c>
      <c r="L271">
        <v>1257745.8400000001</v>
      </c>
      <c r="M271">
        <v>742352.52</v>
      </c>
      <c r="N271">
        <v>515393.32</v>
      </c>
    </row>
    <row r="272" spans="1:14">
      <c r="A272" t="s">
        <v>23</v>
      </c>
      <c r="B272" t="s">
        <v>179</v>
      </c>
      <c r="C272" t="s">
        <v>33</v>
      </c>
      <c r="D272" t="s">
        <v>21</v>
      </c>
      <c r="E272" t="s">
        <v>18</v>
      </c>
      <c r="F272" s="18">
        <v>40885</v>
      </c>
      <c r="G272">
        <v>701298367</v>
      </c>
      <c r="H272" s="18">
        <v>40914</v>
      </c>
      <c r="I272">
        <v>8626</v>
      </c>
      <c r="J272">
        <v>81.73</v>
      </c>
      <c r="K272">
        <v>56.67</v>
      </c>
      <c r="L272">
        <v>705002.98</v>
      </c>
      <c r="M272">
        <v>488835.42</v>
      </c>
      <c r="N272">
        <v>216167.56</v>
      </c>
    </row>
    <row r="273" spans="1:14">
      <c r="A273" t="s">
        <v>40</v>
      </c>
      <c r="B273" t="s">
        <v>72</v>
      </c>
      <c r="C273" t="s">
        <v>59</v>
      </c>
      <c r="D273" t="s">
        <v>17</v>
      </c>
      <c r="E273" t="s">
        <v>18</v>
      </c>
      <c r="F273" s="18">
        <v>42913</v>
      </c>
      <c r="G273">
        <v>629317748</v>
      </c>
      <c r="H273" s="18">
        <v>42961</v>
      </c>
      <c r="I273">
        <v>7961</v>
      </c>
      <c r="J273">
        <v>9.33</v>
      </c>
      <c r="K273">
        <v>6.92</v>
      </c>
      <c r="L273">
        <v>74276.13</v>
      </c>
      <c r="M273">
        <v>55090.12</v>
      </c>
      <c r="N273">
        <v>19186.009999999998</v>
      </c>
    </row>
    <row r="274" spans="1:14">
      <c r="A274" t="s">
        <v>26</v>
      </c>
      <c r="B274" t="s">
        <v>87</v>
      </c>
      <c r="C274" t="s">
        <v>16</v>
      </c>
      <c r="D274" t="s">
        <v>21</v>
      </c>
      <c r="E274" t="s">
        <v>22</v>
      </c>
      <c r="F274" s="18">
        <v>41568</v>
      </c>
      <c r="G274">
        <v>938301789</v>
      </c>
      <c r="H274" s="18">
        <v>41607</v>
      </c>
      <c r="I274">
        <v>3205</v>
      </c>
      <c r="J274">
        <v>255.28</v>
      </c>
      <c r="K274">
        <v>159.41999999999999</v>
      </c>
      <c r="L274">
        <v>818172.4</v>
      </c>
      <c r="M274">
        <v>510941.1</v>
      </c>
      <c r="N274">
        <v>307231.3</v>
      </c>
    </row>
    <row r="275" spans="1:14">
      <c r="A275" t="s">
        <v>31</v>
      </c>
      <c r="B275" t="s">
        <v>99</v>
      </c>
      <c r="C275" t="s">
        <v>71</v>
      </c>
      <c r="D275" t="s">
        <v>17</v>
      </c>
      <c r="E275" t="s">
        <v>29</v>
      </c>
      <c r="F275" s="18">
        <v>41061</v>
      </c>
      <c r="G275">
        <v>668924319</v>
      </c>
      <c r="H275" s="18">
        <v>41097</v>
      </c>
      <c r="I275">
        <v>8426</v>
      </c>
      <c r="J275">
        <v>154.06</v>
      </c>
      <c r="K275">
        <v>90.93</v>
      </c>
      <c r="L275">
        <v>1298109.56</v>
      </c>
      <c r="M275">
        <v>766176.18</v>
      </c>
      <c r="N275">
        <v>531933.38</v>
      </c>
    </row>
    <row r="276" spans="1:14">
      <c r="A276" t="s">
        <v>26</v>
      </c>
      <c r="B276" t="s">
        <v>180</v>
      </c>
      <c r="C276" t="s">
        <v>36</v>
      </c>
      <c r="D276" t="s">
        <v>17</v>
      </c>
      <c r="E276" t="s">
        <v>22</v>
      </c>
      <c r="F276" s="18">
        <v>40459</v>
      </c>
      <c r="G276">
        <v>282171666</v>
      </c>
      <c r="H276" s="18">
        <v>40497</v>
      </c>
      <c r="I276">
        <v>9721</v>
      </c>
      <c r="J276">
        <v>109.28</v>
      </c>
      <c r="K276">
        <v>35.840000000000003</v>
      </c>
      <c r="L276">
        <v>1062310.8799999999</v>
      </c>
      <c r="M276">
        <v>348400.64000000001</v>
      </c>
      <c r="N276">
        <v>713910.24</v>
      </c>
    </row>
    <row r="277" spans="1:14">
      <c r="A277" t="s">
        <v>23</v>
      </c>
      <c r="B277" t="s">
        <v>181</v>
      </c>
      <c r="C277" t="s">
        <v>33</v>
      </c>
      <c r="D277" t="s">
        <v>17</v>
      </c>
      <c r="E277" t="s">
        <v>22</v>
      </c>
      <c r="F277" s="18">
        <v>40599</v>
      </c>
      <c r="G277">
        <v>309342658</v>
      </c>
      <c r="H277" s="18">
        <v>40630</v>
      </c>
      <c r="I277">
        <v>222</v>
      </c>
      <c r="J277">
        <v>81.73</v>
      </c>
      <c r="K277">
        <v>56.67</v>
      </c>
      <c r="L277">
        <v>18144.060000000001</v>
      </c>
      <c r="M277">
        <v>12580.74</v>
      </c>
      <c r="N277">
        <v>5563.32</v>
      </c>
    </row>
    <row r="278" spans="1:14">
      <c r="A278" t="s">
        <v>40</v>
      </c>
      <c r="B278" t="s">
        <v>101</v>
      </c>
      <c r="C278" t="s">
        <v>45</v>
      </c>
      <c r="D278" t="s">
        <v>17</v>
      </c>
      <c r="E278" t="s">
        <v>37</v>
      </c>
      <c r="F278" s="18">
        <v>42709</v>
      </c>
      <c r="G278">
        <v>902048623</v>
      </c>
      <c r="H278" s="18">
        <v>42724</v>
      </c>
      <c r="I278">
        <v>5088</v>
      </c>
      <c r="J278">
        <v>437.2</v>
      </c>
      <c r="K278">
        <v>263.33</v>
      </c>
      <c r="L278">
        <v>2224473.6</v>
      </c>
      <c r="M278">
        <v>1339823.04</v>
      </c>
      <c r="N278">
        <v>884650.56</v>
      </c>
    </row>
    <row r="279" spans="1:14">
      <c r="A279" t="s">
        <v>31</v>
      </c>
      <c r="B279" t="s">
        <v>177</v>
      </c>
      <c r="C279" t="s">
        <v>36</v>
      </c>
      <c r="D279" t="s">
        <v>17</v>
      </c>
      <c r="E279" t="s">
        <v>37</v>
      </c>
      <c r="F279" s="18">
        <v>41492</v>
      </c>
      <c r="G279">
        <v>482213389</v>
      </c>
      <c r="H279" s="18">
        <v>41520</v>
      </c>
      <c r="I279">
        <v>6513</v>
      </c>
      <c r="J279">
        <v>109.28</v>
      </c>
      <c r="K279">
        <v>35.840000000000003</v>
      </c>
      <c r="L279">
        <v>711740.64</v>
      </c>
      <c r="M279">
        <v>233425.92000000001</v>
      </c>
      <c r="N279">
        <v>478314.72</v>
      </c>
    </row>
    <row r="280" spans="1:14">
      <c r="A280" t="s">
        <v>14</v>
      </c>
      <c r="B280" t="s">
        <v>62</v>
      </c>
      <c r="C280" t="s">
        <v>71</v>
      </c>
      <c r="D280" t="s">
        <v>21</v>
      </c>
      <c r="E280" t="s">
        <v>22</v>
      </c>
      <c r="F280" s="18">
        <v>40336</v>
      </c>
      <c r="G280">
        <v>692073285</v>
      </c>
      <c r="H280" s="18">
        <v>40357</v>
      </c>
      <c r="I280">
        <v>8719</v>
      </c>
      <c r="J280">
        <v>154.06</v>
      </c>
      <c r="K280">
        <v>90.93</v>
      </c>
      <c r="L280">
        <v>1343249.14</v>
      </c>
      <c r="M280">
        <v>792818.67</v>
      </c>
      <c r="N280">
        <v>550430.47</v>
      </c>
    </row>
    <row r="281" spans="1:14">
      <c r="A281" t="s">
        <v>34</v>
      </c>
      <c r="B281" t="s">
        <v>134</v>
      </c>
      <c r="C281" t="s">
        <v>59</v>
      </c>
      <c r="D281" t="s">
        <v>17</v>
      </c>
      <c r="E281" t="s">
        <v>29</v>
      </c>
      <c r="F281" s="18">
        <v>41635</v>
      </c>
      <c r="G281">
        <v>544177138</v>
      </c>
      <c r="H281" s="18">
        <v>41669</v>
      </c>
      <c r="I281">
        <v>2963</v>
      </c>
      <c r="J281">
        <v>9.33</v>
      </c>
      <c r="K281">
        <v>6.92</v>
      </c>
      <c r="L281">
        <v>27644.79</v>
      </c>
      <c r="M281">
        <v>20503.96</v>
      </c>
      <c r="N281">
        <v>7140.83</v>
      </c>
    </row>
    <row r="282" spans="1:14">
      <c r="A282" t="s">
        <v>14</v>
      </c>
      <c r="B282" t="s">
        <v>64</v>
      </c>
      <c r="C282" t="s">
        <v>71</v>
      </c>
      <c r="D282" t="s">
        <v>17</v>
      </c>
      <c r="E282" t="s">
        <v>18</v>
      </c>
      <c r="F282" s="18">
        <v>42641</v>
      </c>
      <c r="G282">
        <v>471386277</v>
      </c>
      <c r="H282" s="18">
        <v>42660</v>
      </c>
      <c r="I282">
        <v>2530</v>
      </c>
      <c r="J282">
        <v>154.06</v>
      </c>
      <c r="K282">
        <v>90.93</v>
      </c>
      <c r="L282">
        <v>389771.8</v>
      </c>
      <c r="M282">
        <v>230052.9</v>
      </c>
      <c r="N282">
        <v>159718.9</v>
      </c>
    </row>
    <row r="283" spans="1:14">
      <c r="A283" t="s">
        <v>34</v>
      </c>
      <c r="B283" t="s">
        <v>182</v>
      </c>
      <c r="C283" t="s">
        <v>33</v>
      </c>
      <c r="D283" t="s">
        <v>17</v>
      </c>
      <c r="E283" t="s">
        <v>29</v>
      </c>
      <c r="F283" s="18">
        <v>42377</v>
      </c>
      <c r="G283">
        <v>976874530</v>
      </c>
      <c r="H283" s="18">
        <v>42396</v>
      </c>
      <c r="I283">
        <v>7737</v>
      </c>
      <c r="J283">
        <v>81.73</v>
      </c>
      <c r="K283">
        <v>56.67</v>
      </c>
      <c r="L283">
        <v>632345.01</v>
      </c>
      <c r="M283">
        <v>438455.79</v>
      </c>
      <c r="N283">
        <v>193889.22</v>
      </c>
    </row>
    <row r="284" spans="1:14">
      <c r="A284" t="s">
        <v>23</v>
      </c>
      <c r="B284" t="s">
        <v>128</v>
      </c>
      <c r="C284" t="s">
        <v>79</v>
      </c>
      <c r="D284" t="s">
        <v>21</v>
      </c>
      <c r="E284" t="s">
        <v>18</v>
      </c>
      <c r="F284" s="18">
        <v>40257</v>
      </c>
      <c r="G284">
        <v>384128224</v>
      </c>
      <c r="H284" s="18">
        <v>40294</v>
      </c>
      <c r="I284">
        <v>933</v>
      </c>
      <c r="J284">
        <v>668.27</v>
      </c>
      <c r="K284">
        <v>502.54</v>
      </c>
      <c r="L284">
        <v>623495.91</v>
      </c>
      <c r="M284">
        <v>468869.82</v>
      </c>
      <c r="N284">
        <v>154626.09</v>
      </c>
    </row>
    <row r="285" spans="1:14">
      <c r="A285" t="s">
        <v>40</v>
      </c>
      <c r="B285" t="s">
        <v>92</v>
      </c>
      <c r="C285" t="s">
        <v>33</v>
      </c>
      <c r="D285" t="s">
        <v>17</v>
      </c>
      <c r="E285" t="s">
        <v>37</v>
      </c>
      <c r="F285" s="18">
        <v>40230</v>
      </c>
      <c r="G285">
        <v>686946189</v>
      </c>
      <c r="H285" s="18">
        <v>40245</v>
      </c>
      <c r="I285">
        <v>1498</v>
      </c>
      <c r="J285">
        <v>81.73</v>
      </c>
      <c r="K285">
        <v>56.67</v>
      </c>
      <c r="L285">
        <v>122431.54</v>
      </c>
      <c r="M285">
        <v>84891.66</v>
      </c>
      <c r="N285">
        <v>37539.879999999997</v>
      </c>
    </row>
    <row r="286" spans="1:14">
      <c r="A286" t="s">
        <v>40</v>
      </c>
      <c r="B286" t="s">
        <v>117</v>
      </c>
      <c r="C286" t="s">
        <v>20</v>
      </c>
      <c r="D286" t="s">
        <v>21</v>
      </c>
      <c r="E286" t="s">
        <v>18</v>
      </c>
      <c r="F286" s="18">
        <v>41104</v>
      </c>
      <c r="G286">
        <v>799439752</v>
      </c>
      <c r="H286" s="18">
        <v>41114</v>
      </c>
      <c r="I286">
        <v>843</v>
      </c>
      <c r="J286">
        <v>152.58000000000001</v>
      </c>
      <c r="K286">
        <v>97.44</v>
      </c>
      <c r="L286">
        <v>128624.94</v>
      </c>
      <c r="M286">
        <v>82141.919999999998</v>
      </c>
      <c r="N286">
        <v>46483.02</v>
      </c>
    </row>
    <row r="287" spans="1:14">
      <c r="A287" t="s">
        <v>14</v>
      </c>
      <c r="B287" t="s">
        <v>157</v>
      </c>
      <c r="C287" t="s">
        <v>28</v>
      </c>
      <c r="D287" t="s">
        <v>17</v>
      </c>
      <c r="E287" t="s">
        <v>18</v>
      </c>
      <c r="F287" s="18">
        <v>40692</v>
      </c>
      <c r="G287">
        <v>606032741</v>
      </c>
      <c r="H287" s="18">
        <v>40709</v>
      </c>
      <c r="I287">
        <v>7410</v>
      </c>
      <c r="J287">
        <v>205.7</v>
      </c>
      <c r="K287">
        <v>117.11</v>
      </c>
      <c r="L287">
        <v>1524237</v>
      </c>
      <c r="M287">
        <v>867785.1</v>
      </c>
      <c r="N287">
        <v>656451.9</v>
      </c>
    </row>
    <row r="288" spans="1:14">
      <c r="A288" t="s">
        <v>26</v>
      </c>
      <c r="B288" t="s">
        <v>176</v>
      </c>
      <c r="C288" t="s">
        <v>25</v>
      </c>
      <c r="D288" t="s">
        <v>21</v>
      </c>
      <c r="E288" t="s">
        <v>37</v>
      </c>
      <c r="F288" s="18">
        <v>42729</v>
      </c>
      <c r="G288">
        <v>511461484</v>
      </c>
      <c r="H288" s="18">
        <v>42771</v>
      </c>
      <c r="I288">
        <v>1674</v>
      </c>
      <c r="J288">
        <v>47.45</v>
      </c>
      <c r="K288">
        <v>31.79</v>
      </c>
      <c r="L288">
        <v>79431.3</v>
      </c>
      <c r="M288">
        <v>53216.46</v>
      </c>
      <c r="N288">
        <v>26214.84</v>
      </c>
    </row>
    <row r="289" spans="1:14">
      <c r="A289" t="s">
        <v>23</v>
      </c>
      <c r="B289" t="s">
        <v>94</v>
      </c>
      <c r="C289" t="s">
        <v>79</v>
      </c>
      <c r="D289" t="s">
        <v>21</v>
      </c>
      <c r="E289" t="s">
        <v>22</v>
      </c>
      <c r="F289" s="18">
        <v>41656</v>
      </c>
      <c r="G289">
        <v>990774810</v>
      </c>
      <c r="H289" s="18">
        <v>41688</v>
      </c>
      <c r="I289">
        <v>1138</v>
      </c>
      <c r="J289">
        <v>668.27</v>
      </c>
      <c r="K289">
        <v>502.54</v>
      </c>
      <c r="L289">
        <v>760491.26</v>
      </c>
      <c r="M289">
        <v>571890.52</v>
      </c>
      <c r="N289">
        <v>188600.74</v>
      </c>
    </row>
    <row r="290" spans="1:14">
      <c r="A290" t="s">
        <v>26</v>
      </c>
      <c r="B290" t="s">
        <v>129</v>
      </c>
      <c r="C290" t="s">
        <v>20</v>
      </c>
      <c r="D290" t="s">
        <v>21</v>
      </c>
      <c r="E290" t="s">
        <v>18</v>
      </c>
      <c r="F290" s="18">
        <v>40604</v>
      </c>
      <c r="G290">
        <v>339334046</v>
      </c>
      <c r="H290" s="18">
        <v>40649</v>
      </c>
      <c r="I290">
        <v>5340</v>
      </c>
      <c r="J290">
        <v>152.58000000000001</v>
      </c>
      <c r="K290">
        <v>97.44</v>
      </c>
      <c r="L290">
        <v>814777.2</v>
      </c>
      <c r="M290">
        <v>520329.6</v>
      </c>
      <c r="N290">
        <v>294447.59999999998</v>
      </c>
    </row>
    <row r="291" spans="1:14">
      <c r="A291" t="s">
        <v>40</v>
      </c>
      <c r="B291" t="s">
        <v>166</v>
      </c>
      <c r="C291" t="s">
        <v>33</v>
      </c>
      <c r="D291" t="s">
        <v>21</v>
      </c>
      <c r="E291" t="s">
        <v>22</v>
      </c>
      <c r="F291" s="18">
        <v>41708</v>
      </c>
      <c r="G291">
        <v>522813022</v>
      </c>
      <c r="H291" s="18">
        <v>41737</v>
      </c>
      <c r="I291">
        <v>846</v>
      </c>
      <c r="J291">
        <v>81.73</v>
      </c>
      <c r="K291">
        <v>56.67</v>
      </c>
      <c r="L291">
        <v>69143.58</v>
      </c>
      <c r="M291">
        <v>47942.82</v>
      </c>
      <c r="N291">
        <v>21200.76</v>
      </c>
    </row>
    <row r="292" spans="1:14">
      <c r="A292" t="s">
        <v>40</v>
      </c>
      <c r="B292" t="s">
        <v>97</v>
      </c>
      <c r="C292" t="s">
        <v>59</v>
      </c>
      <c r="D292" t="s">
        <v>21</v>
      </c>
      <c r="E292" t="s">
        <v>18</v>
      </c>
      <c r="F292" s="18">
        <v>41960</v>
      </c>
      <c r="G292">
        <v>427198064</v>
      </c>
      <c r="H292" s="18">
        <v>42006</v>
      </c>
      <c r="I292">
        <v>6255</v>
      </c>
      <c r="J292">
        <v>9.33</v>
      </c>
      <c r="K292">
        <v>6.92</v>
      </c>
      <c r="L292">
        <v>58359.15</v>
      </c>
      <c r="M292">
        <v>43284.6</v>
      </c>
      <c r="N292">
        <v>15074.55</v>
      </c>
    </row>
    <row r="293" spans="1:14">
      <c r="A293" t="s">
        <v>26</v>
      </c>
      <c r="B293" t="s">
        <v>183</v>
      </c>
      <c r="C293" t="s">
        <v>25</v>
      </c>
      <c r="D293" t="s">
        <v>21</v>
      </c>
      <c r="E293" t="s">
        <v>22</v>
      </c>
      <c r="F293" s="18">
        <v>42889</v>
      </c>
      <c r="G293">
        <v>808788001</v>
      </c>
      <c r="H293" s="18">
        <v>42931</v>
      </c>
      <c r="I293">
        <v>7197</v>
      </c>
      <c r="J293">
        <v>47.45</v>
      </c>
      <c r="K293">
        <v>31.79</v>
      </c>
      <c r="L293">
        <v>341497.65</v>
      </c>
      <c r="M293">
        <v>228792.63</v>
      </c>
      <c r="N293">
        <v>112705.02</v>
      </c>
    </row>
    <row r="294" spans="1:14">
      <c r="A294" t="s">
        <v>40</v>
      </c>
      <c r="B294" t="s">
        <v>184</v>
      </c>
      <c r="C294" t="s">
        <v>50</v>
      </c>
      <c r="D294" t="s">
        <v>21</v>
      </c>
      <c r="E294" t="s">
        <v>29</v>
      </c>
      <c r="F294" s="18">
        <v>40884</v>
      </c>
      <c r="G294">
        <v>244194161</v>
      </c>
      <c r="H294" s="18">
        <v>40915</v>
      </c>
      <c r="I294">
        <v>1334</v>
      </c>
      <c r="J294">
        <v>421.89</v>
      </c>
      <c r="K294">
        <v>364.69</v>
      </c>
      <c r="L294">
        <v>562801.26</v>
      </c>
      <c r="M294">
        <v>486496.46</v>
      </c>
      <c r="N294">
        <v>76304.800000000003</v>
      </c>
    </row>
    <row r="295" spans="1:14">
      <c r="A295" t="s">
        <v>14</v>
      </c>
      <c r="B295" t="s">
        <v>185</v>
      </c>
      <c r="C295" t="s">
        <v>59</v>
      </c>
      <c r="D295" t="s">
        <v>21</v>
      </c>
      <c r="E295" t="s">
        <v>29</v>
      </c>
      <c r="F295" s="18">
        <v>42401</v>
      </c>
      <c r="G295">
        <v>980340373</v>
      </c>
      <c r="H295" s="18">
        <v>42415</v>
      </c>
      <c r="I295">
        <v>3357</v>
      </c>
      <c r="J295">
        <v>9.33</v>
      </c>
      <c r="K295">
        <v>6.92</v>
      </c>
      <c r="L295">
        <v>31320.81</v>
      </c>
      <c r="M295">
        <v>23230.44</v>
      </c>
      <c r="N295">
        <v>8090.37</v>
      </c>
    </row>
    <row r="296" spans="1:14">
      <c r="A296" t="s">
        <v>34</v>
      </c>
      <c r="B296" t="s">
        <v>85</v>
      </c>
      <c r="C296" t="s">
        <v>25</v>
      </c>
      <c r="D296" t="s">
        <v>17</v>
      </c>
      <c r="E296" t="s">
        <v>18</v>
      </c>
      <c r="F296" s="18">
        <v>40457</v>
      </c>
      <c r="G296">
        <v>384462964</v>
      </c>
      <c r="H296" s="18">
        <v>40461</v>
      </c>
      <c r="I296">
        <v>9990</v>
      </c>
      <c r="J296">
        <v>47.45</v>
      </c>
      <c r="K296">
        <v>31.79</v>
      </c>
      <c r="L296">
        <v>474025.5</v>
      </c>
      <c r="M296">
        <v>317582.09999999998</v>
      </c>
      <c r="N296">
        <v>156443.4</v>
      </c>
    </row>
    <row r="297" spans="1:14">
      <c r="A297" t="s">
        <v>23</v>
      </c>
      <c r="B297" t="s">
        <v>82</v>
      </c>
      <c r="C297" t="s">
        <v>71</v>
      </c>
      <c r="D297" t="s">
        <v>21</v>
      </c>
      <c r="E297" t="s">
        <v>22</v>
      </c>
      <c r="F297" s="18">
        <v>40903</v>
      </c>
      <c r="G297">
        <v>394110763</v>
      </c>
      <c r="H297" s="18">
        <v>40906</v>
      </c>
      <c r="I297">
        <v>4988</v>
      </c>
      <c r="J297">
        <v>154.06</v>
      </c>
      <c r="K297">
        <v>90.93</v>
      </c>
      <c r="L297">
        <v>768451.28</v>
      </c>
      <c r="M297">
        <v>453558.84</v>
      </c>
      <c r="N297">
        <v>314892.44</v>
      </c>
    </row>
    <row r="298" spans="1:14">
      <c r="A298" t="s">
        <v>34</v>
      </c>
      <c r="B298" t="s">
        <v>35</v>
      </c>
      <c r="C298" t="s">
        <v>45</v>
      </c>
      <c r="D298" t="s">
        <v>17</v>
      </c>
      <c r="E298" t="s">
        <v>29</v>
      </c>
      <c r="F298" s="18">
        <v>41682</v>
      </c>
      <c r="G298">
        <v>767145097</v>
      </c>
      <c r="H298" s="18">
        <v>41709</v>
      </c>
      <c r="I298">
        <v>4137</v>
      </c>
      <c r="J298">
        <v>437.2</v>
      </c>
      <c r="K298">
        <v>263.33</v>
      </c>
      <c r="L298">
        <v>1808696.4</v>
      </c>
      <c r="M298">
        <v>1089396.21</v>
      </c>
      <c r="N298">
        <v>719300.19</v>
      </c>
    </row>
    <row r="299" spans="1:14">
      <c r="A299" t="s">
        <v>40</v>
      </c>
      <c r="B299" t="s">
        <v>184</v>
      </c>
      <c r="C299" t="s">
        <v>59</v>
      </c>
      <c r="D299" t="s">
        <v>17</v>
      </c>
      <c r="E299" t="s">
        <v>29</v>
      </c>
      <c r="F299" s="18">
        <v>42511</v>
      </c>
      <c r="G299">
        <v>431739795</v>
      </c>
      <c r="H299" s="18">
        <v>42540</v>
      </c>
      <c r="I299">
        <v>254</v>
      </c>
      <c r="J299">
        <v>9.33</v>
      </c>
      <c r="K299">
        <v>6.92</v>
      </c>
      <c r="L299">
        <v>2369.8200000000002</v>
      </c>
      <c r="M299">
        <v>1757.68</v>
      </c>
      <c r="N299">
        <v>612.14</v>
      </c>
    </row>
    <row r="300" spans="1:14">
      <c r="A300" t="s">
        <v>26</v>
      </c>
      <c r="B300" t="s">
        <v>186</v>
      </c>
      <c r="C300" t="s">
        <v>28</v>
      </c>
      <c r="D300" t="s">
        <v>17</v>
      </c>
      <c r="E300" t="s">
        <v>29</v>
      </c>
      <c r="F300" s="18">
        <v>40726</v>
      </c>
      <c r="G300">
        <v>636381185</v>
      </c>
      <c r="H300" s="18">
        <v>40752</v>
      </c>
      <c r="I300">
        <v>8189</v>
      </c>
      <c r="J300">
        <v>205.7</v>
      </c>
      <c r="K300">
        <v>117.11</v>
      </c>
      <c r="L300">
        <v>1684477.3</v>
      </c>
      <c r="M300">
        <v>959013.79</v>
      </c>
      <c r="N300">
        <v>725463.51</v>
      </c>
    </row>
    <row r="301" spans="1:14">
      <c r="A301" t="s">
        <v>23</v>
      </c>
      <c r="B301" t="s">
        <v>147</v>
      </c>
      <c r="C301" t="s">
        <v>59</v>
      </c>
      <c r="D301" t="s">
        <v>17</v>
      </c>
      <c r="E301" t="s">
        <v>22</v>
      </c>
      <c r="F301" s="18">
        <v>40970</v>
      </c>
      <c r="G301">
        <v>899868094</v>
      </c>
      <c r="H301" s="18">
        <v>40994</v>
      </c>
      <c r="I301">
        <v>9821</v>
      </c>
      <c r="J301">
        <v>9.33</v>
      </c>
      <c r="K301">
        <v>6.92</v>
      </c>
      <c r="L301">
        <v>91629.93</v>
      </c>
      <c r="M301">
        <v>67961.320000000007</v>
      </c>
      <c r="N301">
        <v>23668.61</v>
      </c>
    </row>
    <row r="302" spans="1:14">
      <c r="A302" t="s">
        <v>23</v>
      </c>
      <c r="B302" t="s">
        <v>187</v>
      </c>
      <c r="C302" t="s">
        <v>16</v>
      </c>
      <c r="D302" t="s">
        <v>21</v>
      </c>
      <c r="E302" t="s">
        <v>29</v>
      </c>
      <c r="F302" s="18">
        <v>42741</v>
      </c>
      <c r="G302">
        <v>361311852</v>
      </c>
      <c r="H302" s="18">
        <v>42781</v>
      </c>
      <c r="I302">
        <v>9061</v>
      </c>
      <c r="J302">
        <v>255.28</v>
      </c>
      <c r="K302">
        <v>159.41999999999999</v>
      </c>
      <c r="L302">
        <v>2313092.08</v>
      </c>
      <c r="M302">
        <v>1444504.62</v>
      </c>
      <c r="N302">
        <v>868587.46</v>
      </c>
    </row>
    <row r="303" spans="1:14">
      <c r="A303" t="s">
        <v>23</v>
      </c>
      <c r="B303" t="s">
        <v>148</v>
      </c>
      <c r="C303" t="s">
        <v>25</v>
      </c>
      <c r="D303" t="s">
        <v>17</v>
      </c>
      <c r="E303" t="s">
        <v>29</v>
      </c>
      <c r="F303" s="18">
        <v>41779</v>
      </c>
      <c r="G303">
        <v>930136287</v>
      </c>
      <c r="H303" s="18">
        <v>41811</v>
      </c>
      <c r="I303">
        <v>6852</v>
      </c>
      <c r="J303">
        <v>47.45</v>
      </c>
      <c r="K303">
        <v>31.79</v>
      </c>
      <c r="L303">
        <v>325127.40000000002</v>
      </c>
      <c r="M303">
        <v>217825.08</v>
      </c>
      <c r="N303">
        <v>107302.32</v>
      </c>
    </row>
    <row r="304" spans="1:14">
      <c r="A304" t="s">
        <v>14</v>
      </c>
      <c r="B304" t="s">
        <v>47</v>
      </c>
      <c r="C304" t="s">
        <v>28</v>
      </c>
      <c r="D304" t="s">
        <v>17</v>
      </c>
      <c r="E304" t="s">
        <v>29</v>
      </c>
      <c r="F304" s="18">
        <v>42509</v>
      </c>
      <c r="G304">
        <v>536077725</v>
      </c>
      <c r="H304" s="18">
        <v>42528</v>
      </c>
      <c r="I304">
        <v>6167</v>
      </c>
      <c r="J304">
        <v>205.7</v>
      </c>
      <c r="K304">
        <v>117.11</v>
      </c>
      <c r="L304">
        <v>1268551.8999999999</v>
      </c>
      <c r="M304">
        <v>722217.37</v>
      </c>
      <c r="N304">
        <v>546334.53</v>
      </c>
    </row>
    <row r="305" spans="1:14">
      <c r="A305" t="s">
        <v>40</v>
      </c>
      <c r="B305" t="s">
        <v>140</v>
      </c>
      <c r="C305" t="s">
        <v>20</v>
      </c>
      <c r="D305" t="s">
        <v>17</v>
      </c>
      <c r="E305" t="s">
        <v>18</v>
      </c>
      <c r="F305" s="18">
        <v>42831</v>
      </c>
      <c r="G305">
        <v>779184997</v>
      </c>
      <c r="H305" s="18">
        <v>42842</v>
      </c>
      <c r="I305">
        <v>7011</v>
      </c>
      <c r="J305">
        <v>152.58000000000001</v>
      </c>
      <c r="K305">
        <v>97.44</v>
      </c>
      <c r="L305">
        <v>1069738.3799999999</v>
      </c>
      <c r="M305">
        <v>683151.84</v>
      </c>
      <c r="N305">
        <v>386586.54</v>
      </c>
    </row>
    <row r="306" spans="1:14">
      <c r="A306" t="s">
        <v>23</v>
      </c>
      <c r="B306" t="s">
        <v>52</v>
      </c>
      <c r="C306" t="s">
        <v>45</v>
      </c>
      <c r="D306" t="s">
        <v>17</v>
      </c>
      <c r="E306" t="s">
        <v>22</v>
      </c>
      <c r="F306" s="18">
        <v>41034</v>
      </c>
      <c r="G306">
        <v>179819428</v>
      </c>
      <c r="H306" s="18">
        <v>41062</v>
      </c>
      <c r="I306">
        <v>1420</v>
      </c>
      <c r="J306">
        <v>437.2</v>
      </c>
      <c r="K306">
        <v>263.33</v>
      </c>
      <c r="L306">
        <v>620824</v>
      </c>
      <c r="M306">
        <v>373928.6</v>
      </c>
      <c r="N306">
        <v>246895.4</v>
      </c>
    </row>
    <row r="307" spans="1:14">
      <c r="A307" t="s">
        <v>26</v>
      </c>
      <c r="B307" t="s">
        <v>104</v>
      </c>
      <c r="C307" t="s">
        <v>71</v>
      </c>
      <c r="D307" t="s">
        <v>17</v>
      </c>
      <c r="E307" t="s">
        <v>37</v>
      </c>
      <c r="F307" s="18">
        <v>42711</v>
      </c>
      <c r="G307">
        <v>928654849</v>
      </c>
      <c r="H307" s="18">
        <v>42742</v>
      </c>
      <c r="I307">
        <v>8461</v>
      </c>
      <c r="J307">
        <v>154.06</v>
      </c>
      <c r="K307">
        <v>90.93</v>
      </c>
      <c r="L307">
        <v>1303501.6599999999</v>
      </c>
      <c r="M307">
        <v>769358.73</v>
      </c>
      <c r="N307">
        <v>534142.93000000005</v>
      </c>
    </row>
    <row r="308" spans="1:14">
      <c r="A308" t="s">
        <v>40</v>
      </c>
      <c r="B308" t="s">
        <v>188</v>
      </c>
      <c r="C308" t="s">
        <v>16</v>
      </c>
      <c r="D308" t="s">
        <v>21</v>
      </c>
      <c r="E308" t="s">
        <v>37</v>
      </c>
      <c r="F308" s="18">
        <v>42780</v>
      </c>
      <c r="G308">
        <v>336677587</v>
      </c>
      <c r="H308" s="18">
        <v>42822</v>
      </c>
      <c r="I308">
        <v>9234</v>
      </c>
      <c r="J308">
        <v>255.28</v>
      </c>
      <c r="K308">
        <v>159.41999999999999</v>
      </c>
      <c r="L308">
        <v>2357255.52</v>
      </c>
      <c r="M308">
        <v>1472084.28</v>
      </c>
      <c r="N308">
        <v>885171.24</v>
      </c>
    </row>
    <row r="309" spans="1:14">
      <c r="A309" t="s">
        <v>34</v>
      </c>
      <c r="B309" t="s">
        <v>68</v>
      </c>
      <c r="C309" t="s">
        <v>71</v>
      </c>
      <c r="D309" t="s">
        <v>17</v>
      </c>
      <c r="E309" t="s">
        <v>22</v>
      </c>
      <c r="F309" s="18">
        <v>40696</v>
      </c>
      <c r="G309">
        <v>285186469</v>
      </c>
      <c r="H309" s="18">
        <v>40719</v>
      </c>
      <c r="I309">
        <v>1869</v>
      </c>
      <c r="J309">
        <v>154.06</v>
      </c>
      <c r="K309">
        <v>90.93</v>
      </c>
      <c r="L309">
        <v>287938.14</v>
      </c>
      <c r="M309">
        <v>169948.17</v>
      </c>
      <c r="N309">
        <v>117989.97</v>
      </c>
    </row>
    <row r="310" spans="1:14">
      <c r="A310" t="s">
        <v>31</v>
      </c>
      <c r="B310" t="s">
        <v>32</v>
      </c>
      <c r="C310" t="s">
        <v>16</v>
      </c>
      <c r="D310" t="s">
        <v>21</v>
      </c>
      <c r="E310" t="s">
        <v>18</v>
      </c>
      <c r="F310" s="18">
        <v>41835</v>
      </c>
      <c r="G310">
        <v>475792825</v>
      </c>
      <c r="H310" s="18">
        <v>41885</v>
      </c>
      <c r="I310">
        <v>6525</v>
      </c>
      <c r="J310">
        <v>255.28</v>
      </c>
      <c r="K310">
        <v>159.41999999999999</v>
      </c>
      <c r="L310">
        <v>1665702</v>
      </c>
      <c r="M310">
        <v>1040215.5</v>
      </c>
      <c r="N310">
        <v>625486.5</v>
      </c>
    </row>
    <row r="311" spans="1:14">
      <c r="A311" t="s">
        <v>31</v>
      </c>
      <c r="B311" t="s">
        <v>89</v>
      </c>
      <c r="C311" t="s">
        <v>36</v>
      </c>
      <c r="D311" t="s">
        <v>21</v>
      </c>
      <c r="E311" t="s">
        <v>29</v>
      </c>
      <c r="F311" s="18">
        <v>42283</v>
      </c>
      <c r="G311">
        <v>680420482</v>
      </c>
      <c r="H311" s="18">
        <v>42316</v>
      </c>
      <c r="I311">
        <v>396</v>
      </c>
      <c r="J311">
        <v>109.28</v>
      </c>
      <c r="K311">
        <v>35.840000000000003</v>
      </c>
      <c r="L311">
        <v>43274.879999999997</v>
      </c>
      <c r="M311">
        <v>14192.64</v>
      </c>
      <c r="N311">
        <v>29082.240000000002</v>
      </c>
    </row>
    <row r="312" spans="1:14">
      <c r="A312" t="s">
        <v>23</v>
      </c>
      <c r="B312" t="s">
        <v>38</v>
      </c>
      <c r="C312" t="s">
        <v>59</v>
      </c>
      <c r="D312" t="s">
        <v>17</v>
      </c>
      <c r="E312" t="s">
        <v>37</v>
      </c>
      <c r="F312" s="18">
        <v>41279</v>
      </c>
      <c r="G312">
        <v>291305768</v>
      </c>
      <c r="H312" s="18">
        <v>41280</v>
      </c>
      <c r="I312">
        <v>2705</v>
      </c>
      <c r="J312">
        <v>9.33</v>
      </c>
      <c r="K312">
        <v>6.92</v>
      </c>
      <c r="L312">
        <v>25237.65</v>
      </c>
      <c r="M312">
        <v>18718.599999999999</v>
      </c>
      <c r="N312">
        <v>6519.05</v>
      </c>
    </row>
    <row r="313" spans="1:14">
      <c r="A313" t="s">
        <v>31</v>
      </c>
      <c r="B313" t="s">
        <v>100</v>
      </c>
      <c r="C313" t="s">
        <v>16</v>
      </c>
      <c r="D313" t="s">
        <v>21</v>
      </c>
      <c r="E313" t="s">
        <v>29</v>
      </c>
      <c r="F313" s="18">
        <v>42601</v>
      </c>
      <c r="G313">
        <v>570997512</v>
      </c>
      <c r="H313" s="18">
        <v>42619</v>
      </c>
      <c r="I313">
        <v>9707</v>
      </c>
      <c r="J313">
        <v>255.28</v>
      </c>
      <c r="K313">
        <v>159.41999999999999</v>
      </c>
      <c r="L313">
        <v>2478002.96</v>
      </c>
      <c r="M313">
        <v>1547489.94</v>
      </c>
      <c r="N313">
        <v>930513.02</v>
      </c>
    </row>
    <row r="314" spans="1:14">
      <c r="A314" t="s">
        <v>23</v>
      </c>
      <c r="B314" t="s">
        <v>98</v>
      </c>
      <c r="C314" t="s">
        <v>33</v>
      </c>
      <c r="D314" t="s">
        <v>17</v>
      </c>
      <c r="E314" t="s">
        <v>29</v>
      </c>
      <c r="F314" s="18">
        <v>42118</v>
      </c>
      <c r="G314">
        <v>602357041</v>
      </c>
      <c r="H314" s="18">
        <v>42129</v>
      </c>
      <c r="I314">
        <v>9689</v>
      </c>
      <c r="J314">
        <v>81.73</v>
      </c>
      <c r="K314">
        <v>56.67</v>
      </c>
      <c r="L314">
        <v>791881.97</v>
      </c>
      <c r="M314">
        <v>549075.63</v>
      </c>
      <c r="N314">
        <v>242806.34</v>
      </c>
    </row>
    <row r="315" spans="1:14">
      <c r="A315" t="s">
        <v>31</v>
      </c>
      <c r="B315" t="s">
        <v>49</v>
      </c>
      <c r="C315" t="s">
        <v>50</v>
      </c>
      <c r="D315" t="s">
        <v>17</v>
      </c>
      <c r="E315" t="s">
        <v>18</v>
      </c>
      <c r="F315" s="18">
        <v>40235</v>
      </c>
      <c r="G315">
        <v>438558185</v>
      </c>
      <c r="H315" s="18">
        <v>40282</v>
      </c>
      <c r="I315">
        <v>7967</v>
      </c>
      <c r="J315">
        <v>421.89</v>
      </c>
      <c r="K315">
        <v>364.69</v>
      </c>
      <c r="L315">
        <v>3361197.63</v>
      </c>
      <c r="M315">
        <v>2905485.23</v>
      </c>
      <c r="N315">
        <v>455712.4</v>
      </c>
    </row>
    <row r="316" spans="1:14">
      <c r="A316" t="s">
        <v>23</v>
      </c>
      <c r="B316" t="s">
        <v>159</v>
      </c>
      <c r="C316" t="s">
        <v>20</v>
      </c>
      <c r="D316" t="s">
        <v>17</v>
      </c>
      <c r="E316" t="s">
        <v>37</v>
      </c>
      <c r="F316" s="18">
        <v>40514</v>
      </c>
      <c r="G316">
        <v>653087270</v>
      </c>
      <c r="H316" s="18">
        <v>40519</v>
      </c>
      <c r="I316">
        <v>1891</v>
      </c>
      <c r="J316">
        <v>152.58000000000001</v>
      </c>
      <c r="K316">
        <v>97.44</v>
      </c>
      <c r="L316">
        <v>288528.78000000003</v>
      </c>
      <c r="M316">
        <v>184259.04</v>
      </c>
      <c r="N316">
        <v>104269.74</v>
      </c>
    </row>
    <row r="317" spans="1:14">
      <c r="A317" t="s">
        <v>34</v>
      </c>
      <c r="B317" t="s">
        <v>85</v>
      </c>
      <c r="C317" t="s">
        <v>28</v>
      </c>
      <c r="D317" t="s">
        <v>21</v>
      </c>
      <c r="E317" t="s">
        <v>22</v>
      </c>
      <c r="F317" s="18">
        <v>42758</v>
      </c>
      <c r="G317">
        <v>989743125</v>
      </c>
      <c r="H317" s="18">
        <v>42760</v>
      </c>
      <c r="I317">
        <v>5840</v>
      </c>
      <c r="J317">
        <v>205.7</v>
      </c>
      <c r="K317">
        <v>117.11</v>
      </c>
      <c r="L317">
        <v>1201288</v>
      </c>
      <c r="M317">
        <v>683922.4</v>
      </c>
      <c r="N317">
        <v>517365.6</v>
      </c>
    </row>
    <row r="318" spans="1:14">
      <c r="A318" t="s">
        <v>23</v>
      </c>
      <c r="B318" t="s">
        <v>119</v>
      </c>
      <c r="C318" t="s">
        <v>59</v>
      </c>
      <c r="D318" t="s">
        <v>21</v>
      </c>
      <c r="E318" t="s">
        <v>18</v>
      </c>
      <c r="F318" s="18">
        <v>41623</v>
      </c>
      <c r="G318">
        <v>812637078</v>
      </c>
      <c r="H318" s="18">
        <v>41644</v>
      </c>
      <c r="I318">
        <v>6225</v>
      </c>
      <c r="J318">
        <v>9.33</v>
      </c>
      <c r="K318">
        <v>6.92</v>
      </c>
      <c r="L318">
        <v>58079.25</v>
      </c>
      <c r="M318">
        <v>43077</v>
      </c>
      <c r="N318">
        <v>15002.25</v>
      </c>
    </row>
    <row r="319" spans="1:14">
      <c r="A319" t="s">
        <v>23</v>
      </c>
      <c r="B319" t="s">
        <v>178</v>
      </c>
      <c r="C319" t="s">
        <v>33</v>
      </c>
      <c r="D319" t="s">
        <v>17</v>
      </c>
      <c r="E319" t="s">
        <v>29</v>
      </c>
      <c r="F319" s="18">
        <v>41839</v>
      </c>
      <c r="G319">
        <v>456192958</v>
      </c>
      <c r="H319" s="18">
        <v>41869</v>
      </c>
      <c r="I319">
        <v>6489</v>
      </c>
      <c r="J319">
        <v>81.73</v>
      </c>
      <c r="K319">
        <v>56.67</v>
      </c>
      <c r="L319">
        <v>530345.97</v>
      </c>
      <c r="M319">
        <v>367731.63</v>
      </c>
      <c r="N319">
        <v>162614.34</v>
      </c>
    </row>
    <row r="320" spans="1:14">
      <c r="A320" t="s">
        <v>31</v>
      </c>
      <c r="B320" t="s">
        <v>49</v>
      </c>
      <c r="C320" t="s">
        <v>28</v>
      </c>
      <c r="D320" t="s">
        <v>17</v>
      </c>
      <c r="E320" t="s">
        <v>29</v>
      </c>
      <c r="F320" s="18">
        <v>40226</v>
      </c>
      <c r="G320">
        <v>775147092</v>
      </c>
      <c r="H320" s="18">
        <v>40237</v>
      </c>
      <c r="I320">
        <v>2105</v>
      </c>
      <c r="J320">
        <v>205.7</v>
      </c>
      <c r="K320">
        <v>117.11</v>
      </c>
      <c r="L320">
        <v>432998.5</v>
      </c>
      <c r="M320">
        <v>246516.55</v>
      </c>
      <c r="N320">
        <v>186481.95</v>
      </c>
    </row>
    <row r="321" spans="1:14">
      <c r="A321" t="s">
        <v>40</v>
      </c>
      <c r="B321" t="s">
        <v>167</v>
      </c>
      <c r="C321" t="s">
        <v>79</v>
      </c>
      <c r="D321" t="s">
        <v>21</v>
      </c>
      <c r="E321" t="s">
        <v>18</v>
      </c>
      <c r="F321" s="18">
        <v>40905</v>
      </c>
      <c r="G321">
        <v>894548308</v>
      </c>
      <c r="H321" s="18">
        <v>40941</v>
      </c>
      <c r="I321">
        <v>5578</v>
      </c>
      <c r="J321">
        <v>668.27</v>
      </c>
      <c r="K321">
        <v>502.54</v>
      </c>
      <c r="L321">
        <v>3727610.06</v>
      </c>
      <c r="M321">
        <v>2803168.12</v>
      </c>
      <c r="N321">
        <v>924441.94</v>
      </c>
    </row>
    <row r="322" spans="1:14">
      <c r="A322" t="s">
        <v>40</v>
      </c>
      <c r="B322" t="s">
        <v>123</v>
      </c>
      <c r="C322" t="s">
        <v>45</v>
      </c>
      <c r="D322" t="s">
        <v>21</v>
      </c>
      <c r="E322" t="s">
        <v>37</v>
      </c>
      <c r="F322" s="18">
        <v>42858</v>
      </c>
      <c r="G322">
        <v>459757936</v>
      </c>
      <c r="H322" s="18">
        <v>42896</v>
      </c>
      <c r="I322">
        <v>1445</v>
      </c>
      <c r="J322">
        <v>437.2</v>
      </c>
      <c r="K322">
        <v>263.33</v>
      </c>
      <c r="L322">
        <v>631754</v>
      </c>
      <c r="M322">
        <v>380511.85</v>
      </c>
      <c r="N322">
        <v>251242.15</v>
      </c>
    </row>
    <row r="323" spans="1:14">
      <c r="A323" t="s">
        <v>23</v>
      </c>
      <c r="B323" t="s">
        <v>159</v>
      </c>
      <c r="C323" t="s">
        <v>50</v>
      </c>
      <c r="D323" t="s">
        <v>21</v>
      </c>
      <c r="E323" t="s">
        <v>37</v>
      </c>
      <c r="F323" s="18">
        <v>41305</v>
      </c>
      <c r="G323">
        <v>986449801</v>
      </c>
      <c r="H323" s="18">
        <v>41346</v>
      </c>
      <c r="I323">
        <v>1272</v>
      </c>
      <c r="J323">
        <v>421.89</v>
      </c>
      <c r="K323">
        <v>364.69</v>
      </c>
      <c r="L323">
        <v>536644.07999999996</v>
      </c>
      <c r="M323">
        <v>463885.68</v>
      </c>
      <c r="N323">
        <v>72758.399999999994</v>
      </c>
    </row>
    <row r="324" spans="1:14">
      <c r="A324" t="s">
        <v>23</v>
      </c>
      <c r="B324" t="s">
        <v>175</v>
      </c>
      <c r="C324" t="s">
        <v>45</v>
      </c>
      <c r="D324" t="s">
        <v>17</v>
      </c>
      <c r="E324" t="s">
        <v>29</v>
      </c>
      <c r="F324" s="18">
        <v>42919</v>
      </c>
      <c r="G324">
        <v>910610234</v>
      </c>
      <c r="H324" s="18">
        <v>42947</v>
      </c>
      <c r="I324">
        <v>8659</v>
      </c>
      <c r="J324">
        <v>437.2</v>
      </c>
      <c r="K324">
        <v>263.33</v>
      </c>
      <c r="L324">
        <v>3785714.8</v>
      </c>
      <c r="M324">
        <v>2280174.4700000002</v>
      </c>
      <c r="N324">
        <v>1505540.33</v>
      </c>
    </row>
    <row r="325" spans="1:14">
      <c r="A325" t="s">
        <v>40</v>
      </c>
      <c r="B325" t="s">
        <v>156</v>
      </c>
      <c r="C325" t="s">
        <v>28</v>
      </c>
      <c r="D325" t="s">
        <v>21</v>
      </c>
      <c r="E325" t="s">
        <v>37</v>
      </c>
      <c r="F325" s="18">
        <v>42316</v>
      </c>
      <c r="G325">
        <v>538538062</v>
      </c>
      <c r="H325" s="18">
        <v>42341</v>
      </c>
      <c r="I325">
        <v>4235</v>
      </c>
      <c r="J325">
        <v>205.7</v>
      </c>
      <c r="K325">
        <v>117.11</v>
      </c>
      <c r="L325">
        <v>871139.5</v>
      </c>
      <c r="M325">
        <v>495960.85</v>
      </c>
      <c r="N325">
        <v>375178.65</v>
      </c>
    </row>
    <row r="326" spans="1:14">
      <c r="A326" t="s">
        <v>23</v>
      </c>
      <c r="B326" t="s">
        <v>128</v>
      </c>
      <c r="C326" t="s">
        <v>50</v>
      </c>
      <c r="D326" t="s">
        <v>17</v>
      </c>
      <c r="E326" t="s">
        <v>18</v>
      </c>
      <c r="F326" s="18">
        <v>42797</v>
      </c>
      <c r="G326">
        <v>696844613</v>
      </c>
      <c r="H326" s="18">
        <v>42816</v>
      </c>
      <c r="I326">
        <v>661</v>
      </c>
      <c r="J326">
        <v>421.89</v>
      </c>
      <c r="K326">
        <v>364.69</v>
      </c>
      <c r="L326">
        <v>278869.28999999998</v>
      </c>
      <c r="M326">
        <v>241060.09</v>
      </c>
      <c r="N326">
        <v>37809.199999999997</v>
      </c>
    </row>
    <row r="327" spans="1:14">
      <c r="A327" t="s">
        <v>31</v>
      </c>
      <c r="B327" t="s">
        <v>172</v>
      </c>
      <c r="C327" t="s">
        <v>59</v>
      </c>
      <c r="D327" t="s">
        <v>17</v>
      </c>
      <c r="E327" t="s">
        <v>37</v>
      </c>
      <c r="F327" s="18">
        <v>41139</v>
      </c>
      <c r="G327">
        <v>482453715</v>
      </c>
      <c r="H327" s="18">
        <v>41174</v>
      </c>
      <c r="I327">
        <v>7630</v>
      </c>
      <c r="J327">
        <v>9.33</v>
      </c>
      <c r="K327">
        <v>6.92</v>
      </c>
      <c r="L327">
        <v>71187.899999999994</v>
      </c>
      <c r="M327">
        <v>52799.6</v>
      </c>
      <c r="N327">
        <v>18388.3</v>
      </c>
    </row>
    <row r="328" spans="1:14">
      <c r="A328" t="s">
        <v>14</v>
      </c>
      <c r="B328" t="s">
        <v>62</v>
      </c>
      <c r="C328" t="s">
        <v>43</v>
      </c>
      <c r="D328" t="s">
        <v>21</v>
      </c>
      <c r="E328" t="s">
        <v>29</v>
      </c>
      <c r="F328" s="18">
        <v>42805</v>
      </c>
      <c r="G328">
        <v>412601697</v>
      </c>
      <c r="H328" s="18">
        <v>42817</v>
      </c>
      <c r="I328">
        <v>6866</v>
      </c>
      <c r="J328">
        <v>651.21</v>
      </c>
      <c r="K328">
        <v>524.96</v>
      </c>
      <c r="L328">
        <v>4471207.8600000003</v>
      </c>
      <c r="M328">
        <v>3604375.36</v>
      </c>
      <c r="N328">
        <v>866832.5</v>
      </c>
    </row>
    <row r="329" spans="1:14">
      <c r="A329" t="s">
        <v>14</v>
      </c>
      <c r="B329" t="s">
        <v>152</v>
      </c>
      <c r="C329" t="s">
        <v>50</v>
      </c>
      <c r="D329" t="s">
        <v>21</v>
      </c>
      <c r="E329" t="s">
        <v>18</v>
      </c>
      <c r="F329" s="18">
        <v>41199</v>
      </c>
      <c r="G329">
        <v>174837386</v>
      </c>
      <c r="H329" s="18">
        <v>41227</v>
      </c>
      <c r="I329">
        <v>7123</v>
      </c>
      <c r="J329">
        <v>421.89</v>
      </c>
      <c r="K329">
        <v>364.69</v>
      </c>
      <c r="L329">
        <v>3005122.47</v>
      </c>
      <c r="M329">
        <v>2597686.87</v>
      </c>
      <c r="N329">
        <v>407435.6</v>
      </c>
    </row>
    <row r="330" spans="1:14">
      <c r="A330" t="s">
        <v>31</v>
      </c>
      <c r="B330" t="s">
        <v>145</v>
      </c>
      <c r="C330" t="s">
        <v>33</v>
      </c>
      <c r="D330" t="s">
        <v>21</v>
      </c>
      <c r="E330" t="s">
        <v>29</v>
      </c>
      <c r="F330" s="18">
        <v>41181</v>
      </c>
      <c r="G330">
        <v>877022111</v>
      </c>
      <c r="H330" s="18">
        <v>41203</v>
      </c>
      <c r="I330">
        <v>9187</v>
      </c>
      <c r="J330">
        <v>81.73</v>
      </c>
      <c r="K330">
        <v>56.67</v>
      </c>
      <c r="L330">
        <v>750853.51</v>
      </c>
      <c r="M330">
        <v>520627.29</v>
      </c>
      <c r="N330">
        <v>230226.22</v>
      </c>
    </row>
    <row r="331" spans="1:14">
      <c r="A331" t="s">
        <v>53</v>
      </c>
      <c r="B331" t="s">
        <v>142</v>
      </c>
      <c r="C331" t="s">
        <v>28</v>
      </c>
      <c r="D331" t="s">
        <v>21</v>
      </c>
      <c r="E331" t="s">
        <v>18</v>
      </c>
      <c r="F331" s="18">
        <v>41082</v>
      </c>
      <c r="G331">
        <v>997329699</v>
      </c>
      <c r="H331" s="18">
        <v>41105</v>
      </c>
      <c r="I331">
        <v>876</v>
      </c>
      <c r="J331">
        <v>205.7</v>
      </c>
      <c r="K331">
        <v>117.11</v>
      </c>
      <c r="L331">
        <v>180193.2</v>
      </c>
      <c r="M331">
        <v>102588.36</v>
      </c>
      <c r="N331">
        <v>77604.84</v>
      </c>
    </row>
    <row r="332" spans="1:14">
      <c r="A332" t="s">
        <v>40</v>
      </c>
      <c r="B332" t="s">
        <v>169</v>
      </c>
      <c r="C332" t="s">
        <v>20</v>
      </c>
      <c r="D332" t="s">
        <v>21</v>
      </c>
      <c r="E332" t="s">
        <v>18</v>
      </c>
      <c r="F332" s="18">
        <v>42388</v>
      </c>
      <c r="G332">
        <v>434246480</v>
      </c>
      <c r="H332" s="18">
        <v>42411</v>
      </c>
      <c r="I332">
        <v>2038</v>
      </c>
      <c r="J332">
        <v>152.58000000000001</v>
      </c>
      <c r="K332">
        <v>97.44</v>
      </c>
      <c r="L332">
        <v>310958.03999999998</v>
      </c>
      <c r="M332">
        <v>198582.72</v>
      </c>
      <c r="N332">
        <v>112375.32</v>
      </c>
    </row>
    <row r="333" spans="1:14">
      <c r="A333" t="s">
        <v>14</v>
      </c>
      <c r="B333" t="s">
        <v>158</v>
      </c>
      <c r="C333" t="s">
        <v>28</v>
      </c>
      <c r="D333" t="s">
        <v>17</v>
      </c>
      <c r="E333" t="s">
        <v>22</v>
      </c>
      <c r="F333" s="18">
        <v>42828</v>
      </c>
      <c r="G333">
        <v>956571280</v>
      </c>
      <c r="H333" s="18">
        <v>42830</v>
      </c>
      <c r="I333">
        <v>9554</v>
      </c>
      <c r="J333">
        <v>205.7</v>
      </c>
      <c r="K333">
        <v>117.11</v>
      </c>
      <c r="L333">
        <v>1965257.8</v>
      </c>
      <c r="M333">
        <v>1118868.94</v>
      </c>
      <c r="N333">
        <v>846388.86</v>
      </c>
    </row>
    <row r="334" spans="1:14">
      <c r="A334" t="s">
        <v>23</v>
      </c>
      <c r="B334" t="s">
        <v>24</v>
      </c>
      <c r="C334" t="s">
        <v>33</v>
      </c>
      <c r="D334" t="s">
        <v>17</v>
      </c>
      <c r="E334" t="s">
        <v>18</v>
      </c>
      <c r="F334" s="18">
        <v>40516</v>
      </c>
      <c r="G334">
        <v>353415429</v>
      </c>
      <c r="H334" s="18">
        <v>40520</v>
      </c>
      <c r="I334">
        <v>2334</v>
      </c>
      <c r="J334">
        <v>81.73</v>
      </c>
      <c r="K334">
        <v>56.67</v>
      </c>
      <c r="L334">
        <v>190757.82</v>
      </c>
      <c r="M334">
        <v>132267.78</v>
      </c>
      <c r="N334">
        <v>58490.04</v>
      </c>
    </row>
    <row r="335" spans="1:14">
      <c r="A335" t="s">
        <v>40</v>
      </c>
      <c r="B335" t="s">
        <v>189</v>
      </c>
      <c r="C335" t="s">
        <v>71</v>
      </c>
      <c r="D335" t="s">
        <v>17</v>
      </c>
      <c r="E335" t="s">
        <v>37</v>
      </c>
      <c r="F335" s="18">
        <v>40874</v>
      </c>
      <c r="G335">
        <v>984202754</v>
      </c>
      <c r="H335" s="18">
        <v>40885</v>
      </c>
      <c r="I335">
        <v>6321</v>
      </c>
      <c r="J335">
        <v>154.06</v>
      </c>
      <c r="K335">
        <v>90.93</v>
      </c>
      <c r="L335">
        <v>973813.26</v>
      </c>
      <c r="M335">
        <v>574768.53</v>
      </c>
      <c r="N335">
        <v>399044.73</v>
      </c>
    </row>
    <row r="336" spans="1:14">
      <c r="A336" t="s">
        <v>40</v>
      </c>
      <c r="B336" t="s">
        <v>86</v>
      </c>
      <c r="C336" t="s">
        <v>25</v>
      </c>
      <c r="D336" t="s">
        <v>21</v>
      </c>
      <c r="E336" t="s">
        <v>37</v>
      </c>
      <c r="F336" s="18">
        <v>41410</v>
      </c>
      <c r="G336">
        <v>328669583</v>
      </c>
      <c r="H336" s="18">
        <v>41427</v>
      </c>
      <c r="I336">
        <v>9488</v>
      </c>
      <c r="J336">
        <v>47.45</v>
      </c>
      <c r="K336">
        <v>31.79</v>
      </c>
      <c r="L336">
        <v>450205.6</v>
      </c>
      <c r="M336">
        <v>301623.52</v>
      </c>
      <c r="N336">
        <v>148582.07999999999</v>
      </c>
    </row>
    <row r="337" spans="1:14">
      <c r="A337" t="s">
        <v>31</v>
      </c>
      <c r="B337" t="s">
        <v>133</v>
      </c>
      <c r="C337" t="s">
        <v>45</v>
      </c>
      <c r="D337" t="s">
        <v>21</v>
      </c>
      <c r="E337" t="s">
        <v>22</v>
      </c>
      <c r="F337" s="18">
        <v>41410</v>
      </c>
      <c r="G337">
        <v>436864745</v>
      </c>
      <c r="H337" s="18">
        <v>41416</v>
      </c>
      <c r="I337">
        <v>6841</v>
      </c>
      <c r="J337">
        <v>437.2</v>
      </c>
      <c r="K337">
        <v>263.33</v>
      </c>
      <c r="L337">
        <v>2990885.2</v>
      </c>
      <c r="M337">
        <v>1801440.53</v>
      </c>
      <c r="N337">
        <v>1189444.67</v>
      </c>
    </row>
    <row r="338" spans="1:14">
      <c r="A338" t="s">
        <v>31</v>
      </c>
      <c r="B338" t="s">
        <v>190</v>
      </c>
      <c r="C338" t="s">
        <v>79</v>
      </c>
      <c r="D338" t="s">
        <v>21</v>
      </c>
      <c r="E338" t="s">
        <v>18</v>
      </c>
      <c r="F338" s="18">
        <v>40544</v>
      </c>
      <c r="G338">
        <v>279149568</v>
      </c>
      <c r="H338" s="18">
        <v>40569</v>
      </c>
      <c r="I338">
        <v>5415</v>
      </c>
      <c r="J338">
        <v>668.27</v>
      </c>
      <c r="K338">
        <v>502.54</v>
      </c>
      <c r="L338">
        <v>3618682.05</v>
      </c>
      <c r="M338">
        <v>2721254.1</v>
      </c>
      <c r="N338">
        <v>897427.95</v>
      </c>
    </row>
    <row r="339" spans="1:14">
      <c r="A339" t="s">
        <v>23</v>
      </c>
      <c r="B339" t="s">
        <v>191</v>
      </c>
      <c r="C339" t="s">
        <v>28</v>
      </c>
      <c r="D339" t="s">
        <v>17</v>
      </c>
      <c r="E339" t="s">
        <v>37</v>
      </c>
      <c r="F339" s="18">
        <v>40256</v>
      </c>
      <c r="G339">
        <v>696197879</v>
      </c>
      <c r="H339" s="18">
        <v>40263</v>
      </c>
      <c r="I339">
        <v>9278</v>
      </c>
      <c r="J339">
        <v>205.7</v>
      </c>
      <c r="K339">
        <v>117.11</v>
      </c>
      <c r="L339">
        <v>1908484.6</v>
      </c>
      <c r="M339">
        <v>1086546.58</v>
      </c>
      <c r="N339">
        <v>821938.02</v>
      </c>
    </row>
    <row r="340" spans="1:14">
      <c r="A340" t="s">
        <v>53</v>
      </c>
      <c r="B340" t="s">
        <v>142</v>
      </c>
      <c r="C340" t="s">
        <v>79</v>
      </c>
      <c r="D340" t="s">
        <v>21</v>
      </c>
      <c r="E340" t="s">
        <v>18</v>
      </c>
      <c r="F340" s="18">
        <v>42378</v>
      </c>
      <c r="G340">
        <v>348996007</v>
      </c>
      <c r="H340" s="18">
        <v>42381</v>
      </c>
      <c r="I340">
        <v>4529</v>
      </c>
      <c r="J340">
        <v>668.27</v>
      </c>
      <c r="K340">
        <v>502.54</v>
      </c>
      <c r="L340">
        <v>3026594.83</v>
      </c>
      <c r="M340">
        <v>2276003.66</v>
      </c>
      <c r="N340">
        <v>750591.17</v>
      </c>
    </row>
    <row r="341" spans="1:14">
      <c r="A341" t="s">
        <v>40</v>
      </c>
      <c r="B341" t="s">
        <v>170</v>
      </c>
      <c r="C341" t="s">
        <v>25</v>
      </c>
      <c r="D341" t="s">
        <v>21</v>
      </c>
      <c r="E341" t="s">
        <v>29</v>
      </c>
      <c r="F341" s="18">
        <v>42219</v>
      </c>
      <c r="G341">
        <v>668842780</v>
      </c>
      <c r="H341" s="18">
        <v>42267</v>
      </c>
      <c r="I341">
        <v>4297</v>
      </c>
      <c r="J341">
        <v>47.45</v>
      </c>
      <c r="K341">
        <v>31.79</v>
      </c>
      <c r="L341">
        <v>203892.65</v>
      </c>
      <c r="M341">
        <v>136601.63</v>
      </c>
      <c r="N341">
        <v>67291.02</v>
      </c>
    </row>
    <row r="342" spans="1:14">
      <c r="A342" t="s">
        <v>23</v>
      </c>
      <c r="B342" t="s">
        <v>192</v>
      </c>
      <c r="C342" t="s">
        <v>45</v>
      </c>
      <c r="D342" t="s">
        <v>17</v>
      </c>
      <c r="E342" t="s">
        <v>22</v>
      </c>
      <c r="F342" s="18">
        <v>41004</v>
      </c>
      <c r="G342">
        <v>907349526</v>
      </c>
      <c r="H342" s="18">
        <v>41045</v>
      </c>
      <c r="I342">
        <v>3743</v>
      </c>
      <c r="J342">
        <v>437.2</v>
      </c>
      <c r="K342">
        <v>263.33</v>
      </c>
      <c r="L342">
        <v>1636439.6</v>
      </c>
      <c r="M342">
        <v>985644.19</v>
      </c>
      <c r="N342">
        <v>650795.41</v>
      </c>
    </row>
    <row r="343" spans="1:14">
      <c r="A343" t="s">
        <v>23</v>
      </c>
      <c r="B343" t="s">
        <v>112</v>
      </c>
      <c r="C343" t="s">
        <v>33</v>
      </c>
      <c r="D343" t="s">
        <v>21</v>
      </c>
      <c r="E343" t="s">
        <v>22</v>
      </c>
      <c r="F343" s="18">
        <v>41734</v>
      </c>
      <c r="G343">
        <v>386440074</v>
      </c>
      <c r="H343" s="18">
        <v>41754</v>
      </c>
      <c r="I343">
        <v>5060</v>
      </c>
      <c r="J343">
        <v>81.73</v>
      </c>
      <c r="K343">
        <v>56.67</v>
      </c>
      <c r="L343">
        <v>413553.8</v>
      </c>
      <c r="M343">
        <v>286750.2</v>
      </c>
      <c r="N343">
        <v>126803.6</v>
      </c>
    </row>
    <row r="344" spans="1:14">
      <c r="A344" t="s">
        <v>40</v>
      </c>
      <c r="B344" t="s">
        <v>140</v>
      </c>
      <c r="C344" t="s">
        <v>71</v>
      </c>
      <c r="D344" t="s">
        <v>21</v>
      </c>
      <c r="E344" t="s">
        <v>22</v>
      </c>
      <c r="F344" s="18">
        <v>42266</v>
      </c>
      <c r="G344">
        <v>748350751</v>
      </c>
      <c r="H344" s="18">
        <v>42304</v>
      </c>
      <c r="I344">
        <v>2472</v>
      </c>
      <c r="J344">
        <v>154.06</v>
      </c>
      <c r="K344">
        <v>90.93</v>
      </c>
      <c r="L344">
        <v>380836.32</v>
      </c>
      <c r="M344">
        <v>224778.96</v>
      </c>
      <c r="N344">
        <v>156057.35999999999</v>
      </c>
    </row>
    <row r="345" spans="1:14">
      <c r="A345" t="s">
        <v>14</v>
      </c>
      <c r="B345" t="s">
        <v>157</v>
      </c>
      <c r="C345" t="s">
        <v>33</v>
      </c>
      <c r="D345" t="s">
        <v>17</v>
      </c>
      <c r="E345" t="s">
        <v>29</v>
      </c>
      <c r="F345" s="18">
        <v>42228</v>
      </c>
      <c r="G345">
        <v>105630385</v>
      </c>
      <c r="H345" s="18">
        <v>42262</v>
      </c>
      <c r="I345">
        <v>7233</v>
      </c>
      <c r="J345">
        <v>81.73</v>
      </c>
      <c r="K345">
        <v>56.67</v>
      </c>
      <c r="L345">
        <v>591153.09</v>
      </c>
      <c r="M345">
        <v>409894.11</v>
      </c>
      <c r="N345">
        <v>181258.98</v>
      </c>
    </row>
    <row r="346" spans="1:14">
      <c r="A346" t="s">
        <v>26</v>
      </c>
      <c r="B346" t="s">
        <v>30</v>
      </c>
      <c r="C346" t="s">
        <v>45</v>
      </c>
      <c r="D346" t="s">
        <v>21</v>
      </c>
      <c r="E346" t="s">
        <v>29</v>
      </c>
      <c r="F346" s="18">
        <v>41638</v>
      </c>
      <c r="G346">
        <v>691140305</v>
      </c>
      <c r="H346" s="18">
        <v>41647</v>
      </c>
      <c r="I346">
        <v>2630</v>
      </c>
      <c r="J346">
        <v>437.2</v>
      </c>
      <c r="K346">
        <v>263.33</v>
      </c>
      <c r="L346">
        <v>1149836</v>
      </c>
      <c r="M346">
        <v>692557.9</v>
      </c>
      <c r="N346">
        <v>457278.1</v>
      </c>
    </row>
    <row r="347" spans="1:14">
      <c r="A347" t="s">
        <v>40</v>
      </c>
      <c r="B347" t="s">
        <v>167</v>
      </c>
      <c r="C347" t="s">
        <v>45</v>
      </c>
      <c r="D347" t="s">
        <v>21</v>
      </c>
      <c r="E347" t="s">
        <v>37</v>
      </c>
      <c r="F347" s="18">
        <v>42285</v>
      </c>
      <c r="G347">
        <v>308054339</v>
      </c>
      <c r="H347" s="18">
        <v>42292</v>
      </c>
      <c r="I347">
        <v>8980</v>
      </c>
      <c r="J347">
        <v>437.2</v>
      </c>
      <c r="K347">
        <v>263.33</v>
      </c>
      <c r="L347">
        <v>3926056</v>
      </c>
      <c r="M347">
        <v>2364703.4</v>
      </c>
      <c r="N347">
        <v>1561352.6</v>
      </c>
    </row>
    <row r="348" spans="1:14">
      <c r="A348" t="s">
        <v>40</v>
      </c>
      <c r="B348" t="s">
        <v>113</v>
      </c>
      <c r="C348" t="s">
        <v>59</v>
      </c>
      <c r="D348" t="s">
        <v>21</v>
      </c>
      <c r="E348" t="s">
        <v>37</v>
      </c>
      <c r="F348" s="18">
        <v>40815</v>
      </c>
      <c r="G348">
        <v>879858815</v>
      </c>
      <c r="H348" s="18">
        <v>40846</v>
      </c>
      <c r="I348">
        <v>8631</v>
      </c>
      <c r="J348">
        <v>9.33</v>
      </c>
      <c r="K348">
        <v>6.92</v>
      </c>
      <c r="L348">
        <v>80527.23</v>
      </c>
      <c r="M348">
        <v>59726.52</v>
      </c>
      <c r="N348">
        <v>20800.71</v>
      </c>
    </row>
    <row r="349" spans="1:14">
      <c r="A349" t="s">
        <v>23</v>
      </c>
      <c r="B349" t="s">
        <v>80</v>
      </c>
      <c r="C349" t="s">
        <v>71</v>
      </c>
      <c r="D349" t="s">
        <v>17</v>
      </c>
      <c r="E349" t="s">
        <v>37</v>
      </c>
      <c r="F349" s="18">
        <v>41180</v>
      </c>
      <c r="G349">
        <v>800352561</v>
      </c>
      <c r="H349" s="18">
        <v>41203</v>
      </c>
      <c r="I349">
        <v>963</v>
      </c>
      <c r="J349">
        <v>154.06</v>
      </c>
      <c r="K349">
        <v>90.93</v>
      </c>
      <c r="L349">
        <v>148359.78</v>
      </c>
      <c r="M349">
        <v>87565.59</v>
      </c>
      <c r="N349">
        <v>60794.19</v>
      </c>
    </row>
    <row r="350" spans="1:14">
      <c r="A350" t="s">
        <v>40</v>
      </c>
      <c r="B350" t="s">
        <v>193</v>
      </c>
      <c r="C350" t="s">
        <v>16</v>
      </c>
      <c r="D350" t="s">
        <v>17</v>
      </c>
      <c r="E350" t="s">
        <v>29</v>
      </c>
      <c r="F350" s="18">
        <v>42186</v>
      </c>
      <c r="G350">
        <v>783646905</v>
      </c>
      <c r="H350" s="18">
        <v>42226</v>
      </c>
      <c r="I350">
        <v>7388</v>
      </c>
      <c r="J350">
        <v>255.28</v>
      </c>
      <c r="K350">
        <v>159.41999999999999</v>
      </c>
      <c r="L350">
        <v>1886008.64</v>
      </c>
      <c r="M350">
        <v>1177794.96</v>
      </c>
      <c r="N350">
        <v>708213.68</v>
      </c>
    </row>
    <row r="351" spans="1:14">
      <c r="A351" t="s">
        <v>23</v>
      </c>
      <c r="B351" t="s">
        <v>112</v>
      </c>
      <c r="C351" t="s">
        <v>25</v>
      </c>
      <c r="D351" t="s">
        <v>21</v>
      </c>
      <c r="E351" t="s">
        <v>22</v>
      </c>
      <c r="F351" s="18">
        <v>41647</v>
      </c>
      <c r="G351">
        <v>714165675</v>
      </c>
      <c r="H351" s="18">
        <v>41672</v>
      </c>
      <c r="I351">
        <v>6348</v>
      </c>
      <c r="J351">
        <v>47.45</v>
      </c>
      <c r="K351">
        <v>31.79</v>
      </c>
      <c r="L351">
        <v>301212.59999999998</v>
      </c>
      <c r="M351">
        <v>201802.92</v>
      </c>
      <c r="N351">
        <v>99409.68</v>
      </c>
    </row>
    <row r="352" spans="1:14">
      <c r="A352" t="s">
        <v>26</v>
      </c>
      <c r="B352" t="s">
        <v>146</v>
      </c>
      <c r="C352" t="s">
        <v>50</v>
      </c>
      <c r="D352" t="s">
        <v>21</v>
      </c>
      <c r="E352" t="s">
        <v>37</v>
      </c>
      <c r="F352" s="18">
        <v>40532</v>
      </c>
      <c r="G352">
        <v>996645200</v>
      </c>
      <c r="H352" s="18">
        <v>40570</v>
      </c>
      <c r="I352">
        <v>8317</v>
      </c>
      <c r="J352">
        <v>421.89</v>
      </c>
      <c r="K352">
        <v>364.69</v>
      </c>
      <c r="L352">
        <v>3508859.13</v>
      </c>
      <c r="M352">
        <v>3033126.73</v>
      </c>
      <c r="N352">
        <v>475732.4</v>
      </c>
    </row>
    <row r="353" spans="1:14">
      <c r="A353" t="s">
        <v>31</v>
      </c>
      <c r="B353" t="s">
        <v>61</v>
      </c>
      <c r="C353" t="s">
        <v>43</v>
      </c>
      <c r="D353" t="s">
        <v>21</v>
      </c>
      <c r="E353" t="s">
        <v>18</v>
      </c>
      <c r="F353" s="18">
        <v>41580</v>
      </c>
      <c r="G353">
        <v>306134307</v>
      </c>
      <c r="H353" s="18">
        <v>41602</v>
      </c>
      <c r="I353">
        <v>799</v>
      </c>
      <c r="J353">
        <v>651.21</v>
      </c>
      <c r="K353">
        <v>524.96</v>
      </c>
      <c r="L353">
        <v>520316.79</v>
      </c>
      <c r="M353">
        <v>419443.04</v>
      </c>
      <c r="N353">
        <v>100873.75</v>
      </c>
    </row>
    <row r="354" spans="1:14">
      <c r="A354" t="s">
        <v>26</v>
      </c>
      <c r="B354" t="s">
        <v>194</v>
      </c>
      <c r="C354" t="s">
        <v>20</v>
      </c>
      <c r="D354" t="s">
        <v>21</v>
      </c>
      <c r="E354" t="s">
        <v>18</v>
      </c>
      <c r="F354" s="18">
        <v>42389</v>
      </c>
      <c r="G354">
        <v>537994325</v>
      </c>
      <c r="H354" s="18">
        <v>42428</v>
      </c>
      <c r="I354">
        <v>3331</v>
      </c>
      <c r="J354">
        <v>152.58000000000001</v>
      </c>
      <c r="K354">
        <v>97.44</v>
      </c>
      <c r="L354">
        <v>508243.98</v>
      </c>
      <c r="M354">
        <v>324572.64</v>
      </c>
      <c r="N354">
        <v>183671.34</v>
      </c>
    </row>
    <row r="355" spans="1:14">
      <c r="A355" t="s">
        <v>26</v>
      </c>
      <c r="B355" t="s">
        <v>143</v>
      </c>
      <c r="C355" t="s">
        <v>28</v>
      </c>
      <c r="D355" t="s">
        <v>17</v>
      </c>
      <c r="E355" t="s">
        <v>18</v>
      </c>
      <c r="F355" s="18">
        <v>42328</v>
      </c>
      <c r="G355">
        <v>957899081</v>
      </c>
      <c r="H355" s="18">
        <v>42361</v>
      </c>
      <c r="I355">
        <v>2480</v>
      </c>
      <c r="J355">
        <v>205.7</v>
      </c>
      <c r="K355">
        <v>117.11</v>
      </c>
      <c r="L355">
        <v>510136</v>
      </c>
      <c r="M355">
        <v>290432.8</v>
      </c>
      <c r="N355">
        <v>219703.2</v>
      </c>
    </row>
    <row r="356" spans="1:14">
      <c r="A356" t="s">
        <v>26</v>
      </c>
      <c r="B356" t="s">
        <v>164</v>
      </c>
      <c r="C356" t="s">
        <v>43</v>
      </c>
      <c r="D356" t="s">
        <v>17</v>
      </c>
      <c r="E356" t="s">
        <v>18</v>
      </c>
      <c r="F356" s="18">
        <v>41156</v>
      </c>
      <c r="G356">
        <v>451834905</v>
      </c>
      <c r="H356" s="18">
        <v>41173</v>
      </c>
      <c r="I356">
        <v>6844</v>
      </c>
      <c r="J356">
        <v>651.21</v>
      </c>
      <c r="K356">
        <v>524.96</v>
      </c>
      <c r="L356">
        <v>4456881.24</v>
      </c>
      <c r="M356">
        <v>3592826.24</v>
      </c>
      <c r="N356">
        <v>864055</v>
      </c>
    </row>
    <row r="357" spans="1:14">
      <c r="A357" t="s">
        <v>40</v>
      </c>
      <c r="B357" t="s">
        <v>170</v>
      </c>
      <c r="C357" t="s">
        <v>16</v>
      </c>
      <c r="D357" t="s">
        <v>17</v>
      </c>
      <c r="E357" t="s">
        <v>37</v>
      </c>
      <c r="F357" s="18">
        <v>40403</v>
      </c>
      <c r="G357">
        <v>676100623</v>
      </c>
      <c r="H357" s="18">
        <v>40444</v>
      </c>
      <c r="I357">
        <v>2054</v>
      </c>
      <c r="J357">
        <v>255.28</v>
      </c>
      <c r="K357">
        <v>159.41999999999999</v>
      </c>
      <c r="L357">
        <v>524345.12</v>
      </c>
      <c r="M357">
        <v>327448.68</v>
      </c>
      <c r="N357">
        <v>196896.44</v>
      </c>
    </row>
    <row r="358" spans="1:14">
      <c r="A358" t="s">
        <v>34</v>
      </c>
      <c r="B358" t="s">
        <v>66</v>
      </c>
      <c r="C358" t="s">
        <v>20</v>
      </c>
      <c r="D358" t="s">
        <v>21</v>
      </c>
      <c r="E358" t="s">
        <v>18</v>
      </c>
      <c r="F358" s="18">
        <v>41988</v>
      </c>
      <c r="G358">
        <v>207307565</v>
      </c>
      <c r="H358" s="18">
        <v>42002</v>
      </c>
      <c r="I358">
        <v>5770</v>
      </c>
      <c r="J358">
        <v>152.58000000000001</v>
      </c>
      <c r="K358">
        <v>97.44</v>
      </c>
      <c r="L358">
        <v>880386.6</v>
      </c>
      <c r="M358">
        <v>562228.80000000005</v>
      </c>
      <c r="N358">
        <v>318157.8</v>
      </c>
    </row>
    <row r="359" spans="1:14">
      <c r="A359" t="s">
        <v>26</v>
      </c>
      <c r="B359" t="s">
        <v>160</v>
      </c>
      <c r="C359" t="s">
        <v>16</v>
      </c>
      <c r="D359" t="s">
        <v>21</v>
      </c>
      <c r="E359" t="s">
        <v>37</v>
      </c>
      <c r="F359" s="18">
        <v>41303</v>
      </c>
      <c r="G359">
        <v>392379558</v>
      </c>
      <c r="H359" s="18">
        <v>41342</v>
      </c>
      <c r="I359">
        <v>2685</v>
      </c>
      <c r="J359">
        <v>255.28</v>
      </c>
      <c r="K359">
        <v>159.41999999999999</v>
      </c>
      <c r="L359">
        <v>685426.8</v>
      </c>
      <c r="M359">
        <v>428042.7</v>
      </c>
      <c r="N359">
        <v>257384.1</v>
      </c>
    </row>
    <row r="360" spans="1:14">
      <c r="A360" t="s">
        <v>34</v>
      </c>
      <c r="B360" t="s">
        <v>195</v>
      </c>
      <c r="C360" t="s">
        <v>45</v>
      </c>
      <c r="D360" t="s">
        <v>17</v>
      </c>
      <c r="E360" t="s">
        <v>18</v>
      </c>
      <c r="F360" s="18">
        <v>42430</v>
      </c>
      <c r="G360">
        <v>398552930</v>
      </c>
      <c r="H360" s="18">
        <v>42458</v>
      </c>
      <c r="I360">
        <v>9524</v>
      </c>
      <c r="J360">
        <v>437.2</v>
      </c>
      <c r="K360">
        <v>263.33</v>
      </c>
      <c r="L360">
        <v>4163892.8</v>
      </c>
      <c r="M360">
        <v>2507954.92</v>
      </c>
      <c r="N360">
        <v>1655937.88</v>
      </c>
    </row>
    <row r="361" spans="1:14">
      <c r="A361" t="s">
        <v>31</v>
      </c>
      <c r="B361" t="s">
        <v>149</v>
      </c>
      <c r="C361" t="s">
        <v>43</v>
      </c>
      <c r="D361" t="s">
        <v>21</v>
      </c>
      <c r="E361" t="s">
        <v>29</v>
      </c>
      <c r="F361" s="18">
        <v>42922</v>
      </c>
      <c r="G361">
        <v>363376510</v>
      </c>
      <c r="H361" s="18">
        <v>42957</v>
      </c>
      <c r="I361">
        <v>39</v>
      </c>
      <c r="J361">
        <v>651.21</v>
      </c>
      <c r="K361">
        <v>524.96</v>
      </c>
      <c r="L361">
        <v>25397.19</v>
      </c>
      <c r="M361">
        <v>20473.439999999999</v>
      </c>
      <c r="N361">
        <v>4923.75</v>
      </c>
    </row>
    <row r="362" spans="1:14">
      <c r="A362" t="s">
        <v>31</v>
      </c>
      <c r="B362" t="s">
        <v>32</v>
      </c>
      <c r="C362" t="s">
        <v>71</v>
      </c>
      <c r="D362" t="s">
        <v>21</v>
      </c>
      <c r="E362" t="s">
        <v>37</v>
      </c>
      <c r="F362" s="18">
        <v>40723</v>
      </c>
      <c r="G362">
        <v>944711625</v>
      </c>
      <c r="H362" s="18">
        <v>40747</v>
      </c>
      <c r="I362">
        <v>18</v>
      </c>
      <c r="J362">
        <v>154.06</v>
      </c>
      <c r="K362">
        <v>90.93</v>
      </c>
      <c r="L362">
        <v>2773.08</v>
      </c>
      <c r="M362">
        <v>1636.74</v>
      </c>
      <c r="N362">
        <v>1136.3399999999999</v>
      </c>
    </row>
    <row r="363" spans="1:14">
      <c r="A363" t="s">
        <v>40</v>
      </c>
      <c r="B363" t="s">
        <v>123</v>
      </c>
      <c r="C363" t="s">
        <v>79</v>
      </c>
      <c r="D363" t="s">
        <v>17</v>
      </c>
      <c r="E363" t="s">
        <v>22</v>
      </c>
      <c r="F363" s="18">
        <v>41078</v>
      </c>
      <c r="G363">
        <v>170732104</v>
      </c>
      <c r="H363" s="18">
        <v>41128</v>
      </c>
      <c r="I363">
        <v>2279</v>
      </c>
      <c r="J363">
        <v>668.27</v>
      </c>
      <c r="K363">
        <v>502.54</v>
      </c>
      <c r="L363">
        <v>1522987.33</v>
      </c>
      <c r="M363">
        <v>1145288.6599999999</v>
      </c>
      <c r="N363">
        <v>377698.67</v>
      </c>
    </row>
    <row r="364" spans="1:14">
      <c r="A364" t="s">
        <v>23</v>
      </c>
      <c r="B364" t="s">
        <v>196</v>
      </c>
      <c r="C364" t="s">
        <v>25</v>
      </c>
      <c r="D364" t="s">
        <v>21</v>
      </c>
      <c r="E364" t="s">
        <v>29</v>
      </c>
      <c r="F364" s="18">
        <v>41327</v>
      </c>
      <c r="G364">
        <v>189924275</v>
      </c>
      <c r="H364" s="18">
        <v>41354</v>
      </c>
      <c r="I364">
        <v>1668</v>
      </c>
      <c r="J364">
        <v>47.45</v>
      </c>
      <c r="K364">
        <v>31.79</v>
      </c>
      <c r="L364">
        <v>79146.600000000006</v>
      </c>
      <c r="M364">
        <v>53025.72</v>
      </c>
      <c r="N364">
        <v>26120.880000000001</v>
      </c>
    </row>
    <row r="365" spans="1:14">
      <c r="A365" t="s">
        <v>26</v>
      </c>
      <c r="B365" t="s">
        <v>129</v>
      </c>
      <c r="C365" t="s">
        <v>36</v>
      </c>
      <c r="D365" t="s">
        <v>21</v>
      </c>
      <c r="E365" t="s">
        <v>29</v>
      </c>
      <c r="F365" s="18">
        <v>40580</v>
      </c>
      <c r="G365">
        <v>521086966</v>
      </c>
      <c r="H365" s="18">
        <v>40593</v>
      </c>
      <c r="I365">
        <v>68</v>
      </c>
      <c r="J365">
        <v>109.28</v>
      </c>
      <c r="K365">
        <v>35.840000000000003</v>
      </c>
      <c r="L365">
        <v>7431.04</v>
      </c>
      <c r="M365">
        <v>2437.12</v>
      </c>
      <c r="N365">
        <v>4993.92</v>
      </c>
    </row>
    <row r="366" spans="1:14">
      <c r="A366" t="s">
        <v>26</v>
      </c>
      <c r="B366" t="s">
        <v>76</v>
      </c>
      <c r="C366" t="s">
        <v>50</v>
      </c>
      <c r="D366" t="s">
        <v>17</v>
      </c>
      <c r="E366" t="s">
        <v>18</v>
      </c>
      <c r="F366" s="18">
        <v>41101</v>
      </c>
      <c r="G366">
        <v>303331506</v>
      </c>
      <c r="H366" s="18">
        <v>41127</v>
      </c>
      <c r="I366">
        <v>1388</v>
      </c>
      <c r="J366">
        <v>421.89</v>
      </c>
      <c r="K366">
        <v>364.69</v>
      </c>
      <c r="L366">
        <v>585583.31999999995</v>
      </c>
      <c r="M366">
        <v>506189.72</v>
      </c>
      <c r="N366">
        <v>79393.600000000006</v>
      </c>
    </row>
    <row r="367" spans="1:14">
      <c r="A367" t="s">
        <v>23</v>
      </c>
      <c r="B367" t="s">
        <v>112</v>
      </c>
      <c r="C367" t="s">
        <v>50</v>
      </c>
      <c r="D367" t="s">
        <v>17</v>
      </c>
      <c r="E367" t="s">
        <v>37</v>
      </c>
      <c r="F367" s="18">
        <v>41394</v>
      </c>
      <c r="G367">
        <v>546081721</v>
      </c>
      <c r="H367" s="18">
        <v>41416</v>
      </c>
      <c r="I367">
        <v>6571</v>
      </c>
      <c r="J367">
        <v>421.89</v>
      </c>
      <c r="K367">
        <v>364.69</v>
      </c>
      <c r="L367">
        <v>2772239.19</v>
      </c>
      <c r="M367">
        <v>2396377.9900000002</v>
      </c>
      <c r="N367">
        <v>375861.2</v>
      </c>
    </row>
    <row r="368" spans="1:14">
      <c r="A368" t="s">
        <v>23</v>
      </c>
      <c r="B368" t="s">
        <v>74</v>
      </c>
      <c r="C368" t="s">
        <v>16</v>
      </c>
      <c r="D368" t="s">
        <v>17</v>
      </c>
      <c r="E368" t="s">
        <v>22</v>
      </c>
      <c r="F368" s="18">
        <v>40355</v>
      </c>
      <c r="G368">
        <v>979073941</v>
      </c>
      <c r="H368" s="18">
        <v>40377</v>
      </c>
      <c r="I368">
        <v>8591</v>
      </c>
      <c r="J368">
        <v>255.28</v>
      </c>
      <c r="K368">
        <v>159.41999999999999</v>
      </c>
      <c r="L368">
        <v>2193110.48</v>
      </c>
      <c r="M368">
        <v>1369577.22</v>
      </c>
      <c r="N368">
        <v>823533.26</v>
      </c>
    </row>
    <row r="369" spans="1:14">
      <c r="A369" t="s">
        <v>40</v>
      </c>
      <c r="B369" t="s">
        <v>193</v>
      </c>
      <c r="C369" t="s">
        <v>71</v>
      </c>
      <c r="D369" t="s">
        <v>21</v>
      </c>
      <c r="E369" t="s">
        <v>29</v>
      </c>
      <c r="F369" s="18">
        <v>41415</v>
      </c>
      <c r="G369">
        <v>502356994</v>
      </c>
      <c r="H369" s="18">
        <v>41449</v>
      </c>
      <c r="I369">
        <v>7453</v>
      </c>
      <c r="J369">
        <v>154.06</v>
      </c>
      <c r="K369">
        <v>90.93</v>
      </c>
      <c r="L369">
        <v>1148209.18</v>
      </c>
      <c r="M369">
        <v>677701.29</v>
      </c>
      <c r="N369">
        <v>470507.89</v>
      </c>
    </row>
    <row r="370" spans="1:14">
      <c r="A370" t="s">
        <v>34</v>
      </c>
      <c r="B370" t="s">
        <v>182</v>
      </c>
      <c r="C370" t="s">
        <v>50</v>
      </c>
      <c r="D370" t="s">
        <v>17</v>
      </c>
      <c r="E370" t="s">
        <v>37</v>
      </c>
      <c r="F370" s="18">
        <v>42862</v>
      </c>
      <c r="G370">
        <v>336292207</v>
      </c>
      <c r="H370" s="18">
        <v>42891</v>
      </c>
      <c r="I370">
        <v>5192</v>
      </c>
      <c r="J370">
        <v>421.89</v>
      </c>
      <c r="K370">
        <v>364.69</v>
      </c>
      <c r="L370">
        <v>2190452.88</v>
      </c>
      <c r="M370">
        <v>1893470.48</v>
      </c>
      <c r="N370">
        <v>296982.40000000002</v>
      </c>
    </row>
    <row r="371" spans="1:14">
      <c r="A371" t="s">
        <v>40</v>
      </c>
      <c r="B371" t="s">
        <v>97</v>
      </c>
      <c r="C371" t="s">
        <v>33</v>
      </c>
      <c r="D371" t="s">
        <v>17</v>
      </c>
      <c r="E371" t="s">
        <v>37</v>
      </c>
      <c r="F371" s="18">
        <v>41992</v>
      </c>
      <c r="G371">
        <v>871553409</v>
      </c>
      <c r="H371" s="18">
        <v>42009</v>
      </c>
      <c r="I371">
        <v>876</v>
      </c>
      <c r="J371">
        <v>81.73</v>
      </c>
      <c r="K371">
        <v>56.67</v>
      </c>
      <c r="L371">
        <v>71595.48</v>
      </c>
      <c r="M371">
        <v>49642.92</v>
      </c>
      <c r="N371">
        <v>21952.560000000001</v>
      </c>
    </row>
    <row r="372" spans="1:14">
      <c r="A372" t="s">
        <v>34</v>
      </c>
      <c r="B372" t="s">
        <v>182</v>
      </c>
      <c r="C372" t="s">
        <v>33</v>
      </c>
      <c r="D372" t="s">
        <v>21</v>
      </c>
      <c r="E372" t="s">
        <v>37</v>
      </c>
      <c r="F372" s="18">
        <v>42020</v>
      </c>
      <c r="G372">
        <v>319126927</v>
      </c>
      <c r="H372" s="18">
        <v>42041</v>
      </c>
      <c r="I372">
        <v>5604</v>
      </c>
      <c r="J372">
        <v>81.73</v>
      </c>
      <c r="K372">
        <v>56.67</v>
      </c>
      <c r="L372">
        <v>458014.92</v>
      </c>
      <c r="M372">
        <v>317578.68</v>
      </c>
      <c r="N372">
        <v>140436.24</v>
      </c>
    </row>
    <row r="373" spans="1:14">
      <c r="A373" t="s">
        <v>40</v>
      </c>
      <c r="B373" t="s">
        <v>156</v>
      </c>
      <c r="C373" t="s">
        <v>71</v>
      </c>
      <c r="D373" t="s">
        <v>17</v>
      </c>
      <c r="E373" t="s">
        <v>37</v>
      </c>
      <c r="F373" s="18">
        <v>42402</v>
      </c>
      <c r="G373">
        <v>560311591</v>
      </c>
      <c r="H373" s="18">
        <v>42405</v>
      </c>
      <c r="I373">
        <v>7506</v>
      </c>
      <c r="J373">
        <v>154.06</v>
      </c>
      <c r="K373">
        <v>90.93</v>
      </c>
      <c r="L373">
        <v>1156374.3600000001</v>
      </c>
      <c r="M373">
        <v>682520.58</v>
      </c>
      <c r="N373">
        <v>473853.78</v>
      </c>
    </row>
    <row r="374" spans="1:14">
      <c r="A374" t="s">
        <v>23</v>
      </c>
      <c r="B374" t="s">
        <v>38</v>
      </c>
      <c r="C374" t="s">
        <v>33</v>
      </c>
      <c r="D374" t="s">
        <v>21</v>
      </c>
      <c r="E374" t="s">
        <v>29</v>
      </c>
      <c r="F374" s="18">
        <v>40216</v>
      </c>
      <c r="G374">
        <v>396718728</v>
      </c>
      <c r="H374" s="18">
        <v>40255</v>
      </c>
      <c r="I374">
        <v>6742</v>
      </c>
      <c r="J374">
        <v>81.73</v>
      </c>
      <c r="K374">
        <v>56.67</v>
      </c>
      <c r="L374">
        <v>551023.66</v>
      </c>
      <c r="M374">
        <v>382069.14</v>
      </c>
      <c r="N374">
        <v>168954.52</v>
      </c>
    </row>
    <row r="375" spans="1:14">
      <c r="A375" t="s">
        <v>34</v>
      </c>
      <c r="B375" t="s">
        <v>197</v>
      </c>
      <c r="C375" t="s">
        <v>59</v>
      </c>
      <c r="D375" t="s">
        <v>17</v>
      </c>
      <c r="E375" t="s">
        <v>37</v>
      </c>
      <c r="F375" s="18">
        <v>42612</v>
      </c>
      <c r="G375">
        <v>500272166</v>
      </c>
      <c r="H375" s="18">
        <v>42652</v>
      </c>
      <c r="I375">
        <v>506</v>
      </c>
      <c r="J375">
        <v>9.33</v>
      </c>
      <c r="K375">
        <v>6.92</v>
      </c>
      <c r="L375">
        <v>4720.9799999999996</v>
      </c>
      <c r="M375">
        <v>3501.52</v>
      </c>
      <c r="N375">
        <v>1219.46</v>
      </c>
    </row>
    <row r="376" spans="1:14">
      <c r="A376" t="s">
        <v>26</v>
      </c>
      <c r="B376" t="s">
        <v>90</v>
      </c>
      <c r="C376" t="s">
        <v>20</v>
      </c>
      <c r="D376" t="s">
        <v>17</v>
      </c>
      <c r="E376" t="s">
        <v>29</v>
      </c>
      <c r="F376" s="18">
        <v>40530</v>
      </c>
      <c r="G376">
        <v>263208234</v>
      </c>
      <c r="H376" s="18">
        <v>40563</v>
      </c>
      <c r="I376">
        <v>8020</v>
      </c>
      <c r="J376">
        <v>152.58000000000001</v>
      </c>
      <c r="K376">
        <v>97.44</v>
      </c>
      <c r="L376">
        <v>1223691.6000000001</v>
      </c>
      <c r="M376">
        <v>781468.8</v>
      </c>
      <c r="N376">
        <v>442222.8</v>
      </c>
    </row>
    <row r="377" spans="1:14">
      <c r="A377" t="s">
        <v>23</v>
      </c>
      <c r="B377" t="s">
        <v>148</v>
      </c>
      <c r="C377" t="s">
        <v>25</v>
      </c>
      <c r="D377" t="s">
        <v>21</v>
      </c>
      <c r="E377" t="s">
        <v>18</v>
      </c>
      <c r="F377" s="18">
        <v>40515</v>
      </c>
      <c r="G377">
        <v>948075759</v>
      </c>
      <c r="H377" s="18">
        <v>40547</v>
      </c>
      <c r="I377">
        <v>5540</v>
      </c>
      <c r="J377">
        <v>47.45</v>
      </c>
      <c r="K377">
        <v>31.79</v>
      </c>
      <c r="L377">
        <v>262873</v>
      </c>
      <c r="M377">
        <v>176116.6</v>
      </c>
      <c r="N377">
        <v>86756.4</v>
      </c>
    </row>
    <row r="378" spans="1:14">
      <c r="A378" t="s">
        <v>23</v>
      </c>
      <c r="B378" t="s">
        <v>175</v>
      </c>
      <c r="C378" t="s">
        <v>28</v>
      </c>
      <c r="D378" t="s">
        <v>21</v>
      </c>
      <c r="E378" t="s">
        <v>29</v>
      </c>
      <c r="F378" s="18">
        <v>41201</v>
      </c>
      <c r="G378">
        <v>737736070</v>
      </c>
      <c r="H378" s="18">
        <v>41216</v>
      </c>
      <c r="I378">
        <v>1352</v>
      </c>
      <c r="J378">
        <v>205.7</v>
      </c>
      <c r="K378">
        <v>117.11</v>
      </c>
      <c r="L378">
        <v>278106.40000000002</v>
      </c>
      <c r="M378">
        <v>158332.72</v>
      </c>
      <c r="N378">
        <v>119773.68</v>
      </c>
    </row>
    <row r="379" spans="1:14">
      <c r="A379" t="s">
        <v>23</v>
      </c>
      <c r="B379" t="s">
        <v>198</v>
      </c>
      <c r="C379" t="s">
        <v>79</v>
      </c>
      <c r="D379" t="s">
        <v>21</v>
      </c>
      <c r="E379" t="s">
        <v>29</v>
      </c>
      <c r="F379" s="18">
        <v>40229</v>
      </c>
      <c r="G379">
        <v>585362994</v>
      </c>
      <c r="H379" s="18">
        <v>40279</v>
      </c>
      <c r="I379">
        <v>773</v>
      </c>
      <c r="J379">
        <v>668.27</v>
      </c>
      <c r="K379">
        <v>502.54</v>
      </c>
      <c r="L379">
        <v>516572.71</v>
      </c>
      <c r="M379">
        <v>388463.42</v>
      </c>
      <c r="N379">
        <v>128109.29</v>
      </c>
    </row>
    <row r="380" spans="1:14">
      <c r="A380" t="s">
        <v>31</v>
      </c>
      <c r="B380" t="s">
        <v>32</v>
      </c>
      <c r="C380" t="s">
        <v>16</v>
      </c>
      <c r="D380" t="s">
        <v>21</v>
      </c>
      <c r="E380" t="s">
        <v>18</v>
      </c>
      <c r="F380" s="18">
        <v>41159</v>
      </c>
      <c r="G380">
        <v>164442861</v>
      </c>
      <c r="H380" s="18">
        <v>41172</v>
      </c>
      <c r="I380">
        <v>1152</v>
      </c>
      <c r="J380">
        <v>255.28</v>
      </c>
      <c r="K380">
        <v>159.41999999999999</v>
      </c>
      <c r="L380">
        <v>294082.56</v>
      </c>
      <c r="M380">
        <v>183651.84</v>
      </c>
      <c r="N380">
        <v>110430.72</v>
      </c>
    </row>
    <row r="381" spans="1:14">
      <c r="A381" t="s">
        <v>34</v>
      </c>
      <c r="B381" t="s">
        <v>85</v>
      </c>
      <c r="C381" t="s">
        <v>43</v>
      </c>
      <c r="D381" t="s">
        <v>17</v>
      </c>
      <c r="E381" t="s">
        <v>18</v>
      </c>
      <c r="F381" s="18">
        <v>41028</v>
      </c>
      <c r="G381">
        <v>118774497</v>
      </c>
      <c r="H381" s="18">
        <v>41053</v>
      </c>
      <c r="I381">
        <v>6868</v>
      </c>
      <c r="J381">
        <v>651.21</v>
      </c>
      <c r="K381">
        <v>524.96</v>
      </c>
      <c r="L381">
        <v>4472510.28</v>
      </c>
      <c r="M381">
        <v>3605425.28</v>
      </c>
      <c r="N381">
        <v>867085</v>
      </c>
    </row>
    <row r="382" spans="1:14">
      <c r="A382" t="s">
        <v>34</v>
      </c>
      <c r="B382" t="s">
        <v>199</v>
      </c>
      <c r="C382" t="s">
        <v>16</v>
      </c>
      <c r="D382" t="s">
        <v>17</v>
      </c>
      <c r="E382" t="s">
        <v>18</v>
      </c>
      <c r="F382" s="18">
        <v>42792</v>
      </c>
      <c r="G382">
        <v>712469232</v>
      </c>
      <c r="H382" s="18">
        <v>42806</v>
      </c>
      <c r="I382">
        <v>4333</v>
      </c>
      <c r="J382">
        <v>255.28</v>
      </c>
      <c r="K382">
        <v>159.41999999999999</v>
      </c>
      <c r="L382">
        <v>1106128.24</v>
      </c>
      <c r="M382">
        <v>690766.86</v>
      </c>
      <c r="N382">
        <v>415361.38</v>
      </c>
    </row>
    <row r="383" spans="1:14">
      <c r="A383" t="s">
        <v>40</v>
      </c>
      <c r="B383" t="s">
        <v>200</v>
      </c>
      <c r="C383" t="s">
        <v>16</v>
      </c>
      <c r="D383" t="s">
        <v>21</v>
      </c>
      <c r="E383" t="s">
        <v>22</v>
      </c>
      <c r="F383" s="18">
        <v>42881</v>
      </c>
      <c r="G383">
        <v>479950892</v>
      </c>
      <c r="H383" s="18">
        <v>42883</v>
      </c>
      <c r="I383">
        <v>6989</v>
      </c>
      <c r="J383">
        <v>255.28</v>
      </c>
      <c r="K383">
        <v>159.41999999999999</v>
      </c>
      <c r="L383">
        <v>1784151.92</v>
      </c>
      <c r="M383">
        <v>1114186.3799999999</v>
      </c>
      <c r="N383">
        <v>669965.54</v>
      </c>
    </row>
    <row r="384" spans="1:14">
      <c r="A384" t="s">
        <v>40</v>
      </c>
      <c r="B384" t="s">
        <v>201</v>
      </c>
      <c r="C384" t="s">
        <v>71</v>
      </c>
      <c r="D384" t="s">
        <v>17</v>
      </c>
      <c r="E384" t="s">
        <v>37</v>
      </c>
      <c r="F384" s="18">
        <v>40881</v>
      </c>
      <c r="G384">
        <v>275955808</v>
      </c>
      <c r="H384" s="18">
        <v>40902</v>
      </c>
      <c r="I384">
        <v>311</v>
      </c>
      <c r="J384">
        <v>154.06</v>
      </c>
      <c r="K384">
        <v>90.93</v>
      </c>
      <c r="L384">
        <v>47912.66</v>
      </c>
      <c r="M384">
        <v>28279.23</v>
      </c>
      <c r="N384">
        <v>19633.43</v>
      </c>
    </row>
    <row r="385" spans="1:14">
      <c r="A385" t="s">
        <v>26</v>
      </c>
      <c r="B385" t="s">
        <v>164</v>
      </c>
      <c r="C385" t="s">
        <v>16</v>
      </c>
      <c r="D385" t="s">
        <v>21</v>
      </c>
      <c r="E385" t="s">
        <v>18</v>
      </c>
      <c r="F385" s="18">
        <v>40915</v>
      </c>
      <c r="G385">
        <v>125532805</v>
      </c>
      <c r="H385" s="18">
        <v>40956</v>
      </c>
      <c r="I385">
        <v>6802</v>
      </c>
      <c r="J385">
        <v>255.28</v>
      </c>
      <c r="K385">
        <v>159.41999999999999</v>
      </c>
      <c r="L385">
        <v>1736414.56</v>
      </c>
      <c r="M385">
        <v>1084374.8400000001</v>
      </c>
      <c r="N385">
        <v>652039.72</v>
      </c>
    </row>
    <row r="386" spans="1:14">
      <c r="A386" t="s">
        <v>26</v>
      </c>
      <c r="B386" t="s">
        <v>143</v>
      </c>
      <c r="C386" t="s">
        <v>36</v>
      </c>
      <c r="D386" t="s">
        <v>17</v>
      </c>
      <c r="E386" t="s">
        <v>22</v>
      </c>
      <c r="F386" s="18">
        <v>41963</v>
      </c>
      <c r="G386">
        <v>574043214</v>
      </c>
      <c r="H386" s="18">
        <v>42009</v>
      </c>
      <c r="I386">
        <v>998</v>
      </c>
      <c r="J386">
        <v>109.28</v>
      </c>
      <c r="K386">
        <v>35.840000000000003</v>
      </c>
      <c r="L386">
        <v>109061.44</v>
      </c>
      <c r="M386">
        <v>35768.32</v>
      </c>
      <c r="N386">
        <v>73293.119999999995</v>
      </c>
    </row>
    <row r="387" spans="1:14">
      <c r="A387" t="s">
        <v>31</v>
      </c>
      <c r="B387" t="s">
        <v>133</v>
      </c>
      <c r="C387" t="s">
        <v>33</v>
      </c>
      <c r="D387" t="s">
        <v>17</v>
      </c>
      <c r="E387" t="s">
        <v>37</v>
      </c>
      <c r="F387" s="18">
        <v>42012</v>
      </c>
      <c r="G387">
        <v>437160861</v>
      </c>
      <c r="H387" s="18">
        <v>42020</v>
      </c>
      <c r="I387">
        <v>4468</v>
      </c>
      <c r="J387">
        <v>81.73</v>
      </c>
      <c r="K387">
        <v>56.67</v>
      </c>
      <c r="L387">
        <v>365169.64</v>
      </c>
      <c r="M387">
        <v>253201.56</v>
      </c>
      <c r="N387">
        <v>111968.08</v>
      </c>
    </row>
    <row r="388" spans="1:14">
      <c r="A388" t="s">
        <v>23</v>
      </c>
      <c r="B388" t="s">
        <v>24</v>
      </c>
      <c r="C388" t="s">
        <v>16</v>
      </c>
      <c r="D388" t="s">
        <v>21</v>
      </c>
      <c r="E388" t="s">
        <v>37</v>
      </c>
      <c r="F388" s="18">
        <v>42203</v>
      </c>
      <c r="G388">
        <v>850872075</v>
      </c>
      <c r="H388" s="18">
        <v>42217</v>
      </c>
      <c r="I388">
        <v>810</v>
      </c>
      <c r="J388">
        <v>255.28</v>
      </c>
      <c r="K388">
        <v>159.41999999999999</v>
      </c>
      <c r="L388">
        <v>206776.8</v>
      </c>
      <c r="M388">
        <v>129130.2</v>
      </c>
      <c r="N388">
        <v>77646.600000000006</v>
      </c>
    </row>
    <row r="389" spans="1:14">
      <c r="A389" t="s">
        <v>34</v>
      </c>
      <c r="B389" t="s">
        <v>154</v>
      </c>
      <c r="C389" t="s">
        <v>20</v>
      </c>
      <c r="D389" t="s">
        <v>21</v>
      </c>
      <c r="E389" t="s">
        <v>37</v>
      </c>
      <c r="F389" s="18">
        <v>42682</v>
      </c>
      <c r="G389">
        <v>321475684</v>
      </c>
      <c r="H389" s="18">
        <v>42720</v>
      </c>
      <c r="I389">
        <v>654</v>
      </c>
      <c r="J389">
        <v>152.58000000000001</v>
      </c>
      <c r="K389">
        <v>97.44</v>
      </c>
      <c r="L389">
        <v>99787.32</v>
      </c>
      <c r="M389">
        <v>63725.760000000002</v>
      </c>
      <c r="N389">
        <v>36061.56</v>
      </c>
    </row>
    <row r="390" spans="1:14">
      <c r="A390" t="s">
        <v>23</v>
      </c>
      <c r="B390" t="s">
        <v>38</v>
      </c>
      <c r="C390" t="s">
        <v>43</v>
      </c>
      <c r="D390" t="s">
        <v>21</v>
      </c>
      <c r="E390" t="s">
        <v>22</v>
      </c>
      <c r="F390" s="18">
        <v>41221</v>
      </c>
      <c r="G390">
        <v>575583016</v>
      </c>
      <c r="H390" s="18">
        <v>41237</v>
      </c>
      <c r="I390">
        <v>6660</v>
      </c>
      <c r="J390">
        <v>651.21</v>
      </c>
      <c r="K390">
        <v>524.96</v>
      </c>
      <c r="L390">
        <v>4337058.5999999996</v>
      </c>
      <c r="M390">
        <v>3496233.6</v>
      </c>
      <c r="N390">
        <v>840825</v>
      </c>
    </row>
    <row r="391" spans="1:14">
      <c r="A391" t="s">
        <v>31</v>
      </c>
      <c r="B391" t="s">
        <v>202</v>
      </c>
      <c r="C391" t="s">
        <v>50</v>
      </c>
      <c r="D391" t="s">
        <v>21</v>
      </c>
      <c r="E391" t="s">
        <v>18</v>
      </c>
      <c r="F391" s="18">
        <v>42894</v>
      </c>
      <c r="G391">
        <v>710117900</v>
      </c>
      <c r="H391" s="18">
        <v>42918</v>
      </c>
      <c r="I391">
        <v>8522</v>
      </c>
      <c r="J391">
        <v>421.89</v>
      </c>
      <c r="K391">
        <v>364.69</v>
      </c>
      <c r="L391">
        <v>3595346.58</v>
      </c>
      <c r="M391">
        <v>3107888.18</v>
      </c>
      <c r="N391">
        <v>487458.4</v>
      </c>
    </row>
    <row r="392" spans="1:14">
      <c r="A392" t="s">
        <v>26</v>
      </c>
      <c r="B392" t="s">
        <v>203</v>
      </c>
      <c r="C392" t="s">
        <v>59</v>
      </c>
      <c r="D392" t="s">
        <v>21</v>
      </c>
      <c r="E392" t="s">
        <v>29</v>
      </c>
      <c r="F392" s="18">
        <v>42099</v>
      </c>
      <c r="G392">
        <v>342316663</v>
      </c>
      <c r="H392" s="18">
        <v>42099</v>
      </c>
      <c r="I392">
        <v>7962</v>
      </c>
      <c r="J392">
        <v>9.33</v>
      </c>
      <c r="K392">
        <v>6.92</v>
      </c>
      <c r="L392">
        <v>74285.460000000006</v>
      </c>
      <c r="M392">
        <v>55097.04</v>
      </c>
      <c r="N392">
        <v>19188.419999999998</v>
      </c>
    </row>
    <row r="393" spans="1:14">
      <c r="A393" t="s">
        <v>26</v>
      </c>
      <c r="B393" t="s">
        <v>204</v>
      </c>
      <c r="C393" t="s">
        <v>45</v>
      </c>
      <c r="D393" t="s">
        <v>21</v>
      </c>
      <c r="E393" t="s">
        <v>22</v>
      </c>
      <c r="F393" s="18">
        <v>40539</v>
      </c>
      <c r="G393">
        <v>959728133</v>
      </c>
      <c r="H393" s="18">
        <v>40563</v>
      </c>
      <c r="I393">
        <v>3737</v>
      </c>
      <c r="J393">
        <v>437.2</v>
      </c>
      <c r="K393">
        <v>263.33</v>
      </c>
      <c r="L393">
        <v>1633816.4</v>
      </c>
      <c r="M393">
        <v>984064.21</v>
      </c>
      <c r="N393">
        <v>649752.18999999994</v>
      </c>
    </row>
    <row r="394" spans="1:14">
      <c r="A394" t="s">
        <v>34</v>
      </c>
      <c r="B394" t="s">
        <v>60</v>
      </c>
      <c r="C394" t="s">
        <v>71</v>
      </c>
      <c r="D394" t="s">
        <v>21</v>
      </c>
      <c r="E394" t="s">
        <v>22</v>
      </c>
      <c r="F394" s="18">
        <v>40308</v>
      </c>
      <c r="G394">
        <v>970213639</v>
      </c>
      <c r="H394" s="18">
        <v>40341</v>
      </c>
      <c r="I394">
        <v>6631</v>
      </c>
      <c r="J394">
        <v>154.06</v>
      </c>
      <c r="K394">
        <v>90.93</v>
      </c>
      <c r="L394">
        <v>1021571.86</v>
      </c>
      <c r="M394">
        <v>602956.82999999996</v>
      </c>
      <c r="N394">
        <v>418615.03</v>
      </c>
    </row>
    <row r="395" spans="1:14">
      <c r="A395" t="s">
        <v>26</v>
      </c>
      <c r="B395" t="s">
        <v>143</v>
      </c>
      <c r="C395" t="s">
        <v>28</v>
      </c>
      <c r="D395" t="s">
        <v>21</v>
      </c>
      <c r="E395" t="s">
        <v>18</v>
      </c>
      <c r="F395" s="18">
        <v>42501</v>
      </c>
      <c r="G395">
        <v>651947009</v>
      </c>
      <c r="H395" s="18">
        <v>42508</v>
      </c>
      <c r="I395">
        <v>4463</v>
      </c>
      <c r="J395">
        <v>205.7</v>
      </c>
      <c r="K395">
        <v>117.11</v>
      </c>
      <c r="L395">
        <v>918039.1</v>
      </c>
      <c r="M395">
        <v>522661.93</v>
      </c>
      <c r="N395">
        <v>395377.17</v>
      </c>
    </row>
    <row r="396" spans="1:14">
      <c r="A396" t="s">
        <v>53</v>
      </c>
      <c r="B396" t="s">
        <v>142</v>
      </c>
      <c r="C396" t="s">
        <v>71</v>
      </c>
      <c r="D396" t="s">
        <v>21</v>
      </c>
      <c r="E396" t="s">
        <v>37</v>
      </c>
      <c r="F396" s="18">
        <v>40310</v>
      </c>
      <c r="G396">
        <v>803414571</v>
      </c>
      <c r="H396" s="18">
        <v>40348</v>
      </c>
      <c r="I396">
        <v>7080</v>
      </c>
      <c r="J396">
        <v>154.06</v>
      </c>
      <c r="K396">
        <v>90.93</v>
      </c>
      <c r="L396">
        <v>1090744.8</v>
      </c>
      <c r="M396">
        <v>643784.4</v>
      </c>
      <c r="N396">
        <v>446960.4</v>
      </c>
    </row>
    <row r="397" spans="1:14">
      <c r="A397" t="s">
        <v>40</v>
      </c>
      <c r="B397" t="s">
        <v>136</v>
      </c>
      <c r="C397" t="s">
        <v>59</v>
      </c>
      <c r="D397" t="s">
        <v>21</v>
      </c>
      <c r="E397" t="s">
        <v>18</v>
      </c>
      <c r="F397" s="18">
        <v>42524</v>
      </c>
      <c r="G397">
        <v>493415153</v>
      </c>
      <c r="H397" s="18">
        <v>42530</v>
      </c>
      <c r="I397">
        <v>1363</v>
      </c>
      <c r="J397">
        <v>9.33</v>
      </c>
      <c r="K397">
        <v>6.92</v>
      </c>
      <c r="L397">
        <v>12716.79</v>
      </c>
      <c r="M397">
        <v>9431.9599999999991</v>
      </c>
      <c r="N397">
        <v>3284.83</v>
      </c>
    </row>
    <row r="398" spans="1:14">
      <c r="A398" t="s">
        <v>14</v>
      </c>
      <c r="B398" t="s">
        <v>111</v>
      </c>
      <c r="C398" t="s">
        <v>79</v>
      </c>
      <c r="D398" t="s">
        <v>21</v>
      </c>
      <c r="E398" t="s">
        <v>29</v>
      </c>
      <c r="F398" s="18">
        <v>41728</v>
      </c>
      <c r="G398">
        <v>211060082</v>
      </c>
      <c r="H398" s="18">
        <v>41732</v>
      </c>
      <c r="I398">
        <v>6223</v>
      </c>
      <c r="J398">
        <v>668.27</v>
      </c>
      <c r="K398">
        <v>502.54</v>
      </c>
      <c r="L398">
        <v>4158644.21</v>
      </c>
      <c r="M398">
        <v>3127306.42</v>
      </c>
      <c r="N398">
        <v>1031337.79</v>
      </c>
    </row>
    <row r="399" spans="1:14">
      <c r="A399" t="s">
        <v>23</v>
      </c>
      <c r="B399" t="s">
        <v>147</v>
      </c>
      <c r="C399" t="s">
        <v>50</v>
      </c>
      <c r="D399" t="s">
        <v>21</v>
      </c>
      <c r="E399" t="s">
        <v>37</v>
      </c>
      <c r="F399" s="18">
        <v>40575</v>
      </c>
      <c r="G399">
        <v>515773189</v>
      </c>
      <c r="H399" s="18">
        <v>40591</v>
      </c>
      <c r="I399">
        <v>7603</v>
      </c>
      <c r="J399">
        <v>421.89</v>
      </c>
      <c r="K399">
        <v>364.69</v>
      </c>
      <c r="L399">
        <v>3207629.67</v>
      </c>
      <c r="M399">
        <v>2772738.07</v>
      </c>
      <c r="N399">
        <v>434891.6</v>
      </c>
    </row>
    <row r="400" spans="1:14">
      <c r="A400" t="s">
        <v>26</v>
      </c>
      <c r="B400" t="s">
        <v>203</v>
      </c>
      <c r="C400" t="s">
        <v>43</v>
      </c>
      <c r="D400" t="s">
        <v>21</v>
      </c>
      <c r="E400" t="s">
        <v>37</v>
      </c>
      <c r="F400" s="18">
        <v>42109</v>
      </c>
      <c r="G400">
        <v>687290799</v>
      </c>
      <c r="H400" s="18">
        <v>42143</v>
      </c>
      <c r="I400">
        <v>3475</v>
      </c>
      <c r="J400">
        <v>651.21</v>
      </c>
      <c r="K400">
        <v>524.96</v>
      </c>
      <c r="L400">
        <v>2262954.75</v>
      </c>
      <c r="M400">
        <v>1824236</v>
      </c>
      <c r="N400">
        <v>438718.75</v>
      </c>
    </row>
    <row r="401" spans="1:14">
      <c r="A401" t="s">
        <v>40</v>
      </c>
      <c r="B401" t="s">
        <v>205</v>
      </c>
      <c r="C401" t="s">
        <v>59</v>
      </c>
      <c r="D401" t="s">
        <v>17</v>
      </c>
      <c r="E401" t="s">
        <v>22</v>
      </c>
      <c r="F401" s="18">
        <v>42846</v>
      </c>
      <c r="G401">
        <v>975661742</v>
      </c>
      <c r="H401" s="18">
        <v>42889</v>
      </c>
      <c r="I401">
        <v>8846</v>
      </c>
      <c r="J401">
        <v>9.33</v>
      </c>
      <c r="K401">
        <v>6.92</v>
      </c>
      <c r="L401">
        <v>82533.179999999993</v>
      </c>
      <c r="M401">
        <v>61214.32</v>
      </c>
      <c r="N401">
        <v>21318.86</v>
      </c>
    </row>
    <row r="402" spans="1:14">
      <c r="A402" t="s">
        <v>23</v>
      </c>
      <c r="B402" t="s">
        <v>125</v>
      </c>
      <c r="C402" t="s">
        <v>33</v>
      </c>
      <c r="D402" t="s">
        <v>17</v>
      </c>
      <c r="E402" t="s">
        <v>37</v>
      </c>
      <c r="F402" s="18">
        <v>42458</v>
      </c>
      <c r="G402">
        <v>351247346</v>
      </c>
      <c r="H402" s="18">
        <v>42498</v>
      </c>
      <c r="I402">
        <v>750</v>
      </c>
      <c r="J402">
        <v>81.73</v>
      </c>
      <c r="K402">
        <v>56.67</v>
      </c>
      <c r="L402">
        <v>61297.5</v>
      </c>
      <c r="M402">
        <v>42502.5</v>
      </c>
      <c r="N402">
        <v>18795</v>
      </c>
    </row>
    <row r="403" spans="1:14">
      <c r="A403" t="s">
        <v>23</v>
      </c>
      <c r="B403" t="s">
        <v>110</v>
      </c>
      <c r="C403" t="s">
        <v>25</v>
      </c>
      <c r="D403" t="s">
        <v>21</v>
      </c>
      <c r="E403" t="s">
        <v>37</v>
      </c>
      <c r="F403" s="18">
        <v>42389</v>
      </c>
      <c r="G403">
        <v>554721438</v>
      </c>
      <c r="H403" s="18">
        <v>42397</v>
      </c>
      <c r="I403">
        <v>3256</v>
      </c>
      <c r="J403">
        <v>47.45</v>
      </c>
      <c r="K403">
        <v>31.79</v>
      </c>
      <c r="L403">
        <v>154497.20000000001</v>
      </c>
      <c r="M403">
        <v>103508.24</v>
      </c>
      <c r="N403">
        <v>50988.959999999999</v>
      </c>
    </row>
    <row r="404" spans="1:14">
      <c r="A404" t="s">
        <v>26</v>
      </c>
      <c r="B404" t="s">
        <v>146</v>
      </c>
      <c r="C404" t="s">
        <v>36</v>
      </c>
      <c r="D404" t="s">
        <v>17</v>
      </c>
      <c r="E404" t="s">
        <v>18</v>
      </c>
      <c r="F404" s="18">
        <v>41705</v>
      </c>
      <c r="G404">
        <v>247070348</v>
      </c>
      <c r="H404" s="18">
        <v>41752</v>
      </c>
      <c r="I404">
        <v>2461</v>
      </c>
      <c r="J404">
        <v>109.28</v>
      </c>
      <c r="K404">
        <v>35.840000000000003</v>
      </c>
      <c r="L404">
        <v>268938.08</v>
      </c>
      <c r="M404">
        <v>88202.240000000005</v>
      </c>
      <c r="N404">
        <v>180735.84</v>
      </c>
    </row>
    <row r="405" spans="1:14">
      <c r="A405" t="s">
        <v>26</v>
      </c>
      <c r="B405" t="s">
        <v>129</v>
      </c>
      <c r="C405" t="s">
        <v>50</v>
      </c>
      <c r="D405" t="s">
        <v>17</v>
      </c>
      <c r="E405" t="s">
        <v>18</v>
      </c>
      <c r="F405" s="18">
        <v>41245</v>
      </c>
      <c r="G405">
        <v>859592902</v>
      </c>
      <c r="H405" s="18">
        <v>41288</v>
      </c>
      <c r="I405">
        <v>1497</v>
      </c>
      <c r="J405">
        <v>421.89</v>
      </c>
      <c r="K405">
        <v>364.69</v>
      </c>
      <c r="L405">
        <v>631569.32999999996</v>
      </c>
      <c r="M405">
        <v>545940.93000000005</v>
      </c>
      <c r="N405">
        <v>85628.4</v>
      </c>
    </row>
    <row r="406" spans="1:14">
      <c r="A406" t="s">
        <v>34</v>
      </c>
      <c r="B406" t="s">
        <v>66</v>
      </c>
      <c r="C406" t="s">
        <v>71</v>
      </c>
      <c r="D406" t="s">
        <v>17</v>
      </c>
      <c r="E406" t="s">
        <v>29</v>
      </c>
      <c r="F406" s="18">
        <v>42238</v>
      </c>
      <c r="G406">
        <v>743900430</v>
      </c>
      <c r="H406" s="18">
        <v>42283</v>
      </c>
      <c r="I406">
        <v>5523</v>
      </c>
      <c r="J406">
        <v>154.06</v>
      </c>
      <c r="K406">
        <v>90.93</v>
      </c>
      <c r="L406">
        <v>850873.38</v>
      </c>
      <c r="M406">
        <v>502206.39</v>
      </c>
      <c r="N406">
        <v>348666.99</v>
      </c>
    </row>
    <row r="407" spans="1:14">
      <c r="A407" t="s">
        <v>40</v>
      </c>
      <c r="B407" t="s">
        <v>86</v>
      </c>
      <c r="C407" t="s">
        <v>79</v>
      </c>
      <c r="D407" t="s">
        <v>17</v>
      </c>
      <c r="E407" t="s">
        <v>22</v>
      </c>
      <c r="F407" s="18">
        <v>42149</v>
      </c>
      <c r="G407">
        <v>121916759</v>
      </c>
      <c r="H407" s="18">
        <v>42190</v>
      </c>
      <c r="I407">
        <v>6733</v>
      </c>
      <c r="J407">
        <v>668.27</v>
      </c>
      <c r="K407">
        <v>502.54</v>
      </c>
      <c r="L407">
        <v>4499461.91</v>
      </c>
      <c r="M407">
        <v>3383601.82</v>
      </c>
      <c r="N407">
        <v>1115860.0900000001</v>
      </c>
    </row>
    <row r="408" spans="1:14">
      <c r="A408" t="s">
        <v>26</v>
      </c>
      <c r="B408" t="s">
        <v>204</v>
      </c>
      <c r="C408" t="s">
        <v>33</v>
      </c>
      <c r="D408" t="s">
        <v>17</v>
      </c>
      <c r="E408" t="s">
        <v>22</v>
      </c>
      <c r="F408" s="18">
        <v>41604</v>
      </c>
      <c r="G408">
        <v>635878217</v>
      </c>
      <c r="H408" s="18">
        <v>41638</v>
      </c>
      <c r="I408">
        <v>9350</v>
      </c>
      <c r="J408">
        <v>81.73</v>
      </c>
      <c r="K408">
        <v>56.67</v>
      </c>
      <c r="L408">
        <v>764175.5</v>
      </c>
      <c r="M408">
        <v>529864.5</v>
      </c>
      <c r="N408">
        <v>234311</v>
      </c>
    </row>
    <row r="409" spans="1:14">
      <c r="A409" t="s">
        <v>23</v>
      </c>
      <c r="B409" t="s">
        <v>187</v>
      </c>
      <c r="C409" t="s">
        <v>28</v>
      </c>
      <c r="D409" t="s">
        <v>21</v>
      </c>
      <c r="E409" t="s">
        <v>22</v>
      </c>
      <c r="F409" s="18">
        <v>40228</v>
      </c>
      <c r="G409">
        <v>398333632</v>
      </c>
      <c r="H409" s="18">
        <v>40239</v>
      </c>
      <c r="I409">
        <v>4629</v>
      </c>
      <c r="J409">
        <v>205.7</v>
      </c>
      <c r="K409">
        <v>117.11</v>
      </c>
      <c r="L409">
        <v>952185.3</v>
      </c>
      <c r="M409">
        <v>542102.18999999994</v>
      </c>
      <c r="N409">
        <v>410083.11</v>
      </c>
    </row>
    <row r="410" spans="1:14">
      <c r="A410" t="s">
        <v>40</v>
      </c>
      <c r="B410" t="s">
        <v>184</v>
      </c>
      <c r="C410" t="s">
        <v>45</v>
      </c>
      <c r="D410" t="s">
        <v>17</v>
      </c>
      <c r="E410" t="s">
        <v>37</v>
      </c>
      <c r="F410" s="18">
        <v>40808</v>
      </c>
      <c r="G410">
        <v>742144334</v>
      </c>
      <c r="H410" s="18">
        <v>40836</v>
      </c>
      <c r="I410">
        <v>5855</v>
      </c>
      <c r="J410">
        <v>437.2</v>
      </c>
      <c r="K410">
        <v>263.33</v>
      </c>
      <c r="L410">
        <v>2559806</v>
      </c>
      <c r="M410">
        <v>1541797.15</v>
      </c>
      <c r="N410">
        <v>1018008.85</v>
      </c>
    </row>
    <row r="411" spans="1:14">
      <c r="A411" t="s">
        <v>23</v>
      </c>
      <c r="B411" t="s">
        <v>206</v>
      </c>
      <c r="C411" t="s">
        <v>25</v>
      </c>
      <c r="D411" t="s">
        <v>17</v>
      </c>
      <c r="E411" t="s">
        <v>22</v>
      </c>
      <c r="F411" s="18">
        <v>42365</v>
      </c>
      <c r="G411">
        <v>370484149</v>
      </c>
      <c r="H411" s="18">
        <v>42388</v>
      </c>
      <c r="I411">
        <v>3348</v>
      </c>
      <c r="J411">
        <v>47.45</v>
      </c>
      <c r="K411">
        <v>31.79</v>
      </c>
      <c r="L411">
        <v>158862.6</v>
      </c>
      <c r="M411">
        <v>106432.92</v>
      </c>
      <c r="N411">
        <v>52429.68</v>
      </c>
    </row>
    <row r="412" spans="1:14">
      <c r="A412" t="s">
        <v>23</v>
      </c>
      <c r="B412" t="s">
        <v>138</v>
      </c>
      <c r="C412" t="s">
        <v>16</v>
      </c>
      <c r="D412" t="s">
        <v>21</v>
      </c>
      <c r="E412" t="s">
        <v>37</v>
      </c>
      <c r="F412" s="18">
        <v>41546</v>
      </c>
      <c r="G412">
        <v>306839406</v>
      </c>
      <c r="H412" s="18">
        <v>41548</v>
      </c>
      <c r="I412">
        <v>9454</v>
      </c>
      <c r="J412">
        <v>255.28</v>
      </c>
      <c r="K412">
        <v>159.41999999999999</v>
      </c>
      <c r="L412">
        <v>2413417.12</v>
      </c>
      <c r="M412">
        <v>1507156.68</v>
      </c>
      <c r="N412">
        <v>906260.44</v>
      </c>
    </row>
    <row r="413" spans="1:14">
      <c r="A413" t="s">
        <v>40</v>
      </c>
      <c r="B413" t="s">
        <v>144</v>
      </c>
      <c r="C413" t="s">
        <v>59</v>
      </c>
      <c r="D413" t="s">
        <v>17</v>
      </c>
      <c r="E413" t="s">
        <v>29</v>
      </c>
      <c r="F413" s="18">
        <v>42303</v>
      </c>
      <c r="G413">
        <v>745008933</v>
      </c>
      <c r="H413" s="18">
        <v>42311</v>
      </c>
      <c r="I413">
        <v>3554</v>
      </c>
      <c r="J413">
        <v>9.33</v>
      </c>
      <c r="K413">
        <v>6.92</v>
      </c>
      <c r="L413">
        <v>33158.82</v>
      </c>
      <c r="M413">
        <v>24593.68</v>
      </c>
      <c r="N413">
        <v>8565.14</v>
      </c>
    </row>
    <row r="414" spans="1:14">
      <c r="A414" t="s">
        <v>40</v>
      </c>
      <c r="B414" t="s">
        <v>113</v>
      </c>
      <c r="C414" t="s">
        <v>71</v>
      </c>
      <c r="D414" t="s">
        <v>17</v>
      </c>
      <c r="E414" t="s">
        <v>18</v>
      </c>
      <c r="F414" s="18">
        <v>40675</v>
      </c>
      <c r="G414">
        <v>599104058</v>
      </c>
      <c r="H414" s="18">
        <v>40722</v>
      </c>
      <c r="I414">
        <v>7059</v>
      </c>
      <c r="J414">
        <v>154.06</v>
      </c>
      <c r="K414">
        <v>90.93</v>
      </c>
      <c r="L414">
        <v>1087509.54</v>
      </c>
      <c r="M414">
        <v>641874.87</v>
      </c>
      <c r="N414">
        <v>445634.67</v>
      </c>
    </row>
    <row r="415" spans="1:14">
      <c r="A415" t="s">
        <v>23</v>
      </c>
      <c r="B415" t="s">
        <v>58</v>
      </c>
      <c r="C415" t="s">
        <v>25</v>
      </c>
      <c r="D415" t="s">
        <v>21</v>
      </c>
      <c r="E415" t="s">
        <v>22</v>
      </c>
      <c r="F415" s="18">
        <v>42775</v>
      </c>
      <c r="G415">
        <v>653548610</v>
      </c>
      <c r="H415" s="18">
        <v>42787</v>
      </c>
      <c r="I415">
        <v>8412</v>
      </c>
      <c r="J415">
        <v>47.45</v>
      </c>
      <c r="K415">
        <v>31.79</v>
      </c>
      <c r="L415">
        <v>399149.4</v>
      </c>
      <c r="M415">
        <v>267417.48</v>
      </c>
      <c r="N415">
        <v>131731.92000000001</v>
      </c>
    </row>
    <row r="416" spans="1:14">
      <c r="A416" t="s">
        <v>23</v>
      </c>
      <c r="B416" t="s">
        <v>207</v>
      </c>
      <c r="C416" t="s">
        <v>71</v>
      </c>
      <c r="D416" t="s">
        <v>17</v>
      </c>
      <c r="E416" t="s">
        <v>29</v>
      </c>
      <c r="F416" s="18">
        <v>41274</v>
      </c>
      <c r="G416">
        <v>413078916</v>
      </c>
      <c r="H416" s="18">
        <v>41285</v>
      </c>
      <c r="I416">
        <v>8086</v>
      </c>
      <c r="J416">
        <v>154.06</v>
      </c>
      <c r="K416">
        <v>90.93</v>
      </c>
      <c r="L416">
        <v>1245729.1599999999</v>
      </c>
      <c r="M416">
        <v>735259.98</v>
      </c>
      <c r="N416">
        <v>510469.18</v>
      </c>
    </row>
    <row r="417" spans="1:14">
      <c r="A417" t="s">
        <v>26</v>
      </c>
      <c r="B417" t="s">
        <v>104</v>
      </c>
      <c r="C417" t="s">
        <v>71</v>
      </c>
      <c r="D417" t="s">
        <v>17</v>
      </c>
      <c r="E417" t="s">
        <v>37</v>
      </c>
      <c r="F417" s="18">
        <v>41676</v>
      </c>
      <c r="G417">
        <v>352743804</v>
      </c>
      <c r="H417" s="18">
        <v>41717</v>
      </c>
      <c r="I417">
        <v>3585</v>
      </c>
      <c r="J417">
        <v>154.06</v>
      </c>
      <c r="K417">
        <v>90.93</v>
      </c>
      <c r="L417">
        <v>552305.1</v>
      </c>
      <c r="M417">
        <v>325984.05</v>
      </c>
      <c r="N417">
        <v>226321.05</v>
      </c>
    </row>
    <row r="418" spans="1:14">
      <c r="A418" t="s">
        <v>34</v>
      </c>
      <c r="B418" t="s">
        <v>182</v>
      </c>
      <c r="C418" t="s">
        <v>16</v>
      </c>
      <c r="D418" t="s">
        <v>17</v>
      </c>
      <c r="E418" t="s">
        <v>29</v>
      </c>
      <c r="F418" s="18">
        <v>41580</v>
      </c>
      <c r="G418">
        <v>567904603</v>
      </c>
      <c r="H418" s="18">
        <v>41590</v>
      </c>
      <c r="I418">
        <v>4447</v>
      </c>
      <c r="J418">
        <v>255.28</v>
      </c>
      <c r="K418">
        <v>159.41999999999999</v>
      </c>
      <c r="L418">
        <v>1135230.1599999999</v>
      </c>
      <c r="M418">
        <v>708940.74</v>
      </c>
      <c r="N418">
        <v>426289.42</v>
      </c>
    </row>
    <row r="419" spans="1:14">
      <c r="A419" t="s">
        <v>53</v>
      </c>
      <c r="B419" t="s">
        <v>142</v>
      </c>
      <c r="C419" t="s">
        <v>20</v>
      </c>
      <c r="D419" t="s">
        <v>17</v>
      </c>
      <c r="E419" t="s">
        <v>22</v>
      </c>
      <c r="F419" s="18">
        <v>40356</v>
      </c>
      <c r="G419">
        <v>324235141</v>
      </c>
      <c r="H419" s="18">
        <v>40371</v>
      </c>
      <c r="I419">
        <v>7238</v>
      </c>
      <c r="J419">
        <v>152.58000000000001</v>
      </c>
      <c r="K419">
        <v>97.44</v>
      </c>
      <c r="L419">
        <v>1104374.04</v>
      </c>
      <c r="M419">
        <v>705270.72</v>
      </c>
      <c r="N419">
        <v>399103.32</v>
      </c>
    </row>
    <row r="420" spans="1:14">
      <c r="A420" t="s">
        <v>23</v>
      </c>
      <c r="B420" t="s">
        <v>181</v>
      </c>
      <c r="C420" t="s">
        <v>20</v>
      </c>
      <c r="D420" t="s">
        <v>17</v>
      </c>
      <c r="E420" t="s">
        <v>18</v>
      </c>
      <c r="F420" s="18">
        <v>40526</v>
      </c>
      <c r="G420">
        <v>307721745</v>
      </c>
      <c r="H420" s="18">
        <v>40544</v>
      </c>
      <c r="I420">
        <v>558</v>
      </c>
      <c r="J420">
        <v>152.58000000000001</v>
      </c>
      <c r="K420">
        <v>97.44</v>
      </c>
      <c r="L420">
        <v>85139.64</v>
      </c>
      <c r="M420">
        <v>54371.519999999997</v>
      </c>
      <c r="N420">
        <v>30768.12</v>
      </c>
    </row>
    <row r="421" spans="1:14">
      <c r="A421" t="s">
        <v>23</v>
      </c>
      <c r="B421" t="s">
        <v>147</v>
      </c>
      <c r="C421" t="s">
        <v>43</v>
      </c>
      <c r="D421" t="s">
        <v>17</v>
      </c>
      <c r="E421" t="s">
        <v>22</v>
      </c>
      <c r="F421" s="18">
        <v>40856</v>
      </c>
      <c r="G421">
        <v>374663245</v>
      </c>
      <c r="H421" s="18">
        <v>40873</v>
      </c>
      <c r="I421">
        <v>35</v>
      </c>
      <c r="J421">
        <v>651.21</v>
      </c>
      <c r="K421">
        <v>524.96</v>
      </c>
      <c r="L421">
        <v>22792.35</v>
      </c>
      <c r="M421">
        <v>18373.599999999999</v>
      </c>
      <c r="N421">
        <v>4418.75</v>
      </c>
    </row>
    <row r="422" spans="1:14">
      <c r="A422" t="s">
        <v>23</v>
      </c>
      <c r="B422" t="s">
        <v>208</v>
      </c>
      <c r="C422" t="s">
        <v>71</v>
      </c>
      <c r="D422" t="s">
        <v>21</v>
      </c>
      <c r="E422" t="s">
        <v>22</v>
      </c>
      <c r="F422" s="18">
        <v>40498</v>
      </c>
      <c r="G422">
        <v>901670968</v>
      </c>
      <c r="H422" s="18">
        <v>40523</v>
      </c>
      <c r="I422">
        <v>3331</v>
      </c>
      <c r="J422">
        <v>154.06</v>
      </c>
      <c r="K422">
        <v>90.93</v>
      </c>
      <c r="L422">
        <v>513173.86</v>
      </c>
      <c r="M422">
        <v>302887.83</v>
      </c>
      <c r="N422">
        <v>210286.03</v>
      </c>
    </row>
    <row r="423" spans="1:14">
      <c r="A423" t="s">
        <v>14</v>
      </c>
      <c r="B423" t="s">
        <v>15</v>
      </c>
      <c r="C423" t="s">
        <v>20</v>
      </c>
      <c r="D423" t="s">
        <v>17</v>
      </c>
      <c r="E423" t="s">
        <v>37</v>
      </c>
      <c r="F423" s="18">
        <v>40379</v>
      </c>
      <c r="G423">
        <v>535668742</v>
      </c>
      <c r="H423" s="18">
        <v>40421</v>
      </c>
      <c r="I423">
        <v>5139</v>
      </c>
      <c r="J423">
        <v>152.58000000000001</v>
      </c>
      <c r="K423">
        <v>97.44</v>
      </c>
      <c r="L423">
        <v>784108.62</v>
      </c>
      <c r="M423">
        <v>500744.16</v>
      </c>
      <c r="N423">
        <v>283364.46000000002</v>
      </c>
    </row>
    <row r="424" spans="1:14">
      <c r="A424" t="s">
        <v>26</v>
      </c>
      <c r="B424" t="s">
        <v>209</v>
      </c>
      <c r="C424" t="s">
        <v>79</v>
      </c>
      <c r="D424" t="s">
        <v>21</v>
      </c>
      <c r="E424" t="s">
        <v>22</v>
      </c>
      <c r="F424" s="18">
        <v>41811</v>
      </c>
      <c r="G424">
        <v>243892896</v>
      </c>
      <c r="H424" s="18">
        <v>41842</v>
      </c>
      <c r="I424">
        <v>2183</v>
      </c>
      <c r="J424">
        <v>668.27</v>
      </c>
      <c r="K424">
        <v>502.54</v>
      </c>
      <c r="L424">
        <v>1458833.41</v>
      </c>
      <c r="M424">
        <v>1097044.82</v>
      </c>
      <c r="N424">
        <v>361788.59</v>
      </c>
    </row>
    <row r="425" spans="1:14">
      <c r="A425" t="s">
        <v>31</v>
      </c>
      <c r="B425" t="s">
        <v>49</v>
      </c>
      <c r="C425" t="s">
        <v>36</v>
      </c>
      <c r="D425" t="s">
        <v>21</v>
      </c>
      <c r="E425" t="s">
        <v>22</v>
      </c>
      <c r="F425" s="18">
        <v>42349</v>
      </c>
      <c r="G425">
        <v>163892257</v>
      </c>
      <c r="H425" s="18">
        <v>42394</v>
      </c>
      <c r="I425">
        <v>8216</v>
      </c>
      <c r="J425">
        <v>109.28</v>
      </c>
      <c r="K425">
        <v>35.840000000000003</v>
      </c>
      <c r="L425">
        <v>897844.48</v>
      </c>
      <c r="M425">
        <v>294461.44</v>
      </c>
      <c r="N425">
        <v>603383.04000000004</v>
      </c>
    </row>
    <row r="426" spans="1:14">
      <c r="A426" t="s">
        <v>53</v>
      </c>
      <c r="B426" t="s">
        <v>210</v>
      </c>
      <c r="C426" t="s">
        <v>79</v>
      </c>
      <c r="D426" t="s">
        <v>21</v>
      </c>
      <c r="E426" t="s">
        <v>37</v>
      </c>
      <c r="F426" s="18">
        <v>42702</v>
      </c>
      <c r="G426">
        <v>953528153</v>
      </c>
      <c r="H426" s="18">
        <v>42751</v>
      </c>
      <c r="I426">
        <v>9025</v>
      </c>
      <c r="J426">
        <v>668.27</v>
      </c>
      <c r="K426">
        <v>502.54</v>
      </c>
      <c r="L426">
        <v>6031136.75</v>
      </c>
      <c r="M426">
        <v>4535423.5</v>
      </c>
      <c r="N426">
        <v>1495713.25</v>
      </c>
    </row>
    <row r="427" spans="1:14">
      <c r="A427" t="s">
        <v>40</v>
      </c>
      <c r="B427" t="s">
        <v>65</v>
      </c>
      <c r="C427" t="s">
        <v>59</v>
      </c>
      <c r="D427" t="s">
        <v>17</v>
      </c>
      <c r="E427" t="s">
        <v>18</v>
      </c>
      <c r="F427" s="18">
        <v>42585</v>
      </c>
      <c r="G427">
        <v>640974414</v>
      </c>
      <c r="H427" s="18">
        <v>42633</v>
      </c>
      <c r="I427">
        <v>7428</v>
      </c>
      <c r="J427">
        <v>9.33</v>
      </c>
      <c r="K427">
        <v>6.92</v>
      </c>
      <c r="L427">
        <v>69303.240000000005</v>
      </c>
      <c r="M427">
        <v>51401.760000000002</v>
      </c>
      <c r="N427">
        <v>17901.48</v>
      </c>
    </row>
    <row r="428" spans="1:14">
      <c r="A428" t="s">
        <v>53</v>
      </c>
      <c r="B428" t="s">
        <v>142</v>
      </c>
      <c r="C428" t="s">
        <v>16</v>
      </c>
      <c r="D428" t="s">
        <v>21</v>
      </c>
      <c r="E428" t="s">
        <v>22</v>
      </c>
      <c r="F428" s="18">
        <v>42102</v>
      </c>
      <c r="G428">
        <v>474717366</v>
      </c>
      <c r="H428" s="18">
        <v>42108</v>
      </c>
      <c r="I428">
        <v>8273</v>
      </c>
      <c r="J428">
        <v>255.28</v>
      </c>
      <c r="K428">
        <v>159.41999999999999</v>
      </c>
      <c r="L428">
        <v>2111931.44</v>
      </c>
      <c r="M428">
        <v>1318881.6599999999</v>
      </c>
      <c r="N428">
        <v>793049.78</v>
      </c>
    </row>
    <row r="429" spans="1:14">
      <c r="A429" t="s">
        <v>34</v>
      </c>
      <c r="B429" t="s">
        <v>154</v>
      </c>
      <c r="C429" t="s">
        <v>50</v>
      </c>
      <c r="D429" t="s">
        <v>17</v>
      </c>
      <c r="E429" t="s">
        <v>22</v>
      </c>
      <c r="F429" s="18">
        <v>40363</v>
      </c>
      <c r="G429">
        <v>873555839</v>
      </c>
      <c r="H429" s="18">
        <v>40394</v>
      </c>
      <c r="I429">
        <v>3440</v>
      </c>
      <c r="J429">
        <v>421.89</v>
      </c>
      <c r="K429">
        <v>364.69</v>
      </c>
      <c r="L429">
        <v>1451301.6</v>
      </c>
      <c r="M429">
        <v>1254533.6000000001</v>
      </c>
      <c r="N429">
        <v>196768</v>
      </c>
    </row>
    <row r="430" spans="1:14">
      <c r="A430" t="s">
        <v>40</v>
      </c>
      <c r="B430" t="s">
        <v>201</v>
      </c>
      <c r="C430" t="s">
        <v>28</v>
      </c>
      <c r="D430" t="s">
        <v>17</v>
      </c>
      <c r="E430" t="s">
        <v>18</v>
      </c>
      <c r="F430" s="18">
        <v>42399</v>
      </c>
      <c r="G430">
        <v>976601159</v>
      </c>
      <c r="H430" s="18">
        <v>42440</v>
      </c>
      <c r="I430">
        <v>6840</v>
      </c>
      <c r="J430">
        <v>205.7</v>
      </c>
      <c r="K430">
        <v>117.11</v>
      </c>
      <c r="L430">
        <v>1406988</v>
      </c>
      <c r="M430">
        <v>801032.4</v>
      </c>
      <c r="N430">
        <v>605955.6</v>
      </c>
    </row>
    <row r="431" spans="1:14">
      <c r="A431" t="s">
        <v>14</v>
      </c>
      <c r="B431" t="s">
        <v>211</v>
      </c>
      <c r="C431" t="s">
        <v>59</v>
      </c>
      <c r="D431" t="s">
        <v>21</v>
      </c>
      <c r="E431" t="s">
        <v>22</v>
      </c>
      <c r="F431" s="18">
        <v>41183</v>
      </c>
      <c r="G431">
        <v>893277156</v>
      </c>
      <c r="H431" s="18">
        <v>41225</v>
      </c>
      <c r="I431">
        <v>9416</v>
      </c>
      <c r="J431">
        <v>9.33</v>
      </c>
      <c r="K431">
        <v>6.92</v>
      </c>
      <c r="L431">
        <v>87851.28</v>
      </c>
      <c r="M431">
        <v>65158.720000000001</v>
      </c>
      <c r="N431">
        <v>22692.560000000001</v>
      </c>
    </row>
    <row r="432" spans="1:14">
      <c r="A432" t="s">
        <v>23</v>
      </c>
      <c r="B432" t="s">
        <v>63</v>
      </c>
      <c r="C432" t="s">
        <v>45</v>
      </c>
      <c r="D432" t="s">
        <v>21</v>
      </c>
      <c r="E432" t="s">
        <v>29</v>
      </c>
      <c r="F432" s="18">
        <v>41140</v>
      </c>
      <c r="G432">
        <v>353320157</v>
      </c>
      <c r="H432" s="18">
        <v>41143</v>
      </c>
      <c r="I432">
        <v>4141</v>
      </c>
      <c r="J432">
        <v>437.2</v>
      </c>
      <c r="K432">
        <v>263.33</v>
      </c>
      <c r="L432">
        <v>1810445.2</v>
      </c>
      <c r="M432">
        <v>1090449.53</v>
      </c>
      <c r="N432">
        <v>719995.67</v>
      </c>
    </row>
    <row r="433" spans="1:14">
      <c r="A433" t="s">
        <v>34</v>
      </c>
      <c r="B433" t="s">
        <v>212</v>
      </c>
      <c r="C433" t="s">
        <v>16</v>
      </c>
      <c r="D433" t="s">
        <v>21</v>
      </c>
      <c r="E433" t="s">
        <v>37</v>
      </c>
      <c r="F433" s="18">
        <v>42937</v>
      </c>
      <c r="G433">
        <v>956778991</v>
      </c>
      <c r="H433" s="18">
        <v>42972</v>
      </c>
      <c r="I433">
        <v>1020</v>
      </c>
      <c r="J433">
        <v>255.28</v>
      </c>
      <c r="K433">
        <v>159.41999999999999</v>
      </c>
      <c r="L433">
        <v>260385.6</v>
      </c>
      <c r="M433">
        <v>162608.4</v>
      </c>
      <c r="N433">
        <v>97777.2</v>
      </c>
    </row>
    <row r="434" spans="1:14">
      <c r="A434" t="s">
        <v>40</v>
      </c>
      <c r="B434" t="s">
        <v>184</v>
      </c>
      <c r="C434" t="s">
        <v>16</v>
      </c>
      <c r="D434" t="s">
        <v>21</v>
      </c>
      <c r="E434" t="s">
        <v>29</v>
      </c>
      <c r="F434" s="18">
        <v>42097</v>
      </c>
      <c r="G434">
        <v>324014985</v>
      </c>
      <c r="H434" s="18">
        <v>42104</v>
      </c>
      <c r="I434">
        <v>2089</v>
      </c>
      <c r="J434">
        <v>255.28</v>
      </c>
      <c r="K434">
        <v>159.41999999999999</v>
      </c>
      <c r="L434">
        <v>533279.92000000004</v>
      </c>
      <c r="M434">
        <v>333028.38</v>
      </c>
      <c r="N434">
        <v>200251.54</v>
      </c>
    </row>
    <row r="435" spans="1:14">
      <c r="A435" t="s">
        <v>23</v>
      </c>
      <c r="B435" t="s">
        <v>128</v>
      </c>
      <c r="C435" t="s">
        <v>28</v>
      </c>
      <c r="D435" t="s">
        <v>21</v>
      </c>
      <c r="E435" t="s">
        <v>29</v>
      </c>
      <c r="F435" s="18">
        <v>41445</v>
      </c>
      <c r="G435">
        <v>645701968</v>
      </c>
      <c r="H435" s="18">
        <v>41476</v>
      </c>
      <c r="I435">
        <v>6416</v>
      </c>
      <c r="J435">
        <v>205.7</v>
      </c>
      <c r="K435">
        <v>117.11</v>
      </c>
      <c r="L435">
        <v>1319771.2</v>
      </c>
      <c r="M435">
        <v>751377.76</v>
      </c>
      <c r="N435">
        <v>568393.43999999994</v>
      </c>
    </row>
    <row r="436" spans="1:14">
      <c r="A436" t="s">
        <v>26</v>
      </c>
      <c r="B436" t="s">
        <v>204</v>
      </c>
      <c r="C436" t="s">
        <v>59</v>
      </c>
      <c r="D436" t="s">
        <v>21</v>
      </c>
      <c r="E436" t="s">
        <v>29</v>
      </c>
      <c r="F436" s="18">
        <v>41433</v>
      </c>
      <c r="G436">
        <v>132826268</v>
      </c>
      <c r="H436" s="18">
        <v>41462</v>
      </c>
      <c r="I436">
        <v>5099</v>
      </c>
      <c r="J436">
        <v>9.33</v>
      </c>
      <c r="K436">
        <v>6.92</v>
      </c>
      <c r="L436">
        <v>47573.67</v>
      </c>
      <c r="M436">
        <v>35285.08</v>
      </c>
      <c r="N436">
        <v>12288.59</v>
      </c>
    </row>
    <row r="437" spans="1:14">
      <c r="A437" t="s">
        <v>40</v>
      </c>
      <c r="B437" t="s">
        <v>170</v>
      </c>
      <c r="C437" t="s">
        <v>50</v>
      </c>
      <c r="D437" t="s">
        <v>21</v>
      </c>
      <c r="E437" t="s">
        <v>29</v>
      </c>
      <c r="F437" s="18">
        <v>41515</v>
      </c>
      <c r="G437">
        <v>666686713</v>
      </c>
      <c r="H437" s="18">
        <v>41527</v>
      </c>
      <c r="I437">
        <v>6269</v>
      </c>
      <c r="J437">
        <v>421.89</v>
      </c>
      <c r="K437">
        <v>364.69</v>
      </c>
      <c r="L437">
        <v>2644828.41</v>
      </c>
      <c r="M437">
        <v>2286241.61</v>
      </c>
      <c r="N437">
        <v>358586.8</v>
      </c>
    </row>
    <row r="438" spans="1:14">
      <c r="A438" t="s">
        <v>23</v>
      </c>
      <c r="B438" t="s">
        <v>112</v>
      </c>
      <c r="C438" t="s">
        <v>43</v>
      </c>
      <c r="D438" t="s">
        <v>17</v>
      </c>
      <c r="E438" t="s">
        <v>37</v>
      </c>
      <c r="F438" s="18">
        <v>41536</v>
      </c>
      <c r="G438">
        <v>148894631</v>
      </c>
      <c r="H438" s="18">
        <v>41542</v>
      </c>
      <c r="I438">
        <v>85</v>
      </c>
      <c r="J438">
        <v>651.21</v>
      </c>
      <c r="K438">
        <v>524.96</v>
      </c>
      <c r="L438">
        <v>55352.85</v>
      </c>
      <c r="M438">
        <v>44621.599999999999</v>
      </c>
      <c r="N438">
        <v>10731.25</v>
      </c>
    </row>
    <row r="439" spans="1:14">
      <c r="A439" t="s">
        <v>40</v>
      </c>
      <c r="B439" t="s">
        <v>165</v>
      </c>
      <c r="C439" t="s">
        <v>25</v>
      </c>
      <c r="D439" t="s">
        <v>17</v>
      </c>
      <c r="E439" t="s">
        <v>29</v>
      </c>
      <c r="F439" s="18">
        <v>40347</v>
      </c>
      <c r="G439">
        <v>151373851</v>
      </c>
      <c r="H439" s="18">
        <v>40371</v>
      </c>
      <c r="I439">
        <v>3741</v>
      </c>
      <c r="J439">
        <v>47.45</v>
      </c>
      <c r="K439">
        <v>31.79</v>
      </c>
      <c r="L439">
        <v>177510.45</v>
      </c>
      <c r="M439">
        <v>118926.39</v>
      </c>
      <c r="N439">
        <v>58584.06</v>
      </c>
    </row>
    <row r="440" spans="1:14">
      <c r="A440" t="s">
        <v>40</v>
      </c>
      <c r="B440" t="s">
        <v>213</v>
      </c>
      <c r="C440" t="s">
        <v>33</v>
      </c>
      <c r="D440" t="s">
        <v>21</v>
      </c>
      <c r="E440" t="s">
        <v>29</v>
      </c>
      <c r="F440" s="18">
        <v>42720</v>
      </c>
      <c r="G440">
        <v>966360700</v>
      </c>
      <c r="H440" s="18">
        <v>42762</v>
      </c>
      <c r="I440">
        <v>6461</v>
      </c>
      <c r="J440">
        <v>81.73</v>
      </c>
      <c r="K440">
        <v>56.67</v>
      </c>
      <c r="L440">
        <v>528057.53</v>
      </c>
      <c r="M440">
        <v>366144.87</v>
      </c>
      <c r="N440">
        <v>161912.66</v>
      </c>
    </row>
    <row r="441" spans="1:14">
      <c r="A441" t="s">
        <v>14</v>
      </c>
      <c r="B441" t="s">
        <v>174</v>
      </c>
      <c r="C441" t="s">
        <v>16</v>
      </c>
      <c r="D441" t="s">
        <v>17</v>
      </c>
      <c r="E441" t="s">
        <v>18</v>
      </c>
      <c r="F441" s="18">
        <v>41368</v>
      </c>
      <c r="G441">
        <v>256404006</v>
      </c>
      <c r="H441" s="18">
        <v>41391</v>
      </c>
      <c r="I441">
        <v>4498</v>
      </c>
      <c r="J441">
        <v>255.28</v>
      </c>
      <c r="K441">
        <v>159.41999999999999</v>
      </c>
      <c r="L441">
        <v>1148249.44</v>
      </c>
      <c r="M441">
        <v>717071.16</v>
      </c>
      <c r="N441">
        <v>431178.28</v>
      </c>
    </row>
    <row r="442" spans="1:14">
      <c r="A442" t="s">
        <v>14</v>
      </c>
      <c r="B442" t="s">
        <v>108</v>
      </c>
      <c r="C442" t="s">
        <v>79</v>
      </c>
      <c r="D442" t="s">
        <v>17</v>
      </c>
      <c r="E442" t="s">
        <v>22</v>
      </c>
      <c r="F442" s="18">
        <v>40457</v>
      </c>
      <c r="G442">
        <v>704365098</v>
      </c>
      <c r="H442" s="18">
        <v>40505</v>
      </c>
      <c r="I442">
        <v>6140</v>
      </c>
      <c r="J442">
        <v>668.27</v>
      </c>
      <c r="K442">
        <v>502.54</v>
      </c>
      <c r="L442">
        <v>4103177.8</v>
      </c>
      <c r="M442">
        <v>3085595.6</v>
      </c>
      <c r="N442">
        <v>1017582.2</v>
      </c>
    </row>
    <row r="443" spans="1:14">
      <c r="A443" t="s">
        <v>40</v>
      </c>
      <c r="B443" t="s">
        <v>109</v>
      </c>
      <c r="C443" t="s">
        <v>16</v>
      </c>
      <c r="D443" t="s">
        <v>17</v>
      </c>
      <c r="E443" t="s">
        <v>22</v>
      </c>
      <c r="F443" s="18">
        <v>40395</v>
      </c>
      <c r="G443">
        <v>563417804</v>
      </c>
      <c r="H443" s="18">
        <v>40424</v>
      </c>
      <c r="I443">
        <v>6703</v>
      </c>
      <c r="J443">
        <v>255.28</v>
      </c>
      <c r="K443">
        <v>159.41999999999999</v>
      </c>
      <c r="L443">
        <v>1711141.84</v>
      </c>
      <c r="M443">
        <v>1068592.26</v>
      </c>
      <c r="N443">
        <v>642549.57999999996</v>
      </c>
    </row>
    <row r="444" spans="1:14">
      <c r="A444" t="s">
        <v>31</v>
      </c>
      <c r="B444" t="s">
        <v>32</v>
      </c>
      <c r="C444" t="s">
        <v>71</v>
      </c>
      <c r="D444" t="s">
        <v>21</v>
      </c>
      <c r="E444" t="s">
        <v>37</v>
      </c>
      <c r="F444" s="18">
        <v>41977</v>
      </c>
      <c r="G444">
        <v>407048451</v>
      </c>
      <c r="H444" s="18">
        <v>42027</v>
      </c>
      <c r="I444">
        <v>3537</v>
      </c>
      <c r="J444">
        <v>154.06</v>
      </c>
      <c r="K444">
        <v>90.93</v>
      </c>
      <c r="L444">
        <v>544910.22</v>
      </c>
      <c r="M444">
        <v>321619.40999999997</v>
      </c>
      <c r="N444">
        <v>223290.81</v>
      </c>
    </row>
    <row r="445" spans="1:14">
      <c r="A445" t="s">
        <v>26</v>
      </c>
      <c r="B445" t="s">
        <v>160</v>
      </c>
      <c r="C445" t="s">
        <v>25</v>
      </c>
      <c r="D445" t="s">
        <v>21</v>
      </c>
      <c r="E445" t="s">
        <v>18</v>
      </c>
      <c r="F445" s="18">
        <v>42237</v>
      </c>
      <c r="G445">
        <v>879055869</v>
      </c>
      <c r="H445" s="18">
        <v>42261</v>
      </c>
      <c r="I445">
        <v>1021</v>
      </c>
      <c r="J445">
        <v>47.45</v>
      </c>
      <c r="K445">
        <v>31.79</v>
      </c>
      <c r="L445">
        <v>48446.45</v>
      </c>
      <c r="M445">
        <v>32457.59</v>
      </c>
      <c r="N445">
        <v>15988.86</v>
      </c>
    </row>
    <row r="446" spans="1:14">
      <c r="A446" t="s">
        <v>23</v>
      </c>
      <c r="B446" t="s">
        <v>175</v>
      </c>
      <c r="C446" t="s">
        <v>16</v>
      </c>
      <c r="D446" t="s">
        <v>17</v>
      </c>
      <c r="E446" t="s">
        <v>29</v>
      </c>
      <c r="F446" s="18">
        <v>41367</v>
      </c>
      <c r="G446">
        <v>443551385</v>
      </c>
      <c r="H446" s="18">
        <v>41403</v>
      </c>
      <c r="I446">
        <v>5566</v>
      </c>
      <c r="J446">
        <v>255.28</v>
      </c>
      <c r="K446">
        <v>159.41999999999999</v>
      </c>
      <c r="L446">
        <v>1420888.48</v>
      </c>
      <c r="M446">
        <v>887331.72</v>
      </c>
      <c r="N446">
        <v>533556.76</v>
      </c>
    </row>
    <row r="447" spans="1:14">
      <c r="A447" t="s">
        <v>31</v>
      </c>
      <c r="B447" t="s">
        <v>96</v>
      </c>
      <c r="C447" t="s">
        <v>33</v>
      </c>
      <c r="D447" t="s">
        <v>17</v>
      </c>
      <c r="E447" t="s">
        <v>29</v>
      </c>
      <c r="F447" s="18">
        <v>41330</v>
      </c>
      <c r="G447">
        <v>334958827</v>
      </c>
      <c r="H447" s="18">
        <v>41333</v>
      </c>
      <c r="I447">
        <v>615</v>
      </c>
      <c r="J447">
        <v>81.73</v>
      </c>
      <c r="K447">
        <v>56.67</v>
      </c>
      <c r="L447">
        <v>50263.95</v>
      </c>
      <c r="M447">
        <v>34852.050000000003</v>
      </c>
      <c r="N447">
        <v>15411.9</v>
      </c>
    </row>
    <row r="448" spans="1:14">
      <c r="A448" t="s">
        <v>23</v>
      </c>
      <c r="B448" t="s">
        <v>206</v>
      </c>
      <c r="C448" t="s">
        <v>36</v>
      </c>
      <c r="D448" t="s">
        <v>21</v>
      </c>
      <c r="E448" t="s">
        <v>37</v>
      </c>
      <c r="F448" s="18">
        <v>41709</v>
      </c>
      <c r="G448">
        <v>508014523</v>
      </c>
      <c r="H448" s="18">
        <v>41718</v>
      </c>
      <c r="I448">
        <v>1642</v>
      </c>
      <c r="J448">
        <v>109.28</v>
      </c>
      <c r="K448">
        <v>35.840000000000003</v>
      </c>
      <c r="L448">
        <v>179437.76</v>
      </c>
      <c r="M448">
        <v>58849.279999999999</v>
      </c>
      <c r="N448">
        <v>120588.48</v>
      </c>
    </row>
    <row r="449" spans="1:14">
      <c r="A449" t="s">
        <v>23</v>
      </c>
      <c r="B449" t="s">
        <v>155</v>
      </c>
      <c r="C449" t="s">
        <v>43</v>
      </c>
      <c r="D449" t="s">
        <v>17</v>
      </c>
      <c r="E449" t="s">
        <v>22</v>
      </c>
      <c r="F449" s="18">
        <v>41098</v>
      </c>
      <c r="G449">
        <v>987767302</v>
      </c>
      <c r="H449" s="18">
        <v>41122</v>
      </c>
      <c r="I449">
        <v>1150</v>
      </c>
      <c r="J449">
        <v>651.21</v>
      </c>
      <c r="K449">
        <v>524.96</v>
      </c>
      <c r="L449">
        <v>748891.5</v>
      </c>
      <c r="M449">
        <v>603704</v>
      </c>
      <c r="N449">
        <v>145187.5</v>
      </c>
    </row>
    <row r="450" spans="1:14">
      <c r="A450" t="s">
        <v>14</v>
      </c>
      <c r="B450" t="s">
        <v>173</v>
      </c>
      <c r="C450" t="s">
        <v>50</v>
      </c>
      <c r="D450" t="s">
        <v>21</v>
      </c>
      <c r="E450" t="s">
        <v>29</v>
      </c>
      <c r="F450" s="18">
        <v>41241</v>
      </c>
      <c r="G450">
        <v>519578492</v>
      </c>
      <c r="H450" s="18">
        <v>41272</v>
      </c>
      <c r="I450">
        <v>3677</v>
      </c>
      <c r="J450">
        <v>421.89</v>
      </c>
      <c r="K450">
        <v>364.69</v>
      </c>
      <c r="L450">
        <v>1551289.53</v>
      </c>
      <c r="M450">
        <v>1340965.1299999999</v>
      </c>
      <c r="N450">
        <v>210324.4</v>
      </c>
    </row>
    <row r="451" spans="1:14">
      <c r="A451" t="s">
        <v>31</v>
      </c>
      <c r="B451" t="s">
        <v>163</v>
      </c>
      <c r="C451" t="s">
        <v>20</v>
      </c>
      <c r="D451" t="s">
        <v>21</v>
      </c>
      <c r="E451" t="s">
        <v>18</v>
      </c>
      <c r="F451" s="18">
        <v>42892</v>
      </c>
      <c r="G451">
        <v>619121921</v>
      </c>
      <c r="H451" s="18">
        <v>42896</v>
      </c>
      <c r="I451">
        <v>789</v>
      </c>
      <c r="J451">
        <v>152.58000000000001</v>
      </c>
      <c r="K451">
        <v>97.44</v>
      </c>
      <c r="L451">
        <v>120385.62</v>
      </c>
      <c r="M451">
        <v>76880.160000000003</v>
      </c>
      <c r="N451">
        <v>43505.46</v>
      </c>
    </row>
    <row r="452" spans="1:14">
      <c r="A452" t="s">
        <v>31</v>
      </c>
      <c r="B452" t="s">
        <v>56</v>
      </c>
      <c r="C452" t="s">
        <v>16</v>
      </c>
      <c r="D452" t="s">
        <v>21</v>
      </c>
      <c r="E452" t="s">
        <v>37</v>
      </c>
      <c r="F452" s="18">
        <v>41659</v>
      </c>
      <c r="G452">
        <v>622383916</v>
      </c>
      <c r="H452" s="18">
        <v>41688</v>
      </c>
      <c r="I452">
        <v>6086</v>
      </c>
      <c r="J452">
        <v>255.28</v>
      </c>
      <c r="K452">
        <v>159.41999999999999</v>
      </c>
      <c r="L452">
        <v>1553634.08</v>
      </c>
      <c r="M452">
        <v>970230.12</v>
      </c>
      <c r="N452">
        <v>583403.96</v>
      </c>
    </row>
    <row r="453" spans="1:14">
      <c r="A453" t="s">
        <v>26</v>
      </c>
      <c r="B453" t="s">
        <v>129</v>
      </c>
      <c r="C453" t="s">
        <v>36</v>
      </c>
      <c r="D453" t="s">
        <v>21</v>
      </c>
      <c r="E453" t="s">
        <v>29</v>
      </c>
      <c r="F453" s="18">
        <v>40456</v>
      </c>
      <c r="G453">
        <v>835663306</v>
      </c>
      <c r="H453" s="18">
        <v>40485</v>
      </c>
      <c r="I453">
        <v>197</v>
      </c>
      <c r="J453">
        <v>109.28</v>
      </c>
      <c r="K453">
        <v>35.840000000000003</v>
      </c>
      <c r="L453">
        <v>21528.16</v>
      </c>
      <c r="M453">
        <v>7060.48</v>
      </c>
      <c r="N453">
        <v>14467.68</v>
      </c>
    </row>
    <row r="454" spans="1:14">
      <c r="A454" t="s">
        <v>31</v>
      </c>
      <c r="B454" t="s">
        <v>149</v>
      </c>
      <c r="C454" t="s">
        <v>33</v>
      </c>
      <c r="D454" t="s">
        <v>17</v>
      </c>
      <c r="E454" t="s">
        <v>22</v>
      </c>
      <c r="F454" s="18">
        <v>42585</v>
      </c>
      <c r="G454">
        <v>285571420</v>
      </c>
      <c r="H454" s="18">
        <v>42626</v>
      </c>
      <c r="I454">
        <v>5784</v>
      </c>
      <c r="J454">
        <v>81.73</v>
      </c>
      <c r="K454">
        <v>56.67</v>
      </c>
      <c r="L454">
        <v>472726.32</v>
      </c>
      <c r="M454">
        <v>327779.28000000003</v>
      </c>
      <c r="N454">
        <v>144947.04</v>
      </c>
    </row>
    <row r="455" spans="1:14">
      <c r="A455" t="s">
        <v>31</v>
      </c>
      <c r="B455" t="s">
        <v>56</v>
      </c>
      <c r="C455" t="s">
        <v>16</v>
      </c>
      <c r="D455" t="s">
        <v>17</v>
      </c>
      <c r="E455" t="s">
        <v>22</v>
      </c>
      <c r="F455" s="18">
        <v>42056</v>
      </c>
      <c r="G455">
        <v>769032084</v>
      </c>
      <c r="H455" s="18">
        <v>42097</v>
      </c>
      <c r="I455">
        <v>2538</v>
      </c>
      <c r="J455">
        <v>255.28</v>
      </c>
      <c r="K455">
        <v>159.41999999999999</v>
      </c>
      <c r="L455">
        <v>647900.64</v>
      </c>
      <c r="M455">
        <v>404607.96</v>
      </c>
      <c r="N455">
        <v>243292.68</v>
      </c>
    </row>
    <row r="456" spans="1:14">
      <c r="A456" t="s">
        <v>40</v>
      </c>
      <c r="B456" t="s">
        <v>184</v>
      </c>
      <c r="C456" t="s">
        <v>71</v>
      </c>
      <c r="D456" t="s">
        <v>21</v>
      </c>
      <c r="E456" t="s">
        <v>29</v>
      </c>
      <c r="F456" s="18">
        <v>41566</v>
      </c>
      <c r="G456">
        <v>103281629</v>
      </c>
      <c r="H456" s="18">
        <v>41583</v>
      </c>
      <c r="I456">
        <v>2184</v>
      </c>
      <c r="J456">
        <v>154.06</v>
      </c>
      <c r="K456">
        <v>90.93</v>
      </c>
      <c r="L456">
        <v>336467.04</v>
      </c>
      <c r="M456">
        <v>198591.12</v>
      </c>
      <c r="N456">
        <v>137875.92000000001</v>
      </c>
    </row>
    <row r="457" spans="1:14">
      <c r="A457" t="s">
        <v>14</v>
      </c>
      <c r="B457" t="s">
        <v>211</v>
      </c>
      <c r="C457" t="s">
        <v>28</v>
      </c>
      <c r="D457" t="s">
        <v>17</v>
      </c>
      <c r="E457" t="s">
        <v>29</v>
      </c>
      <c r="F457" s="18">
        <v>42818</v>
      </c>
      <c r="G457">
        <v>675868880</v>
      </c>
      <c r="H457" s="18">
        <v>42866</v>
      </c>
      <c r="I457">
        <v>3476</v>
      </c>
      <c r="J457">
        <v>205.7</v>
      </c>
      <c r="K457">
        <v>117.11</v>
      </c>
      <c r="L457">
        <v>715013.2</v>
      </c>
      <c r="M457">
        <v>407074.36</v>
      </c>
      <c r="N457">
        <v>307938.84000000003</v>
      </c>
    </row>
    <row r="458" spans="1:14">
      <c r="A458" t="s">
        <v>40</v>
      </c>
      <c r="B458" t="s">
        <v>193</v>
      </c>
      <c r="C458" t="s">
        <v>59</v>
      </c>
      <c r="D458" t="s">
        <v>21</v>
      </c>
      <c r="E458" t="s">
        <v>18</v>
      </c>
      <c r="F458" s="18">
        <v>42373</v>
      </c>
      <c r="G458">
        <v>894655168</v>
      </c>
      <c r="H458" s="18">
        <v>42395</v>
      </c>
      <c r="I458">
        <v>7200</v>
      </c>
      <c r="J458">
        <v>9.33</v>
      </c>
      <c r="K458">
        <v>6.92</v>
      </c>
      <c r="L458">
        <v>67176</v>
      </c>
      <c r="M458">
        <v>49824</v>
      </c>
      <c r="N458">
        <v>17352</v>
      </c>
    </row>
    <row r="459" spans="1:14">
      <c r="A459" t="s">
        <v>40</v>
      </c>
      <c r="B459" t="s">
        <v>167</v>
      </c>
      <c r="C459" t="s">
        <v>59</v>
      </c>
      <c r="D459" t="s">
        <v>17</v>
      </c>
      <c r="E459" t="s">
        <v>18</v>
      </c>
      <c r="F459" s="18">
        <v>41328</v>
      </c>
      <c r="G459">
        <v>137814319</v>
      </c>
      <c r="H459" s="18">
        <v>41347</v>
      </c>
      <c r="I459">
        <v>1174</v>
      </c>
      <c r="J459">
        <v>9.33</v>
      </c>
      <c r="K459">
        <v>6.92</v>
      </c>
      <c r="L459">
        <v>10953.42</v>
      </c>
      <c r="M459">
        <v>8124.08</v>
      </c>
      <c r="N459">
        <v>2829.34</v>
      </c>
    </row>
    <row r="460" spans="1:14">
      <c r="A460" t="s">
        <v>23</v>
      </c>
      <c r="B460" t="s">
        <v>196</v>
      </c>
      <c r="C460" t="s">
        <v>16</v>
      </c>
      <c r="D460" t="s">
        <v>21</v>
      </c>
      <c r="E460" t="s">
        <v>37</v>
      </c>
      <c r="F460" s="18">
        <v>41171</v>
      </c>
      <c r="G460">
        <v>103832662</v>
      </c>
      <c r="H460" s="18">
        <v>41202</v>
      </c>
      <c r="I460">
        <v>5247</v>
      </c>
      <c r="J460">
        <v>255.28</v>
      </c>
      <c r="K460">
        <v>159.41999999999999</v>
      </c>
      <c r="L460">
        <v>1339454.1599999999</v>
      </c>
      <c r="M460">
        <v>836476.74</v>
      </c>
      <c r="N460">
        <v>502977.42</v>
      </c>
    </row>
    <row r="461" spans="1:14">
      <c r="A461" t="s">
        <v>31</v>
      </c>
      <c r="B461" t="s">
        <v>149</v>
      </c>
      <c r="C461" t="s">
        <v>33</v>
      </c>
      <c r="D461" t="s">
        <v>21</v>
      </c>
      <c r="E461" t="s">
        <v>37</v>
      </c>
      <c r="F461" s="18">
        <v>42394</v>
      </c>
      <c r="G461">
        <v>761509025</v>
      </c>
      <c r="H461" s="18">
        <v>42432</v>
      </c>
      <c r="I461">
        <v>6298</v>
      </c>
      <c r="J461">
        <v>81.73</v>
      </c>
      <c r="K461">
        <v>56.67</v>
      </c>
      <c r="L461">
        <v>514735.54</v>
      </c>
      <c r="M461">
        <v>356907.66</v>
      </c>
      <c r="N461">
        <v>157827.88</v>
      </c>
    </row>
    <row r="462" spans="1:14">
      <c r="A462" t="s">
        <v>40</v>
      </c>
      <c r="B462" t="s">
        <v>213</v>
      </c>
      <c r="C462" t="s">
        <v>25</v>
      </c>
      <c r="D462" t="s">
        <v>17</v>
      </c>
      <c r="E462" t="s">
        <v>18</v>
      </c>
      <c r="F462" s="18">
        <v>40347</v>
      </c>
      <c r="G462">
        <v>799954736</v>
      </c>
      <c r="H462" s="18">
        <v>40380</v>
      </c>
      <c r="I462">
        <v>3238</v>
      </c>
      <c r="J462">
        <v>47.45</v>
      </c>
      <c r="K462">
        <v>31.79</v>
      </c>
      <c r="L462">
        <v>153643.1</v>
      </c>
      <c r="M462">
        <v>102936.02</v>
      </c>
      <c r="N462">
        <v>50707.08</v>
      </c>
    </row>
    <row r="463" spans="1:14">
      <c r="A463" t="s">
        <v>26</v>
      </c>
      <c r="B463" t="s">
        <v>46</v>
      </c>
      <c r="C463" t="s">
        <v>20</v>
      </c>
      <c r="D463" t="s">
        <v>21</v>
      </c>
      <c r="E463" t="s">
        <v>29</v>
      </c>
      <c r="F463" s="18">
        <v>40450</v>
      </c>
      <c r="G463">
        <v>778593623</v>
      </c>
      <c r="H463" s="18">
        <v>40499</v>
      </c>
      <c r="I463">
        <v>2010</v>
      </c>
      <c r="J463">
        <v>152.58000000000001</v>
      </c>
      <c r="K463">
        <v>97.44</v>
      </c>
      <c r="L463">
        <v>306685.8</v>
      </c>
      <c r="M463">
        <v>195854.4</v>
      </c>
      <c r="N463">
        <v>110831.4</v>
      </c>
    </row>
    <row r="464" spans="1:14">
      <c r="A464" t="s">
        <v>14</v>
      </c>
      <c r="B464" t="s">
        <v>15</v>
      </c>
      <c r="C464" t="s">
        <v>45</v>
      </c>
      <c r="D464" t="s">
        <v>21</v>
      </c>
      <c r="E464" t="s">
        <v>18</v>
      </c>
      <c r="F464" s="18">
        <v>40215</v>
      </c>
      <c r="G464">
        <v>877162015</v>
      </c>
      <c r="H464" s="18">
        <v>40244</v>
      </c>
      <c r="I464">
        <v>588</v>
      </c>
      <c r="J464">
        <v>437.2</v>
      </c>
      <c r="K464">
        <v>263.33</v>
      </c>
      <c r="L464">
        <v>257073.6</v>
      </c>
      <c r="M464">
        <v>154838.04</v>
      </c>
      <c r="N464">
        <v>102235.56</v>
      </c>
    </row>
    <row r="465" spans="1:14">
      <c r="A465" t="s">
        <v>23</v>
      </c>
      <c r="B465" t="s">
        <v>120</v>
      </c>
      <c r="C465" t="s">
        <v>33</v>
      </c>
      <c r="D465" t="s">
        <v>17</v>
      </c>
      <c r="E465" t="s">
        <v>37</v>
      </c>
      <c r="F465" s="18">
        <v>41689</v>
      </c>
      <c r="G465">
        <v>445708739</v>
      </c>
      <c r="H465" s="18">
        <v>41697</v>
      </c>
      <c r="I465">
        <v>3975</v>
      </c>
      <c r="J465">
        <v>81.73</v>
      </c>
      <c r="K465">
        <v>56.67</v>
      </c>
      <c r="L465">
        <v>324876.75</v>
      </c>
      <c r="M465">
        <v>225263.25</v>
      </c>
      <c r="N465">
        <v>99613.5</v>
      </c>
    </row>
    <row r="466" spans="1:14">
      <c r="A466" t="s">
        <v>40</v>
      </c>
      <c r="B466" t="s">
        <v>184</v>
      </c>
      <c r="C466" t="s">
        <v>79</v>
      </c>
      <c r="D466" t="s">
        <v>21</v>
      </c>
      <c r="E466" t="s">
        <v>18</v>
      </c>
      <c r="F466" s="18">
        <v>41779</v>
      </c>
      <c r="G466">
        <v>254595124</v>
      </c>
      <c r="H466" s="18">
        <v>41811</v>
      </c>
      <c r="I466">
        <v>9210</v>
      </c>
      <c r="J466">
        <v>668.27</v>
      </c>
      <c r="K466">
        <v>502.54</v>
      </c>
      <c r="L466">
        <v>6154766.7000000002</v>
      </c>
      <c r="M466">
        <v>4628393.4000000004</v>
      </c>
      <c r="N466">
        <v>1526373.3</v>
      </c>
    </row>
    <row r="467" spans="1:14">
      <c r="A467" t="s">
        <v>40</v>
      </c>
      <c r="B467" t="s">
        <v>153</v>
      </c>
      <c r="C467" t="s">
        <v>16</v>
      </c>
      <c r="D467" t="s">
        <v>17</v>
      </c>
      <c r="E467" t="s">
        <v>37</v>
      </c>
      <c r="F467" s="18">
        <v>41928</v>
      </c>
      <c r="G467">
        <v>244494998</v>
      </c>
      <c r="H467" s="18">
        <v>41964</v>
      </c>
      <c r="I467">
        <v>358</v>
      </c>
      <c r="J467">
        <v>255.28</v>
      </c>
      <c r="K467">
        <v>159.41999999999999</v>
      </c>
      <c r="L467">
        <v>91390.24</v>
      </c>
      <c r="M467">
        <v>57072.36</v>
      </c>
      <c r="N467">
        <v>34317.879999999997</v>
      </c>
    </row>
    <row r="468" spans="1:14">
      <c r="A468" t="s">
        <v>40</v>
      </c>
      <c r="B468" t="s">
        <v>214</v>
      </c>
      <c r="C468" t="s">
        <v>28</v>
      </c>
      <c r="D468" t="s">
        <v>17</v>
      </c>
      <c r="E468" t="s">
        <v>18</v>
      </c>
      <c r="F468" s="18">
        <v>41204</v>
      </c>
      <c r="G468">
        <v>876394689</v>
      </c>
      <c r="H468" s="18">
        <v>41222</v>
      </c>
      <c r="I468">
        <v>3519</v>
      </c>
      <c r="J468">
        <v>205.7</v>
      </c>
      <c r="K468">
        <v>117.11</v>
      </c>
      <c r="L468">
        <v>723858.3</v>
      </c>
      <c r="M468">
        <v>412110.09</v>
      </c>
      <c r="N468">
        <v>311748.21000000002</v>
      </c>
    </row>
    <row r="469" spans="1:14">
      <c r="A469" t="s">
        <v>14</v>
      </c>
      <c r="B469" t="s">
        <v>185</v>
      </c>
      <c r="C469" t="s">
        <v>59</v>
      </c>
      <c r="D469" t="s">
        <v>17</v>
      </c>
      <c r="E469" t="s">
        <v>29</v>
      </c>
      <c r="F469" s="18">
        <v>40445</v>
      </c>
      <c r="G469">
        <v>881593024</v>
      </c>
      <c r="H469" s="18">
        <v>40460</v>
      </c>
      <c r="I469">
        <v>1822</v>
      </c>
      <c r="J469">
        <v>9.33</v>
      </c>
      <c r="K469">
        <v>6.92</v>
      </c>
      <c r="L469">
        <v>16999.259999999998</v>
      </c>
      <c r="M469">
        <v>12608.24</v>
      </c>
      <c r="N469">
        <v>4391.0200000000004</v>
      </c>
    </row>
    <row r="470" spans="1:14">
      <c r="A470" t="s">
        <v>40</v>
      </c>
      <c r="B470" t="s">
        <v>114</v>
      </c>
      <c r="C470" t="s">
        <v>36</v>
      </c>
      <c r="D470" t="s">
        <v>17</v>
      </c>
      <c r="E470" t="s">
        <v>22</v>
      </c>
      <c r="F470" s="18">
        <v>40878</v>
      </c>
      <c r="G470">
        <v>411701333</v>
      </c>
      <c r="H470" s="18">
        <v>40904</v>
      </c>
      <c r="I470">
        <v>428</v>
      </c>
      <c r="J470">
        <v>109.28</v>
      </c>
      <c r="K470">
        <v>35.840000000000003</v>
      </c>
      <c r="L470">
        <v>46771.839999999997</v>
      </c>
      <c r="M470">
        <v>15339.52</v>
      </c>
      <c r="N470">
        <v>31432.32</v>
      </c>
    </row>
    <row r="471" spans="1:14">
      <c r="A471" t="s">
        <v>26</v>
      </c>
      <c r="B471" t="s">
        <v>194</v>
      </c>
      <c r="C471" t="s">
        <v>16</v>
      </c>
      <c r="D471" t="s">
        <v>17</v>
      </c>
      <c r="E471" t="s">
        <v>18</v>
      </c>
      <c r="F471" s="18">
        <v>42737</v>
      </c>
      <c r="G471">
        <v>588643443</v>
      </c>
      <c r="H471" s="18">
        <v>42777</v>
      </c>
      <c r="I471">
        <v>1531</v>
      </c>
      <c r="J471">
        <v>255.28</v>
      </c>
      <c r="K471">
        <v>159.41999999999999</v>
      </c>
      <c r="L471">
        <v>390833.68</v>
      </c>
      <c r="M471">
        <v>244072.02</v>
      </c>
      <c r="N471">
        <v>146761.66</v>
      </c>
    </row>
    <row r="472" spans="1:14">
      <c r="A472" t="s">
        <v>23</v>
      </c>
      <c r="B472" t="s">
        <v>178</v>
      </c>
      <c r="C472" t="s">
        <v>25</v>
      </c>
      <c r="D472" t="s">
        <v>21</v>
      </c>
      <c r="E472" t="s">
        <v>18</v>
      </c>
      <c r="F472" s="18">
        <v>41114</v>
      </c>
      <c r="G472">
        <v>354655683</v>
      </c>
      <c r="H472" s="18">
        <v>41121</v>
      </c>
      <c r="I472">
        <v>9353</v>
      </c>
      <c r="J472">
        <v>47.45</v>
      </c>
      <c r="K472">
        <v>31.79</v>
      </c>
      <c r="L472">
        <v>443799.85</v>
      </c>
      <c r="M472">
        <v>297331.87</v>
      </c>
      <c r="N472">
        <v>146467.98000000001</v>
      </c>
    </row>
    <row r="473" spans="1:14">
      <c r="A473" t="s">
        <v>26</v>
      </c>
      <c r="B473" t="s">
        <v>87</v>
      </c>
      <c r="C473" t="s">
        <v>36</v>
      </c>
      <c r="D473" t="s">
        <v>21</v>
      </c>
      <c r="E473" t="s">
        <v>29</v>
      </c>
      <c r="F473" s="18">
        <v>41168</v>
      </c>
      <c r="G473">
        <v>522286880</v>
      </c>
      <c r="H473" s="18">
        <v>41185</v>
      </c>
      <c r="I473">
        <v>5149</v>
      </c>
      <c r="J473">
        <v>109.28</v>
      </c>
      <c r="K473">
        <v>35.840000000000003</v>
      </c>
      <c r="L473">
        <v>562682.72</v>
      </c>
      <c r="M473">
        <v>184540.16</v>
      </c>
      <c r="N473">
        <v>378142.56</v>
      </c>
    </row>
    <row r="474" spans="1:14">
      <c r="A474" t="s">
        <v>23</v>
      </c>
      <c r="B474" t="s">
        <v>207</v>
      </c>
      <c r="C474" t="s">
        <v>43</v>
      </c>
      <c r="D474" t="s">
        <v>21</v>
      </c>
      <c r="E474" t="s">
        <v>22</v>
      </c>
      <c r="F474" s="18">
        <v>42916</v>
      </c>
      <c r="G474">
        <v>624398362</v>
      </c>
      <c r="H474" s="18">
        <v>42940</v>
      </c>
      <c r="I474">
        <v>2206</v>
      </c>
      <c r="J474">
        <v>651.21</v>
      </c>
      <c r="K474">
        <v>524.96</v>
      </c>
      <c r="L474">
        <v>1436569.26</v>
      </c>
      <c r="M474">
        <v>1158061.76</v>
      </c>
      <c r="N474">
        <v>278507.5</v>
      </c>
    </row>
    <row r="475" spans="1:14">
      <c r="A475" t="s">
        <v>23</v>
      </c>
      <c r="B475" t="s">
        <v>116</v>
      </c>
      <c r="C475" t="s">
        <v>25</v>
      </c>
      <c r="D475" t="s">
        <v>17</v>
      </c>
      <c r="E475" t="s">
        <v>22</v>
      </c>
      <c r="F475" s="18">
        <v>42618</v>
      </c>
      <c r="G475">
        <v>264163959</v>
      </c>
      <c r="H475" s="18">
        <v>42635</v>
      </c>
      <c r="I475">
        <v>840</v>
      </c>
      <c r="J475">
        <v>47.45</v>
      </c>
      <c r="K475">
        <v>31.79</v>
      </c>
      <c r="L475">
        <v>39858</v>
      </c>
      <c r="M475">
        <v>26703.599999999999</v>
      </c>
      <c r="N475">
        <v>13154.4</v>
      </c>
    </row>
    <row r="476" spans="1:14">
      <c r="A476" t="s">
        <v>40</v>
      </c>
      <c r="B476" t="s">
        <v>139</v>
      </c>
      <c r="C476" t="s">
        <v>25</v>
      </c>
      <c r="D476" t="s">
        <v>21</v>
      </c>
      <c r="E476" t="s">
        <v>18</v>
      </c>
      <c r="F476" s="18">
        <v>42450</v>
      </c>
      <c r="G476">
        <v>465069997</v>
      </c>
      <c r="H476" s="18">
        <v>42452</v>
      </c>
      <c r="I476">
        <v>3402</v>
      </c>
      <c r="J476">
        <v>47.45</v>
      </c>
      <c r="K476">
        <v>31.79</v>
      </c>
      <c r="L476">
        <v>161424.9</v>
      </c>
      <c r="M476">
        <v>108149.58</v>
      </c>
      <c r="N476">
        <v>53275.32</v>
      </c>
    </row>
    <row r="477" spans="1:14">
      <c r="A477" t="s">
        <v>23</v>
      </c>
      <c r="B477" t="s">
        <v>98</v>
      </c>
      <c r="C477" t="s">
        <v>43</v>
      </c>
      <c r="D477" t="s">
        <v>21</v>
      </c>
      <c r="E477" t="s">
        <v>37</v>
      </c>
      <c r="F477" s="18">
        <v>40832</v>
      </c>
      <c r="G477">
        <v>520915305</v>
      </c>
      <c r="H477" s="18">
        <v>40854</v>
      </c>
      <c r="I477">
        <v>9270</v>
      </c>
      <c r="J477">
        <v>651.21</v>
      </c>
      <c r="K477">
        <v>524.96</v>
      </c>
      <c r="L477">
        <v>6036716.7000000002</v>
      </c>
      <c r="M477">
        <v>4866379.2</v>
      </c>
      <c r="N477">
        <v>1170337.5</v>
      </c>
    </row>
    <row r="478" spans="1:14">
      <c r="A478" t="s">
        <v>34</v>
      </c>
      <c r="B478" t="s">
        <v>68</v>
      </c>
      <c r="C478" t="s">
        <v>25</v>
      </c>
      <c r="D478" t="s">
        <v>21</v>
      </c>
      <c r="E478" t="s">
        <v>37</v>
      </c>
      <c r="F478" s="18">
        <v>42103</v>
      </c>
      <c r="G478">
        <v>245811212</v>
      </c>
      <c r="H478" s="18">
        <v>42135</v>
      </c>
      <c r="I478">
        <v>9855</v>
      </c>
      <c r="J478">
        <v>47.45</v>
      </c>
      <c r="K478">
        <v>31.79</v>
      </c>
      <c r="L478">
        <v>467619.75</v>
      </c>
      <c r="M478">
        <v>313290.45</v>
      </c>
      <c r="N478">
        <v>154329.29999999999</v>
      </c>
    </row>
    <row r="479" spans="1:14">
      <c r="A479" t="s">
        <v>23</v>
      </c>
      <c r="B479" t="s">
        <v>132</v>
      </c>
      <c r="C479" t="s">
        <v>28</v>
      </c>
      <c r="D479" t="s">
        <v>17</v>
      </c>
      <c r="E479" t="s">
        <v>37</v>
      </c>
      <c r="F479" s="18">
        <v>41310</v>
      </c>
      <c r="G479">
        <v>424181544</v>
      </c>
      <c r="H479" s="18">
        <v>41337</v>
      </c>
      <c r="I479">
        <v>3600</v>
      </c>
      <c r="J479">
        <v>205.7</v>
      </c>
      <c r="K479">
        <v>117.11</v>
      </c>
      <c r="L479">
        <v>740520</v>
      </c>
      <c r="M479">
        <v>421596</v>
      </c>
      <c r="N479">
        <v>318924</v>
      </c>
    </row>
    <row r="480" spans="1:14">
      <c r="A480" t="s">
        <v>23</v>
      </c>
      <c r="B480" t="s">
        <v>118</v>
      </c>
      <c r="C480" t="s">
        <v>43</v>
      </c>
      <c r="D480" t="s">
        <v>17</v>
      </c>
      <c r="E480" t="s">
        <v>37</v>
      </c>
      <c r="F480" s="18">
        <v>42188</v>
      </c>
      <c r="G480">
        <v>560762631</v>
      </c>
      <c r="H480" s="18">
        <v>42201</v>
      </c>
      <c r="I480">
        <v>979</v>
      </c>
      <c r="J480">
        <v>651.21</v>
      </c>
      <c r="K480">
        <v>524.96</v>
      </c>
      <c r="L480">
        <v>637534.59</v>
      </c>
      <c r="M480">
        <v>513935.84</v>
      </c>
      <c r="N480">
        <v>123598.75</v>
      </c>
    </row>
    <row r="481" spans="1:14">
      <c r="A481" t="s">
        <v>34</v>
      </c>
      <c r="B481" t="s">
        <v>66</v>
      </c>
      <c r="C481" t="s">
        <v>43</v>
      </c>
      <c r="D481" t="s">
        <v>21</v>
      </c>
      <c r="E481" t="s">
        <v>37</v>
      </c>
      <c r="F481" s="18">
        <v>41945</v>
      </c>
      <c r="G481">
        <v>230603301</v>
      </c>
      <c r="H481" s="18">
        <v>41983</v>
      </c>
      <c r="I481">
        <v>9496</v>
      </c>
      <c r="J481">
        <v>651.21</v>
      </c>
      <c r="K481">
        <v>524.96</v>
      </c>
      <c r="L481">
        <v>6183890.1600000001</v>
      </c>
      <c r="M481">
        <v>4985020.16</v>
      </c>
      <c r="N481">
        <v>1198870</v>
      </c>
    </row>
    <row r="482" spans="1:14">
      <c r="A482" t="s">
        <v>34</v>
      </c>
      <c r="B482" t="s">
        <v>212</v>
      </c>
      <c r="C482" t="s">
        <v>71</v>
      </c>
      <c r="D482" t="s">
        <v>17</v>
      </c>
      <c r="E482" t="s">
        <v>37</v>
      </c>
      <c r="F482" s="18">
        <v>40945</v>
      </c>
      <c r="G482">
        <v>429064881</v>
      </c>
      <c r="H482" s="18">
        <v>40954</v>
      </c>
      <c r="I482">
        <v>8688</v>
      </c>
      <c r="J482">
        <v>154.06</v>
      </c>
      <c r="K482">
        <v>90.93</v>
      </c>
      <c r="L482">
        <v>1338473.28</v>
      </c>
      <c r="M482">
        <v>789999.84</v>
      </c>
      <c r="N482">
        <v>548473.43999999994</v>
      </c>
    </row>
    <row r="483" spans="1:14">
      <c r="A483" t="s">
        <v>26</v>
      </c>
      <c r="B483" t="s">
        <v>90</v>
      </c>
      <c r="C483" t="s">
        <v>79</v>
      </c>
      <c r="D483" t="s">
        <v>21</v>
      </c>
      <c r="E483" t="s">
        <v>22</v>
      </c>
      <c r="F483" s="18">
        <v>41322</v>
      </c>
      <c r="G483">
        <v>421821200</v>
      </c>
      <c r="H483" s="18">
        <v>41348</v>
      </c>
      <c r="I483">
        <v>5122</v>
      </c>
      <c r="J483">
        <v>668.27</v>
      </c>
      <c r="K483">
        <v>502.54</v>
      </c>
      <c r="L483">
        <v>3422878.94</v>
      </c>
      <c r="M483">
        <v>2574009.88</v>
      </c>
      <c r="N483">
        <v>848869.06</v>
      </c>
    </row>
    <row r="484" spans="1:14">
      <c r="A484" t="s">
        <v>40</v>
      </c>
      <c r="B484" t="s">
        <v>69</v>
      </c>
      <c r="C484" t="s">
        <v>43</v>
      </c>
      <c r="D484" t="s">
        <v>17</v>
      </c>
      <c r="E484" t="s">
        <v>22</v>
      </c>
      <c r="F484" s="18">
        <v>42835</v>
      </c>
      <c r="G484">
        <v>894858586</v>
      </c>
      <c r="H484" s="18">
        <v>42882</v>
      </c>
      <c r="I484">
        <v>7396</v>
      </c>
      <c r="J484">
        <v>651.21</v>
      </c>
      <c r="K484">
        <v>524.96</v>
      </c>
      <c r="L484">
        <v>4816349.16</v>
      </c>
      <c r="M484">
        <v>3882604.16</v>
      </c>
      <c r="N484">
        <v>933745</v>
      </c>
    </row>
    <row r="485" spans="1:14">
      <c r="A485" t="s">
        <v>26</v>
      </c>
      <c r="B485" t="s">
        <v>183</v>
      </c>
      <c r="C485" t="s">
        <v>25</v>
      </c>
      <c r="D485" t="s">
        <v>21</v>
      </c>
      <c r="E485" t="s">
        <v>22</v>
      </c>
      <c r="F485" s="18">
        <v>41482</v>
      </c>
      <c r="G485">
        <v>804475867</v>
      </c>
      <c r="H485" s="18">
        <v>41504</v>
      </c>
      <c r="I485">
        <v>1141</v>
      </c>
      <c r="J485">
        <v>47.45</v>
      </c>
      <c r="K485">
        <v>31.79</v>
      </c>
      <c r="L485">
        <v>54140.45</v>
      </c>
      <c r="M485">
        <v>36272.39</v>
      </c>
      <c r="N485">
        <v>17868.060000000001</v>
      </c>
    </row>
    <row r="486" spans="1:14">
      <c r="A486" t="s">
        <v>40</v>
      </c>
      <c r="B486" t="s">
        <v>201</v>
      </c>
      <c r="C486" t="s">
        <v>16</v>
      </c>
      <c r="D486" t="s">
        <v>21</v>
      </c>
      <c r="E486" t="s">
        <v>18</v>
      </c>
      <c r="F486" s="18">
        <v>41948</v>
      </c>
      <c r="G486">
        <v>527284371</v>
      </c>
      <c r="H486" s="18">
        <v>41961</v>
      </c>
      <c r="I486">
        <v>4018</v>
      </c>
      <c r="J486">
        <v>255.28</v>
      </c>
      <c r="K486">
        <v>159.41999999999999</v>
      </c>
      <c r="L486">
        <v>1025715.04</v>
      </c>
      <c r="M486">
        <v>640549.56000000006</v>
      </c>
      <c r="N486">
        <v>385165.48</v>
      </c>
    </row>
    <row r="487" spans="1:14">
      <c r="A487" t="s">
        <v>26</v>
      </c>
      <c r="B487" t="s">
        <v>146</v>
      </c>
      <c r="C487" t="s">
        <v>25</v>
      </c>
      <c r="D487" t="s">
        <v>21</v>
      </c>
      <c r="E487" t="s">
        <v>18</v>
      </c>
      <c r="F487" s="18">
        <v>42393</v>
      </c>
      <c r="G487">
        <v>510207927</v>
      </c>
      <c r="H487" s="18">
        <v>42415</v>
      </c>
      <c r="I487">
        <v>718</v>
      </c>
      <c r="J487">
        <v>47.45</v>
      </c>
      <c r="K487">
        <v>31.79</v>
      </c>
      <c r="L487">
        <v>34069.1</v>
      </c>
      <c r="M487">
        <v>22825.22</v>
      </c>
      <c r="N487">
        <v>11243.88</v>
      </c>
    </row>
    <row r="488" spans="1:14">
      <c r="A488" t="s">
        <v>26</v>
      </c>
      <c r="B488" t="s">
        <v>30</v>
      </c>
      <c r="C488" t="s">
        <v>71</v>
      </c>
      <c r="D488" t="s">
        <v>21</v>
      </c>
      <c r="E488" t="s">
        <v>22</v>
      </c>
      <c r="F488" s="18">
        <v>41364</v>
      </c>
      <c r="G488">
        <v>820482861</v>
      </c>
      <c r="H488" s="18">
        <v>41375</v>
      </c>
      <c r="I488">
        <v>7967</v>
      </c>
      <c r="J488">
        <v>154.06</v>
      </c>
      <c r="K488">
        <v>90.93</v>
      </c>
      <c r="L488">
        <v>1227396.02</v>
      </c>
      <c r="M488">
        <v>724439.31</v>
      </c>
      <c r="N488">
        <v>502956.71</v>
      </c>
    </row>
    <row r="489" spans="1:14">
      <c r="A489" t="s">
        <v>31</v>
      </c>
      <c r="B489" t="s">
        <v>190</v>
      </c>
      <c r="C489" t="s">
        <v>45</v>
      </c>
      <c r="D489" t="s">
        <v>17</v>
      </c>
      <c r="E489" t="s">
        <v>18</v>
      </c>
      <c r="F489" s="18">
        <v>41948</v>
      </c>
      <c r="G489">
        <v>695658004</v>
      </c>
      <c r="H489" s="18">
        <v>41981</v>
      </c>
      <c r="I489">
        <v>9517</v>
      </c>
      <c r="J489">
        <v>437.2</v>
      </c>
      <c r="K489">
        <v>263.33</v>
      </c>
      <c r="L489">
        <v>4160832.4</v>
      </c>
      <c r="M489">
        <v>2506111.61</v>
      </c>
      <c r="N489">
        <v>1654720.79</v>
      </c>
    </row>
    <row r="490" spans="1:14">
      <c r="A490" t="s">
        <v>34</v>
      </c>
      <c r="B490" t="s">
        <v>215</v>
      </c>
      <c r="C490" t="s">
        <v>45</v>
      </c>
      <c r="D490" t="s">
        <v>21</v>
      </c>
      <c r="E490" t="s">
        <v>37</v>
      </c>
      <c r="F490" s="18">
        <v>42088</v>
      </c>
      <c r="G490">
        <v>793594682</v>
      </c>
      <c r="H490" s="18">
        <v>42090</v>
      </c>
      <c r="I490">
        <v>1157</v>
      </c>
      <c r="J490">
        <v>437.2</v>
      </c>
      <c r="K490">
        <v>263.33</v>
      </c>
      <c r="L490">
        <v>505840.4</v>
      </c>
      <c r="M490">
        <v>304672.81</v>
      </c>
      <c r="N490">
        <v>201167.59</v>
      </c>
    </row>
    <row r="491" spans="1:14">
      <c r="A491" t="s">
        <v>40</v>
      </c>
      <c r="B491" t="s">
        <v>117</v>
      </c>
      <c r="C491" t="s">
        <v>16</v>
      </c>
      <c r="D491" t="s">
        <v>17</v>
      </c>
      <c r="E491" t="s">
        <v>18</v>
      </c>
      <c r="F491" s="18">
        <v>41498</v>
      </c>
      <c r="G491">
        <v>942466723</v>
      </c>
      <c r="H491" s="18">
        <v>41521</v>
      </c>
      <c r="I491">
        <v>5702</v>
      </c>
      <c r="J491">
        <v>255.28</v>
      </c>
      <c r="K491">
        <v>159.41999999999999</v>
      </c>
      <c r="L491">
        <v>1455606.56</v>
      </c>
      <c r="M491">
        <v>909012.84</v>
      </c>
      <c r="N491">
        <v>546593.72</v>
      </c>
    </row>
    <row r="492" spans="1:14">
      <c r="A492" t="s">
        <v>40</v>
      </c>
      <c r="B492" t="s">
        <v>193</v>
      </c>
      <c r="C492" t="s">
        <v>59</v>
      </c>
      <c r="D492" t="s">
        <v>21</v>
      </c>
      <c r="E492" t="s">
        <v>29</v>
      </c>
      <c r="F492" s="18">
        <v>40283</v>
      </c>
      <c r="G492">
        <v>590760457</v>
      </c>
      <c r="H492" s="18">
        <v>40296</v>
      </c>
      <c r="I492">
        <v>8002</v>
      </c>
      <c r="J492">
        <v>9.33</v>
      </c>
      <c r="K492">
        <v>6.92</v>
      </c>
      <c r="L492">
        <v>74658.66</v>
      </c>
      <c r="M492">
        <v>55373.84</v>
      </c>
      <c r="N492">
        <v>19284.82</v>
      </c>
    </row>
    <row r="493" spans="1:14">
      <c r="A493" t="s">
        <v>40</v>
      </c>
      <c r="B493" t="s">
        <v>156</v>
      </c>
      <c r="C493" t="s">
        <v>43</v>
      </c>
      <c r="D493" t="s">
        <v>21</v>
      </c>
      <c r="E493" t="s">
        <v>18</v>
      </c>
      <c r="F493" s="18">
        <v>40319</v>
      </c>
      <c r="G493">
        <v>157274711</v>
      </c>
      <c r="H493" s="18">
        <v>40346</v>
      </c>
      <c r="I493">
        <v>9937</v>
      </c>
      <c r="J493">
        <v>651.21</v>
      </c>
      <c r="K493">
        <v>524.96</v>
      </c>
      <c r="L493">
        <v>6471073.7699999996</v>
      </c>
      <c r="M493">
        <v>5216527.5199999996</v>
      </c>
      <c r="N493">
        <v>1254546.25</v>
      </c>
    </row>
    <row r="494" spans="1:14">
      <c r="A494" t="s">
        <v>40</v>
      </c>
      <c r="B494" t="s">
        <v>72</v>
      </c>
      <c r="C494" t="s">
        <v>25</v>
      </c>
      <c r="D494" t="s">
        <v>21</v>
      </c>
      <c r="E494" t="s">
        <v>29</v>
      </c>
      <c r="F494" s="18">
        <v>41104</v>
      </c>
      <c r="G494">
        <v>581120812</v>
      </c>
      <c r="H494" s="18">
        <v>41137</v>
      </c>
      <c r="I494">
        <v>5417</v>
      </c>
      <c r="J494">
        <v>47.45</v>
      </c>
      <c r="K494">
        <v>31.79</v>
      </c>
      <c r="L494">
        <v>257036.65</v>
      </c>
      <c r="M494">
        <v>172206.43</v>
      </c>
      <c r="N494">
        <v>84830.22</v>
      </c>
    </row>
    <row r="495" spans="1:14">
      <c r="A495" t="s">
        <v>40</v>
      </c>
      <c r="B495" t="s">
        <v>135</v>
      </c>
      <c r="C495" t="s">
        <v>59</v>
      </c>
      <c r="D495" t="s">
        <v>21</v>
      </c>
      <c r="E495" t="s">
        <v>37</v>
      </c>
      <c r="F495" s="18">
        <v>41144</v>
      </c>
      <c r="G495">
        <v>171722590</v>
      </c>
      <c r="H495" s="18">
        <v>41182</v>
      </c>
      <c r="I495">
        <v>5385</v>
      </c>
      <c r="J495">
        <v>9.33</v>
      </c>
      <c r="K495">
        <v>6.92</v>
      </c>
      <c r="L495">
        <v>50242.05</v>
      </c>
      <c r="M495">
        <v>37264.199999999997</v>
      </c>
      <c r="N495">
        <v>12977.85</v>
      </c>
    </row>
    <row r="496" spans="1:14">
      <c r="A496" t="s">
        <v>23</v>
      </c>
      <c r="B496" t="s">
        <v>162</v>
      </c>
      <c r="C496" t="s">
        <v>43</v>
      </c>
      <c r="D496" t="s">
        <v>21</v>
      </c>
      <c r="E496" t="s">
        <v>29</v>
      </c>
      <c r="F496" s="18">
        <v>42098</v>
      </c>
      <c r="G496">
        <v>458816373</v>
      </c>
      <c r="H496" s="18">
        <v>42110</v>
      </c>
      <c r="I496">
        <v>2815</v>
      </c>
      <c r="J496">
        <v>651.21</v>
      </c>
      <c r="K496">
        <v>524.96</v>
      </c>
      <c r="L496">
        <v>1833156.15</v>
      </c>
      <c r="M496">
        <v>1477762.4</v>
      </c>
      <c r="N496">
        <v>355393.75</v>
      </c>
    </row>
    <row r="497" spans="1:14">
      <c r="A497" t="s">
        <v>26</v>
      </c>
      <c r="B497" t="s">
        <v>186</v>
      </c>
      <c r="C497" t="s">
        <v>25</v>
      </c>
      <c r="D497" t="s">
        <v>21</v>
      </c>
      <c r="E497" t="s">
        <v>37</v>
      </c>
      <c r="F497" s="18">
        <v>41867</v>
      </c>
      <c r="G497">
        <v>342450988</v>
      </c>
      <c r="H497" s="18">
        <v>41880</v>
      </c>
      <c r="I497">
        <v>7712</v>
      </c>
      <c r="J497">
        <v>47.45</v>
      </c>
      <c r="K497">
        <v>31.79</v>
      </c>
      <c r="L497">
        <v>365934.4</v>
      </c>
      <c r="M497">
        <v>245164.48</v>
      </c>
      <c r="N497">
        <v>120769.92</v>
      </c>
    </row>
    <row r="498" spans="1:14">
      <c r="A498" t="s">
        <v>23</v>
      </c>
      <c r="B498" t="s">
        <v>94</v>
      </c>
      <c r="C498" t="s">
        <v>79</v>
      </c>
      <c r="D498" t="s">
        <v>21</v>
      </c>
      <c r="E498" t="s">
        <v>29</v>
      </c>
      <c r="F498" s="18">
        <v>41504</v>
      </c>
      <c r="G498">
        <v>142987763</v>
      </c>
      <c r="H498" s="18">
        <v>41518</v>
      </c>
      <c r="I498">
        <v>2112</v>
      </c>
      <c r="J498">
        <v>668.27</v>
      </c>
      <c r="K498">
        <v>502.54</v>
      </c>
      <c r="L498">
        <v>1411386.24</v>
      </c>
      <c r="M498">
        <v>1061364.48</v>
      </c>
      <c r="N498">
        <v>350021.76</v>
      </c>
    </row>
    <row r="499" spans="1:14">
      <c r="A499" t="s">
        <v>31</v>
      </c>
      <c r="B499" t="s">
        <v>149</v>
      </c>
      <c r="C499" t="s">
        <v>36</v>
      </c>
      <c r="D499" t="s">
        <v>21</v>
      </c>
      <c r="E499" t="s">
        <v>29</v>
      </c>
      <c r="F499" s="18">
        <v>41072</v>
      </c>
      <c r="G499">
        <v>251100528</v>
      </c>
      <c r="H499" s="18">
        <v>41095</v>
      </c>
      <c r="I499">
        <v>5081</v>
      </c>
      <c r="J499">
        <v>109.28</v>
      </c>
      <c r="K499">
        <v>35.840000000000003</v>
      </c>
      <c r="L499">
        <v>555251.68000000005</v>
      </c>
      <c r="M499">
        <v>182103.04000000001</v>
      </c>
      <c r="N499">
        <v>373148.64</v>
      </c>
    </row>
    <row r="500" spans="1:14">
      <c r="A500" t="s">
        <v>31</v>
      </c>
      <c r="B500" t="s">
        <v>42</v>
      </c>
      <c r="C500" t="s">
        <v>45</v>
      </c>
      <c r="D500" t="s">
        <v>17</v>
      </c>
      <c r="E500" t="s">
        <v>29</v>
      </c>
      <c r="F500" s="18">
        <v>41019</v>
      </c>
      <c r="G500">
        <v>677775609</v>
      </c>
      <c r="H500" s="18">
        <v>41034</v>
      </c>
      <c r="I500">
        <v>7719</v>
      </c>
      <c r="J500">
        <v>437.2</v>
      </c>
      <c r="K500">
        <v>263.33</v>
      </c>
      <c r="L500">
        <v>3374746.8</v>
      </c>
      <c r="M500">
        <v>2032644.27</v>
      </c>
      <c r="N500">
        <v>1342102.53</v>
      </c>
    </row>
    <row r="501" spans="1:14">
      <c r="A501" t="s">
        <v>40</v>
      </c>
      <c r="B501" t="s">
        <v>165</v>
      </c>
      <c r="C501" t="s">
        <v>20</v>
      </c>
      <c r="D501" t="s">
        <v>21</v>
      </c>
      <c r="E501" t="s">
        <v>18</v>
      </c>
      <c r="F501" s="18">
        <v>40801</v>
      </c>
      <c r="G501">
        <v>604311835</v>
      </c>
      <c r="H501" s="18">
        <v>40851</v>
      </c>
      <c r="I501">
        <v>8156</v>
      </c>
      <c r="J501">
        <v>152.58000000000001</v>
      </c>
      <c r="K501">
        <v>97.44</v>
      </c>
      <c r="L501">
        <v>1244442.48</v>
      </c>
      <c r="M501">
        <v>794720.64</v>
      </c>
      <c r="N501">
        <v>449721.84</v>
      </c>
    </row>
    <row r="502" spans="1:14">
      <c r="A502" t="s">
        <v>40</v>
      </c>
      <c r="B502" t="s">
        <v>184</v>
      </c>
      <c r="C502" t="s">
        <v>43</v>
      </c>
      <c r="D502" t="s">
        <v>17</v>
      </c>
      <c r="E502" t="s">
        <v>37</v>
      </c>
      <c r="F502" s="18">
        <v>40263</v>
      </c>
      <c r="G502">
        <v>632320535</v>
      </c>
      <c r="H502" s="18">
        <v>40265</v>
      </c>
      <c r="I502">
        <v>6553</v>
      </c>
      <c r="J502">
        <v>651.21</v>
      </c>
      <c r="K502">
        <v>524.96</v>
      </c>
      <c r="L502">
        <v>4267379.13</v>
      </c>
      <c r="M502">
        <v>3440062.88</v>
      </c>
      <c r="N502">
        <v>827316.25</v>
      </c>
    </row>
    <row r="503" spans="1:14">
      <c r="A503" t="s">
        <v>14</v>
      </c>
      <c r="B503" t="s">
        <v>111</v>
      </c>
      <c r="C503" t="s">
        <v>20</v>
      </c>
      <c r="D503" t="s">
        <v>17</v>
      </c>
      <c r="E503" t="s">
        <v>29</v>
      </c>
      <c r="F503" s="18">
        <v>41022</v>
      </c>
      <c r="G503">
        <v>533725535</v>
      </c>
      <c r="H503" s="18">
        <v>41059</v>
      </c>
      <c r="I503">
        <v>101</v>
      </c>
      <c r="J503">
        <v>152.58000000000001</v>
      </c>
      <c r="K503">
        <v>97.44</v>
      </c>
      <c r="L503">
        <v>15410.58</v>
      </c>
      <c r="M503">
        <v>9841.44</v>
      </c>
      <c r="N503">
        <v>5569.14</v>
      </c>
    </row>
    <row r="504" spans="1:14">
      <c r="A504" t="s">
        <v>40</v>
      </c>
      <c r="B504" t="s">
        <v>97</v>
      </c>
      <c r="C504" t="s">
        <v>33</v>
      </c>
      <c r="D504" t="s">
        <v>17</v>
      </c>
      <c r="E504" t="s">
        <v>29</v>
      </c>
      <c r="F504" s="18">
        <v>42317</v>
      </c>
      <c r="G504">
        <v>600763165</v>
      </c>
      <c r="H504" s="18">
        <v>42346</v>
      </c>
      <c r="I504">
        <v>8026</v>
      </c>
      <c r="J504">
        <v>81.73</v>
      </c>
      <c r="K504">
        <v>56.67</v>
      </c>
      <c r="L504">
        <v>655964.98</v>
      </c>
      <c r="M504">
        <v>454833.42</v>
      </c>
      <c r="N504">
        <v>201131.56</v>
      </c>
    </row>
    <row r="505" spans="1:14">
      <c r="A505" t="s">
        <v>34</v>
      </c>
      <c r="B505" t="s">
        <v>154</v>
      </c>
      <c r="C505" t="s">
        <v>71</v>
      </c>
      <c r="D505" t="s">
        <v>21</v>
      </c>
      <c r="E505" t="s">
        <v>29</v>
      </c>
      <c r="F505" s="18">
        <v>42393</v>
      </c>
      <c r="G505">
        <v>295982253</v>
      </c>
      <c r="H505" s="18">
        <v>42437</v>
      </c>
      <c r="I505">
        <v>6581</v>
      </c>
      <c r="J505">
        <v>154.06</v>
      </c>
      <c r="K505">
        <v>90.93</v>
      </c>
      <c r="L505">
        <v>1013868.86</v>
      </c>
      <c r="M505">
        <v>598410.32999999996</v>
      </c>
      <c r="N505">
        <v>415458.53</v>
      </c>
    </row>
    <row r="506" spans="1:14">
      <c r="A506" t="s">
        <v>40</v>
      </c>
      <c r="B506" t="s">
        <v>131</v>
      </c>
      <c r="C506" t="s">
        <v>50</v>
      </c>
      <c r="D506" t="s">
        <v>21</v>
      </c>
      <c r="E506" t="s">
        <v>18</v>
      </c>
      <c r="F506" s="18">
        <v>42653</v>
      </c>
      <c r="G506">
        <v>502244126</v>
      </c>
      <c r="H506" s="18">
        <v>42660</v>
      </c>
      <c r="I506">
        <v>4053</v>
      </c>
      <c r="J506">
        <v>421.89</v>
      </c>
      <c r="K506">
        <v>364.69</v>
      </c>
      <c r="L506">
        <v>1709920.17</v>
      </c>
      <c r="M506">
        <v>1478088.57</v>
      </c>
      <c r="N506">
        <v>231831.6</v>
      </c>
    </row>
    <row r="507" spans="1:14">
      <c r="A507" t="s">
        <v>31</v>
      </c>
      <c r="B507" t="s">
        <v>73</v>
      </c>
      <c r="C507" t="s">
        <v>33</v>
      </c>
      <c r="D507" t="s">
        <v>21</v>
      </c>
      <c r="E507" t="s">
        <v>29</v>
      </c>
      <c r="F507" s="18">
        <v>40735</v>
      </c>
      <c r="G507">
        <v>372722613</v>
      </c>
      <c r="H507" s="18">
        <v>40773</v>
      </c>
      <c r="I507">
        <v>5759</v>
      </c>
      <c r="J507">
        <v>81.73</v>
      </c>
      <c r="K507">
        <v>56.67</v>
      </c>
      <c r="L507">
        <v>470683.07</v>
      </c>
      <c r="M507">
        <v>326362.53000000003</v>
      </c>
      <c r="N507">
        <v>144320.54</v>
      </c>
    </row>
    <row r="508" spans="1:14">
      <c r="A508" t="s">
        <v>23</v>
      </c>
      <c r="B508" t="s">
        <v>191</v>
      </c>
      <c r="C508" t="s">
        <v>20</v>
      </c>
      <c r="D508" t="s">
        <v>21</v>
      </c>
      <c r="E508" t="s">
        <v>22</v>
      </c>
      <c r="F508" s="18">
        <v>40201</v>
      </c>
      <c r="G508">
        <v>480904042</v>
      </c>
      <c r="H508" s="18">
        <v>40214</v>
      </c>
      <c r="I508">
        <v>9048</v>
      </c>
      <c r="J508">
        <v>152.58000000000001</v>
      </c>
      <c r="K508">
        <v>97.44</v>
      </c>
      <c r="L508">
        <v>1380543.84</v>
      </c>
      <c r="M508">
        <v>881637.12</v>
      </c>
      <c r="N508">
        <v>498906.72</v>
      </c>
    </row>
    <row r="509" spans="1:14">
      <c r="A509" t="s">
        <v>31</v>
      </c>
      <c r="B509" t="s">
        <v>163</v>
      </c>
      <c r="C509" t="s">
        <v>79</v>
      </c>
      <c r="D509" t="s">
        <v>21</v>
      </c>
      <c r="E509" t="s">
        <v>29</v>
      </c>
      <c r="F509" s="18">
        <v>40853</v>
      </c>
      <c r="G509">
        <v>570587241</v>
      </c>
      <c r="H509" s="18">
        <v>40855</v>
      </c>
      <c r="I509">
        <v>8299</v>
      </c>
      <c r="J509">
        <v>668.27</v>
      </c>
      <c r="K509">
        <v>502.54</v>
      </c>
      <c r="L509">
        <v>5545972.7300000004</v>
      </c>
      <c r="M509">
        <v>4170579.46</v>
      </c>
      <c r="N509">
        <v>1375393.27</v>
      </c>
    </row>
    <row r="510" spans="1:14">
      <c r="A510" t="s">
        <v>26</v>
      </c>
      <c r="B510" t="s">
        <v>122</v>
      </c>
      <c r="C510" t="s">
        <v>28</v>
      </c>
      <c r="D510" t="s">
        <v>21</v>
      </c>
      <c r="E510" t="s">
        <v>37</v>
      </c>
      <c r="F510" s="18">
        <v>42882</v>
      </c>
      <c r="G510">
        <v>905883538</v>
      </c>
      <c r="H510" s="18">
        <v>42918</v>
      </c>
      <c r="I510">
        <v>9925</v>
      </c>
      <c r="J510">
        <v>205.7</v>
      </c>
      <c r="K510">
        <v>117.11</v>
      </c>
      <c r="L510">
        <v>2041572.5</v>
      </c>
      <c r="M510">
        <v>1162316.75</v>
      </c>
      <c r="N510">
        <v>879255.75</v>
      </c>
    </row>
    <row r="511" spans="1:14">
      <c r="A511" t="s">
        <v>14</v>
      </c>
      <c r="B511" t="s">
        <v>48</v>
      </c>
      <c r="C511" t="s">
        <v>71</v>
      </c>
      <c r="D511" t="s">
        <v>21</v>
      </c>
      <c r="E511" t="s">
        <v>29</v>
      </c>
      <c r="F511" s="18">
        <v>42717</v>
      </c>
      <c r="G511">
        <v>921216762</v>
      </c>
      <c r="H511" s="18">
        <v>42749</v>
      </c>
      <c r="I511">
        <v>7366</v>
      </c>
      <c r="J511">
        <v>154.06</v>
      </c>
      <c r="K511">
        <v>90.93</v>
      </c>
      <c r="L511">
        <v>1134805.96</v>
      </c>
      <c r="M511">
        <v>669790.38</v>
      </c>
      <c r="N511">
        <v>465015.58</v>
      </c>
    </row>
    <row r="512" spans="1:14">
      <c r="A512" t="s">
        <v>23</v>
      </c>
      <c r="B512" t="s">
        <v>132</v>
      </c>
      <c r="C512" t="s">
        <v>71</v>
      </c>
      <c r="D512" t="s">
        <v>17</v>
      </c>
      <c r="E512" t="s">
        <v>18</v>
      </c>
      <c r="F512" s="18">
        <v>42711</v>
      </c>
      <c r="G512">
        <v>571323239</v>
      </c>
      <c r="H512" s="18">
        <v>42736</v>
      </c>
      <c r="I512">
        <v>6097</v>
      </c>
      <c r="J512">
        <v>154.06</v>
      </c>
      <c r="K512">
        <v>90.93</v>
      </c>
      <c r="L512">
        <v>939303.82</v>
      </c>
      <c r="M512">
        <v>554400.21</v>
      </c>
      <c r="N512">
        <v>384903.61</v>
      </c>
    </row>
    <row r="513" spans="1:14">
      <c r="A513" t="s">
        <v>40</v>
      </c>
      <c r="B513" t="s">
        <v>113</v>
      </c>
      <c r="C513" t="s">
        <v>45</v>
      </c>
      <c r="D513" t="s">
        <v>17</v>
      </c>
      <c r="E513" t="s">
        <v>18</v>
      </c>
      <c r="F513" s="18">
        <v>41453</v>
      </c>
      <c r="G513">
        <v>781251800</v>
      </c>
      <c r="H513" s="18">
        <v>41488</v>
      </c>
      <c r="I513">
        <v>8623</v>
      </c>
      <c r="J513">
        <v>437.2</v>
      </c>
      <c r="K513">
        <v>263.33</v>
      </c>
      <c r="L513">
        <v>3769975.6</v>
      </c>
      <c r="M513">
        <v>2270694.59</v>
      </c>
      <c r="N513">
        <v>1499281.01</v>
      </c>
    </row>
    <row r="514" spans="1:14">
      <c r="A514" t="s">
        <v>26</v>
      </c>
      <c r="B514" t="s">
        <v>81</v>
      </c>
      <c r="C514" t="s">
        <v>50</v>
      </c>
      <c r="D514" t="s">
        <v>21</v>
      </c>
      <c r="E514" t="s">
        <v>22</v>
      </c>
      <c r="F514" s="18">
        <v>40692</v>
      </c>
      <c r="G514">
        <v>296363770</v>
      </c>
      <c r="H514" s="18">
        <v>40737</v>
      </c>
      <c r="I514">
        <v>9480</v>
      </c>
      <c r="J514">
        <v>421.89</v>
      </c>
      <c r="K514">
        <v>364.69</v>
      </c>
      <c r="L514">
        <v>3999517.2</v>
      </c>
      <c r="M514">
        <v>3457261.2</v>
      </c>
      <c r="N514">
        <v>542256</v>
      </c>
    </row>
    <row r="515" spans="1:14">
      <c r="A515" t="s">
        <v>31</v>
      </c>
      <c r="B515" t="s">
        <v>56</v>
      </c>
      <c r="C515" t="s">
        <v>71</v>
      </c>
      <c r="D515" t="s">
        <v>17</v>
      </c>
      <c r="E515" t="s">
        <v>37</v>
      </c>
      <c r="F515" s="18">
        <v>41178</v>
      </c>
      <c r="G515">
        <v>632332980</v>
      </c>
      <c r="H515" s="18">
        <v>41207</v>
      </c>
      <c r="I515">
        <v>236</v>
      </c>
      <c r="J515">
        <v>154.06</v>
      </c>
      <c r="K515">
        <v>90.93</v>
      </c>
      <c r="L515">
        <v>36358.160000000003</v>
      </c>
      <c r="M515">
        <v>21459.48</v>
      </c>
      <c r="N515">
        <v>14898.68</v>
      </c>
    </row>
    <row r="516" spans="1:14">
      <c r="A516" t="s">
        <v>31</v>
      </c>
      <c r="B516" t="s">
        <v>99</v>
      </c>
      <c r="C516" t="s">
        <v>45</v>
      </c>
      <c r="D516" t="s">
        <v>21</v>
      </c>
      <c r="E516" t="s">
        <v>37</v>
      </c>
      <c r="F516" s="18">
        <v>41288</v>
      </c>
      <c r="G516">
        <v>225145757</v>
      </c>
      <c r="H516" s="18">
        <v>41310</v>
      </c>
      <c r="I516">
        <v>4487</v>
      </c>
      <c r="J516">
        <v>437.2</v>
      </c>
      <c r="K516">
        <v>263.33</v>
      </c>
      <c r="L516">
        <v>1961716.4</v>
      </c>
      <c r="M516">
        <v>1181561.71</v>
      </c>
      <c r="N516">
        <v>780154.69</v>
      </c>
    </row>
    <row r="517" spans="1:14">
      <c r="A517" t="s">
        <v>23</v>
      </c>
      <c r="B517" t="s">
        <v>181</v>
      </c>
      <c r="C517" t="s">
        <v>20</v>
      </c>
      <c r="D517" t="s">
        <v>17</v>
      </c>
      <c r="E517" t="s">
        <v>37</v>
      </c>
      <c r="F517" s="18">
        <v>41168</v>
      </c>
      <c r="G517">
        <v>281100928</v>
      </c>
      <c r="H517" s="18">
        <v>41216</v>
      </c>
      <c r="I517">
        <v>2866</v>
      </c>
      <c r="J517">
        <v>152.58000000000001</v>
      </c>
      <c r="K517">
        <v>97.44</v>
      </c>
      <c r="L517">
        <v>437294.28</v>
      </c>
      <c r="M517">
        <v>279263.03999999998</v>
      </c>
      <c r="N517">
        <v>158031.24</v>
      </c>
    </row>
    <row r="518" spans="1:14">
      <c r="A518" t="s">
        <v>31</v>
      </c>
      <c r="B518" t="s">
        <v>56</v>
      </c>
      <c r="C518" t="s">
        <v>20</v>
      </c>
      <c r="D518" t="s">
        <v>17</v>
      </c>
      <c r="E518" t="s">
        <v>37</v>
      </c>
      <c r="F518" s="18">
        <v>41355</v>
      </c>
      <c r="G518">
        <v>726809823</v>
      </c>
      <c r="H518" s="18">
        <v>41399</v>
      </c>
      <c r="I518">
        <v>8033</v>
      </c>
      <c r="J518">
        <v>152.58000000000001</v>
      </c>
      <c r="K518">
        <v>97.44</v>
      </c>
      <c r="L518">
        <v>1225675.1399999999</v>
      </c>
      <c r="M518">
        <v>782735.52</v>
      </c>
      <c r="N518">
        <v>442939.62</v>
      </c>
    </row>
    <row r="519" spans="1:14">
      <c r="A519" t="s">
        <v>23</v>
      </c>
      <c r="B519" t="s">
        <v>196</v>
      </c>
      <c r="C519" t="s">
        <v>79</v>
      </c>
      <c r="D519" t="s">
        <v>17</v>
      </c>
      <c r="E519" t="s">
        <v>29</v>
      </c>
      <c r="F519" s="18">
        <v>41390</v>
      </c>
      <c r="G519">
        <v>659196269</v>
      </c>
      <c r="H519" s="18">
        <v>41426</v>
      </c>
      <c r="I519">
        <v>9680</v>
      </c>
      <c r="J519">
        <v>668.27</v>
      </c>
      <c r="K519">
        <v>502.54</v>
      </c>
      <c r="L519">
        <v>6468853.5999999996</v>
      </c>
      <c r="M519">
        <v>4864587.2</v>
      </c>
      <c r="N519">
        <v>1604266.4</v>
      </c>
    </row>
    <row r="520" spans="1:14">
      <c r="A520" t="s">
        <v>23</v>
      </c>
      <c r="B520" t="s">
        <v>52</v>
      </c>
      <c r="C520" t="s">
        <v>33</v>
      </c>
      <c r="D520" t="s">
        <v>21</v>
      </c>
      <c r="E520" t="s">
        <v>37</v>
      </c>
      <c r="F520" s="18">
        <v>41206</v>
      </c>
      <c r="G520">
        <v>595496594</v>
      </c>
      <c r="H520" s="18">
        <v>41217</v>
      </c>
      <c r="I520">
        <v>9530</v>
      </c>
      <c r="J520">
        <v>81.73</v>
      </c>
      <c r="K520">
        <v>56.67</v>
      </c>
      <c r="L520">
        <v>778886.9</v>
      </c>
      <c r="M520">
        <v>540065.1</v>
      </c>
      <c r="N520">
        <v>238821.8</v>
      </c>
    </row>
    <row r="521" spans="1:14">
      <c r="A521" t="s">
        <v>31</v>
      </c>
      <c r="B521" t="s">
        <v>163</v>
      </c>
      <c r="C521" t="s">
        <v>45</v>
      </c>
      <c r="D521" t="s">
        <v>21</v>
      </c>
      <c r="E521" t="s">
        <v>22</v>
      </c>
      <c r="F521" s="18">
        <v>42504</v>
      </c>
      <c r="G521">
        <v>223259627</v>
      </c>
      <c r="H521" s="18">
        <v>42554</v>
      </c>
      <c r="I521">
        <v>6340</v>
      </c>
      <c r="J521">
        <v>437.2</v>
      </c>
      <c r="K521">
        <v>263.33</v>
      </c>
      <c r="L521">
        <v>2771848</v>
      </c>
      <c r="M521">
        <v>1669512.2</v>
      </c>
      <c r="N521">
        <v>1102335.8</v>
      </c>
    </row>
    <row r="522" spans="1:14">
      <c r="A522" t="s">
        <v>40</v>
      </c>
      <c r="B522" t="s">
        <v>205</v>
      </c>
      <c r="C522" t="s">
        <v>71</v>
      </c>
      <c r="D522" t="s">
        <v>17</v>
      </c>
      <c r="E522" t="s">
        <v>37</v>
      </c>
      <c r="F522" s="18">
        <v>41845</v>
      </c>
      <c r="G522">
        <v>650346696</v>
      </c>
      <c r="H522" s="18">
        <v>41885</v>
      </c>
      <c r="I522">
        <v>894</v>
      </c>
      <c r="J522">
        <v>154.06</v>
      </c>
      <c r="K522">
        <v>90.93</v>
      </c>
      <c r="L522">
        <v>137729.64000000001</v>
      </c>
      <c r="M522">
        <v>81291.42</v>
      </c>
      <c r="N522">
        <v>56438.22</v>
      </c>
    </row>
    <row r="523" spans="1:14">
      <c r="A523" t="s">
        <v>23</v>
      </c>
      <c r="B523" t="s">
        <v>208</v>
      </c>
      <c r="C523" t="s">
        <v>33</v>
      </c>
      <c r="D523" t="s">
        <v>21</v>
      </c>
      <c r="E523" t="s">
        <v>37</v>
      </c>
      <c r="F523" s="18">
        <v>40328</v>
      </c>
      <c r="G523">
        <v>354931628</v>
      </c>
      <c r="H523" s="18">
        <v>40337</v>
      </c>
      <c r="I523">
        <v>1011</v>
      </c>
      <c r="J523">
        <v>81.73</v>
      </c>
      <c r="K523">
        <v>56.67</v>
      </c>
      <c r="L523">
        <v>82629.03</v>
      </c>
      <c r="M523">
        <v>57293.37</v>
      </c>
      <c r="N523">
        <v>25335.66</v>
      </c>
    </row>
    <row r="524" spans="1:14">
      <c r="A524" t="s">
        <v>31</v>
      </c>
      <c r="B524" t="s">
        <v>39</v>
      </c>
      <c r="C524" t="s">
        <v>20</v>
      </c>
      <c r="D524" t="s">
        <v>17</v>
      </c>
      <c r="E524" t="s">
        <v>18</v>
      </c>
      <c r="F524" s="18">
        <v>42204</v>
      </c>
      <c r="G524">
        <v>135500752</v>
      </c>
      <c r="H524" s="18">
        <v>42206</v>
      </c>
      <c r="I524">
        <v>6539</v>
      </c>
      <c r="J524">
        <v>152.58000000000001</v>
      </c>
      <c r="K524">
        <v>97.44</v>
      </c>
      <c r="L524">
        <v>997720.62</v>
      </c>
      <c r="M524">
        <v>637160.16</v>
      </c>
      <c r="N524">
        <v>360560.46</v>
      </c>
    </row>
    <row r="525" spans="1:14">
      <c r="A525" t="s">
        <v>14</v>
      </c>
      <c r="B525" t="s">
        <v>174</v>
      </c>
      <c r="C525" t="s">
        <v>28</v>
      </c>
      <c r="D525" t="s">
        <v>17</v>
      </c>
      <c r="E525" t="s">
        <v>37</v>
      </c>
      <c r="F525" s="18">
        <v>42436</v>
      </c>
      <c r="G525">
        <v>860852897</v>
      </c>
      <c r="H525" s="18">
        <v>42485</v>
      </c>
      <c r="I525">
        <v>4357</v>
      </c>
      <c r="J525">
        <v>205.7</v>
      </c>
      <c r="K525">
        <v>117.11</v>
      </c>
      <c r="L525">
        <v>896234.9</v>
      </c>
      <c r="M525">
        <v>510248.27</v>
      </c>
      <c r="N525">
        <v>385986.63</v>
      </c>
    </row>
    <row r="526" spans="1:14">
      <c r="A526" t="s">
        <v>31</v>
      </c>
      <c r="B526" t="s">
        <v>89</v>
      </c>
      <c r="C526" t="s">
        <v>71</v>
      </c>
      <c r="D526" t="s">
        <v>21</v>
      </c>
      <c r="E526" t="s">
        <v>37</v>
      </c>
      <c r="F526" s="18">
        <v>41905</v>
      </c>
      <c r="G526">
        <v>320099389</v>
      </c>
      <c r="H526" s="18">
        <v>41945</v>
      </c>
      <c r="I526">
        <v>3377</v>
      </c>
      <c r="J526">
        <v>154.06</v>
      </c>
      <c r="K526">
        <v>90.93</v>
      </c>
      <c r="L526">
        <v>520260.62</v>
      </c>
      <c r="M526">
        <v>307070.61</v>
      </c>
      <c r="N526">
        <v>213190.01</v>
      </c>
    </row>
    <row r="527" spans="1:14">
      <c r="A527" t="s">
        <v>40</v>
      </c>
      <c r="B527" t="s">
        <v>135</v>
      </c>
      <c r="C527" t="s">
        <v>43</v>
      </c>
      <c r="D527" t="s">
        <v>21</v>
      </c>
      <c r="E527" t="s">
        <v>18</v>
      </c>
      <c r="F527" s="18">
        <v>40498</v>
      </c>
      <c r="G527">
        <v>872664058</v>
      </c>
      <c r="H527" s="18">
        <v>40507</v>
      </c>
      <c r="I527">
        <v>9542</v>
      </c>
      <c r="J527">
        <v>651.21</v>
      </c>
      <c r="K527">
        <v>524.96</v>
      </c>
      <c r="L527">
        <v>6213845.8200000003</v>
      </c>
      <c r="M527">
        <v>5009168.32</v>
      </c>
      <c r="N527">
        <v>1204677.5</v>
      </c>
    </row>
    <row r="528" spans="1:14">
      <c r="A528" t="s">
        <v>26</v>
      </c>
      <c r="B528" t="s">
        <v>46</v>
      </c>
      <c r="C528" t="s">
        <v>28</v>
      </c>
      <c r="D528" t="s">
        <v>21</v>
      </c>
      <c r="E528" t="s">
        <v>37</v>
      </c>
      <c r="F528" s="18">
        <v>41259</v>
      </c>
      <c r="G528">
        <v>898283231</v>
      </c>
      <c r="H528" s="18">
        <v>41261</v>
      </c>
      <c r="I528">
        <v>825</v>
      </c>
      <c r="J528">
        <v>205.7</v>
      </c>
      <c r="K528">
        <v>117.11</v>
      </c>
      <c r="L528">
        <v>169702.5</v>
      </c>
      <c r="M528">
        <v>96615.75</v>
      </c>
      <c r="N528">
        <v>73086.75</v>
      </c>
    </row>
    <row r="529" spans="1:14">
      <c r="A529" t="s">
        <v>26</v>
      </c>
      <c r="B529" t="s">
        <v>146</v>
      </c>
      <c r="C529" t="s">
        <v>28</v>
      </c>
      <c r="D529" t="s">
        <v>17</v>
      </c>
      <c r="E529" t="s">
        <v>29</v>
      </c>
      <c r="F529" s="18">
        <v>40705</v>
      </c>
      <c r="G529">
        <v>647005736</v>
      </c>
      <c r="H529" s="18">
        <v>40706</v>
      </c>
      <c r="I529">
        <v>2230</v>
      </c>
      <c r="J529">
        <v>205.7</v>
      </c>
      <c r="K529">
        <v>117.11</v>
      </c>
      <c r="L529">
        <v>458711</v>
      </c>
      <c r="M529">
        <v>261155.3</v>
      </c>
      <c r="N529">
        <v>197555.7</v>
      </c>
    </row>
    <row r="530" spans="1:14">
      <c r="A530" t="s">
        <v>34</v>
      </c>
      <c r="B530" t="s">
        <v>95</v>
      </c>
      <c r="C530" t="s">
        <v>25</v>
      </c>
      <c r="D530" t="s">
        <v>17</v>
      </c>
      <c r="E530" t="s">
        <v>22</v>
      </c>
      <c r="F530" s="18">
        <v>41273</v>
      </c>
      <c r="G530">
        <v>889192903</v>
      </c>
      <c r="H530" s="18">
        <v>41275</v>
      </c>
      <c r="I530">
        <v>795</v>
      </c>
      <c r="J530">
        <v>47.45</v>
      </c>
      <c r="K530">
        <v>31.79</v>
      </c>
      <c r="L530">
        <v>37722.75</v>
      </c>
      <c r="M530">
        <v>25273.05</v>
      </c>
      <c r="N530">
        <v>12449.7</v>
      </c>
    </row>
    <row r="531" spans="1:14">
      <c r="A531" t="s">
        <v>26</v>
      </c>
      <c r="B531" t="s">
        <v>121</v>
      </c>
      <c r="C531" t="s">
        <v>59</v>
      </c>
      <c r="D531" t="s">
        <v>17</v>
      </c>
      <c r="E531" t="s">
        <v>29</v>
      </c>
      <c r="F531" s="18">
        <v>41641</v>
      </c>
      <c r="G531">
        <v>665518558</v>
      </c>
      <c r="H531" s="18">
        <v>41684</v>
      </c>
      <c r="I531">
        <v>585</v>
      </c>
      <c r="J531">
        <v>9.33</v>
      </c>
      <c r="K531">
        <v>6.92</v>
      </c>
      <c r="L531">
        <v>5458.05</v>
      </c>
      <c r="M531">
        <v>4048.2</v>
      </c>
      <c r="N531">
        <v>1409.85</v>
      </c>
    </row>
    <row r="532" spans="1:14">
      <c r="A532" t="s">
        <v>23</v>
      </c>
      <c r="B532" t="s">
        <v>171</v>
      </c>
      <c r="C532" t="s">
        <v>50</v>
      </c>
      <c r="D532" t="s">
        <v>21</v>
      </c>
      <c r="E532" t="s">
        <v>22</v>
      </c>
      <c r="F532" s="18">
        <v>40876</v>
      </c>
      <c r="G532">
        <v>436969029</v>
      </c>
      <c r="H532" s="18">
        <v>40894</v>
      </c>
      <c r="I532">
        <v>7701</v>
      </c>
      <c r="J532">
        <v>421.89</v>
      </c>
      <c r="K532">
        <v>364.69</v>
      </c>
      <c r="L532">
        <v>3248974.89</v>
      </c>
      <c r="M532">
        <v>2808477.69</v>
      </c>
      <c r="N532">
        <v>440497.2</v>
      </c>
    </row>
    <row r="533" spans="1:14">
      <c r="A533" t="s">
        <v>26</v>
      </c>
      <c r="B533" t="s">
        <v>81</v>
      </c>
      <c r="C533" t="s">
        <v>45</v>
      </c>
      <c r="D533" t="s">
        <v>17</v>
      </c>
      <c r="E533" t="s">
        <v>37</v>
      </c>
      <c r="F533" s="18">
        <v>42583</v>
      </c>
      <c r="G533">
        <v>734843146</v>
      </c>
      <c r="H533" s="18">
        <v>42599</v>
      </c>
      <c r="I533">
        <v>5272</v>
      </c>
      <c r="J533">
        <v>437.2</v>
      </c>
      <c r="K533">
        <v>263.33</v>
      </c>
      <c r="L533">
        <v>2304918.4</v>
      </c>
      <c r="M533">
        <v>1388275.76</v>
      </c>
      <c r="N533">
        <v>916642.64</v>
      </c>
    </row>
    <row r="534" spans="1:14">
      <c r="A534" t="s">
        <v>23</v>
      </c>
      <c r="B534" t="s">
        <v>162</v>
      </c>
      <c r="C534" t="s">
        <v>71</v>
      </c>
      <c r="D534" t="s">
        <v>17</v>
      </c>
      <c r="E534" t="s">
        <v>29</v>
      </c>
      <c r="F534" s="18">
        <v>42457</v>
      </c>
      <c r="G534">
        <v>810752236</v>
      </c>
      <c r="H534" s="18">
        <v>42494</v>
      </c>
      <c r="I534">
        <v>8458</v>
      </c>
      <c r="J534">
        <v>154.06</v>
      </c>
      <c r="K534">
        <v>90.93</v>
      </c>
      <c r="L534">
        <v>1303039.48</v>
      </c>
      <c r="M534">
        <v>769085.94</v>
      </c>
      <c r="N534">
        <v>533953.54</v>
      </c>
    </row>
    <row r="535" spans="1:14">
      <c r="A535" t="s">
        <v>23</v>
      </c>
      <c r="B535" t="s">
        <v>181</v>
      </c>
      <c r="C535" t="s">
        <v>43</v>
      </c>
      <c r="D535" t="s">
        <v>21</v>
      </c>
      <c r="E535" t="s">
        <v>22</v>
      </c>
      <c r="F535" s="18">
        <v>40732</v>
      </c>
      <c r="G535">
        <v>886620128</v>
      </c>
      <c r="H535" s="18">
        <v>40749</v>
      </c>
      <c r="I535">
        <v>9453</v>
      </c>
      <c r="J535">
        <v>651.21</v>
      </c>
      <c r="K535">
        <v>524.96</v>
      </c>
      <c r="L535">
        <v>6155888.1299999999</v>
      </c>
      <c r="M535">
        <v>4962446.88</v>
      </c>
      <c r="N535">
        <v>1193441.25</v>
      </c>
    </row>
    <row r="536" spans="1:14">
      <c r="A536" t="s">
        <v>40</v>
      </c>
      <c r="B536" t="s">
        <v>150</v>
      </c>
      <c r="C536" t="s">
        <v>50</v>
      </c>
      <c r="D536" t="s">
        <v>17</v>
      </c>
      <c r="E536" t="s">
        <v>18</v>
      </c>
      <c r="F536" s="18">
        <v>40797</v>
      </c>
      <c r="G536">
        <v>804683148</v>
      </c>
      <c r="H536" s="18">
        <v>40805</v>
      </c>
      <c r="I536">
        <v>2480</v>
      </c>
      <c r="J536">
        <v>421.89</v>
      </c>
      <c r="K536">
        <v>364.69</v>
      </c>
      <c r="L536">
        <v>1046287.2</v>
      </c>
      <c r="M536">
        <v>904431.2</v>
      </c>
      <c r="N536">
        <v>141856</v>
      </c>
    </row>
    <row r="537" spans="1:14">
      <c r="A537" t="s">
        <v>34</v>
      </c>
      <c r="B537" t="s">
        <v>95</v>
      </c>
      <c r="C537" t="s">
        <v>79</v>
      </c>
      <c r="D537" t="s">
        <v>17</v>
      </c>
      <c r="E537" t="s">
        <v>29</v>
      </c>
      <c r="F537" s="18">
        <v>42279</v>
      </c>
      <c r="G537">
        <v>477490127</v>
      </c>
      <c r="H537" s="18">
        <v>42280</v>
      </c>
      <c r="I537">
        <v>8794</v>
      </c>
      <c r="J537">
        <v>668.27</v>
      </c>
      <c r="K537">
        <v>502.54</v>
      </c>
      <c r="L537">
        <v>5876766.3799999999</v>
      </c>
      <c r="M537">
        <v>4419336.76</v>
      </c>
      <c r="N537">
        <v>1457429.62</v>
      </c>
    </row>
    <row r="538" spans="1:14">
      <c r="A538" t="s">
        <v>34</v>
      </c>
      <c r="B538" t="s">
        <v>134</v>
      </c>
      <c r="C538" t="s">
        <v>20</v>
      </c>
      <c r="D538" t="s">
        <v>17</v>
      </c>
      <c r="E538" t="s">
        <v>37</v>
      </c>
      <c r="F538" s="18">
        <v>42432</v>
      </c>
      <c r="G538">
        <v>337902390</v>
      </c>
      <c r="H538" s="18">
        <v>42481</v>
      </c>
      <c r="I538">
        <v>1681</v>
      </c>
      <c r="J538">
        <v>152.58000000000001</v>
      </c>
      <c r="K538">
        <v>97.44</v>
      </c>
      <c r="L538">
        <v>256486.98</v>
      </c>
      <c r="M538">
        <v>163796.64000000001</v>
      </c>
      <c r="N538">
        <v>92690.34</v>
      </c>
    </row>
    <row r="539" spans="1:14">
      <c r="A539" t="s">
        <v>23</v>
      </c>
      <c r="B539" t="s">
        <v>80</v>
      </c>
      <c r="C539" t="s">
        <v>28</v>
      </c>
      <c r="D539" t="s">
        <v>21</v>
      </c>
      <c r="E539" t="s">
        <v>18</v>
      </c>
      <c r="F539" s="18">
        <v>40278</v>
      </c>
      <c r="G539">
        <v>889093768</v>
      </c>
      <c r="H539" s="18">
        <v>40318</v>
      </c>
      <c r="I539">
        <v>1458</v>
      </c>
      <c r="J539">
        <v>205.7</v>
      </c>
      <c r="K539">
        <v>117.11</v>
      </c>
      <c r="L539">
        <v>299910.59999999998</v>
      </c>
      <c r="M539">
        <v>170746.38</v>
      </c>
      <c r="N539">
        <v>129164.22</v>
      </c>
    </row>
    <row r="540" spans="1:14">
      <c r="A540" t="s">
        <v>23</v>
      </c>
      <c r="B540" t="s">
        <v>112</v>
      </c>
      <c r="C540" t="s">
        <v>28</v>
      </c>
      <c r="D540" t="s">
        <v>17</v>
      </c>
      <c r="E540" t="s">
        <v>22</v>
      </c>
      <c r="F540" s="18">
        <v>40761</v>
      </c>
      <c r="G540">
        <v>454550588</v>
      </c>
      <c r="H540" s="18">
        <v>40792</v>
      </c>
      <c r="I540">
        <v>475</v>
      </c>
      <c r="J540">
        <v>205.7</v>
      </c>
      <c r="K540">
        <v>117.11</v>
      </c>
      <c r="L540">
        <v>97707.5</v>
      </c>
      <c r="M540">
        <v>55627.25</v>
      </c>
      <c r="N540">
        <v>42080.25</v>
      </c>
    </row>
    <row r="541" spans="1:14">
      <c r="A541" t="s">
        <v>26</v>
      </c>
      <c r="B541" t="s">
        <v>146</v>
      </c>
      <c r="C541" t="s">
        <v>36</v>
      </c>
      <c r="D541" t="s">
        <v>21</v>
      </c>
      <c r="E541" t="s">
        <v>37</v>
      </c>
      <c r="F541" s="18">
        <v>42301</v>
      </c>
      <c r="G541">
        <v>128071677</v>
      </c>
      <c r="H541" s="18">
        <v>42315</v>
      </c>
      <c r="I541">
        <v>8110</v>
      </c>
      <c r="J541">
        <v>109.28</v>
      </c>
      <c r="K541">
        <v>35.840000000000003</v>
      </c>
      <c r="L541">
        <v>886260.8</v>
      </c>
      <c r="M541">
        <v>290662.40000000002</v>
      </c>
      <c r="N541">
        <v>595598.4</v>
      </c>
    </row>
    <row r="542" spans="1:14">
      <c r="A542" t="s">
        <v>26</v>
      </c>
      <c r="B542" t="s">
        <v>27</v>
      </c>
      <c r="C542" t="s">
        <v>33</v>
      </c>
      <c r="D542" t="s">
        <v>17</v>
      </c>
      <c r="E542" t="s">
        <v>18</v>
      </c>
      <c r="F542" s="18">
        <v>40938</v>
      </c>
      <c r="G542">
        <v>623768365</v>
      </c>
      <c r="H542" s="18">
        <v>40984</v>
      </c>
      <c r="I542">
        <v>5776</v>
      </c>
      <c r="J542">
        <v>81.73</v>
      </c>
      <c r="K542">
        <v>56.67</v>
      </c>
      <c r="L542">
        <v>472072.48</v>
      </c>
      <c r="M542">
        <v>327325.92</v>
      </c>
      <c r="N542">
        <v>144746.56</v>
      </c>
    </row>
    <row r="543" spans="1:14">
      <c r="A543" t="s">
        <v>23</v>
      </c>
      <c r="B543" t="s">
        <v>51</v>
      </c>
      <c r="C543" t="s">
        <v>43</v>
      </c>
      <c r="D543" t="s">
        <v>17</v>
      </c>
      <c r="E543" t="s">
        <v>29</v>
      </c>
      <c r="F543" s="18">
        <v>42784</v>
      </c>
      <c r="G543">
        <v>926064479</v>
      </c>
      <c r="H543" s="18">
        <v>42804</v>
      </c>
      <c r="I543">
        <v>1913</v>
      </c>
      <c r="J543">
        <v>651.21</v>
      </c>
      <c r="K543">
        <v>524.96</v>
      </c>
      <c r="L543">
        <v>1245764.73</v>
      </c>
      <c r="M543">
        <v>1004248.48</v>
      </c>
      <c r="N543">
        <v>241516.25</v>
      </c>
    </row>
    <row r="544" spans="1:14">
      <c r="A544" t="s">
        <v>40</v>
      </c>
      <c r="B544" t="s">
        <v>135</v>
      </c>
      <c r="C544" t="s">
        <v>33</v>
      </c>
      <c r="D544" t="s">
        <v>17</v>
      </c>
      <c r="E544" t="s">
        <v>37</v>
      </c>
      <c r="F544" s="18">
        <v>40510</v>
      </c>
      <c r="G544">
        <v>539696347</v>
      </c>
      <c r="H544" s="18">
        <v>40554</v>
      </c>
      <c r="I544">
        <v>6997</v>
      </c>
      <c r="J544">
        <v>81.73</v>
      </c>
      <c r="K544">
        <v>56.67</v>
      </c>
      <c r="L544">
        <v>571864.81000000006</v>
      </c>
      <c r="M544">
        <v>396519.99</v>
      </c>
      <c r="N544">
        <v>175344.82</v>
      </c>
    </row>
    <row r="545" spans="1:14">
      <c r="A545" t="s">
        <v>34</v>
      </c>
      <c r="B545" t="s">
        <v>85</v>
      </c>
      <c r="C545" t="s">
        <v>79</v>
      </c>
      <c r="D545" t="s">
        <v>21</v>
      </c>
      <c r="E545" t="s">
        <v>29</v>
      </c>
      <c r="F545" s="18">
        <v>42387</v>
      </c>
      <c r="G545">
        <v>839712798</v>
      </c>
      <c r="H545" s="18">
        <v>42400</v>
      </c>
      <c r="I545">
        <v>8532</v>
      </c>
      <c r="J545">
        <v>668.27</v>
      </c>
      <c r="K545">
        <v>502.54</v>
      </c>
      <c r="L545">
        <v>5701679.6399999997</v>
      </c>
      <c r="M545">
        <v>4287671.28</v>
      </c>
      <c r="N545">
        <v>1414008.36</v>
      </c>
    </row>
    <row r="546" spans="1:14">
      <c r="A546" t="s">
        <v>26</v>
      </c>
      <c r="B546" t="s">
        <v>176</v>
      </c>
      <c r="C546" t="s">
        <v>25</v>
      </c>
      <c r="D546" t="s">
        <v>21</v>
      </c>
      <c r="E546" t="s">
        <v>22</v>
      </c>
      <c r="F546" s="18">
        <v>40482</v>
      </c>
      <c r="G546">
        <v>121475160</v>
      </c>
      <c r="H546" s="18">
        <v>40520</v>
      </c>
      <c r="I546">
        <v>6054</v>
      </c>
      <c r="J546">
        <v>47.45</v>
      </c>
      <c r="K546">
        <v>31.79</v>
      </c>
      <c r="L546">
        <v>287262.3</v>
      </c>
      <c r="M546">
        <v>192456.66</v>
      </c>
      <c r="N546">
        <v>94805.64</v>
      </c>
    </row>
    <row r="547" spans="1:14">
      <c r="A547" t="s">
        <v>14</v>
      </c>
      <c r="B547" t="s">
        <v>158</v>
      </c>
      <c r="C547" t="s">
        <v>36</v>
      </c>
      <c r="D547" t="s">
        <v>17</v>
      </c>
      <c r="E547" t="s">
        <v>37</v>
      </c>
      <c r="F547" s="18">
        <v>42461</v>
      </c>
      <c r="G547">
        <v>350657260</v>
      </c>
      <c r="H547" s="18">
        <v>42475</v>
      </c>
      <c r="I547">
        <v>6130</v>
      </c>
      <c r="J547">
        <v>109.28</v>
      </c>
      <c r="K547">
        <v>35.840000000000003</v>
      </c>
      <c r="L547">
        <v>669886.4</v>
      </c>
      <c r="M547">
        <v>219699.20000000001</v>
      </c>
      <c r="N547">
        <v>450187.2</v>
      </c>
    </row>
    <row r="548" spans="1:14">
      <c r="A548" t="s">
        <v>23</v>
      </c>
      <c r="B548" t="s">
        <v>191</v>
      </c>
      <c r="C548" t="s">
        <v>59</v>
      </c>
      <c r="D548" t="s">
        <v>21</v>
      </c>
      <c r="E548" t="s">
        <v>22</v>
      </c>
      <c r="F548" s="18">
        <v>42550</v>
      </c>
      <c r="G548">
        <v>413245427</v>
      </c>
      <c r="H548" s="18">
        <v>42553</v>
      </c>
      <c r="I548">
        <v>7360</v>
      </c>
      <c r="J548">
        <v>9.33</v>
      </c>
      <c r="K548">
        <v>6.92</v>
      </c>
      <c r="L548">
        <v>68668.800000000003</v>
      </c>
      <c r="M548">
        <v>50931.199999999997</v>
      </c>
      <c r="N548">
        <v>17737.599999999999</v>
      </c>
    </row>
    <row r="549" spans="1:14">
      <c r="A549" t="s">
        <v>40</v>
      </c>
      <c r="B549" t="s">
        <v>216</v>
      </c>
      <c r="C549" t="s">
        <v>79</v>
      </c>
      <c r="D549" t="s">
        <v>21</v>
      </c>
      <c r="E549" t="s">
        <v>18</v>
      </c>
      <c r="F549" s="18">
        <v>42280</v>
      </c>
      <c r="G549">
        <v>165538489</v>
      </c>
      <c r="H549" s="18">
        <v>42285</v>
      </c>
      <c r="I549">
        <v>5372</v>
      </c>
      <c r="J549">
        <v>668.27</v>
      </c>
      <c r="K549">
        <v>502.54</v>
      </c>
      <c r="L549">
        <v>3589946.44</v>
      </c>
      <c r="M549">
        <v>2699644.88</v>
      </c>
      <c r="N549">
        <v>890301.56</v>
      </c>
    </row>
    <row r="550" spans="1:14">
      <c r="A550" t="s">
        <v>23</v>
      </c>
      <c r="B550" t="s">
        <v>80</v>
      </c>
      <c r="C550" t="s">
        <v>25</v>
      </c>
      <c r="D550" t="s">
        <v>17</v>
      </c>
      <c r="E550" t="s">
        <v>37</v>
      </c>
      <c r="F550" s="18">
        <v>40804</v>
      </c>
      <c r="G550">
        <v>884147775</v>
      </c>
      <c r="H550" s="18">
        <v>40835</v>
      </c>
      <c r="I550">
        <v>7829</v>
      </c>
      <c r="J550">
        <v>47.45</v>
      </c>
      <c r="K550">
        <v>31.79</v>
      </c>
      <c r="L550">
        <v>371486.05</v>
      </c>
      <c r="M550">
        <v>248883.91</v>
      </c>
      <c r="N550">
        <v>122602.14</v>
      </c>
    </row>
    <row r="551" spans="1:14">
      <c r="A551" t="s">
        <v>40</v>
      </c>
      <c r="B551" t="s">
        <v>65</v>
      </c>
      <c r="C551" t="s">
        <v>45</v>
      </c>
      <c r="D551" t="s">
        <v>17</v>
      </c>
      <c r="E551" t="s">
        <v>22</v>
      </c>
      <c r="F551" s="18">
        <v>41814</v>
      </c>
      <c r="G551">
        <v>315997111</v>
      </c>
      <c r="H551" s="18">
        <v>41845</v>
      </c>
      <c r="I551">
        <v>9422</v>
      </c>
      <c r="J551">
        <v>437.2</v>
      </c>
      <c r="K551">
        <v>263.33</v>
      </c>
      <c r="L551">
        <v>4119298.4</v>
      </c>
      <c r="M551">
        <v>2481095.2599999998</v>
      </c>
      <c r="N551">
        <v>1638203.14</v>
      </c>
    </row>
    <row r="552" spans="1:14">
      <c r="A552" t="s">
        <v>23</v>
      </c>
      <c r="B552" t="s">
        <v>191</v>
      </c>
      <c r="C552" t="s">
        <v>45</v>
      </c>
      <c r="D552" t="s">
        <v>17</v>
      </c>
      <c r="E552" t="s">
        <v>22</v>
      </c>
      <c r="F552" s="18">
        <v>41090</v>
      </c>
      <c r="G552">
        <v>328322827</v>
      </c>
      <c r="H552" s="18">
        <v>41109</v>
      </c>
      <c r="I552">
        <v>6876</v>
      </c>
      <c r="J552">
        <v>437.2</v>
      </c>
      <c r="K552">
        <v>263.33</v>
      </c>
      <c r="L552">
        <v>3006187.2</v>
      </c>
      <c r="M552">
        <v>1810657.08</v>
      </c>
      <c r="N552">
        <v>1195530.1200000001</v>
      </c>
    </row>
    <row r="553" spans="1:14">
      <c r="A553" t="s">
        <v>23</v>
      </c>
      <c r="B553" t="s">
        <v>187</v>
      </c>
      <c r="C553" t="s">
        <v>20</v>
      </c>
      <c r="D553" t="s">
        <v>17</v>
      </c>
      <c r="E553" t="s">
        <v>37</v>
      </c>
      <c r="F553" s="18">
        <v>41720</v>
      </c>
      <c r="G553">
        <v>158673751</v>
      </c>
      <c r="H553" s="18">
        <v>41769</v>
      </c>
      <c r="I553">
        <v>3944</v>
      </c>
      <c r="J553">
        <v>152.58000000000001</v>
      </c>
      <c r="K553">
        <v>97.44</v>
      </c>
      <c r="L553">
        <v>601775.52</v>
      </c>
      <c r="M553">
        <v>384303.35999999999</v>
      </c>
      <c r="N553">
        <v>217472.16</v>
      </c>
    </row>
    <row r="554" spans="1:14">
      <c r="A554" t="s">
        <v>23</v>
      </c>
      <c r="B554" t="s">
        <v>181</v>
      </c>
      <c r="C554" t="s">
        <v>20</v>
      </c>
      <c r="D554" t="s">
        <v>21</v>
      </c>
      <c r="E554" t="s">
        <v>29</v>
      </c>
      <c r="F554" s="18">
        <v>41646</v>
      </c>
      <c r="G554">
        <v>464911210</v>
      </c>
      <c r="H554" s="18">
        <v>41680</v>
      </c>
      <c r="I554">
        <v>6413</v>
      </c>
      <c r="J554">
        <v>152.58000000000001</v>
      </c>
      <c r="K554">
        <v>97.44</v>
      </c>
      <c r="L554">
        <v>978495.54</v>
      </c>
      <c r="M554">
        <v>624882.72</v>
      </c>
      <c r="N554">
        <v>353612.82</v>
      </c>
    </row>
    <row r="555" spans="1:14">
      <c r="A555" t="s">
        <v>26</v>
      </c>
      <c r="B555" t="s">
        <v>81</v>
      </c>
      <c r="C555" t="s">
        <v>16</v>
      </c>
      <c r="D555" t="s">
        <v>17</v>
      </c>
      <c r="E555" t="s">
        <v>29</v>
      </c>
      <c r="F555" s="18">
        <v>40584</v>
      </c>
      <c r="G555">
        <v>175209033</v>
      </c>
      <c r="H555" s="18">
        <v>40612</v>
      </c>
      <c r="I555">
        <v>7101</v>
      </c>
      <c r="J555">
        <v>255.28</v>
      </c>
      <c r="K555">
        <v>159.41999999999999</v>
      </c>
      <c r="L555">
        <v>1812743.28</v>
      </c>
      <c r="M555">
        <v>1132041.42</v>
      </c>
      <c r="N555">
        <v>680701.86</v>
      </c>
    </row>
    <row r="556" spans="1:14">
      <c r="A556" t="s">
        <v>31</v>
      </c>
      <c r="B556" t="s">
        <v>32</v>
      </c>
      <c r="C556" t="s">
        <v>79</v>
      </c>
      <c r="D556" t="s">
        <v>17</v>
      </c>
      <c r="E556" t="s">
        <v>29</v>
      </c>
      <c r="F556" s="18">
        <v>41403</v>
      </c>
      <c r="G556">
        <v>538053548</v>
      </c>
      <c r="H556" s="18">
        <v>41452</v>
      </c>
      <c r="I556">
        <v>856</v>
      </c>
      <c r="J556">
        <v>668.27</v>
      </c>
      <c r="K556">
        <v>502.54</v>
      </c>
      <c r="L556">
        <v>572039.12</v>
      </c>
      <c r="M556">
        <v>430174.24</v>
      </c>
      <c r="N556">
        <v>141864.88</v>
      </c>
    </row>
    <row r="557" spans="1:14">
      <c r="A557" t="s">
        <v>40</v>
      </c>
      <c r="B557" t="s">
        <v>166</v>
      </c>
      <c r="C557" t="s">
        <v>33</v>
      </c>
      <c r="D557" t="s">
        <v>17</v>
      </c>
      <c r="E557" t="s">
        <v>37</v>
      </c>
      <c r="F557" s="18">
        <v>40447</v>
      </c>
      <c r="G557">
        <v>172243583</v>
      </c>
      <c r="H557" s="18">
        <v>40448</v>
      </c>
      <c r="I557">
        <v>9559</v>
      </c>
      <c r="J557">
        <v>81.73</v>
      </c>
      <c r="K557">
        <v>56.67</v>
      </c>
      <c r="L557">
        <v>781257.07</v>
      </c>
      <c r="M557">
        <v>541708.53</v>
      </c>
      <c r="N557">
        <v>239548.54</v>
      </c>
    </row>
    <row r="558" spans="1:14">
      <c r="A558" t="s">
        <v>14</v>
      </c>
      <c r="B558" t="s">
        <v>161</v>
      </c>
      <c r="C558" t="s">
        <v>16</v>
      </c>
      <c r="D558" t="s">
        <v>21</v>
      </c>
      <c r="E558" t="s">
        <v>37</v>
      </c>
      <c r="F558" s="18">
        <v>42748</v>
      </c>
      <c r="G558">
        <v>916890466</v>
      </c>
      <c r="H558" s="18">
        <v>42751</v>
      </c>
      <c r="I558">
        <v>7119</v>
      </c>
      <c r="J558">
        <v>255.28</v>
      </c>
      <c r="K558">
        <v>159.41999999999999</v>
      </c>
      <c r="L558">
        <v>1817338.32</v>
      </c>
      <c r="M558">
        <v>1134910.98</v>
      </c>
      <c r="N558">
        <v>682427.34</v>
      </c>
    </row>
    <row r="559" spans="1:14">
      <c r="A559" t="s">
        <v>26</v>
      </c>
      <c r="B559" t="s">
        <v>204</v>
      </c>
      <c r="C559" t="s">
        <v>43</v>
      </c>
      <c r="D559" t="s">
        <v>17</v>
      </c>
      <c r="E559" t="s">
        <v>18</v>
      </c>
      <c r="F559" s="18">
        <v>41278</v>
      </c>
      <c r="G559">
        <v>181418025</v>
      </c>
      <c r="H559" s="18">
        <v>41291</v>
      </c>
      <c r="I559">
        <v>4480</v>
      </c>
      <c r="J559">
        <v>651.21</v>
      </c>
      <c r="K559">
        <v>524.96</v>
      </c>
      <c r="L559">
        <v>2917420.8</v>
      </c>
      <c r="M559">
        <v>2351820.7999999998</v>
      </c>
      <c r="N559">
        <v>565600</v>
      </c>
    </row>
    <row r="560" spans="1:14">
      <c r="A560" t="s">
        <v>23</v>
      </c>
      <c r="B560" t="s">
        <v>106</v>
      </c>
      <c r="C560" t="s">
        <v>25</v>
      </c>
      <c r="D560" t="s">
        <v>17</v>
      </c>
      <c r="E560" t="s">
        <v>22</v>
      </c>
      <c r="F560" s="18">
        <v>40463</v>
      </c>
      <c r="G560">
        <v>395562589</v>
      </c>
      <c r="H560" s="18">
        <v>40513</v>
      </c>
      <c r="I560">
        <v>4615</v>
      </c>
      <c r="J560">
        <v>47.45</v>
      </c>
      <c r="K560">
        <v>31.79</v>
      </c>
      <c r="L560">
        <v>218981.75</v>
      </c>
      <c r="M560">
        <v>146710.85</v>
      </c>
      <c r="N560">
        <v>72270.899999999994</v>
      </c>
    </row>
    <row r="561" spans="1:14">
      <c r="A561" t="s">
        <v>23</v>
      </c>
      <c r="B561" t="s">
        <v>181</v>
      </c>
      <c r="C561" t="s">
        <v>16</v>
      </c>
      <c r="D561" t="s">
        <v>21</v>
      </c>
      <c r="E561" t="s">
        <v>37</v>
      </c>
      <c r="F561" s="18">
        <v>40969</v>
      </c>
      <c r="G561">
        <v>459372985</v>
      </c>
      <c r="H561" s="18">
        <v>40990</v>
      </c>
      <c r="I561">
        <v>7529</v>
      </c>
      <c r="J561">
        <v>255.28</v>
      </c>
      <c r="K561">
        <v>159.41999999999999</v>
      </c>
      <c r="L561">
        <v>1922003.12</v>
      </c>
      <c r="M561">
        <v>1200273.18</v>
      </c>
      <c r="N561">
        <v>721729.94</v>
      </c>
    </row>
    <row r="562" spans="1:14">
      <c r="A562" t="s">
        <v>23</v>
      </c>
      <c r="B562" t="s">
        <v>132</v>
      </c>
      <c r="C562" t="s">
        <v>50</v>
      </c>
      <c r="D562" t="s">
        <v>17</v>
      </c>
      <c r="E562" t="s">
        <v>29</v>
      </c>
      <c r="F562" s="18">
        <v>41085</v>
      </c>
      <c r="G562">
        <v>693210542</v>
      </c>
      <c r="H562" s="18">
        <v>41134</v>
      </c>
      <c r="I562">
        <v>5259</v>
      </c>
      <c r="J562">
        <v>421.89</v>
      </c>
      <c r="K562">
        <v>364.69</v>
      </c>
      <c r="L562">
        <v>2218719.5099999998</v>
      </c>
      <c r="M562">
        <v>1917904.71</v>
      </c>
      <c r="N562">
        <v>300814.8</v>
      </c>
    </row>
    <row r="563" spans="1:14">
      <c r="A563" t="s">
        <v>26</v>
      </c>
      <c r="B563" t="s">
        <v>76</v>
      </c>
      <c r="C563" t="s">
        <v>33</v>
      </c>
      <c r="D563" t="s">
        <v>21</v>
      </c>
      <c r="E563" t="s">
        <v>29</v>
      </c>
      <c r="F563" s="18">
        <v>40871</v>
      </c>
      <c r="G563">
        <v>587749087</v>
      </c>
      <c r="H563" s="18">
        <v>40915</v>
      </c>
      <c r="I563">
        <v>6871</v>
      </c>
      <c r="J563">
        <v>81.73</v>
      </c>
      <c r="K563">
        <v>56.67</v>
      </c>
      <c r="L563">
        <v>561566.82999999996</v>
      </c>
      <c r="M563">
        <v>389379.57</v>
      </c>
      <c r="N563">
        <v>172187.26</v>
      </c>
    </row>
    <row r="564" spans="1:14">
      <c r="A564" t="s">
        <v>23</v>
      </c>
      <c r="B564" t="s">
        <v>175</v>
      </c>
      <c r="C564" t="s">
        <v>59</v>
      </c>
      <c r="D564" t="s">
        <v>21</v>
      </c>
      <c r="E564" t="s">
        <v>29</v>
      </c>
      <c r="F564" s="18">
        <v>40777</v>
      </c>
      <c r="G564">
        <v>153974950</v>
      </c>
      <c r="H564" s="18">
        <v>40806</v>
      </c>
      <c r="I564">
        <v>3464</v>
      </c>
      <c r="J564">
        <v>9.33</v>
      </c>
      <c r="K564">
        <v>6.92</v>
      </c>
      <c r="L564">
        <v>32319.119999999999</v>
      </c>
      <c r="M564">
        <v>23970.880000000001</v>
      </c>
      <c r="N564">
        <v>8348.24</v>
      </c>
    </row>
    <row r="565" spans="1:14">
      <c r="A565" t="s">
        <v>40</v>
      </c>
      <c r="B565" t="s">
        <v>189</v>
      </c>
      <c r="C565" t="s">
        <v>71</v>
      </c>
      <c r="D565" t="s">
        <v>17</v>
      </c>
      <c r="E565" t="s">
        <v>29</v>
      </c>
      <c r="F565" s="18">
        <v>40260</v>
      </c>
      <c r="G565">
        <v>373186957</v>
      </c>
      <c r="H565" s="18">
        <v>40275</v>
      </c>
      <c r="I565">
        <v>3169</v>
      </c>
      <c r="J565">
        <v>154.06</v>
      </c>
      <c r="K565">
        <v>90.93</v>
      </c>
      <c r="L565">
        <v>488216.14</v>
      </c>
      <c r="M565">
        <v>288157.17</v>
      </c>
      <c r="N565">
        <v>200058.97</v>
      </c>
    </row>
    <row r="566" spans="1:14">
      <c r="A566" t="s">
        <v>34</v>
      </c>
      <c r="B566" t="s">
        <v>35</v>
      </c>
      <c r="C566" t="s">
        <v>33</v>
      </c>
      <c r="D566" t="s">
        <v>21</v>
      </c>
      <c r="E566" t="s">
        <v>18</v>
      </c>
      <c r="F566" s="18">
        <v>41929</v>
      </c>
      <c r="G566">
        <v>946996438</v>
      </c>
      <c r="H566" s="18">
        <v>41956</v>
      </c>
      <c r="I566">
        <v>6145</v>
      </c>
      <c r="J566">
        <v>81.73</v>
      </c>
      <c r="K566">
        <v>56.67</v>
      </c>
      <c r="L566">
        <v>502230.85</v>
      </c>
      <c r="M566">
        <v>348237.15</v>
      </c>
      <c r="N566">
        <v>153993.70000000001</v>
      </c>
    </row>
    <row r="567" spans="1:14">
      <c r="A567" t="s">
        <v>23</v>
      </c>
      <c r="B567" t="s">
        <v>217</v>
      </c>
      <c r="C567" t="s">
        <v>20</v>
      </c>
      <c r="D567" t="s">
        <v>17</v>
      </c>
      <c r="E567" t="s">
        <v>37</v>
      </c>
      <c r="F567" s="18">
        <v>41869</v>
      </c>
      <c r="G567">
        <v>747327220</v>
      </c>
      <c r="H567" s="18">
        <v>41897</v>
      </c>
      <c r="I567">
        <v>9587</v>
      </c>
      <c r="J567">
        <v>152.58000000000001</v>
      </c>
      <c r="K567">
        <v>97.44</v>
      </c>
      <c r="L567">
        <v>1462784.46</v>
      </c>
      <c r="M567">
        <v>934157.28</v>
      </c>
      <c r="N567">
        <v>528627.18000000005</v>
      </c>
    </row>
    <row r="568" spans="1:14">
      <c r="A568" t="s">
        <v>40</v>
      </c>
      <c r="B568" t="s">
        <v>184</v>
      </c>
      <c r="C568" t="s">
        <v>79</v>
      </c>
      <c r="D568" t="s">
        <v>21</v>
      </c>
      <c r="E568" t="s">
        <v>37</v>
      </c>
      <c r="F568" s="18">
        <v>42086</v>
      </c>
      <c r="G568">
        <v>966415631</v>
      </c>
      <c r="H568" s="18">
        <v>42131</v>
      </c>
      <c r="I568">
        <v>2716</v>
      </c>
      <c r="J568">
        <v>668.27</v>
      </c>
      <c r="K568">
        <v>502.54</v>
      </c>
      <c r="L568">
        <v>1815021.32</v>
      </c>
      <c r="M568">
        <v>1364898.64</v>
      </c>
      <c r="N568">
        <v>450122.68</v>
      </c>
    </row>
    <row r="569" spans="1:14">
      <c r="A569" t="s">
        <v>23</v>
      </c>
      <c r="B569" t="s">
        <v>38</v>
      </c>
      <c r="C569" t="s">
        <v>36</v>
      </c>
      <c r="D569" t="s">
        <v>17</v>
      </c>
      <c r="E569" t="s">
        <v>18</v>
      </c>
      <c r="F569" s="18">
        <v>40826</v>
      </c>
      <c r="G569">
        <v>166810500</v>
      </c>
      <c r="H569" s="18">
        <v>40868</v>
      </c>
      <c r="I569">
        <v>1789</v>
      </c>
      <c r="J569">
        <v>109.28</v>
      </c>
      <c r="K569">
        <v>35.840000000000003</v>
      </c>
      <c r="L569">
        <v>195501.92</v>
      </c>
      <c r="M569">
        <v>64117.760000000002</v>
      </c>
      <c r="N569">
        <v>131384.16</v>
      </c>
    </row>
    <row r="570" spans="1:14">
      <c r="A570" t="s">
        <v>34</v>
      </c>
      <c r="B570" t="s">
        <v>85</v>
      </c>
      <c r="C570" t="s">
        <v>50</v>
      </c>
      <c r="D570" t="s">
        <v>21</v>
      </c>
      <c r="E570" t="s">
        <v>37</v>
      </c>
      <c r="F570" s="18">
        <v>42255</v>
      </c>
      <c r="G570">
        <v>131373155</v>
      </c>
      <c r="H570" s="18">
        <v>42301</v>
      </c>
      <c r="I570">
        <v>5091</v>
      </c>
      <c r="J570">
        <v>421.89</v>
      </c>
      <c r="K570">
        <v>364.69</v>
      </c>
      <c r="L570">
        <v>2147841.9900000002</v>
      </c>
      <c r="M570">
        <v>1856636.79</v>
      </c>
      <c r="N570">
        <v>291205.2</v>
      </c>
    </row>
    <row r="571" spans="1:14">
      <c r="A571" t="s">
        <v>40</v>
      </c>
      <c r="B571" t="s">
        <v>167</v>
      </c>
      <c r="C571" t="s">
        <v>71</v>
      </c>
      <c r="D571" t="s">
        <v>17</v>
      </c>
      <c r="E571" t="s">
        <v>29</v>
      </c>
      <c r="F571" s="18">
        <v>41247</v>
      </c>
      <c r="G571">
        <v>913277423</v>
      </c>
      <c r="H571" s="18">
        <v>41271</v>
      </c>
      <c r="I571">
        <v>7939</v>
      </c>
      <c r="J571">
        <v>154.06</v>
      </c>
      <c r="K571">
        <v>90.93</v>
      </c>
      <c r="L571">
        <v>1223082.3400000001</v>
      </c>
      <c r="M571">
        <v>721893.27</v>
      </c>
      <c r="N571">
        <v>501189.07</v>
      </c>
    </row>
    <row r="572" spans="1:14">
      <c r="A572" t="s">
        <v>23</v>
      </c>
      <c r="B572" t="s">
        <v>155</v>
      </c>
      <c r="C572" t="s">
        <v>33</v>
      </c>
      <c r="D572" t="s">
        <v>21</v>
      </c>
      <c r="E572" t="s">
        <v>18</v>
      </c>
      <c r="F572" s="18">
        <v>41364</v>
      </c>
      <c r="G572">
        <v>386009633</v>
      </c>
      <c r="H572" s="18">
        <v>41369</v>
      </c>
      <c r="I572">
        <v>7683</v>
      </c>
      <c r="J572">
        <v>81.73</v>
      </c>
      <c r="K572">
        <v>56.67</v>
      </c>
      <c r="L572">
        <v>627931.59</v>
      </c>
      <c r="M572">
        <v>435395.61</v>
      </c>
      <c r="N572">
        <v>192535.98</v>
      </c>
    </row>
    <row r="573" spans="1:14">
      <c r="A573" t="s">
        <v>23</v>
      </c>
      <c r="B573" t="s">
        <v>187</v>
      </c>
      <c r="C573" t="s">
        <v>33</v>
      </c>
      <c r="D573" t="s">
        <v>21</v>
      </c>
      <c r="E573" t="s">
        <v>37</v>
      </c>
      <c r="F573" s="18">
        <v>42408</v>
      </c>
      <c r="G573">
        <v>993368613</v>
      </c>
      <c r="H573" s="18">
        <v>42416</v>
      </c>
      <c r="I573">
        <v>8702</v>
      </c>
      <c r="J573">
        <v>81.73</v>
      </c>
      <c r="K573">
        <v>56.67</v>
      </c>
      <c r="L573">
        <v>711214.46</v>
      </c>
      <c r="M573">
        <v>493142.34</v>
      </c>
      <c r="N573">
        <v>218072.12</v>
      </c>
    </row>
    <row r="574" spans="1:14">
      <c r="A574" t="s">
        <v>40</v>
      </c>
      <c r="B574" t="s">
        <v>200</v>
      </c>
      <c r="C574" t="s">
        <v>43</v>
      </c>
      <c r="D574" t="s">
        <v>21</v>
      </c>
      <c r="E574" t="s">
        <v>37</v>
      </c>
      <c r="F574" s="18">
        <v>41803</v>
      </c>
      <c r="G574">
        <v>299465692</v>
      </c>
      <c r="H574" s="18">
        <v>41816</v>
      </c>
      <c r="I574">
        <v>7408</v>
      </c>
      <c r="J574">
        <v>651.21</v>
      </c>
      <c r="K574">
        <v>524.96</v>
      </c>
      <c r="L574">
        <v>4824163.68</v>
      </c>
      <c r="M574">
        <v>3888903.68</v>
      </c>
      <c r="N574">
        <v>935260</v>
      </c>
    </row>
    <row r="575" spans="1:14">
      <c r="A575" t="s">
        <v>31</v>
      </c>
      <c r="B575" t="s">
        <v>172</v>
      </c>
      <c r="C575" t="s">
        <v>71</v>
      </c>
      <c r="D575" t="s">
        <v>21</v>
      </c>
      <c r="E575" t="s">
        <v>29</v>
      </c>
      <c r="F575" s="18">
        <v>41512</v>
      </c>
      <c r="G575">
        <v>438724696</v>
      </c>
      <c r="H575" s="18">
        <v>41552</v>
      </c>
      <c r="I575">
        <v>7242</v>
      </c>
      <c r="J575">
        <v>154.06</v>
      </c>
      <c r="K575">
        <v>90.93</v>
      </c>
      <c r="L575">
        <v>1115702.52</v>
      </c>
      <c r="M575">
        <v>658515.06000000006</v>
      </c>
      <c r="N575">
        <v>457187.46</v>
      </c>
    </row>
    <row r="576" spans="1:14">
      <c r="A576" t="s">
        <v>26</v>
      </c>
      <c r="B576" t="s">
        <v>143</v>
      </c>
      <c r="C576" t="s">
        <v>45</v>
      </c>
      <c r="D576" t="s">
        <v>21</v>
      </c>
      <c r="E576" t="s">
        <v>37</v>
      </c>
      <c r="F576" s="18">
        <v>41119</v>
      </c>
      <c r="G576">
        <v>465881955</v>
      </c>
      <c r="H576" s="18">
        <v>41138</v>
      </c>
      <c r="I576">
        <v>3678</v>
      </c>
      <c r="J576">
        <v>437.2</v>
      </c>
      <c r="K576">
        <v>263.33</v>
      </c>
      <c r="L576">
        <v>1608021.6</v>
      </c>
      <c r="M576">
        <v>968527.74</v>
      </c>
      <c r="N576">
        <v>639493.86</v>
      </c>
    </row>
    <row r="577" spans="1:14">
      <c r="A577" t="s">
        <v>23</v>
      </c>
      <c r="B577" t="s">
        <v>187</v>
      </c>
      <c r="C577" t="s">
        <v>16</v>
      </c>
      <c r="D577" t="s">
        <v>17</v>
      </c>
      <c r="E577" t="s">
        <v>29</v>
      </c>
      <c r="F577" s="18">
        <v>41982</v>
      </c>
      <c r="G577">
        <v>405986297</v>
      </c>
      <c r="H577" s="18">
        <v>42006</v>
      </c>
      <c r="I577">
        <v>9222</v>
      </c>
      <c r="J577">
        <v>255.28</v>
      </c>
      <c r="K577">
        <v>159.41999999999999</v>
      </c>
      <c r="L577">
        <v>2354192.16</v>
      </c>
      <c r="M577">
        <v>1470171.24</v>
      </c>
      <c r="N577">
        <v>884020.92</v>
      </c>
    </row>
    <row r="578" spans="1:14">
      <c r="A578" t="s">
        <v>40</v>
      </c>
      <c r="B578" t="s">
        <v>166</v>
      </c>
      <c r="C578" t="s">
        <v>79</v>
      </c>
      <c r="D578" t="s">
        <v>17</v>
      </c>
      <c r="E578" t="s">
        <v>18</v>
      </c>
      <c r="F578" s="18">
        <v>40315</v>
      </c>
      <c r="G578">
        <v>804399049</v>
      </c>
      <c r="H578" s="18">
        <v>40352</v>
      </c>
      <c r="I578">
        <v>8409</v>
      </c>
      <c r="J578">
        <v>668.27</v>
      </c>
      <c r="K578">
        <v>502.54</v>
      </c>
      <c r="L578">
        <v>5619482.4299999997</v>
      </c>
      <c r="M578">
        <v>4225858.8600000003</v>
      </c>
      <c r="N578">
        <v>1393623.57</v>
      </c>
    </row>
    <row r="579" spans="1:14">
      <c r="A579" t="s">
        <v>23</v>
      </c>
      <c r="B579" t="s">
        <v>52</v>
      </c>
      <c r="C579" t="s">
        <v>25</v>
      </c>
      <c r="D579" t="s">
        <v>17</v>
      </c>
      <c r="E579" t="s">
        <v>37</v>
      </c>
      <c r="F579" s="18">
        <v>42404</v>
      </c>
      <c r="G579">
        <v>476794040</v>
      </c>
      <c r="H579" s="18">
        <v>42436</v>
      </c>
      <c r="I579">
        <v>2807</v>
      </c>
      <c r="J579">
        <v>47.45</v>
      </c>
      <c r="K579">
        <v>31.79</v>
      </c>
      <c r="L579">
        <v>133192.15</v>
      </c>
      <c r="M579">
        <v>89234.53</v>
      </c>
      <c r="N579">
        <v>43957.62</v>
      </c>
    </row>
    <row r="580" spans="1:14">
      <c r="A580" t="s">
        <v>31</v>
      </c>
      <c r="B580" t="s">
        <v>163</v>
      </c>
      <c r="C580" t="s">
        <v>33</v>
      </c>
      <c r="D580" t="s">
        <v>21</v>
      </c>
      <c r="E580" t="s">
        <v>29</v>
      </c>
      <c r="F580" s="18">
        <v>41090</v>
      </c>
      <c r="G580">
        <v>559157598</v>
      </c>
      <c r="H580" s="18">
        <v>41133</v>
      </c>
      <c r="I580">
        <v>6014</v>
      </c>
      <c r="J580">
        <v>81.73</v>
      </c>
      <c r="K580">
        <v>56.67</v>
      </c>
      <c r="L580">
        <v>491524.22</v>
      </c>
      <c r="M580">
        <v>340813.38</v>
      </c>
      <c r="N580">
        <v>150710.84</v>
      </c>
    </row>
    <row r="581" spans="1:14">
      <c r="A581" t="s">
        <v>40</v>
      </c>
      <c r="B581" t="s">
        <v>167</v>
      </c>
      <c r="C581" t="s">
        <v>45</v>
      </c>
      <c r="D581" t="s">
        <v>17</v>
      </c>
      <c r="E581" t="s">
        <v>37</v>
      </c>
      <c r="F581" s="18">
        <v>42053</v>
      </c>
      <c r="G581">
        <v>457788550</v>
      </c>
      <c r="H581" s="18">
        <v>42098</v>
      </c>
      <c r="I581">
        <v>8660</v>
      </c>
      <c r="J581">
        <v>437.2</v>
      </c>
      <c r="K581">
        <v>263.33</v>
      </c>
      <c r="L581">
        <v>3786152</v>
      </c>
      <c r="M581">
        <v>2280437.7999999998</v>
      </c>
      <c r="N581">
        <v>1505714.2</v>
      </c>
    </row>
    <row r="582" spans="1:14">
      <c r="A582" t="s">
        <v>31</v>
      </c>
      <c r="B582" t="s">
        <v>190</v>
      </c>
      <c r="C582" t="s">
        <v>71</v>
      </c>
      <c r="D582" t="s">
        <v>17</v>
      </c>
      <c r="E582" t="s">
        <v>29</v>
      </c>
      <c r="F582" s="18">
        <v>40298</v>
      </c>
      <c r="G582">
        <v>999298226</v>
      </c>
      <c r="H582" s="18">
        <v>40323</v>
      </c>
      <c r="I582">
        <v>3407</v>
      </c>
      <c r="J582">
        <v>154.06</v>
      </c>
      <c r="K582">
        <v>90.93</v>
      </c>
      <c r="L582">
        <v>524882.42000000004</v>
      </c>
      <c r="M582">
        <v>309798.51</v>
      </c>
      <c r="N582">
        <v>215083.91</v>
      </c>
    </row>
    <row r="583" spans="1:14">
      <c r="A583" t="s">
        <v>23</v>
      </c>
      <c r="B583" t="s">
        <v>106</v>
      </c>
      <c r="C583" t="s">
        <v>50</v>
      </c>
      <c r="D583" t="s">
        <v>21</v>
      </c>
      <c r="E583" t="s">
        <v>22</v>
      </c>
      <c r="F583" s="18">
        <v>40898</v>
      </c>
      <c r="G583">
        <v>380610454</v>
      </c>
      <c r="H583" s="18">
        <v>40906</v>
      </c>
      <c r="I583">
        <v>9946</v>
      </c>
      <c r="J583">
        <v>421.89</v>
      </c>
      <c r="K583">
        <v>364.69</v>
      </c>
      <c r="L583">
        <v>4196117.9400000004</v>
      </c>
      <c r="M583">
        <v>3627206.74</v>
      </c>
      <c r="N583">
        <v>568911.19999999995</v>
      </c>
    </row>
    <row r="584" spans="1:14">
      <c r="A584" t="s">
        <v>26</v>
      </c>
      <c r="B584" t="s">
        <v>194</v>
      </c>
      <c r="C584" t="s">
        <v>16</v>
      </c>
      <c r="D584" t="s">
        <v>17</v>
      </c>
      <c r="E584" t="s">
        <v>22</v>
      </c>
      <c r="F584" s="18">
        <v>41018</v>
      </c>
      <c r="G584">
        <v>918961560</v>
      </c>
      <c r="H584" s="18">
        <v>41053</v>
      </c>
      <c r="I584">
        <v>2</v>
      </c>
      <c r="J584">
        <v>255.28</v>
      </c>
      <c r="K584">
        <v>159.41999999999999</v>
      </c>
      <c r="L584">
        <v>510.56</v>
      </c>
      <c r="M584">
        <v>318.83999999999997</v>
      </c>
      <c r="N584">
        <v>191.72</v>
      </c>
    </row>
    <row r="585" spans="1:14">
      <c r="A585" t="s">
        <v>40</v>
      </c>
      <c r="B585" t="s">
        <v>78</v>
      </c>
      <c r="C585" t="s">
        <v>43</v>
      </c>
      <c r="D585" t="s">
        <v>17</v>
      </c>
      <c r="E585" t="s">
        <v>37</v>
      </c>
      <c r="F585" s="18">
        <v>42363</v>
      </c>
      <c r="G585">
        <v>501900374</v>
      </c>
      <c r="H585" s="18">
        <v>42393</v>
      </c>
      <c r="I585">
        <v>2329</v>
      </c>
      <c r="J585">
        <v>651.21</v>
      </c>
      <c r="K585">
        <v>524.96</v>
      </c>
      <c r="L585">
        <v>1516668.09</v>
      </c>
      <c r="M585">
        <v>1222631.8400000001</v>
      </c>
      <c r="N585">
        <v>294036.25</v>
      </c>
    </row>
    <row r="586" spans="1:14">
      <c r="A586" t="s">
        <v>40</v>
      </c>
      <c r="B586" t="s">
        <v>131</v>
      </c>
      <c r="C586" t="s">
        <v>79</v>
      </c>
      <c r="D586" t="s">
        <v>17</v>
      </c>
      <c r="E586" t="s">
        <v>18</v>
      </c>
      <c r="F586" s="18">
        <v>41491</v>
      </c>
      <c r="G586">
        <v>237288224</v>
      </c>
      <c r="H586" s="18">
        <v>41526</v>
      </c>
      <c r="I586">
        <v>7713</v>
      </c>
      <c r="J586">
        <v>668.27</v>
      </c>
      <c r="K586">
        <v>502.54</v>
      </c>
      <c r="L586">
        <v>5154366.51</v>
      </c>
      <c r="M586">
        <v>3876091.02</v>
      </c>
      <c r="N586">
        <v>1278275.49</v>
      </c>
    </row>
    <row r="587" spans="1:14">
      <c r="A587" t="s">
        <v>26</v>
      </c>
      <c r="B587" t="s">
        <v>81</v>
      </c>
      <c r="C587" t="s">
        <v>45</v>
      </c>
      <c r="D587" t="s">
        <v>17</v>
      </c>
      <c r="E587" t="s">
        <v>22</v>
      </c>
      <c r="F587" s="18">
        <v>42266</v>
      </c>
      <c r="G587">
        <v>403298938</v>
      </c>
      <c r="H587" s="18">
        <v>42294</v>
      </c>
      <c r="I587">
        <v>3973</v>
      </c>
      <c r="J587">
        <v>437.2</v>
      </c>
      <c r="K587">
        <v>263.33</v>
      </c>
      <c r="L587">
        <v>1736995.6</v>
      </c>
      <c r="M587">
        <v>1046210.09</v>
      </c>
      <c r="N587">
        <v>690785.51</v>
      </c>
    </row>
    <row r="588" spans="1:14">
      <c r="A588" t="s">
        <v>26</v>
      </c>
      <c r="B588" t="s">
        <v>160</v>
      </c>
      <c r="C588" t="s">
        <v>20</v>
      </c>
      <c r="D588" t="s">
        <v>21</v>
      </c>
      <c r="E588" t="s">
        <v>37</v>
      </c>
      <c r="F588" s="18">
        <v>40645</v>
      </c>
      <c r="G588">
        <v>898418843</v>
      </c>
      <c r="H588" s="18">
        <v>40647</v>
      </c>
      <c r="I588">
        <v>955</v>
      </c>
      <c r="J588">
        <v>152.58000000000001</v>
      </c>
      <c r="K588">
        <v>97.44</v>
      </c>
      <c r="L588">
        <v>145713.9</v>
      </c>
      <c r="M588">
        <v>93055.2</v>
      </c>
      <c r="N588">
        <v>52658.7</v>
      </c>
    </row>
    <row r="589" spans="1:14">
      <c r="A589" t="s">
        <v>26</v>
      </c>
      <c r="B589" t="s">
        <v>46</v>
      </c>
      <c r="C589" t="s">
        <v>20</v>
      </c>
      <c r="D589" t="s">
        <v>21</v>
      </c>
      <c r="E589" t="s">
        <v>29</v>
      </c>
      <c r="F589" s="18">
        <v>42651</v>
      </c>
      <c r="G589">
        <v>791446769</v>
      </c>
      <c r="H589" s="18">
        <v>42687</v>
      </c>
      <c r="I589">
        <v>5541</v>
      </c>
      <c r="J589">
        <v>152.58000000000001</v>
      </c>
      <c r="K589">
        <v>97.44</v>
      </c>
      <c r="L589">
        <v>845445.78</v>
      </c>
      <c r="M589">
        <v>539915.04</v>
      </c>
      <c r="N589">
        <v>305530.74</v>
      </c>
    </row>
    <row r="590" spans="1:14">
      <c r="A590" t="s">
        <v>14</v>
      </c>
      <c r="B590" t="s">
        <v>55</v>
      </c>
      <c r="C590" t="s">
        <v>25</v>
      </c>
      <c r="D590" t="s">
        <v>21</v>
      </c>
      <c r="E590" t="s">
        <v>18</v>
      </c>
      <c r="F590" s="18">
        <v>40869</v>
      </c>
      <c r="G590">
        <v>571494042</v>
      </c>
      <c r="H590" s="18">
        <v>40893</v>
      </c>
      <c r="I590">
        <v>6642</v>
      </c>
      <c r="J590">
        <v>47.45</v>
      </c>
      <c r="K590">
        <v>31.79</v>
      </c>
      <c r="L590">
        <v>315162.90000000002</v>
      </c>
      <c r="M590">
        <v>211149.18</v>
      </c>
      <c r="N590">
        <v>104013.72</v>
      </c>
    </row>
    <row r="591" spans="1:14">
      <c r="A591" t="s">
        <v>14</v>
      </c>
      <c r="B591" t="s">
        <v>115</v>
      </c>
      <c r="C591" t="s">
        <v>45</v>
      </c>
      <c r="D591" t="s">
        <v>21</v>
      </c>
      <c r="E591" t="s">
        <v>18</v>
      </c>
      <c r="F591" s="18">
        <v>40719</v>
      </c>
      <c r="G591">
        <v>797984492</v>
      </c>
      <c r="H591" s="18">
        <v>40768</v>
      </c>
      <c r="I591">
        <v>199</v>
      </c>
      <c r="J591">
        <v>437.2</v>
      </c>
      <c r="K591">
        <v>263.33</v>
      </c>
      <c r="L591">
        <v>87002.8</v>
      </c>
      <c r="M591">
        <v>52402.67</v>
      </c>
      <c r="N591">
        <v>34600.129999999997</v>
      </c>
    </row>
    <row r="592" spans="1:14">
      <c r="A592" t="s">
        <v>14</v>
      </c>
      <c r="B592" t="s">
        <v>55</v>
      </c>
      <c r="C592" t="s">
        <v>45</v>
      </c>
      <c r="D592" t="s">
        <v>21</v>
      </c>
      <c r="E592" t="s">
        <v>22</v>
      </c>
      <c r="F592" s="18">
        <v>42476</v>
      </c>
      <c r="G592">
        <v>750654447</v>
      </c>
      <c r="H592" s="18">
        <v>42479</v>
      </c>
      <c r="I592">
        <v>4187</v>
      </c>
      <c r="J592">
        <v>437.2</v>
      </c>
      <c r="K592">
        <v>263.33</v>
      </c>
      <c r="L592">
        <v>1830556.4</v>
      </c>
      <c r="M592">
        <v>1102562.71</v>
      </c>
      <c r="N592">
        <v>727993.69</v>
      </c>
    </row>
    <row r="593" spans="1:14">
      <c r="A593" t="s">
        <v>40</v>
      </c>
      <c r="B593" t="s">
        <v>130</v>
      </c>
      <c r="C593" t="s">
        <v>36</v>
      </c>
      <c r="D593" t="s">
        <v>21</v>
      </c>
      <c r="E593" t="s">
        <v>29</v>
      </c>
      <c r="F593" s="18">
        <v>42660</v>
      </c>
      <c r="G593">
        <v>679552733</v>
      </c>
      <c r="H593" s="18">
        <v>42682</v>
      </c>
      <c r="I593">
        <v>3610</v>
      </c>
      <c r="J593">
        <v>109.28</v>
      </c>
      <c r="K593">
        <v>35.840000000000003</v>
      </c>
      <c r="L593">
        <v>394500.8</v>
      </c>
      <c r="M593">
        <v>129382.39999999999</v>
      </c>
      <c r="N593">
        <v>265118.40000000002</v>
      </c>
    </row>
    <row r="594" spans="1:14">
      <c r="A594" t="s">
        <v>23</v>
      </c>
      <c r="B594" t="s">
        <v>168</v>
      </c>
      <c r="C594" t="s">
        <v>71</v>
      </c>
      <c r="D594" t="s">
        <v>21</v>
      </c>
      <c r="E594" t="s">
        <v>29</v>
      </c>
      <c r="F594" s="18">
        <v>40940</v>
      </c>
      <c r="G594">
        <v>455040681</v>
      </c>
      <c r="H594" s="18">
        <v>40941</v>
      </c>
      <c r="I594">
        <v>5504</v>
      </c>
      <c r="J594">
        <v>154.06</v>
      </c>
      <c r="K594">
        <v>90.93</v>
      </c>
      <c r="L594">
        <v>847946.23999999999</v>
      </c>
      <c r="M594">
        <v>500478.71999999997</v>
      </c>
      <c r="N594">
        <v>347467.52000000002</v>
      </c>
    </row>
    <row r="595" spans="1:14">
      <c r="A595" t="s">
        <v>23</v>
      </c>
      <c r="B595" t="s">
        <v>192</v>
      </c>
      <c r="C595" t="s">
        <v>36</v>
      </c>
      <c r="D595" t="s">
        <v>17</v>
      </c>
      <c r="E595" t="s">
        <v>18</v>
      </c>
      <c r="F595" s="18">
        <v>41527</v>
      </c>
      <c r="G595">
        <v>917792117</v>
      </c>
      <c r="H595" s="18">
        <v>41554</v>
      </c>
      <c r="I595">
        <v>3938</v>
      </c>
      <c r="J595">
        <v>109.28</v>
      </c>
      <c r="K595">
        <v>35.840000000000003</v>
      </c>
      <c r="L595">
        <v>430344.64</v>
      </c>
      <c r="M595">
        <v>141137.92000000001</v>
      </c>
      <c r="N595">
        <v>289206.71999999997</v>
      </c>
    </row>
    <row r="596" spans="1:14">
      <c r="A596" t="s">
        <v>23</v>
      </c>
      <c r="B596" t="s">
        <v>159</v>
      </c>
      <c r="C596" t="s">
        <v>45</v>
      </c>
      <c r="D596" t="s">
        <v>21</v>
      </c>
      <c r="E596" t="s">
        <v>29</v>
      </c>
      <c r="F596" s="18">
        <v>40721</v>
      </c>
      <c r="G596">
        <v>728793370</v>
      </c>
      <c r="H596" s="18">
        <v>40767</v>
      </c>
      <c r="I596">
        <v>5009</v>
      </c>
      <c r="J596">
        <v>437.2</v>
      </c>
      <c r="K596">
        <v>263.33</v>
      </c>
      <c r="L596">
        <v>2189934.7999999998</v>
      </c>
      <c r="M596">
        <v>1319019.97</v>
      </c>
      <c r="N596">
        <v>870914.83</v>
      </c>
    </row>
    <row r="597" spans="1:14">
      <c r="A597" t="s">
        <v>40</v>
      </c>
      <c r="B597" t="s">
        <v>153</v>
      </c>
      <c r="C597" t="s">
        <v>59</v>
      </c>
      <c r="D597" t="s">
        <v>21</v>
      </c>
      <c r="E597" t="s">
        <v>22</v>
      </c>
      <c r="F597" s="18">
        <v>42128</v>
      </c>
      <c r="G597">
        <v>419343268</v>
      </c>
      <c r="H597" s="18">
        <v>42174</v>
      </c>
      <c r="I597">
        <v>1847</v>
      </c>
      <c r="J597">
        <v>9.33</v>
      </c>
      <c r="K597">
        <v>6.92</v>
      </c>
      <c r="L597">
        <v>17232.509999999998</v>
      </c>
      <c r="M597">
        <v>12781.24</v>
      </c>
      <c r="N597">
        <v>4451.2700000000004</v>
      </c>
    </row>
    <row r="598" spans="1:14">
      <c r="A598" t="s">
        <v>31</v>
      </c>
      <c r="B598" t="s">
        <v>73</v>
      </c>
      <c r="C598" t="s">
        <v>28</v>
      </c>
      <c r="D598" t="s">
        <v>17</v>
      </c>
      <c r="E598" t="s">
        <v>18</v>
      </c>
      <c r="F598" s="18">
        <v>41443</v>
      </c>
      <c r="G598">
        <v>141053140</v>
      </c>
      <c r="H598" s="18">
        <v>41468</v>
      </c>
      <c r="I598">
        <v>9613</v>
      </c>
      <c r="J598">
        <v>205.7</v>
      </c>
      <c r="K598">
        <v>117.11</v>
      </c>
      <c r="L598">
        <v>1977394.1</v>
      </c>
      <c r="M598">
        <v>1125778.43</v>
      </c>
      <c r="N598">
        <v>851615.67</v>
      </c>
    </row>
    <row r="599" spans="1:14">
      <c r="A599" t="s">
        <v>40</v>
      </c>
      <c r="B599" t="s">
        <v>101</v>
      </c>
      <c r="C599" t="s">
        <v>28</v>
      </c>
      <c r="D599" t="s">
        <v>17</v>
      </c>
      <c r="E599" t="s">
        <v>22</v>
      </c>
      <c r="F599" s="18">
        <v>41666</v>
      </c>
      <c r="G599">
        <v>115846812</v>
      </c>
      <c r="H599" s="18">
        <v>41688</v>
      </c>
      <c r="I599">
        <v>501</v>
      </c>
      <c r="J599">
        <v>205.7</v>
      </c>
      <c r="K599">
        <v>117.11</v>
      </c>
      <c r="L599">
        <v>103055.7</v>
      </c>
      <c r="M599">
        <v>58672.11</v>
      </c>
      <c r="N599">
        <v>44383.59</v>
      </c>
    </row>
    <row r="600" spans="1:14">
      <c r="A600" t="s">
        <v>23</v>
      </c>
      <c r="B600" t="s">
        <v>51</v>
      </c>
      <c r="C600" t="s">
        <v>59</v>
      </c>
      <c r="D600" t="s">
        <v>21</v>
      </c>
      <c r="E600" t="s">
        <v>18</v>
      </c>
      <c r="F600" s="18">
        <v>40653</v>
      </c>
      <c r="G600">
        <v>185960614</v>
      </c>
      <c r="H600" s="18">
        <v>40691</v>
      </c>
      <c r="I600">
        <v>8733</v>
      </c>
      <c r="J600">
        <v>9.33</v>
      </c>
      <c r="K600">
        <v>6.92</v>
      </c>
      <c r="L600">
        <v>81478.89</v>
      </c>
      <c r="M600">
        <v>60432.36</v>
      </c>
      <c r="N600">
        <v>21046.53</v>
      </c>
    </row>
    <row r="601" spans="1:14">
      <c r="A601" t="s">
        <v>40</v>
      </c>
      <c r="B601" t="s">
        <v>137</v>
      </c>
      <c r="C601" t="s">
        <v>79</v>
      </c>
      <c r="D601" t="s">
        <v>21</v>
      </c>
      <c r="E601" t="s">
        <v>22</v>
      </c>
      <c r="F601" s="18">
        <v>40798</v>
      </c>
      <c r="G601">
        <v>263943374</v>
      </c>
      <c r="H601" s="18">
        <v>40811</v>
      </c>
      <c r="I601">
        <v>5565</v>
      </c>
      <c r="J601">
        <v>668.27</v>
      </c>
      <c r="K601">
        <v>502.54</v>
      </c>
      <c r="L601">
        <v>3718922.55</v>
      </c>
      <c r="M601">
        <v>2796635.1</v>
      </c>
      <c r="N601">
        <v>922287.45</v>
      </c>
    </row>
    <row r="602" spans="1:14">
      <c r="A602" t="s">
        <v>40</v>
      </c>
      <c r="B602" t="s">
        <v>127</v>
      </c>
      <c r="C602" t="s">
        <v>43</v>
      </c>
      <c r="D602" t="s">
        <v>21</v>
      </c>
      <c r="E602" t="s">
        <v>18</v>
      </c>
      <c r="F602" s="18">
        <v>42120</v>
      </c>
      <c r="G602">
        <v>782656419</v>
      </c>
      <c r="H602" s="18">
        <v>42120</v>
      </c>
      <c r="I602">
        <v>4282</v>
      </c>
      <c r="J602">
        <v>651.21</v>
      </c>
      <c r="K602">
        <v>524.96</v>
      </c>
      <c r="L602">
        <v>2788481.22</v>
      </c>
      <c r="M602">
        <v>2247878.7200000002</v>
      </c>
      <c r="N602">
        <v>540602.5</v>
      </c>
    </row>
    <row r="603" spans="1:14">
      <c r="A603" t="s">
        <v>23</v>
      </c>
      <c r="B603" t="s">
        <v>80</v>
      </c>
      <c r="C603" t="s">
        <v>43</v>
      </c>
      <c r="D603" t="s">
        <v>21</v>
      </c>
      <c r="E603" t="s">
        <v>37</v>
      </c>
      <c r="F603" s="18">
        <v>40876</v>
      </c>
      <c r="G603">
        <v>445273578</v>
      </c>
      <c r="H603" s="18">
        <v>40917</v>
      </c>
      <c r="I603">
        <v>5201</v>
      </c>
      <c r="J603">
        <v>651.21</v>
      </c>
      <c r="K603">
        <v>524.96</v>
      </c>
      <c r="L603">
        <v>3386943.21</v>
      </c>
      <c r="M603">
        <v>2730316.96</v>
      </c>
      <c r="N603">
        <v>656626.25</v>
      </c>
    </row>
    <row r="604" spans="1:14">
      <c r="A604" t="s">
        <v>26</v>
      </c>
      <c r="B604" t="s">
        <v>81</v>
      </c>
      <c r="C604" t="s">
        <v>43</v>
      </c>
      <c r="D604" t="s">
        <v>17</v>
      </c>
      <c r="E604" t="s">
        <v>22</v>
      </c>
      <c r="F604" s="18">
        <v>42011</v>
      </c>
      <c r="G604">
        <v>275281178</v>
      </c>
      <c r="H604" s="18">
        <v>42049</v>
      </c>
      <c r="I604">
        <v>673</v>
      </c>
      <c r="J604">
        <v>651.21</v>
      </c>
      <c r="K604">
        <v>524.96</v>
      </c>
      <c r="L604">
        <v>438264.33</v>
      </c>
      <c r="M604">
        <v>353298.08</v>
      </c>
      <c r="N604">
        <v>84966.25</v>
      </c>
    </row>
    <row r="605" spans="1:14">
      <c r="A605" t="s">
        <v>40</v>
      </c>
      <c r="B605" t="s">
        <v>113</v>
      </c>
      <c r="C605" t="s">
        <v>59</v>
      </c>
      <c r="D605" t="s">
        <v>17</v>
      </c>
      <c r="E605" t="s">
        <v>18</v>
      </c>
      <c r="F605" s="18">
        <v>41176</v>
      </c>
      <c r="G605">
        <v>466478049</v>
      </c>
      <c r="H605" s="18">
        <v>41211</v>
      </c>
      <c r="I605">
        <v>76</v>
      </c>
      <c r="J605">
        <v>9.33</v>
      </c>
      <c r="K605">
        <v>6.92</v>
      </c>
      <c r="L605">
        <v>709.08</v>
      </c>
      <c r="M605">
        <v>525.91999999999996</v>
      </c>
      <c r="N605">
        <v>183.16</v>
      </c>
    </row>
    <row r="606" spans="1:14">
      <c r="A606" t="s">
        <v>31</v>
      </c>
      <c r="B606" t="s">
        <v>73</v>
      </c>
      <c r="C606" t="s">
        <v>50</v>
      </c>
      <c r="D606" t="s">
        <v>21</v>
      </c>
      <c r="E606" t="s">
        <v>37</v>
      </c>
      <c r="F606" s="18">
        <v>42712</v>
      </c>
      <c r="G606">
        <v>832975518</v>
      </c>
      <c r="H606" s="18">
        <v>42750</v>
      </c>
      <c r="I606">
        <v>4821</v>
      </c>
      <c r="J606">
        <v>421.89</v>
      </c>
      <c r="K606">
        <v>364.69</v>
      </c>
      <c r="L606">
        <v>2033931.69</v>
      </c>
      <c r="M606">
        <v>1758170.49</v>
      </c>
      <c r="N606">
        <v>275761.2</v>
      </c>
    </row>
    <row r="607" spans="1:14">
      <c r="A607" t="s">
        <v>23</v>
      </c>
      <c r="B607" t="s">
        <v>218</v>
      </c>
      <c r="C607" t="s">
        <v>16</v>
      </c>
      <c r="D607" t="s">
        <v>17</v>
      </c>
      <c r="E607" t="s">
        <v>29</v>
      </c>
      <c r="F607" s="18">
        <v>41665</v>
      </c>
      <c r="G607">
        <v>359197413</v>
      </c>
      <c r="H607" s="18">
        <v>41706</v>
      </c>
      <c r="I607">
        <v>3352</v>
      </c>
      <c r="J607">
        <v>255.28</v>
      </c>
      <c r="K607">
        <v>159.41999999999999</v>
      </c>
      <c r="L607">
        <v>855698.56</v>
      </c>
      <c r="M607">
        <v>534375.84</v>
      </c>
      <c r="N607">
        <v>321322.71999999997</v>
      </c>
    </row>
    <row r="608" spans="1:14">
      <c r="A608" t="s">
        <v>31</v>
      </c>
      <c r="B608" t="s">
        <v>99</v>
      </c>
      <c r="C608" t="s">
        <v>16</v>
      </c>
      <c r="D608" t="s">
        <v>17</v>
      </c>
      <c r="E608" t="s">
        <v>18</v>
      </c>
      <c r="F608" s="18">
        <v>41770</v>
      </c>
      <c r="G608">
        <v>349880063</v>
      </c>
      <c r="H608" s="18">
        <v>41771</v>
      </c>
      <c r="I608">
        <v>6141</v>
      </c>
      <c r="J608">
        <v>255.28</v>
      </c>
      <c r="K608">
        <v>159.41999999999999</v>
      </c>
      <c r="L608">
        <v>1567674.48</v>
      </c>
      <c r="M608">
        <v>978998.22</v>
      </c>
      <c r="N608">
        <v>588676.26</v>
      </c>
    </row>
    <row r="609" spans="1:14">
      <c r="A609" t="s">
        <v>26</v>
      </c>
      <c r="B609" t="s">
        <v>194</v>
      </c>
      <c r="C609" t="s">
        <v>45</v>
      </c>
      <c r="D609" t="s">
        <v>17</v>
      </c>
      <c r="E609" t="s">
        <v>18</v>
      </c>
      <c r="F609" s="18">
        <v>40236</v>
      </c>
      <c r="G609">
        <v>380072295</v>
      </c>
      <c r="H609" s="18">
        <v>40252</v>
      </c>
      <c r="I609">
        <v>693</v>
      </c>
      <c r="J609">
        <v>437.2</v>
      </c>
      <c r="K609">
        <v>263.33</v>
      </c>
      <c r="L609">
        <v>302979.59999999998</v>
      </c>
      <c r="M609">
        <v>182487.69</v>
      </c>
      <c r="N609">
        <v>120491.91</v>
      </c>
    </row>
    <row r="610" spans="1:14">
      <c r="A610" t="s">
        <v>31</v>
      </c>
      <c r="B610" t="s">
        <v>163</v>
      </c>
      <c r="C610" t="s">
        <v>79</v>
      </c>
      <c r="D610" t="s">
        <v>17</v>
      </c>
      <c r="E610" t="s">
        <v>22</v>
      </c>
      <c r="F610" s="18">
        <v>40192</v>
      </c>
      <c r="G610">
        <v>545135438</v>
      </c>
      <c r="H610" s="18">
        <v>40236</v>
      </c>
      <c r="I610">
        <v>6545</v>
      </c>
      <c r="J610">
        <v>668.27</v>
      </c>
      <c r="K610">
        <v>502.54</v>
      </c>
      <c r="L610">
        <v>4373827.1500000004</v>
      </c>
      <c r="M610">
        <v>3289124.3</v>
      </c>
      <c r="N610">
        <v>1084702.8500000001</v>
      </c>
    </row>
    <row r="611" spans="1:14">
      <c r="A611" t="s">
        <v>31</v>
      </c>
      <c r="B611" t="s">
        <v>67</v>
      </c>
      <c r="C611" t="s">
        <v>16</v>
      </c>
      <c r="D611" t="s">
        <v>21</v>
      </c>
      <c r="E611" t="s">
        <v>22</v>
      </c>
      <c r="F611" s="18">
        <v>41007</v>
      </c>
      <c r="G611">
        <v>110743319</v>
      </c>
      <c r="H611" s="18">
        <v>41038</v>
      </c>
      <c r="I611">
        <v>264</v>
      </c>
      <c r="J611">
        <v>255.28</v>
      </c>
      <c r="K611">
        <v>159.41999999999999</v>
      </c>
      <c r="L611">
        <v>67393.919999999998</v>
      </c>
      <c r="M611">
        <v>42086.879999999997</v>
      </c>
      <c r="N611">
        <v>25307.040000000001</v>
      </c>
    </row>
    <row r="612" spans="1:14">
      <c r="A612" t="s">
        <v>40</v>
      </c>
      <c r="B612" t="s">
        <v>101</v>
      </c>
      <c r="C612" t="s">
        <v>45</v>
      </c>
      <c r="D612" t="s">
        <v>21</v>
      </c>
      <c r="E612" t="s">
        <v>22</v>
      </c>
      <c r="F612" s="18">
        <v>42438</v>
      </c>
      <c r="G612">
        <v>662882268</v>
      </c>
      <c r="H612" s="18">
        <v>42477</v>
      </c>
      <c r="I612">
        <v>449</v>
      </c>
      <c r="J612">
        <v>437.2</v>
      </c>
      <c r="K612">
        <v>263.33</v>
      </c>
      <c r="L612">
        <v>196302.8</v>
      </c>
      <c r="M612">
        <v>118235.17</v>
      </c>
      <c r="N612">
        <v>78067.63</v>
      </c>
    </row>
    <row r="613" spans="1:14">
      <c r="A613" t="s">
        <v>40</v>
      </c>
      <c r="B613" t="s">
        <v>65</v>
      </c>
      <c r="C613" t="s">
        <v>50</v>
      </c>
      <c r="D613" t="s">
        <v>21</v>
      </c>
      <c r="E613" t="s">
        <v>22</v>
      </c>
      <c r="F613" s="18">
        <v>40486</v>
      </c>
      <c r="G613">
        <v>257851111</v>
      </c>
      <c r="H613" s="18">
        <v>40502</v>
      </c>
      <c r="I613">
        <v>2729</v>
      </c>
      <c r="J613">
        <v>421.89</v>
      </c>
      <c r="K613">
        <v>364.69</v>
      </c>
      <c r="L613">
        <v>1151337.81</v>
      </c>
      <c r="M613">
        <v>995239.01</v>
      </c>
      <c r="N613">
        <v>156098.79999999999</v>
      </c>
    </row>
    <row r="614" spans="1:14">
      <c r="A614" t="s">
        <v>40</v>
      </c>
      <c r="B614" t="s">
        <v>216</v>
      </c>
      <c r="C614" t="s">
        <v>16</v>
      </c>
      <c r="D614" t="s">
        <v>21</v>
      </c>
      <c r="E614" t="s">
        <v>18</v>
      </c>
      <c r="F614" s="18">
        <v>42600</v>
      </c>
      <c r="G614">
        <v>172261178</v>
      </c>
      <c r="H614" s="18">
        <v>42626</v>
      </c>
      <c r="I614">
        <v>4765</v>
      </c>
      <c r="J614">
        <v>255.28</v>
      </c>
      <c r="K614">
        <v>159.41999999999999</v>
      </c>
      <c r="L614">
        <v>1216409.2</v>
      </c>
      <c r="M614">
        <v>759636.3</v>
      </c>
      <c r="N614">
        <v>456772.9</v>
      </c>
    </row>
    <row r="615" spans="1:14">
      <c r="A615" t="s">
        <v>23</v>
      </c>
      <c r="B615" t="s">
        <v>217</v>
      </c>
      <c r="C615" t="s">
        <v>33</v>
      </c>
      <c r="D615" t="s">
        <v>21</v>
      </c>
      <c r="E615" t="s">
        <v>29</v>
      </c>
      <c r="F615" s="18">
        <v>41408</v>
      </c>
      <c r="G615">
        <v>853036296</v>
      </c>
      <c r="H615" s="18">
        <v>41426</v>
      </c>
      <c r="I615">
        <v>1251</v>
      </c>
      <c r="J615">
        <v>81.73</v>
      </c>
      <c r="K615">
        <v>56.67</v>
      </c>
      <c r="L615">
        <v>102244.23</v>
      </c>
      <c r="M615">
        <v>70894.17</v>
      </c>
      <c r="N615">
        <v>31350.06</v>
      </c>
    </row>
    <row r="616" spans="1:14">
      <c r="A616" t="s">
        <v>23</v>
      </c>
      <c r="B616" t="s">
        <v>74</v>
      </c>
      <c r="C616" t="s">
        <v>59</v>
      </c>
      <c r="D616" t="s">
        <v>21</v>
      </c>
      <c r="E616" t="s">
        <v>18</v>
      </c>
      <c r="F616" s="18">
        <v>40989</v>
      </c>
      <c r="G616">
        <v>567412793</v>
      </c>
      <c r="H616" s="18">
        <v>40995</v>
      </c>
      <c r="I616">
        <v>8910</v>
      </c>
      <c r="J616">
        <v>9.33</v>
      </c>
      <c r="K616">
        <v>6.92</v>
      </c>
      <c r="L616">
        <v>83130.3</v>
      </c>
      <c r="M616">
        <v>61657.2</v>
      </c>
      <c r="N616">
        <v>21473.1</v>
      </c>
    </row>
    <row r="617" spans="1:14">
      <c r="A617" t="s">
        <v>53</v>
      </c>
      <c r="B617" t="s">
        <v>219</v>
      </c>
      <c r="C617" t="s">
        <v>36</v>
      </c>
      <c r="D617" t="s">
        <v>21</v>
      </c>
      <c r="E617" t="s">
        <v>37</v>
      </c>
      <c r="F617" s="18">
        <v>41665</v>
      </c>
      <c r="G617">
        <v>352939498</v>
      </c>
      <c r="H617" s="18">
        <v>41708</v>
      </c>
      <c r="I617">
        <v>1495</v>
      </c>
      <c r="J617">
        <v>109.28</v>
      </c>
      <c r="K617">
        <v>35.840000000000003</v>
      </c>
      <c r="L617">
        <v>163373.6</v>
      </c>
      <c r="M617">
        <v>53580.800000000003</v>
      </c>
      <c r="N617">
        <v>109792.8</v>
      </c>
    </row>
    <row r="618" spans="1:14">
      <c r="A618" t="s">
        <v>40</v>
      </c>
      <c r="B618" t="s">
        <v>188</v>
      </c>
      <c r="C618" t="s">
        <v>36</v>
      </c>
      <c r="D618" t="s">
        <v>17</v>
      </c>
      <c r="E618" t="s">
        <v>18</v>
      </c>
      <c r="F618" s="18">
        <v>41378</v>
      </c>
      <c r="G618">
        <v>867477738</v>
      </c>
      <c r="H618" s="18">
        <v>41421</v>
      </c>
      <c r="I618">
        <v>4795</v>
      </c>
      <c r="J618">
        <v>109.28</v>
      </c>
      <c r="K618">
        <v>35.840000000000003</v>
      </c>
      <c r="L618">
        <v>523997.6</v>
      </c>
      <c r="M618">
        <v>171852.79999999999</v>
      </c>
      <c r="N618">
        <v>352144.8</v>
      </c>
    </row>
    <row r="619" spans="1:14">
      <c r="A619" t="s">
        <v>23</v>
      </c>
      <c r="B619" t="s">
        <v>208</v>
      </c>
      <c r="C619" t="s">
        <v>45</v>
      </c>
      <c r="D619" t="s">
        <v>21</v>
      </c>
      <c r="E619" t="s">
        <v>37</v>
      </c>
      <c r="F619" s="18">
        <v>42609</v>
      </c>
      <c r="G619">
        <v>139201343</v>
      </c>
      <c r="H619" s="18">
        <v>42619</v>
      </c>
      <c r="I619">
        <v>1625</v>
      </c>
      <c r="J619">
        <v>437.2</v>
      </c>
      <c r="K619">
        <v>263.33</v>
      </c>
      <c r="L619">
        <v>710450</v>
      </c>
      <c r="M619">
        <v>427911.25</v>
      </c>
      <c r="N619">
        <v>282538.75</v>
      </c>
    </row>
    <row r="620" spans="1:14">
      <c r="A620" t="s">
        <v>14</v>
      </c>
      <c r="B620" t="s">
        <v>19</v>
      </c>
      <c r="C620" t="s">
        <v>59</v>
      </c>
      <c r="D620" t="s">
        <v>21</v>
      </c>
      <c r="E620" t="s">
        <v>22</v>
      </c>
      <c r="F620" s="18">
        <v>42696</v>
      </c>
      <c r="G620">
        <v>316596639</v>
      </c>
      <c r="H620" s="18">
        <v>42708</v>
      </c>
      <c r="I620">
        <v>6836</v>
      </c>
      <c r="J620">
        <v>9.33</v>
      </c>
      <c r="K620">
        <v>6.92</v>
      </c>
      <c r="L620">
        <v>63779.88</v>
      </c>
      <c r="M620">
        <v>47305.120000000003</v>
      </c>
      <c r="N620">
        <v>16474.759999999998</v>
      </c>
    </row>
    <row r="621" spans="1:14">
      <c r="A621" t="s">
        <v>40</v>
      </c>
      <c r="B621" t="s">
        <v>86</v>
      </c>
      <c r="C621" t="s">
        <v>25</v>
      </c>
      <c r="D621" t="s">
        <v>17</v>
      </c>
      <c r="E621" t="s">
        <v>37</v>
      </c>
      <c r="F621" s="18">
        <v>40749</v>
      </c>
      <c r="G621">
        <v>918462455</v>
      </c>
      <c r="H621" s="18">
        <v>40752</v>
      </c>
      <c r="I621">
        <v>2305</v>
      </c>
      <c r="J621">
        <v>47.45</v>
      </c>
      <c r="K621">
        <v>31.79</v>
      </c>
      <c r="L621">
        <v>109372.25</v>
      </c>
      <c r="M621">
        <v>73275.95</v>
      </c>
      <c r="N621">
        <v>36096.300000000003</v>
      </c>
    </row>
    <row r="622" spans="1:14">
      <c r="A622" t="s">
        <v>23</v>
      </c>
      <c r="B622" t="s">
        <v>103</v>
      </c>
      <c r="C622" t="s">
        <v>45</v>
      </c>
      <c r="D622" t="s">
        <v>17</v>
      </c>
      <c r="E622" t="s">
        <v>22</v>
      </c>
      <c r="F622" s="18">
        <v>41799</v>
      </c>
      <c r="G622">
        <v>183910119</v>
      </c>
      <c r="H622" s="18">
        <v>41801</v>
      </c>
      <c r="I622">
        <v>1946</v>
      </c>
      <c r="J622">
        <v>437.2</v>
      </c>
      <c r="K622">
        <v>263.33</v>
      </c>
      <c r="L622">
        <v>850791.2</v>
      </c>
      <c r="M622">
        <v>512440.18</v>
      </c>
      <c r="N622">
        <v>338351.02</v>
      </c>
    </row>
    <row r="623" spans="1:14">
      <c r="A623" t="s">
        <v>23</v>
      </c>
      <c r="B623" t="s">
        <v>70</v>
      </c>
      <c r="C623" t="s">
        <v>36</v>
      </c>
      <c r="D623" t="s">
        <v>17</v>
      </c>
      <c r="E623" t="s">
        <v>37</v>
      </c>
      <c r="F623" s="18">
        <v>41585</v>
      </c>
      <c r="G623">
        <v>922363460</v>
      </c>
      <c r="H623" s="18">
        <v>41601</v>
      </c>
      <c r="I623">
        <v>6700</v>
      </c>
      <c r="J623">
        <v>109.28</v>
      </c>
      <c r="K623">
        <v>35.840000000000003</v>
      </c>
      <c r="L623">
        <v>732176</v>
      </c>
      <c r="M623">
        <v>240128</v>
      </c>
      <c r="N623">
        <v>492048</v>
      </c>
    </row>
    <row r="624" spans="1:14">
      <c r="A624" t="s">
        <v>14</v>
      </c>
      <c r="B624" t="s">
        <v>211</v>
      </c>
      <c r="C624" t="s">
        <v>79</v>
      </c>
      <c r="D624" t="s">
        <v>17</v>
      </c>
      <c r="E624" t="s">
        <v>18</v>
      </c>
      <c r="F624" s="18">
        <v>41767</v>
      </c>
      <c r="G624">
        <v>163558804</v>
      </c>
      <c r="H624" s="18">
        <v>41781</v>
      </c>
      <c r="I624">
        <v>9540</v>
      </c>
      <c r="J624">
        <v>668.27</v>
      </c>
      <c r="K624">
        <v>502.54</v>
      </c>
      <c r="L624">
        <v>6375295.7999999998</v>
      </c>
      <c r="M624">
        <v>4794231.5999999996</v>
      </c>
      <c r="N624">
        <v>1581064.2</v>
      </c>
    </row>
    <row r="625" spans="1:14">
      <c r="A625" t="s">
        <v>40</v>
      </c>
      <c r="B625" t="s">
        <v>123</v>
      </c>
      <c r="C625" t="s">
        <v>59</v>
      </c>
      <c r="D625" t="s">
        <v>21</v>
      </c>
      <c r="E625" t="s">
        <v>29</v>
      </c>
      <c r="F625" s="18">
        <v>40244</v>
      </c>
      <c r="G625">
        <v>407544982</v>
      </c>
      <c r="H625" s="18">
        <v>40249</v>
      </c>
      <c r="I625">
        <v>472</v>
      </c>
      <c r="J625">
        <v>9.33</v>
      </c>
      <c r="K625">
        <v>6.92</v>
      </c>
      <c r="L625">
        <v>4403.76</v>
      </c>
      <c r="M625">
        <v>3266.24</v>
      </c>
      <c r="N625">
        <v>1137.52</v>
      </c>
    </row>
    <row r="626" spans="1:14">
      <c r="A626" t="s">
        <v>31</v>
      </c>
      <c r="B626" t="s">
        <v>100</v>
      </c>
      <c r="C626" t="s">
        <v>50</v>
      </c>
      <c r="D626" t="s">
        <v>17</v>
      </c>
      <c r="E626" t="s">
        <v>37</v>
      </c>
      <c r="F626" s="18">
        <v>40838</v>
      </c>
      <c r="G626">
        <v>174683320</v>
      </c>
      <c r="H626" s="18">
        <v>40850</v>
      </c>
      <c r="I626">
        <v>1531</v>
      </c>
      <c r="J626">
        <v>421.89</v>
      </c>
      <c r="K626">
        <v>364.69</v>
      </c>
      <c r="L626">
        <v>645913.59</v>
      </c>
      <c r="M626">
        <v>558340.39</v>
      </c>
      <c r="N626">
        <v>87573.2</v>
      </c>
    </row>
    <row r="627" spans="1:14">
      <c r="A627" t="s">
        <v>34</v>
      </c>
      <c r="B627" t="s">
        <v>182</v>
      </c>
      <c r="C627" t="s">
        <v>79</v>
      </c>
      <c r="D627" t="s">
        <v>21</v>
      </c>
      <c r="E627" t="s">
        <v>37</v>
      </c>
      <c r="F627" s="18">
        <v>40843</v>
      </c>
      <c r="G627">
        <v>755647647</v>
      </c>
      <c r="H627" s="18">
        <v>40886</v>
      </c>
      <c r="I627">
        <v>1786</v>
      </c>
      <c r="J627">
        <v>668.27</v>
      </c>
      <c r="K627">
        <v>502.54</v>
      </c>
      <c r="L627">
        <v>1193530.22</v>
      </c>
      <c r="M627">
        <v>897536.44</v>
      </c>
      <c r="N627">
        <v>295993.78000000003</v>
      </c>
    </row>
    <row r="628" spans="1:14">
      <c r="A628" t="s">
        <v>40</v>
      </c>
      <c r="B628" t="s">
        <v>135</v>
      </c>
      <c r="C628" t="s">
        <v>50</v>
      </c>
      <c r="D628" t="s">
        <v>17</v>
      </c>
      <c r="E628" t="s">
        <v>37</v>
      </c>
      <c r="F628" s="18">
        <v>40709</v>
      </c>
      <c r="G628">
        <v>361424291</v>
      </c>
      <c r="H628" s="18">
        <v>40729</v>
      </c>
      <c r="I628">
        <v>2334</v>
      </c>
      <c r="J628">
        <v>421.89</v>
      </c>
      <c r="K628">
        <v>364.69</v>
      </c>
      <c r="L628">
        <v>984691.26</v>
      </c>
      <c r="M628">
        <v>851186.46</v>
      </c>
      <c r="N628">
        <v>133504.79999999999</v>
      </c>
    </row>
    <row r="629" spans="1:14">
      <c r="A629" t="s">
        <v>40</v>
      </c>
      <c r="B629" t="s">
        <v>188</v>
      </c>
      <c r="C629" t="s">
        <v>16</v>
      </c>
      <c r="D629" t="s">
        <v>17</v>
      </c>
      <c r="E629" t="s">
        <v>37</v>
      </c>
      <c r="F629" s="18">
        <v>42657</v>
      </c>
      <c r="G629">
        <v>873312079</v>
      </c>
      <c r="H629" s="18">
        <v>42665</v>
      </c>
      <c r="I629">
        <v>1306</v>
      </c>
      <c r="J629">
        <v>255.28</v>
      </c>
      <c r="K629">
        <v>159.41999999999999</v>
      </c>
      <c r="L629">
        <v>333395.68</v>
      </c>
      <c r="M629">
        <v>208202.52</v>
      </c>
      <c r="N629">
        <v>125193.16</v>
      </c>
    </row>
    <row r="630" spans="1:14">
      <c r="A630" t="s">
        <v>23</v>
      </c>
      <c r="B630" t="s">
        <v>51</v>
      </c>
      <c r="C630" t="s">
        <v>25</v>
      </c>
      <c r="D630" t="s">
        <v>21</v>
      </c>
      <c r="E630" t="s">
        <v>22</v>
      </c>
      <c r="F630" s="18">
        <v>41001</v>
      </c>
      <c r="G630">
        <v>192922341</v>
      </c>
      <c r="H630" s="18">
        <v>41030</v>
      </c>
      <c r="I630">
        <v>8863</v>
      </c>
      <c r="J630">
        <v>47.45</v>
      </c>
      <c r="K630">
        <v>31.79</v>
      </c>
      <c r="L630">
        <v>420549.35</v>
      </c>
      <c r="M630">
        <v>281754.77</v>
      </c>
      <c r="N630">
        <v>138794.57999999999</v>
      </c>
    </row>
    <row r="631" spans="1:14">
      <c r="A631" t="s">
        <v>23</v>
      </c>
      <c r="B631" t="s">
        <v>125</v>
      </c>
      <c r="C631" t="s">
        <v>28</v>
      </c>
      <c r="D631" t="s">
        <v>17</v>
      </c>
      <c r="E631" t="s">
        <v>29</v>
      </c>
      <c r="F631" s="18">
        <v>42889</v>
      </c>
      <c r="G631">
        <v>792178905</v>
      </c>
      <c r="H631" s="18">
        <v>42937</v>
      </c>
      <c r="I631">
        <v>2197</v>
      </c>
      <c r="J631">
        <v>205.7</v>
      </c>
      <c r="K631">
        <v>117.11</v>
      </c>
      <c r="L631">
        <v>451922.9</v>
      </c>
      <c r="M631">
        <v>257290.67</v>
      </c>
      <c r="N631">
        <v>194632.23</v>
      </c>
    </row>
    <row r="632" spans="1:14">
      <c r="A632" t="s">
        <v>40</v>
      </c>
      <c r="B632" t="s">
        <v>184</v>
      </c>
      <c r="C632" t="s">
        <v>16</v>
      </c>
      <c r="D632" t="s">
        <v>17</v>
      </c>
      <c r="E632" t="s">
        <v>22</v>
      </c>
      <c r="F632" s="18">
        <v>42028</v>
      </c>
      <c r="G632">
        <v>263318097</v>
      </c>
      <c r="H632" s="18">
        <v>42067</v>
      </c>
      <c r="I632">
        <v>531</v>
      </c>
      <c r="J632">
        <v>255.28</v>
      </c>
      <c r="K632">
        <v>159.41999999999999</v>
      </c>
      <c r="L632">
        <v>135553.68</v>
      </c>
      <c r="M632">
        <v>84652.02</v>
      </c>
      <c r="N632">
        <v>50901.66</v>
      </c>
    </row>
    <row r="633" spans="1:14">
      <c r="A633" t="s">
        <v>40</v>
      </c>
      <c r="B633" t="s">
        <v>97</v>
      </c>
      <c r="C633" t="s">
        <v>43</v>
      </c>
      <c r="D633" t="s">
        <v>17</v>
      </c>
      <c r="E633" t="s">
        <v>37</v>
      </c>
      <c r="F633" s="18">
        <v>42197</v>
      </c>
      <c r="G633">
        <v>768888747</v>
      </c>
      <c r="H633" s="18">
        <v>42214</v>
      </c>
      <c r="I633">
        <v>122</v>
      </c>
      <c r="J633">
        <v>651.21</v>
      </c>
      <c r="K633">
        <v>524.96</v>
      </c>
      <c r="L633">
        <v>79447.62</v>
      </c>
      <c r="M633">
        <v>64045.120000000003</v>
      </c>
      <c r="N633">
        <v>15402.5</v>
      </c>
    </row>
    <row r="634" spans="1:14">
      <c r="A634" t="s">
        <v>31</v>
      </c>
      <c r="B634" t="s">
        <v>42</v>
      </c>
      <c r="C634" t="s">
        <v>79</v>
      </c>
      <c r="D634" t="s">
        <v>21</v>
      </c>
      <c r="E634" t="s">
        <v>37</v>
      </c>
      <c r="F634" s="18">
        <v>42029</v>
      </c>
      <c r="G634">
        <v>491752183</v>
      </c>
      <c r="H634" s="18">
        <v>42041</v>
      </c>
      <c r="I634">
        <v>9254</v>
      </c>
      <c r="J634">
        <v>668.27</v>
      </c>
      <c r="K634">
        <v>502.54</v>
      </c>
      <c r="L634">
        <v>6184170.5800000001</v>
      </c>
      <c r="M634">
        <v>4650505.16</v>
      </c>
      <c r="N634">
        <v>1533665.42</v>
      </c>
    </row>
    <row r="635" spans="1:14">
      <c r="A635" t="s">
        <v>31</v>
      </c>
      <c r="B635" t="s">
        <v>73</v>
      </c>
      <c r="C635" t="s">
        <v>59</v>
      </c>
      <c r="D635" t="s">
        <v>21</v>
      </c>
      <c r="E635" t="s">
        <v>37</v>
      </c>
      <c r="F635" s="18">
        <v>41932</v>
      </c>
      <c r="G635">
        <v>385082232</v>
      </c>
      <c r="H635" s="18">
        <v>41971</v>
      </c>
      <c r="I635">
        <v>3245</v>
      </c>
      <c r="J635">
        <v>9.33</v>
      </c>
      <c r="K635">
        <v>6.92</v>
      </c>
      <c r="L635">
        <v>30275.85</v>
      </c>
      <c r="M635">
        <v>22455.4</v>
      </c>
      <c r="N635">
        <v>7820.45</v>
      </c>
    </row>
    <row r="636" spans="1:14">
      <c r="A636" t="s">
        <v>14</v>
      </c>
      <c r="B636" t="s">
        <v>211</v>
      </c>
      <c r="C636" t="s">
        <v>50</v>
      </c>
      <c r="D636" t="s">
        <v>21</v>
      </c>
      <c r="E636" t="s">
        <v>22</v>
      </c>
      <c r="F636" s="18">
        <v>42700</v>
      </c>
      <c r="G636">
        <v>122365224</v>
      </c>
      <c r="H636" s="18">
        <v>42726</v>
      </c>
      <c r="I636">
        <v>9444</v>
      </c>
      <c r="J636">
        <v>421.89</v>
      </c>
      <c r="K636">
        <v>364.69</v>
      </c>
      <c r="L636">
        <v>3984329.16</v>
      </c>
      <c r="M636">
        <v>3444132.36</v>
      </c>
      <c r="N636">
        <v>540196.80000000005</v>
      </c>
    </row>
    <row r="637" spans="1:14">
      <c r="A637" t="s">
        <v>14</v>
      </c>
      <c r="B637" t="s">
        <v>115</v>
      </c>
      <c r="C637" t="s">
        <v>79</v>
      </c>
      <c r="D637" t="s">
        <v>17</v>
      </c>
      <c r="E637" t="s">
        <v>37</v>
      </c>
      <c r="F637" s="18">
        <v>41370</v>
      </c>
      <c r="G637">
        <v>347399985</v>
      </c>
      <c r="H637" s="18">
        <v>41413</v>
      </c>
      <c r="I637">
        <v>2231</v>
      </c>
      <c r="J637">
        <v>668.27</v>
      </c>
      <c r="K637">
        <v>502.54</v>
      </c>
      <c r="L637">
        <v>1490910.37</v>
      </c>
      <c r="M637">
        <v>1121166.74</v>
      </c>
      <c r="N637">
        <v>369743.63</v>
      </c>
    </row>
    <row r="638" spans="1:14">
      <c r="A638" t="s">
        <v>23</v>
      </c>
      <c r="B638" t="s">
        <v>106</v>
      </c>
      <c r="C638" t="s">
        <v>25</v>
      </c>
      <c r="D638" t="s">
        <v>17</v>
      </c>
      <c r="E638" t="s">
        <v>18</v>
      </c>
      <c r="F638" s="18">
        <v>40897</v>
      </c>
      <c r="G638">
        <v>424297845</v>
      </c>
      <c r="H638" s="18">
        <v>40916</v>
      </c>
      <c r="I638">
        <v>8016</v>
      </c>
      <c r="J638">
        <v>47.45</v>
      </c>
      <c r="K638">
        <v>31.79</v>
      </c>
      <c r="L638">
        <v>380359.2</v>
      </c>
      <c r="M638">
        <v>254828.64</v>
      </c>
      <c r="N638">
        <v>125530.56</v>
      </c>
    </row>
    <row r="639" spans="1:14">
      <c r="A639" t="s">
        <v>40</v>
      </c>
      <c r="B639" t="s">
        <v>214</v>
      </c>
      <c r="C639" t="s">
        <v>43</v>
      </c>
      <c r="D639" t="s">
        <v>21</v>
      </c>
      <c r="E639" t="s">
        <v>18</v>
      </c>
      <c r="F639" s="18">
        <v>40479</v>
      </c>
      <c r="G639">
        <v>687482631</v>
      </c>
      <c r="H639" s="18">
        <v>40503</v>
      </c>
      <c r="I639">
        <v>243</v>
      </c>
      <c r="J639">
        <v>651.21</v>
      </c>
      <c r="K639">
        <v>524.96</v>
      </c>
      <c r="L639">
        <v>158244.03</v>
      </c>
      <c r="M639">
        <v>127565.28</v>
      </c>
      <c r="N639">
        <v>30678.75</v>
      </c>
    </row>
    <row r="640" spans="1:14">
      <c r="A640" t="s">
        <v>34</v>
      </c>
      <c r="B640" t="s">
        <v>95</v>
      </c>
      <c r="C640" t="s">
        <v>45</v>
      </c>
      <c r="D640" t="s">
        <v>21</v>
      </c>
      <c r="E640" t="s">
        <v>37</v>
      </c>
      <c r="F640" s="18">
        <v>42466</v>
      </c>
      <c r="G640">
        <v>191690671</v>
      </c>
      <c r="H640" s="18">
        <v>42508</v>
      </c>
      <c r="I640">
        <v>4384</v>
      </c>
      <c r="J640">
        <v>437.2</v>
      </c>
      <c r="K640">
        <v>263.33</v>
      </c>
      <c r="L640">
        <v>1916684.8</v>
      </c>
      <c r="M640">
        <v>1154438.72</v>
      </c>
      <c r="N640">
        <v>762246.08</v>
      </c>
    </row>
    <row r="641" spans="1:14">
      <c r="A641" t="s">
        <v>34</v>
      </c>
      <c r="B641" t="s">
        <v>215</v>
      </c>
      <c r="C641" t="s">
        <v>28</v>
      </c>
      <c r="D641" t="s">
        <v>17</v>
      </c>
      <c r="E641" t="s">
        <v>22</v>
      </c>
      <c r="F641" s="18">
        <v>42683</v>
      </c>
      <c r="G641">
        <v>761970794</v>
      </c>
      <c r="H641" s="18">
        <v>42724</v>
      </c>
      <c r="I641">
        <v>2945</v>
      </c>
      <c r="J641">
        <v>205.7</v>
      </c>
      <c r="K641">
        <v>117.11</v>
      </c>
      <c r="L641">
        <v>605786.5</v>
      </c>
      <c r="M641">
        <v>344888.95</v>
      </c>
      <c r="N641">
        <v>260897.55</v>
      </c>
    </row>
    <row r="642" spans="1:14">
      <c r="A642" t="s">
        <v>23</v>
      </c>
      <c r="B642" t="s">
        <v>208</v>
      </c>
      <c r="C642" t="s">
        <v>16</v>
      </c>
      <c r="D642" t="s">
        <v>17</v>
      </c>
      <c r="E642" t="s">
        <v>37</v>
      </c>
      <c r="F642" s="18">
        <v>42878</v>
      </c>
      <c r="G642">
        <v>243684327</v>
      </c>
      <c r="H642" s="18">
        <v>42885</v>
      </c>
      <c r="I642">
        <v>462</v>
      </c>
      <c r="J642">
        <v>255.28</v>
      </c>
      <c r="K642">
        <v>159.41999999999999</v>
      </c>
      <c r="L642">
        <v>117939.36</v>
      </c>
      <c r="M642">
        <v>73652.039999999994</v>
      </c>
      <c r="N642">
        <v>44287.32</v>
      </c>
    </row>
    <row r="643" spans="1:14">
      <c r="A643" t="s">
        <v>23</v>
      </c>
      <c r="B643" t="s">
        <v>83</v>
      </c>
      <c r="C643" t="s">
        <v>36</v>
      </c>
      <c r="D643" t="s">
        <v>21</v>
      </c>
      <c r="E643" t="s">
        <v>18</v>
      </c>
      <c r="F643" s="18">
        <v>41036</v>
      </c>
      <c r="G643">
        <v>152505099</v>
      </c>
      <c r="H643" s="18">
        <v>41048</v>
      </c>
      <c r="I643">
        <v>8503</v>
      </c>
      <c r="J643">
        <v>109.28</v>
      </c>
      <c r="K643">
        <v>35.840000000000003</v>
      </c>
      <c r="L643">
        <v>929207.84</v>
      </c>
      <c r="M643">
        <v>304747.52000000002</v>
      </c>
      <c r="N643">
        <v>624460.31999999995</v>
      </c>
    </row>
    <row r="644" spans="1:14">
      <c r="A644" t="s">
        <v>31</v>
      </c>
      <c r="B644" t="s">
        <v>73</v>
      </c>
      <c r="C644" t="s">
        <v>28</v>
      </c>
      <c r="D644" t="s">
        <v>17</v>
      </c>
      <c r="E644" t="s">
        <v>18</v>
      </c>
      <c r="F644" s="18">
        <v>41064</v>
      </c>
      <c r="G644">
        <v>724419438</v>
      </c>
      <c r="H644" s="18">
        <v>41106</v>
      </c>
      <c r="I644">
        <v>665</v>
      </c>
      <c r="J644">
        <v>205.7</v>
      </c>
      <c r="K644">
        <v>117.11</v>
      </c>
      <c r="L644">
        <v>136790.5</v>
      </c>
      <c r="M644">
        <v>77878.149999999994</v>
      </c>
      <c r="N644">
        <v>58912.35</v>
      </c>
    </row>
    <row r="645" spans="1:14">
      <c r="A645" t="s">
        <v>26</v>
      </c>
      <c r="B645" t="s">
        <v>203</v>
      </c>
      <c r="C645" t="s">
        <v>79</v>
      </c>
      <c r="D645" t="s">
        <v>21</v>
      </c>
      <c r="E645" t="s">
        <v>18</v>
      </c>
      <c r="F645" s="18">
        <v>40345</v>
      </c>
      <c r="G645">
        <v>465726172</v>
      </c>
      <c r="H645" s="18">
        <v>40365</v>
      </c>
      <c r="I645">
        <v>7579</v>
      </c>
      <c r="J645">
        <v>668.27</v>
      </c>
      <c r="K645">
        <v>502.54</v>
      </c>
      <c r="L645">
        <v>5064818.33</v>
      </c>
      <c r="M645">
        <v>3808750.66</v>
      </c>
      <c r="N645">
        <v>1256067.67</v>
      </c>
    </row>
    <row r="646" spans="1:14">
      <c r="A646" t="s">
        <v>23</v>
      </c>
      <c r="B646" t="s">
        <v>218</v>
      </c>
      <c r="C646" t="s">
        <v>16</v>
      </c>
      <c r="D646" t="s">
        <v>17</v>
      </c>
      <c r="E646" t="s">
        <v>29</v>
      </c>
      <c r="F646" s="18">
        <v>42179</v>
      </c>
      <c r="G646">
        <v>203036630</v>
      </c>
      <c r="H646" s="18">
        <v>42213</v>
      </c>
      <c r="I646">
        <v>1905</v>
      </c>
      <c r="J646">
        <v>255.28</v>
      </c>
      <c r="K646">
        <v>159.41999999999999</v>
      </c>
      <c r="L646">
        <v>486308.4</v>
      </c>
      <c r="M646">
        <v>303695.09999999998</v>
      </c>
      <c r="N646">
        <v>182613.3</v>
      </c>
    </row>
    <row r="647" spans="1:14">
      <c r="A647" t="s">
        <v>40</v>
      </c>
      <c r="B647" t="s">
        <v>166</v>
      </c>
      <c r="C647" t="s">
        <v>50</v>
      </c>
      <c r="D647" t="s">
        <v>17</v>
      </c>
      <c r="E647" t="s">
        <v>18</v>
      </c>
      <c r="F647" s="18">
        <v>40578</v>
      </c>
      <c r="G647">
        <v>833274638</v>
      </c>
      <c r="H647" s="18">
        <v>40587</v>
      </c>
      <c r="I647">
        <v>3337</v>
      </c>
      <c r="J647">
        <v>421.89</v>
      </c>
      <c r="K647">
        <v>364.69</v>
      </c>
      <c r="L647">
        <v>1407846.93</v>
      </c>
      <c r="M647">
        <v>1216970.53</v>
      </c>
      <c r="N647">
        <v>190876.4</v>
      </c>
    </row>
    <row r="648" spans="1:14">
      <c r="A648" t="s">
        <v>40</v>
      </c>
      <c r="B648" t="s">
        <v>205</v>
      </c>
      <c r="C648" t="s">
        <v>79</v>
      </c>
      <c r="D648" t="s">
        <v>21</v>
      </c>
      <c r="E648" t="s">
        <v>37</v>
      </c>
      <c r="F648" s="18">
        <v>41004</v>
      </c>
      <c r="G648">
        <v>173676526</v>
      </c>
      <c r="H648" s="18">
        <v>41039</v>
      </c>
      <c r="I648">
        <v>3598</v>
      </c>
      <c r="J648">
        <v>668.27</v>
      </c>
      <c r="K648">
        <v>502.54</v>
      </c>
      <c r="L648">
        <v>2404435.46</v>
      </c>
      <c r="M648">
        <v>1808138.92</v>
      </c>
      <c r="N648">
        <v>596296.54</v>
      </c>
    </row>
    <row r="649" spans="1:14">
      <c r="A649" t="s">
        <v>23</v>
      </c>
      <c r="B649" t="s">
        <v>103</v>
      </c>
      <c r="C649" t="s">
        <v>20</v>
      </c>
      <c r="D649" t="s">
        <v>21</v>
      </c>
      <c r="E649" t="s">
        <v>22</v>
      </c>
      <c r="F649" s="18">
        <v>42394</v>
      </c>
      <c r="G649">
        <v>611791121</v>
      </c>
      <c r="H649" s="18">
        <v>42432</v>
      </c>
      <c r="I649">
        <v>1443</v>
      </c>
      <c r="J649">
        <v>152.58000000000001</v>
      </c>
      <c r="K649">
        <v>97.44</v>
      </c>
      <c r="L649">
        <v>220172.94</v>
      </c>
      <c r="M649">
        <v>140605.92000000001</v>
      </c>
      <c r="N649">
        <v>79567.02</v>
      </c>
    </row>
    <row r="650" spans="1:14">
      <c r="A650" t="s">
        <v>40</v>
      </c>
      <c r="B650" t="s">
        <v>135</v>
      </c>
      <c r="C650" t="s">
        <v>45</v>
      </c>
      <c r="D650" t="s">
        <v>21</v>
      </c>
      <c r="E650" t="s">
        <v>22</v>
      </c>
      <c r="F650" s="18">
        <v>41309</v>
      </c>
      <c r="G650">
        <v>555479753</v>
      </c>
      <c r="H650" s="18">
        <v>41317</v>
      </c>
      <c r="I650">
        <v>7658</v>
      </c>
      <c r="J650">
        <v>437.2</v>
      </c>
      <c r="K650">
        <v>263.33</v>
      </c>
      <c r="L650">
        <v>3348077.6</v>
      </c>
      <c r="M650">
        <v>2016581.14</v>
      </c>
      <c r="N650">
        <v>1331496.46</v>
      </c>
    </row>
    <row r="651" spans="1:14">
      <c r="A651" t="s">
        <v>40</v>
      </c>
      <c r="B651" t="s">
        <v>216</v>
      </c>
      <c r="C651" t="s">
        <v>25</v>
      </c>
      <c r="D651" t="s">
        <v>21</v>
      </c>
      <c r="E651" t="s">
        <v>37</v>
      </c>
      <c r="F651" s="18">
        <v>41612</v>
      </c>
      <c r="G651">
        <v>282916247</v>
      </c>
      <c r="H651" s="18">
        <v>41637</v>
      </c>
      <c r="I651">
        <v>59</v>
      </c>
      <c r="J651">
        <v>47.45</v>
      </c>
      <c r="K651">
        <v>31.79</v>
      </c>
      <c r="L651">
        <v>2799.55</v>
      </c>
      <c r="M651">
        <v>1875.61</v>
      </c>
      <c r="N651">
        <v>923.94</v>
      </c>
    </row>
    <row r="652" spans="1:14">
      <c r="A652" t="s">
        <v>34</v>
      </c>
      <c r="B652" t="s">
        <v>66</v>
      </c>
      <c r="C652" t="s">
        <v>28</v>
      </c>
      <c r="D652" t="s">
        <v>17</v>
      </c>
      <c r="E652" t="s">
        <v>22</v>
      </c>
      <c r="F652" s="18">
        <v>42024</v>
      </c>
      <c r="G652">
        <v>592586934</v>
      </c>
      <c r="H652" s="18">
        <v>42054</v>
      </c>
      <c r="I652">
        <v>8497</v>
      </c>
      <c r="J652">
        <v>205.7</v>
      </c>
      <c r="K652">
        <v>117.11</v>
      </c>
      <c r="L652">
        <v>1747832.9</v>
      </c>
      <c r="M652">
        <v>995083.67</v>
      </c>
      <c r="N652">
        <v>752749.23</v>
      </c>
    </row>
    <row r="653" spans="1:14">
      <c r="A653" t="s">
        <v>14</v>
      </c>
      <c r="B653" t="s">
        <v>185</v>
      </c>
      <c r="C653" t="s">
        <v>36</v>
      </c>
      <c r="D653" t="s">
        <v>17</v>
      </c>
      <c r="E653" t="s">
        <v>18</v>
      </c>
      <c r="F653" s="18">
        <v>40273</v>
      </c>
      <c r="G653">
        <v>553290641</v>
      </c>
      <c r="H653" s="18">
        <v>40275</v>
      </c>
      <c r="I653">
        <v>9851</v>
      </c>
      <c r="J653">
        <v>109.28</v>
      </c>
      <c r="K653">
        <v>35.840000000000003</v>
      </c>
      <c r="L653">
        <v>1076517.28</v>
      </c>
      <c r="M653">
        <v>353059.84000000003</v>
      </c>
      <c r="N653">
        <v>723457.44</v>
      </c>
    </row>
    <row r="654" spans="1:14">
      <c r="A654" t="s">
        <v>26</v>
      </c>
      <c r="B654" t="s">
        <v>186</v>
      </c>
      <c r="C654" t="s">
        <v>36</v>
      </c>
      <c r="D654" t="s">
        <v>17</v>
      </c>
      <c r="E654" t="s">
        <v>22</v>
      </c>
      <c r="F654" s="18">
        <v>42772</v>
      </c>
      <c r="G654">
        <v>654138696</v>
      </c>
      <c r="H654" s="18">
        <v>42810</v>
      </c>
      <c r="I654">
        <v>3031</v>
      </c>
      <c r="J654">
        <v>109.28</v>
      </c>
      <c r="K654">
        <v>35.840000000000003</v>
      </c>
      <c r="L654">
        <v>331227.68</v>
      </c>
      <c r="M654">
        <v>108631.03999999999</v>
      </c>
      <c r="N654">
        <v>222596.64</v>
      </c>
    </row>
    <row r="655" spans="1:14">
      <c r="A655" t="s">
        <v>23</v>
      </c>
      <c r="B655" t="s">
        <v>83</v>
      </c>
      <c r="C655" t="s">
        <v>28</v>
      </c>
      <c r="D655" t="s">
        <v>21</v>
      </c>
      <c r="E655" t="s">
        <v>22</v>
      </c>
      <c r="F655" s="18">
        <v>41112</v>
      </c>
      <c r="G655">
        <v>554554927</v>
      </c>
      <c r="H655" s="18">
        <v>41127</v>
      </c>
      <c r="I655">
        <v>3981</v>
      </c>
      <c r="J655">
        <v>205.7</v>
      </c>
      <c r="K655">
        <v>117.11</v>
      </c>
      <c r="L655">
        <v>818891.7</v>
      </c>
      <c r="M655">
        <v>466214.91</v>
      </c>
      <c r="N655">
        <v>352676.79</v>
      </c>
    </row>
    <row r="656" spans="1:14">
      <c r="A656" t="s">
        <v>23</v>
      </c>
      <c r="B656" t="s">
        <v>38</v>
      </c>
      <c r="C656" t="s">
        <v>43</v>
      </c>
      <c r="D656" t="s">
        <v>21</v>
      </c>
      <c r="E656" t="s">
        <v>37</v>
      </c>
      <c r="F656" s="18">
        <v>41101</v>
      </c>
      <c r="G656">
        <v>434275662</v>
      </c>
      <c r="H656" s="18">
        <v>41134</v>
      </c>
      <c r="I656">
        <v>674</v>
      </c>
      <c r="J656">
        <v>651.21</v>
      </c>
      <c r="K656">
        <v>524.96</v>
      </c>
      <c r="L656">
        <v>438915.54</v>
      </c>
      <c r="M656">
        <v>353823.04</v>
      </c>
      <c r="N656">
        <v>85092.5</v>
      </c>
    </row>
    <row r="657" spans="1:14">
      <c r="A657" t="s">
        <v>40</v>
      </c>
      <c r="B657" t="s">
        <v>97</v>
      </c>
      <c r="C657" t="s">
        <v>33</v>
      </c>
      <c r="D657" t="s">
        <v>17</v>
      </c>
      <c r="E657" t="s">
        <v>29</v>
      </c>
      <c r="F657" s="18">
        <v>42021</v>
      </c>
      <c r="G657">
        <v>543349730</v>
      </c>
      <c r="H657" s="18">
        <v>42042</v>
      </c>
      <c r="I657">
        <v>8115</v>
      </c>
      <c r="J657">
        <v>81.73</v>
      </c>
      <c r="K657">
        <v>56.67</v>
      </c>
      <c r="L657">
        <v>663238.94999999995</v>
      </c>
      <c r="M657">
        <v>459877.05</v>
      </c>
      <c r="N657">
        <v>203361.9</v>
      </c>
    </row>
    <row r="658" spans="1:14">
      <c r="A658" t="s">
        <v>40</v>
      </c>
      <c r="B658" t="s">
        <v>205</v>
      </c>
      <c r="C658" t="s">
        <v>16</v>
      </c>
      <c r="D658" t="s">
        <v>21</v>
      </c>
      <c r="E658" t="s">
        <v>22</v>
      </c>
      <c r="F658" s="18">
        <v>40779</v>
      </c>
      <c r="G658">
        <v>752138459</v>
      </c>
      <c r="H658" s="18">
        <v>40808</v>
      </c>
      <c r="I658">
        <v>3339</v>
      </c>
      <c r="J658">
        <v>255.28</v>
      </c>
      <c r="K658">
        <v>159.41999999999999</v>
      </c>
      <c r="L658">
        <v>852379.92</v>
      </c>
      <c r="M658">
        <v>532303.38</v>
      </c>
      <c r="N658">
        <v>320076.53999999998</v>
      </c>
    </row>
    <row r="659" spans="1:14">
      <c r="A659" t="s">
        <v>40</v>
      </c>
      <c r="B659" t="s">
        <v>135</v>
      </c>
      <c r="C659" t="s">
        <v>71</v>
      </c>
      <c r="D659" t="s">
        <v>17</v>
      </c>
      <c r="E659" t="s">
        <v>29</v>
      </c>
      <c r="F659" s="18">
        <v>41585</v>
      </c>
      <c r="G659">
        <v>101315677</v>
      </c>
      <c r="H659" s="18">
        <v>41625</v>
      </c>
      <c r="I659">
        <v>415</v>
      </c>
      <c r="J659">
        <v>154.06</v>
      </c>
      <c r="K659">
        <v>90.93</v>
      </c>
      <c r="L659">
        <v>63934.9</v>
      </c>
      <c r="M659">
        <v>37735.949999999997</v>
      </c>
      <c r="N659">
        <v>26198.95</v>
      </c>
    </row>
    <row r="660" spans="1:14">
      <c r="A660" t="s">
        <v>26</v>
      </c>
      <c r="B660" t="s">
        <v>30</v>
      </c>
      <c r="C660" t="s">
        <v>28</v>
      </c>
      <c r="D660" t="s">
        <v>17</v>
      </c>
      <c r="E660" t="s">
        <v>22</v>
      </c>
      <c r="F660" s="18">
        <v>40739</v>
      </c>
      <c r="G660">
        <v>851867711</v>
      </c>
      <c r="H660" s="18">
        <v>40741</v>
      </c>
      <c r="I660">
        <v>5441</v>
      </c>
      <c r="J660">
        <v>205.7</v>
      </c>
      <c r="K660">
        <v>117.11</v>
      </c>
      <c r="L660">
        <v>1119213.7</v>
      </c>
      <c r="M660">
        <v>637195.51</v>
      </c>
      <c r="N660">
        <v>482018.19</v>
      </c>
    </row>
    <row r="661" spans="1:14">
      <c r="A661" t="s">
        <v>23</v>
      </c>
      <c r="B661" t="s">
        <v>187</v>
      </c>
      <c r="C661" t="s">
        <v>33</v>
      </c>
      <c r="D661" t="s">
        <v>21</v>
      </c>
      <c r="E661" t="s">
        <v>37</v>
      </c>
      <c r="F661" s="18">
        <v>41847</v>
      </c>
      <c r="G661">
        <v>835093390</v>
      </c>
      <c r="H661" s="18">
        <v>41849</v>
      </c>
      <c r="I661">
        <v>1547</v>
      </c>
      <c r="J661">
        <v>81.73</v>
      </c>
      <c r="K661">
        <v>56.67</v>
      </c>
      <c r="L661">
        <v>126436.31</v>
      </c>
      <c r="M661">
        <v>87668.49</v>
      </c>
      <c r="N661">
        <v>38767.82</v>
      </c>
    </row>
    <row r="662" spans="1:14">
      <c r="A662" t="s">
        <v>26</v>
      </c>
      <c r="B662" t="s">
        <v>30</v>
      </c>
      <c r="C662" t="s">
        <v>28</v>
      </c>
      <c r="D662" t="s">
        <v>17</v>
      </c>
      <c r="E662" t="s">
        <v>29</v>
      </c>
      <c r="F662" s="18">
        <v>40602</v>
      </c>
      <c r="G662">
        <v>202604043</v>
      </c>
      <c r="H662" s="18">
        <v>40643</v>
      </c>
      <c r="I662">
        <v>3893</v>
      </c>
      <c r="J662">
        <v>205.7</v>
      </c>
      <c r="K662">
        <v>117.11</v>
      </c>
      <c r="L662">
        <v>800790.1</v>
      </c>
      <c r="M662">
        <v>455909.23</v>
      </c>
      <c r="N662">
        <v>344880.87</v>
      </c>
    </row>
    <row r="663" spans="1:14">
      <c r="A663" t="s">
        <v>23</v>
      </c>
      <c r="B663" t="s">
        <v>196</v>
      </c>
      <c r="C663" t="s">
        <v>25</v>
      </c>
      <c r="D663" t="s">
        <v>17</v>
      </c>
      <c r="E663" t="s">
        <v>18</v>
      </c>
      <c r="F663" s="18">
        <v>42772</v>
      </c>
      <c r="G663">
        <v>976323497</v>
      </c>
      <c r="H663" s="18">
        <v>42776</v>
      </c>
      <c r="I663">
        <v>4674</v>
      </c>
      <c r="J663">
        <v>47.45</v>
      </c>
      <c r="K663">
        <v>31.79</v>
      </c>
      <c r="L663">
        <v>221781.3</v>
      </c>
      <c r="M663">
        <v>148586.46</v>
      </c>
      <c r="N663">
        <v>73194.84</v>
      </c>
    </row>
    <row r="664" spans="1:14">
      <c r="A664" t="s">
        <v>40</v>
      </c>
      <c r="B664" t="s">
        <v>101</v>
      </c>
      <c r="C664" t="s">
        <v>45</v>
      </c>
      <c r="D664" t="s">
        <v>17</v>
      </c>
      <c r="E664" t="s">
        <v>22</v>
      </c>
      <c r="F664" s="18">
        <v>40681</v>
      </c>
      <c r="G664">
        <v>298488080</v>
      </c>
      <c r="H664" s="18">
        <v>40727</v>
      </c>
      <c r="I664">
        <v>8111</v>
      </c>
      <c r="J664">
        <v>437.2</v>
      </c>
      <c r="K664">
        <v>263.33</v>
      </c>
      <c r="L664">
        <v>3546129.2</v>
      </c>
      <c r="M664">
        <v>2135869.63</v>
      </c>
      <c r="N664">
        <v>1410259.57</v>
      </c>
    </row>
    <row r="665" spans="1:14">
      <c r="A665" t="s">
        <v>40</v>
      </c>
      <c r="B665" t="s">
        <v>113</v>
      </c>
      <c r="C665" t="s">
        <v>25</v>
      </c>
      <c r="D665" t="s">
        <v>17</v>
      </c>
      <c r="E665" t="s">
        <v>18</v>
      </c>
      <c r="F665" s="18">
        <v>42256</v>
      </c>
      <c r="G665">
        <v>781646621</v>
      </c>
      <c r="H665" s="18">
        <v>42259</v>
      </c>
      <c r="I665">
        <v>5460</v>
      </c>
      <c r="J665">
        <v>47.45</v>
      </c>
      <c r="K665">
        <v>31.79</v>
      </c>
      <c r="L665">
        <v>259077</v>
      </c>
      <c r="M665">
        <v>173573.4</v>
      </c>
      <c r="N665">
        <v>85503.6</v>
      </c>
    </row>
    <row r="666" spans="1:14">
      <c r="A666" t="s">
        <v>53</v>
      </c>
      <c r="B666" t="s">
        <v>142</v>
      </c>
      <c r="C666" t="s">
        <v>59</v>
      </c>
      <c r="D666" t="s">
        <v>17</v>
      </c>
      <c r="E666" t="s">
        <v>18</v>
      </c>
      <c r="F666" s="18">
        <v>41982</v>
      </c>
      <c r="G666">
        <v>158660447</v>
      </c>
      <c r="H666" s="18">
        <v>42013</v>
      </c>
      <c r="I666">
        <v>7</v>
      </c>
      <c r="J666">
        <v>9.33</v>
      </c>
      <c r="K666">
        <v>6.92</v>
      </c>
      <c r="L666">
        <v>65.31</v>
      </c>
      <c r="M666">
        <v>48.44</v>
      </c>
      <c r="N666">
        <v>16.87</v>
      </c>
    </row>
    <row r="667" spans="1:14">
      <c r="A667" t="s">
        <v>23</v>
      </c>
      <c r="B667" t="s">
        <v>155</v>
      </c>
      <c r="C667" t="s">
        <v>25</v>
      </c>
      <c r="D667" t="s">
        <v>17</v>
      </c>
      <c r="E667" t="s">
        <v>37</v>
      </c>
      <c r="F667" s="18">
        <v>41648</v>
      </c>
      <c r="G667">
        <v>732703387</v>
      </c>
      <c r="H667" s="18">
        <v>41667</v>
      </c>
      <c r="I667">
        <v>2069</v>
      </c>
      <c r="J667">
        <v>47.45</v>
      </c>
      <c r="K667">
        <v>31.79</v>
      </c>
      <c r="L667">
        <v>98174.05</v>
      </c>
      <c r="M667">
        <v>65773.509999999995</v>
      </c>
      <c r="N667">
        <v>32400.54</v>
      </c>
    </row>
    <row r="668" spans="1:14">
      <c r="A668" t="s">
        <v>40</v>
      </c>
      <c r="B668" t="s">
        <v>91</v>
      </c>
      <c r="C668" t="s">
        <v>25</v>
      </c>
      <c r="D668" t="s">
        <v>21</v>
      </c>
      <c r="E668" t="s">
        <v>37</v>
      </c>
      <c r="F668" s="18">
        <v>40667</v>
      </c>
      <c r="G668">
        <v>827261769</v>
      </c>
      <c r="H668" s="18">
        <v>40689</v>
      </c>
      <c r="I668">
        <v>3996</v>
      </c>
      <c r="J668">
        <v>47.45</v>
      </c>
      <c r="K668">
        <v>31.79</v>
      </c>
      <c r="L668">
        <v>189610.2</v>
      </c>
      <c r="M668">
        <v>127032.84</v>
      </c>
      <c r="N668">
        <v>62577.36</v>
      </c>
    </row>
    <row r="669" spans="1:14">
      <c r="A669" t="s">
        <v>14</v>
      </c>
      <c r="B669" t="s">
        <v>157</v>
      </c>
      <c r="C669" t="s">
        <v>25</v>
      </c>
      <c r="D669" t="s">
        <v>17</v>
      </c>
      <c r="E669" t="s">
        <v>22</v>
      </c>
      <c r="F669" s="18">
        <v>40224</v>
      </c>
      <c r="G669">
        <v>636134421</v>
      </c>
      <c r="H669" s="18">
        <v>40257</v>
      </c>
      <c r="I669">
        <v>5166</v>
      </c>
      <c r="J669">
        <v>47.45</v>
      </c>
      <c r="K669">
        <v>31.79</v>
      </c>
      <c r="L669">
        <v>245126.7</v>
      </c>
      <c r="M669">
        <v>164227.14000000001</v>
      </c>
      <c r="N669">
        <v>80899.56</v>
      </c>
    </row>
    <row r="670" spans="1:14">
      <c r="A670" t="s">
        <v>23</v>
      </c>
      <c r="B670" t="s">
        <v>119</v>
      </c>
      <c r="C670" t="s">
        <v>79</v>
      </c>
      <c r="D670" t="s">
        <v>17</v>
      </c>
      <c r="E670" t="s">
        <v>22</v>
      </c>
      <c r="F670" s="18">
        <v>41892</v>
      </c>
      <c r="G670">
        <v>873432672</v>
      </c>
      <c r="H670" s="18">
        <v>41899</v>
      </c>
      <c r="I670">
        <v>6992</v>
      </c>
      <c r="J670">
        <v>668.27</v>
      </c>
      <c r="K670">
        <v>502.54</v>
      </c>
      <c r="L670">
        <v>4672543.84</v>
      </c>
      <c r="M670">
        <v>3513759.68</v>
      </c>
      <c r="N670">
        <v>1158784.1599999999</v>
      </c>
    </row>
    <row r="671" spans="1:14">
      <c r="A671" t="s">
        <v>23</v>
      </c>
      <c r="B671" t="s">
        <v>106</v>
      </c>
      <c r="C671" t="s">
        <v>36</v>
      </c>
      <c r="D671" t="s">
        <v>17</v>
      </c>
      <c r="E671" t="s">
        <v>22</v>
      </c>
      <c r="F671" s="18">
        <v>40719</v>
      </c>
      <c r="G671">
        <v>523580348</v>
      </c>
      <c r="H671" s="18">
        <v>40759</v>
      </c>
      <c r="I671">
        <v>7915</v>
      </c>
      <c r="J671">
        <v>109.28</v>
      </c>
      <c r="K671">
        <v>35.840000000000003</v>
      </c>
      <c r="L671">
        <v>864951.2</v>
      </c>
      <c r="M671">
        <v>283673.59999999998</v>
      </c>
      <c r="N671">
        <v>581277.6</v>
      </c>
    </row>
    <row r="672" spans="1:14">
      <c r="A672" t="s">
        <v>14</v>
      </c>
      <c r="B672" t="s">
        <v>220</v>
      </c>
      <c r="C672" t="s">
        <v>33</v>
      </c>
      <c r="D672" t="s">
        <v>17</v>
      </c>
      <c r="E672" t="s">
        <v>37</v>
      </c>
      <c r="F672" s="18">
        <v>40438</v>
      </c>
      <c r="G672">
        <v>891313779</v>
      </c>
      <c r="H672" s="18">
        <v>40476</v>
      </c>
      <c r="I672">
        <v>8409</v>
      </c>
      <c r="J672">
        <v>81.73</v>
      </c>
      <c r="K672">
        <v>56.67</v>
      </c>
      <c r="L672">
        <v>687267.57</v>
      </c>
      <c r="M672">
        <v>476538.03</v>
      </c>
      <c r="N672">
        <v>210729.54</v>
      </c>
    </row>
    <row r="673" spans="1:14">
      <c r="A673" t="s">
        <v>26</v>
      </c>
      <c r="B673" t="s">
        <v>81</v>
      </c>
      <c r="C673" t="s">
        <v>36</v>
      </c>
      <c r="D673" t="s">
        <v>21</v>
      </c>
      <c r="E673" t="s">
        <v>18</v>
      </c>
      <c r="F673" s="18">
        <v>41024</v>
      </c>
      <c r="G673">
        <v>651681792</v>
      </c>
      <c r="H673" s="18">
        <v>41072</v>
      </c>
      <c r="I673">
        <v>5979</v>
      </c>
      <c r="J673">
        <v>109.28</v>
      </c>
      <c r="K673">
        <v>35.840000000000003</v>
      </c>
      <c r="L673">
        <v>653385.12</v>
      </c>
      <c r="M673">
        <v>214287.35999999999</v>
      </c>
      <c r="N673">
        <v>439097.76</v>
      </c>
    </row>
    <row r="674" spans="1:14">
      <c r="A674" t="s">
        <v>23</v>
      </c>
      <c r="B674" t="s">
        <v>179</v>
      </c>
      <c r="C674" t="s">
        <v>33</v>
      </c>
      <c r="D674" t="s">
        <v>17</v>
      </c>
      <c r="E674" t="s">
        <v>18</v>
      </c>
      <c r="F674" s="18">
        <v>42841</v>
      </c>
      <c r="G674">
        <v>800045716</v>
      </c>
      <c r="H674" s="18">
        <v>42869</v>
      </c>
      <c r="I674">
        <v>161</v>
      </c>
      <c r="J674">
        <v>81.73</v>
      </c>
      <c r="K674">
        <v>56.67</v>
      </c>
      <c r="L674">
        <v>13158.53</v>
      </c>
      <c r="M674">
        <v>9123.8700000000008</v>
      </c>
      <c r="N674">
        <v>4034.66</v>
      </c>
    </row>
    <row r="675" spans="1:14">
      <c r="A675" t="s">
        <v>34</v>
      </c>
      <c r="B675" t="s">
        <v>182</v>
      </c>
      <c r="C675" t="s">
        <v>43</v>
      </c>
      <c r="D675" t="s">
        <v>17</v>
      </c>
      <c r="E675" t="s">
        <v>29</v>
      </c>
      <c r="F675" s="18">
        <v>42491</v>
      </c>
      <c r="G675">
        <v>602079379</v>
      </c>
      <c r="H675" s="18">
        <v>42516</v>
      </c>
      <c r="I675">
        <v>7523</v>
      </c>
      <c r="J675">
        <v>651.21</v>
      </c>
      <c r="K675">
        <v>524.96</v>
      </c>
      <c r="L675">
        <v>4899052.83</v>
      </c>
      <c r="M675">
        <v>3949274.08</v>
      </c>
      <c r="N675">
        <v>949778.75</v>
      </c>
    </row>
    <row r="676" spans="1:14">
      <c r="A676" t="s">
        <v>23</v>
      </c>
      <c r="B676" t="s">
        <v>120</v>
      </c>
      <c r="C676" t="s">
        <v>71</v>
      </c>
      <c r="D676" t="s">
        <v>17</v>
      </c>
      <c r="E676" t="s">
        <v>18</v>
      </c>
      <c r="F676" s="18">
        <v>42500</v>
      </c>
      <c r="G676">
        <v>743769109</v>
      </c>
      <c r="H676" s="18">
        <v>42501</v>
      </c>
      <c r="I676">
        <v>6662</v>
      </c>
      <c r="J676">
        <v>154.06</v>
      </c>
      <c r="K676">
        <v>90.93</v>
      </c>
      <c r="L676">
        <v>1026347.72</v>
      </c>
      <c r="M676">
        <v>605775.66</v>
      </c>
      <c r="N676">
        <v>420572.06</v>
      </c>
    </row>
    <row r="677" spans="1:14">
      <c r="A677" t="s">
        <v>40</v>
      </c>
      <c r="B677" t="s">
        <v>123</v>
      </c>
      <c r="C677" t="s">
        <v>79</v>
      </c>
      <c r="D677" t="s">
        <v>17</v>
      </c>
      <c r="E677" t="s">
        <v>22</v>
      </c>
      <c r="F677" s="18">
        <v>41630</v>
      </c>
      <c r="G677">
        <v>181413733</v>
      </c>
      <c r="H677" s="18">
        <v>41635</v>
      </c>
      <c r="I677">
        <v>3210</v>
      </c>
      <c r="J677">
        <v>668.27</v>
      </c>
      <c r="K677">
        <v>502.54</v>
      </c>
      <c r="L677">
        <v>2145146.7000000002</v>
      </c>
      <c r="M677">
        <v>1613153.4</v>
      </c>
      <c r="N677">
        <v>531993.30000000005</v>
      </c>
    </row>
    <row r="678" spans="1:14">
      <c r="A678" t="s">
        <v>14</v>
      </c>
      <c r="B678" t="s">
        <v>15</v>
      </c>
      <c r="C678" t="s">
        <v>59</v>
      </c>
      <c r="D678" t="s">
        <v>17</v>
      </c>
      <c r="E678" t="s">
        <v>22</v>
      </c>
      <c r="F678" s="18">
        <v>41802</v>
      </c>
      <c r="G678">
        <v>191624581</v>
      </c>
      <c r="H678" s="18">
        <v>41852</v>
      </c>
      <c r="I678">
        <v>4827</v>
      </c>
      <c r="J678">
        <v>9.33</v>
      </c>
      <c r="K678">
        <v>6.92</v>
      </c>
      <c r="L678">
        <v>45035.91</v>
      </c>
      <c r="M678">
        <v>33402.839999999997</v>
      </c>
      <c r="N678">
        <v>11633.07</v>
      </c>
    </row>
    <row r="679" spans="1:14">
      <c r="A679" t="s">
        <v>31</v>
      </c>
      <c r="B679" t="s">
        <v>89</v>
      </c>
      <c r="C679" t="s">
        <v>59</v>
      </c>
      <c r="D679" t="s">
        <v>21</v>
      </c>
      <c r="E679" t="s">
        <v>29</v>
      </c>
      <c r="F679" s="18">
        <v>41174</v>
      </c>
      <c r="G679">
        <v>321325480</v>
      </c>
      <c r="H679" s="18">
        <v>41207</v>
      </c>
      <c r="I679">
        <v>6205</v>
      </c>
      <c r="J679">
        <v>9.33</v>
      </c>
      <c r="K679">
        <v>6.92</v>
      </c>
      <c r="L679">
        <v>57892.65</v>
      </c>
      <c r="M679">
        <v>42938.6</v>
      </c>
      <c r="N679">
        <v>14954.05</v>
      </c>
    </row>
    <row r="680" spans="1:14">
      <c r="A680" t="s">
        <v>40</v>
      </c>
      <c r="B680" t="s">
        <v>135</v>
      </c>
      <c r="C680" t="s">
        <v>43</v>
      </c>
      <c r="D680" t="s">
        <v>17</v>
      </c>
      <c r="E680" t="s">
        <v>37</v>
      </c>
      <c r="F680" s="18">
        <v>41061</v>
      </c>
      <c r="G680">
        <v>637752759</v>
      </c>
      <c r="H680" s="18">
        <v>41082</v>
      </c>
      <c r="I680">
        <v>4069</v>
      </c>
      <c r="J680">
        <v>651.21</v>
      </c>
      <c r="K680">
        <v>524.96</v>
      </c>
      <c r="L680">
        <v>2649773.4900000002</v>
      </c>
      <c r="M680">
        <v>2136062.2400000002</v>
      </c>
      <c r="N680">
        <v>513711.25</v>
      </c>
    </row>
    <row r="681" spans="1:14">
      <c r="A681" t="s">
        <v>40</v>
      </c>
      <c r="B681" t="s">
        <v>200</v>
      </c>
      <c r="C681" t="s">
        <v>36</v>
      </c>
      <c r="D681" t="s">
        <v>17</v>
      </c>
      <c r="E681" t="s">
        <v>29</v>
      </c>
      <c r="F681" s="18">
        <v>41783</v>
      </c>
      <c r="G681">
        <v>378455245</v>
      </c>
      <c r="H681" s="18">
        <v>41798</v>
      </c>
      <c r="I681">
        <v>2172</v>
      </c>
      <c r="J681">
        <v>109.28</v>
      </c>
      <c r="K681">
        <v>35.840000000000003</v>
      </c>
      <c r="L681">
        <v>237356.16</v>
      </c>
      <c r="M681">
        <v>77844.479999999996</v>
      </c>
      <c r="N681">
        <v>159511.67999999999</v>
      </c>
    </row>
    <row r="682" spans="1:14">
      <c r="A682" t="s">
        <v>23</v>
      </c>
      <c r="B682" t="s">
        <v>83</v>
      </c>
      <c r="C682" t="s">
        <v>20</v>
      </c>
      <c r="D682" t="s">
        <v>21</v>
      </c>
      <c r="E682" t="s">
        <v>29</v>
      </c>
      <c r="F682" s="18">
        <v>41283</v>
      </c>
      <c r="G682">
        <v>201294267</v>
      </c>
      <c r="H682" s="18">
        <v>41314</v>
      </c>
      <c r="I682">
        <v>6302</v>
      </c>
      <c r="J682">
        <v>152.58000000000001</v>
      </c>
      <c r="K682">
        <v>97.44</v>
      </c>
      <c r="L682">
        <v>961559.16</v>
      </c>
      <c r="M682">
        <v>614066.88</v>
      </c>
      <c r="N682">
        <v>347492.28</v>
      </c>
    </row>
    <row r="683" spans="1:14">
      <c r="A683" t="s">
        <v>40</v>
      </c>
      <c r="B683" t="s">
        <v>167</v>
      </c>
      <c r="C683" t="s">
        <v>50</v>
      </c>
      <c r="D683" t="s">
        <v>21</v>
      </c>
      <c r="E683" t="s">
        <v>22</v>
      </c>
      <c r="F683" s="18">
        <v>42041</v>
      </c>
      <c r="G683">
        <v>834443652</v>
      </c>
      <c r="H683" s="18">
        <v>42062</v>
      </c>
      <c r="I683">
        <v>9275</v>
      </c>
      <c r="J683">
        <v>421.89</v>
      </c>
      <c r="K683">
        <v>364.69</v>
      </c>
      <c r="L683">
        <v>3913029.75</v>
      </c>
      <c r="M683">
        <v>3382499.75</v>
      </c>
      <c r="N683">
        <v>530530</v>
      </c>
    </row>
    <row r="684" spans="1:14">
      <c r="A684" t="s">
        <v>26</v>
      </c>
      <c r="B684" t="s">
        <v>183</v>
      </c>
      <c r="C684" t="s">
        <v>28</v>
      </c>
      <c r="D684" t="s">
        <v>17</v>
      </c>
      <c r="E684" t="s">
        <v>18</v>
      </c>
      <c r="F684" s="18">
        <v>41396</v>
      </c>
      <c r="G684">
        <v>826389729</v>
      </c>
      <c r="H684" s="18">
        <v>41399</v>
      </c>
      <c r="I684">
        <v>5940</v>
      </c>
      <c r="J684">
        <v>205.7</v>
      </c>
      <c r="K684">
        <v>117.11</v>
      </c>
      <c r="L684">
        <v>1221858</v>
      </c>
      <c r="M684">
        <v>695633.4</v>
      </c>
      <c r="N684">
        <v>526224.6</v>
      </c>
    </row>
    <row r="685" spans="1:14">
      <c r="A685" t="s">
        <v>40</v>
      </c>
      <c r="B685" t="s">
        <v>126</v>
      </c>
      <c r="C685" t="s">
        <v>71</v>
      </c>
      <c r="D685" t="s">
        <v>21</v>
      </c>
      <c r="E685" t="s">
        <v>18</v>
      </c>
      <c r="F685" s="18">
        <v>41224</v>
      </c>
      <c r="G685">
        <v>595931327</v>
      </c>
      <c r="H685" s="18">
        <v>41258</v>
      </c>
      <c r="I685">
        <v>8177</v>
      </c>
      <c r="J685">
        <v>154.06</v>
      </c>
      <c r="K685">
        <v>90.93</v>
      </c>
      <c r="L685">
        <v>1259748.6200000001</v>
      </c>
      <c r="M685">
        <v>743534.61</v>
      </c>
      <c r="N685">
        <v>516214.01</v>
      </c>
    </row>
    <row r="686" spans="1:14">
      <c r="A686" t="s">
        <v>53</v>
      </c>
      <c r="B686" t="s">
        <v>210</v>
      </c>
      <c r="C686" t="s">
        <v>33</v>
      </c>
      <c r="D686" t="s">
        <v>21</v>
      </c>
      <c r="E686" t="s">
        <v>37</v>
      </c>
      <c r="F686" s="18">
        <v>41023</v>
      </c>
      <c r="G686">
        <v>182179772</v>
      </c>
      <c r="H686" s="18">
        <v>41052</v>
      </c>
      <c r="I686">
        <v>9898</v>
      </c>
      <c r="J686">
        <v>81.73</v>
      </c>
      <c r="K686">
        <v>56.67</v>
      </c>
      <c r="L686">
        <v>808963.54</v>
      </c>
      <c r="M686">
        <v>560919.66</v>
      </c>
      <c r="N686">
        <v>248043.88</v>
      </c>
    </row>
    <row r="687" spans="1:14">
      <c r="A687" t="s">
        <v>40</v>
      </c>
      <c r="B687" t="s">
        <v>135</v>
      </c>
      <c r="C687" t="s">
        <v>59</v>
      </c>
      <c r="D687" t="s">
        <v>21</v>
      </c>
      <c r="E687" t="s">
        <v>18</v>
      </c>
      <c r="F687" s="18">
        <v>42065</v>
      </c>
      <c r="G687">
        <v>594558894</v>
      </c>
      <c r="H687" s="18">
        <v>42113</v>
      </c>
      <c r="I687">
        <v>2044</v>
      </c>
      <c r="J687">
        <v>9.33</v>
      </c>
      <c r="K687">
        <v>6.92</v>
      </c>
      <c r="L687">
        <v>19070.52</v>
      </c>
      <c r="M687">
        <v>14144.48</v>
      </c>
      <c r="N687">
        <v>4926.04</v>
      </c>
    </row>
    <row r="688" spans="1:14">
      <c r="A688" t="s">
        <v>40</v>
      </c>
      <c r="B688" t="s">
        <v>205</v>
      </c>
      <c r="C688" t="s">
        <v>50</v>
      </c>
      <c r="D688" t="s">
        <v>17</v>
      </c>
      <c r="E688" t="s">
        <v>18</v>
      </c>
      <c r="F688" s="18">
        <v>40477</v>
      </c>
      <c r="G688">
        <v>662805020</v>
      </c>
      <c r="H688" s="18">
        <v>40484</v>
      </c>
      <c r="I688">
        <v>7589</v>
      </c>
      <c r="J688">
        <v>421.89</v>
      </c>
      <c r="K688">
        <v>364.69</v>
      </c>
      <c r="L688">
        <v>3201723.21</v>
      </c>
      <c r="M688">
        <v>2767632.41</v>
      </c>
      <c r="N688">
        <v>434090.8</v>
      </c>
    </row>
    <row r="689" spans="1:14">
      <c r="A689" t="s">
        <v>26</v>
      </c>
      <c r="B689" t="s">
        <v>90</v>
      </c>
      <c r="C689" t="s">
        <v>79</v>
      </c>
      <c r="D689" t="s">
        <v>21</v>
      </c>
      <c r="E689" t="s">
        <v>29</v>
      </c>
      <c r="F689" s="18">
        <v>42458</v>
      </c>
      <c r="G689">
        <v>186966979</v>
      </c>
      <c r="H689" s="18">
        <v>42477</v>
      </c>
      <c r="I689">
        <v>6539</v>
      </c>
      <c r="J689">
        <v>668.27</v>
      </c>
      <c r="K689">
        <v>502.54</v>
      </c>
      <c r="L689">
        <v>4369817.53</v>
      </c>
      <c r="M689">
        <v>3286109.06</v>
      </c>
      <c r="N689">
        <v>1083708.47</v>
      </c>
    </row>
    <row r="690" spans="1:14">
      <c r="A690" t="s">
        <v>26</v>
      </c>
      <c r="B690" t="s">
        <v>186</v>
      </c>
      <c r="C690" t="s">
        <v>36</v>
      </c>
      <c r="D690" t="s">
        <v>17</v>
      </c>
      <c r="E690" t="s">
        <v>22</v>
      </c>
      <c r="F690" s="18">
        <v>40764</v>
      </c>
      <c r="G690">
        <v>387406098</v>
      </c>
      <c r="H690" s="18">
        <v>40766</v>
      </c>
      <c r="I690">
        <v>928</v>
      </c>
      <c r="J690">
        <v>109.28</v>
      </c>
      <c r="K690">
        <v>35.840000000000003</v>
      </c>
      <c r="L690">
        <v>101411.84</v>
      </c>
      <c r="M690">
        <v>33259.519999999997</v>
      </c>
      <c r="N690">
        <v>68152.320000000007</v>
      </c>
    </row>
    <row r="691" spans="1:14">
      <c r="A691" t="s">
        <v>34</v>
      </c>
      <c r="B691" t="s">
        <v>68</v>
      </c>
      <c r="C691" t="s">
        <v>25</v>
      </c>
      <c r="D691" t="s">
        <v>17</v>
      </c>
      <c r="E691" t="s">
        <v>22</v>
      </c>
      <c r="F691" s="18">
        <v>40988</v>
      </c>
      <c r="G691">
        <v>754796206</v>
      </c>
      <c r="H691" s="18">
        <v>41007</v>
      </c>
      <c r="I691">
        <v>9826</v>
      </c>
      <c r="J691">
        <v>47.45</v>
      </c>
      <c r="K691">
        <v>31.79</v>
      </c>
      <c r="L691">
        <v>466243.7</v>
      </c>
      <c r="M691">
        <v>312368.53999999998</v>
      </c>
      <c r="N691">
        <v>153875.16</v>
      </c>
    </row>
    <row r="692" spans="1:14">
      <c r="A692" t="s">
        <v>31</v>
      </c>
      <c r="B692" t="s">
        <v>100</v>
      </c>
      <c r="C692" t="s">
        <v>25</v>
      </c>
      <c r="D692" t="s">
        <v>21</v>
      </c>
      <c r="E692" t="s">
        <v>22</v>
      </c>
      <c r="F692" s="18">
        <v>40813</v>
      </c>
      <c r="G692">
        <v>400123631</v>
      </c>
      <c r="H692" s="18">
        <v>40854</v>
      </c>
      <c r="I692">
        <v>4329</v>
      </c>
      <c r="J692">
        <v>47.45</v>
      </c>
      <c r="K692">
        <v>31.79</v>
      </c>
      <c r="L692">
        <v>205411.05</v>
      </c>
      <c r="M692">
        <v>137618.91</v>
      </c>
      <c r="N692">
        <v>67792.14</v>
      </c>
    </row>
    <row r="693" spans="1:14">
      <c r="A693" t="s">
        <v>26</v>
      </c>
      <c r="B693" t="s">
        <v>107</v>
      </c>
      <c r="C693" t="s">
        <v>25</v>
      </c>
      <c r="D693" t="s">
        <v>17</v>
      </c>
      <c r="E693" t="s">
        <v>22</v>
      </c>
      <c r="F693" s="18">
        <v>42462</v>
      </c>
      <c r="G693">
        <v>304687201</v>
      </c>
      <c r="H693" s="18">
        <v>42491</v>
      </c>
      <c r="I693">
        <v>2569</v>
      </c>
      <c r="J693">
        <v>47.45</v>
      </c>
      <c r="K693">
        <v>31.79</v>
      </c>
      <c r="L693">
        <v>121899.05</v>
      </c>
      <c r="M693">
        <v>81668.509999999995</v>
      </c>
      <c r="N693">
        <v>40230.54</v>
      </c>
    </row>
    <row r="694" spans="1:14">
      <c r="A694" t="s">
        <v>40</v>
      </c>
      <c r="B694" t="s">
        <v>221</v>
      </c>
      <c r="C694" t="s">
        <v>50</v>
      </c>
      <c r="D694" t="s">
        <v>21</v>
      </c>
      <c r="E694" t="s">
        <v>29</v>
      </c>
      <c r="F694" s="18">
        <v>40247</v>
      </c>
      <c r="G694">
        <v>170098245</v>
      </c>
      <c r="H694" s="18">
        <v>40256</v>
      </c>
      <c r="I694">
        <v>4705</v>
      </c>
      <c r="J694">
        <v>421.89</v>
      </c>
      <c r="K694">
        <v>364.69</v>
      </c>
      <c r="L694">
        <v>1984992.45</v>
      </c>
      <c r="M694">
        <v>1715866.45</v>
      </c>
      <c r="N694">
        <v>269126</v>
      </c>
    </row>
    <row r="695" spans="1:14">
      <c r="A695" t="s">
        <v>23</v>
      </c>
      <c r="B695" t="s">
        <v>110</v>
      </c>
      <c r="C695" t="s">
        <v>50</v>
      </c>
      <c r="D695" t="s">
        <v>17</v>
      </c>
      <c r="E695" t="s">
        <v>29</v>
      </c>
      <c r="F695" s="18">
        <v>41316</v>
      </c>
      <c r="G695">
        <v>668280589</v>
      </c>
      <c r="H695" s="18">
        <v>41361</v>
      </c>
      <c r="I695">
        <v>7932</v>
      </c>
      <c r="J695">
        <v>421.89</v>
      </c>
      <c r="K695">
        <v>364.69</v>
      </c>
      <c r="L695">
        <v>3346431.48</v>
      </c>
      <c r="M695">
        <v>2892721.08</v>
      </c>
      <c r="N695">
        <v>453710.4</v>
      </c>
    </row>
    <row r="696" spans="1:14">
      <c r="A696" t="s">
        <v>40</v>
      </c>
      <c r="B696" t="s">
        <v>127</v>
      </c>
      <c r="C696" t="s">
        <v>33</v>
      </c>
      <c r="D696" t="s">
        <v>21</v>
      </c>
      <c r="E696" t="s">
        <v>22</v>
      </c>
      <c r="F696" s="18">
        <v>42144</v>
      </c>
      <c r="G696">
        <v>291470563</v>
      </c>
      <c r="H696" s="18">
        <v>42154</v>
      </c>
      <c r="I696">
        <v>1472</v>
      </c>
      <c r="J696">
        <v>81.73</v>
      </c>
      <c r="K696">
        <v>56.67</v>
      </c>
      <c r="L696">
        <v>120306.56</v>
      </c>
      <c r="M696">
        <v>83418.240000000005</v>
      </c>
      <c r="N696">
        <v>36888.32</v>
      </c>
    </row>
    <row r="697" spans="1:14">
      <c r="A697" t="s">
        <v>31</v>
      </c>
      <c r="B697" t="s">
        <v>73</v>
      </c>
      <c r="C697" t="s">
        <v>59</v>
      </c>
      <c r="D697" t="s">
        <v>21</v>
      </c>
      <c r="E697" t="s">
        <v>18</v>
      </c>
      <c r="F697" s="18">
        <v>40975</v>
      </c>
      <c r="G697">
        <v>302216994</v>
      </c>
      <c r="H697" s="18">
        <v>40997</v>
      </c>
      <c r="I697">
        <v>1579</v>
      </c>
      <c r="J697">
        <v>9.33</v>
      </c>
      <c r="K697">
        <v>6.92</v>
      </c>
      <c r="L697">
        <v>14732.07</v>
      </c>
      <c r="M697">
        <v>10926.68</v>
      </c>
      <c r="N697">
        <v>3805.39</v>
      </c>
    </row>
    <row r="698" spans="1:14">
      <c r="A698" t="s">
        <v>14</v>
      </c>
      <c r="B698" t="s">
        <v>108</v>
      </c>
      <c r="C698" t="s">
        <v>28</v>
      </c>
      <c r="D698" t="s">
        <v>21</v>
      </c>
      <c r="E698" t="s">
        <v>29</v>
      </c>
      <c r="F698" s="18">
        <v>41977</v>
      </c>
      <c r="G698">
        <v>683381211</v>
      </c>
      <c r="H698" s="18">
        <v>41984</v>
      </c>
      <c r="I698">
        <v>6542</v>
      </c>
      <c r="J698">
        <v>205.7</v>
      </c>
      <c r="K698">
        <v>117.11</v>
      </c>
      <c r="L698">
        <v>1345689.4</v>
      </c>
      <c r="M698">
        <v>766133.62</v>
      </c>
      <c r="N698">
        <v>579555.78</v>
      </c>
    </row>
    <row r="699" spans="1:14">
      <c r="A699" t="s">
        <v>40</v>
      </c>
      <c r="B699" t="s">
        <v>201</v>
      </c>
      <c r="C699" t="s">
        <v>43</v>
      </c>
      <c r="D699" t="s">
        <v>17</v>
      </c>
      <c r="E699" t="s">
        <v>29</v>
      </c>
      <c r="F699" s="18">
        <v>42790</v>
      </c>
      <c r="G699">
        <v>588137042</v>
      </c>
      <c r="H699" s="18">
        <v>42822</v>
      </c>
      <c r="I699">
        <v>1675</v>
      </c>
      <c r="J699">
        <v>651.21</v>
      </c>
      <c r="K699">
        <v>524.96</v>
      </c>
      <c r="L699">
        <v>1090776.75</v>
      </c>
      <c r="M699">
        <v>879308</v>
      </c>
      <c r="N699">
        <v>211468.75</v>
      </c>
    </row>
    <row r="700" spans="1:14">
      <c r="A700" t="s">
        <v>40</v>
      </c>
      <c r="B700" t="s">
        <v>169</v>
      </c>
      <c r="C700" t="s">
        <v>33</v>
      </c>
      <c r="D700" t="s">
        <v>21</v>
      </c>
      <c r="E700" t="s">
        <v>22</v>
      </c>
      <c r="F700" s="18">
        <v>41443</v>
      </c>
      <c r="G700">
        <v>589970815</v>
      </c>
      <c r="H700" s="18">
        <v>41468</v>
      </c>
      <c r="I700">
        <v>4329</v>
      </c>
      <c r="J700">
        <v>81.73</v>
      </c>
      <c r="K700">
        <v>56.67</v>
      </c>
      <c r="L700">
        <v>353809.17</v>
      </c>
      <c r="M700">
        <v>245324.43</v>
      </c>
      <c r="N700">
        <v>108484.74</v>
      </c>
    </row>
    <row r="701" spans="1:14">
      <c r="A701" t="s">
        <v>34</v>
      </c>
      <c r="B701" t="s">
        <v>215</v>
      </c>
      <c r="C701" t="s">
        <v>16</v>
      </c>
      <c r="D701" t="s">
        <v>21</v>
      </c>
      <c r="E701" t="s">
        <v>18</v>
      </c>
      <c r="F701" s="18">
        <v>40505</v>
      </c>
      <c r="G701">
        <v>432681357</v>
      </c>
      <c r="H701" s="18">
        <v>40510</v>
      </c>
      <c r="I701">
        <v>8884</v>
      </c>
      <c r="J701">
        <v>255.28</v>
      </c>
      <c r="K701">
        <v>159.41999999999999</v>
      </c>
      <c r="L701">
        <v>2267907.52</v>
      </c>
      <c r="M701">
        <v>1416287.28</v>
      </c>
      <c r="N701">
        <v>851620.24</v>
      </c>
    </row>
    <row r="702" spans="1:14">
      <c r="A702" t="s">
        <v>23</v>
      </c>
      <c r="B702" t="s">
        <v>159</v>
      </c>
      <c r="C702" t="s">
        <v>79</v>
      </c>
      <c r="D702" t="s">
        <v>17</v>
      </c>
      <c r="E702" t="s">
        <v>22</v>
      </c>
      <c r="F702" s="18">
        <v>42930</v>
      </c>
      <c r="G702">
        <v>380379998</v>
      </c>
      <c r="H702" s="18">
        <v>42932</v>
      </c>
      <c r="I702">
        <v>1749</v>
      </c>
      <c r="J702">
        <v>668.27</v>
      </c>
      <c r="K702">
        <v>502.54</v>
      </c>
      <c r="L702">
        <v>1168804.23</v>
      </c>
      <c r="M702">
        <v>878942.46</v>
      </c>
      <c r="N702">
        <v>289861.77</v>
      </c>
    </row>
    <row r="703" spans="1:14">
      <c r="A703" t="s">
        <v>23</v>
      </c>
      <c r="B703" t="s">
        <v>94</v>
      </c>
      <c r="C703" t="s">
        <v>36</v>
      </c>
      <c r="D703" t="s">
        <v>17</v>
      </c>
      <c r="E703" t="s">
        <v>37</v>
      </c>
      <c r="F703" s="18">
        <v>42385</v>
      </c>
      <c r="G703">
        <v>767490565</v>
      </c>
      <c r="H703" s="18">
        <v>42423</v>
      </c>
      <c r="I703">
        <v>6368</v>
      </c>
      <c r="J703">
        <v>109.28</v>
      </c>
      <c r="K703">
        <v>35.840000000000003</v>
      </c>
      <c r="L703">
        <v>695895.04000000004</v>
      </c>
      <c r="M703">
        <v>228229.12</v>
      </c>
      <c r="N703">
        <v>467665.91999999998</v>
      </c>
    </row>
    <row r="704" spans="1:14">
      <c r="A704" t="s">
        <v>34</v>
      </c>
      <c r="B704" t="s">
        <v>154</v>
      </c>
      <c r="C704" t="s">
        <v>71</v>
      </c>
      <c r="D704" t="s">
        <v>17</v>
      </c>
      <c r="E704" t="s">
        <v>18</v>
      </c>
      <c r="F704" s="18">
        <v>41219</v>
      </c>
      <c r="G704">
        <v>648749387</v>
      </c>
      <c r="H704" s="18">
        <v>41261</v>
      </c>
      <c r="I704">
        <v>8215</v>
      </c>
      <c r="J704">
        <v>154.06</v>
      </c>
      <c r="K704">
        <v>90.93</v>
      </c>
      <c r="L704">
        <v>1265602.8999999999</v>
      </c>
      <c r="M704">
        <v>746989.95</v>
      </c>
      <c r="N704">
        <v>518612.95</v>
      </c>
    </row>
    <row r="705" spans="1:14">
      <c r="A705" t="s">
        <v>14</v>
      </c>
      <c r="B705" t="s">
        <v>111</v>
      </c>
      <c r="C705" t="s">
        <v>59</v>
      </c>
      <c r="D705" t="s">
        <v>17</v>
      </c>
      <c r="E705" t="s">
        <v>29</v>
      </c>
      <c r="F705" s="18">
        <v>40791</v>
      </c>
      <c r="G705">
        <v>949205291</v>
      </c>
      <c r="H705" s="18">
        <v>40827</v>
      </c>
      <c r="I705">
        <v>9794</v>
      </c>
      <c r="J705">
        <v>9.33</v>
      </c>
      <c r="K705">
        <v>6.92</v>
      </c>
      <c r="L705">
        <v>91378.02</v>
      </c>
      <c r="M705">
        <v>67774.48</v>
      </c>
      <c r="N705">
        <v>23603.54</v>
      </c>
    </row>
    <row r="706" spans="1:14">
      <c r="A706" t="s">
        <v>26</v>
      </c>
      <c r="B706" t="s">
        <v>30</v>
      </c>
      <c r="C706" t="s">
        <v>50</v>
      </c>
      <c r="D706" t="s">
        <v>21</v>
      </c>
      <c r="E706" t="s">
        <v>37</v>
      </c>
      <c r="F706" s="18">
        <v>42847</v>
      </c>
      <c r="G706">
        <v>414219605</v>
      </c>
      <c r="H706" s="18">
        <v>42852</v>
      </c>
      <c r="I706">
        <v>5641</v>
      </c>
      <c r="J706">
        <v>421.89</v>
      </c>
      <c r="K706">
        <v>364.69</v>
      </c>
      <c r="L706">
        <v>2379881.4900000002</v>
      </c>
      <c r="M706">
        <v>2057216.29</v>
      </c>
      <c r="N706">
        <v>322665.2</v>
      </c>
    </row>
    <row r="707" spans="1:14">
      <c r="A707" t="s">
        <v>40</v>
      </c>
      <c r="B707" t="s">
        <v>153</v>
      </c>
      <c r="C707" t="s">
        <v>20</v>
      </c>
      <c r="D707" t="s">
        <v>21</v>
      </c>
      <c r="E707" t="s">
        <v>22</v>
      </c>
      <c r="F707" s="18">
        <v>42607</v>
      </c>
      <c r="G707">
        <v>559466159</v>
      </c>
      <c r="H707" s="18">
        <v>42628</v>
      </c>
      <c r="I707">
        <v>7324</v>
      </c>
      <c r="J707">
        <v>152.58000000000001</v>
      </c>
      <c r="K707">
        <v>97.44</v>
      </c>
      <c r="L707">
        <v>1117495.92</v>
      </c>
      <c r="M707">
        <v>713650.56</v>
      </c>
      <c r="N707">
        <v>403845.36</v>
      </c>
    </row>
    <row r="708" spans="1:14">
      <c r="A708" t="s">
        <v>23</v>
      </c>
      <c r="B708" t="s">
        <v>192</v>
      </c>
      <c r="C708" t="s">
        <v>20</v>
      </c>
      <c r="D708" t="s">
        <v>21</v>
      </c>
      <c r="E708" t="s">
        <v>29</v>
      </c>
      <c r="F708" s="18">
        <v>41212</v>
      </c>
      <c r="G708">
        <v>720931279</v>
      </c>
      <c r="H708" s="18">
        <v>41231</v>
      </c>
      <c r="I708">
        <v>8441</v>
      </c>
      <c r="J708">
        <v>152.58000000000001</v>
      </c>
      <c r="K708">
        <v>97.44</v>
      </c>
      <c r="L708">
        <v>1287927.78</v>
      </c>
      <c r="M708">
        <v>822491.04</v>
      </c>
      <c r="N708">
        <v>465436.74</v>
      </c>
    </row>
    <row r="709" spans="1:14">
      <c r="A709" t="s">
        <v>53</v>
      </c>
      <c r="B709" t="s">
        <v>54</v>
      </c>
      <c r="C709" t="s">
        <v>43</v>
      </c>
      <c r="D709" t="s">
        <v>21</v>
      </c>
      <c r="E709" t="s">
        <v>37</v>
      </c>
      <c r="F709" s="18">
        <v>41576</v>
      </c>
      <c r="G709">
        <v>304913794</v>
      </c>
      <c r="H709" s="18">
        <v>41599</v>
      </c>
      <c r="I709">
        <v>9623</v>
      </c>
      <c r="J709">
        <v>651.21</v>
      </c>
      <c r="K709">
        <v>524.96</v>
      </c>
      <c r="L709">
        <v>6266593.8300000001</v>
      </c>
      <c r="M709">
        <v>5051690.08</v>
      </c>
      <c r="N709">
        <v>1214903.75</v>
      </c>
    </row>
    <row r="710" spans="1:14">
      <c r="A710" t="s">
        <v>23</v>
      </c>
      <c r="B710" t="s">
        <v>118</v>
      </c>
      <c r="C710" t="s">
        <v>20</v>
      </c>
      <c r="D710" t="s">
        <v>17</v>
      </c>
      <c r="E710" t="s">
        <v>29</v>
      </c>
      <c r="F710" s="18">
        <v>41468</v>
      </c>
      <c r="G710">
        <v>138025033</v>
      </c>
      <c r="H710" s="18">
        <v>41489</v>
      </c>
      <c r="I710">
        <v>3529</v>
      </c>
      <c r="J710">
        <v>152.58000000000001</v>
      </c>
      <c r="K710">
        <v>97.44</v>
      </c>
      <c r="L710">
        <v>538454.81999999995</v>
      </c>
      <c r="M710">
        <v>343865.76</v>
      </c>
      <c r="N710">
        <v>194589.06</v>
      </c>
    </row>
    <row r="711" spans="1:14">
      <c r="A711" t="s">
        <v>26</v>
      </c>
      <c r="B711" t="s">
        <v>194</v>
      </c>
      <c r="C711" t="s">
        <v>36</v>
      </c>
      <c r="D711" t="s">
        <v>21</v>
      </c>
      <c r="E711" t="s">
        <v>37</v>
      </c>
      <c r="F711" s="18">
        <v>40431</v>
      </c>
      <c r="G711">
        <v>217188823</v>
      </c>
      <c r="H711" s="18">
        <v>40470</v>
      </c>
      <c r="I711">
        <v>9854</v>
      </c>
      <c r="J711">
        <v>109.28</v>
      </c>
      <c r="K711">
        <v>35.840000000000003</v>
      </c>
      <c r="L711">
        <v>1076845.1200000001</v>
      </c>
      <c r="M711">
        <v>353167.35999999999</v>
      </c>
      <c r="N711">
        <v>723677.76</v>
      </c>
    </row>
    <row r="712" spans="1:14">
      <c r="A712" t="s">
        <v>14</v>
      </c>
      <c r="B712" t="s">
        <v>108</v>
      </c>
      <c r="C712" t="s">
        <v>50</v>
      </c>
      <c r="D712" t="s">
        <v>17</v>
      </c>
      <c r="E712" t="s">
        <v>18</v>
      </c>
      <c r="F712" s="18">
        <v>41162</v>
      </c>
      <c r="G712">
        <v>159641492</v>
      </c>
      <c r="H712" s="18">
        <v>41176</v>
      </c>
      <c r="I712">
        <v>320</v>
      </c>
      <c r="J712">
        <v>421.89</v>
      </c>
      <c r="K712">
        <v>364.69</v>
      </c>
      <c r="L712">
        <v>135004.79999999999</v>
      </c>
      <c r="M712">
        <v>116700.8</v>
      </c>
      <c r="N712">
        <v>18304</v>
      </c>
    </row>
    <row r="713" spans="1:14">
      <c r="A713" t="s">
        <v>23</v>
      </c>
      <c r="B713" t="s">
        <v>191</v>
      </c>
      <c r="C713" t="s">
        <v>50</v>
      </c>
      <c r="D713" t="s">
        <v>21</v>
      </c>
      <c r="E713" t="s">
        <v>37</v>
      </c>
      <c r="F713" s="18">
        <v>42598</v>
      </c>
      <c r="G713">
        <v>552931869</v>
      </c>
      <c r="H713" s="18">
        <v>42622</v>
      </c>
      <c r="I713">
        <v>3682</v>
      </c>
      <c r="J713">
        <v>421.89</v>
      </c>
      <c r="K713">
        <v>364.69</v>
      </c>
      <c r="L713">
        <v>1553398.98</v>
      </c>
      <c r="M713">
        <v>1342788.58</v>
      </c>
      <c r="N713">
        <v>210610.4</v>
      </c>
    </row>
    <row r="714" spans="1:14">
      <c r="A714" t="s">
        <v>40</v>
      </c>
      <c r="B714" t="s">
        <v>216</v>
      </c>
      <c r="C714" t="s">
        <v>20</v>
      </c>
      <c r="D714" t="s">
        <v>21</v>
      </c>
      <c r="E714" t="s">
        <v>29</v>
      </c>
      <c r="F714" s="18">
        <v>41300</v>
      </c>
      <c r="G714">
        <v>704921281</v>
      </c>
      <c r="H714" s="18">
        <v>41310</v>
      </c>
      <c r="I714">
        <v>727</v>
      </c>
      <c r="J714">
        <v>152.58000000000001</v>
      </c>
      <c r="K714">
        <v>97.44</v>
      </c>
      <c r="L714">
        <v>110925.66</v>
      </c>
      <c r="M714">
        <v>70838.880000000005</v>
      </c>
      <c r="N714">
        <v>40086.78</v>
      </c>
    </row>
    <row r="715" spans="1:14">
      <c r="A715" t="s">
        <v>40</v>
      </c>
      <c r="B715" t="s">
        <v>205</v>
      </c>
      <c r="C715" t="s">
        <v>20</v>
      </c>
      <c r="D715" t="s">
        <v>17</v>
      </c>
      <c r="E715" t="s">
        <v>29</v>
      </c>
      <c r="F715" s="18">
        <v>41130</v>
      </c>
      <c r="G715">
        <v>893783557</v>
      </c>
      <c r="H715" s="18">
        <v>41180</v>
      </c>
      <c r="I715">
        <v>9271</v>
      </c>
      <c r="J715">
        <v>152.58000000000001</v>
      </c>
      <c r="K715">
        <v>97.44</v>
      </c>
      <c r="L715">
        <v>1414569.18</v>
      </c>
      <c r="M715">
        <v>903366.24</v>
      </c>
      <c r="N715">
        <v>511202.94</v>
      </c>
    </row>
    <row r="716" spans="1:14">
      <c r="A716" t="s">
        <v>26</v>
      </c>
      <c r="B716" t="s">
        <v>194</v>
      </c>
      <c r="C716" t="s">
        <v>43</v>
      </c>
      <c r="D716" t="s">
        <v>17</v>
      </c>
      <c r="E716" t="s">
        <v>37</v>
      </c>
      <c r="F716" s="18">
        <v>40811</v>
      </c>
      <c r="G716">
        <v>118005025</v>
      </c>
      <c r="H716" s="18">
        <v>40846</v>
      </c>
      <c r="I716">
        <v>9164</v>
      </c>
      <c r="J716">
        <v>651.21</v>
      </c>
      <c r="K716">
        <v>524.96</v>
      </c>
      <c r="L716">
        <v>5967688.4400000004</v>
      </c>
      <c r="M716">
        <v>4810733.4400000004</v>
      </c>
      <c r="N716">
        <v>1156955</v>
      </c>
    </row>
    <row r="717" spans="1:14">
      <c r="A717" t="s">
        <v>31</v>
      </c>
      <c r="B717" t="s">
        <v>96</v>
      </c>
      <c r="C717" t="s">
        <v>20</v>
      </c>
      <c r="D717" t="s">
        <v>21</v>
      </c>
      <c r="E717" t="s">
        <v>18</v>
      </c>
      <c r="F717" s="18">
        <v>40834</v>
      </c>
      <c r="G717">
        <v>146384513</v>
      </c>
      <c r="H717" s="18">
        <v>40881</v>
      </c>
      <c r="I717">
        <v>7285</v>
      </c>
      <c r="J717">
        <v>152.58000000000001</v>
      </c>
      <c r="K717">
        <v>97.44</v>
      </c>
      <c r="L717">
        <v>1111545.3</v>
      </c>
      <c r="M717">
        <v>709850.4</v>
      </c>
      <c r="N717">
        <v>401694.9</v>
      </c>
    </row>
    <row r="718" spans="1:14">
      <c r="A718" t="s">
        <v>40</v>
      </c>
      <c r="B718" t="s">
        <v>221</v>
      </c>
      <c r="C718" t="s">
        <v>36</v>
      </c>
      <c r="D718" t="s">
        <v>17</v>
      </c>
      <c r="E718" t="s">
        <v>22</v>
      </c>
      <c r="F718" s="18">
        <v>42083</v>
      </c>
      <c r="G718">
        <v>568033349</v>
      </c>
      <c r="H718" s="18">
        <v>42111</v>
      </c>
      <c r="I718">
        <v>2546</v>
      </c>
      <c r="J718">
        <v>109.28</v>
      </c>
      <c r="K718">
        <v>35.840000000000003</v>
      </c>
      <c r="L718">
        <v>278226.88</v>
      </c>
      <c r="M718">
        <v>91248.639999999999</v>
      </c>
      <c r="N718">
        <v>186978.24</v>
      </c>
    </row>
    <row r="719" spans="1:14">
      <c r="A719" t="s">
        <v>23</v>
      </c>
      <c r="B719" t="s">
        <v>116</v>
      </c>
      <c r="C719" t="s">
        <v>59</v>
      </c>
      <c r="D719" t="s">
        <v>17</v>
      </c>
      <c r="E719" t="s">
        <v>29</v>
      </c>
      <c r="F719" s="18">
        <v>41678</v>
      </c>
      <c r="G719">
        <v>142375361</v>
      </c>
      <c r="H719" s="18">
        <v>41689</v>
      </c>
      <c r="I719">
        <v>888</v>
      </c>
      <c r="J719">
        <v>9.33</v>
      </c>
      <c r="K719">
        <v>6.92</v>
      </c>
      <c r="L719">
        <v>8285.0400000000009</v>
      </c>
      <c r="M719">
        <v>6144.96</v>
      </c>
      <c r="N719">
        <v>2140.08</v>
      </c>
    </row>
    <row r="720" spans="1:14">
      <c r="A720" t="s">
        <v>26</v>
      </c>
      <c r="B720" t="s">
        <v>194</v>
      </c>
      <c r="C720" t="s">
        <v>25</v>
      </c>
      <c r="D720" t="s">
        <v>17</v>
      </c>
      <c r="E720" t="s">
        <v>22</v>
      </c>
      <c r="F720" s="18">
        <v>42664</v>
      </c>
      <c r="G720">
        <v>849146878</v>
      </c>
      <c r="H720" s="18">
        <v>42704</v>
      </c>
      <c r="I720">
        <v>286</v>
      </c>
      <c r="J720">
        <v>47.45</v>
      </c>
      <c r="K720">
        <v>31.79</v>
      </c>
      <c r="L720">
        <v>13570.7</v>
      </c>
      <c r="M720">
        <v>9091.94</v>
      </c>
      <c r="N720">
        <v>4478.76</v>
      </c>
    </row>
    <row r="721" spans="1:14">
      <c r="A721" t="s">
        <v>14</v>
      </c>
      <c r="B721" t="s">
        <v>19</v>
      </c>
      <c r="C721" t="s">
        <v>33</v>
      </c>
      <c r="D721" t="s">
        <v>17</v>
      </c>
      <c r="E721" t="s">
        <v>37</v>
      </c>
      <c r="F721" s="18">
        <v>41556</v>
      </c>
      <c r="G721">
        <v>238396728</v>
      </c>
      <c r="H721" s="18">
        <v>41605</v>
      </c>
      <c r="I721">
        <v>5744</v>
      </c>
      <c r="J721">
        <v>81.73</v>
      </c>
      <c r="K721">
        <v>56.67</v>
      </c>
      <c r="L721">
        <v>469457.12</v>
      </c>
      <c r="M721">
        <v>325512.48</v>
      </c>
      <c r="N721">
        <v>143944.64000000001</v>
      </c>
    </row>
    <row r="722" spans="1:14">
      <c r="A722" t="s">
        <v>31</v>
      </c>
      <c r="B722" t="s">
        <v>177</v>
      </c>
      <c r="C722" t="s">
        <v>20</v>
      </c>
      <c r="D722" t="s">
        <v>17</v>
      </c>
      <c r="E722" t="s">
        <v>37</v>
      </c>
      <c r="F722" s="18">
        <v>40792</v>
      </c>
      <c r="G722">
        <v>880486238</v>
      </c>
      <c r="H722" s="18">
        <v>40826</v>
      </c>
      <c r="I722">
        <v>4299</v>
      </c>
      <c r="J722">
        <v>152.58000000000001</v>
      </c>
      <c r="K722">
        <v>97.44</v>
      </c>
      <c r="L722">
        <v>655941.42000000004</v>
      </c>
      <c r="M722">
        <v>418894.56</v>
      </c>
      <c r="N722">
        <v>237046.86</v>
      </c>
    </row>
    <row r="723" spans="1:14">
      <c r="A723" t="s">
        <v>23</v>
      </c>
      <c r="B723" t="s">
        <v>82</v>
      </c>
      <c r="C723" t="s">
        <v>45</v>
      </c>
      <c r="D723" t="s">
        <v>21</v>
      </c>
      <c r="E723" t="s">
        <v>22</v>
      </c>
      <c r="F723" s="18">
        <v>41817</v>
      </c>
      <c r="G723">
        <v>916089236</v>
      </c>
      <c r="H723" s="18">
        <v>41848</v>
      </c>
      <c r="I723">
        <v>17</v>
      </c>
      <c r="J723">
        <v>437.2</v>
      </c>
      <c r="K723">
        <v>263.33</v>
      </c>
      <c r="L723">
        <v>7432.4</v>
      </c>
      <c r="M723">
        <v>4476.6099999999997</v>
      </c>
      <c r="N723">
        <v>2955.79</v>
      </c>
    </row>
    <row r="724" spans="1:14">
      <c r="A724" t="s">
        <v>26</v>
      </c>
      <c r="B724" t="s">
        <v>194</v>
      </c>
      <c r="C724" t="s">
        <v>28</v>
      </c>
      <c r="D724" t="s">
        <v>17</v>
      </c>
      <c r="E724" t="s">
        <v>37</v>
      </c>
      <c r="F724" s="18">
        <v>40930</v>
      </c>
      <c r="G724">
        <v>806192052</v>
      </c>
      <c r="H724" s="18">
        <v>40967</v>
      </c>
      <c r="I724">
        <v>8998</v>
      </c>
      <c r="J724">
        <v>205.7</v>
      </c>
      <c r="K724">
        <v>117.11</v>
      </c>
      <c r="L724">
        <v>1850888.6</v>
      </c>
      <c r="M724">
        <v>1053755.78</v>
      </c>
      <c r="N724">
        <v>797132.82</v>
      </c>
    </row>
    <row r="725" spans="1:14">
      <c r="A725" t="s">
        <v>26</v>
      </c>
      <c r="B725" t="s">
        <v>46</v>
      </c>
      <c r="C725" t="s">
        <v>28</v>
      </c>
      <c r="D725" t="s">
        <v>17</v>
      </c>
      <c r="E725" t="s">
        <v>18</v>
      </c>
      <c r="F725" s="18">
        <v>41738</v>
      </c>
      <c r="G725">
        <v>182093513</v>
      </c>
      <c r="H725" s="18">
        <v>41776</v>
      </c>
      <c r="I725">
        <v>4372</v>
      </c>
      <c r="J725">
        <v>205.7</v>
      </c>
      <c r="K725">
        <v>117.11</v>
      </c>
      <c r="L725">
        <v>899320.4</v>
      </c>
      <c r="M725">
        <v>512004.92</v>
      </c>
      <c r="N725">
        <v>387315.48</v>
      </c>
    </row>
    <row r="726" spans="1:14">
      <c r="A726" t="s">
        <v>26</v>
      </c>
      <c r="B726" t="s">
        <v>160</v>
      </c>
      <c r="C726" t="s">
        <v>59</v>
      </c>
      <c r="D726" t="s">
        <v>21</v>
      </c>
      <c r="E726" t="s">
        <v>37</v>
      </c>
      <c r="F726" s="18">
        <v>42700</v>
      </c>
      <c r="G726">
        <v>995404946</v>
      </c>
      <c r="H726" s="18">
        <v>42735</v>
      </c>
      <c r="I726">
        <v>1299</v>
      </c>
      <c r="J726">
        <v>9.33</v>
      </c>
      <c r="K726">
        <v>6.92</v>
      </c>
      <c r="L726">
        <v>12119.67</v>
      </c>
      <c r="M726">
        <v>8989.08</v>
      </c>
      <c r="N726">
        <v>3130.59</v>
      </c>
    </row>
    <row r="727" spans="1:14">
      <c r="A727" t="s">
        <v>40</v>
      </c>
      <c r="B727" t="s">
        <v>144</v>
      </c>
      <c r="C727" t="s">
        <v>25</v>
      </c>
      <c r="D727" t="s">
        <v>17</v>
      </c>
      <c r="E727" t="s">
        <v>22</v>
      </c>
      <c r="F727" s="18">
        <v>41286</v>
      </c>
      <c r="G727">
        <v>768050181</v>
      </c>
      <c r="H727" s="18">
        <v>41302</v>
      </c>
      <c r="I727">
        <v>1971</v>
      </c>
      <c r="J727">
        <v>47.45</v>
      </c>
      <c r="K727">
        <v>31.79</v>
      </c>
      <c r="L727">
        <v>93523.95</v>
      </c>
      <c r="M727">
        <v>62658.09</v>
      </c>
      <c r="N727">
        <v>30865.86</v>
      </c>
    </row>
    <row r="728" spans="1:14">
      <c r="A728" t="s">
        <v>23</v>
      </c>
      <c r="B728" t="s">
        <v>70</v>
      </c>
      <c r="C728" t="s">
        <v>59</v>
      </c>
      <c r="D728" t="s">
        <v>21</v>
      </c>
      <c r="E728" t="s">
        <v>29</v>
      </c>
      <c r="F728" s="18">
        <v>40883</v>
      </c>
      <c r="G728">
        <v>242265546</v>
      </c>
      <c r="H728" s="18">
        <v>40915</v>
      </c>
      <c r="I728">
        <v>614</v>
      </c>
      <c r="J728">
        <v>9.33</v>
      </c>
      <c r="K728">
        <v>6.92</v>
      </c>
      <c r="L728">
        <v>5728.62</v>
      </c>
      <c r="M728">
        <v>4248.88</v>
      </c>
      <c r="N728">
        <v>1479.74</v>
      </c>
    </row>
    <row r="729" spans="1:14">
      <c r="A729" t="s">
        <v>40</v>
      </c>
      <c r="B729" t="s">
        <v>137</v>
      </c>
      <c r="C729" t="s">
        <v>43</v>
      </c>
      <c r="D729" t="s">
        <v>21</v>
      </c>
      <c r="E729" t="s">
        <v>18</v>
      </c>
      <c r="F729" s="18">
        <v>41121</v>
      </c>
      <c r="G729">
        <v>230599868</v>
      </c>
      <c r="H729" s="18">
        <v>41143</v>
      </c>
      <c r="I729">
        <v>8480</v>
      </c>
      <c r="J729">
        <v>651.21</v>
      </c>
      <c r="K729">
        <v>524.96</v>
      </c>
      <c r="L729">
        <v>5522260.7999999998</v>
      </c>
      <c r="M729">
        <v>4451660.8</v>
      </c>
      <c r="N729">
        <v>1070600</v>
      </c>
    </row>
    <row r="730" spans="1:14">
      <c r="A730" t="s">
        <v>23</v>
      </c>
      <c r="B730" t="s">
        <v>120</v>
      </c>
      <c r="C730" t="s">
        <v>45</v>
      </c>
      <c r="D730" t="s">
        <v>17</v>
      </c>
      <c r="E730" t="s">
        <v>18</v>
      </c>
      <c r="F730" s="18">
        <v>42016</v>
      </c>
      <c r="G730">
        <v>265914475</v>
      </c>
      <c r="H730" s="18">
        <v>42056</v>
      </c>
      <c r="I730">
        <v>8857</v>
      </c>
      <c r="J730">
        <v>437.2</v>
      </c>
      <c r="K730">
        <v>263.33</v>
      </c>
      <c r="L730">
        <v>3872280.4</v>
      </c>
      <c r="M730">
        <v>2332313.81</v>
      </c>
      <c r="N730">
        <v>1539966.59</v>
      </c>
    </row>
    <row r="731" spans="1:14">
      <c r="A731" t="s">
        <v>53</v>
      </c>
      <c r="B731" t="s">
        <v>219</v>
      </c>
      <c r="C731" t="s">
        <v>79</v>
      </c>
      <c r="D731" t="s">
        <v>21</v>
      </c>
      <c r="E731" t="s">
        <v>18</v>
      </c>
      <c r="F731" s="18">
        <v>42592</v>
      </c>
      <c r="G731">
        <v>851383197</v>
      </c>
      <c r="H731" s="18">
        <v>42618</v>
      </c>
      <c r="I731">
        <v>2062</v>
      </c>
      <c r="J731">
        <v>668.27</v>
      </c>
      <c r="K731">
        <v>502.54</v>
      </c>
      <c r="L731">
        <v>1377972.74</v>
      </c>
      <c r="M731">
        <v>1036237.48</v>
      </c>
      <c r="N731">
        <v>341735.26</v>
      </c>
    </row>
    <row r="732" spans="1:14">
      <c r="A732" t="s">
        <v>14</v>
      </c>
      <c r="B732" t="s">
        <v>158</v>
      </c>
      <c r="C732" t="s">
        <v>33</v>
      </c>
      <c r="D732" t="s">
        <v>21</v>
      </c>
      <c r="E732" t="s">
        <v>29</v>
      </c>
      <c r="F732" s="18">
        <v>42263</v>
      </c>
      <c r="G732">
        <v>310492360</v>
      </c>
      <c r="H732" s="18">
        <v>42298</v>
      </c>
      <c r="I732">
        <v>444</v>
      </c>
      <c r="J732">
        <v>81.73</v>
      </c>
      <c r="K732">
        <v>56.67</v>
      </c>
      <c r="L732">
        <v>36288.120000000003</v>
      </c>
      <c r="M732">
        <v>25161.48</v>
      </c>
      <c r="N732">
        <v>11126.64</v>
      </c>
    </row>
    <row r="733" spans="1:14">
      <c r="A733" t="s">
        <v>23</v>
      </c>
      <c r="B733" t="s">
        <v>198</v>
      </c>
      <c r="C733" t="s">
        <v>20</v>
      </c>
      <c r="D733" t="s">
        <v>17</v>
      </c>
      <c r="E733" t="s">
        <v>29</v>
      </c>
      <c r="F733" s="18">
        <v>42211</v>
      </c>
      <c r="G733">
        <v>637040793</v>
      </c>
      <c r="H733" s="18">
        <v>42220</v>
      </c>
      <c r="I733">
        <v>3382</v>
      </c>
      <c r="J733">
        <v>152.58000000000001</v>
      </c>
      <c r="K733">
        <v>97.44</v>
      </c>
      <c r="L733">
        <v>516025.56</v>
      </c>
      <c r="M733">
        <v>329542.08</v>
      </c>
      <c r="N733">
        <v>186483.48</v>
      </c>
    </row>
    <row r="734" spans="1:14">
      <c r="A734" t="s">
        <v>40</v>
      </c>
      <c r="B734" t="s">
        <v>78</v>
      </c>
      <c r="C734" t="s">
        <v>25</v>
      </c>
      <c r="D734" t="s">
        <v>17</v>
      </c>
      <c r="E734" t="s">
        <v>37</v>
      </c>
      <c r="F734" s="18">
        <v>41246</v>
      </c>
      <c r="G734">
        <v>745139825</v>
      </c>
      <c r="H734" s="18">
        <v>41251</v>
      </c>
      <c r="I734">
        <v>2288</v>
      </c>
      <c r="J734">
        <v>47.45</v>
      </c>
      <c r="K734">
        <v>31.79</v>
      </c>
      <c r="L734">
        <v>108565.6</v>
      </c>
      <c r="M734">
        <v>72735.520000000004</v>
      </c>
      <c r="N734">
        <v>35830.080000000002</v>
      </c>
    </row>
    <row r="735" spans="1:14">
      <c r="A735" t="s">
        <v>40</v>
      </c>
      <c r="B735" t="s">
        <v>222</v>
      </c>
      <c r="C735" t="s">
        <v>79</v>
      </c>
      <c r="D735" t="s">
        <v>17</v>
      </c>
      <c r="E735" t="s">
        <v>18</v>
      </c>
      <c r="F735" s="18">
        <v>42711</v>
      </c>
      <c r="G735">
        <v>519213283</v>
      </c>
      <c r="H735" s="18">
        <v>42728</v>
      </c>
      <c r="I735">
        <v>5603</v>
      </c>
      <c r="J735">
        <v>668.27</v>
      </c>
      <c r="K735">
        <v>502.54</v>
      </c>
      <c r="L735">
        <v>3744316.81</v>
      </c>
      <c r="M735">
        <v>2815731.62</v>
      </c>
      <c r="N735">
        <v>928585.19</v>
      </c>
    </row>
    <row r="736" spans="1:14">
      <c r="A736" t="s">
        <v>26</v>
      </c>
      <c r="B736" t="s">
        <v>151</v>
      </c>
      <c r="C736" t="s">
        <v>71</v>
      </c>
      <c r="D736" t="s">
        <v>17</v>
      </c>
      <c r="E736" t="s">
        <v>22</v>
      </c>
      <c r="F736" s="18">
        <v>42044</v>
      </c>
      <c r="G736">
        <v>363997495</v>
      </c>
      <c r="H736" s="18">
        <v>42046</v>
      </c>
      <c r="I736">
        <v>3802</v>
      </c>
      <c r="J736">
        <v>154.06</v>
      </c>
      <c r="K736">
        <v>90.93</v>
      </c>
      <c r="L736">
        <v>585736.12</v>
      </c>
      <c r="M736">
        <v>345715.86</v>
      </c>
      <c r="N736">
        <v>240020.26</v>
      </c>
    </row>
    <row r="737" spans="1:14">
      <c r="A737" t="s">
        <v>23</v>
      </c>
      <c r="B737" t="s">
        <v>191</v>
      </c>
      <c r="C737" t="s">
        <v>33</v>
      </c>
      <c r="D737" t="s">
        <v>21</v>
      </c>
      <c r="E737" t="s">
        <v>29</v>
      </c>
      <c r="F737" s="18">
        <v>41985</v>
      </c>
      <c r="G737">
        <v>754541289</v>
      </c>
      <c r="H737" s="18">
        <v>41992</v>
      </c>
      <c r="I737">
        <v>4390</v>
      </c>
      <c r="J737">
        <v>81.73</v>
      </c>
      <c r="K737">
        <v>56.67</v>
      </c>
      <c r="L737">
        <v>358794.7</v>
      </c>
      <c r="M737">
        <v>248781.3</v>
      </c>
      <c r="N737">
        <v>110013.4</v>
      </c>
    </row>
    <row r="738" spans="1:14">
      <c r="A738" t="s">
        <v>14</v>
      </c>
      <c r="B738" t="s">
        <v>158</v>
      </c>
      <c r="C738" t="s">
        <v>79</v>
      </c>
      <c r="D738" t="s">
        <v>17</v>
      </c>
      <c r="E738" t="s">
        <v>37</v>
      </c>
      <c r="F738" s="18">
        <v>42897</v>
      </c>
      <c r="G738">
        <v>886205995</v>
      </c>
      <c r="H738" s="18">
        <v>42937</v>
      </c>
      <c r="I738">
        <v>6902</v>
      </c>
      <c r="J738">
        <v>668.27</v>
      </c>
      <c r="K738">
        <v>502.54</v>
      </c>
      <c r="L738">
        <v>4612399.54</v>
      </c>
      <c r="M738">
        <v>3468531.08</v>
      </c>
      <c r="N738">
        <v>1143868.46</v>
      </c>
    </row>
    <row r="739" spans="1:14">
      <c r="A739" t="s">
        <v>40</v>
      </c>
      <c r="B739" t="s">
        <v>166</v>
      </c>
      <c r="C739" t="s">
        <v>16</v>
      </c>
      <c r="D739" t="s">
        <v>17</v>
      </c>
      <c r="E739" t="s">
        <v>22</v>
      </c>
      <c r="F739" s="18">
        <v>41383</v>
      </c>
      <c r="G739">
        <v>924665439</v>
      </c>
      <c r="H739" s="18">
        <v>41432</v>
      </c>
      <c r="I739">
        <v>7906</v>
      </c>
      <c r="J739">
        <v>255.28</v>
      </c>
      <c r="K739">
        <v>159.41999999999999</v>
      </c>
      <c r="L739">
        <v>2018243.68</v>
      </c>
      <c r="M739">
        <v>1260374.52</v>
      </c>
      <c r="N739">
        <v>757869.16</v>
      </c>
    </row>
    <row r="740" spans="1:14">
      <c r="A740" t="s">
        <v>26</v>
      </c>
      <c r="B740" t="s">
        <v>104</v>
      </c>
      <c r="C740" t="s">
        <v>79</v>
      </c>
      <c r="D740" t="s">
        <v>17</v>
      </c>
      <c r="E740" t="s">
        <v>37</v>
      </c>
      <c r="F740" s="18">
        <v>42734</v>
      </c>
      <c r="G740">
        <v>655905950</v>
      </c>
      <c r="H740" s="18">
        <v>42777</v>
      </c>
      <c r="I740">
        <v>6001</v>
      </c>
      <c r="J740">
        <v>668.27</v>
      </c>
      <c r="K740">
        <v>502.54</v>
      </c>
      <c r="L740">
        <v>4010288.27</v>
      </c>
      <c r="M740">
        <v>3015742.54</v>
      </c>
      <c r="N740">
        <v>994545.73</v>
      </c>
    </row>
    <row r="741" spans="1:14">
      <c r="A741" t="s">
        <v>40</v>
      </c>
      <c r="B741" t="s">
        <v>72</v>
      </c>
      <c r="C741" t="s">
        <v>25</v>
      </c>
      <c r="D741" t="s">
        <v>21</v>
      </c>
      <c r="E741" t="s">
        <v>37</v>
      </c>
      <c r="F741" s="18">
        <v>40181</v>
      </c>
      <c r="G741">
        <v>836226356</v>
      </c>
      <c r="H741" s="18">
        <v>40204</v>
      </c>
      <c r="I741">
        <v>6816</v>
      </c>
      <c r="J741">
        <v>47.45</v>
      </c>
      <c r="K741">
        <v>31.79</v>
      </c>
      <c r="L741">
        <v>323419.2</v>
      </c>
      <c r="M741">
        <v>216680.64</v>
      </c>
      <c r="N741">
        <v>106738.56</v>
      </c>
    </row>
    <row r="742" spans="1:14">
      <c r="A742" t="s">
        <v>31</v>
      </c>
      <c r="B742" t="s">
        <v>42</v>
      </c>
      <c r="C742" t="s">
        <v>79</v>
      </c>
      <c r="D742" t="s">
        <v>21</v>
      </c>
      <c r="E742" t="s">
        <v>22</v>
      </c>
      <c r="F742" s="18">
        <v>41177</v>
      </c>
      <c r="G742">
        <v>942237985</v>
      </c>
      <c r="H742" s="18">
        <v>41177</v>
      </c>
      <c r="I742">
        <v>8013</v>
      </c>
      <c r="J742">
        <v>668.27</v>
      </c>
      <c r="K742">
        <v>502.54</v>
      </c>
      <c r="L742">
        <v>5354847.51</v>
      </c>
      <c r="M742">
        <v>4026853.02</v>
      </c>
      <c r="N742">
        <v>1327994.49</v>
      </c>
    </row>
    <row r="743" spans="1:14">
      <c r="A743" t="s">
        <v>26</v>
      </c>
      <c r="B743" t="s">
        <v>90</v>
      </c>
      <c r="C743" t="s">
        <v>28</v>
      </c>
      <c r="D743" t="s">
        <v>17</v>
      </c>
      <c r="E743" t="s">
        <v>37</v>
      </c>
      <c r="F743" s="18">
        <v>41114</v>
      </c>
      <c r="G743">
        <v>520864665</v>
      </c>
      <c r="H743" s="18">
        <v>41141</v>
      </c>
      <c r="I743">
        <v>4284</v>
      </c>
      <c r="J743">
        <v>205.7</v>
      </c>
      <c r="K743">
        <v>117.11</v>
      </c>
      <c r="L743">
        <v>881218.8</v>
      </c>
      <c r="M743">
        <v>501699.24</v>
      </c>
      <c r="N743">
        <v>379519.56</v>
      </c>
    </row>
    <row r="744" spans="1:14">
      <c r="A744" t="s">
        <v>31</v>
      </c>
      <c r="B744" t="s">
        <v>202</v>
      </c>
      <c r="C744" t="s">
        <v>20</v>
      </c>
      <c r="D744" t="s">
        <v>21</v>
      </c>
      <c r="E744" t="s">
        <v>37</v>
      </c>
      <c r="F744" s="18">
        <v>41306</v>
      </c>
      <c r="G744">
        <v>539342725</v>
      </c>
      <c r="H744" s="18">
        <v>41320</v>
      </c>
      <c r="I744">
        <v>2353</v>
      </c>
      <c r="J744">
        <v>152.58000000000001</v>
      </c>
      <c r="K744">
        <v>97.44</v>
      </c>
      <c r="L744">
        <v>359020.74</v>
      </c>
      <c r="M744">
        <v>229276.32</v>
      </c>
      <c r="N744">
        <v>129744.42</v>
      </c>
    </row>
    <row r="745" spans="1:14">
      <c r="A745" t="s">
        <v>26</v>
      </c>
      <c r="B745" t="s">
        <v>76</v>
      </c>
      <c r="C745" t="s">
        <v>16</v>
      </c>
      <c r="D745" t="s">
        <v>21</v>
      </c>
      <c r="E745" t="s">
        <v>18</v>
      </c>
      <c r="F745" s="18">
        <v>42074</v>
      </c>
      <c r="G745">
        <v>235220992</v>
      </c>
      <c r="H745" s="18">
        <v>42089</v>
      </c>
      <c r="I745">
        <v>5974</v>
      </c>
      <c r="J745">
        <v>255.28</v>
      </c>
      <c r="K745">
        <v>159.41999999999999</v>
      </c>
      <c r="L745">
        <v>1525042.72</v>
      </c>
      <c r="M745">
        <v>952375.08</v>
      </c>
      <c r="N745">
        <v>572667.64</v>
      </c>
    </row>
    <row r="746" spans="1:14">
      <c r="A746" t="s">
        <v>26</v>
      </c>
      <c r="B746" t="s">
        <v>183</v>
      </c>
      <c r="C746" t="s">
        <v>28</v>
      </c>
      <c r="D746" t="s">
        <v>17</v>
      </c>
      <c r="E746" t="s">
        <v>22</v>
      </c>
      <c r="F746" s="18">
        <v>41360</v>
      </c>
      <c r="G746">
        <v>266360795</v>
      </c>
      <c r="H746" s="18">
        <v>41407</v>
      </c>
      <c r="I746">
        <v>933</v>
      </c>
      <c r="J746">
        <v>205.7</v>
      </c>
      <c r="K746">
        <v>117.11</v>
      </c>
      <c r="L746">
        <v>191918.1</v>
      </c>
      <c r="M746">
        <v>109263.63</v>
      </c>
      <c r="N746">
        <v>82654.47</v>
      </c>
    </row>
    <row r="747" spans="1:14">
      <c r="A747" t="s">
        <v>26</v>
      </c>
      <c r="B747" t="s">
        <v>122</v>
      </c>
      <c r="C747" t="s">
        <v>16</v>
      </c>
      <c r="D747" t="s">
        <v>17</v>
      </c>
      <c r="E747" t="s">
        <v>37</v>
      </c>
      <c r="F747" s="18">
        <v>41645</v>
      </c>
      <c r="G747">
        <v>460935962</v>
      </c>
      <c r="H747" s="18">
        <v>41655</v>
      </c>
      <c r="I747">
        <v>49</v>
      </c>
      <c r="J747">
        <v>255.28</v>
      </c>
      <c r="K747">
        <v>159.41999999999999</v>
      </c>
      <c r="L747">
        <v>12508.72</v>
      </c>
      <c r="M747">
        <v>7811.58</v>
      </c>
      <c r="N747">
        <v>4697.1400000000003</v>
      </c>
    </row>
    <row r="748" spans="1:14">
      <c r="A748" t="s">
        <v>40</v>
      </c>
      <c r="B748" t="s">
        <v>184</v>
      </c>
      <c r="C748" t="s">
        <v>28</v>
      </c>
      <c r="D748" t="s">
        <v>17</v>
      </c>
      <c r="E748" t="s">
        <v>18</v>
      </c>
      <c r="F748" s="18">
        <v>40268</v>
      </c>
      <c r="G748">
        <v>267432820</v>
      </c>
      <c r="H748" s="18">
        <v>40292</v>
      </c>
      <c r="I748">
        <v>8169</v>
      </c>
      <c r="J748">
        <v>205.7</v>
      </c>
      <c r="K748">
        <v>117.11</v>
      </c>
      <c r="L748">
        <v>1680363.3</v>
      </c>
      <c r="M748">
        <v>956671.59</v>
      </c>
      <c r="N748">
        <v>723691.71</v>
      </c>
    </row>
    <row r="749" spans="1:14">
      <c r="A749" t="s">
        <v>40</v>
      </c>
      <c r="B749" t="s">
        <v>139</v>
      </c>
      <c r="C749" t="s">
        <v>28</v>
      </c>
      <c r="D749" t="s">
        <v>21</v>
      </c>
      <c r="E749" t="s">
        <v>37</v>
      </c>
      <c r="F749" s="18">
        <v>41871</v>
      </c>
      <c r="G749">
        <v>104650199</v>
      </c>
      <c r="H749" s="18">
        <v>41913</v>
      </c>
      <c r="I749">
        <v>7174</v>
      </c>
      <c r="J749">
        <v>205.7</v>
      </c>
      <c r="K749">
        <v>117.11</v>
      </c>
      <c r="L749">
        <v>1475691.8</v>
      </c>
      <c r="M749">
        <v>840147.14</v>
      </c>
      <c r="N749">
        <v>635544.66</v>
      </c>
    </row>
    <row r="750" spans="1:14">
      <c r="A750" t="s">
        <v>14</v>
      </c>
      <c r="B750" t="s">
        <v>174</v>
      </c>
      <c r="C750" t="s">
        <v>45</v>
      </c>
      <c r="D750" t="s">
        <v>17</v>
      </c>
      <c r="E750" t="s">
        <v>29</v>
      </c>
      <c r="F750" s="18">
        <v>40420</v>
      </c>
      <c r="G750">
        <v>911699426</v>
      </c>
      <c r="H750" s="18">
        <v>40454</v>
      </c>
      <c r="I750">
        <v>975</v>
      </c>
      <c r="J750">
        <v>437.2</v>
      </c>
      <c r="K750">
        <v>263.33</v>
      </c>
      <c r="L750">
        <v>426270</v>
      </c>
      <c r="M750">
        <v>256746.75</v>
      </c>
      <c r="N750">
        <v>169523.25</v>
      </c>
    </row>
    <row r="751" spans="1:14">
      <c r="A751" t="s">
        <v>31</v>
      </c>
      <c r="B751" t="s">
        <v>177</v>
      </c>
      <c r="C751" t="s">
        <v>16</v>
      </c>
      <c r="D751" t="s">
        <v>21</v>
      </c>
      <c r="E751" t="s">
        <v>29</v>
      </c>
      <c r="F751" s="18">
        <v>42718</v>
      </c>
      <c r="G751">
        <v>998004329</v>
      </c>
      <c r="H751" s="18">
        <v>42724</v>
      </c>
      <c r="I751">
        <v>514</v>
      </c>
      <c r="J751">
        <v>255.28</v>
      </c>
      <c r="K751">
        <v>159.41999999999999</v>
      </c>
      <c r="L751">
        <v>131213.92000000001</v>
      </c>
      <c r="M751">
        <v>81941.88</v>
      </c>
      <c r="N751">
        <v>49272.04</v>
      </c>
    </row>
    <row r="752" spans="1:14">
      <c r="A752" t="s">
        <v>26</v>
      </c>
      <c r="B752" t="s">
        <v>180</v>
      </c>
      <c r="C752" t="s">
        <v>33</v>
      </c>
      <c r="D752" t="s">
        <v>17</v>
      </c>
      <c r="E752" t="s">
        <v>29</v>
      </c>
      <c r="F752" s="18">
        <v>42127</v>
      </c>
      <c r="G752">
        <v>993301236</v>
      </c>
      <c r="H752" s="18">
        <v>42156</v>
      </c>
      <c r="I752">
        <v>8764</v>
      </c>
      <c r="J752">
        <v>81.73</v>
      </c>
      <c r="K752">
        <v>56.67</v>
      </c>
      <c r="L752">
        <v>716281.72</v>
      </c>
      <c r="M752">
        <v>496655.88</v>
      </c>
      <c r="N752">
        <v>219625.84</v>
      </c>
    </row>
    <row r="753" spans="1:14">
      <c r="A753" t="s">
        <v>23</v>
      </c>
      <c r="B753" t="s">
        <v>106</v>
      </c>
      <c r="C753" t="s">
        <v>71</v>
      </c>
      <c r="D753" t="s">
        <v>21</v>
      </c>
      <c r="E753" t="s">
        <v>29</v>
      </c>
      <c r="F753" s="18">
        <v>42079</v>
      </c>
      <c r="G753">
        <v>697638976</v>
      </c>
      <c r="H753" s="18">
        <v>42089</v>
      </c>
      <c r="I753">
        <v>5731</v>
      </c>
      <c r="J753">
        <v>154.06</v>
      </c>
      <c r="K753">
        <v>90.93</v>
      </c>
      <c r="L753">
        <v>882917.86</v>
      </c>
      <c r="M753">
        <v>521119.83</v>
      </c>
      <c r="N753">
        <v>361798.03</v>
      </c>
    </row>
    <row r="754" spans="1:14">
      <c r="A754" t="s">
        <v>31</v>
      </c>
      <c r="B754" t="s">
        <v>202</v>
      </c>
      <c r="C754" t="s">
        <v>45</v>
      </c>
      <c r="D754" t="s">
        <v>17</v>
      </c>
      <c r="E754" t="s">
        <v>22</v>
      </c>
      <c r="F754" s="18">
        <v>40863</v>
      </c>
      <c r="G754">
        <v>431378877</v>
      </c>
      <c r="H754" s="18">
        <v>40885</v>
      </c>
      <c r="I754">
        <v>3451</v>
      </c>
      <c r="J754">
        <v>437.2</v>
      </c>
      <c r="K754">
        <v>263.33</v>
      </c>
      <c r="L754">
        <v>1508777.2</v>
      </c>
      <c r="M754">
        <v>908751.83</v>
      </c>
      <c r="N754">
        <v>600025.37</v>
      </c>
    </row>
    <row r="755" spans="1:14">
      <c r="A755" t="s">
        <v>34</v>
      </c>
      <c r="B755" t="s">
        <v>35</v>
      </c>
      <c r="C755" t="s">
        <v>71</v>
      </c>
      <c r="D755" t="s">
        <v>21</v>
      </c>
      <c r="E755" t="s">
        <v>22</v>
      </c>
      <c r="F755" s="18">
        <v>41306</v>
      </c>
      <c r="G755">
        <v>585194766</v>
      </c>
      <c r="H755" s="18">
        <v>41330</v>
      </c>
      <c r="I755">
        <v>990</v>
      </c>
      <c r="J755">
        <v>154.06</v>
      </c>
      <c r="K755">
        <v>90.93</v>
      </c>
      <c r="L755">
        <v>152519.4</v>
      </c>
      <c r="M755">
        <v>90020.7</v>
      </c>
      <c r="N755">
        <v>62498.7</v>
      </c>
    </row>
    <row r="756" spans="1:14">
      <c r="A756" t="s">
        <v>14</v>
      </c>
      <c r="B756" t="s">
        <v>115</v>
      </c>
      <c r="C756" t="s">
        <v>33</v>
      </c>
      <c r="D756" t="s">
        <v>21</v>
      </c>
      <c r="E756" t="s">
        <v>22</v>
      </c>
      <c r="F756" s="18">
        <v>41091</v>
      </c>
      <c r="G756">
        <v>270072972</v>
      </c>
      <c r="H756" s="18">
        <v>41130</v>
      </c>
      <c r="I756">
        <v>9449</v>
      </c>
      <c r="J756">
        <v>81.73</v>
      </c>
      <c r="K756">
        <v>56.67</v>
      </c>
      <c r="L756">
        <v>772266.77</v>
      </c>
      <c r="M756">
        <v>535474.82999999996</v>
      </c>
      <c r="N756">
        <v>236791.94</v>
      </c>
    </row>
    <row r="757" spans="1:14">
      <c r="A757" t="s">
        <v>23</v>
      </c>
      <c r="B757" t="s">
        <v>24</v>
      </c>
      <c r="C757" t="s">
        <v>16</v>
      </c>
      <c r="D757" t="s">
        <v>17</v>
      </c>
      <c r="E757" t="s">
        <v>22</v>
      </c>
      <c r="F757" s="18">
        <v>42439</v>
      </c>
      <c r="G757">
        <v>467312324</v>
      </c>
      <c r="H757" s="18">
        <v>42468</v>
      </c>
      <c r="I757">
        <v>6956</v>
      </c>
      <c r="J757">
        <v>255.28</v>
      </c>
      <c r="K757">
        <v>159.41999999999999</v>
      </c>
      <c r="L757">
        <v>1775727.68</v>
      </c>
      <c r="M757">
        <v>1108925.52</v>
      </c>
      <c r="N757">
        <v>666802.16</v>
      </c>
    </row>
    <row r="758" spans="1:14">
      <c r="A758" t="s">
        <v>31</v>
      </c>
      <c r="B758" t="s">
        <v>99</v>
      </c>
      <c r="C758" t="s">
        <v>59</v>
      </c>
      <c r="D758" t="s">
        <v>21</v>
      </c>
      <c r="E758" t="s">
        <v>22</v>
      </c>
      <c r="F758" s="18">
        <v>42431</v>
      </c>
      <c r="G758">
        <v>878524148</v>
      </c>
      <c r="H758" s="18">
        <v>42449</v>
      </c>
      <c r="I758">
        <v>3673</v>
      </c>
      <c r="J758">
        <v>9.33</v>
      </c>
      <c r="K758">
        <v>6.92</v>
      </c>
      <c r="L758">
        <v>34269.089999999997</v>
      </c>
      <c r="M758">
        <v>25417.16</v>
      </c>
      <c r="N758">
        <v>8851.93</v>
      </c>
    </row>
    <row r="759" spans="1:14">
      <c r="A759" t="s">
        <v>14</v>
      </c>
      <c r="B759" t="s">
        <v>15</v>
      </c>
      <c r="C759" t="s">
        <v>45</v>
      </c>
      <c r="D759" t="s">
        <v>17</v>
      </c>
      <c r="E759" t="s">
        <v>22</v>
      </c>
      <c r="F759" s="18">
        <v>42682</v>
      </c>
      <c r="G759">
        <v>375632274</v>
      </c>
      <c r="H759" s="18">
        <v>42702</v>
      </c>
      <c r="I759">
        <v>6792</v>
      </c>
      <c r="J759">
        <v>437.2</v>
      </c>
      <c r="K759">
        <v>263.33</v>
      </c>
      <c r="L759">
        <v>2969462.4</v>
      </c>
      <c r="M759">
        <v>1788537.36</v>
      </c>
      <c r="N759">
        <v>1180925.04</v>
      </c>
    </row>
    <row r="760" spans="1:14">
      <c r="A760" t="s">
        <v>40</v>
      </c>
      <c r="B760" t="s">
        <v>113</v>
      </c>
      <c r="C760" t="s">
        <v>59</v>
      </c>
      <c r="D760" t="s">
        <v>21</v>
      </c>
      <c r="E760" t="s">
        <v>18</v>
      </c>
      <c r="F760" s="18">
        <v>42432</v>
      </c>
      <c r="G760">
        <v>150873029</v>
      </c>
      <c r="H760" s="18">
        <v>42442</v>
      </c>
      <c r="I760">
        <v>5537</v>
      </c>
      <c r="J760">
        <v>9.33</v>
      </c>
      <c r="K760">
        <v>6.92</v>
      </c>
      <c r="L760">
        <v>51660.21</v>
      </c>
      <c r="M760">
        <v>38316.04</v>
      </c>
      <c r="N760">
        <v>13344.17</v>
      </c>
    </row>
    <row r="761" spans="1:14">
      <c r="A761" t="s">
        <v>40</v>
      </c>
      <c r="B761" t="s">
        <v>69</v>
      </c>
      <c r="C761" t="s">
        <v>71</v>
      </c>
      <c r="D761" t="s">
        <v>21</v>
      </c>
      <c r="E761" t="s">
        <v>22</v>
      </c>
      <c r="F761" s="18">
        <v>42692</v>
      </c>
      <c r="G761">
        <v>566795241</v>
      </c>
      <c r="H761" s="18">
        <v>42696</v>
      </c>
      <c r="I761">
        <v>6162</v>
      </c>
      <c r="J761">
        <v>154.06</v>
      </c>
      <c r="K761">
        <v>90.93</v>
      </c>
      <c r="L761">
        <v>949317.72</v>
      </c>
      <c r="M761">
        <v>560310.66</v>
      </c>
      <c r="N761">
        <v>389007.06</v>
      </c>
    </row>
    <row r="762" spans="1:14">
      <c r="A762" t="s">
        <v>26</v>
      </c>
      <c r="B762" t="s">
        <v>121</v>
      </c>
      <c r="C762" t="s">
        <v>33</v>
      </c>
      <c r="D762" t="s">
        <v>17</v>
      </c>
      <c r="E762" t="s">
        <v>18</v>
      </c>
      <c r="F762" s="18">
        <v>42098</v>
      </c>
      <c r="G762">
        <v>706260240</v>
      </c>
      <c r="H762" s="18">
        <v>42128</v>
      </c>
      <c r="I762">
        <v>6954</v>
      </c>
      <c r="J762">
        <v>81.73</v>
      </c>
      <c r="K762">
        <v>56.67</v>
      </c>
      <c r="L762">
        <v>568350.42000000004</v>
      </c>
      <c r="M762">
        <v>394083.18</v>
      </c>
      <c r="N762">
        <v>174267.24</v>
      </c>
    </row>
    <row r="763" spans="1:14">
      <c r="A763" t="s">
        <v>23</v>
      </c>
      <c r="B763" t="s">
        <v>119</v>
      </c>
      <c r="C763" t="s">
        <v>36</v>
      </c>
      <c r="D763" t="s">
        <v>17</v>
      </c>
      <c r="E763" t="s">
        <v>29</v>
      </c>
      <c r="F763" s="18">
        <v>41055</v>
      </c>
      <c r="G763">
        <v>622441852</v>
      </c>
      <c r="H763" s="18">
        <v>41057</v>
      </c>
      <c r="I763">
        <v>3231</v>
      </c>
      <c r="J763">
        <v>109.28</v>
      </c>
      <c r="K763">
        <v>35.840000000000003</v>
      </c>
      <c r="L763">
        <v>353083.68</v>
      </c>
      <c r="M763">
        <v>115799.03999999999</v>
      </c>
      <c r="N763">
        <v>237284.64</v>
      </c>
    </row>
    <row r="764" spans="1:14">
      <c r="A764" t="s">
        <v>31</v>
      </c>
      <c r="B764" t="s">
        <v>99</v>
      </c>
      <c r="C764" t="s">
        <v>25</v>
      </c>
      <c r="D764" t="s">
        <v>21</v>
      </c>
      <c r="E764" t="s">
        <v>37</v>
      </c>
      <c r="F764" s="18">
        <v>40359</v>
      </c>
      <c r="G764">
        <v>888826406</v>
      </c>
      <c r="H764" s="18">
        <v>40360</v>
      </c>
      <c r="I764">
        <v>2340</v>
      </c>
      <c r="J764">
        <v>47.45</v>
      </c>
      <c r="K764">
        <v>31.79</v>
      </c>
      <c r="L764">
        <v>111033</v>
      </c>
      <c r="M764">
        <v>74388.600000000006</v>
      </c>
      <c r="N764">
        <v>36644.400000000001</v>
      </c>
    </row>
    <row r="765" spans="1:14">
      <c r="A765" t="s">
        <v>23</v>
      </c>
      <c r="B765" t="s">
        <v>52</v>
      </c>
      <c r="C765" t="s">
        <v>50</v>
      </c>
      <c r="D765" t="s">
        <v>17</v>
      </c>
      <c r="E765" t="s">
        <v>22</v>
      </c>
      <c r="F765" s="18">
        <v>42578</v>
      </c>
      <c r="G765">
        <v>349212729</v>
      </c>
      <c r="H765" s="18">
        <v>42624</v>
      </c>
      <c r="I765">
        <v>8662</v>
      </c>
      <c r="J765">
        <v>421.89</v>
      </c>
      <c r="K765">
        <v>364.69</v>
      </c>
      <c r="L765">
        <v>3654411.18</v>
      </c>
      <c r="M765">
        <v>3158944.78</v>
      </c>
      <c r="N765">
        <v>495466.4</v>
      </c>
    </row>
    <row r="766" spans="1:14">
      <c r="A766" t="s">
        <v>26</v>
      </c>
      <c r="B766" t="s">
        <v>183</v>
      </c>
      <c r="C766" t="s">
        <v>50</v>
      </c>
      <c r="D766" t="s">
        <v>21</v>
      </c>
      <c r="E766" t="s">
        <v>29</v>
      </c>
      <c r="F766" s="18">
        <v>42370</v>
      </c>
      <c r="G766">
        <v>167712152</v>
      </c>
      <c r="H766" s="18">
        <v>42385</v>
      </c>
      <c r="I766">
        <v>8607</v>
      </c>
      <c r="J766">
        <v>421.89</v>
      </c>
      <c r="K766">
        <v>364.69</v>
      </c>
      <c r="L766">
        <v>3631207.23</v>
      </c>
      <c r="M766">
        <v>3138886.83</v>
      </c>
      <c r="N766">
        <v>492320.4</v>
      </c>
    </row>
    <row r="767" spans="1:14">
      <c r="A767" t="s">
        <v>31</v>
      </c>
      <c r="B767" t="s">
        <v>163</v>
      </c>
      <c r="C767" t="s">
        <v>59</v>
      </c>
      <c r="D767" t="s">
        <v>21</v>
      </c>
      <c r="E767" t="s">
        <v>18</v>
      </c>
      <c r="F767" s="18">
        <v>41698</v>
      </c>
      <c r="G767">
        <v>678748500</v>
      </c>
      <c r="H767" s="18">
        <v>41727</v>
      </c>
      <c r="I767">
        <v>5619</v>
      </c>
      <c r="J767">
        <v>9.33</v>
      </c>
      <c r="K767">
        <v>6.92</v>
      </c>
      <c r="L767">
        <v>52425.27</v>
      </c>
      <c r="M767">
        <v>38883.480000000003</v>
      </c>
      <c r="N767">
        <v>13541.79</v>
      </c>
    </row>
    <row r="768" spans="1:14">
      <c r="A768" t="s">
        <v>34</v>
      </c>
      <c r="B768" t="s">
        <v>215</v>
      </c>
      <c r="C768" t="s">
        <v>79</v>
      </c>
      <c r="D768" t="s">
        <v>17</v>
      </c>
      <c r="E768" t="s">
        <v>22</v>
      </c>
      <c r="F768" s="18">
        <v>42912</v>
      </c>
      <c r="G768">
        <v>937058103</v>
      </c>
      <c r="H768" s="18">
        <v>42932</v>
      </c>
      <c r="I768">
        <v>5171</v>
      </c>
      <c r="J768">
        <v>668.27</v>
      </c>
      <c r="K768">
        <v>502.54</v>
      </c>
      <c r="L768">
        <v>3455624.17</v>
      </c>
      <c r="M768">
        <v>2598634.34</v>
      </c>
      <c r="N768">
        <v>856989.83</v>
      </c>
    </row>
    <row r="769" spans="1:14">
      <c r="A769" t="s">
        <v>31</v>
      </c>
      <c r="B769" t="s">
        <v>42</v>
      </c>
      <c r="C769" t="s">
        <v>36</v>
      </c>
      <c r="D769" t="s">
        <v>17</v>
      </c>
      <c r="E769" t="s">
        <v>18</v>
      </c>
      <c r="F769" s="18">
        <v>41839</v>
      </c>
      <c r="G769">
        <v>967689788</v>
      </c>
      <c r="H769" s="18">
        <v>41848</v>
      </c>
      <c r="I769">
        <v>9767</v>
      </c>
      <c r="J769">
        <v>109.28</v>
      </c>
      <c r="K769">
        <v>35.840000000000003</v>
      </c>
      <c r="L769">
        <v>1067337.76</v>
      </c>
      <c r="M769">
        <v>350049.28000000003</v>
      </c>
      <c r="N769">
        <v>717288.48</v>
      </c>
    </row>
    <row r="770" spans="1:14">
      <c r="A770" t="s">
        <v>40</v>
      </c>
      <c r="B770" t="s">
        <v>188</v>
      </c>
      <c r="C770" t="s">
        <v>45</v>
      </c>
      <c r="D770" t="s">
        <v>21</v>
      </c>
      <c r="E770" t="s">
        <v>29</v>
      </c>
      <c r="F770" s="18">
        <v>40223</v>
      </c>
      <c r="G770">
        <v>416004884</v>
      </c>
      <c r="H770" s="18">
        <v>40254</v>
      </c>
      <c r="I770">
        <v>3945</v>
      </c>
      <c r="J770">
        <v>437.2</v>
      </c>
      <c r="K770">
        <v>263.33</v>
      </c>
      <c r="L770">
        <v>1724754</v>
      </c>
      <c r="M770">
        <v>1038836.85</v>
      </c>
      <c r="N770">
        <v>685917.15</v>
      </c>
    </row>
    <row r="771" spans="1:14">
      <c r="A771" t="s">
        <v>34</v>
      </c>
      <c r="B771" t="s">
        <v>60</v>
      </c>
      <c r="C771" t="s">
        <v>16</v>
      </c>
      <c r="D771" t="s">
        <v>21</v>
      </c>
      <c r="E771" t="s">
        <v>22</v>
      </c>
      <c r="F771" s="18">
        <v>41585</v>
      </c>
      <c r="G771">
        <v>797677218</v>
      </c>
      <c r="H771" s="18">
        <v>41592</v>
      </c>
      <c r="I771">
        <v>9270</v>
      </c>
      <c r="J771">
        <v>255.28</v>
      </c>
      <c r="K771">
        <v>159.41999999999999</v>
      </c>
      <c r="L771">
        <v>2366445.6</v>
      </c>
      <c r="M771">
        <v>1477823.4</v>
      </c>
      <c r="N771">
        <v>888622.2</v>
      </c>
    </row>
    <row r="772" spans="1:14">
      <c r="A772" t="s">
        <v>14</v>
      </c>
      <c r="B772" t="s">
        <v>220</v>
      </c>
      <c r="C772" t="s">
        <v>20</v>
      </c>
      <c r="D772" t="s">
        <v>17</v>
      </c>
      <c r="E772" t="s">
        <v>22</v>
      </c>
      <c r="F772" s="18">
        <v>41533</v>
      </c>
      <c r="G772">
        <v>548693120</v>
      </c>
      <c r="H772" s="18">
        <v>41557</v>
      </c>
      <c r="I772">
        <v>9342</v>
      </c>
      <c r="J772">
        <v>152.58000000000001</v>
      </c>
      <c r="K772">
        <v>97.44</v>
      </c>
      <c r="L772">
        <v>1425402.36</v>
      </c>
      <c r="M772">
        <v>910284.48</v>
      </c>
      <c r="N772">
        <v>515117.88</v>
      </c>
    </row>
    <row r="773" spans="1:14">
      <c r="A773" t="s">
        <v>26</v>
      </c>
      <c r="B773" t="s">
        <v>90</v>
      </c>
      <c r="C773" t="s">
        <v>59</v>
      </c>
      <c r="D773" t="s">
        <v>17</v>
      </c>
      <c r="E773" t="s">
        <v>37</v>
      </c>
      <c r="F773" s="18">
        <v>40213</v>
      </c>
      <c r="G773">
        <v>875351417</v>
      </c>
      <c r="H773" s="18">
        <v>40217</v>
      </c>
      <c r="I773">
        <v>4791</v>
      </c>
      <c r="J773">
        <v>9.33</v>
      </c>
      <c r="K773">
        <v>6.92</v>
      </c>
      <c r="L773">
        <v>44700.03</v>
      </c>
      <c r="M773">
        <v>33153.72</v>
      </c>
      <c r="N773">
        <v>11546.31</v>
      </c>
    </row>
    <row r="774" spans="1:14">
      <c r="A774" t="s">
        <v>40</v>
      </c>
      <c r="B774" t="s">
        <v>126</v>
      </c>
      <c r="C774" t="s">
        <v>20</v>
      </c>
      <c r="D774" t="s">
        <v>17</v>
      </c>
      <c r="E774" t="s">
        <v>37</v>
      </c>
      <c r="F774" s="18">
        <v>40930</v>
      </c>
      <c r="G774">
        <v>804263436</v>
      </c>
      <c r="H774" s="18">
        <v>40967</v>
      </c>
      <c r="I774">
        <v>8278</v>
      </c>
      <c r="J774">
        <v>152.58000000000001</v>
      </c>
      <c r="K774">
        <v>97.44</v>
      </c>
      <c r="L774">
        <v>1263057.24</v>
      </c>
      <c r="M774">
        <v>806608.32</v>
      </c>
      <c r="N774">
        <v>456448.92</v>
      </c>
    </row>
    <row r="775" spans="1:14">
      <c r="A775" t="s">
        <v>23</v>
      </c>
      <c r="B775" t="s">
        <v>148</v>
      </c>
      <c r="C775" t="s">
        <v>45</v>
      </c>
      <c r="D775" t="s">
        <v>17</v>
      </c>
      <c r="E775" t="s">
        <v>37</v>
      </c>
      <c r="F775" s="18">
        <v>40457</v>
      </c>
      <c r="G775">
        <v>332353007</v>
      </c>
      <c r="H775" s="18">
        <v>40504</v>
      </c>
      <c r="I775">
        <v>9495</v>
      </c>
      <c r="J775">
        <v>437.2</v>
      </c>
      <c r="K775">
        <v>263.33</v>
      </c>
      <c r="L775">
        <v>4151214</v>
      </c>
      <c r="M775">
        <v>2500318.35</v>
      </c>
      <c r="N775">
        <v>1650895.65</v>
      </c>
    </row>
    <row r="776" spans="1:14">
      <c r="A776" t="s">
        <v>23</v>
      </c>
      <c r="B776" t="s">
        <v>198</v>
      </c>
      <c r="C776" t="s">
        <v>50</v>
      </c>
      <c r="D776" t="s">
        <v>21</v>
      </c>
      <c r="E776" t="s">
        <v>37</v>
      </c>
      <c r="F776" s="18">
        <v>41494</v>
      </c>
      <c r="G776">
        <v>876856458</v>
      </c>
      <c r="H776" s="18">
        <v>41515</v>
      </c>
      <c r="I776">
        <v>166</v>
      </c>
      <c r="J776">
        <v>421.89</v>
      </c>
      <c r="K776">
        <v>364.69</v>
      </c>
      <c r="L776">
        <v>70033.740000000005</v>
      </c>
      <c r="M776">
        <v>60538.54</v>
      </c>
      <c r="N776">
        <v>9495.2000000000007</v>
      </c>
    </row>
    <row r="777" spans="1:14">
      <c r="A777" t="s">
        <v>26</v>
      </c>
      <c r="B777" t="s">
        <v>122</v>
      </c>
      <c r="C777" t="s">
        <v>71</v>
      </c>
      <c r="D777" t="s">
        <v>17</v>
      </c>
      <c r="E777" t="s">
        <v>18</v>
      </c>
      <c r="F777" s="18">
        <v>40210</v>
      </c>
      <c r="G777">
        <v>325322616</v>
      </c>
      <c r="H777" s="18">
        <v>40249</v>
      </c>
      <c r="I777">
        <v>9046</v>
      </c>
      <c r="J777">
        <v>154.06</v>
      </c>
      <c r="K777">
        <v>90.93</v>
      </c>
      <c r="L777">
        <v>1393626.76</v>
      </c>
      <c r="M777">
        <v>822552.78</v>
      </c>
      <c r="N777">
        <v>571073.98</v>
      </c>
    </row>
    <row r="778" spans="1:14">
      <c r="A778" t="s">
        <v>26</v>
      </c>
      <c r="B778" t="s">
        <v>104</v>
      </c>
      <c r="C778" t="s">
        <v>79</v>
      </c>
      <c r="D778" t="s">
        <v>17</v>
      </c>
      <c r="E778" t="s">
        <v>29</v>
      </c>
      <c r="F778" s="18">
        <v>41463</v>
      </c>
      <c r="G778">
        <v>685612809</v>
      </c>
      <c r="H778" s="18">
        <v>41503</v>
      </c>
      <c r="I778">
        <v>6921</v>
      </c>
      <c r="J778">
        <v>668.27</v>
      </c>
      <c r="K778">
        <v>502.54</v>
      </c>
      <c r="L778">
        <v>4625096.67</v>
      </c>
      <c r="M778">
        <v>3478079.34</v>
      </c>
      <c r="N778">
        <v>1147017.33</v>
      </c>
    </row>
    <row r="779" spans="1:14">
      <c r="A779" t="s">
        <v>40</v>
      </c>
      <c r="B779" t="s">
        <v>86</v>
      </c>
      <c r="C779" t="s">
        <v>25</v>
      </c>
      <c r="D779" t="s">
        <v>21</v>
      </c>
      <c r="E779" t="s">
        <v>18</v>
      </c>
      <c r="F779" s="18">
        <v>40821</v>
      </c>
      <c r="G779">
        <v>435900866</v>
      </c>
      <c r="H779" s="18">
        <v>40823</v>
      </c>
      <c r="I779">
        <v>1608</v>
      </c>
      <c r="J779">
        <v>47.45</v>
      </c>
      <c r="K779">
        <v>31.79</v>
      </c>
      <c r="L779">
        <v>76299.600000000006</v>
      </c>
      <c r="M779">
        <v>51118.32</v>
      </c>
      <c r="N779">
        <v>25181.279999999999</v>
      </c>
    </row>
    <row r="780" spans="1:14">
      <c r="A780" t="s">
        <v>26</v>
      </c>
      <c r="B780" t="s">
        <v>203</v>
      </c>
      <c r="C780" t="s">
        <v>16</v>
      </c>
      <c r="D780" t="s">
        <v>17</v>
      </c>
      <c r="E780" t="s">
        <v>22</v>
      </c>
      <c r="F780" s="18">
        <v>42536</v>
      </c>
      <c r="G780">
        <v>374673116</v>
      </c>
      <c r="H780" s="18">
        <v>42555</v>
      </c>
      <c r="I780">
        <v>2956</v>
      </c>
      <c r="J780">
        <v>255.28</v>
      </c>
      <c r="K780">
        <v>159.41999999999999</v>
      </c>
      <c r="L780">
        <v>754607.68</v>
      </c>
      <c r="M780">
        <v>471245.52</v>
      </c>
      <c r="N780">
        <v>283362.15999999997</v>
      </c>
    </row>
    <row r="781" spans="1:14">
      <c r="A781" t="s">
        <v>40</v>
      </c>
      <c r="B781" t="s">
        <v>101</v>
      </c>
      <c r="C781" t="s">
        <v>28</v>
      </c>
      <c r="D781" t="s">
        <v>21</v>
      </c>
      <c r="E781" t="s">
        <v>29</v>
      </c>
      <c r="F781" s="18">
        <v>41568</v>
      </c>
      <c r="G781">
        <v>470728385</v>
      </c>
      <c r="H781" s="18">
        <v>41587</v>
      </c>
      <c r="I781">
        <v>7845</v>
      </c>
      <c r="J781">
        <v>205.7</v>
      </c>
      <c r="K781">
        <v>117.11</v>
      </c>
      <c r="L781">
        <v>1613716.5</v>
      </c>
      <c r="M781">
        <v>918727.95</v>
      </c>
      <c r="N781">
        <v>694988.55</v>
      </c>
    </row>
    <row r="782" spans="1:14">
      <c r="A782" t="s">
        <v>23</v>
      </c>
      <c r="B782" t="s">
        <v>52</v>
      </c>
      <c r="C782" t="s">
        <v>25</v>
      </c>
      <c r="D782" t="s">
        <v>21</v>
      </c>
      <c r="E782" t="s">
        <v>22</v>
      </c>
      <c r="F782" s="18">
        <v>41566</v>
      </c>
      <c r="G782">
        <v>313178002</v>
      </c>
      <c r="H782" s="18">
        <v>41614</v>
      </c>
      <c r="I782">
        <v>5185</v>
      </c>
      <c r="J782">
        <v>47.45</v>
      </c>
      <c r="K782">
        <v>31.79</v>
      </c>
      <c r="L782">
        <v>246028.25</v>
      </c>
      <c r="M782">
        <v>164831.15</v>
      </c>
      <c r="N782">
        <v>81197.100000000006</v>
      </c>
    </row>
    <row r="783" spans="1:14">
      <c r="A783" t="s">
        <v>23</v>
      </c>
      <c r="B783" t="s">
        <v>147</v>
      </c>
      <c r="C783" t="s">
        <v>33</v>
      </c>
      <c r="D783" t="s">
        <v>17</v>
      </c>
      <c r="E783" t="s">
        <v>29</v>
      </c>
      <c r="F783" s="18">
        <v>42417</v>
      </c>
      <c r="G783">
        <v>461445796</v>
      </c>
      <c r="H783" s="18">
        <v>42451</v>
      </c>
      <c r="I783">
        <v>920</v>
      </c>
      <c r="J783">
        <v>81.73</v>
      </c>
      <c r="K783">
        <v>56.67</v>
      </c>
      <c r="L783">
        <v>75191.600000000006</v>
      </c>
      <c r="M783">
        <v>52136.4</v>
      </c>
      <c r="N783">
        <v>23055.200000000001</v>
      </c>
    </row>
    <row r="784" spans="1:14">
      <c r="A784" t="s">
        <v>40</v>
      </c>
      <c r="B784" t="s">
        <v>214</v>
      </c>
      <c r="C784" t="s">
        <v>33</v>
      </c>
      <c r="D784" t="s">
        <v>17</v>
      </c>
      <c r="E784" t="s">
        <v>29</v>
      </c>
      <c r="F784" s="18">
        <v>41634</v>
      </c>
      <c r="G784">
        <v>195268094</v>
      </c>
      <c r="H784" s="18">
        <v>41660</v>
      </c>
      <c r="I784">
        <v>3023</v>
      </c>
      <c r="J784">
        <v>81.73</v>
      </c>
      <c r="K784">
        <v>56.67</v>
      </c>
      <c r="L784">
        <v>247069.79</v>
      </c>
      <c r="M784">
        <v>171313.41</v>
      </c>
      <c r="N784">
        <v>75756.38</v>
      </c>
    </row>
    <row r="785" spans="1:14">
      <c r="A785" t="s">
        <v>14</v>
      </c>
      <c r="B785" t="s">
        <v>211</v>
      </c>
      <c r="C785" t="s">
        <v>20</v>
      </c>
      <c r="D785" t="s">
        <v>21</v>
      </c>
      <c r="E785" t="s">
        <v>22</v>
      </c>
      <c r="F785" s="18">
        <v>41263</v>
      </c>
      <c r="G785">
        <v>664693725</v>
      </c>
      <c r="H785" s="18">
        <v>41267</v>
      </c>
      <c r="I785">
        <v>6499</v>
      </c>
      <c r="J785">
        <v>152.58000000000001</v>
      </c>
      <c r="K785">
        <v>97.44</v>
      </c>
      <c r="L785">
        <v>991617.42</v>
      </c>
      <c r="M785">
        <v>633262.56000000006</v>
      </c>
      <c r="N785">
        <v>358354.86</v>
      </c>
    </row>
    <row r="786" spans="1:14">
      <c r="A786" t="s">
        <v>40</v>
      </c>
      <c r="B786" t="s">
        <v>150</v>
      </c>
      <c r="C786" t="s">
        <v>20</v>
      </c>
      <c r="D786" t="s">
        <v>17</v>
      </c>
      <c r="E786" t="s">
        <v>22</v>
      </c>
      <c r="F786" s="18">
        <v>40977</v>
      </c>
      <c r="G786">
        <v>840084016</v>
      </c>
      <c r="H786" s="18">
        <v>40994</v>
      </c>
      <c r="I786">
        <v>8384</v>
      </c>
      <c r="J786">
        <v>152.58000000000001</v>
      </c>
      <c r="K786">
        <v>97.44</v>
      </c>
      <c r="L786">
        <v>1279230.72</v>
      </c>
      <c r="M786">
        <v>816936.95999999996</v>
      </c>
      <c r="N786">
        <v>462293.76000000001</v>
      </c>
    </row>
    <row r="787" spans="1:14">
      <c r="A787" t="s">
        <v>40</v>
      </c>
      <c r="B787" t="s">
        <v>113</v>
      </c>
      <c r="C787" t="s">
        <v>45</v>
      </c>
      <c r="D787" t="s">
        <v>21</v>
      </c>
      <c r="E787" t="s">
        <v>29</v>
      </c>
      <c r="F787" s="18">
        <v>42221</v>
      </c>
      <c r="G787">
        <v>662112796</v>
      </c>
      <c r="H787" s="18">
        <v>42271</v>
      </c>
      <c r="I787">
        <v>2745</v>
      </c>
      <c r="J787">
        <v>437.2</v>
      </c>
      <c r="K787">
        <v>263.33</v>
      </c>
      <c r="L787">
        <v>1200114</v>
      </c>
      <c r="M787">
        <v>722840.85</v>
      </c>
      <c r="N787">
        <v>477273.15</v>
      </c>
    </row>
    <row r="788" spans="1:14">
      <c r="A788" t="s">
        <v>34</v>
      </c>
      <c r="B788" t="s">
        <v>85</v>
      </c>
      <c r="C788" t="s">
        <v>71</v>
      </c>
      <c r="D788" t="s">
        <v>17</v>
      </c>
      <c r="E788" t="s">
        <v>22</v>
      </c>
      <c r="F788" s="18">
        <v>41294</v>
      </c>
      <c r="G788">
        <v>591766393</v>
      </c>
      <c r="H788" s="18">
        <v>41343</v>
      </c>
      <c r="I788">
        <v>5681</v>
      </c>
      <c r="J788">
        <v>154.06</v>
      </c>
      <c r="K788">
        <v>90.93</v>
      </c>
      <c r="L788">
        <v>875214.86</v>
      </c>
      <c r="M788">
        <v>516573.33</v>
      </c>
      <c r="N788">
        <v>358641.53</v>
      </c>
    </row>
    <row r="789" spans="1:14">
      <c r="A789" t="s">
        <v>40</v>
      </c>
      <c r="B789" t="s">
        <v>193</v>
      </c>
      <c r="C789" t="s">
        <v>36</v>
      </c>
      <c r="D789" t="s">
        <v>17</v>
      </c>
      <c r="E789" t="s">
        <v>37</v>
      </c>
      <c r="F789" s="18">
        <v>41801</v>
      </c>
      <c r="G789">
        <v>260343635</v>
      </c>
      <c r="H789" s="18">
        <v>41802</v>
      </c>
      <c r="I789">
        <v>322</v>
      </c>
      <c r="J789">
        <v>109.28</v>
      </c>
      <c r="K789">
        <v>35.840000000000003</v>
      </c>
      <c r="L789">
        <v>35188.160000000003</v>
      </c>
      <c r="M789">
        <v>11540.48</v>
      </c>
      <c r="N789">
        <v>23647.68</v>
      </c>
    </row>
    <row r="790" spans="1:14">
      <c r="A790" t="s">
        <v>26</v>
      </c>
      <c r="B790" t="s">
        <v>160</v>
      </c>
      <c r="C790" t="s">
        <v>50</v>
      </c>
      <c r="D790" t="s">
        <v>21</v>
      </c>
      <c r="E790" t="s">
        <v>22</v>
      </c>
      <c r="F790" s="18">
        <v>42205</v>
      </c>
      <c r="G790">
        <v>719455850</v>
      </c>
      <c r="H790" s="18">
        <v>42212</v>
      </c>
      <c r="I790">
        <v>1829</v>
      </c>
      <c r="J790">
        <v>421.89</v>
      </c>
      <c r="K790">
        <v>364.69</v>
      </c>
      <c r="L790">
        <v>771636.81</v>
      </c>
      <c r="M790">
        <v>667018.01</v>
      </c>
      <c r="N790">
        <v>104618.8</v>
      </c>
    </row>
    <row r="791" spans="1:14">
      <c r="A791" t="s">
        <v>23</v>
      </c>
      <c r="B791" t="s">
        <v>171</v>
      </c>
      <c r="C791" t="s">
        <v>45</v>
      </c>
      <c r="D791" t="s">
        <v>21</v>
      </c>
      <c r="E791" t="s">
        <v>22</v>
      </c>
      <c r="F791" s="18">
        <v>42738</v>
      </c>
      <c r="G791">
        <v>391026866</v>
      </c>
      <c r="H791" s="18">
        <v>42743</v>
      </c>
      <c r="I791">
        <v>2394</v>
      </c>
      <c r="J791">
        <v>437.2</v>
      </c>
      <c r="K791">
        <v>263.33</v>
      </c>
      <c r="L791">
        <v>1046656.8</v>
      </c>
      <c r="M791">
        <v>630412.02</v>
      </c>
      <c r="N791">
        <v>416244.78</v>
      </c>
    </row>
    <row r="792" spans="1:14">
      <c r="A792" t="s">
        <v>26</v>
      </c>
      <c r="B792" t="s">
        <v>75</v>
      </c>
      <c r="C792" t="s">
        <v>33</v>
      </c>
      <c r="D792" t="s">
        <v>21</v>
      </c>
      <c r="E792" t="s">
        <v>29</v>
      </c>
      <c r="F792" s="18">
        <v>41258</v>
      </c>
      <c r="G792">
        <v>917293012</v>
      </c>
      <c r="H792" s="18">
        <v>41304</v>
      </c>
      <c r="I792">
        <v>6241</v>
      </c>
      <c r="J792">
        <v>81.73</v>
      </c>
      <c r="K792">
        <v>56.67</v>
      </c>
      <c r="L792">
        <v>510076.93</v>
      </c>
      <c r="M792">
        <v>353677.47</v>
      </c>
      <c r="N792">
        <v>156399.46</v>
      </c>
    </row>
    <row r="793" spans="1:14">
      <c r="A793" t="s">
        <v>34</v>
      </c>
      <c r="B793" t="s">
        <v>95</v>
      </c>
      <c r="C793" t="s">
        <v>16</v>
      </c>
      <c r="D793" t="s">
        <v>21</v>
      </c>
      <c r="E793" t="s">
        <v>29</v>
      </c>
      <c r="F793" s="18">
        <v>42924</v>
      </c>
      <c r="G793">
        <v>410803115</v>
      </c>
      <c r="H793" s="18">
        <v>42943</v>
      </c>
      <c r="I793">
        <v>4626</v>
      </c>
      <c r="J793">
        <v>255.28</v>
      </c>
      <c r="K793">
        <v>159.41999999999999</v>
      </c>
      <c r="L793">
        <v>1180925.28</v>
      </c>
      <c r="M793">
        <v>737476.92</v>
      </c>
      <c r="N793">
        <v>443448.36</v>
      </c>
    </row>
    <row r="794" spans="1:14">
      <c r="A794" t="s">
        <v>23</v>
      </c>
      <c r="B794" t="s">
        <v>187</v>
      </c>
      <c r="C794" t="s">
        <v>71</v>
      </c>
      <c r="D794" t="s">
        <v>21</v>
      </c>
      <c r="E794" t="s">
        <v>22</v>
      </c>
      <c r="F794" s="18">
        <v>42223</v>
      </c>
      <c r="G794">
        <v>204418504</v>
      </c>
      <c r="H794" s="18">
        <v>42250</v>
      </c>
      <c r="I794">
        <v>833</v>
      </c>
      <c r="J794">
        <v>154.06</v>
      </c>
      <c r="K794">
        <v>90.93</v>
      </c>
      <c r="L794">
        <v>128331.98</v>
      </c>
      <c r="M794">
        <v>75744.69</v>
      </c>
      <c r="N794">
        <v>52587.29</v>
      </c>
    </row>
    <row r="795" spans="1:14">
      <c r="A795" t="s">
        <v>40</v>
      </c>
      <c r="B795" t="s">
        <v>165</v>
      </c>
      <c r="C795" t="s">
        <v>33</v>
      </c>
      <c r="D795" t="s">
        <v>17</v>
      </c>
      <c r="E795" t="s">
        <v>22</v>
      </c>
      <c r="F795" s="18">
        <v>40944</v>
      </c>
      <c r="G795">
        <v>801313006</v>
      </c>
      <c r="H795" s="18">
        <v>40954</v>
      </c>
      <c r="I795">
        <v>5180</v>
      </c>
      <c r="J795">
        <v>81.73</v>
      </c>
      <c r="K795">
        <v>56.67</v>
      </c>
      <c r="L795">
        <v>423361.4</v>
      </c>
      <c r="M795">
        <v>293550.59999999998</v>
      </c>
      <c r="N795">
        <v>129810.8</v>
      </c>
    </row>
    <row r="796" spans="1:14">
      <c r="A796" t="s">
        <v>23</v>
      </c>
      <c r="B796" t="s">
        <v>217</v>
      </c>
      <c r="C796" t="s">
        <v>50</v>
      </c>
      <c r="D796" t="s">
        <v>21</v>
      </c>
      <c r="E796" t="s">
        <v>29</v>
      </c>
      <c r="F796" s="18">
        <v>41265</v>
      </c>
      <c r="G796">
        <v>524972951</v>
      </c>
      <c r="H796" s="18">
        <v>41291</v>
      </c>
      <c r="I796">
        <v>17</v>
      </c>
      <c r="J796">
        <v>421.89</v>
      </c>
      <c r="K796">
        <v>364.69</v>
      </c>
      <c r="L796">
        <v>7172.13</v>
      </c>
      <c r="M796">
        <v>6199.73</v>
      </c>
      <c r="N796">
        <v>972.4</v>
      </c>
    </row>
    <row r="797" spans="1:14">
      <c r="A797" t="s">
        <v>23</v>
      </c>
      <c r="B797" t="s">
        <v>105</v>
      </c>
      <c r="C797" t="s">
        <v>25</v>
      </c>
      <c r="D797" t="s">
        <v>17</v>
      </c>
      <c r="E797" t="s">
        <v>22</v>
      </c>
      <c r="F797" s="18">
        <v>41605</v>
      </c>
      <c r="G797">
        <v>469197165</v>
      </c>
      <c r="H797" s="18">
        <v>41619</v>
      </c>
      <c r="I797">
        <v>4723</v>
      </c>
      <c r="J797">
        <v>47.45</v>
      </c>
      <c r="K797">
        <v>31.79</v>
      </c>
      <c r="L797">
        <v>224106.35</v>
      </c>
      <c r="M797">
        <v>150144.17000000001</v>
      </c>
      <c r="N797">
        <v>73962.179999999993</v>
      </c>
    </row>
    <row r="798" spans="1:14">
      <c r="A798" t="s">
        <v>31</v>
      </c>
      <c r="B798" t="s">
        <v>133</v>
      </c>
      <c r="C798" t="s">
        <v>43</v>
      </c>
      <c r="D798" t="s">
        <v>21</v>
      </c>
      <c r="E798" t="s">
        <v>29</v>
      </c>
      <c r="F798" s="18">
        <v>40772</v>
      </c>
      <c r="G798">
        <v>448096978</v>
      </c>
      <c r="H798" s="18">
        <v>40804</v>
      </c>
      <c r="I798">
        <v>708</v>
      </c>
      <c r="J798">
        <v>651.21</v>
      </c>
      <c r="K798">
        <v>524.96</v>
      </c>
      <c r="L798">
        <v>461056.68</v>
      </c>
      <c r="M798">
        <v>371671.68</v>
      </c>
      <c r="N798">
        <v>89385</v>
      </c>
    </row>
    <row r="799" spans="1:14">
      <c r="A799" t="s">
        <v>34</v>
      </c>
      <c r="B799" t="s">
        <v>215</v>
      </c>
      <c r="C799" t="s">
        <v>36</v>
      </c>
      <c r="D799" t="s">
        <v>17</v>
      </c>
      <c r="E799" t="s">
        <v>37</v>
      </c>
      <c r="F799" s="18">
        <v>42111</v>
      </c>
      <c r="G799">
        <v>346096217</v>
      </c>
      <c r="H799" s="18">
        <v>42134</v>
      </c>
      <c r="I799">
        <v>6417</v>
      </c>
      <c r="J799">
        <v>109.28</v>
      </c>
      <c r="K799">
        <v>35.840000000000003</v>
      </c>
      <c r="L799">
        <v>701249.76</v>
      </c>
      <c r="M799">
        <v>229985.28</v>
      </c>
      <c r="N799">
        <v>471264.48</v>
      </c>
    </row>
    <row r="800" spans="1:14">
      <c r="A800" t="s">
        <v>14</v>
      </c>
      <c r="B800" t="s">
        <v>62</v>
      </c>
      <c r="C800" t="s">
        <v>59</v>
      </c>
      <c r="D800" t="s">
        <v>17</v>
      </c>
      <c r="E800" t="s">
        <v>37</v>
      </c>
      <c r="F800" s="18">
        <v>41057</v>
      </c>
      <c r="G800">
        <v>567931210</v>
      </c>
      <c r="H800" s="18">
        <v>41102</v>
      </c>
      <c r="I800">
        <v>2321</v>
      </c>
      <c r="J800">
        <v>9.33</v>
      </c>
      <c r="K800">
        <v>6.92</v>
      </c>
      <c r="L800">
        <v>21654.93</v>
      </c>
      <c r="M800">
        <v>16061.32</v>
      </c>
      <c r="N800">
        <v>5593.61</v>
      </c>
    </row>
    <row r="801" spans="1:14">
      <c r="A801" t="s">
        <v>23</v>
      </c>
      <c r="B801" t="s">
        <v>175</v>
      </c>
      <c r="C801" t="s">
        <v>79</v>
      </c>
      <c r="D801" t="s">
        <v>21</v>
      </c>
      <c r="E801" t="s">
        <v>37</v>
      </c>
      <c r="F801" s="18">
        <v>40352</v>
      </c>
      <c r="G801">
        <v>688650786</v>
      </c>
      <c r="H801" s="18">
        <v>40397</v>
      </c>
      <c r="I801">
        <v>5926</v>
      </c>
      <c r="J801">
        <v>668.27</v>
      </c>
      <c r="K801">
        <v>502.54</v>
      </c>
      <c r="L801">
        <v>3960168.02</v>
      </c>
      <c r="M801">
        <v>2978052.04</v>
      </c>
      <c r="N801">
        <v>982115.98</v>
      </c>
    </row>
    <row r="802" spans="1:14">
      <c r="A802" t="s">
        <v>34</v>
      </c>
      <c r="B802" t="s">
        <v>197</v>
      </c>
      <c r="C802" t="s">
        <v>16</v>
      </c>
      <c r="D802" t="s">
        <v>17</v>
      </c>
      <c r="E802" t="s">
        <v>18</v>
      </c>
      <c r="F802" s="18">
        <v>40359</v>
      </c>
      <c r="G802">
        <v>803616273</v>
      </c>
      <c r="H802" s="18">
        <v>40389</v>
      </c>
      <c r="I802">
        <v>6768</v>
      </c>
      <c r="J802">
        <v>255.28</v>
      </c>
      <c r="K802">
        <v>159.41999999999999</v>
      </c>
      <c r="L802">
        <v>1727735.04</v>
      </c>
      <c r="M802">
        <v>1078954.56</v>
      </c>
      <c r="N802">
        <v>648780.48</v>
      </c>
    </row>
    <row r="803" spans="1:14">
      <c r="A803" t="s">
        <v>53</v>
      </c>
      <c r="B803" t="s">
        <v>210</v>
      </c>
      <c r="C803" t="s">
        <v>20</v>
      </c>
      <c r="D803" t="s">
        <v>21</v>
      </c>
      <c r="E803" t="s">
        <v>18</v>
      </c>
      <c r="F803" s="18">
        <v>40447</v>
      </c>
      <c r="G803">
        <v>178501498</v>
      </c>
      <c r="H803" s="18">
        <v>40497</v>
      </c>
      <c r="I803">
        <v>1415</v>
      </c>
      <c r="J803">
        <v>152.58000000000001</v>
      </c>
      <c r="K803">
        <v>97.44</v>
      </c>
      <c r="L803">
        <v>215900.7</v>
      </c>
      <c r="M803">
        <v>137877.6</v>
      </c>
      <c r="N803">
        <v>78023.100000000006</v>
      </c>
    </row>
    <row r="804" spans="1:14">
      <c r="A804" t="s">
        <v>40</v>
      </c>
      <c r="B804" t="s">
        <v>101</v>
      </c>
      <c r="C804" t="s">
        <v>45</v>
      </c>
      <c r="D804" t="s">
        <v>21</v>
      </c>
      <c r="E804" t="s">
        <v>37</v>
      </c>
      <c r="F804" s="18">
        <v>40375</v>
      </c>
      <c r="G804">
        <v>399292790</v>
      </c>
      <c r="H804" s="18">
        <v>40387</v>
      </c>
      <c r="I804">
        <v>8465</v>
      </c>
      <c r="J804">
        <v>437.2</v>
      </c>
      <c r="K804">
        <v>263.33</v>
      </c>
      <c r="L804">
        <v>3700898</v>
      </c>
      <c r="M804">
        <v>2229088.4500000002</v>
      </c>
      <c r="N804">
        <v>1471809.55</v>
      </c>
    </row>
    <row r="805" spans="1:14">
      <c r="A805" t="s">
        <v>40</v>
      </c>
      <c r="B805" t="s">
        <v>167</v>
      </c>
      <c r="C805" t="s">
        <v>43</v>
      </c>
      <c r="D805" t="s">
        <v>17</v>
      </c>
      <c r="E805" t="s">
        <v>29</v>
      </c>
      <c r="F805" s="18">
        <v>41672</v>
      </c>
      <c r="G805">
        <v>422288978</v>
      </c>
      <c r="H805" s="18">
        <v>41691</v>
      </c>
      <c r="I805">
        <v>3548</v>
      </c>
      <c r="J805">
        <v>651.21</v>
      </c>
      <c r="K805">
        <v>524.96</v>
      </c>
      <c r="L805">
        <v>2310493.08</v>
      </c>
      <c r="M805">
        <v>1862558.08</v>
      </c>
      <c r="N805">
        <v>447935</v>
      </c>
    </row>
    <row r="806" spans="1:14">
      <c r="A806" t="s">
        <v>26</v>
      </c>
      <c r="B806" t="s">
        <v>180</v>
      </c>
      <c r="C806" t="s">
        <v>71</v>
      </c>
      <c r="D806" t="s">
        <v>21</v>
      </c>
      <c r="E806" t="s">
        <v>22</v>
      </c>
      <c r="F806" s="18">
        <v>40725</v>
      </c>
      <c r="G806">
        <v>624101388</v>
      </c>
      <c r="H806" s="18">
        <v>40755</v>
      </c>
      <c r="I806">
        <v>4324</v>
      </c>
      <c r="J806">
        <v>154.06</v>
      </c>
      <c r="K806">
        <v>90.93</v>
      </c>
      <c r="L806">
        <v>666155.43999999994</v>
      </c>
      <c r="M806">
        <v>393181.32</v>
      </c>
      <c r="N806">
        <v>272974.12</v>
      </c>
    </row>
    <row r="807" spans="1:14">
      <c r="A807" t="s">
        <v>34</v>
      </c>
      <c r="B807" t="s">
        <v>197</v>
      </c>
      <c r="C807" t="s">
        <v>28</v>
      </c>
      <c r="D807" t="s">
        <v>17</v>
      </c>
      <c r="E807" t="s">
        <v>22</v>
      </c>
      <c r="F807" s="18">
        <v>41227</v>
      </c>
      <c r="G807">
        <v>551653850</v>
      </c>
      <c r="H807" s="18">
        <v>41275</v>
      </c>
      <c r="I807">
        <v>5488</v>
      </c>
      <c r="J807">
        <v>205.7</v>
      </c>
      <c r="K807">
        <v>117.11</v>
      </c>
      <c r="L807">
        <v>1128881.6000000001</v>
      </c>
      <c r="M807">
        <v>642699.68000000005</v>
      </c>
      <c r="N807">
        <v>486181.92</v>
      </c>
    </row>
    <row r="808" spans="1:14">
      <c r="A808" t="s">
        <v>14</v>
      </c>
      <c r="B808" t="s">
        <v>88</v>
      </c>
      <c r="C808" t="s">
        <v>50</v>
      </c>
      <c r="D808" t="s">
        <v>17</v>
      </c>
      <c r="E808" t="s">
        <v>29</v>
      </c>
      <c r="F808" s="18">
        <v>41724</v>
      </c>
      <c r="G808">
        <v>272182691</v>
      </c>
      <c r="H808" s="18">
        <v>41759</v>
      </c>
      <c r="I808">
        <v>3762</v>
      </c>
      <c r="J808">
        <v>421.89</v>
      </c>
      <c r="K808">
        <v>364.69</v>
      </c>
      <c r="L808">
        <v>1587150.18</v>
      </c>
      <c r="M808">
        <v>1371963.78</v>
      </c>
      <c r="N808">
        <v>215186.4</v>
      </c>
    </row>
    <row r="809" spans="1:14">
      <c r="A809" t="s">
        <v>23</v>
      </c>
      <c r="B809" t="s">
        <v>178</v>
      </c>
      <c r="C809" t="s">
        <v>43</v>
      </c>
      <c r="D809" t="s">
        <v>17</v>
      </c>
      <c r="E809" t="s">
        <v>18</v>
      </c>
      <c r="F809" s="18">
        <v>42538</v>
      </c>
      <c r="G809">
        <v>823236739</v>
      </c>
      <c r="H809" s="18">
        <v>42583</v>
      </c>
      <c r="I809">
        <v>2900</v>
      </c>
      <c r="J809">
        <v>651.21</v>
      </c>
      <c r="K809">
        <v>524.96</v>
      </c>
      <c r="L809">
        <v>1888509</v>
      </c>
      <c r="M809">
        <v>1522384</v>
      </c>
      <c r="N809">
        <v>366125</v>
      </c>
    </row>
    <row r="810" spans="1:14">
      <c r="A810" t="s">
        <v>40</v>
      </c>
      <c r="B810" t="s">
        <v>150</v>
      </c>
      <c r="C810" t="s">
        <v>33</v>
      </c>
      <c r="D810" t="s">
        <v>21</v>
      </c>
      <c r="E810" t="s">
        <v>29</v>
      </c>
      <c r="F810" s="18">
        <v>41610</v>
      </c>
      <c r="G810">
        <v>162677323</v>
      </c>
      <c r="H810" s="18">
        <v>41650</v>
      </c>
      <c r="I810">
        <v>8690</v>
      </c>
      <c r="J810">
        <v>81.73</v>
      </c>
      <c r="K810">
        <v>56.67</v>
      </c>
      <c r="L810">
        <v>710233.7</v>
      </c>
      <c r="M810">
        <v>492462.3</v>
      </c>
      <c r="N810">
        <v>217771.4</v>
      </c>
    </row>
    <row r="811" spans="1:14">
      <c r="A811" t="s">
        <v>14</v>
      </c>
      <c r="B811" t="s">
        <v>161</v>
      </c>
      <c r="C811" t="s">
        <v>79</v>
      </c>
      <c r="D811" t="s">
        <v>17</v>
      </c>
      <c r="E811" t="s">
        <v>18</v>
      </c>
      <c r="F811" s="18">
        <v>41423</v>
      </c>
      <c r="G811">
        <v>818678271</v>
      </c>
      <c r="H811" s="18">
        <v>41450</v>
      </c>
      <c r="I811">
        <v>3948</v>
      </c>
      <c r="J811">
        <v>668.27</v>
      </c>
      <c r="K811">
        <v>502.54</v>
      </c>
      <c r="L811">
        <v>2638329.96</v>
      </c>
      <c r="M811">
        <v>1984027.92</v>
      </c>
      <c r="N811">
        <v>654302.04</v>
      </c>
    </row>
    <row r="812" spans="1:14">
      <c r="A812" t="s">
        <v>23</v>
      </c>
      <c r="B812" t="s">
        <v>132</v>
      </c>
      <c r="C812" t="s">
        <v>59</v>
      </c>
      <c r="D812" t="s">
        <v>21</v>
      </c>
      <c r="E812" t="s">
        <v>29</v>
      </c>
      <c r="F812" s="18">
        <v>42080</v>
      </c>
      <c r="G812">
        <v>439725911</v>
      </c>
      <c r="H812" s="18">
        <v>42101</v>
      </c>
      <c r="I812">
        <v>3524</v>
      </c>
      <c r="J812">
        <v>9.33</v>
      </c>
      <c r="K812">
        <v>6.92</v>
      </c>
      <c r="L812">
        <v>32878.92</v>
      </c>
      <c r="M812">
        <v>24386.080000000002</v>
      </c>
      <c r="N812">
        <v>8492.84</v>
      </c>
    </row>
    <row r="813" spans="1:14">
      <c r="A813" t="s">
        <v>26</v>
      </c>
      <c r="B813" t="s">
        <v>160</v>
      </c>
      <c r="C813" t="s">
        <v>25</v>
      </c>
      <c r="D813" t="s">
        <v>21</v>
      </c>
      <c r="E813" t="s">
        <v>37</v>
      </c>
      <c r="F813" s="18">
        <v>42691</v>
      </c>
      <c r="G813">
        <v>344619071</v>
      </c>
      <c r="H813" s="18">
        <v>42720</v>
      </c>
      <c r="I813">
        <v>9296</v>
      </c>
      <c r="J813">
        <v>47.45</v>
      </c>
      <c r="K813">
        <v>31.79</v>
      </c>
      <c r="L813">
        <v>441095.2</v>
      </c>
      <c r="M813">
        <v>295519.84000000003</v>
      </c>
      <c r="N813">
        <v>145575.35999999999</v>
      </c>
    </row>
    <row r="814" spans="1:14">
      <c r="A814" t="s">
        <v>40</v>
      </c>
      <c r="B814" t="s">
        <v>200</v>
      </c>
      <c r="C814" t="s">
        <v>16</v>
      </c>
      <c r="D814" t="s">
        <v>21</v>
      </c>
      <c r="E814" t="s">
        <v>18</v>
      </c>
      <c r="F814" s="18">
        <v>42755</v>
      </c>
      <c r="G814">
        <v>572469079</v>
      </c>
      <c r="H814" s="18">
        <v>42772</v>
      </c>
      <c r="I814">
        <v>5177</v>
      </c>
      <c r="J814">
        <v>255.28</v>
      </c>
      <c r="K814">
        <v>159.41999999999999</v>
      </c>
      <c r="L814">
        <v>1321584.56</v>
      </c>
      <c r="M814">
        <v>825317.34</v>
      </c>
      <c r="N814">
        <v>496267.22</v>
      </c>
    </row>
    <row r="815" spans="1:14">
      <c r="A815" t="s">
        <v>40</v>
      </c>
      <c r="B815" t="s">
        <v>214</v>
      </c>
      <c r="C815" t="s">
        <v>25</v>
      </c>
      <c r="D815" t="s">
        <v>21</v>
      </c>
      <c r="E815" t="s">
        <v>18</v>
      </c>
      <c r="F815" s="18">
        <v>40777</v>
      </c>
      <c r="G815">
        <v>332699763</v>
      </c>
      <c r="H815" s="18">
        <v>40821</v>
      </c>
      <c r="I815">
        <v>2108</v>
      </c>
      <c r="J815">
        <v>47.45</v>
      </c>
      <c r="K815">
        <v>31.79</v>
      </c>
      <c r="L815">
        <v>100024.6</v>
      </c>
      <c r="M815">
        <v>67013.320000000007</v>
      </c>
      <c r="N815">
        <v>33011.279999999999</v>
      </c>
    </row>
    <row r="816" spans="1:14">
      <c r="A816" t="s">
        <v>23</v>
      </c>
      <c r="B816" t="s">
        <v>124</v>
      </c>
      <c r="C816" t="s">
        <v>20</v>
      </c>
      <c r="D816" t="s">
        <v>17</v>
      </c>
      <c r="E816" t="s">
        <v>37</v>
      </c>
      <c r="F816" s="18">
        <v>41183</v>
      </c>
      <c r="G816">
        <v>255047452</v>
      </c>
      <c r="H816" s="18">
        <v>41212</v>
      </c>
      <c r="I816">
        <v>3064</v>
      </c>
      <c r="J816">
        <v>152.58000000000001</v>
      </c>
      <c r="K816">
        <v>97.44</v>
      </c>
      <c r="L816">
        <v>467505.12</v>
      </c>
      <c r="M816">
        <v>298556.15999999997</v>
      </c>
      <c r="N816">
        <v>168948.96</v>
      </c>
    </row>
    <row r="817" spans="1:14">
      <c r="A817" t="s">
        <v>34</v>
      </c>
      <c r="B817" t="s">
        <v>85</v>
      </c>
      <c r="C817" t="s">
        <v>45</v>
      </c>
      <c r="D817" t="s">
        <v>17</v>
      </c>
      <c r="E817" t="s">
        <v>37</v>
      </c>
      <c r="F817" s="18">
        <v>41873</v>
      </c>
      <c r="G817">
        <v>139560973</v>
      </c>
      <c r="H817" s="18">
        <v>41903</v>
      </c>
      <c r="I817">
        <v>8048</v>
      </c>
      <c r="J817">
        <v>437.2</v>
      </c>
      <c r="K817">
        <v>263.33</v>
      </c>
      <c r="L817">
        <v>3518585.6</v>
      </c>
      <c r="M817">
        <v>2119279.84</v>
      </c>
      <c r="N817">
        <v>1399305.76</v>
      </c>
    </row>
    <row r="818" spans="1:14">
      <c r="A818" t="s">
        <v>31</v>
      </c>
      <c r="B818" t="s">
        <v>190</v>
      </c>
      <c r="C818" t="s">
        <v>36</v>
      </c>
      <c r="D818" t="s">
        <v>17</v>
      </c>
      <c r="E818" t="s">
        <v>18</v>
      </c>
      <c r="F818" s="18">
        <v>41135</v>
      </c>
      <c r="G818">
        <v>306601655</v>
      </c>
      <c r="H818" s="18">
        <v>41154</v>
      </c>
      <c r="I818">
        <v>9098</v>
      </c>
      <c r="J818">
        <v>109.28</v>
      </c>
      <c r="K818">
        <v>35.840000000000003</v>
      </c>
      <c r="L818">
        <v>994229.44</v>
      </c>
      <c r="M818">
        <v>326072.32000000001</v>
      </c>
      <c r="N818">
        <v>668157.12</v>
      </c>
    </row>
    <row r="819" spans="1:14">
      <c r="A819" t="s">
        <v>26</v>
      </c>
      <c r="B819" t="s">
        <v>176</v>
      </c>
      <c r="C819" t="s">
        <v>25</v>
      </c>
      <c r="D819" t="s">
        <v>21</v>
      </c>
      <c r="E819" t="s">
        <v>18</v>
      </c>
      <c r="F819" s="18">
        <v>41796</v>
      </c>
      <c r="G819">
        <v>246843326</v>
      </c>
      <c r="H819" s="18">
        <v>41802</v>
      </c>
      <c r="I819">
        <v>5280</v>
      </c>
      <c r="J819">
        <v>47.45</v>
      </c>
      <c r="K819">
        <v>31.79</v>
      </c>
      <c r="L819">
        <v>250536</v>
      </c>
      <c r="M819">
        <v>167851.2</v>
      </c>
      <c r="N819">
        <v>82684.800000000003</v>
      </c>
    </row>
    <row r="820" spans="1:14">
      <c r="A820" t="s">
        <v>26</v>
      </c>
      <c r="B820" t="s">
        <v>122</v>
      </c>
      <c r="C820" t="s">
        <v>43</v>
      </c>
      <c r="D820" t="s">
        <v>17</v>
      </c>
      <c r="E820" t="s">
        <v>18</v>
      </c>
      <c r="F820" s="18">
        <v>41541</v>
      </c>
      <c r="G820">
        <v>871272313</v>
      </c>
      <c r="H820" s="18">
        <v>41556</v>
      </c>
      <c r="I820">
        <v>7694</v>
      </c>
      <c r="J820">
        <v>651.21</v>
      </c>
      <c r="K820">
        <v>524.96</v>
      </c>
      <c r="L820">
        <v>5010409.74</v>
      </c>
      <c r="M820">
        <v>4039042.24</v>
      </c>
      <c r="N820">
        <v>971367.5</v>
      </c>
    </row>
    <row r="821" spans="1:14">
      <c r="A821" t="s">
        <v>14</v>
      </c>
      <c r="B821" t="s">
        <v>19</v>
      </c>
      <c r="C821" t="s">
        <v>59</v>
      </c>
      <c r="D821" t="s">
        <v>17</v>
      </c>
      <c r="E821" t="s">
        <v>18</v>
      </c>
      <c r="F821" s="18">
        <v>42590</v>
      </c>
      <c r="G821">
        <v>461187446</v>
      </c>
      <c r="H821" s="18">
        <v>42596</v>
      </c>
      <c r="I821">
        <v>4469</v>
      </c>
      <c r="J821">
        <v>9.33</v>
      </c>
      <c r="K821">
        <v>6.92</v>
      </c>
      <c r="L821">
        <v>41695.769999999997</v>
      </c>
      <c r="M821">
        <v>30925.48</v>
      </c>
      <c r="N821">
        <v>10770.29</v>
      </c>
    </row>
    <row r="822" spans="1:14">
      <c r="A822" t="s">
        <v>40</v>
      </c>
      <c r="B822" t="s">
        <v>114</v>
      </c>
      <c r="C822" t="s">
        <v>45</v>
      </c>
      <c r="D822" t="s">
        <v>21</v>
      </c>
      <c r="E822" t="s">
        <v>18</v>
      </c>
      <c r="F822" s="18">
        <v>42022</v>
      </c>
      <c r="G822">
        <v>518200051</v>
      </c>
      <c r="H822" s="18">
        <v>42026</v>
      </c>
      <c r="I822">
        <v>5766</v>
      </c>
      <c r="J822">
        <v>437.2</v>
      </c>
      <c r="K822">
        <v>263.33</v>
      </c>
      <c r="L822">
        <v>2520895.2000000002</v>
      </c>
      <c r="M822">
        <v>1518360.78</v>
      </c>
      <c r="N822">
        <v>1002534.42</v>
      </c>
    </row>
    <row r="823" spans="1:14">
      <c r="A823" t="s">
        <v>40</v>
      </c>
      <c r="B823" t="s">
        <v>153</v>
      </c>
      <c r="C823" t="s">
        <v>25</v>
      </c>
      <c r="D823" t="s">
        <v>21</v>
      </c>
      <c r="E823" t="s">
        <v>18</v>
      </c>
      <c r="F823" s="18">
        <v>41455</v>
      </c>
      <c r="G823">
        <v>814233958</v>
      </c>
      <c r="H823" s="18">
        <v>41478</v>
      </c>
      <c r="I823">
        <v>8777</v>
      </c>
      <c r="J823">
        <v>47.45</v>
      </c>
      <c r="K823">
        <v>31.79</v>
      </c>
      <c r="L823">
        <v>416468.65</v>
      </c>
      <c r="M823">
        <v>279020.83</v>
      </c>
      <c r="N823">
        <v>137447.82</v>
      </c>
    </row>
    <row r="824" spans="1:14">
      <c r="A824" t="s">
        <v>26</v>
      </c>
      <c r="B824" t="s">
        <v>160</v>
      </c>
      <c r="C824" t="s">
        <v>45</v>
      </c>
      <c r="D824" t="s">
        <v>21</v>
      </c>
      <c r="E824" t="s">
        <v>37</v>
      </c>
      <c r="F824" s="18">
        <v>42893</v>
      </c>
      <c r="G824">
        <v>741525495</v>
      </c>
      <c r="H824" s="18">
        <v>42932</v>
      </c>
      <c r="I824">
        <v>2727</v>
      </c>
      <c r="J824">
        <v>437.2</v>
      </c>
      <c r="K824">
        <v>263.33</v>
      </c>
      <c r="L824">
        <v>1192244.3999999999</v>
      </c>
      <c r="M824">
        <v>718100.91</v>
      </c>
      <c r="N824">
        <v>474143.49</v>
      </c>
    </row>
    <row r="825" spans="1:14">
      <c r="A825" t="s">
        <v>23</v>
      </c>
      <c r="B825" t="s">
        <v>120</v>
      </c>
      <c r="C825" t="s">
        <v>50</v>
      </c>
      <c r="D825" t="s">
        <v>21</v>
      </c>
      <c r="E825" t="s">
        <v>22</v>
      </c>
      <c r="F825" s="18">
        <v>41816</v>
      </c>
      <c r="G825">
        <v>662623488</v>
      </c>
      <c r="H825" s="18">
        <v>41831</v>
      </c>
      <c r="I825">
        <v>3870</v>
      </c>
      <c r="J825">
        <v>421.89</v>
      </c>
      <c r="K825">
        <v>364.69</v>
      </c>
      <c r="L825">
        <v>1632714.3</v>
      </c>
      <c r="M825">
        <v>1411350.3</v>
      </c>
      <c r="N825">
        <v>221364</v>
      </c>
    </row>
    <row r="826" spans="1:14">
      <c r="A826" t="s">
        <v>23</v>
      </c>
      <c r="B826" t="s">
        <v>83</v>
      </c>
      <c r="C826" t="s">
        <v>71</v>
      </c>
      <c r="D826" t="s">
        <v>21</v>
      </c>
      <c r="E826" t="s">
        <v>18</v>
      </c>
      <c r="F826" s="18">
        <v>42391</v>
      </c>
      <c r="G826">
        <v>560389268</v>
      </c>
      <c r="H826" s="18">
        <v>42422</v>
      </c>
      <c r="I826">
        <v>492</v>
      </c>
      <c r="J826">
        <v>154.06</v>
      </c>
      <c r="K826">
        <v>90.93</v>
      </c>
      <c r="L826">
        <v>75797.52</v>
      </c>
      <c r="M826">
        <v>44737.56</v>
      </c>
      <c r="N826">
        <v>31059.96</v>
      </c>
    </row>
    <row r="827" spans="1:14">
      <c r="A827" t="s">
        <v>31</v>
      </c>
      <c r="B827" t="s">
        <v>32</v>
      </c>
      <c r="C827" t="s">
        <v>59</v>
      </c>
      <c r="D827" t="s">
        <v>21</v>
      </c>
      <c r="E827" t="s">
        <v>22</v>
      </c>
      <c r="F827" s="18">
        <v>42259</v>
      </c>
      <c r="G827">
        <v>487996661</v>
      </c>
      <c r="H827" s="18">
        <v>42260</v>
      </c>
      <c r="I827">
        <v>7911</v>
      </c>
      <c r="J827">
        <v>9.33</v>
      </c>
      <c r="K827">
        <v>6.92</v>
      </c>
      <c r="L827">
        <v>73809.63</v>
      </c>
      <c r="M827">
        <v>54744.12</v>
      </c>
      <c r="N827">
        <v>19065.509999999998</v>
      </c>
    </row>
    <row r="828" spans="1:14">
      <c r="A828" t="s">
        <v>53</v>
      </c>
      <c r="B828" t="s">
        <v>210</v>
      </c>
      <c r="C828" t="s">
        <v>71</v>
      </c>
      <c r="D828" t="s">
        <v>17</v>
      </c>
      <c r="E828" t="s">
        <v>29</v>
      </c>
      <c r="F828" s="18">
        <v>42214</v>
      </c>
      <c r="G828">
        <v>118931996</v>
      </c>
      <c r="H828" s="18">
        <v>42220</v>
      </c>
      <c r="I828">
        <v>3475</v>
      </c>
      <c r="J828">
        <v>154.06</v>
      </c>
      <c r="K828">
        <v>90.93</v>
      </c>
      <c r="L828">
        <v>535358.5</v>
      </c>
      <c r="M828">
        <v>315981.75</v>
      </c>
      <c r="N828">
        <v>219376.75</v>
      </c>
    </row>
    <row r="829" spans="1:14">
      <c r="A829" t="s">
        <v>40</v>
      </c>
      <c r="B829" t="s">
        <v>41</v>
      </c>
      <c r="C829" t="s">
        <v>45</v>
      </c>
      <c r="D829" t="s">
        <v>17</v>
      </c>
      <c r="E829" t="s">
        <v>29</v>
      </c>
      <c r="F829" s="18">
        <v>42059</v>
      </c>
      <c r="G829">
        <v>996994102</v>
      </c>
      <c r="H829" s="18">
        <v>42073</v>
      </c>
      <c r="I829">
        <v>1565</v>
      </c>
      <c r="J829">
        <v>437.2</v>
      </c>
      <c r="K829">
        <v>263.33</v>
      </c>
      <c r="L829">
        <v>684218</v>
      </c>
      <c r="M829">
        <v>412111.45</v>
      </c>
      <c r="N829">
        <v>272106.55</v>
      </c>
    </row>
    <row r="830" spans="1:14">
      <c r="A830" t="s">
        <v>26</v>
      </c>
      <c r="B830" t="s">
        <v>164</v>
      </c>
      <c r="C830" t="s">
        <v>33</v>
      </c>
      <c r="D830" t="s">
        <v>17</v>
      </c>
      <c r="E830" t="s">
        <v>22</v>
      </c>
      <c r="F830" s="18">
        <v>41983</v>
      </c>
      <c r="G830">
        <v>686294305</v>
      </c>
      <c r="H830" s="18">
        <v>41988</v>
      </c>
      <c r="I830">
        <v>8591</v>
      </c>
      <c r="J830">
        <v>81.73</v>
      </c>
      <c r="K830">
        <v>56.67</v>
      </c>
      <c r="L830">
        <v>702142.43</v>
      </c>
      <c r="M830">
        <v>486851.97</v>
      </c>
      <c r="N830">
        <v>215290.46</v>
      </c>
    </row>
    <row r="831" spans="1:14">
      <c r="A831" t="s">
        <v>34</v>
      </c>
      <c r="B831" t="s">
        <v>182</v>
      </c>
      <c r="C831" t="s">
        <v>16</v>
      </c>
      <c r="D831" t="s">
        <v>21</v>
      </c>
      <c r="E831" t="s">
        <v>22</v>
      </c>
      <c r="F831" s="18">
        <v>41184</v>
      </c>
      <c r="G831">
        <v>421256434</v>
      </c>
      <c r="H831" s="18">
        <v>41233</v>
      </c>
      <c r="I831">
        <v>7995</v>
      </c>
      <c r="J831">
        <v>255.28</v>
      </c>
      <c r="K831">
        <v>159.41999999999999</v>
      </c>
      <c r="L831">
        <v>2040963.6</v>
      </c>
      <c r="M831">
        <v>1274562.8999999999</v>
      </c>
      <c r="N831">
        <v>766400.7</v>
      </c>
    </row>
    <row r="832" spans="1:14">
      <c r="A832" t="s">
        <v>26</v>
      </c>
      <c r="B832" t="s">
        <v>209</v>
      </c>
      <c r="C832" t="s">
        <v>59</v>
      </c>
      <c r="D832" t="s">
        <v>17</v>
      </c>
      <c r="E832" t="s">
        <v>29</v>
      </c>
      <c r="F832" s="18">
        <v>42012</v>
      </c>
      <c r="G832">
        <v>156616818</v>
      </c>
      <c r="H832" s="18">
        <v>42039</v>
      </c>
      <c r="I832">
        <v>5252</v>
      </c>
      <c r="J832">
        <v>9.33</v>
      </c>
      <c r="K832">
        <v>6.92</v>
      </c>
      <c r="L832">
        <v>49001.16</v>
      </c>
      <c r="M832">
        <v>36343.839999999997</v>
      </c>
      <c r="N832">
        <v>12657.32</v>
      </c>
    </row>
    <row r="833" spans="1:14">
      <c r="A833" t="s">
        <v>26</v>
      </c>
      <c r="B833" t="s">
        <v>194</v>
      </c>
      <c r="C833" t="s">
        <v>71</v>
      </c>
      <c r="D833" t="s">
        <v>17</v>
      </c>
      <c r="E833" t="s">
        <v>22</v>
      </c>
      <c r="F833" s="18">
        <v>40293</v>
      </c>
      <c r="G833">
        <v>817424285</v>
      </c>
      <c r="H833" s="18">
        <v>40304</v>
      </c>
      <c r="I833">
        <v>2866</v>
      </c>
      <c r="J833">
        <v>154.06</v>
      </c>
      <c r="K833">
        <v>90.93</v>
      </c>
      <c r="L833">
        <v>441535.96</v>
      </c>
      <c r="M833">
        <v>260605.38</v>
      </c>
      <c r="N833">
        <v>180930.58</v>
      </c>
    </row>
    <row r="834" spans="1:14">
      <c r="A834" t="s">
        <v>40</v>
      </c>
      <c r="B834" t="s">
        <v>41</v>
      </c>
      <c r="C834" t="s">
        <v>28</v>
      </c>
      <c r="D834" t="s">
        <v>21</v>
      </c>
      <c r="E834" t="s">
        <v>18</v>
      </c>
      <c r="F834" s="18">
        <v>40539</v>
      </c>
      <c r="G834">
        <v>249040162</v>
      </c>
      <c r="H834" s="18">
        <v>40575</v>
      </c>
      <c r="I834">
        <v>5373</v>
      </c>
      <c r="J834">
        <v>205.7</v>
      </c>
      <c r="K834">
        <v>117.11</v>
      </c>
      <c r="L834">
        <v>1105226.1000000001</v>
      </c>
      <c r="M834">
        <v>629232.03</v>
      </c>
      <c r="N834">
        <v>475994.07</v>
      </c>
    </row>
    <row r="835" spans="1:14">
      <c r="A835" t="s">
        <v>23</v>
      </c>
      <c r="B835" t="s">
        <v>168</v>
      </c>
      <c r="C835" t="s">
        <v>43</v>
      </c>
      <c r="D835" t="s">
        <v>21</v>
      </c>
      <c r="E835" t="s">
        <v>22</v>
      </c>
      <c r="F835" s="18">
        <v>40736</v>
      </c>
      <c r="G835">
        <v>867138278</v>
      </c>
      <c r="H835" s="18">
        <v>40759</v>
      </c>
      <c r="I835">
        <v>4341</v>
      </c>
      <c r="J835">
        <v>651.21</v>
      </c>
      <c r="K835">
        <v>524.96</v>
      </c>
      <c r="L835">
        <v>2826902.61</v>
      </c>
      <c r="M835">
        <v>2278851.36</v>
      </c>
      <c r="N835">
        <v>548051.25</v>
      </c>
    </row>
    <row r="836" spans="1:14">
      <c r="A836" t="s">
        <v>40</v>
      </c>
      <c r="B836" t="s">
        <v>201</v>
      </c>
      <c r="C836" t="s">
        <v>25</v>
      </c>
      <c r="D836" t="s">
        <v>21</v>
      </c>
      <c r="E836" t="s">
        <v>29</v>
      </c>
      <c r="F836" s="18">
        <v>42026</v>
      </c>
      <c r="G836">
        <v>207704961</v>
      </c>
      <c r="H836" s="18">
        <v>42033</v>
      </c>
      <c r="I836">
        <v>3368</v>
      </c>
      <c r="J836">
        <v>47.45</v>
      </c>
      <c r="K836">
        <v>31.79</v>
      </c>
      <c r="L836">
        <v>159811.6</v>
      </c>
      <c r="M836">
        <v>107068.72</v>
      </c>
      <c r="N836">
        <v>52742.879999999997</v>
      </c>
    </row>
    <row r="837" spans="1:14">
      <c r="A837" t="s">
        <v>14</v>
      </c>
      <c r="B837" t="s">
        <v>152</v>
      </c>
      <c r="C837" t="s">
        <v>71</v>
      </c>
      <c r="D837" t="s">
        <v>21</v>
      </c>
      <c r="E837" t="s">
        <v>37</v>
      </c>
      <c r="F837" s="18">
        <v>41790</v>
      </c>
      <c r="G837">
        <v>377039039</v>
      </c>
      <c r="H837" s="18">
        <v>41804</v>
      </c>
      <c r="I837">
        <v>3085</v>
      </c>
      <c r="J837">
        <v>154.06</v>
      </c>
      <c r="K837">
        <v>90.93</v>
      </c>
      <c r="L837">
        <v>475275.1</v>
      </c>
      <c r="M837">
        <v>280519.05</v>
      </c>
      <c r="N837">
        <v>194756.05</v>
      </c>
    </row>
    <row r="838" spans="1:14">
      <c r="A838" t="s">
        <v>26</v>
      </c>
      <c r="B838" t="s">
        <v>151</v>
      </c>
      <c r="C838" t="s">
        <v>28</v>
      </c>
      <c r="D838" t="s">
        <v>21</v>
      </c>
      <c r="E838" t="s">
        <v>37</v>
      </c>
      <c r="F838" s="18">
        <v>40564</v>
      </c>
      <c r="G838">
        <v>401751840</v>
      </c>
      <c r="H838" s="18">
        <v>40595</v>
      </c>
      <c r="I838">
        <v>6152</v>
      </c>
      <c r="J838">
        <v>205.7</v>
      </c>
      <c r="K838">
        <v>117.11</v>
      </c>
      <c r="L838">
        <v>1265466.3999999999</v>
      </c>
      <c r="M838">
        <v>720460.72</v>
      </c>
      <c r="N838">
        <v>545005.68000000005</v>
      </c>
    </row>
    <row r="839" spans="1:14">
      <c r="A839" t="s">
        <v>40</v>
      </c>
      <c r="B839" t="s">
        <v>214</v>
      </c>
      <c r="C839" t="s">
        <v>36</v>
      </c>
      <c r="D839" t="s">
        <v>21</v>
      </c>
      <c r="E839" t="s">
        <v>29</v>
      </c>
      <c r="F839" s="18">
        <v>40656</v>
      </c>
      <c r="G839">
        <v>278767192</v>
      </c>
      <c r="H839" s="18">
        <v>40688</v>
      </c>
      <c r="I839">
        <v>2262</v>
      </c>
      <c r="J839">
        <v>109.28</v>
      </c>
      <c r="K839">
        <v>35.840000000000003</v>
      </c>
      <c r="L839">
        <v>247191.36</v>
      </c>
      <c r="M839">
        <v>81070.080000000002</v>
      </c>
      <c r="N839">
        <v>166121.28</v>
      </c>
    </row>
    <row r="840" spans="1:14">
      <c r="A840" t="s">
        <v>23</v>
      </c>
      <c r="B840" t="s">
        <v>63</v>
      </c>
      <c r="C840" t="s">
        <v>79</v>
      </c>
      <c r="D840" t="s">
        <v>17</v>
      </c>
      <c r="E840" t="s">
        <v>37</v>
      </c>
      <c r="F840" s="18">
        <v>41998</v>
      </c>
      <c r="G840">
        <v>525321424</v>
      </c>
      <c r="H840" s="18">
        <v>42004</v>
      </c>
      <c r="I840">
        <v>3138</v>
      </c>
      <c r="J840">
        <v>668.27</v>
      </c>
      <c r="K840">
        <v>502.54</v>
      </c>
      <c r="L840">
        <v>2097031.26</v>
      </c>
      <c r="M840">
        <v>1576970.52</v>
      </c>
      <c r="N840">
        <v>520060.74</v>
      </c>
    </row>
    <row r="841" spans="1:14">
      <c r="A841" t="s">
        <v>34</v>
      </c>
      <c r="B841" t="s">
        <v>66</v>
      </c>
      <c r="C841" t="s">
        <v>71</v>
      </c>
      <c r="D841" t="s">
        <v>17</v>
      </c>
      <c r="E841" t="s">
        <v>37</v>
      </c>
      <c r="F841" s="18">
        <v>40760</v>
      </c>
      <c r="G841">
        <v>828963363</v>
      </c>
      <c r="H841" s="18">
        <v>40792</v>
      </c>
      <c r="I841">
        <v>7535</v>
      </c>
      <c r="J841">
        <v>154.06</v>
      </c>
      <c r="K841">
        <v>90.93</v>
      </c>
      <c r="L841">
        <v>1160842.1000000001</v>
      </c>
      <c r="M841">
        <v>685157.55</v>
      </c>
      <c r="N841">
        <v>475684.55</v>
      </c>
    </row>
    <row r="842" spans="1:14">
      <c r="A842" t="s">
        <v>23</v>
      </c>
      <c r="B842" t="s">
        <v>124</v>
      </c>
      <c r="C842" t="s">
        <v>36</v>
      </c>
      <c r="D842" t="s">
        <v>17</v>
      </c>
      <c r="E842" t="s">
        <v>37</v>
      </c>
      <c r="F842" s="18">
        <v>41800</v>
      </c>
      <c r="G842">
        <v>497554337</v>
      </c>
      <c r="H842" s="18">
        <v>41848</v>
      </c>
      <c r="I842">
        <v>6240</v>
      </c>
      <c r="J842">
        <v>109.28</v>
      </c>
      <c r="K842">
        <v>35.840000000000003</v>
      </c>
      <c r="L842">
        <v>681907.19999999995</v>
      </c>
      <c r="M842">
        <v>223641.60000000001</v>
      </c>
      <c r="N842">
        <v>458265.59999999998</v>
      </c>
    </row>
    <row r="843" spans="1:14">
      <c r="A843" t="s">
        <v>40</v>
      </c>
      <c r="B843" t="s">
        <v>114</v>
      </c>
      <c r="C843" t="s">
        <v>59</v>
      </c>
      <c r="D843" t="s">
        <v>21</v>
      </c>
      <c r="E843" t="s">
        <v>18</v>
      </c>
      <c r="F843" s="18">
        <v>40685</v>
      </c>
      <c r="G843">
        <v>709268176</v>
      </c>
      <c r="H843" s="18">
        <v>40719</v>
      </c>
      <c r="I843">
        <v>7070</v>
      </c>
      <c r="J843">
        <v>9.33</v>
      </c>
      <c r="K843">
        <v>6.92</v>
      </c>
      <c r="L843">
        <v>65963.100000000006</v>
      </c>
      <c r="M843">
        <v>48924.4</v>
      </c>
      <c r="N843">
        <v>17038.7</v>
      </c>
    </row>
    <row r="844" spans="1:14">
      <c r="A844" t="s">
        <v>31</v>
      </c>
      <c r="B844" t="s">
        <v>61</v>
      </c>
      <c r="C844" t="s">
        <v>20</v>
      </c>
      <c r="D844" t="s">
        <v>21</v>
      </c>
      <c r="E844" t="s">
        <v>29</v>
      </c>
      <c r="F844" s="18">
        <v>41668</v>
      </c>
      <c r="G844">
        <v>462591207</v>
      </c>
      <c r="H844" s="18">
        <v>41699</v>
      </c>
      <c r="I844">
        <v>9873</v>
      </c>
      <c r="J844">
        <v>152.58000000000001</v>
      </c>
      <c r="K844">
        <v>97.44</v>
      </c>
      <c r="L844">
        <v>1506422.34</v>
      </c>
      <c r="M844">
        <v>962025.12</v>
      </c>
      <c r="N844">
        <v>544397.22</v>
      </c>
    </row>
    <row r="845" spans="1:14">
      <c r="A845" t="s">
        <v>23</v>
      </c>
      <c r="B845" t="s">
        <v>206</v>
      </c>
      <c r="C845" t="s">
        <v>33</v>
      </c>
      <c r="D845" t="s">
        <v>21</v>
      </c>
      <c r="E845" t="s">
        <v>18</v>
      </c>
      <c r="F845" s="18">
        <v>42475</v>
      </c>
      <c r="G845">
        <v>626322257</v>
      </c>
      <c r="H845" s="18">
        <v>42495</v>
      </c>
      <c r="I845">
        <v>1529</v>
      </c>
      <c r="J845">
        <v>81.73</v>
      </c>
      <c r="K845">
        <v>56.67</v>
      </c>
      <c r="L845">
        <v>124965.17</v>
      </c>
      <c r="M845">
        <v>86648.43</v>
      </c>
      <c r="N845">
        <v>38316.74</v>
      </c>
    </row>
    <row r="846" spans="1:14">
      <c r="A846" t="s">
        <v>34</v>
      </c>
      <c r="B846" t="s">
        <v>134</v>
      </c>
      <c r="C846" t="s">
        <v>71</v>
      </c>
      <c r="D846" t="s">
        <v>21</v>
      </c>
      <c r="E846" t="s">
        <v>18</v>
      </c>
      <c r="F846" s="18">
        <v>41222</v>
      </c>
      <c r="G846">
        <v>789572656</v>
      </c>
      <c r="H846" s="18">
        <v>41267</v>
      </c>
      <c r="I846">
        <v>950</v>
      </c>
      <c r="J846">
        <v>154.06</v>
      </c>
      <c r="K846">
        <v>90.93</v>
      </c>
      <c r="L846">
        <v>146357</v>
      </c>
      <c r="M846">
        <v>86383.5</v>
      </c>
      <c r="N846">
        <v>59973.5</v>
      </c>
    </row>
    <row r="847" spans="1:14">
      <c r="A847" t="s">
        <v>23</v>
      </c>
      <c r="B847" t="s">
        <v>94</v>
      </c>
      <c r="C847" t="s">
        <v>16</v>
      </c>
      <c r="D847" t="s">
        <v>21</v>
      </c>
      <c r="E847" t="s">
        <v>22</v>
      </c>
      <c r="F847" s="18">
        <v>40564</v>
      </c>
      <c r="G847">
        <v>611766231</v>
      </c>
      <c r="H847" s="18">
        <v>40600</v>
      </c>
      <c r="I847">
        <v>4077</v>
      </c>
      <c r="J847">
        <v>255.28</v>
      </c>
      <c r="K847">
        <v>159.41999999999999</v>
      </c>
      <c r="L847">
        <v>1040776.56</v>
      </c>
      <c r="M847">
        <v>649955.34</v>
      </c>
      <c r="N847">
        <v>390821.22</v>
      </c>
    </row>
    <row r="848" spans="1:14">
      <c r="A848" t="s">
        <v>14</v>
      </c>
      <c r="B848" t="s">
        <v>174</v>
      </c>
      <c r="C848" t="s">
        <v>43</v>
      </c>
      <c r="D848" t="s">
        <v>21</v>
      </c>
      <c r="E848" t="s">
        <v>22</v>
      </c>
      <c r="F848" s="18">
        <v>40776</v>
      </c>
      <c r="G848">
        <v>272639310</v>
      </c>
      <c r="H848" s="18">
        <v>40815</v>
      </c>
      <c r="I848">
        <v>8885</v>
      </c>
      <c r="J848">
        <v>651.21</v>
      </c>
      <c r="K848">
        <v>524.96</v>
      </c>
      <c r="L848">
        <v>5786000.8499999996</v>
      </c>
      <c r="M848">
        <v>4664269.5999999996</v>
      </c>
      <c r="N848">
        <v>1121731.25</v>
      </c>
    </row>
    <row r="849" spans="1:14">
      <c r="A849" t="s">
        <v>14</v>
      </c>
      <c r="B849" t="s">
        <v>174</v>
      </c>
      <c r="C849" t="s">
        <v>59</v>
      </c>
      <c r="D849" t="s">
        <v>17</v>
      </c>
      <c r="E849" t="s">
        <v>37</v>
      </c>
      <c r="F849" s="18">
        <v>41143</v>
      </c>
      <c r="G849">
        <v>922240722</v>
      </c>
      <c r="H849" s="18">
        <v>41181</v>
      </c>
      <c r="I849">
        <v>379</v>
      </c>
      <c r="J849">
        <v>9.33</v>
      </c>
      <c r="K849">
        <v>6.92</v>
      </c>
      <c r="L849">
        <v>3536.07</v>
      </c>
      <c r="M849">
        <v>2622.68</v>
      </c>
      <c r="N849">
        <v>913.39</v>
      </c>
    </row>
    <row r="850" spans="1:14">
      <c r="A850" t="s">
        <v>23</v>
      </c>
      <c r="B850" t="s">
        <v>63</v>
      </c>
      <c r="C850" t="s">
        <v>16</v>
      </c>
      <c r="D850" t="s">
        <v>21</v>
      </c>
      <c r="E850" t="s">
        <v>37</v>
      </c>
      <c r="F850" s="18">
        <v>41336</v>
      </c>
      <c r="G850">
        <v>630931794</v>
      </c>
      <c r="H850" s="18">
        <v>41365</v>
      </c>
      <c r="I850">
        <v>5593</v>
      </c>
      <c r="J850">
        <v>255.28</v>
      </c>
      <c r="K850">
        <v>159.41999999999999</v>
      </c>
      <c r="L850">
        <v>1427781.04</v>
      </c>
      <c r="M850">
        <v>891636.06</v>
      </c>
      <c r="N850">
        <v>536144.98</v>
      </c>
    </row>
    <row r="851" spans="1:14">
      <c r="A851" t="s">
        <v>23</v>
      </c>
      <c r="B851" t="s">
        <v>83</v>
      </c>
      <c r="C851" t="s">
        <v>43</v>
      </c>
      <c r="D851" t="s">
        <v>21</v>
      </c>
      <c r="E851" t="s">
        <v>29</v>
      </c>
      <c r="F851" s="18">
        <v>42798</v>
      </c>
      <c r="G851">
        <v>239386355</v>
      </c>
      <c r="H851" s="18">
        <v>42845</v>
      </c>
      <c r="I851">
        <v>8597</v>
      </c>
      <c r="J851">
        <v>651.21</v>
      </c>
      <c r="K851">
        <v>524.96</v>
      </c>
      <c r="L851">
        <v>5598452.3700000001</v>
      </c>
      <c r="M851">
        <v>4513081.12</v>
      </c>
      <c r="N851">
        <v>1085371.25</v>
      </c>
    </row>
    <row r="852" spans="1:14">
      <c r="A852" t="s">
        <v>26</v>
      </c>
      <c r="B852" t="s">
        <v>209</v>
      </c>
      <c r="C852" t="s">
        <v>36</v>
      </c>
      <c r="D852" t="s">
        <v>17</v>
      </c>
      <c r="E852" t="s">
        <v>22</v>
      </c>
      <c r="F852" s="18">
        <v>41831</v>
      </c>
      <c r="G852">
        <v>208590734</v>
      </c>
      <c r="H852" s="18">
        <v>41870</v>
      </c>
      <c r="I852">
        <v>5488</v>
      </c>
      <c r="J852">
        <v>109.28</v>
      </c>
      <c r="K852">
        <v>35.840000000000003</v>
      </c>
      <c r="L852">
        <v>599728.64000000001</v>
      </c>
      <c r="M852">
        <v>196689.92000000001</v>
      </c>
      <c r="N852">
        <v>403038.71999999997</v>
      </c>
    </row>
    <row r="853" spans="1:14">
      <c r="A853" t="s">
        <v>40</v>
      </c>
      <c r="B853" t="s">
        <v>123</v>
      </c>
      <c r="C853" t="s">
        <v>33</v>
      </c>
      <c r="D853" t="s">
        <v>21</v>
      </c>
      <c r="E853" t="s">
        <v>18</v>
      </c>
      <c r="F853" s="18">
        <v>42038</v>
      </c>
      <c r="G853">
        <v>169843757</v>
      </c>
      <c r="H853" s="18">
        <v>42082</v>
      </c>
      <c r="I853">
        <v>9397</v>
      </c>
      <c r="J853">
        <v>81.73</v>
      </c>
      <c r="K853">
        <v>56.67</v>
      </c>
      <c r="L853">
        <v>768016.81</v>
      </c>
      <c r="M853">
        <v>532527.99</v>
      </c>
      <c r="N853">
        <v>235488.82</v>
      </c>
    </row>
    <row r="854" spans="1:14">
      <c r="A854" t="s">
        <v>26</v>
      </c>
      <c r="B854" t="s">
        <v>143</v>
      </c>
      <c r="C854" t="s">
        <v>28</v>
      </c>
      <c r="D854" t="s">
        <v>17</v>
      </c>
      <c r="E854" t="s">
        <v>37</v>
      </c>
      <c r="F854" s="18">
        <v>41883</v>
      </c>
      <c r="G854">
        <v>274756753</v>
      </c>
      <c r="H854" s="18">
        <v>41891</v>
      </c>
      <c r="I854">
        <v>5484</v>
      </c>
      <c r="J854">
        <v>205.7</v>
      </c>
      <c r="K854">
        <v>117.11</v>
      </c>
      <c r="L854">
        <v>1128058.8</v>
      </c>
      <c r="M854">
        <v>642231.24</v>
      </c>
      <c r="N854">
        <v>485827.56</v>
      </c>
    </row>
    <row r="855" spans="1:14">
      <c r="A855" t="s">
        <v>31</v>
      </c>
      <c r="B855" t="s">
        <v>100</v>
      </c>
      <c r="C855" t="s">
        <v>33</v>
      </c>
      <c r="D855" t="s">
        <v>17</v>
      </c>
      <c r="E855" t="s">
        <v>37</v>
      </c>
      <c r="F855" s="18">
        <v>41597</v>
      </c>
      <c r="G855">
        <v>745253551</v>
      </c>
      <c r="H855" s="18">
        <v>41620</v>
      </c>
      <c r="I855">
        <v>5942</v>
      </c>
      <c r="J855">
        <v>81.73</v>
      </c>
      <c r="K855">
        <v>56.67</v>
      </c>
      <c r="L855">
        <v>485639.66</v>
      </c>
      <c r="M855">
        <v>336733.14</v>
      </c>
      <c r="N855">
        <v>148906.51999999999</v>
      </c>
    </row>
    <row r="856" spans="1:14">
      <c r="A856" t="s">
        <v>40</v>
      </c>
      <c r="B856" t="s">
        <v>214</v>
      </c>
      <c r="C856" t="s">
        <v>28</v>
      </c>
      <c r="D856" t="s">
        <v>17</v>
      </c>
      <c r="E856" t="s">
        <v>22</v>
      </c>
      <c r="F856" s="18">
        <v>41805</v>
      </c>
      <c r="G856">
        <v>523570477</v>
      </c>
      <c r="H856" s="18">
        <v>41843</v>
      </c>
      <c r="I856">
        <v>4994</v>
      </c>
      <c r="J856">
        <v>205.7</v>
      </c>
      <c r="K856">
        <v>117.11</v>
      </c>
      <c r="L856">
        <v>1027265.8</v>
      </c>
      <c r="M856">
        <v>584847.34</v>
      </c>
      <c r="N856">
        <v>442418.46</v>
      </c>
    </row>
    <row r="857" spans="1:14">
      <c r="A857" t="s">
        <v>26</v>
      </c>
      <c r="B857" t="s">
        <v>87</v>
      </c>
      <c r="C857" t="s">
        <v>20</v>
      </c>
      <c r="D857" t="s">
        <v>17</v>
      </c>
      <c r="E857" t="s">
        <v>37</v>
      </c>
      <c r="F857" s="18">
        <v>42134</v>
      </c>
      <c r="G857">
        <v>422256362</v>
      </c>
      <c r="H857" s="18">
        <v>42178</v>
      </c>
      <c r="I857">
        <v>3896</v>
      </c>
      <c r="J857">
        <v>152.58000000000001</v>
      </c>
      <c r="K857">
        <v>97.44</v>
      </c>
      <c r="L857">
        <v>594451.68000000005</v>
      </c>
      <c r="M857">
        <v>379626.23999999999</v>
      </c>
      <c r="N857">
        <v>214825.44</v>
      </c>
    </row>
    <row r="858" spans="1:14">
      <c r="A858" t="s">
        <v>23</v>
      </c>
      <c r="B858" t="s">
        <v>187</v>
      </c>
      <c r="C858" t="s">
        <v>79</v>
      </c>
      <c r="D858" t="s">
        <v>21</v>
      </c>
      <c r="E858" t="s">
        <v>18</v>
      </c>
      <c r="F858" s="18">
        <v>42603</v>
      </c>
      <c r="G858">
        <v>874172532</v>
      </c>
      <c r="H858" s="18">
        <v>42645</v>
      </c>
      <c r="I858">
        <v>5933</v>
      </c>
      <c r="J858">
        <v>668.27</v>
      </c>
      <c r="K858">
        <v>502.54</v>
      </c>
      <c r="L858">
        <v>3964845.91</v>
      </c>
      <c r="M858">
        <v>2981569.82</v>
      </c>
      <c r="N858">
        <v>983276.09</v>
      </c>
    </row>
    <row r="859" spans="1:14">
      <c r="A859" t="s">
        <v>34</v>
      </c>
      <c r="B859" t="s">
        <v>199</v>
      </c>
      <c r="C859" t="s">
        <v>79</v>
      </c>
      <c r="D859" t="s">
        <v>21</v>
      </c>
      <c r="E859" t="s">
        <v>22</v>
      </c>
      <c r="F859" s="18">
        <v>42234</v>
      </c>
      <c r="G859">
        <v>582492816</v>
      </c>
      <c r="H859" s="18">
        <v>42258</v>
      </c>
      <c r="I859">
        <v>1423</v>
      </c>
      <c r="J859">
        <v>668.27</v>
      </c>
      <c r="K859">
        <v>502.54</v>
      </c>
      <c r="L859">
        <v>950948.21</v>
      </c>
      <c r="M859">
        <v>715114.42</v>
      </c>
      <c r="N859">
        <v>235833.79</v>
      </c>
    </row>
    <row r="860" spans="1:14">
      <c r="A860" t="s">
        <v>23</v>
      </c>
      <c r="B860" t="s">
        <v>192</v>
      </c>
      <c r="C860" t="s">
        <v>33</v>
      </c>
      <c r="D860" t="s">
        <v>21</v>
      </c>
      <c r="E860" t="s">
        <v>22</v>
      </c>
      <c r="F860" s="18">
        <v>40440</v>
      </c>
      <c r="G860">
        <v>570703542</v>
      </c>
      <c r="H860" s="18">
        <v>40485</v>
      </c>
      <c r="I860">
        <v>2715</v>
      </c>
      <c r="J860">
        <v>81.73</v>
      </c>
      <c r="K860">
        <v>56.67</v>
      </c>
      <c r="L860">
        <v>221896.95</v>
      </c>
      <c r="M860">
        <v>153859.04999999999</v>
      </c>
      <c r="N860">
        <v>68037.899999999994</v>
      </c>
    </row>
    <row r="861" spans="1:14">
      <c r="A861" t="s">
        <v>23</v>
      </c>
      <c r="B861" t="s">
        <v>148</v>
      </c>
      <c r="C861" t="s">
        <v>45</v>
      </c>
      <c r="D861" t="s">
        <v>17</v>
      </c>
      <c r="E861" t="s">
        <v>18</v>
      </c>
      <c r="F861" s="18">
        <v>41172</v>
      </c>
      <c r="G861">
        <v>132603538</v>
      </c>
      <c r="H861" s="18">
        <v>41219</v>
      </c>
      <c r="I861">
        <v>9188</v>
      </c>
      <c r="J861">
        <v>437.2</v>
      </c>
      <c r="K861">
        <v>263.33</v>
      </c>
      <c r="L861">
        <v>4016993.6</v>
      </c>
      <c r="M861">
        <v>2419476.04</v>
      </c>
      <c r="N861">
        <v>1597517.56</v>
      </c>
    </row>
    <row r="862" spans="1:14">
      <c r="A862" t="s">
        <v>14</v>
      </c>
      <c r="B862" t="s">
        <v>19</v>
      </c>
      <c r="C862" t="s">
        <v>28</v>
      </c>
      <c r="D862" t="s">
        <v>21</v>
      </c>
      <c r="E862" t="s">
        <v>18</v>
      </c>
      <c r="F862" s="18">
        <v>40471</v>
      </c>
      <c r="G862">
        <v>882304131</v>
      </c>
      <c r="H862" s="18">
        <v>40507</v>
      </c>
      <c r="I862">
        <v>2254</v>
      </c>
      <c r="J862">
        <v>205.7</v>
      </c>
      <c r="K862">
        <v>117.11</v>
      </c>
      <c r="L862">
        <v>463647.8</v>
      </c>
      <c r="M862">
        <v>263965.94</v>
      </c>
      <c r="N862">
        <v>199681.86</v>
      </c>
    </row>
    <row r="863" spans="1:14">
      <c r="A863" t="s">
        <v>31</v>
      </c>
      <c r="B863" t="s">
        <v>190</v>
      </c>
      <c r="C863" t="s">
        <v>16</v>
      </c>
      <c r="D863" t="s">
        <v>17</v>
      </c>
      <c r="E863" t="s">
        <v>18</v>
      </c>
      <c r="F863" s="18">
        <v>41683</v>
      </c>
      <c r="G863">
        <v>904229152</v>
      </c>
      <c r="H863" s="18">
        <v>41689</v>
      </c>
      <c r="I863">
        <v>355</v>
      </c>
      <c r="J863">
        <v>255.28</v>
      </c>
      <c r="K863">
        <v>159.41999999999999</v>
      </c>
      <c r="L863">
        <v>90624.4</v>
      </c>
      <c r="M863">
        <v>56594.1</v>
      </c>
      <c r="N863">
        <v>34030.300000000003</v>
      </c>
    </row>
    <row r="864" spans="1:14">
      <c r="A864" t="s">
        <v>31</v>
      </c>
      <c r="B864" t="s">
        <v>100</v>
      </c>
      <c r="C864" t="s">
        <v>43</v>
      </c>
      <c r="D864" t="s">
        <v>21</v>
      </c>
      <c r="E864" t="s">
        <v>29</v>
      </c>
      <c r="F864" s="18">
        <v>40243</v>
      </c>
      <c r="G864">
        <v>603114926</v>
      </c>
      <c r="H864" s="18">
        <v>40259</v>
      </c>
      <c r="I864">
        <v>3964</v>
      </c>
      <c r="J864">
        <v>651.21</v>
      </c>
      <c r="K864">
        <v>524.96</v>
      </c>
      <c r="L864">
        <v>2581396.44</v>
      </c>
      <c r="M864">
        <v>2080941.44</v>
      </c>
      <c r="N864">
        <v>500455</v>
      </c>
    </row>
    <row r="865" spans="1:14">
      <c r="A865" t="s">
        <v>40</v>
      </c>
      <c r="B865" t="s">
        <v>156</v>
      </c>
      <c r="C865" t="s">
        <v>20</v>
      </c>
      <c r="D865" t="s">
        <v>17</v>
      </c>
      <c r="E865" t="s">
        <v>37</v>
      </c>
      <c r="F865" s="18">
        <v>41659</v>
      </c>
      <c r="G865">
        <v>454010283</v>
      </c>
      <c r="H865" s="18">
        <v>41669</v>
      </c>
      <c r="I865">
        <v>587</v>
      </c>
      <c r="J865">
        <v>152.58000000000001</v>
      </c>
      <c r="K865">
        <v>97.44</v>
      </c>
      <c r="L865">
        <v>89564.46</v>
      </c>
      <c r="M865">
        <v>57197.279999999999</v>
      </c>
      <c r="N865">
        <v>32367.18</v>
      </c>
    </row>
    <row r="866" spans="1:14">
      <c r="A866" t="s">
        <v>23</v>
      </c>
      <c r="B866" t="s">
        <v>24</v>
      </c>
      <c r="C866" t="s">
        <v>50</v>
      </c>
      <c r="D866" t="s">
        <v>21</v>
      </c>
      <c r="E866" t="s">
        <v>29</v>
      </c>
      <c r="F866" s="18">
        <v>40761</v>
      </c>
      <c r="G866">
        <v>552276551</v>
      </c>
      <c r="H866" s="18">
        <v>40810</v>
      </c>
      <c r="I866">
        <v>9759</v>
      </c>
      <c r="J866">
        <v>421.89</v>
      </c>
      <c r="K866">
        <v>364.69</v>
      </c>
      <c r="L866">
        <v>4117224.51</v>
      </c>
      <c r="M866">
        <v>3559009.71</v>
      </c>
      <c r="N866">
        <v>558214.80000000005</v>
      </c>
    </row>
    <row r="867" spans="1:14">
      <c r="A867" t="s">
        <v>23</v>
      </c>
      <c r="B867" t="s">
        <v>178</v>
      </c>
      <c r="C867" t="s">
        <v>20</v>
      </c>
      <c r="D867" t="s">
        <v>21</v>
      </c>
      <c r="E867" t="s">
        <v>18</v>
      </c>
      <c r="F867" s="18">
        <v>42451</v>
      </c>
      <c r="G867">
        <v>163587558</v>
      </c>
      <c r="H867" s="18">
        <v>42479</v>
      </c>
      <c r="I867">
        <v>8048</v>
      </c>
      <c r="J867">
        <v>152.58000000000001</v>
      </c>
      <c r="K867">
        <v>97.44</v>
      </c>
      <c r="L867">
        <v>1227963.8400000001</v>
      </c>
      <c r="M867">
        <v>784197.12</v>
      </c>
      <c r="N867">
        <v>443766.72</v>
      </c>
    </row>
    <row r="868" spans="1:14">
      <c r="A868" t="s">
        <v>14</v>
      </c>
      <c r="B868" t="s">
        <v>115</v>
      </c>
      <c r="C868" t="s">
        <v>25</v>
      </c>
      <c r="D868" t="s">
        <v>21</v>
      </c>
      <c r="E868" t="s">
        <v>18</v>
      </c>
      <c r="F868" s="18">
        <v>40955</v>
      </c>
      <c r="G868">
        <v>873929631</v>
      </c>
      <c r="H868" s="18">
        <v>40964</v>
      </c>
      <c r="I868">
        <v>4053</v>
      </c>
      <c r="J868">
        <v>47.45</v>
      </c>
      <c r="K868">
        <v>31.79</v>
      </c>
      <c r="L868">
        <v>192314.85</v>
      </c>
      <c r="M868">
        <v>128844.87</v>
      </c>
      <c r="N868">
        <v>63469.98</v>
      </c>
    </row>
    <row r="869" spans="1:14">
      <c r="A869" t="s">
        <v>40</v>
      </c>
      <c r="B869" t="s">
        <v>78</v>
      </c>
      <c r="C869" t="s">
        <v>28</v>
      </c>
      <c r="D869" t="s">
        <v>17</v>
      </c>
      <c r="E869" t="s">
        <v>29</v>
      </c>
      <c r="F869" s="18">
        <v>40569</v>
      </c>
      <c r="G869">
        <v>739601600</v>
      </c>
      <c r="H869" s="18">
        <v>40612</v>
      </c>
      <c r="I869">
        <v>3404</v>
      </c>
      <c r="J869">
        <v>205.7</v>
      </c>
      <c r="K869">
        <v>117.11</v>
      </c>
      <c r="L869">
        <v>700202.8</v>
      </c>
      <c r="M869">
        <v>398642.44</v>
      </c>
      <c r="N869">
        <v>301560.36</v>
      </c>
    </row>
    <row r="870" spans="1:14">
      <c r="A870" t="s">
        <v>40</v>
      </c>
      <c r="B870" t="s">
        <v>91</v>
      </c>
      <c r="C870" t="s">
        <v>45</v>
      </c>
      <c r="D870" t="s">
        <v>17</v>
      </c>
      <c r="E870" t="s">
        <v>18</v>
      </c>
      <c r="F870" s="18">
        <v>40446</v>
      </c>
      <c r="G870">
        <v>137214791</v>
      </c>
      <c r="H870" s="18">
        <v>40484</v>
      </c>
      <c r="I870">
        <v>3761</v>
      </c>
      <c r="J870">
        <v>437.2</v>
      </c>
      <c r="K870">
        <v>263.33</v>
      </c>
      <c r="L870">
        <v>1644309.2</v>
      </c>
      <c r="M870">
        <v>990384.13</v>
      </c>
      <c r="N870">
        <v>653925.06999999995</v>
      </c>
    </row>
    <row r="871" spans="1:14">
      <c r="A871" t="s">
        <v>40</v>
      </c>
      <c r="B871" t="s">
        <v>136</v>
      </c>
      <c r="C871" t="s">
        <v>59</v>
      </c>
      <c r="D871" t="s">
        <v>21</v>
      </c>
      <c r="E871" t="s">
        <v>22</v>
      </c>
      <c r="F871" s="18">
        <v>41512</v>
      </c>
      <c r="G871">
        <v>413693034</v>
      </c>
      <c r="H871" s="18">
        <v>41560</v>
      </c>
      <c r="I871">
        <v>9817</v>
      </c>
      <c r="J871">
        <v>9.33</v>
      </c>
      <c r="K871">
        <v>6.92</v>
      </c>
      <c r="L871">
        <v>91592.61</v>
      </c>
      <c r="M871">
        <v>67933.64</v>
      </c>
      <c r="N871">
        <v>23658.97</v>
      </c>
    </row>
    <row r="872" spans="1:14">
      <c r="A872" t="s">
        <v>26</v>
      </c>
      <c r="B872" t="s">
        <v>75</v>
      </c>
      <c r="C872" t="s">
        <v>59</v>
      </c>
      <c r="D872" t="s">
        <v>21</v>
      </c>
      <c r="E872" t="s">
        <v>37</v>
      </c>
      <c r="F872" s="18">
        <v>42315</v>
      </c>
      <c r="G872">
        <v>736272656</v>
      </c>
      <c r="H872" s="18">
        <v>42350</v>
      </c>
      <c r="I872">
        <v>8296</v>
      </c>
      <c r="J872">
        <v>9.33</v>
      </c>
      <c r="K872">
        <v>6.92</v>
      </c>
      <c r="L872">
        <v>77401.679999999993</v>
      </c>
      <c r="M872">
        <v>57408.32</v>
      </c>
      <c r="N872">
        <v>19993.36</v>
      </c>
    </row>
    <row r="873" spans="1:14">
      <c r="A873" t="s">
        <v>40</v>
      </c>
      <c r="B873" t="s">
        <v>91</v>
      </c>
      <c r="C873" t="s">
        <v>16</v>
      </c>
      <c r="D873" t="s">
        <v>21</v>
      </c>
      <c r="E873" t="s">
        <v>29</v>
      </c>
      <c r="F873" s="18">
        <v>40408</v>
      </c>
      <c r="G873">
        <v>342502486</v>
      </c>
      <c r="H873" s="18">
        <v>40408</v>
      </c>
      <c r="I873">
        <v>2952</v>
      </c>
      <c r="J873">
        <v>255.28</v>
      </c>
      <c r="K873">
        <v>159.41999999999999</v>
      </c>
      <c r="L873">
        <v>753586.56</v>
      </c>
      <c r="M873">
        <v>470607.84</v>
      </c>
      <c r="N873">
        <v>282978.71999999997</v>
      </c>
    </row>
    <row r="874" spans="1:14">
      <c r="A874" t="s">
        <v>14</v>
      </c>
      <c r="B874" t="s">
        <v>88</v>
      </c>
      <c r="C874" t="s">
        <v>45</v>
      </c>
      <c r="D874" t="s">
        <v>21</v>
      </c>
      <c r="E874" t="s">
        <v>29</v>
      </c>
      <c r="F874" s="18">
        <v>42033</v>
      </c>
      <c r="G874">
        <v>790243852</v>
      </c>
      <c r="H874" s="18">
        <v>42045</v>
      </c>
      <c r="I874">
        <v>9572</v>
      </c>
      <c r="J874">
        <v>437.2</v>
      </c>
      <c r="K874">
        <v>263.33</v>
      </c>
      <c r="L874">
        <v>4184878.4</v>
      </c>
      <c r="M874">
        <v>2520594.7599999998</v>
      </c>
      <c r="N874">
        <v>1664283.64</v>
      </c>
    </row>
    <row r="875" spans="1:14">
      <c r="A875" t="s">
        <v>26</v>
      </c>
      <c r="B875" t="s">
        <v>46</v>
      </c>
      <c r="C875" t="s">
        <v>33</v>
      </c>
      <c r="D875" t="s">
        <v>17</v>
      </c>
      <c r="E875" t="s">
        <v>18</v>
      </c>
      <c r="F875" s="18">
        <v>41373</v>
      </c>
      <c r="G875">
        <v>107670581</v>
      </c>
      <c r="H875" s="18">
        <v>41395</v>
      </c>
      <c r="I875">
        <v>972</v>
      </c>
      <c r="J875">
        <v>81.73</v>
      </c>
      <c r="K875">
        <v>56.67</v>
      </c>
      <c r="L875">
        <v>79441.56</v>
      </c>
      <c r="M875">
        <v>55083.24</v>
      </c>
      <c r="N875">
        <v>24358.32</v>
      </c>
    </row>
    <row r="876" spans="1:14">
      <c r="A876" t="s">
        <v>34</v>
      </c>
      <c r="B876" t="s">
        <v>195</v>
      </c>
      <c r="C876" t="s">
        <v>79</v>
      </c>
      <c r="D876" t="s">
        <v>17</v>
      </c>
      <c r="E876" t="s">
        <v>37</v>
      </c>
      <c r="F876" s="18">
        <v>41298</v>
      </c>
      <c r="G876">
        <v>443269002</v>
      </c>
      <c r="H876" s="18">
        <v>41346</v>
      </c>
      <c r="I876">
        <v>2003</v>
      </c>
      <c r="J876">
        <v>668.27</v>
      </c>
      <c r="K876">
        <v>502.54</v>
      </c>
      <c r="L876">
        <v>1338544.81</v>
      </c>
      <c r="M876">
        <v>1006587.62</v>
      </c>
      <c r="N876">
        <v>331957.19</v>
      </c>
    </row>
    <row r="877" spans="1:14">
      <c r="A877" t="s">
        <v>23</v>
      </c>
      <c r="B877" t="s">
        <v>191</v>
      </c>
      <c r="C877" t="s">
        <v>16</v>
      </c>
      <c r="D877" t="s">
        <v>21</v>
      </c>
      <c r="E877" t="s">
        <v>18</v>
      </c>
      <c r="F877" s="18">
        <v>40918</v>
      </c>
      <c r="G877">
        <v>415837943</v>
      </c>
      <c r="H877" s="18">
        <v>40962</v>
      </c>
      <c r="I877">
        <v>4543</v>
      </c>
      <c r="J877">
        <v>255.28</v>
      </c>
      <c r="K877">
        <v>159.41999999999999</v>
      </c>
      <c r="L877">
        <v>1159737.04</v>
      </c>
      <c r="M877">
        <v>724245.06</v>
      </c>
      <c r="N877">
        <v>435491.98</v>
      </c>
    </row>
    <row r="878" spans="1:14">
      <c r="A878" t="s">
        <v>34</v>
      </c>
      <c r="B878" t="s">
        <v>199</v>
      </c>
      <c r="C878" t="s">
        <v>25</v>
      </c>
      <c r="D878" t="s">
        <v>21</v>
      </c>
      <c r="E878" t="s">
        <v>29</v>
      </c>
      <c r="F878" s="18">
        <v>42498</v>
      </c>
      <c r="G878">
        <v>964488732</v>
      </c>
      <c r="H878" s="18">
        <v>42527</v>
      </c>
      <c r="I878">
        <v>2504</v>
      </c>
      <c r="J878">
        <v>47.45</v>
      </c>
      <c r="K878">
        <v>31.79</v>
      </c>
      <c r="L878">
        <v>118814.8</v>
      </c>
      <c r="M878">
        <v>79602.16</v>
      </c>
      <c r="N878">
        <v>39212.639999999999</v>
      </c>
    </row>
    <row r="879" spans="1:14">
      <c r="A879" t="s">
        <v>23</v>
      </c>
      <c r="B879" t="s">
        <v>148</v>
      </c>
      <c r="C879" t="s">
        <v>16</v>
      </c>
      <c r="D879" t="s">
        <v>21</v>
      </c>
      <c r="E879" t="s">
        <v>37</v>
      </c>
      <c r="F879" s="18">
        <v>41776</v>
      </c>
      <c r="G879">
        <v>398645198</v>
      </c>
      <c r="H879" s="18">
        <v>41785</v>
      </c>
      <c r="I879">
        <v>6828</v>
      </c>
      <c r="J879">
        <v>255.28</v>
      </c>
      <c r="K879">
        <v>159.41999999999999</v>
      </c>
      <c r="L879">
        <v>1743051.84</v>
      </c>
      <c r="M879">
        <v>1088519.76</v>
      </c>
      <c r="N879">
        <v>654532.07999999996</v>
      </c>
    </row>
    <row r="880" spans="1:14">
      <c r="A880" t="s">
        <v>40</v>
      </c>
      <c r="B880" t="s">
        <v>114</v>
      </c>
      <c r="C880" t="s">
        <v>59</v>
      </c>
      <c r="D880" t="s">
        <v>17</v>
      </c>
      <c r="E880" t="s">
        <v>22</v>
      </c>
      <c r="F880" s="18">
        <v>40413</v>
      </c>
      <c r="G880">
        <v>248043668</v>
      </c>
      <c r="H880" s="18">
        <v>40419</v>
      </c>
      <c r="I880">
        <v>488</v>
      </c>
      <c r="J880">
        <v>9.33</v>
      </c>
      <c r="K880">
        <v>6.92</v>
      </c>
      <c r="L880">
        <v>4553.04</v>
      </c>
      <c r="M880">
        <v>3376.96</v>
      </c>
      <c r="N880">
        <v>1176.08</v>
      </c>
    </row>
    <row r="881" spans="1:14">
      <c r="A881" t="s">
        <v>53</v>
      </c>
      <c r="B881" t="s">
        <v>219</v>
      </c>
      <c r="C881" t="s">
        <v>45</v>
      </c>
      <c r="D881" t="s">
        <v>17</v>
      </c>
      <c r="E881" t="s">
        <v>22</v>
      </c>
      <c r="F881" s="18">
        <v>41840</v>
      </c>
      <c r="G881">
        <v>312732970</v>
      </c>
      <c r="H881" s="18">
        <v>41868</v>
      </c>
      <c r="I881">
        <v>3490</v>
      </c>
      <c r="J881">
        <v>437.2</v>
      </c>
      <c r="K881">
        <v>263.33</v>
      </c>
      <c r="L881">
        <v>1525828</v>
      </c>
      <c r="M881">
        <v>919021.7</v>
      </c>
      <c r="N881">
        <v>606806.30000000005</v>
      </c>
    </row>
    <row r="882" spans="1:14">
      <c r="A882" t="s">
        <v>23</v>
      </c>
      <c r="B882" t="s">
        <v>105</v>
      </c>
      <c r="C882" t="s">
        <v>33</v>
      </c>
      <c r="D882" t="s">
        <v>21</v>
      </c>
      <c r="E882" t="s">
        <v>37</v>
      </c>
      <c r="F882" s="18">
        <v>41580</v>
      </c>
      <c r="G882">
        <v>913074433</v>
      </c>
      <c r="H882" s="18">
        <v>41625</v>
      </c>
      <c r="I882">
        <v>7870</v>
      </c>
      <c r="J882">
        <v>81.73</v>
      </c>
      <c r="K882">
        <v>56.67</v>
      </c>
      <c r="L882">
        <v>643215.1</v>
      </c>
      <c r="M882">
        <v>445992.9</v>
      </c>
      <c r="N882">
        <v>197222.2</v>
      </c>
    </row>
    <row r="883" spans="1:14">
      <c r="A883" t="s">
        <v>31</v>
      </c>
      <c r="B883" t="s">
        <v>100</v>
      </c>
      <c r="C883" t="s">
        <v>79</v>
      </c>
      <c r="D883" t="s">
        <v>21</v>
      </c>
      <c r="E883" t="s">
        <v>22</v>
      </c>
      <c r="F883" s="18">
        <v>42460</v>
      </c>
      <c r="G883">
        <v>639741885</v>
      </c>
      <c r="H883" s="18">
        <v>42478</v>
      </c>
      <c r="I883">
        <v>2695</v>
      </c>
      <c r="J883">
        <v>668.27</v>
      </c>
      <c r="K883">
        <v>502.54</v>
      </c>
      <c r="L883">
        <v>1800987.65</v>
      </c>
      <c r="M883">
        <v>1354345.3</v>
      </c>
      <c r="N883">
        <v>446642.35</v>
      </c>
    </row>
    <row r="884" spans="1:14">
      <c r="A884" t="s">
        <v>40</v>
      </c>
      <c r="B884" t="s">
        <v>77</v>
      </c>
      <c r="C884" t="s">
        <v>43</v>
      </c>
      <c r="D884" t="s">
        <v>17</v>
      </c>
      <c r="E884" t="s">
        <v>22</v>
      </c>
      <c r="F884" s="18">
        <v>42164</v>
      </c>
      <c r="G884">
        <v>403721654</v>
      </c>
      <c r="H884" s="18">
        <v>42184</v>
      </c>
      <c r="I884">
        <v>9064</v>
      </c>
      <c r="J884">
        <v>651.21</v>
      </c>
      <c r="K884">
        <v>524.96</v>
      </c>
      <c r="L884">
        <v>5902567.4400000004</v>
      </c>
      <c r="M884">
        <v>4758237.4400000004</v>
      </c>
      <c r="N884">
        <v>1144330</v>
      </c>
    </row>
    <row r="885" spans="1:14">
      <c r="A885" t="s">
        <v>26</v>
      </c>
      <c r="B885" t="s">
        <v>121</v>
      </c>
      <c r="C885" t="s">
        <v>36</v>
      </c>
      <c r="D885" t="s">
        <v>21</v>
      </c>
      <c r="E885" t="s">
        <v>37</v>
      </c>
      <c r="F885" s="18">
        <v>42913</v>
      </c>
      <c r="G885">
        <v>286312568</v>
      </c>
      <c r="H885" s="18">
        <v>42925</v>
      </c>
      <c r="I885">
        <v>5106</v>
      </c>
      <c r="J885">
        <v>109.28</v>
      </c>
      <c r="K885">
        <v>35.840000000000003</v>
      </c>
      <c r="L885">
        <v>557983.68000000005</v>
      </c>
      <c r="M885">
        <v>182999.04000000001</v>
      </c>
      <c r="N885">
        <v>374984.64</v>
      </c>
    </row>
    <row r="886" spans="1:14">
      <c r="A886" t="s">
        <v>23</v>
      </c>
      <c r="B886" t="s">
        <v>191</v>
      </c>
      <c r="C886" t="s">
        <v>59</v>
      </c>
      <c r="D886" t="s">
        <v>21</v>
      </c>
      <c r="E886" t="s">
        <v>37</v>
      </c>
      <c r="F886" s="18">
        <v>41786</v>
      </c>
      <c r="G886">
        <v>889125955</v>
      </c>
      <c r="H886" s="18">
        <v>41805</v>
      </c>
      <c r="I886">
        <v>983</v>
      </c>
      <c r="J886">
        <v>9.33</v>
      </c>
      <c r="K886">
        <v>6.92</v>
      </c>
      <c r="L886">
        <v>9171.39</v>
      </c>
      <c r="M886">
        <v>6802.36</v>
      </c>
      <c r="N886">
        <v>2369.0300000000002</v>
      </c>
    </row>
    <row r="887" spans="1:14">
      <c r="A887" t="s">
        <v>34</v>
      </c>
      <c r="B887" t="s">
        <v>68</v>
      </c>
      <c r="C887" t="s">
        <v>25</v>
      </c>
      <c r="D887" t="s">
        <v>21</v>
      </c>
      <c r="E887" t="s">
        <v>18</v>
      </c>
      <c r="F887" s="18">
        <v>40400</v>
      </c>
      <c r="G887">
        <v>184085643</v>
      </c>
      <c r="H887" s="18">
        <v>40404</v>
      </c>
      <c r="I887">
        <v>3887</v>
      </c>
      <c r="J887">
        <v>47.45</v>
      </c>
      <c r="K887">
        <v>31.79</v>
      </c>
      <c r="L887">
        <v>184438.15</v>
      </c>
      <c r="M887">
        <v>123567.73</v>
      </c>
      <c r="N887">
        <v>60870.42</v>
      </c>
    </row>
    <row r="888" spans="1:14">
      <c r="A888" t="s">
        <v>23</v>
      </c>
      <c r="B888" t="s">
        <v>51</v>
      </c>
      <c r="C888" t="s">
        <v>59</v>
      </c>
      <c r="D888" t="s">
        <v>21</v>
      </c>
      <c r="E888" t="s">
        <v>37</v>
      </c>
      <c r="F888" s="18">
        <v>40761</v>
      </c>
      <c r="G888">
        <v>263427960</v>
      </c>
      <c r="H888" s="18">
        <v>40806</v>
      </c>
      <c r="I888">
        <v>3042</v>
      </c>
      <c r="J888">
        <v>9.33</v>
      </c>
      <c r="K888">
        <v>6.92</v>
      </c>
      <c r="L888">
        <v>28381.86</v>
      </c>
      <c r="M888">
        <v>21050.639999999999</v>
      </c>
      <c r="N888">
        <v>7331.22</v>
      </c>
    </row>
    <row r="889" spans="1:14">
      <c r="A889" t="s">
        <v>26</v>
      </c>
      <c r="B889" t="s">
        <v>30</v>
      </c>
      <c r="C889" t="s">
        <v>25</v>
      </c>
      <c r="D889" t="s">
        <v>21</v>
      </c>
      <c r="E889" t="s">
        <v>37</v>
      </c>
      <c r="F889" s="18">
        <v>41113</v>
      </c>
      <c r="G889">
        <v>589701735</v>
      </c>
      <c r="H889" s="18">
        <v>41116</v>
      </c>
      <c r="I889">
        <v>4703</v>
      </c>
      <c r="J889">
        <v>47.45</v>
      </c>
      <c r="K889">
        <v>31.79</v>
      </c>
      <c r="L889">
        <v>223157.35</v>
      </c>
      <c r="M889">
        <v>149508.37</v>
      </c>
      <c r="N889">
        <v>73648.98</v>
      </c>
    </row>
    <row r="890" spans="1:14">
      <c r="A890" t="s">
        <v>26</v>
      </c>
      <c r="B890" t="s">
        <v>121</v>
      </c>
      <c r="C890" t="s">
        <v>71</v>
      </c>
      <c r="D890" t="s">
        <v>21</v>
      </c>
      <c r="E890" t="s">
        <v>22</v>
      </c>
      <c r="F890" s="18">
        <v>42858</v>
      </c>
      <c r="G890">
        <v>245768296</v>
      </c>
      <c r="H890" s="18">
        <v>42867</v>
      </c>
      <c r="I890">
        <v>7155</v>
      </c>
      <c r="J890">
        <v>154.06</v>
      </c>
      <c r="K890">
        <v>90.93</v>
      </c>
      <c r="L890">
        <v>1102299.3</v>
      </c>
      <c r="M890">
        <v>650604.15</v>
      </c>
      <c r="N890">
        <v>451695.15</v>
      </c>
    </row>
    <row r="891" spans="1:14">
      <c r="A891" t="s">
        <v>34</v>
      </c>
      <c r="B891" t="s">
        <v>66</v>
      </c>
      <c r="C891" t="s">
        <v>25</v>
      </c>
      <c r="D891" t="s">
        <v>21</v>
      </c>
      <c r="E891" t="s">
        <v>29</v>
      </c>
      <c r="F891" s="18">
        <v>40869</v>
      </c>
      <c r="G891">
        <v>184801471</v>
      </c>
      <c r="H891" s="18">
        <v>40897</v>
      </c>
      <c r="I891">
        <v>5717</v>
      </c>
      <c r="J891">
        <v>47.45</v>
      </c>
      <c r="K891">
        <v>31.79</v>
      </c>
      <c r="L891">
        <v>271271.65000000002</v>
      </c>
      <c r="M891">
        <v>181743.43</v>
      </c>
      <c r="N891">
        <v>89528.22</v>
      </c>
    </row>
    <row r="892" spans="1:14">
      <c r="A892" t="s">
        <v>34</v>
      </c>
      <c r="B892" t="s">
        <v>95</v>
      </c>
      <c r="C892" t="s">
        <v>16</v>
      </c>
      <c r="D892" t="s">
        <v>17</v>
      </c>
      <c r="E892" t="s">
        <v>18</v>
      </c>
      <c r="F892" s="18">
        <v>41476</v>
      </c>
      <c r="G892">
        <v>980287587</v>
      </c>
      <c r="H892" s="18">
        <v>41516</v>
      </c>
      <c r="I892">
        <v>7736</v>
      </c>
      <c r="J892">
        <v>255.28</v>
      </c>
      <c r="K892">
        <v>159.41999999999999</v>
      </c>
      <c r="L892">
        <v>1974846.08</v>
      </c>
      <c r="M892">
        <v>1233273.1200000001</v>
      </c>
      <c r="N892">
        <v>741572.96</v>
      </c>
    </row>
    <row r="893" spans="1:14">
      <c r="A893" t="s">
        <v>31</v>
      </c>
      <c r="B893" t="s">
        <v>190</v>
      </c>
      <c r="C893" t="s">
        <v>16</v>
      </c>
      <c r="D893" t="s">
        <v>17</v>
      </c>
      <c r="E893" t="s">
        <v>22</v>
      </c>
      <c r="F893" s="18">
        <v>41712</v>
      </c>
      <c r="G893">
        <v>576025474</v>
      </c>
      <c r="H893" s="18">
        <v>41723</v>
      </c>
      <c r="I893">
        <v>7593</v>
      </c>
      <c r="J893">
        <v>255.28</v>
      </c>
      <c r="K893">
        <v>159.41999999999999</v>
      </c>
      <c r="L893">
        <v>1938341.04</v>
      </c>
      <c r="M893">
        <v>1210476.06</v>
      </c>
      <c r="N893">
        <v>727864.98</v>
      </c>
    </row>
    <row r="894" spans="1:14">
      <c r="A894" t="s">
        <v>26</v>
      </c>
      <c r="B894" t="s">
        <v>209</v>
      </c>
      <c r="C894" t="s">
        <v>20</v>
      </c>
      <c r="D894" t="s">
        <v>17</v>
      </c>
      <c r="E894" t="s">
        <v>37</v>
      </c>
      <c r="F894" s="18">
        <v>41769</v>
      </c>
      <c r="G894">
        <v>136126458</v>
      </c>
      <c r="H894" s="18">
        <v>41792</v>
      </c>
      <c r="I894">
        <v>1699</v>
      </c>
      <c r="J894">
        <v>152.58000000000001</v>
      </c>
      <c r="K894">
        <v>97.44</v>
      </c>
      <c r="L894">
        <v>259233.42</v>
      </c>
      <c r="M894">
        <v>165550.56</v>
      </c>
      <c r="N894">
        <v>93682.86</v>
      </c>
    </row>
    <row r="895" spans="1:14">
      <c r="A895" t="s">
        <v>40</v>
      </c>
      <c r="B895" t="s">
        <v>135</v>
      </c>
      <c r="C895" t="s">
        <v>25</v>
      </c>
      <c r="D895" t="s">
        <v>17</v>
      </c>
      <c r="E895" t="s">
        <v>29</v>
      </c>
      <c r="F895" s="18">
        <v>40842</v>
      </c>
      <c r="G895">
        <v>895014369</v>
      </c>
      <c r="H895" s="18">
        <v>40888</v>
      </c>
      <c r="I895">
        <v>3496</v>
      </c>
      <c r="J895">
        <v>47.45</v>
      </c>
      <c r="K895">
        <v>31.79</v>
      </c>
      <c r="L895">
        <v>165885.20000000001</v>
      </c>
      <c r="M895">
        <v>111137.84</v>
      </c>
      <c r="N895">
        <v>54747.360000000001</v>
      </c>
    </row>
    <row r="896" spans="1:14">
      <c r="A896" t="s">
        <v>26</v>
      </c>
      <c r="B896" t="s">
        <v>146</v>
      </c>
      <c r="C896" t="s">
        <v>25</v>
      </c>
      <c r="D896" t="s">
        <v>17</v>
      </c>
      <c r="E896" t="s">
        <v>22</v>
      </c>
      <c r="F896" s="18">
        <v>41284</v>
      </c>
      <c r="G896">
        <v>107425534</v>
      </c>
      <c r="H896" s="18">
        <v>41295</v>
      </c>
      <c r="I896">
        <v>8458</v>
      </c>
      <c r="J896">
        <v>47.45</v>
      </c>
      <c r="K896">
        <v>31.79</v>
      </c>
      <c r="L896">
        <v>401332.1</v>
      </c>
      <c r="M896">
        <v>268879.82</v>
      </c>
      <c r="N896">
        <v>132452.28</v>
      </c>
    </row>
    <row r="897" spans="1:14">
      <c r="A897" t="s">
        <v>40</v>
      </c>
      <c r="B897" t="s">
        <v>201</v>
      </c>
      <c r="C897" t="s">
        <v>45</v>
      </c>
      <c r="D897" t="s">
        <v>21</v>
      </c>
      <c r="E897" t="s">
        <v>18</v>
      </c>
      <c r="F897" s="18">
        <v>41685</v>
      </c>
      <c r="G897">
        <v>498408782</v>
      </c>
      <c r="H897" s="18">
        <v>41726</v>
      </c>
      <c r="I897">
        <v>9089</v>
      </c>
      <c r="J897">
        <v>437.2</v>
      </c>
      <c r="K897">
        <v>263.33</v>
      </c>
      <c r="L897">
        <v>3973710.8</v>
      </c>
      <c r="M897">
        <v>2393406.37</v>
      </c>
      <c r="N897">
        <v>1580304.43</v>
      </c>
    </row>
    <row r="898" spans="1:14">
      <c r="A898" t="s">
        <v>40</v>
      </c>
      <c r="B898" t="s">
        <v>72</v>
      </c>
      <c r="C898" t="s">
        <v>45</v>
      </c>
      <c r="D898" t="s">
        <v>17</v>
      </c>
      <c r="E898" t="s">
        <v>18</v>
      </c>
      <c r="F898" s="18">
        <v>41026</v>
      </c>
      <c r="G898">
        <v>813325440</v>
      </c>
      <c r="H898" s="18">
        <v>41044</v>
      </c>
      <c r="I898">
        <v>9927</v>
      </c>
      <c r="J898">
        <v>437.2</v>
      </c>
      <c r="K898">
        <v>263.33</v>
      </c>
      <c r="L898">
        <v>4340084.4000000004</v>
      </c>
      <c r="M898">
        <v>2614076.91</v>
      </c>
      <c r="N898">
        <v>1726007.49</v>
      </c>
    </row>
    <row r="899" spans="1:14">
      <c r="A899" t="s">
        <v>40</v>
      </c>
      <c r="B899" t="s">
        <v>131</v>
      </c>
      <c r="C899" t="s">
        <v>16</v>
      </c>
      <c r="D899" t="s">
        <v>21</v>
      </c>
      <c r="E899" t="s">
        <v>18</v>
      </c>
      <c r="F899" s="18">
        <v>42826</v>
      </c>
      <c r="G899">
        <v>767849338</v>
      </c>
      <c r="H899" s="18">
        <v>42842</v>
      </c>
      <c r="I899">
        <v>2537</v>
      </c>
      <c r="J899">
        <v>255.28</v>
      </c>
      <c r="K899">
        <v>159.41999999999999</v>
      </c>
      <c r="L899">
        <v>647645.36</v>
      </c>
      <c r="M899">
        <v>404448.54</v>
      </c>
      <c r="N899">
        <v>243196.82</v>
      </c>
    </row>
    <row r="900" spans="1:14">
      <c r="A900" t="s">
        <v>31</v>
      </c>
      <c r="B900" t="s">
        <v>57</v>
      </c>
      <c r="C900" t="s">
        <v>59</v>
      </c>
      <c r="D900" t="s">
        <v>21</v>
      </c>
      <c r="E900" t="s">
        <v>29</v>
      </c>
      <c r="F900" s="18">
        <v>42692</v>
      </c>
      <c r="G900">
        <v>597966802</v>
      </c>
      <c r="H900" s="18">
        <v>42711</v>
      </c>
      <c r="I900">
        <v>520</v>
      </c>
      <c r="J900">
        <v>9.33</v>
      </c>
      <c r="K900">
        <v>6.92</v>
      </c>
      <c r="L900">
        <v>4851.6000000000004</v>
      </c>
      <c r="M900">
        <v>3598.4</v>
      </c>
      <c r="N900">
        <v>1253.2</v>
      </c>
    </row>
    <row r="901" spans="1:14">
      <c r="A901" t="s">
        <v>31</v>
      </c>
      <c r="B901" t="s">
        <v>67</v>
      </c>
      <c r="C901" t="s">
        <v>33</v>
      </c>
      <c r="D901" t="s">
        <v>17</v>
      </c>
      <c r="E901" t="s">
        <v>22</v>
      </c>
      <c r="F901" s="18">
        <v>40773</v>
      </c>
      <c r="G901">
        <v>609976661</v>
      </c>
      <c r="H901" s="18">
        <v>40775</v>
      </c>
      <c r="I901">
        <v>4504</v>
      </c>
      <c r="J901">
        <v>81.73</v>
      </c>
      <c r="K901">
        <v>56.67</v>
      </c>
      <c r="L901">
        <v>368111.92</v>
      </c>
      <c r="M901">
        <v>255241.68</v>
      </c>
      <c r="N901">
        <v>112870.24</v>
      </c>
    </row>
    <row r="902" spans="1:14">
      <c r="A902" t="s">
        <v>23</v>
      </c>
      <c r="B902" t="s">
        <v>116</v>
      </c>
      <c r="C902" t="s">
        <v>50</v>
      </c>
      <c r="D902" t="s">
        <v>17</v>
      </c>
      <c r="E902" t="s">
        <v>37</v>
      </c>
      <c r="F902" s="18">
        <v>40371</v>
      </c>
      <c r="G902">
        <v>730490243</v>
      </c>
      <c r="H902" s="18">
        <v>40373</v>
      </c>
      <c r="I902">
        <v>7151</v>
      </c>
      <c r="J902">
        <v>421.89</v>
      </c>
      <c r="K902">
        <v>364.69</v>
      </c>
      <c r="L902">
        <v>3016935.39</v>
      </c>
      <c r="M902">
        <v>2607898.19</v>
      </c>
      <c r="N902">
        <v>409037.2</v>
      </c>
    </row>
    <row r="903" spans="1:14">
      <c r="A903" t="s">
        <v>31</v>
      </c>
      <c r="B903" t="s">
        <v>177</v>
      </c>
      <c r="C903" t="s">
        <v>33</v>
      </c>
      <c r="D903" t="s">
        <v>17</v>
      </c>
      <c r="E903" t="s">
        <v>37</v>
      </c>
      <c r="F903" s="18">
        <v>41028</v>
      </c>
      <c r="G903">
        <v>956431376</v>
      </c>
      <c r="H903" s="18">
        <v>41074</v>
      </c>
      <c r="I903">
        <v>8153</v>
      </c>
      <c r="J903">
        <v>81.73</v>
      </c>
      <c r="K903">
        <v>56.67</v>
      </c>
      <c r="L903">
        <v>666344.68999999994</v>
      </c>
      <c r="M903">
        <v>462030.51</v>
      </c>
      <c r="N903">
        <v>204314.18</v>
      </c>
    </row>
    <row r="904" spans="1:14">
      <c r="A904" t="s">
        <v>23</v>
      </c>
      <c r="B904" t="s">
        <v>112</v>
      </c>
      <c r="C904" t="s">
        <v>28</v>
      </c>
      <c r="D904" t="s">
        <v>17</v>
      </c>
      <c r="E904" t="s">
        <v>29</v>
      </c>
      <c r="F904" s="18">
        <v>42675</v>
      </c>
      <c r="G904">
        <v>905036389</v>
      </c>
      <c r="H904" s="18">
        <v>42694</v>
      </c>
      <c r="I904">
        <v>9234</v>
      </c>
      <c r="J904">
        <v>205.7</v>
      </c>
      <c r="K904">
        <v>117.11</v>
      </c>
      <c r="L904">
        <v>1899433.8</v>
      </c>
      <c r="M904">
        <v>1081393.74</v>
      </c>
      <c r="N904">
        <v>818040.06</v>
      </c>
    </row>
    <row r="905" spans="1:14">
      <c r="A905" t="s">
        <v>34</v>
      </c>
      <c r="B905" t="s">
        <v>35</v>
      </c>
      <c r="C905" t="s">
        <v>50</v>
      </c>
      <c r="D905" t="s">
        <v>21</v>
      </c>
      <c r="E905" t="s">
        <v>37</v>
      </c>
      <c r="F905" s="18">
        <v>41483</v>
      </c>
      <c r="G905">
        <v>263854110</v>
      </c>
      <c r="H905" s="18">
        <v>41485</v>
      </c>
      <c r="I905">
        <v>9149</v>
      </c>
      <c r="J905">
        <v>421.89</v>
      </c>
      <c r="K905">
        <v>364.69</v>
      </c>
      <c r="L905">
        <v>3859871.61</v>
      </c>
      <c r="M905">
        <v>3336548.81</v>
      </c>
      <c r="N905">
        <v>523322.8</v>
      </c>
    </row>
    <row r="906" spans="1:14">
      <c r="A906" t="s">
        <v>14</v>
      </c>
      <c r="B906" t="s">
        <v>174</v>
      </c>
      <c r="C906" t="s">
        <v>16</v>
      </c>
      <c r="D906" t="s">
        <v>17</v>
      </c>
      <c r="E906" t="s">
        <v>22</v>
      </c>
      <c r="F906" s="18">
        <v>42310</v>
      </c>
      <c r="G906">
        <v>140745866</v>
      </c>
      <c r="H906" s="18">
        <v>42344</v>
      </c>
      <c r="I906">
        <v>8684</v>
      </c>
      <c r="J906">
        <v>255.28</v>
      </c>
      <c r="K906">
        <v>159.41999999999999</v>
      </c>
      <c r="L906">
        <v>2216851.52</v>
      </c>
      <c r="M906">
        <v>1384403.28</v>
      </c>
      <c r="N906">
        <v>832448.24</v>
      </c>
    </row>
    <row r="907" spans="1:14">
      <c r="A907" t="s">
        <v>40</v>
      </c>
      <c r="B907" t="s">
        <v>127</v>
      </c>
      <c r="C907" t="s">
        <v>36</v>
      </c>
      <c r="D907" t="s">
        <v>17</v>
      </c>
      <c r="E907" t="s">
        <v>22</v>
      </c>
      <c r="F907" s="18">
        <v>40722</v>
      </c>
      <c r="G907">
        <v>813885486</v>
      </c>
      <c r="H907" s="18">
        <v>40765</v>
      </c>
      <c r="I907">
        <v>5656</v>
      </c>
      <c r="J907">
        <v>109.28</v>
      </c>
      <c r="K907">
        <v>35.840000000000003</v>
      </c>
      <c r="L907">
        <v>618087.68000000005</v>
      </c>
      <c r="M907">
        <v>202711.04000000001</v>
      </c>
      <c r="N907">
        <v>415376.64000000001</v>
      </c>
    </row>
    <row r="908" spans="1:14">
      <c r="A908" t="s">
        <v>23</v>
      </c>
      <c r="B908" t="s">
        <v>63</v>
      </c>
      <c r="C908" t="s">
        <v>36</v>
      </c>
      <c r="D908" t="s">
        <v>17</v>
      </c>
      <c r="E908" t="s">
        <v>22</v>
      </c>
      <c r="F908" s="18">
        <v>40972</v>
      </c>
      <c r="G908">
        <v>381759297</v>
      </c>
      <c r="H908" s="18">
        <v>40993</v>
      </c>
      <c r="I908">
        <v>9914</v>
      </c>
      <c r="J908">
        <v>109.28</v>
      </c>
      <c r="K908">
        <v>35.840000000000003</v>
      </c>
      <c r="L908">
        <v>1083401.92</v>
      </c>
      <c r="M908">
        <v>355317.76000000001</v>
      </c>
      <c r="N908">
        <v>728084.16</v>
      </c>
    </row>
    <row r="909" spans="1:14">
      <c r="A909" t="s">
        <v>23</v>
      </c>
      <c r="B909" t="s">
        <v>207</v>
      </c>
      <c r="C909" t="s">
        <v>45</v>
      </c>
      <c r="D909" t="s">
        <v>21</v>
      </c>
      <c r="E909" t="s">
        <v>18</v>
      </c>
      <c r="F909" s="18">
        <v>40788</v>
      </c>
      <c r="G909">
        <v>613166129</v>
      </c>
      <c r="H909" s="18">
        <v>40837</v>
      </c>
      <c r="I909">
        <v>8338</v>
      </c>
      <c r="J909">
        <v>437.2</v>
      </c>
      <c r="K909">
        <v>263.33</v>
      </c>
      <c r="L909">
        <v>3645373.6</v>
      </c>
      <c r="M909">
        <v>2195645.54</v>
      </c>
      <c r="N909">
        <v>1449728.06</v>
      </c>
    </row>
    <row r="910" spans="1:14">
      <c r="A910" t="s">
        <v>40</v>
      </c>
      <c r="B910" t="s">
        <v>165</v>
      </c>
      <c r="C910" t="s">
        <v>20</v>
      </c>
      <c r="D910" t="s">
        <v>21</v>
      </c>
      <c r="E910" t="s">
        <v>37</v>
      </c>
      <c r="F910" s="18">
        <v>41051</v>
      </c>
      <c r="G910">
        <v>197217309</v>
      </c>
      <c r="H910" s="18">
        <v>41071</v>
      </c>
      <c r="I910">
        <v>9839</v>
      </c>
      <c r="J910">
        <v>152.58000000000001</v>
      </c>
      <c r="K910">
        <v>97.44</v>
      </c>
      <c r="L910">
        <v>1501234.62</v>
      </c>
      <c r="M910">
        <v>958712.16</v>
      </c>
      <c r="N910">
        <v>542522.46</v>
      </c>
    </row>
    <row r="911" spans="1:14">
      <c r="A911" t="s">
        <v>14</v>
      </c>
      <c r="B911" t="s">
        <v>161</v>
      </c>
      <c r="C911" t="s">
        <v>36</v>
      </c>
      <c r="D911" t="s">
        <v>21</v>
      </c>
      <c r="E911" t="s">
        <v>18</v>
      </c>
      <c r="F911" s="18">
        <v>41648</v>
      </c>
      <c r="G911">
        <v>593336665</v>
      </c>
      <c r="H911" s="18">
        <v>41663</v>
      </c>
      <c r="I911">
        <v>359</v>
      </c>
      <c r="J911">
        <v>109.28</v>
      </c>
      <c r="K911">
        <v>35.840000000000003</v>
      </c>
      <c r="L911">
        <v>39231.519999999997</v>
      </c>
      <c r="M911">
        <v>12866.56</v>
      </c>
      <c r="N911">
        <v>26364.959999999999</v>
      </c>
    </row>
    <row r="912" spans="1:14">
      <c r="A912" t="s">
        <v>23</v>
      </c>
      <c r="B912" t="s">
        <v>103</v>
      </c>
      <c r="C912" t="s">
        <v>43</v>
      </c>
      <c r="D912" t="s">
        <v>21</v>
      </c>
      <c r="E912" t="s">
        <v>18</v>
      </c>
      <c r="F912" s="18">
        <v>42858</v>
      </c>
      <c r="G912">
        <v>181260526</v>
      </c>
      <c r="H912" s="18">
        <v>42889</v>
      </c>
      <c r="I912">
        <v>7872</v>
      </c>
      <c r="J912">
        <v>651.21</v>
      </c>
      <c r="K912">
        <v>524.96</v>
      </c>
      <c r="L912">
        <v>5126325.12</v>
      </c>
      <c r="M912">
        <v>4132485.1200000001</v>
      </c>
      <c r="N912">
        <v>993840</v>
      </c>
    </row>
    <row r="913" spans="1:14">
      <c r="A913" t="s">
        <v>40</v>
      </c>
      <c r="B913" t="s">
        <v>153</v>
      </c>
      <c r="C913" t="s">
        <v>20</v>
      </c>
      <c r="D913" t="s">
        <v>17</v>
      </c>
      <c r="E913" t="s">
        <v>29</v>
      </c>
      <c r="F913" s="18">
        <v>41196</v>
      </c>
      <c r="G913">
        <v>111037719</v>
      </c>
      <c r="H913" s="18">
        <v>41246</v>
      </c>
      <c r="I913">
        <v>7383</v>
      </c>
      <c r="J913">
        <v>152.58000000000001</v>
      </c>
      <c r="K913">
        <v>97.44</v>
      </c>
      <c r="L913">
        <v>1126498.1399999999</v>
      </c>
      <c r="M913">
        <v>719399.52</v>
      </c>
      <c r="N913">
        <v>407098.62</v>
      </c>
    </row>
    <row r="914" spans="1:14">
      <c r="A914" t="s">
        <v>26</v>
      </c>
      <c r="B914" t="s">
        <v>183</v>
      </c>
      <c r="C914" t="s">
        <v>43</v>
      </c>
      <c r="D914" t="s">
        <v>17</v>
      </c>
      <c r="E914" t="s">
        <v>18</v>
      </c>
      <c r="F914" s="18">
        <v>41867</v>
      </c>
      <c r="G914">
        <v>253029572</v>
      </c>
      <c r="H914" s="18">
        <v>41885</v>
      </c>
      <c r="I914">
        <v>5928</v>
      </c>
      <c r="J914">
        <v>651.21</v>
      </c>
      <c r="K914">
        <v>524.96</v>
      </c>
      <c r="L914">
        <v>3860372.88</v>
      </c>
      <c r="M914">
        <v>3111962.88</v>
      </c>
      <c r="N914">
        <v>748410</v>
      </c>
    </row>
    <row r="915" spans="1:14">
      <c r="A915" t="s">
        <v>31</v>
      </c>
      <c r="B915" t="s">
        <v>57</v>
      </c>
      <c r="C915" t="s">
        <v>36</v>
      </c>
      <c r="D915" t="s">
        <v>21</v>
      </c>
      <c r="E915" t="s">
        <v>37</v>
      </c>
      <c r="F915" s="18">
        <v>40782</v>
      </c>
      <c r="G915">
        <v>547909915</v>
      </c>
      <c r="H915" s="18">
        <v>40803</v>
      </c>
      <c r="I915">
        <v>7574</v>
      </c>
      <c r="J915">
        <v>109.28</v>
      </c>
      <c r="K915">
        <v>35.840000000000003</v>
      </c>
      <c r="L915">
        <v>827686.72</v>
      </c>
      <c r="M915">
        <v>271452.15999999997</v>
      </c>
      <c r="N915">
        <v>556234.56000000006</v>
      </c>
    </row>
    <row r="916" spans="1:14">
      <c r="A916" t="s">
        <v>26</v>
      </c>
      <c r="B916" t="s">
        <v>104</v>
      </c>
      <c r="C916" t="s">
        <v>71</v>
      </c>
      <c r="D916" t="s">
        <v>17</v>
      </c>
      <c r="E916" t="s">
        <v>18</v>
      </c>
      <c r="F916" s="18">
        <v>42540</v>
      </c>
      <c r="G916">
        <v>556665074</v>
      </c>
      <c r="H916" s="18">
        <v>42547</v>
      </c>
      <c r="I916">
        <v>8421</v>
      </c>
      <c r="J916">
        <v>154.06</v>
      </c>
      <c r="K916">
        <v>90.93</v>
      </c>
      <c r="L916">
        <v>1297339.26</v>
      </c>
      <c r="M916">
        <v>765721.53</v>
      </c>
      <c r="N916">
        <v>531617.73</v>
      </c>
    </row>
    <row r="917" spans="1:14">
      <c r="A917" t="s">
        <v>14</v>
      </c>
      <c r="B917" t="s">
        <v>185</v>
      </c>
      <c r="C917" t="s">
        <v>79</v>
      </c>
      <c r="D917" t="s">
        <v>21</v>
      </c>
      <c r="E917" t="s">
        <v>29</v>
      </c>
      <c r="F917" s="18">
        <v>42448</v>
      </c>
      <c r="G917">
        <v>810593879</v>
      </c>
      <c r="H917" s="18">
        <v>42461</v>
      </c>
      <c r="I917">
        <v>1597</v>
      </c>
      <c r="J917">
        <v>668.27</v>
      </c>
      <c r="K917">
        <v>502.54</v>
      </c>
      <c r="L917">
        <v>1067227.19</v>
      </c>
      <c r="M917">
        <v>802556.38</v>
      </c>
      <c r="N917">
        <v>264670.81</v>
      </c>
    </row>
    <row r="918" spans="1:14">
      <c r="A918" t="s">
        <v>31</v>
      </c>
      <c r="B918" t="s">
        <v>44</v>
      </c>
      <c r="C918" t="s">
        <v>36</v>
      </c>
      <c r="D918" t="s">
        <v>21</v>
      </c>
      <c r="E918" t="s">
        <v>29</v>
      </c>
      <c r="F918" s="18">
        <v>41733</v>
      </c>
      <c r="G918">
        <v>561307656</v>
      </c>
      <c r="H918" s="18">
        <v>41771</v>
      </c>
      <c r="I918">
        <v>2264</v>
      </c>
      <c r="J918">
        <v>109.28</v>
      </c>
      <c r="K918">
        <v>35.840000000000003</v>
      </c>
      <c r="L918">
        <v>247409.92000000001</v>
      </c>
      <c r="M918">
        <v>81141.759999999995</v>
      </c>
      <c r="N918">
        <v>166268.16</v>
      </c>
    </row>
    <row r="919" spans="1:14">
      <c r="A919" t="s">
        <v>34</v>
      </c>
      <c r="B919" t="s">
        <v>215</v>
      </c>
      <c r="C919" t="s">
        <v>45</v>
      </c>
      <c r="D919" t="s">
        <v>21</v>
      </c>
      <c r="E919" t="s">
        <v>29</v>
      </c>
      <c r="F919" s="18">
        <v>40629</v>
      </c>
      <c r="G919">
        <v>930730235</v>
      </c>
      <c r="H919" s="18">
        <v>40648</v>
      </c>
      <c r="I919">
        <v>2614</v>
      </c>
      <c r="J919">
        <v>437.2</v>
      </c>
      <c r="K919">
        <v>263.33</v>
      </c>
      <c r="L919">
        <v>1142840.8</v>
      </c>
      <c r="M919">
        <v>688344.62</v>
      </c>
      <c r="N919">
        <v>454496.18</v>
      </c>
    </row>
    <row r="920" spans="1:14">
      <c r="A920" t="s">
        <v>14</v>
      </c>
      <c r="B920" t="s">
        <v>111</v>
      </c>
      <c r="C920" t="s">
        <v>36</v>
      </c>
      <c r="D920" t="s">
        <v>17</v>
      </c>
      <c r="E920" t="s">
        <v>29</v>
      </c>
      <c r="F920" s="18">
        <v>42525</v>
      </c>
      <c r="G920">
        <v>861097943</v>
      </c>
      <c r="H920" s="18">
        <v>42533</v>
      </c>
      <c r="I920">
        <v>6872</v>
      </c>
      <c r="J920">
        <v>109.28</v>
      </c>
      <c r="K920">
        <v>35.840000000000003</v>
      </c>
      <c r="L920">
        <v>750972.16</v>
      </c>
      <c r="M920">
        <v>246292.48000000001</v>
      </c>
      <c r="N920">
        <v>504679.67999999999</v>
      </c>
    </row>
    <row r="921" spans="1:14">
      <c r="A921" t="s">
        <v>23</v>
      </c>
      <c r="B921" t="s">
        <v>218</v>
      </c>
      <c r="C921" t="s">
        <v>20</v>
      </c>
      <c r="D921" t="s">
        <v>17</v>
      </c>
      <c r="E921" t="s">
        <v>22</v>
      </c>
      <c r="F921" s="18">
        <v>41518</v>
      </c>
      <c r="G921">
        <v>264959609</v>
      </c>
      <c r="H921" s="18">
        <v>41565</v>
      </c>
      <c r="I921">
        <v>6291</v>
      </c>
      <c r="J921">
        <v>152.58000000000001</v>
      </c>
      <c r="K921">
        <v>97.44</v>
      </c>
      <c r="L921">
        <v>959880.78</v>
      </c>
      <c r="M921">
        <v>612995.04</v>
      </c>
      <c r="N921">
        <v>346885.74</v>
      </c>
    </row>
    <row r="922" spans="1:14">
      <c r="A922" t="s">
        <v>23</v>
      </c>
      <c r="B922" t="s">
        <v>120</v>
      </c>
      <c r="C922" t="s">
        <v>59</v>
      </c>
      <c r="D922" t="s">
        <v>17</v>
      </c>
      <c r="E922" t="s">
        <v>29</v>
      </c>
      <c r="F922" s="18">
        <v>40390</v>
      </c>
      <c r="G922">
        <v>475176560</v>
      </c>
      <c r="H922" s="18">
        <v>40425</v>
      </c>
      <c r="I922">
        <v>4159</v>
      </c>
      <c r="J922">
        <v>9.33</v>
      </c>
      <c r="K922">
        <v>6.92</v>
      </c>
      <c r="L922">
        <v>38803.47</v>
      </c>
      <c r="M922">
        <v>28780.28</v>
      </c>
      <c r="N922">
        <v>10023.19</v>
      </c>
    </row>
    <row r="923" spans="1:14">
      <c r="A923" t="s">
        <v>23</v>
      </c>
      <c r="B923" t="s">
        <v>132</v>
      </c>
      <c r="C923" t="s">
        <v>16</v>
      </c>
      <c r="D923" t="s">
        <v>21</v>
      </c>
      <c r="E923" t="s">
        <v>37</v>
      </c>
      <c r="F923" s="18">
        <v>40931</v>
      </c>
      <c r="G923">
        <v>194922626</v>
      </c>
      <c r="H923" s="18">
        <v>40946</v>
      </c>
      <c r="I923">
        <v>791</v>
      </c>
      <c r="J923">
        <v>255.28</v>
      </c>
      <c r="K923">
        <v>159.41999999999999</v>
      </c>
      <c r="L923">
        <v>201926.48</v>
      </c>
      <c r="M923">
        <v>126101.22</v>
      </c>
      <c r="N923">
        <v>75825.259999999995</v>
      </c>
    </row>
    <row r="924" spans="1:14">
      <c r="A924" t="s">
        <v>23</v>
      </c>
      <c r="B924" t="s">
        <v>168</v>
      </c>
      <c r="C924" t="s">
        <v>20</v>
      </c>
      <c r="D924" t="s">
        <v>21</v>
      </c>
      <c r="E924" t="s">
        <v>18</v>
      </c>
      <c r="F924" s="18">
        <v>42554</v>
      </c>
      <c r="G924">
        <v>447684133</v>
      </c>
      <c r="H924" s="18">
        <v>42596</v>
      </c>
      <c r="I924">
        <v>8538</v>
      </c>
      <c r="J924">
        <v>152.58000000000001</v>
      </c>
      <c r="K924">
        <v>97.44</v>
      </c>
      <c r="L924">
        <v>1302728.04</v>
      </c>
      <c r="M924">
        <v>831942.72</v>
      </c>
      <c r="N924">
        <v>470785.32</v>
      </c>
    </row>
    <row r="925" spans="1:14">
      <c r="A925" t="s">
        <v>23</v>
      </c>
      <c r="B925" t="s">
        <v>116</v>
      </c>
      <c r="C925" t="s">
        <v>33</v>
      </c>
      <c r="D925" t="s">
        <v>17</v>
      </c>
      <c r="E925" t="s">
        <v>37</v>
      </c>
      <c r="F925" s="18">
        <v>40912</v>
      </c>
      <c r="G925">
        <v>527259910</v>
      </c>
      <c r="H925" s="18">
        <v>40919</v>
      </c>
      <c r="I925">
        <v>6779</v>
      </c>
      <c r="J925">
        <v>81.73</v>
      </c>
      <c r="K925">
        <v>56.67</v>
      </c>
      <c r="L925">
        <v>554047.67000000004</v>
      </c>
      <c r="M925">
        <v>384165.93</v>
      </c>
      <c r="N925">
        <v>169881.74</v>
      </c>
    </row>
    <row r="926" spans="1:14">
      <c r="A926" t="s">
        <v>26</v>
      </c>
      <c r="B926" t="s">
        <v>87</v>
      </c>
      <c r="C926" t="s">
        <v>25</v>
      </c>
      <c r="D926" t="s">
        <v>17</v>
      </c>
      <c r="E926" t="s">
        <v>18</v>
      </c>
      <c r="F926" s="18">
        <v>40344</v>
      </c>
      <c r="G926">
        <v>247761285</v>
      </c>
      <c r="H926" s="18">
        <v>40362</v>
      </c>
      <c r="I926">
        <v>6925</v>
      </c>
      <c r="J926">
        <v>47.45</v>
      </c>
      <c r="K926">
        <v>31.79</v>
      </c>
      <c r="L926">
        <v>328591.25</v>
      </c>
      <c r="M926">
        <v>220145.75</v>
      </c>
      <c r="N926">
        <v>108445.5</v>
      </c>
    </row>
    <row r="927" spans="1:14">
      <c r="A927" t="s">
        <v>14</v>
      </c>
      <c r="B927" t="s">
        <v>152</v>
      </c>
      <c r="C927" t="s">
        <v>50</v>
      </c>
      <c r="D927" t="s">
        <v>21</v>
      </c>
      <c r="E927" t="s">
        <v>22</v>
      </c>
      <c r="F927" s="18">
        <v>41428</v>
      </c>
      <c r="G927">
        <v>393612086</v>
      </c>
      <c r="H927" s="18">
        <v>41446</v>
      </c>
      <c r="I927">
        <v>7418</v>
      </c>
      <c r="J927">
        <v>421.89</v>
      </c>
      <c r="K927">
        <v>364.69</v>
      </c>
      <c r="L927">
        <v>3129580.02</v>
      </c>
      <c r="M927">
        <v>2705270.42</v>
      </c>
      <c r="N927">
        <v>424309.6</v>
      </c>
    </row>
    <row r="928" spans="1:14">
      <c r="A928" t="s">
        <v>40</v>
      </c>
      <c r="B928" t="s">
        <v>169</v>
      </c>
      <c r="C928" t="s">
        <v>36</v>
      </c>
      <c r="D928" t="s">
        <v>21</v>
      </c>
      <c r="E928" t="s">
        <v>18</v>
      </c>
      <c r="F928" s="18">
        <v>42368</v>
      </c>
      <c r="G928">
        <v>469548642</v>
      </c>
      <c r="H928" s="18">
        <v>42382</v>
      </c>
      <c r="I928">
        <v>8732</v>
      </c>
      <c r="J928">
        <v>109.28</v>
      </c>
      <c r="K928">
        <v>35.840000000000003</v>
      </c>
      <c r="L928">
        <v>954232.96</v>
      </c>
      <c r="M928">
        <v>312954.88</v>
      </c>
      <c r="N928">
        <v>641278.07999999996</v>
      </c>
    </row>
    <row r="929" spans="1:14">
      <c r="A929" t="s">
        <v>26</v>
      </c>
      <c r="B929" t="s">
        <v>186</v>
      </c>
      <c r="C929" t="s">
        <v>59</v>
      </c>
      <c r="D929" t="s">
        <v>17</v>
      </c>
      <c r="E929" t="s">
        <v>18</v>
      </c>
      <c r="F929" s="18">
        <v>40372</v>
      </c>
      <c r="G929">
        <v>950619781</v>
      </c>
      <c r="H929" s="18">
        <v>40376</v>
      </c>
      <c r="I929">
        <v>8373</v>
      </c>
      <c r="J929">
        <v>9.33</v>
      </c>
      <c r="K929">
        <v>6.92</v>
      </c>
      <c r="L929">
        <v>78120.09</v>
      </c>
      <c r="M929">
        <v>57941.16</v>
      </c>
      <c r="N929">
        <v>20178.93</v>
      </c>
    </row>
    <row r="930" spans="1:14">
      <c r="A930" t="s">
        <v>40</v>
      </c>
      <c r="B930" t="s">
        <v>65</v>
      </c>
      <c r="C930" t="s">
        <v>45</v>
      </c>
      <c r="D930" t="s">
        <v>21</v>
      </c>
      <c r="E930" t="s">
        <v>18</v>
      </c>
      <c r="F930" s="18">
        <v>41335</v>
      </c>
      <c r="G930">
        <v>132186830</v>
      </c>
      <c r="H930" s="18">
        <v>41380</v>
      </c>
      <c r="I930">
        <v>5875</v>
      </c>
      <c r="J930">
        <v>437.2</v>
      </c>
      <c r="K930">
        <v>263.33</v>
      </c>
      <c r="L930">
        <v>2568550</v>
      </c>
      <c r="M930">
        <v>1547063.75</v>
      </c>
      <c r="N930">
        <v>1021486.25</v>
      </c>
    </row>
    <row r="931" spans="1:14">
      <c r="A931" t="s">
        <v>23</v>
      </c>
      <c r="B931" t="s">
        <v>148</v>
      </c>
      <c r="C931" t="s">
        <v>16</v>
      </c>
      <c r="D931" t="s">
        <v>17</v>
      </c>
      <c r="E931" t="s">
        <v>18</v>
      </c>
      <c r="F931" s="18">
        <v>41861</v>
      </c>
      <c r="G931">
        <v>879923617</v>
      </c>
      <c r="H931" s="18">
        <v>41897</v>
      </c>
      <c r="I931">
        <v>7807</v>
      </c>
      <c r="J931">
        <v>255.28</v>
      </c>
      <c r="K931">
        <v>159.41999999999999</v>
      </c>
      <c r="L931">
        <v>1992970.96</v>
      </c>
      <c r="M931">
        <v>1244591.94</v>
      </c>
      <c r="N931">
        <v>748379.02</v>
      </c>
    </row>
    <row r="932" spans="1:14">
      <c r="A932" t="s">
        <v>23</v>
      </c>
      <c r="B932" t="s">
        <v>110</v>
      </c>
      <c r="C932" t="s">
        <v>20</v>
      </c>
      <c r="D932" t="s">
        <v>21</v>
      </c>
      <c r="E932" t="s">
        <v>37</v>
      </c>
      <c r="F932" s="18">
        <v>41707</v>
      </c>
      <c r="G932">
        <v>279816472</v>
      </c>
      <c r="H932" s="18">
        <v>41743</v>
      </c>
      <c r="I932">
        <v>2767</v>
      </c>
      <c r="J932">
        <v>152.58000000000001</v>
      </c>
      <c r="K932">
        <v>97.44</v>
      </c>
      <c r="L932">
        <v>422188.86</v>
      </c>
      <c r="M932">
        <v>269616.48</v>
      </c>
      <c r="N932">
        <v>152572.38</v>
      </c>
    </row>
    <row r="933" spans="1:14">
      <c r="A933" t="s">
        <v>34</v>
      </c>
      <c r="B933" t="s">
        <v>95</v>
      </c>
      <c r="C933" t="s">
        <v>25</v>
      </c>
      <c r="D933" t="s">
        <v>21</v>
      </c>
      <c r="E933" t="s">
        <v>22</v>
      </c>
      <c r="F933" s="18">
        <v>42404</v>
      </c>
      <c r="G933">
        <v>888164222</v>
      </c>
      <c r="H933" s="18">
        <v>42449</v>
      </c>
      <c r="I933">
        <v>6385</v>
      </c>
      <c r="J933">
        <v>47.45</v>
      </c>
      <c r="K933">
        <v>31.79</v>
      </c>
      <c r="L933">
        <v>302968.25</v>
      </c>
      <c r="M933">
        <v>202979.15</v>
      </c>
      <c r="N933">
        <v>99989.1</v>
      </c>
    </row>
    <row r="934" spans="1:14">
      <c r="A934" t="s">
        <v>40</v>
      </c>
      <c r="B934" t="s">
        <v>170</v>
      </c>
      <c r="C934" t="s">
        <v>45</v>
      </c>
      <c r="D934" t="s">
        <v>17</v>
      </c>
      <c r="E934" t="s">
        <v>37</v>
      </c>
      <c r="F934" s="18">
        <v>40340</v>
      </c>
      <c r="G934">
        <v>381578195</v>
      </c>
      <c r="H934" s="18">
        <v>40364</v>
      </c>
      <c r="I934">
        <v>6322</v>
      </c>
      <c r="J934">
        <v>437.2</v>
      </c>
      <c r="K934">
        <v>263.33</v>
      </c>
      <c r="L934">
        <v>2763978.4</v>
      </c>
      <c r="M934">
        <v>1664772.26</v>
      </c>
      <c r="N934">
        <v>1099206.1399999999</v>
      </c>
    </row>
    <row r="935" spans="1:14">
      <c r="A935" t="s">
        <v>40</v>
      </c>
      <c r="B935" t="s">
        <v>130</v>
      </c>
      <c r="C935" t="s">
        <v>79</v>
      </c>
      <c r="D935" t="s">
        <v>17</v>
      </c>
      <c r="E935" t="s">
        <v>18</v>
      </c>
      <c r="F935" s="18">
        <v>41970</v>
      </c>
      <c r="G935">
        <v>106982219</v>
      </c>
      <c r="H935" s="18">
        <v>41995</v>
      </c>
      <c r="I935">
        <v>7271</v>
      </c>
      <c r="J935">
        <v>668.27</v>
      </c>
      <c r="K935">
        <v>502.54</v>
      </c>
      <c r="L935">
        <v>4858991.17</v>
      </c>
      <c r="M935">
        <v>3653968.34</v>
      </c>
      <c r="N935">
        <v>1205022.83</v>
      </c>
    </row>
    <row r="936" spans="1:14">
      <c r="A936" t="s">
        <v>14</v>
      </c>
      <c r="B936" t="s">
        <v>115</v>
      </c>
      <c r="C936" t="s">
        <v>59</v>
      </c>
      <c r="D936" t="s">
        <v>21</v>
      </c>
      <c r="E936" t="s">
        <v>37</v>
      </c>
      <c r="F936" s="18">
        <v>40312</v>
      </c>
      <c r="G936">
        <v>131612622</v>
      </c>
      <c r="H936" s="18">
        <v>40323</v>
      </c>
      <c r="I936">
        <v>5954</v>
      </c>
      <c r="J936">
        <v>9.33</v>
      </c>
      <c r="K936">
        <v>6.92</v>
      </c>
      <c r="L936">
        <v>55550.82</v>
      </c>
      <c r="M936">
        <v>41201.68</v>
      </c>
      <c r="N936">
        <v>14349.14</v>
      </c>
    </row>
    <row r="937" spans="1:14">
      <c r="A937" t="s">
        <v>23</v>
      </c>
      <c r="B937" t="s">
        <v>124</v>
      </c>
      <c r="C937" t="s">
        <v>20</v>
      </c>
      <c r="D937" t="s">
        <v>17</v>
      </c>
      <c r="E937" t="s">
        <v>18</v>
      </c>
      <c r="F937" s="18">
        <v>41218</v>
      </c>
      <c r="G937">
        <v>593018233</v>
      </c>
      <c r="H937" s="18">
        <v>41254</v>
      </c>
      <c r="I937">
        <v>6128</v>
      </c>
      <c r="J937">
        <v>152.58000000000001</v>
      </c>
      <c r="K937">
        <v>97.44</v>
      </c>
      <c r="L937">
        <v>935010.24</v>
      </c>
      <c r="M937">
        <v>597112.31999999995</v>
      </c>
      <c r="N937">
        <v>337897.92</v>
      </c>
    </row>
    <row r="938" spans="1:14">
      <c r="A938" t="s">
        <v>23</v>
      </c>
      <c r="B938" t="s">
        <v>178</v>
      </c>
      <c r="C938" t="s">
        <v>16</v>
      </c>
      <c r="D938" t="s">
        <v>17</v>
      </c>
      <c r="E938" t="s">
        <v>37</v>
      </c>
      <c r="F938" s="18">
        <v>42629</v>
      </c>
      <c r="G938">
        <v>349060380</v>
      </c>
      <c r="H938" s="18">
        <v>42641</v>
      </c>
      <c r="I938">
        <v>3578</v>
      </c>
      <c r="J938">
        <v>255.28</v>
      </c>
      <c r="K938">
        <v>159.41999999999999</v>
      </c>
      <c r="L938">
        <v>913391.84</v>
      </c>
      <c r="M938">
        <v>570404.76</v>
      </c>
      <c r="N938">
        <v>342987.08</v>
      </c>
    </row>
    <row r="939" spans="1:14">
      <c r="A939" t="s">
        <v>14</v>
      </c>
      <c r="B939" t="s">
        <v>55</v>
      </c>
      <c r="C939" t="s">
        <v>79</v>
      </c>
      <c r="D939" t="s">
        <v>17</v>
      </c>
      <c r="E939" t="s">
        <v>18</v>
      </c>
      <c r="F939" s="18">
        <v>41497</v>
      </c>
      <c r="G939">
        <v>127912890</v>
      </c>
      <c r="H939" s="18">
        <v>41543</v>
      </c>
      <c r="I939">
        <v>1122</v>
      </c>
      <c r="J939">
        <v>668.27</v>
      </c>
      <c r="K939">
        <v>502.54</v>
      </c>
      <c r="L939">
        <v>749798.94</v>
      </c>
      <c r="M939">
        <v>563849.88</v>
      </c>
      <c r="N939">
        <v>185949.06</v>
      </c>
    </row>
    <row r="940" spans="1:14">
      <c r="A940" t="s">
        <v>40</v>
      </c>
      <c r="B940" t="s">
        <v>221</v>
      </c>
      <c r="C940" t="s">
        <v>45</v>
      </c>
      <c r="D940" t="s">
        <v>21</v>
      </c>
      <c r="E940" t="s">
        <v>22</v>
      </c>
      <c r="F940" s="18">
        <v>40690</v>
      </c>
      <c r="G940">
        <v>278062093</v>
      </c>
      <c r="H940" s="18">
        <v>40691</v>
      </c>
      <c r="I940">
        <v>3607</v>
      </c>
      <c r="J940">
        <v>437.2</v>
      </c>
      <c r="K940">
        <v>263.33</v>
      </c>
      <c r="L940">
        <v>1576980.4</v>
      </c>
      <c r="M940">
        <v>949831.31</v>
      </c>
      <c r="N940">
        <v>627149.09</v>
      </c>
    </row>
    <row r="941" spans="1:14">
      <c r="A941" t="s">
        <v>14</v>
      </c>
      <c r="B941" t="s">
        <v>173</v>
      </c>
      <c r="C941" t="s">
        <v>59</v>
      </c>
      <c r="D941" t="s">
        <v>21</v>
      </c>
      <c r="E941" t="s">
        <v>37</v>
      </c>
      <c r="F941" s="18">
        <v>42084</v>
      </c>
      <c r="G941">
        <v>318306815</v>
      </c>
      <c r="H941" s="18">
        <v>42120</v>
      </c>
      <c r="I941">
        <v>2915</v>
      </c>
      <c r="J941">
        <v>9.33</v>
      </c>
      <c r="K941">
        <v>6.92</v>
      </c>
      <c r="L941">
        <v>27196.95</v>
      </c>
      <c r="M941">
        <v>20171.8</v>
      </c>
      <c r="N941">
        <v>7025.15</v>
      </c>
    </row>
    <row r="942" spans="1:14">
      <c r="A942" t="s">
        <v>31</v>
      </c>
      <c r="B942" t="s">
        <v>73</v>
      </c>
      <c r="C942" t="s">
        <v>28</v>
      </c>
      <c r="D942" t="s">
        <v>17</v>
      </c>
      <c r="E942" t="s">
        <v>37</v>
      </c>
      <c r="F942" s="18">
        <v>42413</v>
      </c>
      <c r="G942">
        <v>287758386</v>
      </c>
      <c r="H942" s="18">
        <v>42431</v>
      </c>
      <c r="I942">
        <v>2956</v>
      </c>
      <c r="J942">
        <v>205.7</v>
      </c>
      <c r="K942">
        <v>117.11</v>
      </c>
      <c r="L942">
        <v>608049.19999999995</v>
      </c>
      <c r="M942">
        <v>346177.16</v>
      </c>
      <c r="N942">
        <v>261872.04</v>
      </c>
    </row>
    <row r="943" spans="1:14">
      <c r="A943" t="s">
        <v>26</v>
      </c>
      <c r="B943" t="s">
        <v>194</v>
      </c>
      <c r="C943" t="s">
        <v>59</v>
      </c>
      <c r="D943" t="s">
        <v>21</v>
      </c>
      <c r="E943" t="s">
        <v>29</v>
      </c>
      <c r="F943" s="18">
        <v>40181</v>
      </c>
      <c r="G943">
        <v>295840632</v>
      </c>
      <c r="H943" s="18">
        <v>40184</v>
      </c>
      <c r="I943">
        <v>4672</v>
      </c>
      <c r="J943">
        <v>9.33</v>
      </c>
      <c r="K943">
        <v>6.92</v>
      </c>
      <c r="L943">
        <v>43589.760000000002</v>
      </c>
      <c r="M943">
        <v>32330.240000000002</v>
      </c>
      <c r="N943">
        <v>11259.52</v>
      </c>
    </row>
    <row r="944" spans="1:14">
      <c r="A944" t="s">
        <v>26</v>
      </c>
      <c r="B944" t="s">
        <v>81</v>
      </c>
      <c r="C944" t="s">
        <v>25</v>
      </c>
      <c r="D944" t="s">
        <v>17</v>
      </c>
      <c r="E944" t="s">
        <v>37</v>
      </c>
      <c r="F944" s="18">
        <v>42581</v>
      </c>
      <c r="G944">
        <v>972289884</v>
      </c>
      <c r="H944" s="18">
        <v>42593</v>
      </c>
      <c r="I944">
        <v>1038</v>
      </c>
      <c r="J944">
        <v>47.45</v>
      </c>
      <c r="K944">
        <v>31.79</v>
      </c>
      <c r="L944">
        <v>49253.1</v>
      </c>
      <c r="M944">
        <v>32998.019999999997</v>
      </c>
      <c r="N944">
        <v>16255.08</v>
      </c>
    </row>
    <row r="945" spans="1:14">
      <c r="A945" t="s">
        <v>31</v>
      </c>
      <c r="B945" t="s">
        <v>39</v>
      </c>
      <c r="C945" t="s">
        <v>71</v>
      </c>
      <c r="D945" t="s">
        <v>17</v>
      </c>
      <c r="E945" t="s">
        <v>22</v>
      </c>
      <c r="F945" s="18">
        <v>41979</v>
      </c>
      <c r="G945">
        <v>317154967</v>
      </c>
      <c r="H945" s="18">
        <v>41982</v>
      </c>
      <c r="I945">
        <v>2058</v>
      </c>
      <c r="J945">
        <v>154.06</v>
      </c>
      <c r="K945">
        <v>90.93</v>
      </c>
      <c r="L945">
        <v>317055.48</v>
      </c>
      <c r="M945">
        <v>187133.94</v>
      </c>
      <c r="N945">
        <v>129921.54</v>
      </c>
    </row>
    <row r="946" spans="1:14">
      <c r="A946" t="s">
        <v>14</v>
      </c>
      <c r="B946" t="s">
        <v>64</v>
      </c>
      <c r="C946" t="s">
        <v>50</v>
      </c>
      <c r="D946" t="s">
        <v>21</v>
      </c>
      <c r="E946" t="s">
        <v>37</v>
      </c>
      <c r="F946" s="18">
        <v>42197</v>
      </c>
      <c r="G946">
        <v>450797212</v>
      </c>
      <c r="H946" s="18">
        <v>42246</v>
      </c>
      <c r="I946">
        <v>9767</v>
      </c>
      <c r="J946">
        <v>421.89</v>
      </c>
      <c r="K946">
        <v>364.69</v>
      </c>
      <c r="L946">
        <v>4120599.63</v>
      </c>
      <c r="M946">
        <v>3561927.23</v>
      </c>
      <c r="N946">
        <v>558672.4</v>
      </c>
    </row>
    <row r="947" spans="1:14">
      <c r="A947" t="s">
        <v>23</v>
      </c>
      <c r="B947" t="s">
        <v>105</v>
      </c>
      <c r="C947" t="s">
        <v>79</v>
      </c>
      <c r="D947" t="s">
        <v>21</v>
      </c>
      <c r="E947" t="s">
        <v>22</v>
      </c>
      <c r="F947" s="18">
        <v>40530</v>
      </c>
      <c r="G947">
        <v>863890445</v>
      </c>
      <c r="H947" s="18">
        <v>40537</v>
      </c>
      <c r="I947">
        <v>3235</v>
      </c>
      <c r="J947">
        <v>668.27</v>
      </c>
      <c r="K947">
        <v>502.54</v>
      </c>
      <c r="L947">
        <v>2161853.4500000002</v>
      </c>
      <c r="M947">
        <v>1625716.9</v>
      </c>
      <c r="N947">
        <v>536136.55000000005</v>
      </c>
    </row>
    <row r="948" spans="1:14">
      <c r="A948" t="s">
        <v>23</v>
      </c>
      <c r="B948" t="s">
        <v>132</v>
      </c>
      <c r="C948" t="s">
        <v>33</v>
      </c>
      <c r="D948" t="s">
        <v>17</v>
      </c>
      <c r="E948" t="s">
        <v>22</v>
      </c>
      <c r="F948" s="18">
        <v>40194</v>
      </c>
      <c r="G948">
        <v>667420995</v>
      </c>
      <c r="H948" s="18">
        <v>40196</v>
      </c>
      <c r="I948">
        <v>3559</v>
      </c>
      <c r="J948">
        <v>81.73</v>
      </c>
      <c r="K948">
        <v>56.67</v>
      </c>
      <c r="L948">
        <v>290877.07</v>
      </c>
      <c r="M948">
        <v>201688.53</v>
      </c>
      <c r="N948">
        <v>89188.54</v>
      </c>
    </row>
    <row r="949" spans="1:14">
      <c r="A949" t="s">
        <v>23</v>
      </c>
      <c r="B949" t="s">
        <v>63</v>
      </c>
      <c r="C949" t="s">
        <v>71</v>
      </c>
      <c r="D949" t="s">
        <v>21</v>
      </c>
      <c r="E949" t="s">
        <v>37</v>
      </c>
      <c r="F949" s="18">
        <v>40643</v>
      </c>
      <c r="G949">
        <v>842687690</v>
      </c>
      <c r="H949" s="18">
        <v>40689</v>
      </c>
      <c r="I949">
        <v>8869</v>
      </c>
      <c r="J949">
        <v>154.06</v>
      </c>
      <c r="K949">
        <v>90.93</v>
      </c>
      <c r="L949">
        <v>1366358.14</v>
      </c>
      <c r="M949">
        <v>806458.17</v>
      </c>
      <c r="N949">
        <v>559899.97</v>
      </c>
    </row>
    <row r="950" spans="1:14">
      <c r="A950" t="s">
        <v>34</v>
      </c>
      <c r="B950" t="s">
        <v>154</v>
      </c>
      <c r="C950" t="s">
        <v>33</v>
      </c>
      <c r="D950" t="s">
        <v>21</v>
      </c>
      <c r="E950" t="s">
        <v>37</v>
      </c>
      <c r="F950" s="18">
        <v>41723</v>
      </c>
      <c r="G950">
        <v>191301858</v>
      </c>
      <c r="H950" s="18">
        <v>41735</v>
      </c>
      <c r="I950">
        <v>9326</v>
      </c>
      <c r="J950">
        <v>81.73</v>
      </c>
      <c r="K950">
        <v>56.67</v>
      </c>
      <c r="L950">
        <v>762213.98</v>
      </c>
      <c r="M950">
        <v>528504.42000000004</v>
      </c>
      <c r="N950">
        <v>233709.56</v>
      </c>
    </row>
    <row r="951" spans="1:14">
      <c r="A951" t="s">
        <v>31</v>
      </c>
      <c r="B951" t="s">
        <v>49</v>
      </c>
      <c r="C951" t="s">
        <v>28</v>
      </c>
      <c r="D951" t="s">
        <v>17</v>
      </c>
      <c r="E951" t="s">
        <v>29</v>
      </c>
      <c r="F951" s="18">
        <v>42285</v>
      </c>
      <c r="G951">
        <v>285187327</v>
      </c>
      <c r="H951" s="18">
        <v>42299</v>
      </c>
      <c r="I951">
        <v>2123</v>
      </c>
      <c r="J951">
        <v>205.7</v>
      </c>
      <c r="K951">
        <v>117.11</v>
      </c>
      <c r="L951">
        <v>436701.1</v>
      </c>
      <c r="M951">
        <v>248624.53</v>
      </c>
      <c r="N951">
        <v>188076.57</v>
      </c>
    </row>
    <row r="952" spans="1:14">
      <c r="A952" t="s">
        <v>14</v>
      </c>
      <c r="B952" t="s">
        <v>108</v>
      </c>
      <c r="C952" t="s">
        <v>50</v>
      </c>
      <c r="D952" t="s">
        <v>21</v>
      </c>
      <c r="E952" t="s">
        <v>18</v>
      </c>
      <c r="F952" s="18">
        <v>41567</v>
      </c>
      <c r="G952">
        <v>516580426</v>
      </c>
      <c r="H952" s="18">
        <v>41596</v>
      </c>
      <c r="I952">
        <v>6483</v>
      </c>
      <c r="J952">
        <v>421.89</v>
      </c>
      <c r="K952">
        <v>364.69</v>
      </c>
      <c r="L952">
        <v>2735112.87</v>
      </c>
      <c r="M952">
        <v>2364285.27</v>
      </c>
      <c r="N952">
        <v>370827.6</v>
      </c>
    </row>
    <row r="953" spans="1:14">
      <c r="A953" t="s">
        <v>40</v>
      </c>
      <c r="B953" t="s">
        <v>139</v>
      </c>
      <c r="C953" t="s">
        <v>50</v>
      </c>
      <c r="D953" t="s">
        <v>21</v>
      </c>
      <c r="E953" t="s">
        <v>29</v>
      </c>
      <c r="F953" s="18">
        <v>40583</v>
      </c>
      <c r="G953">
        <v>348029983</v>
      </c>
      <c r="H953" s="18">
        <v>40604</v>
      </c>
      <c r="I953">
        <v>8661</v>
      </c>
      <c r="J953">
        <v>421.89</v>
      </c>
      <c r="K953">
        <v>364.69</v>
      </c>
      <c r="L953">
        <v>3653989.29</v>
      </c>
      <c r="M953">
        <v>3158580.09</v>
      </c>
      <c r="N953">
        <v>495409.2</v>
      </c>
    </row>
    <row r="954" spans="1:14">
      <c r="A954" t="s">
        <v>14</v>
      </c>
      <c r="B954" t="s">
        <v>108</v>
      </c>
      <c r="C954" t="s">
        <v>43</v>
      </c>
      <c r="D954" t="s">
        <v>21</v>
      </c>
      <c r="E954" t="s">
        <v>29</v>
      </c>
      <c r="F954" s="18">
        <v>40731</v>
      </c>
      <c r="G954">
        <v>662397325</v>
      </c>
      <c r="H954" s="18">
        <v>40747</v>
      </c>
      <c r="I954">
        <v>6943</v>
      </c>
      <c r="J954">
        <v>651.21</v>
      </c>
      <c r="K954">
        <v>524.96</v>
      </c>
      <c r="L954">
        <v>4521351.03</v>
      </c>
      <c r="M954">
        <v>3644797.28</v>
      </c>
      <c r="N954">
        <v>876553.75</v>
      </c>
    </row>
    <row r="955" spans="1:14">
      <c r="A955" t="s">
        <v>40</v>
      </c>
      <c r="B955" t="s">
        <v>91</v>
      </c>
      <c r="C955" t="s">
        <v>20</v>
      </c>
      <c r="D955" t="s">
        <v>21</v>
      </c>
      <c r="E955" t="s">
        <v>29</v>
      </c>
      <c r="F955" s="18">
        <v>42419</v>
      </c>
      <c r="G955">
        <v>612856280</v>
      </c>
      <c r="H955" s="18">
        <v>42453</v>
      </c>
      <c r="I955">
        <v>6647</v>
      </c>
      <c r="J955">
        <v>152.58000000000001</v>
      </c>
      <c r="K955">
        <v>97.44</v>
      </c>
      <c r="L955">
        <v>1014199.26</v>
      </c>
      <c r="M955">
        <v>647683.68000000005</v>
      </c>
      <c r="N955">
        <v>366515.58</v>
      </c>
    </row>
    <row r="956" spans="1:14">
      <c r="A956" t="s">
        <v>23</v>
      </c>
      <c r="B956" t="s">
        <v>83</v>
      </c>
      <c r="C956" t="s">
        <v>25</v>
      </c>
      <c r="D956" t="s">
        <v>21</v>
      </c>
      <c r="E956" t="s">
        <v>29</v>
      </c>
      <c r="F956" s="18">
        <v>40910</v>
      </c>
      <c r="G956">
        <v>772893178</v>
      </c>
      <c r="H956" s="18">
        <v>40910</v>
      </c>
      <c r="I956">
        <v>5122</v>
      </c>
      <c r="J956">
        <v>47.45</v>
      </c>
      <c r="K956">
        <v>31.79</v>
      </c>
      <c r="L956">
        <v>243038.9</v>
      </c>
      <c r="M956">
        <v>162828.38</v>
      </c>
      <c r="N956">
        <v>80210.52</v>
      </c>
    </row>
    <row r="957" spans="1:14">
      <c r="A957" t="s">
        <v>40</v>
      </c>
      <c r="B957" t="s">
        <v>101</v>
      </c>
      <c r="C957" t="s">
        <v>16</v>
      </c>
      <c r="D957" t="s">
        <v>17</v>
      </c>
      <c r="E957" t="s">
        <v>37</v>
      </c>
      <c r="F957" s="18">
        <v>41538</v>
      </c>
      <c r="G957">
        <v>886306846</v>
      </c>
      <c r="H957" s="18">
        <v>41574</v>
      </c>
      <c r="I957">
        <v>6746</v>
      </c>
      <c r="J957">
        <v>255.28</v>
      </c>
      <c r="K957">
        <v>159.41999999999999</v>
      </c>
      <c r="L957">
        <v>1722118.88</v>
      </c>
      <c r="M957">
        <v>1075447.32</v>
      </c>
      <c r="N957">
        <v>646671.56000000006</v>
      </c>
    </row>
    <row r="958" spans="1:14">
      <c r="A958" t="s">
        <v>26</v>
      </c>
      <c r="B958" t="s">
        <v>176</v>
      </c>
      <c r="C958" t="s">
        <v>71</v>
      </c>
      <c r="D958" t="s">
        <v>17</v>
      </c>
      <c r="E958" t="s">
        <v>22</v>
      </c>
      <c r="F958" s="18">
        <v>41727</v>
      </c>
      <c r="G958">
        <v>317208611</v>
      </c>
      <c r="H958" s="18">
        <v>41746</v>
      </c>
      <c r="I958">
        <v>7932</v>
      </c>
      <c r="J958">
        <v>154.06</v>
      </c>
      <c r="K958">
        <v>90.93</v>
      </c>
      <c r="L958">
        <v>1222003.92</v>
      </c>
      <c r="M958">
        <v>721256.76</v>
      </c>
      <c r="N958">
        <v>500747.16</v>
      </c>
    </row>
    <row r="959" spans="1:14">
      <c r="A959" t="s">
        <v>40</v>
      </c>
      <c r="B959" t="s">
        <v>166</v>
      </c>
      <c r="C959" t="s">
        <v>16</v>
      </c>
      <c r="D959" t="s">
        <v>21</v>
      </c>
      <c r="E959" t="s">
        <v>29</v>
      </c>
      <c r="F959" s="18">
        <v>40674</v>
      </c>
      <c r="G959">
        <v>300022304</v>
      </c>
      <c r="H959" s="18">
        <v>40696</v>
      </c>
      <c r="I959">
        <v>2122</v>
      </c>
      <c r="J959">
        <v>255.28</v>
      </c>
      <c r="K959">
        <v>159.41999999999999</v>
      </c>
      <c r="L959">
        <v>541704.16</v>
      </c>
      <c r="M959">
        <v>338289.24</v>
      </c>
      <c r="N959">
        <v>203414.92</v>
      </c>
    </row>
    <row r="960" spans="1:14">
      <c r="A960" t="s">
        <v>23</v>
      </c>
      <c r="B960" t="s">
        <v>24</v>
      </c>
      <c r="C960" t="s">
        <v>20</v>
      </c>
      <c r="D960" t="s">
        <v>17</v>
      </c>
      <c r="E960" t="s">
        <v>18</v>
      </c>
      <c r="F960" s="18">
        <v>40729</v>
      </c>
      <c r="G960">
        <v>789484250</v>
      </c>
      <c r="H960" s="18">
        <v>40754</v>
      </c>
      <c r="I960">
        <v>4789</v>
      </c>
      <c r="J960">
        <v>152.58000000000001</v>
      </c>
      <c r="K960">
        <v>97.44</v>
      </c>
      <c r="L960">
        <v>730705.62</v>
      </c>
      <c r="M960">
        <v>466640.16</v>
      </c>
      <c r="N960">
        <v>264065.46000000002</v>
      </c>
    </row>
    <row r="961" spans="1:14">
      <c r="A961" t="s">
        <v>40</v>
      </c>
      <c r="B961" t="s">
        <v>166</v>
      </c>
      <c r="C961" t="s">
        <v>28</v>
      </c>
      <c r="D961" t="s">
        <v>21</v>
      </c>
      <c r="E961" t="s">
        <v>18</v>
      </c>
      <c r="F961" s="18">
        <v>40485</v>
      </c>
      <c r="G961">
        <v>910643279</v>
      </c>
      <c r="H961" s="18">
        <v>40534</v>
      </c>
      <c r="I961">
        <v>8438</v>
      </c>
      <c r="J961">
        <v>205.7</v>
      </c>
      <c r="K961">
        <v>117.11</v>
      </c>
      <c r="L961">
        <v>1735696.6</v>
      </c>
      <c r="M961">
        <v>988174.18</v>
      </c>
      <c r="N961">
        <v>747522.42</v>
      </c>
    </row>
    <row r="962" spans="1:14">
      <c r="A962" t="s">
        <v>14</v>
      </c>
      <c r="B962" t="s">
        <v>157</v>
      </c>
      <c r="C962" t="s">
        <v>50</v>
      </c>
      <c r="D962" t="s">
        <v>21</v>
      </c>
      <c r="E962" t="s">
        <v>29</v>
      </c>
      <c r="F962" s="18">
        <v>41687</v>
      </c>
      <c r="G962">
        <v>308860719</v>
      </c>
      <c r="H962" s="18">
        <v>41716</v>
      </c>
      <c r="I962">
        <v>7605</v>
      </c>
      <c r="J962">
        <v>421.89</v>
      </c>
      <c r="K962">
        <v>364.69</v>
      </c>
      <c r="L962">
        <v>3208473.45</v>
      </c>
      <c r="M962">
        <v>2773467.45</v>
      </c>
      <c r="N962">
        <v>435006</v>
      </c>
    </row>
    <row r="963" spans="1:14">
      <c r="A963" t="s">
        <v>31</v>
      </c>
      <c r="B963" t="s">
        <v>73</v>
      </c>
      <c r="C963" t="s">
        <v>20</v>
      </c>
      <c r="D963" t="s">
        <v>17</v>
      </c>
      <c r="E963" t="s">
        <v>18</v>
      </c>
      <c r="F963" s="18">
        <v>42322</v>
      </c>
      <c r="G963">
        <v>499810397</v>
      </c>
      <c r="H963" s="18">
        <v>42359</v>
      </c>
      <c r="I963">
        <v>3858</v>
      </c>
      <c r="J963">
        <v>152.58000000000001</v>
      </c>
      <c r="K963">
        <v>97.44</v>
      </c>
      <c r="L963">
        <v>588653.64</v>
      </c>
      <c r="M963">
        <v>375923.52</v>
      </c>
      <c r="N963">
        <v>212730.12</v>
      </c>
    </row>
    <row r="964" spans="1:14">
      <c r="A964" t="s">
        <v>53</v>
      </c>
      <c r="B964" t="s">
        <v>210</v>
      </c>
      <c r="C964" t="s">
        <v>36</v>
      </c>
      <c r="D964" t="s">
        <v>17</v>
      </c>
      <c r="E964" t="s">
        <v>22</v>
      </c>
      <c r="F964" s="18">
        <v>40765</v>
      </c>
      <c r="G964">
        <v>819478642</v>
      </c>
      <c r="H964" s="18">
        <v>40773</v>
      </c>
      <c r="I964">
        <v>796</v>
      </c>
      <c r="J964">
        <v>109.28</v>
      </c>
      <c r="K964">
        <v>35.840000000000003</v>
      </c>
      <c r="L964">
        <v>86986.880000000005</v>
      </c>
      <c r="M964">
        <v>28528.639999999999</v>
      </c>
      <c r="N964">
        <v>58458.239999999998</v>
      </c>
    </row>
    <row r="965" spans="1:14">
      <c r="A965" t="s">
        <v>34</v>
      </c>
      <c r="B965" t="s">
        <v>212</v>
      </c>
      <c r="C965" t="s">
        <v>16</v>
      </c>
      <c r="D965" t="s">
        <v>21</v>
      </c>
      <c r="E965" t="s">
        <v>29</v>
      </c>
      <c r="F965" s="18">
        <v>42696</v>
      </c>
      <c r="G965">
        <v>674164283</v>
      </c>
      <c r="H965" s="18">
        <v>42714</v>
      </c>
      <c r="I965">
        <v>9048</v>
      </c>
      <c r="J965">
        <v>255.28</v>
      </c>
      <c r="K965">
        <v>159.41999999999999</v>
      </c>
      <c r="L965">
        <v>2309773.44</v>
      </c>
      <c r="M965">
        <v>1442432.16</v>
      </c>
      <c r="N965">
        <v>867341.28</v>
      </c>
    </row>
    <row r="966" spans="1:14">
      <c r="A966" t="s">
        <v>40</v>
      </c>
      <c r="B966" t="s">
        <v>101</v>
      </c>
      <c r="C966" t="s">
        <v>28</v>
      </c>
      <c r="D966" t="s">
        <v>21</v>
      </c>
      <c r="E966" t="s">
        <v>29</v>
      </c>
      <c r="F966" s="18">
        <v>40351</v>
      </c>
      <c r="G966">
        <v>890478646</v>
      </c>
      <c r="H966" s="18">
        <v>40353</v>
      </c>
      <c r="I966">
        <v>1275</v>
      </c>
      <c r="J966">
        <v>205.7</v>
      </c>
      <c r="K966">
        <v>117.11</v>
      </c>
      <c r="L966">
        <v>262267.5</v>
      </c>
      <c r="M966">
        <v>149315.25</v>
      </c>
      <c r="N966">
        <v>112952.25</v>
      </c>
    </row>
    <row r="967" spans="1:14">
      <c r="A967" t="s">
        <v>40</v>
      </c>
      <c r="B967" t="s">
        <v>78</v>
      </c>
      <c r="C967" t="s">
        <v>50</v>
      </c>
      <c r="D967" t="s">
        <v>17</v>
      </c>
      <c r="E967" t="s">
        <v>18</v>
      </c>
      <c r="F967" s="18">
        <v>41573</v>
      </c>
      <c r="G967">
        <v>565345561</v>
      </c>
      <c r="H967" s="18">
        <v>41610</v>
      </c>
      <c r="I967">
        <v>7170</v>
      </c>
      <c r="J967">
        <v>421.89</v>
      </c>
      <c r="K967">
        <v>364.69</v>
      </c>
      <c r="L967">
        <v>3024951.3</v>
      </c>
      <c r="M967">
        <v>2614827.2999999998</v>
      </c>
      <c r="N967">
        <v>410124</v>
      </c>
    </row>
    <row r="968" spans="1:14">
      <c r="A968" t="s">
        <v>53</v>
      </c>
      <c r="B968" t="s">
        <v>219</v>
      </c>
      <c r="C968" t="s">
        <v>79</v>
      </c>
      <c r="D968" t="s">
        <v>17</v>
      </c>
      <c r="E968" t="s">
        <v>37</v>
      </c>
      <c r="F968" s="18">
        <v>40759</v>
      </c>
      <c r="G968">
        <v>216001355</v>
      </c>
      <c r="H968" s="18">
        <v>40770</v>
      </c>
      <c r="I968">
        <v>8456</v>
      </c>
      <c r="J968">
        <v>668.27</v>
      </c>
      <c r="K968">
        <v>502.54</v>
      </c>
      <c r="L968">
        <v>5650891.1200000001</v>
      </c>
      <c r="M968">
        <v>4249478.24</v>
      </c>
      <c r="N968">
        <v>1401412.88</v>
      </c>
    </row>
    <row r="969" spans="1:14">
      <c r="A969" t="s">
        <v>34</v>
      </c>
      <c r="B969" t="s">
        <v>212</v>
      </c>
      <c r="C969" t="s">
        <v>25</v>
      </c>
      <c r="D969" t="s">
        <v>17</v>
      </c>
      <c r="E969" t="s">
        <v>18</v>
      </c>
      <c r="F969" s="18">
        <v>42379</v>
      </c>
      <c r="G969">
        <v>429994857</v>
      </c>
      <c r="H969" s="18">
        <v>42380</v>
      </c>
      <c r="I969">
        <v>3888</v>
      </c>
      <c r="J969">
        <v>47.45</v>
      </c>
      <c r="K969">
        <v>31.79</v>
      </c>
      <c r="L969">
        <v>184485.6</v>
      </c>
      <c r="M969">
        <v>123599.52</v>
      </c>
      <c r="N969">
        <v>60886.080000000002</v>
      </c>
    </row>
    <row r="970" spans="1:14">
      <c r="A970" t="s">
        <v>34</v>
      </c>
      <c r="B970" t="s">
        <v>95</v>
      </c>
      <c r="C970" t="s">
        <v>43</v>
      </c>
      <c r="D970" t="s">
        <v>17</v>
      </c>
      <c r="E970" t="s">
        <v>22</v>
      </c>
      <c r="F970" s="18">
        <v>40226</v>
      </c>
      <c r="G970">
        <v>515187394</v>
      </c>
      <c r="H970" s="18">
        <v>40274</v>
      </c>
      <c r="I970">
        <v>4253</v>
      </c>
      <c r="J970">
        <v>651.21</v>
      </c>
      <c r="K970">
        <v>524.96</v>
      </c>
      <c r="L970">
        <v>2769596.13</v>
      </c>
      <c r="M970">
        <v>2232654.88</v>
      </c>
      <c r="N970">
        <v>536941.25</v>
      </c>
    </row>
    <row r="971" spans="1:14">
      <c r="A971" t="s">
        <v>40</v>
      </c>
      <c r="B971" t="s">
        <v>91</v>
      </c>
      <c r="C971" t="s">
        <v>43</v>
      </c>
      <c r="D971" t="s">
        <v>17</v>
      </c>
      <c r="E971" t="s">
        <v>29</v>
      </c>
      <c r="F971" s="18">
        <v>40932</v>
      </c>
      <c r="G971">
        <v>749752795</v>
      </c>
      <c r="H971" s="18">
        <v>40962</v>
      </c>
      <c r="I971">
        <v>7368</v>
      </c>
      <c r="J971">
        <v>651.21</v>
      </c>
      <c r="K971">
        <v>524.96</v>
      </c>
      <c r="L971">
        <v>4798115.28</v>
      </c>
      <c r="M971">
        <v>3867905.28</v>
      </c>
      <c r="N971">
        <v>930210</v>
      </c>
    </row>
    <row r="972" spans="1:14">
      <c r="A972" t="s">
        <v>40</v>
      </c>
      <c r="B972" t="s">
        <v>167</v>
      </c>
      <c r="C972" t="s">
        <v>25</v>
      </c>
      <c r="D972" t="s">
        <v>21</v>
      </c>
      <c r="E972" t="s">
        <v>18</v>
      </c>
      <c r="F972" s="18">
        <v>40450</v>
      </c>
      <c r="G972">
        <v>132177388</v>
      </c>
      <c r="H972" s="18">
        <v>40489</v>
      </c>
      <c r="I972">
        <v>3081</v>
      </c>
      <c r="J972">
        <v>47.45</v>
      </c>
      <c r="K972">
        <v>31.79</v>
      </c>
      <c r="L972">
        <v>146193.45000000001</v>
      </c>
      <c r="M972">
        <v>97944.99</v>
      </c>
      <c r="N972">
        <v>48248.46</v>
      </c>
    </row>
    <row r="973" spans="1:14">
      <c r="A973" t="s">
        <v>26</v>
      </c>
      <c r="B973" t="s">
        <v>129</v>
      </c>
      <c r="C973" t="s">
        <v>16</v>
      </c>
      <c r="D973" t="s">
        <v>17</v>
      </c>
      <c r="E973" t="s">
        <v>29</v>
      </c>
      <c r="F973" s="18">
        <v>42041</v>
      </c>
      <c r="G973">
        <v>431260001</v>
      </c>
      <c r="H973" s="18">
        <v>42046</v>
      </c>
      <c r="I973">
        <v>8273</v>
      </c>
      <c r="J973">
        <v>255.28</v>
      </c>
      <c r="K973">
        <v>159.41999999999999</v>
      </c>
      <c r="L973">
        <v>2111931.44</v>
      </c>
      <c r="M973">
        <v>1318881.6599999999</v>
      </c>
      <c r="N973">
        <v>793049.78</v>
      </c>
    </row>
    <row r="974" spans="1:14">
      <c r="A974" t="s">
        <v>23</v>
      </c>
      <c r="B974" t="s">
        <v>206</v>
      </c>
      <c r="C974" t="s">
        <v>33</v>
      </c>
      <c r="D974" t="s">
        <v>21</v>
      </c>
      <c r="E974" t="s">
        <v>18</v>
      </c>
      <c r="F974" s="18">
        <v>41053</v>
      </c>
      <c r="G974">
        <v>336111962</v>
      </c>
      <c r="H974" s="18">
        <v>41076</v>
      </c>
      <c r="I974">
        <v>1854</v>
      </c>
      <c r="J974">
        <v>81.73</v>
      </c>
      <c r="K974">
        <v>56.67</v>
      </c>
      <c r="L974">
        <v>151527.42000000001</v>
      </c>
      <c r="M974">
        <v>105066.18</v>
      </c>
      <c r="N974">
        <v>46461.24</v>
      </c>
    </row>
    <row r="975" spans="1:14">
      <c r="A975" t="s">
        <v>40</v>
      </c>
      <c r="B975" t="s">
        <v>97</v>
      </c>
      <c r="C975" t="s">
        <v>33</v>
      </c>
      <c r="D975" t="s">
        <v>17</v>
      </c>
      <c r="E975" t="s">
        <v>18</v>
      </c>
      <c r="F975" s="18">
        <v>42906</v>
      </c>
      <c r="G975">
        <v>406157100</v>
      </c>
      <c r="H975" s="18">
        <v>42929</v>
      </c>
      <c r="I975">
        <v>9766</v>
      </c>
      <c r="J975">
        <v>81.73</v>
      </c>
      <c r="K975">
        <v>56.67</v>
      </c>
      <c r="L975">
        <v>798175.18</v>
      </c>
      <c r="M975">
        <v>553439.22</v>
      </c>
      <c r="N975">
        <v>244735.96</v>
      </c>
    </row>
    <row r="976" spans="1:14">
      <c r="A976" t="s">
        <v>23</v>
      </c>
      <c r="B976" t="s">
        <v>83</v>
      </c>
      <c r="C976" t="s">
        <v>79</v>
      </c>
      <c r="D976" t="s">
        <v>21</v>
      </c>
      <c r="E976" t="s">
        <v>37</v>
      </c>
      <c r="F976" s="18">
        <v>42347</v>
      </c>
      <c r="G976">
        <v>821131742</v>
      </c>
      <c r="H976" s="18">
        <v>42347</v>
      </c>
      <c r="I976">
        <v>9985</v>
      </c>
      <c r="J976">
        <v>668.27</v>
      </c>
      <c r="K976">
        <v>502.54</v>
      </c>
      <c r="L976">
        <v>6672675.9500000002</v>
      </c>
      <c r="M976">
        <v>5017861.9000000004</v>
      </c>
      <c r="N976">
        <v>1654814.05</v>
      </c>
    </row>
    <row r="977" spans="1:14">
      <c r="A977" t="s">
        <v>40</v>
      </c>
      <c r="B977" t="s">
        <v>193</v>
      </c>
      <c r="C977" t="s">
        <v>33</v>
      </c>
      <c r="D977" t="s">
        <v>17</v>
      </c>
      <c r="E977" t="s">
        <v>18</v>
      </c>
      <c r="F977" s="18">
        <v>41422</v>
      </c>
      <c r="G977">
        <v>931084716</v>
      </c>
      <c r="H977" s="18">
        <v>41462</v>
      </c>
      <c r="I977">
        <v>7513</v>
      </c>
      <c r="J977">
        <v>81.73</v>
      </c>
      <c r="K977">
        <v>56.67</v>
      </c>
      <c r="L977">
        <v>614037.49</v>
      </c>
      <c r="M977">
        <v>425761.71</v>
      </c>
      <c r="N977">
        <v>188275.78</v>
      </c>
    </row>
    <row r="978" spans="1:14">
      <c r="A978" t="s">
        <v>40</v>
      </c>
      <c r="B978" t="s">
        <v>139</v>
      </c>
      <c r="C978" t="s">
        <v>16</v>
      </c>
      <c r="D978" t="s">
        <v>21</v>
      </c>
      <c r="E978" t="s">
        <v>37</v>
      </c>
      <c r="F978" s="18">
        <v>42571</v>
      </c>
      <c r="G978">
        <v>606377351</v>
      </c>
      <c r="H978" s="18">
        <v>42607</v>
      </c>
      <c r="I978">
        <v>9388</v>
      </c>
      <c r="J978">
        <v>255.28</v>
      </c>
      <c r="K978">
        <v>159.41999999999999</v>
      </c>
      <c r="L978">
        <v>2396568.64</v>
      </c>
      <c r="M978">
        <v>1496634.96</v>
      </c>
      <c r="N978">
        <v>899933.68</v>
      </c>
    </row>
    <row r="979" spans="1:14">
      <c r="A979" t="s">
        <v>40</v>
      </c>
      <c r="B979" t="s">
        <v>188</v>
      </c>
      <c r="C979" t="s">
        <v>71</v>
      </c>
      <c r="D979" t="s">
        <v>17</v>
      </c>
      <c r="E979" t="s">
        <v>29</v>
      </c>
      <c r="F979" s="18">
        <v>41705</v>
      </c>
      <c r="G979">
        <v>687683475</v>
      </c>
      <c r="H979" s="18">
        <v>41730</v>
      </c>
      <c r="I979">
        <v>9677</v>
      </c>
      <c r="J979">
        <v>154.06</v>
      </c>
      <c r="K979">
        <v>90.93</v>
      </c>
      <c r="L979">
        <v>1490838.62</v>
      </c>
      <c r="M979">
        <v>879929.61</v>
      </c>
      <c r="N979">
        <v>610909.01</v>
      </c>
    </row>
    <row r="980" spans="1:14">
      <c r="A980" t="s">
        <v>31</v>
      </c>
      <c r="B980" t="s">
        <v>73</v>
      </c>
      <c r="C980" t="s">
        <v>45</v>
      </c>
      <c r="D980" t="s">
        <v>21</v>
      </c>
      <c r="E980" t="s">
        <v>22</v>
      </c>
      <c r="F980" s="18">
        <v>40656</v>
      </c>
      <c r="G980">
        <v>735989415</v>
      </c>
      <c r="H980" s="18">
        <v>40660</v>
      </c>
      <c r="I980">
        <v>4478</v>
      </c>
      <c r="J980">
        <v>437.2</v>
      </c>
      <c r="K980">
        <v>263.33</v>
      </c>
      <c r="L980">
        <v>1957781.6</v>
      </c>
      <c r="M980">
        <v>1179191.74</v>
      </c>
      <c r="N980">
        <v>778589.86</v>
      </c>
    </row>
    <row r="981" spans="1:14">
      <c r="A981" t="s">
        <v>14</v>
      </c>
      <c r="B981" t="s">
        <v>15</v>
      </c>
      <c r="C981" t="s">
        <v>20</v>
      </c>
      <c r="D981" t="s">
        <v>21</v>
      </c>
      <c r="E981" t="s">
        <v>18</v>
      </c>
      <c r="F981" s="18">
        <v>40264</v>
      </c>
      <c r="G981">
        <v>382594001</v>
      </c>
      <c r="H981" s="18">
        <v>40275</v>
      </c>
      <c r="I981">
        <v>6922</v>
      </c>
      <c r="J981">
        <v>152.58000000000001</v>
      </c>
      <c r="K981">
        <v>97.44</v>
      </c>
      <c r="L981">
        <v>1056158.76</v>
      </c>
      <c r="M981">
        <v>674479.68</v>
      </c>
      <c r="N981">
        <v>381679.08</v>
      </c>
    </row>
    <row r="982" spans="1:14">
      <c r="A982" t="s">
        <v>23</v>
      </c>
      <c r="B982" t="s">
        <v>116</v>
      </c>
      <c r="C982" t="s">
        <v>79</v>
      </c>
      <c r="D982" t="s">
        <v>17</v>
      </c>
      <c r="E982" t="s">
        <v>18</v>
      </c>
      <c r="F982" s="18">
        <v>41756</v>
      </c>
      <c r="G982">
        <v>679108560</v>
      </c>
      <c r="H982" s="18">
        <v>41801</v>
      </c>
      <c r="I982">
        <v>2169</v>
      </c>
      <c r="J982">
        <v>668.27</v>
      </c>
      <c r="K982">
        <v>502.54</v>
      </c>
      <c r="L982">
        <v>1449477.63</v>
      </c>
      <c r="M982">
        <v>1090009.26</v>
      </c>
      <c r="N982">
        <v>359468.37</v>
      </c>
    </row>
    <row r="983" spans="1:14">
      <c r="A983" t="s">
        <v>40</v>
      </c>
      <c r="B983" t="s">
        <v>97</v>
      </c>
      <c r="C983" t="s">
        <v>25</v>
      </c>
      <c r="D983" t="s">
        <v>17</v>
      </c>
      <c r="E983" t="s">
        <v>18</v>
      </c>
      <c r="F983" s="18">
        <v>42600</v>
      </c>
      <c r="G983">
        <v>947456920</v>
      </c>
      <c r="H983" s="18">
        <v>42643</v>
      </c>
      <c r="I983">
        <v>2412</v>
      </c>
      <c r="J983">
        <v>47.45</v>
      </c>
      <c r="K983">
        <v>31.79</v>
      </c>
      <c r="L983">
        <v>114449.4</v>
      </c>
      <c r="M983">
        <v>76677.48</v>
      </c>
      <c r="N983">
        <v>37771.919999999998</v>
      </c>
    </row>
    <row r="984" spans="1:14">
      <c r="A984" t="s">
        <v>23</v>
      </c>
      <c r="B984" t="s">
        <v>155</v>
      </c>
      <c r="C984" t="s">
        <v>33</v>
      </c>
      <c r="D984" t="s">
        <v>21</v>
      </c>
      <c r="E984" t="s">
        <v>29</v>
      </c>
      <c r="F984" s="18">
        <v>40652</v>
      </c>
      <c r="G984">
        <v>129875409</v>
      </c>
      <c r="H984" s="18">
        <v>40659</v>
      </c>
      <c r="I984">
        <v>1875</v>
      </c>
      <c r="J984">
        <v>81.73</v>
      </c>
      <c r="K984">
        <v>56.67</v>
      </c>
      <c r="L984">
        <v>153243.75</v>
      </c>
      <c r="M984">
        <v>106256.25</v>
      </c>
      <c r="N984">
        <v>46987.5</v>
      </c>
    </row>
    <row r="985" spans="1:14">
      <c r="A985" t="s">
        <v>14</v>
      </c>
      <c r="B985" t="s">
        <v>19</v>
      </c>
      <c r="C985" t="s">
        <v>16</v>
      </c>
      <c r="D985" t="s">
        <v>21</v>
      </c>
      <c r="E985" t="s">
        <v>37</v>
      </c>
      <c r="F985" s="18">
        <v>41074</v>
      </c>
      <c r="G985">
        <v>838912856</v>
      </c>
      <c r="H985" s="18">
        <v>41101</v>
      </c>
      <c r="I985">
        <v>1811</v>
      </c>
      <c r="J985">
        <v>255.28</v>
      </c>
      <c r="K985">
        <v>159.41999999999999</v>
      </c>
      <c r="L985">
        <v>462312.08</v>
      </c>
      <c r="M985">
        <v>288709.62</v>
      </c>
      <c r="N985">
        <v>173602.46</v>
      </c>
    </row>
    <row r="986" spans="1:14">
      <c r="A986" t="s">
        <v>53</v>
      </c>
      <c r="B986" t="s">
        <v>142</v>
      </c>
      <c r="C986" t="s">
        <v>25</v>
      </c>
      <c r="D986" t="s">
        <v>21</v>
      </c>
      <c r="E986" t="s">
        <v>22</v>
      </c>
      <c r="F986" s="18">
        <v>41115</v>
      </c>
      <c r="G986">
        <v>807430589</v>
      </c>
      <c r="H986" s="18">
        <v>41120</v>
      </c>
      <c r="I986">
        <v>5509</v>
      </c>
      <c r="J986">
        <v>47.45</v>
      </c>
      <c r="K986">
        <v>31.79</v>
      </c>
      <c r="L986">
        <v>261402.05</v>
      </c>
      <c r="M986">
        <v>175131.11</v>
      </c>
      <c r="N986">
        <v>86270.94</v>
      </c>
    </row>
    <row r="987" spans="1:14">
      <c r="A987" t="s">
        <v>40</v>
      </c>
      <c r="B987" t="s">
        <v>77</v>
      </c>
      <c r="C987" t="s">
        <v>43</v>
      </c>
      <c r="D987" t="s">
        <v>17</v>
      </c>
      <c r="E987" t="s">
        <v>29</v>
      </c>
      <c r="F987" s="18">
        <v>42567</v>
      </c>
      <c r="G987">
        <v>538602435</v>
      </c>
      <c r="H987" s="18">
        <v>42601</v>
      </c>
      <c r="I987">
        <v>3284</v>
      </c>
      <c r="J987">
        <v>651.21</v>
      </c>
      <c r="K987">
        <v>524.96</v>
      </c>
      <c r="L987">
        <v>2138573.64</v>
      </c>
      <c r="M987">
        <v>1723968.64</v>
      </c>
      <c r="N987">
        <v>414605</v>
      </c>
    </row>
    <row r="988" spans="1:14">
      <c r="A988" t="s">
        <v>23</v>
      </c>
      <c r="B988" t="s">
        <v>208</v>
      </c>
      <c r="C988" t="s">
        <v>59</v>
      </c>
      <c r="D988" t="s">
        <v>21</v>
      </c>
      <c r="E988" t="s">
        <v>37</v>
      </c>
      <c r="F988" s="18">
        <v>42075</v>
      </c>
      <c r="G988">
        <v>155914723</v>
      </c>
      <c r="H988" s="18">
        <v>42092</v>
      </c>
      <c r="I988">
        <v>7486</v>
      </c>
      <c r="J988">
        <v>9.33</v>
      </c>
      <c r="K988">
        <v>6.92</v>
      </c>
      <c r="L988">
        <v>69844.38</v>
      </c>
      <c r="M988">
        <v>51803.12</v>
      </c>
      <c r="N988">
        <v>18041.259999999998</v>
      </c>
    </row>
    <row r="989" spans="1:14">
      <c r="A989" t="s">
        <v>23</v>
      </c>
      <c r="B989" t="s">
        <v>171</v>
      </c>
      <c r="C989" t="s">
        <v>59</v>
      </c>
      <c r="D989" t="s">
        <v>17</v>
      </c>
      <c r="E989" t="s">
        <v>37</v>
      </c>
      <c r="F989" s="18">
        <v>40825</v>
      </c>
      <c r="G989">
        <v>753166282</v>
      </c>
      <c r="H989" s="18">
        <v>40872</v>
      </c>
      <c r="I989">
        <v>7495</v>
      </c>
      <c r="J989">
        <v>9.33</v>
      </c>
      <c r="K989">
        <v>6.92</v>
      </c>
      <c r="L989">
        <v>69928.350000000006</v>
      </c>
      <c r="M989">
        <v>51865.4</v>
      </c>
      <c r="N989">
        <v>18062.95</v>
      </c>
    </row>
    <row r="990" spans="1:14">
      <c r="A990" t="s">
        <v>40</v>
      </c>
      <c r="B990" t="s">
        <v>153</v>
      </c>
      <c r="C990" t="s">
        <v>16</v>
      </c>
      <c r="D990" t="s">
        <v>17</v>
      </c>
      <c r="E990" t="s">
        <v>22</v>
      </c>
      <c r="F990" s="18">
        <v>40389</v>
      </c>
      <c r="G990">
        <v>344468438</v>
      </c>
      <c r="H990" s="18">
        <v>40417</v>
      </c>
      <c r="I990">
        <v>4721</v>
      </c>
      <c r="J990">
        <v>255.28</v>
      </c>
      <c r="K990">
        <v>159.41999999999999</v>
      </c>
      <c r="L990">
        <v>1205176.8799999999</v>
      </c>
      <c r="M990">
        <v>752621.82</v>
      </c>
      <c r="N990">
        <v>452555.06</v>
      </c>
    </row>
    <row r="991" spans="1:14">
      <c r="A991" t="s">
        <v>26</v>
      </c>
      <c r="B991" t="s">
        <v>46</v>
      </c>
      <c r="C991" t="s">
        <v>45</v>
      </c>
      <c r="D991" t="s">
        <v>21</v>
      </c>
      <c r="E991" t="s">
        <v>29</v>
      </c>
      <c r="F991" s="18">
        <v>41346</v>
      </c>
      <c r="G991">
        <v>614245021</v>
      </c>
      <c r="H991" s="18">
        <v>41353</v>
      </c>
      <c r="I991">
        <v>7606</v>
      </c>
      <c r="J991">
        <v>437.2</v>
      </c>
      <c r="K991">
        <v>263.33</v>
      </c>
      <c r="L991">
        <v>3325343.2</v>
      </c>
      <c r="M991">
        <v>2002887.98</v>
      </c>
      <c r="N991">
        <v>1322455.22</v>
      </c>
    </row>
    <row r="992" spans="1:14">
      <c r="A992" t="s">
        <v>14</v>
      </c>
      <c r="B992" t="s">
        <v>220</v>
      </c>
      <c r="C992" t="s">
        <v>59</v>
      </c>
      <c r="D992" t="s">
        <v>17</v>
      </c>
      <c r="E992" t="s">
        <v>29</v>
      </c>
      <c r="F992" s="18">
        <v>41900</v>
      </c>
      <c r="G992">
        <v>167232358</v>
      </c>
      <c r="H992" s="18">
        <v>41942</v>
      </c>
      <c r="I992">
        <v>6626</v>
      </c>
      <c r="J992">
        <v>9.33</v>
      </c>
      <c r="K992">
        <v>6.92</v>
      </c>
      <c r="L992">
        <v>61820.58</v>
      </c>
      <c r="M992">
        <v>45851.92</v>
      </c>
      <c r="N992">
        <v>15968.66</v>
      </c>
    </row>
    <row r="993" spans="1:14">
      <c r="A993" t="s">
        <v>14</v>
      </c>
      <c r="B993" t="s">
        <v>15</v>
      </c>
      <c r="C993" t="s">
        <v>20</v>
      </c>
      <c r="D993" t="s">
        <v>17</v>
      </c>
      <c r="E993" t="s">
        <v>22</v>
      </c>
      <c r="F993" s="18">
        <v>42024</v>
      </c>
      <c r="G993">
        <v>378479278</v>
      </c>
      <c r="H993" s="18">
        <v>42050</v>
      </c>
      <c r="I993">
        <v>9284</v>
      </c>
      <c r="J993">
        <v>152.58000000000001</v>
      </c>
      <c r="K993">
        <v>97.44</v>
      </c>
      <c r="L993">
        <v>1416552.72</v>
      </c>
      <c r="M993">
        <v>904632.96</v>
      </c>
      <c r="N993">
        <v>511919.76</v>
      </c>
    </row>
    <row r="994" spans="1:14">
      <c r="A994" t="s">
        <v>23</v>
      </c>
      <c r="B994" t="s">
        <v>191</v>
      </c>
      <c r="C994" t="s">
        <v>28</v>
      </c>
      <c r="D994" t="s">
        <v>21</v>
      </c>
      <c r="E994" t="s">
        <v>18</v>
      </c>
      <c r="F994" s="18">
        <v>42083</v>
      </c>
      <c r="G994">
        <v>443347108</v>
      </c>
      <c r="H994" s="18">
        <v>42103</v>
      </c>
      <c r="I994">
        <v>5116</v>
      </c>
      <c r="J994">
        <v>205.7</v>
      </c>
      <c r="K994">
        <v>117.11</v>
      </c>
      <c r="L994">
        <v>1052361.2</v>
      </c>
      <c r="M994">
        <v>599134.76</v>
      </c>
      <c r="N994">
        <v>453226.44</v>
      </c>
    </row>
    <row r="995" spans="1:14">
      <c r="A995" t="s">
        <v>23</v>
      </c>
      <c r="B995" t="s">
        <v>192</v>
      </c>
      <c r="C995" t="s">
        <v>43</v>
      </c>
      <c r="D995" t="s">
        <v>17</v>
      </c>
      <c r="E995" t="s">
        <v>22</v>
      </c>
      <c r="F995" s="18">
        <v>41444</v>
      </c>
      <c r="G995">
        <v>527509677</v>
      </c>
      <c r="H995" s="18">
        <v>41465</v>
      </c>
      <c r="I995">
        <v>691</v>
      </c>
      <c r="J995">
        <v>651.21</v>
      </c>
      <c r="K995">
        <v>524.96</v>
      </c>
      <c r="L995">
        <v>449986.11</v>
      </c>
      <c r="M995">
        <v>362747.36</v>
      </c>
      <c r="N995">
        <v>87238.75</v>
      </c>
    </row>
    <row r="996" spans="1:14">
      <c r="A996" t="s">
        <v>23</v>
      </c>
      <c r="B996" t="s">
        <v>208</v>
      </c>
      <c r="C996" t="s">
        <v>25</v>
      </c>
      <c r="D996" t="s">
        <v>21</v>
      </c>
      <c r="E996" t="s">
        <v>37</v>
      </c>
      <c r="F996" s="18">
        <v>42633</v>
      </c>
      <c r="G996">
        <v>416953313</v>
      </c>
      <c r="H996" s="18">
        <v>42672</v>
      </c>
      <c r="I996">
        <v>4606</v>
      </c>
      <c r="J996">
        <v>47.45</v>
      </c>
      <c r="K996">
        <v>31.79</v>
      </c>
      <c r="L996">
        <v>218554.7</v>
      </c>
      <c r="M996">
        <v>146424.74</v>
      </c>
      <c r="N996">
        <v>72129.960000000006</v>
      </c>
    </row>
    <row r="997" spans="1:14">
      <c r="A997" t="s">
        <v>31</v>
      </c>
      <c r="B997" t="s">
        <v>56</v>
      </c>
      <c r="C997" t="s">
        <v>25</v>
      </c>
      <c r="D997" t="s">
        <v>17</v>
      </c>
      <c r="E997" t="s">
        <v>18</v>
      </c>
      <c r="F997" s="18">
        <v>41647</v>
      </c>
      <c r="G997">
        <v>867976844</v>
      </c>
      <c r="H997" s="18">
        <v>41671</v>
      </c>
      <c r="I997">
        <v>2491</v>
      </c>
      <c r="J997">
        <v>47.45</v>
      </c>
      <c r="K997">
        <v>31.79</v>
      </c>
      <c r="L997">
        <v>118197.95</v>
      </c>
      <c r="M997">
        <v>79188.89</v>
      </c>
      <c r="N997">
        <v>39009.06</v>
      </c>
    </row>
    <row r="998" spans="1:14">
      <c r="A998" t="s">
        <v>40</v>
      </c>
      <c r="B998" t="s">
        <v>222</v>
      </c>
      <c r="C998" t="s">
        <v>71</v>
      </c>
      <c r="D998" t="s">
        <v>21</v>
      </c>
      <c r="E998" t="s">
        <v>18</v>
      </c>
      <c r="F998" s="18">
        <v>40406</v>
      </c>
      <c r="G998">
        <v>457191598</v>
      </c>
      <c r="H998" s="18">
        <v>40444</v>
      </c>
      <c r="I998">
        <v>2008</v>
      </c>
      <c r="J998">
        <v>154.06</v>
      </c>
      <c r="K998">
        <v>90.93</v>
      </c>
      <c r="L998">
        <v>309352.48</v>
      </c>
      <c r="M998">
        <v>182587.44</v>
      </c>
      <c r="N998">
        <v>126765.04</v>
      </c>
    </row>
    <row r="999" spans="1:14">
      <c r="A999" t="s">
        <v>34</v>
      </c>
      <c r="B999" t="s">
        <v>95</v>
      </c>
      <c r="C999" t="s">
        <v>59</v>
      </c>
      <c r="D999" t="s">
        <v>21</v>
      </c>
      <c r="E999" t="s">
        <v>37</v>
      </c>
      <c r="F999" s="18">
        <v>42601</v>
      </c>
      <c r="G999">
        <v>531521403</v>
      </c>
      <c r="H999" s="18">
        <v>42632</v>
      </c>
      <c r="I999">
        <v>7850</v>
      </c>
      <c r="J999">
        <v>9.33</v>
      </c>
      <c r="K999">
        <v>6.92</v>
      </c>
      <c r="L999">
        <v>73240.5</v>
      </c>
      <c r="M999">
        <v>54322</v>
      </c>
      <c r="N999">
        <v>18918.5</v>
      </c>
    </row>
    <row r="1000" spans="1:14">
      <c r="A1000" t="s">
        <v>31</v>
      </c>
      <c r="B1000" t="s">
        <v>44</v>
      </c>
      <c r="C1000" t="s">
        <v>43</v>
      </c>
      <c r="D1000" t="s">
        <v>17</v>
      </c>
      <c r="E1000" t="s">
        <v>29</v>
      </c>
      <c r="F1000" s="18">
        <v>41249</v>
      </c>
      <c r="G1000">
        <v>258202588</v>
      </c>
      <c r="H1000" s="18">
        <v>41266</v>
      </c>
      <c r="I1000">
        <v>6738</v>
      </c>
      <c r="J1000">
        <v>651.21</v>
      </c>
      <c r="K1000">
        <v>524.96</v>
      </c>
      <c r="L1000">
        <v>4387852.9800000004</v>
      </c>
      <c r="M1000">
        <v>3537180.48</v>
      </c>
      <c r="N1000">
        <v>850672.5</v>
      </c>
    </row>
    <row r="1001" spans="1:14">
      <c r="A1001" t="s">
        <v>40</v>
      </c>
      <c r="B1001" t="s">
        <v>213</v>
      </c>
      <c r="C1001" t="s">
        <v>20</v>
      </c>
      <c r="D1001" t="s">
        <v>17</v>
      </c>
      <c r="E1001" t="s">
        <v>18</v>
      </c>
      <c r="F1001" s="18">
        <v>42200</v>
      </c>
      <c r="G1001">
        <v>674783980</v>
      </c>
      <c r="H1001" s="18">
        <v>42249</v>
      </c>
      <c r="I1001">
        <v>2430</v>
      </c>
      <c r="J1001">
        <v>152.58000000000001</v>
      </c>
      <c r="K1001">
        <v>97.44</v>
      </c>
      <c r="L1001">
        <v>370769.4</v>
      </c>
      <c r="M1001">
        <v>236779.2</v>
      </c>
      <c r="N1001">
        <v>133990.20000000001</v>
      </c>
    </row>
    <row r="1002" spans="1:14">
      <c r="A1002" t="s">
        <v>23</v>
      </c>
      <c r="B1002" t="s">
        <v>38</v>
      </c>
      <c r="C1002" t="s">
        <v>28</v>
      </c>
      <c r="D1002" t="s">
        <v>17</v>
      </c>
      <c r="E1002" t="s">
        <v>22</v>
      </c>
      <c r="F1002" s="18">
        <v>40632</v>
      </c>
      <c r="G1002">
        <v>639126908</v>
      </c>
      <c r="H1002" s="18">
        <v>40673</v>
      </c>
      <c r="I1002">
        <v>710</v>
      </c>
      <c r="J1002">
        <v>205.7</v>
      </c>
      <c r="K1002">
        <v>117.11</v>
      </c>
      <c r="L1002">
        <v>146047</v>
      </c>
      <c r="M1002">
        <v>83148.100000000006</v>
      </c>
      <c r="N1002">
        <v>62898.9</v>
      </c>
    </row>
    <row r="1003" spans="1:14">
      <c r="A1003" t="s">
        <v>23</v>
      </c>
      <c r="B1003" t="s">
        <v>207</v>
      </c>
      <c r="C1003" t="s">
        <v>25</v>
      </c>
      <c r="D1003" t="s">
        <v>17</v>
      </c>
      <c r="E1003" t="s">
        <v>29</v>
      </c>
      <c r="F1003" s="18">
        <v>41793</v>
      </c>
      <c r="G1003">
        <v>879405200</v>
      </c>
      <c r="H1003" s="18">
        <v>41840</v>
      </c>
      <c r="I1003">
        <v>4396</v>
      </c>
      <c r="J1003">
        <v>47.45</v>
      </c>
      <c r="K1003">
        <v>31.79</v>
      </c>
      <c r="L1003">
        <v>208590.2</v>
      </c>
      <c r="M1003">
        <v>139748.84</v>
      </c>
      <c r="N1003">
        <v>68841.36</v>
      </c>
    </row>
    <row r="1004" spans="1:14">
      <c r="A1004" t="s">
        <v>23</v>
      </c>
      <c r="B1004" t="s">
        <v>119</v>
      </c>
      <c r="C1004" t="s">
        <v>25</v>
      </c>
      <c r="D1004" t="s">
        <v>21</v>
      </c>
      <c r="E1004" t="s">
        <v>37</v>
      </c>
      <c r="F1004" s="18">
        <v>40254</v>
      </c>
      <c r="G1004">
        <v>844105184</v>
      </c>
      <c r="H1004" s="18">
        <v>40288</v>
      </c>
      <c r="I1004">
        <v>8337</v>
      </c>
      <c r="J1004">
        <v>47.45</v>
      </c>
      <c r="K1004">
        <v>31.79</v>
      </c>
      <c r="L1004">
        <v>395590.65</v>
      </c>
      <c r="M1004">
        <v>265033.23</v>
      </c>
      <c r="N1004">
        <v>130557.42</v>
      </c>
    </row>
    <row r="1005" spans="1:14">
      <c r="A1005" t="s">
        <v>34</v>
      </c>
      <c r="B1005" t="s">
        <v>84</v>
      </c>
      <c r="C1005" t="s">
        <v>79</v>
      </c>
      <c r="D1005" t="s">
        <v>21</v>
      </c>
      <c r="E1005" t="s">
        <v>22</v>
      </c>
      <c r="F1005" s="18">
        <v>40657</v>
      </c>
      <c r="G1005">
        <v>952025687</v>
      </c>
      <c r="H1005" s="18">
        <v>40664</v>
      </c>
      <c r="I1005">
        <v>4412</v>
      </c>
      <c r="J1005">
        <v>668.27</v>
      </c>
      <c r="K1005">
        <v>502.54</v>
      </c>
      <c r="L1005">
        <v>2948407.24</v>
      </c>
      <c r="M1005">
        <v>2217206.48</v>
      </c>
      <c r="N1005">
        <v>731200.76</v>
      </c>
    </row>
    <row r="1006" spans="1:14">
      <c r="A1006" t="s">
        <v>14</v>
      </c>
      <c r="B1006" t="s">
        <v>173</v>
      </c>
      <c r="C1006" t="s">
        <v>43</v>
      </c>
      <c r="D1006" t="s">
        <v>17</v>
      </c>
      <c r="E1006" t="s">
        <v>22</v>
      </c>
      <c r="F1006" s="18">
        <v>42501</v>
      </c>
      <c r="G1006">
        <v>342278039</v>
      </c>
      <c r="H1006" s="18">
        <v>42537</v>
      </c>
      <c r="I1006">
        <v>6533</v>
      </c>
      <c r="J1006">
        <v>651.21</v>
      </c>
      <c r="K1006">
        <v>524.96</v>
      </c>
      <c r="L1006">
        <v>4254354.93</v>
      </c>
      <c r="M1006">
        <v>3429563.68</v>
      </c>
      <c r="N1006">
        <v>824791.25</v>
      </c>
    </row>
    <row r="1007" spans="1:14">
      <c r="A1007" t="s">
        <v>40</v>
      </c>
      <c r="B1007" t="s">
        <v>165</v>
      </c>
      <c r="C1007" t="s">
        <v>36</v>
      </c>
      <c r="D1007" t="s">
        <v>17</v>
      </c>
      <c r="E1007" t="s">
        <v>37</v>
      </c>
      <c r="F1007" s="18">
        <v>41526</v>
      </c>
      <c r="G1007">
        <v>924286067</v>
      </c>
      <c r="H1007" s="18">
        <v>41551</v>
      </c>
      <c r="I1007">
        <v>5642</v>
      </c>
      <c r="J1007">
        <v>109.28</v>
      </c>
      <c r="K1007">
        <v>35.840000000000003</v>
      </c>
      <c r="L1007">
        <v>616557.76</v>
      </c>
      <c r="M1007">
        <v>202209.28</v>
      </c>
      <c r="N1007">
        <v>414348.48</v>
      </c>
    </row>
    <row r="1008" spans="1:14">
      <c r="A1008" t="s">
        <v>14</v>
      </c>
      <c r="B1008" t="s">
        <v>108</v>
      </c>
      <c r="C1008" t="s">
        <v>36</v>
      </c>
      <c r="D1008" t="s">
        <v>21</v>
      </c>
      <c r="E1008" t="s">
        <v>29</v>
      </c>
      <c r="F1008" s="18">
        <v>42156</v>
      </c>
      <c r="G1008">
        <v>627786099</v>
      </c>
      <c r="H1008" s="18">
        <v>42203</v>
      </c>
      <c r="I1008">
        <v>4712</v>
      </c>
      <c r="J1008">
        <v>109.28</v>
      </c>
      <c r="K1008">
        <v>35.840000000000003</v>
      </c>
      <c r="L1008">
        <v>514927.35999999999</v>
      </c>
      <c r="M1008">
        <v>168878.07999999999</v>
      </c>
      <c r="N1008">
        <v>346049.28000000003</v>
      </c>
    </row>
    <row r="1009" spans="1:14">
      <c r="A1009" t="s">
        <v>40</v>
      </c>
      <c r="B1009" t="s">
        <v>150</v>
      </c>
      <c r="C1009" t="s">
        <v>79</v>
      </c>
      <c r="D1009" t="s">
        <v>17</v>
      </c>
      <c r="E1009" t="s">
        <v>18</v>
      </c>
      <c r="F1009" s="18">
        <v>42292</v>
      </c>
      <c r="G1009">
        <v>152826964</v>
      </c>
      <c r="H1009" s="18">
        <v>42299</v>
      </c>
      <c r="I1009">
        <v>3750</v>
      </c>
      <c r="J1009">
        <v>668.27</v>
      </c>
      <c r="K1009">
        <v>502.54</v>
      </c>
      <c r="L1009">
        <v>2506012.5</v>
      </c>
      <c r="M1009">
        <v>1884525</v>
      </c>
      <c r="N1009">
        <v>621487.5</v>
      </c>
    </row>
    <row r="1010" spans="1:14">
      <c r="A1010" t="s">
        <v>40</v>
      </c>
      <c r="B1010" t="s">
        <v>93</v>
      </c>
      <c r="C1010" t="s">
        <v>79</v>
      </c>
      <c r="D1010" t="s">
        <v>17</v>
      </c>
      <c r="E1010" t="s">
        <v>18</v>
      </c>
      <c r="F1010" s="18">
        <v>40222</v>
      </c>
      <c r="G1010">
        <v>719769990</v>
      </c>
      <c r="H1010" s="18">
        <v>40252</v>
      </c>
      <c r="I1010">
        <v>4790</v>
      </c>
      <c r="J1010">
        <v>668.27</v>
      </c>
      <c r="K1010">
        <v>502.54</v>
      </c>
      <c r="L1010">
        <v>3201013.3</v>
      </c>
      <c r="M1010">
        <v>2407166.6</v>
      </c>
      <c r="N1010">
        <v>793846.7</v>
      </c>
    </row>
    <row r="1011" spans="1:14">
      <c r="A1011" t="s">
        <v>40</v>
      </c>
      <c r="B1011" t="s">
        <v>72</v>
      </c>
      <c r="C1011" t="s">
        <v>20</v>
      </c>
      <c r="D1011" t="s">
        <v>17</v>
      </c>
      <c r="E1011" t="s">
        <v>37</v>
      </c>
      <c r="F1011" s="18">
        <v>41540</v>
      </c>
      <c r="G1011">
        <v>919289004</v>
      </c>
      <c r="H1011" s="18">
        <v>41564</v>
      </c>
      <c r="I1011">
        <v>6900</v>
      </c>
      <c r="J1011">
        <v>152.58000000000001</v>
      </c>
      <c r="K1011">
        <v>97.44</v>
      </c>
      <c r="L1011">
        <v>1052802</v>
      </c>
      <c r="M1011">
        <v>672336</v>
      </c>
      <c r="N1011">
        <v>380466</v>
      </c>
    </row>
    <row r="1012" spans="1:14">
      <c r="A1012" t="s">
        <v>34</v>
      </c>
      <c r="B1012" t="s">
        <v>212</v>
      </c>
      <c r="C1012" t="s">
        <v>16</v>
      </c>
      <c r="D1012" t="s">
        <v>17</v>
      </c>
      <c r="E1012" t="s">
        <v>18</v>
      </c>
      <c r="F1012" s="18">
        <v>41162</v>
      </c>
      <c r="G1012">
        <v>762370336</v>
      </c>
      <c r="H1012" s="18">
        <v>41175</v>
      </c>
      <c r="I1012">
        <v>1179</v>
      </c>
      <c r="J1012">
        <v>255.28</v>
      </c>
      <c r="K1012">
        <v>159.41999999999999</v>
      </c>
      <c r="L1012">
        <v>300975.12</v>
      </c>
      <c r="M1012">
        <v>187956.18</v>
      </c>
      <c r="N1012">
        <v>113018.94</v>
      </c>
    </row>
    <row r="1013" spans="1:14">
      <c r="A1013" t="s">
        <v>34</v>
      </c>
      <c r="B1013" t="s">
        <v>215</v>
      </c>
      <c r="C1013" t="s">
        <v>45</v>
      </c>
      <c r="D1013" t="s">
        <v>17</v>
      </c>
      <c r="E1013" t="s">
        <v>18</v>
      </c>
      <c r="F1013" s="18">
        <v>41312</v>
      </c>
      <c r="G1013">
        <v>330312812</v>
      </c>
      <c r="H1013" s="18">
        <v>41319</v>
      </c>
      <c r="I1013">
        <v>5756</v>
      </c>
      <c r="J1013">
        <v>437.2</v>
      </c>
      <c r="K1013">
        <v>263.33</v>
      </c>
      <c r="L1013">
        <v>2516523.2000000002</v>
      </c>
      <c r="M1013">
        <v>1515727.48</v>
      </c>
      <c r="N1013">
        <v>1000795.72</v>
      </c>
    </row>
    <row r="1014" spans="1:14">
      <c r="A1014" t="s">
        <v>14</v>
      </c>
      <c r="B1014" t="s">
        <v>47</v>
      </c>
      <c r="C1014" t="s">
        <v>28</v>
      </c>
      <c r="D1014" t="s">
        <v>17</v>
      </c>
      <c r="E1014" t="s">
        <v>29</v>
      </c>
      <c r="F1014" s="18">
        <v>41833</v>
      </c>
      <c r="G1014">
        <v>224727761</v>
      </c>
      <c r="H1014" s="18">
        <v>41866</v>
      </c>
      <c r="I1014">
        <v>793</v>
      </c>
      <c r="J1014">
        <v>205.7</v>
      </c>
      <c r="K1014">
        <v>117.11</v>
      </c>
      <c r="L1014">
        <v>163120.1</v>
      </c>
      <c r="M1014">
        <v>92868.23</v>
      </c>
      <c r="N1014">
        <v>70251.87</v>
      </c>
    </row>
    <row r="1015" spans="1:14">
      <c r="A1015" t="s">
        <v>53</v>
      </c>
      <c r="B1015" t="s">
        <v>54</v>
      </c>
      <c r="C1015" t="s">
        <v>50</v>
      </c>
      <c r="D1015" t="s">
        <v>17</v>
      </c>
      <c r="E1015" t="s">
        <v>37</v>
      </c>
      <c r="F1015" s="18">
        <v>41576</v>
      </c>
      <c r="G1015">
        <v>217539012</v>
      </c>
      <c r="H1015" s="18">
        <v>41578</v>
      </c>
      <c r="I1015">
        <v>3483</v>
      </c>
      <c r="J1015">
        <v>421.89</v>
      </c>
      <c r="K1015">
        <v>364.69</v>
      </c>
      <c r="L1015">
        <v>1469442.87</v>
      </c>
      <c r="M1015">
        <v>1270215.27</v>
      </c>
      <c r="N1015">
        <v>199227.6</v>
      </c>
    </row>
    <row r="1016" spans="1:14">
      <c r="A1016" t="s">
        <v>34</v>
      </c>
      <c r="B1016" t="s">
        <v>85</v>
      </c>
      <c r="C1016" t="s">
        <v>16</v>
      </c>
      <c r="D1016" t="s">
        <v>17</v>
      </c>
      <c r="E1016" t="s">
        <v>37</v>
      </c>
      <c r="F1016" s="18">
        <v>42547</v>
      </c>
      <c r="G1016">
        <v>600982892</v>
      </c>
      <c r="H1016" s="18">
        <v>42589</v>
      </c>
      <c r="I1016">
        <v>3048</v>
      </c>
      <c r="J1016">
        <v>255.28</v>
      </c>
      <c r="K1016">
        <v>159.41999999999999</v>
      </c>
      <c r="L1016">
        <v>778093.44</v>
      </c>
      <c r="M1016">
        <v>485912.16</v>
      </c>
      <c r="N1016">
        <v>292181.28000000003</v>
      </c>
    </row>
    <row r="1017" spans="1:14">
      <c r="A1017" t="s">
        <v>40</v>
      </c>
      <c r="B1017" t="s">
        <v>184</v>
      </c>
      <c r="C1017" t="s">
        <v>71</v>
      </c>
      <c r="D1017" t="s">
        <v>17</v>
      </c>
      <c r="E1017" t="s">
        <v>18</v>
      </c>
      <c r="F1017" s="18">
        <v>40225</v>
      </c>
      <c r="G1017">
        <v>837608230</v>
      </c>
      <c r="H1017" s="18">
        <v>40240</v>
      </c>
      <c r="I1017">
        <v>5744</v>
      </c>
      <c r="J1017">
        <v>154.06</v>
      </c>
      <c r="K1017">
        <v>90.93</v>
      </c>
      <c r="L1017">
        <v>884920.64</v>
      </c>
      <c r="M1017">
        <v>522301.92</v>
      </c>
      <c r="N1017">
        <v>362618.72</v>
      </c>
    </row>
    <row r="1018" spans="1:14">
      <c r="A1018" t="s">
        <v>31</v>
      </c>
      <c r="B1018" t="s">
        <v>42</v>
      </c>
      <c r="C1018" t="s">
        <v>36</v>
      </c>
      <c r="D1018" t="s">
        <v>21</v>
      </c>
      <c r="E1018" t="s">
        <v>29</v>
      </c>
      <c r="F1018" s="18">
        <v>41543</v>
      </c>
      <c r="G1018">
        <v>910276353</v>
      </c>
      <c r="H1018" s="18">
        <v>41544</v>
      </c>
      <c r="I1018">
        <v>9856</v>
      </c>
      <c r="J1018">
        <v>109.28</v>
      </c>
      <c r="K1018">
        <v>35.840000000000003</v>
      </c>
      <c r="L1018">
        <v>1077063.6799999999</v>
      </c>
      <c r="M1018">
        <v>353239.03999999998</v>
      </c>
      <c r="N1018">
        <v>723824.64000000001</v>
      </c>
    </row>
    <row r="1019" spans="1:14">
      <c r="A1019" t="s">
        <v>40</v>
      </c>
      <c r="B1019" t="s">
        <v>41</v>
      </c>
      <c r="C1019" t="s">
        <v>20</v>
      </c>
      <c r="D1019" t="s">
        <v>21</v>
      </c>
      <c r="E1019" t="s">
        <v>29</v>
      </c>
      <c r="F1019" s="18">
        <v>41375</v>
      </c>
      <c r="G1019">
        <v>872161090</v>
      </c>
      <c r="H1019" s="18">
        <v>41392</v>
      </c>
      <c r="I1019">
        <v>703</v>
      </c>
      <c r="J1019">
        <v>152.58000000000001</v>
      </c>
      <c r="K1019">
        <v>97.44</v>
      </c>
      <c r="L1019">
        <v>107263.74</v>
      </c>
      <c r="M1019">
        <v>68500.320000000007</v>
      </c>
      <c r="N1019">
        <v>38763.42</v>
      </c>
    </row>
    <row r="1020" spans="1:14">
      <c r="A1020" t="s">
        <v>26</v>
      </c>
      <c r="B1020" t="s">
        <v>151</v>
      </c>
      <c r="C1020" t="s">
        <v>25</v>
      </c>
      <c r="D1020" t="s">
        <v>21</v>
      </c>
      <c r="E1020" t="s">
        <v>37</v>
      </c>
      <c r="F1020" s="18">
        <v>40518</v>
      </c>
      <c r="G1020">
        <v>396748769</v>
      </c>
      <c r="H1020" s="18">
        <v>40558</v>
      </c>
      <c r="I1020">
        <v>5632</v>
      </c>
      <c r="J1020">
        <v>47.45</v>
      </c>
      <c r="K1020">
        <v>31.79</v>
      </c>
      <c r="L1020">
        <v>267238.40000000002</v>
      </c>
      <c r="M1020">
        <v>179041.28</v>
      </c>
      <c r="N1020">
        <v>88197.119999999995</v>
      </c>
    </row>
    <row r="1021" spans="1:14">
      <c r="A1021" t="s">
        <v>23</v>
      </c>
      <c r="B1021" t="s">
        <v>94</v>
      </c>
      <c r="C1021" t="s">
        <v>59</v>
      </c>
      <c r="D1021" t="s">
        <v>21</v>
      </c>
      <c r="E1021" t="s">
        <v>22</v>
      </c>
      <c r="F1021" s="18">
        <v>41537</v>
      </c>
      <c r="G1021">
        <v>127838218</v>
      </c>
      <c r="H1021" s="18">
        <v>41576</v>
      </c>
      <c r="I1021">
        <v>9024</v>
      </c>
      <c r="J1021">
        <v>9.33</v>
      </c>
      <c r="K1021">
        <v>6.92</v>
      </c>
      <c r="L1021">
        <v>84193.919999999998</v>
      </c>
      <c r="M1021">
        <v>62446.080000000002</v>
      </c>
      <c r="N1021">
        <v>21747.84</v>
      </c>
    </row>
    <row r="1022" spans="1:14">
      <c r="A1022" t="s">
        <v>26</v>
      </c>
      <c r="B1022" t="s">
        <v>87</v>
      </c>
      <c r="C1022" t="s">
        <v>25</v>
      </c>
      <c r="D1022" t="s">
        <v>17</v>
      </c>
      <c r="E1022" t="s">
        <v>37</v>
      </c>
      <c r="F1022" s="18">
        <v>41859</v>
      </c>
      <c r="G1022">
        <v>329540765</v>
      </c>
      <c r="H1022" s="18">
        <v>41903</v>
      </c>
      <c r="I1022">
        <v>7290</v>
      </c>
      <c r="J1022">
        <v>47.45</v>
      </c>
      <c r="K1022">
        <v>31.79</v>
      </c>
      <c r="L1022">
        <v>345910.5</v>
      </c>
      <c r="M1022">
        <v>231749.1</v>
      </c>
      <c r="N1022">
        <v>114161.4</v>
      </c>
    </row>
    <row r="1023" spans="1:14">
      <c r="A1023" t="s">
        <v>40</v>
      </c>
      <c r="B1023" t="s">
        <v>123</v>
      </c>
      <c r="C1023" t="s">
        <v>59</v>
      </c>
      <c r="D1023" t="s">
        <v>21</v>
      </c>
      <c r="E1023" t="s">
        <v>37</v>
      </c>
      <c r="F1023" s="18">
        <v>40678</v>
      </c>
      <c r="G1023">
        <v>436280238</v>
      </c>
      <c r="H1023" s="18">
        <v>40704</v>
      </c>
      <c r="I1023">
        <v>3872</v>
      </c>
      <c r="J1023">
        <v>9.33</v>
      </c>
      <c r="K1023">
        <v>6.92</v>
      </c>
      <c r="L1023">
        <v>36125.760000000002</v>
      </c>
      <c r="M1023">
        <v>26794.240000000002</v>
      </c>
      <c r="N1023">
        <v>9331.52</v>
      </c>
    </row>
    <row r="1024" spans="1:14">
      <c r="A1024" t="s">
        <v>14</v>
      </c>
      <c r="B1024" t="s">
        <v>62</v>
      </c>
      <c r="C1024" t="s">
        <v>16</v>
      </c>
      <c r="D1024" t="s">
        <v>21</v>
      </c>
      <c r="E1024" t="s">
        <v>37</v>
      </c>
      <c r="F1024" s="18">
        <v>40348</v>
      </c>
      <c r="G1024">
        <v>402792966</v>
      </c>
      <c r="H1024" s="18">
        <v>40363</v>
      </c>
      <c r="I1024">
        <v>4244</v>
      </c>
      <c r="J1024">
        <v>255.28</v>
      </c>
      <c r="K1024">
        <v>159.41999999999999</v>
      </c>
      <c r="L1024">
        <v>1083408.32</v>
      </c>
      <c r="M1024">
        <v>676578.48</v>
      </c>
      <c r="N1024">
        <v>406829.84</v>
      </c>
    </row>
    <row r="1025" spans="1:14">
      <c r="A1025" t="s">
        <v>40</v>
      </c>
      <c r="B1025" t="s">
        <v>77</v>
      </c>
      <c r="C1025" t="s">
        <v>71</v>
      </c>
      <c r="D1025" t="s">
        <v>17</v>
      </c>
      <c r="E1025" t="s">
        <v>18</v>
      </c>
      <c r="F1025" s="18">
        <v>42224</v>
      </c>
      <c r="G1025">
        <v>254127776</v>
      </c>
      <c r="H1025" s="18">
        <v>42259</v>
      </c>
      <c r="I1025">
        <v>911</v>
      </c>
      <c r="J1025">
        <v>154.06</v>
      </c>
      <c r="K1025">
        <v>90.93</v>
      </c>
      <c r="L1025">
        <v>140348.66</v>
      </c>
      <c r="M1025">
        <v>82837.23</v>
      </c>
      <c r="N1025">
        <v>57511.43</v>
      </c>
    </row>
    <row r="1026" spans="1:14">
      <c r="A1026" t="s">
        <v>40</v>
      </c>
      <c r="B1026" t="s">
        <v>222</v>
      </c>
      <c r="C1026" t="s">
        <v>25</v>
      </c>
      <c r="D1026" t="s">
        <v>17</v>
      </c>
      <c r="E1026" t="s">
        <v>18</v>
      </c>
      <c r="F1026" s="18">
        <v>42521</v>
      </c>
      <c r="G1026">
        <v>535645997</v>
      </c>
      <c r="H1026" s="18">
        <v>42539</v>
      </c>
      <c r="I1026">
        <v>8409</v>
      </c>
      <c r="J1026">
        <v>47.45</v>
      </c>
      <c r="K1026">
        <v>31.79</v>
      </c>
      <c r="L1026">
        <v>399007.05</v>
      </c>
      <c r="M1026">
        <v>267322.11</v>
      </c>
      <c r="N1026">
        <v>131684.94</v>
      </c>
    </row>
    <row r="1027" spans="1:14">
      <c r="A1027" t="s">
        <v>40</v>
      </c>
      <c r="B1027" t="s">
        <v>189</v>
      </c>
      <c r="C1027" t="s">
        <v>36</v>
      </c>
      <c r="D1027" t="s">
        <v>21</v>
      </c>
      <c r="E1027" t="s">
        <v>18</v>
      </c>
      <c r="F1027" s="18">
        <v>41992</v>
      </c>
      <c r="G1027">
        <v>963021457</v>
      </c>
      <c r="H1027" s="18">
        <v>42029</v>
      </c>
      <c r="I1027">
        <v>8304</v>
      </c>
      <c r="J1027">
        <v>109.28</v>
      </c>
      <c r="K1027">
        <v>35.840000000000003</v>
      </c>
      <c r="L1027">
        <v>907461.12</v>
      </c>
      <c r="M1027">
        <v>297615.35999999999</v>
      </c>
      <c r="N1027">
        <v>609845.76000000001</v>
      </c>
    </row>
    <row r="1028" spans="1:14">
      <c r="A1028" t="s">
        <v>34</v>
      </c>
      <c r="B1028" t="s">
        <v>134</v>
      </c>
      <c r="C1028" t="s">
        <v>43</v>
      </c>
      <c r="D1028" t="s">
        <v>17</v>
      </c>
      <c r="E1028" t="s">
        <v>29</v>
      </c>
      <c r="F1028" s="18">
        <v>41777</v>
      </c>
      <c r="G1028">
        <v>872240483</v>
      </c>
      <c r="H1028" s="18">
        <v>41803</v>
      </c>
      <c r="I1028">
        <v>4197</v>
      </c>
      <c r="J1028">
        <v>651.21</v>
      </c>
      <c r="K1028">
        <v>524.96</v>
      </c>
      <c r="L1028">
        <v>2733128.37</v>
      </c>
      <c r="M1028">
        <v>2203257.12</v>
      </c>
      <c r="N1028">
        <v>529871.25</v>
      </c>
    </row>
    <row r="1029" spans="1:14">
      <c r="A1029" t="s">
        <v>40</v>
      </c>
      <c r="B1029" t="s">
        <v>165</v>
      </c>
      <c r="C1029" t="s">
        <v>79</v>
      </c>
      <c r="D1029" t="s">
        <v>21</v>
      </c>
      <c r="E1029" t="s">
        <v>22</v>
      </c>
      <c r="F1029" s="18">
        <v>42025</v>
      </c>
      <c r="G1029">
        <v>569601905</v>
      </c>
      <c r="H1029" s="18">
        <v>42037</v>
      </c>
      <c r="I1029">
        <v>6716</v>
      </c>
      <c r="J1029">
        <v>668.27</v>
      </c>
      <c r="K1029">
        <v>502.54</v>
      </c>
      <c r="L1029">
        <v>4488101.32</v>
      </c>
      <c r="M1029">
        <v>3375058.64</v>
      </c>
      <c r="N1029">
        <v>1113042.68</v>
      </c>
    </row>
    <row r="1030" spans="1:14">
      <c r="A1030" t="s">
        <v>23</v>
      </c>
      <c r="B1030" t="s">
        <v>82</v>
      </c>
      <c r="C1030" t="s">
        <v>20</v>
      </c>
      <c r="D1030" t="s">
        <v>17</v>
      </c>
      <c r="E1030" t="s">
        <v>18</v>
      </c>
      <c r="F1030" s="18">
        <v>40504</v>
      </c>
      <c r="G1030">
        <v>881717050</v>
      </c>
      <c r="H1030" s="18">
        <v>40535</v>
      </c>
      <c r="I1030">
        <v>8524</v>
      </c>
      <c r="J1030">
        <v>152.58000000000001</v>
      </c>
      <c r="K1030">
        <v>97.44</v>
      </c>
      <c r="L1030">
        <v>1300591.92</v>
      </c>
      <c r="M1030">
        <v>830578.56</v>
      </c>
      <c r="N1030">
        <v>470013.36</v>
      </c>
    </row>
    <row r="1031" spans="1:14">
      <c r="A1031" t="s">
        <v>23</v>
      </c>
      <c r="B1031" t="s">
        <v>178</v>
      </c>
      <c r="C1031" t="s">
        <v>79</v>
      </c>
      <c r="D1031" t="s">
        <v>21</v>
      </c>
      <c r="E1031" t="s">
        <v>29</v>
      </c>
      <c r="F1031" s="18">
        <v>42290</v>
      </c>
      <c r="G1031">
        <v>905509746</v>
      </c>
      <c r="H1031" s="18">
        <v>42297</v>
      </c>
      <c r="I1031">
        <v>9311</v>
      </c>
      <c r="J1031">
        <v>668.27</v>
      </c>
      <c r="K1031">
        <v>502.54</v>
      </c>
      <c r="L1031">
        <v>6222261.9699999997</v>
      </c>
      <c r="M1031">
        <v>4679149.9400000004</v>
      </c>
      <c r="N1031">
        <v>1543112.03</v>
      </c>
    </row>
    <row r="1032" spans="1:14">
      <c r="A1032" t="s">
        <v>40</v>
      </c>
      <c r="B1032" t="s">
        <v>184</v>
      </c>
      <c r="C1032" t="s">
        <v>43</v>
      </c>
      <c r="D1032" t="s">
        <v>17</v>
      </c>
      <c r="E1032" t="s">
        <v>37</v>
      </c>
      <c r="F1032" s="18">
        <v>41782</v>
      </c>
      <c r="G1032">
        <v>258216321</v>
      </c>
      <c r="H1032" s="18">
        <v>41813</v>
      </c>
      <c r="I1032">
        <v>802</v>
      </c>
      <c r="J1032">
        <v>651.21</v>
      </c>
      <c r="K1032">
        <v>524.96</v>
      </c>
      <c r="L1032">
        <v>522270.42</v>
      </c>
      <c r="M1032">
        <v>421017.92</v>
      </c>
      <c r="N1032">
        <v>101252.5</v>
      </c>
    </row>
    <row r="1033" spans="1:14">
      <c r="A1033" t="s">
        <v>26</v>
      </c>
      <c r="B1033" t="s">
        <v>160</v>
      </c>
      <c r="C1033" t="s">
        <v>50</v>
      </c>
      <c r="D1033" t="s">
        <v>21</v>
      </c>
      <c r="E1033" t="s">
        <v>37</v>
      </c>
      <c r="F1033" s="18">
        <v>40681</v>
      </c>
      <c r="G1033">
        <v>427385604</v>
      </c>
      <c r="H1033" s="18">
        <v>40709</v>
      </c>
      <c r="I1033">
        <v>1752</v>
      </c>
      <c r="J1033">
        <v>421.89</v>
      </c>
      <c r="K1033">
        <v>364.69</v>
      </c>
      <c r="L1033">
        <v>739151.28</v>
      </c>
      <c r="M1033">
        <v>638936.88</v>
      </c>
      <c r="N1033">
        <v>100214.39999999999</v>
      </c>
    </row>
    <row r="1034" spans="1:14">
      <c r="A1034" t="s">
        <v>23</v>
      </c>
      <c r="B1034" t="s">
        <v>116</v>
      </c>
      <c r="C1034" t="s">
        <v>16</v>
      </c>
      <c r="D1034" t="s">
        <v>17</v>
      </c>
      <c r="E1034" t="s">
        <v>37</v>
      </c>
      <c r="F1034" s="18">
        <v>41082</v>
      </c>
      <c r="G1034">
        <v>720878922</v>
      </c>
      <c r="H1034" s="18">
        <v>41122</v>
      </c>
      <c r="I1034">
        <v>2948</v>
      </c>
      <c r="J1034">
        <v>255.28</v>
      </c>
      <c r="K1034">
        <v>159.41999999999999</v>
      </c>
      <c r="L1034">
        <v>752565.44</v>
      </c>
      <c r="M1034">
        <v>469970.16</v>
      </c>
      <c r="N1034">
        <v>282595.28000000003</v>
      </c>
    </row>
    <row r="1035" spans="1:14">
      <c r="A1035" t="s">
        <v>26</v>
      </c>
      <c r="B1035" t="s">
        <v>194</v>
      </c>
      <c r="C1035" t="s">
        <v>59</v>
      </c>
      <c r="D1035" t="s">
        <v>21</v>
      </c>
      <c r="E1035" t="s">
        <v>29</v>
      </c>
      <c r="F1035" s="18">
        <v>41314</v>
      </c>
      <c r="G1035">
        <v>516870105</v>
      </c>
      <c r="H1035" s="18">
        <v>41360</v>
      </c>
      <c r="I1035">
        <v>2205</v>
      </c>
      <c r="J1035">
        <v>9.33</v>
      </c>
      <c r="K1035">
        <v>6.92</v>
      </c>
      <c r="L1035">
        <v>20572.650000000001</v>
      </c>
      <c r="M1035">
        <v>15258.6</v>
      </c>
      <c r="N1035">
        <v>5314.05</v>
      </c>
    </row>
    <row r="1036" spans="1:14">
      <c r="A1036" t="s">
        <v>26</v>
      </c>
      <c r="B1036" t="s">
        <v>160</v>
      </c>
      <c r="C1036" t="s">
        <v>59</v>
      </c>
      <c r="D1036" t="s">
        <v>21</v>
      </c>
      <c r="E1036" t="s">
        <v>37</v>
      </c>
      <c r="F1036" s="18">
        <v>42867</v>
      </c>
      <c r="G1036">
        <v>613845479</v>
      </c>
      <c r="H1036" s="18">
        <v>42903</v>
      </c>
      <c r="I1036">
        <v>9373</v>
      </c>
      <c r="J1036">
        <v>9.33</v>
      </c>
      <c r="K1036">
        <v>6.92</v>
      </c>
      <c r="L1036">
        <v>87450.09</v>
      </c>
      <c r="M1036">
        <v>64861.16</v>
      </c>
      <c r="N1036">
        <v>22588.93</v>
      </c>
    </row>
    <row r="1037" spans="1:14">
      <c r="A1037" t="s">
        <v>26</v>
      </c>
      <c r="B1037" t="s">
        <v>180</v>
      </c>
      <c r="C1037" t="s">
        <v>28</v>
      </c>
      <c r="D1037" t="s">
        <v>21</v>
      </c>
      <c r="E1037" t="s">
        <v>37</v>
      </c>
      <c r="F1037" s="18">
        <v>40700</v>
      </c>
      <c r="G1037">
        <v>980603873</v>
      </c>
      <c r="H1037" s="18">
        <v>40741</v>
      </c>
      <c r="I1037">
        <v>1332</v>
      </c>
      <c r="J1037">
        <v>205.7</v>
      </c>
      <c r="K1037">
        <v>117.11</v>
      </c>
      <c r="L1037">
        <v>273992.40000000002</v>
      </c>
      <c r="M1037">
        <v>155990.51999999999</v>
      </c>
      <c r="N1037">
        <v>118001.88</v>
      </c>
    </row>
    <row r="1038" spans="1:14">
      <c r="A1038" t="s">
        <v>23</v>
      </c>
      <c r="B1038" t="s">
        <v>181</v>
      </c>
      <c r="C1038" t="s">
        <v>33</v>
      </c>
      <c r="D1038" t="s">
        <v>21</v>
      </c>
      <c r="E1038" t="s">
        <v>29</v>
      </c>
      <c r="F1038" s="18">
        <v>41227</v>
      </c>
      <c r="G1038">
        <v>306256616</v>
      </c>
      <c r="H1038" s="18">
        <v>41231</v>
      </c>
      <c r="I1038">
        <v>6993</v>
      </c>
      <c r="J1038">
        <v>81.73</v>
      </c>
      <c r="K1038">
        <v>56.67</v>
      </c>
      <c r="L1038">
        <v>571537.89</v>
      </c>
      <c r="M1038">
        <v>396293.31</v>
      </c>
      <c r="N1038">
        <v>175244.58</v>
      </c>
    </row>
    <row r="1039" spans="1:14">
      <c r="A1039" t="s">
        <v>34</v>
      </c>
      <c r="B1039" t="s">
        <v>85</v>
      </c>
      <c r="C1039" t="s">
        <v>79</v>
      </c>
      <c r="D1039" t="s">
        <v>21</v>
      </c>
      <c r="E1039" t="s">
        <v>29</v>
      </c>
      <c r="F1039" s="18">
        <v>41571</v>
      </c>
      <c r="G1039">
        <v>950227534</v>
      </c>
      <c r="H1039" s="18">
        <v>41580</v>
      </c>
      <c r="I1039">
        <v>2298</v>
      </c>
      <c r="J1039">
        <v>668.27</v>
      </c>
      <c r="K1039">
        <v>502.54</v>
      </c>
      <c r="L1039">
        <v>1535684.46</v>
      </c>
      <c r="M1039">
        <v>1154836.92</v>
      </c>
      <c r="N1039">
        <v>380847.54</v>
      </c>
    </row>
    <row r="1040" spans="1:14">
      <c r="A1040" t="s">
        <v>23</v>
      </c>
      <c r="B1040" t="s">
        <v>171</v>
      </c>
      <c r="C1040" t="s">
        <v>28</v>
      </c>
      <c r="D1040" t="s">
        <v>21</v>
      </c>
      <c r="E1040" t="s">
        <v>18</v>
      </c>
      <c r="F1040" s="18">
        <v>42008</v>
      </c>
      <c r="G1040">
        <v>392252957</v>
      </c>
      <c r="H1040" s="18">
        <v>42057</v>
      </c>
      <c r="I1040">
        <v>5222</v>
      </c>
      <c r="J1040">
        <v>205.7</v>
      </c>
      <c r="K1040">
        <v>117.11</v>
      </c>
      <c r="L1040">
        <v>1074165.3999999999</v>
      </c>
      <c r="M1040">
        <v>611548.42000000004</v>
      </c>
      <c r="N1040">
        <v>462616.98</v>
      </c>
    </row>
    <row r="1041" spans="1:14">
      <c r="A1041" t="s">
        <v>26</v>
      </c>
      <c r="B1041" t="s">
        <v>76</v>
      </c>
      <c r="C1041" t="s">
        <v>33</v>
      </c>
      <c r="D1041" t="s">
        <v>17</v>
      </c>
      <c r="E1041" t="s">
        <v>18</v>
      </c>
      <c r="F1041" s="18">
        <v>41821</v>
      </c>
      <c r="G1041">
        <v>682381713</v>
      </c>
      <c r="H1041" s="18">
        <v>41828</v>
      </c>
      <c r="I1041">
        <v>768</v>
      </c>
      <c r="J1041">
        <v>81.73</v>
      </c>
      <c r="K1041">
        <v>56.67</v>
      </c>
      <c r="L1041">
        <v>62768.639999999999</v>
      </c>
      <c r="M1041">
        <v>43522.559999999998</v>
      </c>
      <c r="N1041">
        <v>19246.080000000002</v>
      </c>
    </row>
    <row r="1042" spans="1:14">
      <c r="A1042" t="s">
        <v>40</v>
      </c>
      <c r="B1042" t="s">
        <v>72</v>
      </c>
      <c r="C1042" t="s">
        <v>36</v>
      </c>
      <c r="D1042" t="s">
        <v>17</v>
      </c>
      <c r="E1042" t="s">
        <v>37</v>
      </c>
      <c r="F1042" s="18">
        <v>40682</v>
      </c>
      <c r="G1042">
        <v>790975129</v>
      </c>
      <c r="H1042" s="18">
        <v>40714</v>
      </c>
      <c r="I1042">
        <v>5973</v>
      </c>
      <c r="J1042">
        <v>109.28</v>
      </c>
      <c r="K1042">
        <v>35.840000000000003</v>
      </c>
      <c r="L1042">
        <v>652729.43999999994</v>
      </c>
      <c r="M1042">
        <v>214072.32000000001</v>
      </c>
      <c r="N1042">
        <v>438657.12</v>
      </c>
    </row>
    <row r="1043" spans="1:14">
      <c r="A1043" t="s">
        <v>40</v>
      </c>
      <c r="B1043" t="s">
        <v>153</v>
      </c>
      <c r="C1043" t="s">
        <v>45</v>
      </c>
      <c r="D1043" t="s">
        <v>21</v>
      </c>
      <c r="E1043" t="s">
        <v>29</v>
      </c>
      <c r="F1043" s="18">
        <v>42801</v>
      </c>
      <c r="G1043">
        <v>658707034</v>
      </c>
      <c r="H1043" s="18">
        <v>42807</v>
      </c>
      <c r="I1043">
        <v>4904</v>
      </c>
      <c r="J1043">
        <v>437.2</v>
      </c>
      <c r="K1043">
        <v>263.33</v>
      </c>
      <c r="L1043">
        <v>2144028.7999999998</v>
      </c>
      <c r="M1043">
        <v>1291370.32</v>
      </c>
      <c r="N1043">
        <v>852658.48</v>
      </c>
    </row>
    <row r="1044" spans="1:14">
      <c r="A1044" t="s">
        <v>23</v>
      </c>
      <c r="B1044" t="s">
        <v>128</v>
      </c>
      <c r="C1044" t="s">
        <v>45</v>
      </c>
      <c r="D1044" t="s">
        <v>21</v>
      </c>
      <c r="E1044" t="s">
        <v>22</v>
      </c>
      <c r="F1044" s="18">
        <v>41712</v>
      </c>
      <c r="G1044">
        <v>746563756</v>
      </c>
      <c r="H1044" s="18">
        <v>41741</v>
      </c>
      <c r="I1044">
        <v>3661</v>
      </c>
      <c r="J1044">
        <v>437.2</v>
      </c>
      <c r="K1044">
        <v>263.33</v>
      </c>
      <c r="L1044">
        <v>1600589.2</v>
      </c>
      <c r="M1044">
        <v>964051.13</v>
      </c>
      <c r="N1044">
        <v>636538.06999999995</v>
      </c>
    </row>
    <row r="1045" spans="1:14">
      <c r="A1045" t="s">
        <v>14</v>
      </c>
      <c r="B1045" t="s">
        <v>62</v>
      </c>
      <c r="C1045" t="s">
        <v>59</v>
      </c>
      <c r="D1045" t="s">
        <v>21</v>
      </c>
      <c r="E1045" t="s">
        <v>18</v>
      </c>
      <c r="F1045" s="18">
        <v>41020</v>
      </c>
      <c r="G1045">
        <v>685844123</v>
      </c>
      <c r="H1045" s="18">
        <v>41057</v>
      </c>
      <c r="I1045">
        <v>5372</v>
      </c>
      <c r="J1045">
        <v>9.33</v>
      </c>
      <c r="K1045">
        <v>6.92</v>
      </c>
      <c r="L1045">
        <v>50120.76</v>
      </c>
      <c r="M1045">
        <v>37174.239999999998</v>
      </c>
      <c r="N1045">
        <v>12946.52</v>
      </c>
    </row>
    <row r="1046" spans="1:14">
      <c r="A1046" t="s">
        <v>14</v>
      </c>
      <c r="B1046" t="s">
        <v>48</v>
      </c>
      <c r="C1046" t="s">
        <v>36</v>
      </c>
      <c r="D1046" t="s">
        <v>21</v>
      </c>
      <c r="E1046" t="s">
        <v>18</v>
      </c>
      <c r="F1046" s="18">
        <v>41953</v>
      </c>
      <c r="G1046">
        <v>628159463</v>
      </c>
      <c r="H1046" s="18">
        <v>41982</v>
      </c>
      <c r="I1046">
        <v>5199</v>
      </c>
      <c r="J1046">
        <v>109.28</v>
      </c>
      <c r="K1046">
        <v>35.840000000000003</v>
      </c>
      <c r="L1046">
        <v>568146.72</v>
      </c>
      <c r="M1046">
        <v>186332.16</v>
      </c>
      <c r="N1046">
        <v>381814.56</v>
      </c>
    </row>
    <row r="1047" spans="1:14">
      <c r="A1047" t="s">
        <v>14</v>
      </c>
      <c r="B1047" t="s">
        <v>115</v>
      </c>
      <c r="C1047" t="s">
        <v>20</v>
      </c>
      <c r="D1047" t="s">
        <v>17</v>
      </c>
      <c r="E1047" t="s">
        <v>29</v>
      </c>
      <c r="F1047" s="18">
        <v>41978</v>
      </c>
      <c r="G1047">
        <v>795433604</v>
      </c>
      <c r="H1047" s="18">
        <v>42023</v>
      </c>
      <c r="I1047">
        <v>5335</v>
      </c>
      <c r="J1047">
        <v>152.58000000000001</v>
      </c>
      <c r="K1047">
        <v>97.44</v>
      </c>
      <c r="L1047">
        <v>814014.3</v>
      </c>
      <c r="M1047">
        <v>519842.4</v>
      </c>
      <c r="N1047">
        <v>294171.90000000002</v>
      </c>
    </row>
    <row r="1048" spans="1:14">
      <c r="A1048" t="s">
        <v>23</v>
      </c>
      <c r="B1048" t="s">
        <v>52</v>
      </c>
      <c r="C1048" t="s">
        <v>79</v>
      </c>
      <c r="D1048" t="s">
        <v>17</v>
      </c>
      <c r="E1048" t="s">
        <v>22</v>
      </c>
      <c r="F1048" s="18">
        <v>41719</v>
      </c>
      <c r="G1048">
        <v>129902875</v>
      </c>
      <c r="H1048" s="18">
        <v>41753</v>
      </c>
      <c r="I1048">
        <v>2</v>
      </c>
      <c r="J1048">
        <v>668.27</v>
      </c>
      <c r="K1048">
        <v>502.54</v>
      </c>
      <c r="L1048">
        <v>1336.54</v>
      </c>
      <c r="M1048">
        <v>1005.08</v>
      </c>
      <c r="N1048">
        <v>331.46</v>
      </c>
    </row>
    <row r="1049" spans="1:14">
      <c r="A1049" t="s">
        <v>34</v>
      </c>
      <c r="B1049" t="s">
        <v>85</v>
      </c>
      <c r="C1049" t="s">
        <v>43</v>
      </c>
      <c r="D1049" t="s">
        <v>21</v>
      </c>
      <c r="E1049" t="s">
        <v>18</v>
      </c>
      <c r="F1049" s="18">
        <v>40803</v>
      </c>
      <c r="G1049">
        <v>344116103</v>
      </c>
      <c r="H1049" s="18">
        <v>40839</v>
      </c>
      <c r="I1049">
        <v>457</v>
      </c>
      <c r="J1049">
        <v>651.21</v>
      </c>
      <c r="K1049">
        <v>524.96</v>
      </c>
      <c r="L1049">
        <v>297602.96999999997</v>
      </c>
      <c r="M1049">
        <v>239906.72</v>
      </c>
      <c r="N1049">
        <v>57696.25</v>
      </c>
    </row>
    <row r="1050" spans="1:14">
      <c r="A1050" t="s">
        <v>40</v>
      </c>
      <c r="B1050" t="s">
        <v>97</v>
      </c>
      <c r="C1050" t="s">
        <v>20</v>
      </c>
      <c r="D1050" t="s">
        <v>17</v>
      </c>
      <c r="E1050" t="s">
        <v>18</v>
      </c>
      <c r="F1050" s="18">
        <v>42014</v>
      </c>
      <c r="G1050">
        <v>970934617</v>
      </c>
      <c r="H1050" s="18">
        <v>42019</v>
      </c>
      <c r="I1050">
        <v>9984</v>
      </c>
      <c r="J1050">
        <v>152.58000000000001</v>
      </c>
      <c r="K1050">
        <v>97.44</v>
      </c>
      <c r="L1050">
        <v>1523358.72</v>
      </c>
      <c r="M1050">
        <v>972840.95999999996</v>
      </c>
      <c r="N1050">
        <v>550517.76000000001</v>
      </c>
    </row>
    <row r="1051" spans="1:14">
      <c r="A1051" t="s">
        <v>26</v>
      </c>
      <c r="B1051" t="s">
        <v>143</v>
      </c>
      <c r="C1051" t="s">
        <v>28</v>
      </c>
      <c r="D1051" t="s">
        <v>17</v>
      </c>
      <c r="E1051" t="s">
        <v>29</v>
      </c>
      <c r="F1051" s="18">
        <v>41610</v>
      </c>
      <c r="G1051">
        <v>713532245</v>
      </c>
      <c r="H1051" s="18">
        <v>41642</v>
      </c>
      <c r="I1051">
        <v>8902</v>
      </c>
      <c r="J1051">
        <v>205.7</v>
      </c>
      <c r="K1051">
        <v>117.11</v>
      </c>
      <c r="L1051">
        <v>1831141.4</v>
      </c>
      <c r="M1051">
        <v>1042513.22</v>
      </c>
      <c r="N1051">
        <v>788628.18</v>
      </c>
    </row>
    <row r="1052" spans="1:14">
      <c r="A1052" t="s">
        <v>23</v>
      </c>
      <c r="B1052" t="s">
        <v>83</v>
      </c>
      <c r="C1052" t="s">
        <v>25</v>
      </c>
      <c r="D1052" t="s">
        <v>21</v>
      </c>
      <c r="E1052" t="s">
        <v>18</v>
      </c>
      <c r="F1052" s="18">
        <v>41769</v>
      </c>
      <c r="G1052">
        <v>595395314</v>
      </c>
      <c r="H1052" s="18">
        <v>41789</v>
      </c>
      <c r="I1052">
        <v>9559</v>
      </c>
      <c r="J1052">
        <v>47.45</v>
      </c>
      <c r="K1052">
        <v>31.79</v>
      </c>
      <c r="L1052">
        <v>453574.55</v>
      </c>
      <c r="M1052">
        <v>303880.61</v>
      </c>
      <c r="N1052">
        <v>149693.94</v>
      </c>
    </row>
    <row r="1053" spans="1:14">
      <c r="A1053" t="s">
        <v>14</v>
      </c>
      <c r="B1053" t="s">
        <v>55</v>
      </c>
      <c r="C1053" t="s">
        <v>28</v>
      </c>
      <c r="D1053" t="s">
        <v>21</v>
      </c>
      <c r="E1053" t="s">
        <v>29</v>
      </c>
      <c r="F1053" s="18">
        <v>40910</v>
      </c>
      <c r="G1053">
        <v>810322654</v>
      </c>
      <c r="H1053" s="18">
        <v>40923</v>
      </c>
      <c r="I1053">
        <v>1335</v>
      </c>
      <c r="J1053">
        <v>205.7</v>
      </c>
      <c r="K1053">
        <v>117.11</v>
      </c>
      <c r="L1053">
        <v>274609.5</v>
      </c>
      <c r="M1053">
        <v>156341.85</v>
      </c>
      <c r="N1053">
        <v>118267.65</v>
      </c>
    </row>
    <row r="1054" spans="1:14">
      <c r="A1054" t="s">
        <v>23</v>
      </c>
      <c r="B1054" t="s">
        <v>138</v>
      </c>
      <c r="C1054" t="s">
        <v>59</v>
      </c>
      <c r="D1054" t="s">
        <v>17</v>
      </c>
      <c r="E1054" t="s">
        <v>29</v>
      </c>
      <c r="F1054" s="18">
        <v>40606</v>
      </c>
      <c r="G1054">
        <v>272425591</v>
      </c>
      <c r="H1054" s="18">
        <v>40623</v>
      </c>
      <c r="I1054">
        <v>5641</v>
      </c>
      <c r="J1054">
        <v>9.33</v>
      </c>
      <c r="K1054">
        <v>6.92</v>
      </c>
      <c r="L1054">
        <v>52630.53</v>
      </c>
      <c r="M1054">
        <v>39035.72</v>
      </c>
      <c r="N1054">
        <v>13594.81</v>
      </c>
    </row>
    <row r="1055" spans="1:14">
      <c r="A1055" t="s">
        <v>14</v>
      </c>
      <c r="B1055" t="s">
        <v>173</v>
      </c>
      <c r="C1055" t="s">
        <v>28</v>
      </c>
      <c r="D1055" t="s">
        <v>21</v>
      </c>
      <c r="E1055" t="s">
        <v>29</v>
      </c>
      <c r="F1055" s="18">
        <v>41437</v>
      </c>
      <c r="G1055">
        <v>666127955</v>
      </c>
      <c r="H1055" s="18">
        <v>41463</v>
      </c>
      <c r="I1055">
        <v>920</v>
      </c>
      <c r="J1055">
        <v>205.7</v>
      </c>
      <c r="K1055">
        <v>117.11</v>
      </c>
      <c r="L1055">
        <v>189244</v>
      </c>
      <c r="M1055">
        <v>107741.2</v>
      </c>
      <c r="N1055">
        <v>81502.8</v>
      </c>
    </row>
    <row r="1056" spans="1:14">
      <c r="A1056" t="s">
        <v>23</v>
      </c>
      <c r="B1056" t="s">
        <v>187</v>
      </c>
      <c r="C1056" t="s">
        <v>16</v>
      </c>
      <c r="D1056" t="s">
        <v>21</v>
      </c>
      <c r="E1056" t="s">
        <v>37</v>
      </c>
      <c r="F1056" s="18">
        <v>41605</v>
      </c>
      <c r="G1056">
        <v>596166074</v>
      </c>
      <c r="H1056" s="18">
        <v>41652</v>
      </c>
      <c r="I1056">
        <v>7644</v>
      </c>
      <c r="J1056">
        <v>255.28</v>
      </c>
      <c r="K1056">
        <v>159.41999999999999</v>
      </c>
      <c r="L1056">
        <v>1951360.32</v>
      </c>
      <c r="M1056">
        <v>1218606.48</v>
      </c>
      <c r="N1056">
        <v>732753.84</v>
      </c>
    </row>
    <row r="1057" spans="1:14">
      <c r="A1057" t="s">
        <v>26</v>
      </c>
      <c r="B1057" t="s">
        <v>164</v>
      </c>
      <c r="C1057" t="s">
        <v>33</v>
      </c>
      <c r="D1057" t="s">
        <v>21</v>
      </c>
      <c r="E1057" t="s">
        <v>22</v>
      </c>
      <c r="F1057" s="18">
        <v>41083</v>
      </c>
      <c r="G1057">
        <v>537588775</v>
      </c>
      <c r="H1057" s="18">
        <v>41109</v>
      </c>
      <c r="I1057">
        <v>3320</v>
      </c>
      <c r="J1057">
        <v>81.73</v>
      </c>
      <c r="K1057">
        <v>56.67</v>
      </c>
      <c r="L1057">
        <v>271343.59999999998</v>
      </c>
      <c r="M1057">
        <v>188144.4</v>
      </c>
      <c r="N1057">
        <v>83199.199999999997</v>
      </c>
    </row>
    <row r="1058" spans="1:14">
      <c r="A1058" t="s">
        <v>40</v>
      </c>
      <c r="B1058" t="s">
        <v>193</v>
      </c>
      <c r="C1058" t="s">
        <v>28</v>
      </c>
      <c r="D1058" t="s">
        <v>21</v>
      </c>
      <c r="E1058" t="s">
        <v>29</v>
      </c>
      <c r="F1058" s="18">
        <v>40237</v>
      </c>
      <c r="G1058">
        <v>585757386</v>
      </c>
      <c r="H1058" s="18">
        <v>40260</v>
      </c>
      <c r="I1058">
        <v>7482</v>
      </c>
      <c r="J1058">
        <v>205.7</v>
      </c>
      <c r="K1058">
        <v>117.11</v>
      </c>
      <c r="L1058">
        <v>1539047.4</v>
      </c>
      <c r="M1058">
        <v>876217.02</v>
      </c>
      <c r="N1058">
        <v>662830.38</v>
      </c>
    </row>
    <row r="1059" spans="1:14">
      <c r="A1059" t="s">
        <v>23</v>
      </c>
      <c r="B1059" t="s">
        <v>94</v>
      </c>
      <c r="C1059" t="s">
        <v>25</v>
      </c>
      <c r="D1059" t="s">
        <v>21</v>
      </c>
      <c r="E1059" t="s">
        <v>22</v>
      </c>
      <c r="F1059" s="18">
        <v>41200</v>
      </c>
      <c r="G1059">
        <v>906345736</v>
      </c>
      <c r="H1059" s="18">
        <v>41234</v>
      </c>
      <c r="I1059">
        <v>6699</v>
      </c>
      <c r="J1059">
        <v>47.45</v>
      </c>
      <c r="K1059">
        <v>31.79</v>
      </c>
      <c r="L1059">
        <v>317867.55</v>
      </c>
      <c r="M1059">
        <v>212961.21</v>
      </c>
      <c r="N1059">
        <v>104906.34</v>
      </c>
    </row>
    <row r="1060" spans="1:14">
      <c r="A1060" t="s">
        <v>23</v>
      </c>
      <c r="B1060" t="s">
        <v>187</v>
      </c>
      <c r="C1060" t="s">
        <v>45</v>
      </c>
      <c r="D1060" t="s">
        <v>21</v>
      </c>
      <c r="E1060" t="s">
        <v>18</v>
      </c>
      <c r="F1060" s="18">
        <v>40965</v>
      </c>
      <c r="G1060">
        <v>385340154</v>
      </c>
      <c r="H1060" s="18">
        <v>40986</v>
      </c>
      <c r="I1060">
        <v>9569</v>
      </c>
      <c r="J1060">
        <v>437.2</v>
      </c>
      <c r="K1060">
        <v>263.33</v>
      </c>
      <c r="L1060">
        <v>4183566.8</v>
      </c>
      <c r="M1060">
        <v>2519804.77</v>
      </c>
      <c r="N1060">
        <v>1663762.03</v>
      </c>
    </row>
    <row r="1061" spans="1:14">
      <c r="A1061" t="s">
        <v>23</v>
      </c>
      <c r="B1061" t="s">
        <v>175</v>
      </c>
      <c r="C1061" t="s">
        <v>45</v>
      </c>
      <c r="D1061" t="s">
        <v>21</v>
      </c>
      <c r="E1061" t="s">
        <v>37</v>
      </c>
      <c r="F1061" s="18">
        <v>41063</v>
      </c>
      <c r="G1061">
        <v>679039466</v>
      </c>
      <c r="H1061" s="18">
        <v>41095</v>
      </c>
      <c r="I1061">
        <v>1723</v>
      </c>
      <c r="J1061">
        <v>437.2</v>
      </c>
      <c r="K1061">
        <v>263.33</v>
      </c>
      <c r="L1061">
        <v>753295.6</v>
      </c>
      <c r="M1061">
        <v>453717.59</v>
      </c>
      <c r="N1061">
        <v>299578.01</v>
      </c>
    </row>
    <row r="1062" spans="1:14">
      <c r="A1062" t="s">
        <v>40</v>
      </c>
      <c r="B1062" t="s">
        <v>123</v>
      </c>
      <c r="C1062" t="s">
        <v>79</v>
      </c>
      <c r="D1062" t="s">
        <v>21</v>
      </c>
      <c r="E1062" t="s">
        <v>29</v>
      </c>
      <c r="F1062" s="18">
        <v>40646</v>
      </c>
      <c r="G1062">
        <v>364055001</v>
      </c>
      <c r="H1062" s="18">
        <v>40676</v>
      </c>
      <c r="I1062">
        <v>820</v>
      </c>
      <c r="J1062">
        <v>668.27</v>
      </c>
      <c r="K1062">
        <v>502.54</v>
      </c>
      <c r="L1062">
        <v>547981.4</v>
      </c>
      <c r="M1062">
        <v>412082.8</v>
      </c>
      <c r="N1062">
        <v>135898.6</v>
      </c>
    </row>
    <row r="1063" spans="1:14">
      <c r="A1063" t="s">
        <v>26</v>
      </c>
      <c r="B1063" t="s">
        <v>183</v>
      </c>
      <c r="C1063" t="s">
        <v>16</v>
      </c>
      <c r="D1063" t="s">
        <v>17</v>
      </c>
      <c r="E1063" t="s">
        <v>37</v>
      </c>
      <c r="F1063" s="18">
        <v>40639</v>
      </c>
      <c r="G1063">
        <v>787310588</v>
      </c>
      <c r="H1063" s="18">
        <v>40654</v>
      </c>
      <c r="I1063">
        <v>1554</v>
      </c>
      <c r="J1063">
        <v>255.28</v>
      </c>
      <c r="K1063">
        <v>159.41999999999999</v>
      </c>
      <c r="L1063">
        <v>396705.12</v>
      </c>
      <c r="M1063">
        <v>247738.68</v>
      </c>
      <c r="N1063">
        <v>148966.44</v>
      </c>
    </row>
    <row r="1064" spans="1:14">
      <c r="A1064" t="s">
        <v>40</v>
      </c>
      <c r="B1064" t="s">
        <v>137</v>
      </c>
      <c r="C1064" t="s">
        <v>36</v>
      </c>
      <c r="D1064" t="s">
        <v>17</v>
      </c>
      <c r="E1064" t="s">
        <v>37</v>
      </c>
      <c r="F1064" s="18">
        <v>42358</v>
      </c>
      <c r="G1064">
        <v>216042554</v>
      </c>
      <c r="H1064" s="18">
        <v>42358</v>
      </c>
      <c r="I1064">
        <v>647</v>
      </c>
      <c r="J1064">
        <v>109.28</v>
      </c>
      <c r="K1064">
        <v>35.840000000000003</v>
      </c>
      <c r="L1064">
        <v>70704.160000000003</v>
      </c>
      <c r="M1064">
        <v>23188.48</v>
      </c>
      <c r="N1064">
        <v>47515.68</v>
      </c>
    </row>
    <row r="1065" spans="1:14">
      <c r="A1065" t="s">
        <v>23</v>
      </c>
      <c r="B1065" t="s">
        <v>83</v>
      </c>
      <c r="C1065" t="s">
        <v>16</v>
      </c>
      <c r="D1065" t="s">
        <v>21</v>
      </c>
      <c r="E1065" t="s">
        <v>29</v>
      </c>
      <c r="F1065" s="18">
        <v>40589</v>
      </c>
      <c r="G1065">
        <v>587799727</v>
      </c>
      <c r="H1065" s="18">
        <v>40629</v>
      </c>
      <c r="I1065">
        <v>1856</v>
      </c>
      <c r="J1065">
        <v>255.28</v>
      </c>
      <c r="K1065">
        <v>159.41999999999999</v>
      </c>
      <c r="L1065">
        <v>473799.67999999999</v>
      </c>
      <c r="M1065">
        <v>295883.52000000002</v>
      </c>
      <c r="N1065">
        <v>177916.16</v>
      </c>
    </row>
    <row r="1066" spans="1:14">
      <c r="A1066" t="s">
        <v>31</v>
      </c>
      <c r="B1066" t="s">
        <v>67</v>
      </c>
      <c r="C1066" t="s">
        <v>59</v>
      </c>
      <c r="D1066" t="s">
        <v>17</v>
      </c>
      <c r="E1066" t="s">
        <v>29</v>
      </c>
      <c r="F1066" s="18">
        <v>41574</v>
      </c>
      <c r="G1066">
        <v>760443437</v>
      </c>
      <c r="H1066" s="18">
        <v>41621</v>
      </c>
      <c r="I1066">
        <v>966</v>
      </c>
      <c r="J1066">
        <v>9.33</v>
      </c>
      <c r="K1066">
        <v>6.92</v>
      </c>
      <c r="L1066">
        <v>9012.7800000000007</v>
      </c>
      <c r="M1066">
        <v>6684.72</v>
      </c>
      <c r="N1066">
        <v>2328.06</v>
      </c>
    </row>
    <row r="1067" spans="1:14">
      <c r="A1067" t="s">
        <v>26</v>
      </c>
      <c r="B1067" t="s">
        <v>209</v>
      </c>
      <c r="C1067" t="s">
        <v>43</v>
      </c>
      <c r="D1067" t="s">
        <v>21</v>
      </c>
      <c r="E1067" t="s">
        <v>18</v>
      </c>
      <c r="F1067" s="18">
        <v>42262</v>
      </c>
      <c r="G1067">
        <v>562147510</v>
      </c>
      <c r="H1067" s="18">
        <v>42288</v>
      </c>
      <c r="I1067">
        <v>795</v>
      </c>
      <c r="J1067">
        <v>651.21</v>
      </c>
      <c r="K1067">
        <v>524.96</v>
      </c>
      <c r="L1067">
        <v>517711.95</v>
      </c>
      <c r="M1067">
        <v>417343.2</v>
      </c>
      <c r="N1067">
        <v>100368.75</v>
      </c>
    </row>
    <row r="1068" spans="1:14">
      <c r="A1068" t="s">
        <v>23</v>
      </c>
      <c r="B1068" t="s">
        <v>218</v>
      </c>
      <c r="C1068" t="s">
        <v>20</v>
      </c>
      <c r="D1068" t="s">
        <v>21</v>
      </c>
      <c r="E1068" t="s">
        <v>29</v>
      </c>
      <c r="F1068" s="18">
        <v>42757</v>
      </c>
      <c r="G1068">
        <v>341398274</v>
      </c>
      <c r="H1068" s="18">
        <v>42801</v>
      </c>
      <c r="I1068">
        <v>6191</v>
      </c>
      <c r="J1068">
        <v>152.58000000000001</v>
      </c>
      <c r="K1068">
        <v>97.44</v>
      </c>
      <c r="L1068">
        <v>944622.78</v>
      </c>
      <c r="M1068">
        <v>603251.04</v>
      </c>
      <c r="N1068">
        <v>341371.74</v>
      </c>
    </row>
    <row r="1069" spans="1:14">
      <c r="A1069" t="s">
        <v>23</v>
      </c>
      <c r="B1069" t="s">
        <v>179</v>
      </c>
      <c r="C1069" t="s">
        <v>59</v>
      </c>
      <c r="D1069" t="s">
        <v>21</v>
      </c>
      <c r="E1069" t="s">
        <v>37</v>
      </c>
      <c r="F1069" s="18">
        <v>42169</v>
      </c>
      <c r="G1069">
        <v>516994559</v>
      </c>
      <c r="H1069" s="18">
        <v>42175</v>
      </c>
      <c r="I1069">
        <v>9034</v>
      </c>
      <c r="J1069">
        <v>9.33</v>
      </c>
      <c r="K1069">
        <v>6.92</v>
      </c>
      <c r="L1069">
        <v>84287.22</v>
      </c>
      <c r="M1069">
        <v>62515.28</v>
      </c>
      <c r="N1069">
        <v>21771.94</v>
      </c>
    </row>
    <row r="1070" spans="1:14">
      <c r="A1070" t="s">
        <v>34</v>
      </c>
      <c r="B1070" t="s">
        <v>199</v>
      </c>
      <c r="C1070" t="s">
        <v>25</v>
      </c>
      <c r="D1070" t="s">
        <v>21</v>
      </c>
      <c r="E1070" t="s">
        <v>22</v>
      </c>
      <c r="F1070" s="18">
        <v>42762</v>
      </c>
      <c r="G1070">
        <v>228047692</v>
      </c>
      <c r="H1070" s="18">
        <v>42793</v>
      </c>
      <c r="I1070">
        <v>3235</v>
      </c>
      <c r="J1070">
        <v>47.45</v>
      </c>
      <c r="K1070">
        <v>31.79</v>
      </c>
      <c r="L1070">
        <v>153500.75</v>
      </c>
      <c r="M1070">
        <v>102840.65</v>
      </c>
      <c r="N1070">
        <v>50660.1</v>
      </c>
    </row>
    <row r="1071" spans="1:14">
      <c r="A1071" t="s">
        <v>23</v>
      </c>
      <c r="B1071" t="s">
        <v>119</v>
      </c>
      <c r="C1071" t="s">
        <v>43</v>
      </c>
      <c r="D1071" t="s">
        <v>17</v>
      </c>
      <c r="E1071" t="s">
        <v>37</v>
      </c>
      <c r="F1071" s="18">
        <v>40277</v>
      </c>
      <c r="G1071">
        <v>483981502</v>
      </c>
      <c r="H1071" s="18">
        <v>40302</v>
      </c>
      <c r="I1071">
        <v>9736</v>
      </c>
      <c r="J1071">
        <v>651.21</v>
      </c>
      <c r="K1071">
        <v>524.96</v>
      </c>
      <c r="L1071">
        <v>6340180.5599999996</v>
      </c>
      <c r="M1071">
        <v>5111010.5599999996</v>
      </c>
      <c r="N1071">
        <v>1229170</v>
      </c>
    </row>
    <row r="1072" spans="1:14">
      <c r="A1072" t="s">
        <v>31</v>
      </c>
      <c r="B1072" t="s">
        <v>99</v>
      </c>
      <c r="C1072" t="s">
        <v>36</v>
      </c>
      <c r="D1072" t="s">
        <v>21</v>
      </c>
      <c r="E1072" t="s">
        <v>18</v>
      </c>
      <c r="F1072" s="18">
        <v>41904</v>
      </c>
      <c r="G1072">
        <v>114532315</v>
      </c>
      <c r="H1072" s="18">
        <v>41912</v>
      </c>
      <c r="I1072">
        <v>1512</v>
      </c>
      <c r="J1072">
        <v>109.28</v>
      </c>
      <c r="K1072">
        <v>35.840000000000003</v>
      </c>
      <c r="L1072">
        <v>165231.35999999999</v>
      </c>
      <c r="M1072">
        <v>54190.080000000002</v>
      </c>
      <c r="N1072">
        <v>111041.28</v>
      </c>
    </row>
    <row r="1073" spans="1:14">
      <c r="A1073" t="s">
        <v>14</v>
      </c>
      <c r="B1073" t="s">
        <v>111</v>
      </c>
      <c r="C1073" t="s">
        <v>59</v>
      </c>
      <c r="D1073" t="s">
        <v>21</v>
      </c>
      <c r="E1073" t="s">
        <v>37</v>
      </c>
      <c r="F1073" s="18">
        <v>42777</v>
      </c>
      <c r="G1073">
        <v>719748961</v>
      </c>
      <c r="H1073" s="18">
        <v>42817</v>
      </c>
      <c r="I1073">
        <v>8567</v>
      </c>
      <c r="J1073">
        <v>9.33</v>
      </c>
      <c r="K1073">
        <v>6.92</v>
      </c>
      <c r="L1073">
        <v>79930.11</v>
      </c>
      <c r="M1073">
        <v>59283.64</v>
      </c>
      <c r="N1073">
        <v>20646.47</v>
      </c>
    </row>
    <row r="1074" spans="1:14">
      <c r="A1074" t="s">
        <v>31</v>
      </c>
      <c r="B1074" t="s">
        <v>44</v>
      </c>
      <c r="C1074" t="s">
        <v>28</v>
      </c>
      <c r="D1074" t="s">
        <v>17</v>
      </c>
      <c r="E1074" t="s">
        <v>37</v>
      </c>
      <c r="F1074" s="18">
        <v>41185</v>
      </c>
      <c r="G1074">
        <v>819992768</v>
      </c>
      <c r="H1074" s="18">
        <v>41226</v>
      </c>
      <c r="I1074">
        <v>2937</v>
      </c>
      <c r="J1074">
        <v>205.7</v>
      </c>
      <c r="K1074">
        <v>117.11</v>
      </c>
      <c r="L1074">
        <v>604140.9</v>
      </c>
      <c r="M1074">
        <v>343952.07</v>
      </c>
      <c r="N1074">
        <v>260188.83</v>
      </c>
    </row>
    <row r="1075" spans="1:14">
      <c r="A1075" t="s">
        <v>26</v>
      </c>
      <c r="B1075" t="s">
        <v>121</v>
      </c>
      <c r="C1075" t="s">
        <v>45</v>
      </c>
      <c r="D1075" t="s">
        <v>21</v>
      </c>
      <c r="E1075" t="s">
        <v>22</v>
      </c>
      <c r="F1075" s="18">
        <v>42722</v>
      </c>
      <c r="G1075">
        <v>805937564</v>
      </c>
      <c r="H1075" s="18">
        <v>42742</v>
      </c>
      <c r="I1075">
        <v>3690</v>
      </c>
      <c r="J1075">
        <v>437.2</v>
      </c>
      <c r="K1075">
        <v>263.33</v>
      </c>
      <c r="L1075">
        <v>1613268</v>
      </c>
      <c r="M1075">
        <v>971687.7</v>
      </c>
      <c r="N1075">
        <v>641580.30000000005</v>
      </c>
    </row>
    <row r="1076" spans="1:14">
      <c r="A1076" t="s">
        <v>40</v>
      </c>
      <c r="B1076" t="s">
        <v>153</v>
      </c>
      <c r="C1076" t="s">
        <v>33</v>
      </c>
      <c r="D1076" t="s">
        <v>17</v>
      </c>
      <c r="E1076" t="s">
        <v>22</v>
      </c>
      <c r="F1076" s="18">
        <v>42304</v>
      </c>
      <c r="G1076">
        <v>688569676</v>
      </c>
      <c r="H1076" s="18">
        <v>42306</v>
      </c>
      <c r="I1076">
        <v>1924</v>
      </c>
      <c r="J1076">
        <v>81.73</v>
      </c>
      <c r="K1076">
        <v>56.67</v>
      </c>
      <c r="L1076">
        <v>157248.51999999999</v>
      </c>
      <c r="M1076">
        <v>109033.08</v>
      </c>
      <c r="N1076">
        <v>48215.44</v>
      </c>
    </row>
    <row r="1077" spans="1:14">
      <c r="A1077" t="s">
        <v>23</v>
      </c>
      <c r="B1077" t="s">
        <v>198</v>
      </c>
      <c r="C1077" t="s">
        <v>45</v>
      </c>
      <c r="D1077" t="s">
        <v>17</v>
      </c>
      <c r="E1077" t="s">
        <v>37</v>
      </c>
      <c r="F1077" s="18">
        <v>42154</v>
      </c>
      <c r="G1077">
        <v>549187934</v>
      </c>
      <c r="H1077" s="18">
        <v>42202</v>
      </c>
      <c r="I1077">
        <v>5769</v>
      </c>
      <c r="J1077">
        <v>437.2</v>
      </c>
      <c r="K1077">
        <v>263.33</v>
      </c>
      <c r="L1077">
        <v>2522206.7999999998</v>
      </c>
      <c r="M1077">
        <v>1519150.77</v>
      </c>
      <c r="N1077">
        <v>1003056.03</v>
      </c>
    </row>
    <row r="1078" spans="1:14">
      <c r="A1078" t="s">
        <v>23</v>
      </c>
      <c r="B1078" t="s">
        <v>178</v>
      </c>
      <c r="C1078" t="s">
        <v>36</v>
      </c>
      <c r="D1078" t="s">
        <v>17</v>
      </c>
      <c r="E1078" t="s">
        <v>18</v>
      </c>
      <c r="F1078" s="18">
        <v>42116</v>
      </c>
      <c r="G1078">
        <v>989403665</v>
      </c>
      <c r="H1078" s="18">
        <v>42149</v>
      </c>
      <c r="I1078">
        <v>5386</v>
      </c>
      <c r="J1078">
        <v>109.28</v>
      </c>
      <c r="K1078">
        <v>35.840000000000003</v>
      </c>
      <c r="L1078">
        <v>588582.07999999996</v>
      </c>
      <c r="M1078">
        <v>193034.23999999999</v>
      </c>
      <c r="N1078">
        <v>395547.84</v>
      </c>
    </row>
    <row r="1079" spans="1:14">
      <c r="A1079" t="s">
        <v>34</v>
      </c>
      <c r="B1079" t="s">
        <v>35</v>
      </c>
      <c r="C1079" t="s">
        <v>16</v>
      </c>
      <c r="D1079" t="s">
        <v>17</v>
      </c>
      <c r="E1079" t="s">
        <v>22</v>
      </c>
      <c r="F1079" s="18">
        <v>41040</v>
      </c>
      <c r="G1079">
        <v>881140697</v>
      </c>
      <c r="H1079" s="18">
        <v>41058</v>
      </c>
      <c r="I1079">
        <v>7968</v>
      </c>
      <c r="J1079">
        <v>255.28</v>
      </c>
      <c r="K1079">
        <v>159.41999999999999</v>
      </c>
      <c r="L1079">
        <v>2034071.04</v>
      </c>
      <c r="M1079">
        <v>1270258.56</v>
      </c>
      <c r="N1079">
        <v>763812.48</v>
      </c>
    </row>
    <row r="1080" spans="1:14">
      <c r="A1080" t="s">
        <v>23</v>
      </c>
      <c r="B1080" t="s">
        <v>155</v>
      </c>
      <c r="C1080" t="s">
        <v>79</v>
      </c>
      <c r="D1080" t="s">
        <v>17</v>
      </c>
      <c r="E1080" t="s">
        <v>37</v>
      </c>
      <c r="F1080" s="18">
        <v>40933</v>
      </c>
      <c r="G1080">
        <v>516635358</v>
      </c>
      <c r="H1080" s="18">
        <v>40965</v>
      </c>
      <c r="I1080">
        <v>2738</v>
      </c>
      <c r="J1080">
        <v>668.27</v>
      </c>
      <c r="K1080">
        <v>502.54</v>
      </c>
      <c r="L1080">
        <v>1829723.26</v>
      </c>
      <c r="M1080">
        <v>1375954.52</v>
      </c>
      <c r="N1080">
        <v>453768.74</v>
      </c>
    </row>
    <row r="1081" spans="1:14">
      <c r="A1081" t="s">
        <v>53</v>
      </c>
      <c r="B1081" t="s">
        <v>142</v>
      </c>
      <c r="C1081" t="s">
        <v>59</v>
      </c>
      <c r="D1081" t="s">
        <v>17</v>
      </c>
      <c r="E1081" t="s">
        <v>18</v>
      </c>
      <c r="F1081" s="18">
        <v>42806</v>
      </c>
      <c r="G1081">
        <v>258436477</v>
      </c>
      <c r="H1081" s="18">
        <v>42845</v>
      </c>
      <c r="I1081">
        <v>5951</v>
      </c>
      <c r="J1081">
        <v>9.33</v>
      </c>
      <c r="K1081">
        <v>6.92</v>
      </c>
      <c r="L1081">
        <v>55522.83</v>
      </c>
      <c r="M1081">
        <v>41180.92</v>
      </c>
      <c r="N1081">
        <v>14341.91</v>
      </c>
    </row>
    <row r="1082" spans="1:14">
      <c r="A1082" t="s">
        <v>34</v>
      </c>
      <c r="B1082" t="s">
        <v>85</v>
      </c>
      <c r="C1082" t="s">
        <v>59</v>
      </c>
      <c r="D1082" t="s">
        <v>21</v>
      </c>
      <c r="E1082" t="s">
        <v>22</v>
      </c>
      <c r="F1082" s="18">
        <v>42528</v>
      </c>
      <c r="G1082">
        <v>989405381</v>
      </c>
      <c r="H1082" s="18">
        <v>42543</v>
      </c>
      <c r="I1082">
        <v>5894</v>
      </c>
      <c r="J1082">
        <v>9.33</v>
      </c>
      <c r="K1082">
        <v>6.92</v>
      </c>
      <c r="L1082">
        <v>54991.02</v>
      </c>
      <c r="M1082">
        <v>40786.480000000003</v>
      </c>
      <c r="N1082">
        <v>14204.54</v>
      </c>
    </row>
    <row r="1083" spans="1:14">
      <c r="A1083" t="s">
        <v>40</v>
      </c>
      <c r="B1083" t="s">
        <v>166</v>
      </c>
      <c r="C1083" t="s">
        <v>45</v>
      </c>
      <c r="D1083" t="s">
        <v>21</v>
      </c>
      <c r="E1083" t="s">
        <v>18</v>
      </c>
      <c r="F1083" s="18">
        <v>40505</v>
      </c>
      <c r="G1083">
        <v>962715899</v>
      </c>
      <c r="H1083" s="18">
        <v>40533</v>
      </c>
      <c r="I1083">
        <v>7883</v>
      </c>
      <c r="J1083">
        <v>437.2</v>
      </c>
      <c r="K1083">
        <v>263.33</v>
      </c>
      <c r="L1083">
        <v>3446447.6</v>
      </c>
      <c r="M1083">
        <v>2075830.39</v>
      </c>
      <c r="N1083">
        <v>1370617.21</v>
      </c>
    </row>
    <row r="1084" spans="1:14">
      <c r="A1084" t="s">
        <v>40</v>
      </c>
      <c r="B1084" t="s">
        <v>184</v>
      </c>
      <c r="C1084" t="s">
        <v>45</v>
      </c>
      <c r="D1084" t="s">
        <v>21</v>
      </c>
      <c r="E1084" t="s">
        <v>22</v>
      </c>
      <c r="F1084" s="18">
        <v>40298</v>
      </c>
      <c r="G1084">
        <v>751854360</v>
      </c>
      <c r="H1084" s="18">
        <v>40305</v>
      </c>
      <c r="I1084">
        <v>9268</v>
      </c>
      <c r="J1084">
        <v>437.2</v>
      </c>
      <c r="K1084">
        <v>263.33</v>
      </c>
      <c r="L1084">
        <v>4051969.6</v>
      </c>
      <c r="M1084">
        <v>2440542.44</v>
      </c>
      <c r="N1084">
        <v>1611427.16</v>
      </c>
    </row>
    <row r="1085" spans="1:14">
      <c r="A1085" t="s">
        <v>26</v>
      </c>
      <c r="B1085" t="s">
        <v>87</v>
      </c>
      <c r="C1085" t="s">
        <v>79</v>
      </c>
      <c r="D1085" t="s">
        <v>17</v>
      </c>
      <c r="E1085" t="s">
        <v>37</v>
      </c>
      <c r="F1085" s="18">
        <v>41709</v>
      </c>
      <c r="G1085">
        <v>100619590</v>
      </c>
      <c r="H1085" s="18">
        <v>41729</v>
      </c>
      <c r="I1085">
        <v>4427</v>
      </c>
      <c r="J1085">
        <v>668.27</v>
      </c>
      <c r="K1085">
        <v>502.54</v>
      </c>
      <c r="L1085">
        <v>2958431.29</v>
      </c>
      <c r="M1085">
        <v>2224744.58</v>
      </c>
      <c r="N1085">
        <v>733686.71</v>
      </c>
    </row>
    <row r="1086" spans="1:14">
      <c r="A1086" t="s">
        <v>23</v>
      </c>
      <c r="B1086" t="s">
        <v>207</v>
      </c>
      <c r="C1086" t="s">
        <v>36</v>
      </c>
      <c r="D1086" t="s">
        <v>21</v>
      </c>
      <c r="E1086" t="s">
        <v>18</v>
      </c>
      <c r="F1086" s="18">
        <v>42163</v>
      </c>
      <c r="G1086">
        <v>173122918</v>
      </c>
      <c r="H1086" s="18">
        <v>42210</v>
      </c>
      <c r="I1086">
        <v>9773</v>
      </c>
      <c r="J1086">
        <v>109.28</v>
      </c>
      <c r="K1086">
        <v>35.840000000000003</v>
      </c>
      <c r="L1086">
        <v>1067993.44</v>
      </c>
      <c r="M1086">
        <v>350264.32000000001</v>
      </c>
      <c r="N1086">
        <v>717729.12</v>
      </c>
    </row>
    <row r="1087" spans="1:14">
      <c r="A1087" t="s">
        <v>40</v>
      </c>
      <c r="B1087" t="s">
        <v>170</v>
      </c>
      <c r="C1087" t="s">
        <v>79</v>
      </c>
      <c r="D1087" t="s">
        <v>21</v>
      </c>
      <c r="E1087" t="s">
        <v>22</v>
      </c>
      <c r="F1087" s="18">
        <v>40856</v>
      </c>
      <c r="G1087">
        <v>403788173</v>
      </c>
      <c r="H1087" s="18">
        <v>40863</v>
      </c>
      <c r="I1087">
        <v>8748</v>
      </c>
      <c r="J1087">
        <v>668.27</v>
      </c>
      <c r="K1087">
        <v>502.54</v>
      </c>
      <c r="L1087">
        <v>5846025.96</v>
      </c>
      <c r="M1087">
        <v>4396219.92</v>
      </c>
      <c r="N1087">
        <v>1449806.04</v>
      </c>
    </row>
    <row r="1088" spans="1:14">
      <c r="A1088" t="s">
        <v>40</v>
      </c>
      <c r="B1088" t="s">
        <v>188</v>
      </c>
      <c r="C1088" t="s">
        <v>59</v>
      </c>
      <c r="D1088" t="s">
        <v>17</v>
      </c>
      <c r="E1088" t="s">
        <v>18</v>
      </c>
      <c r="F1088" s="18">
        <v>42905</v>
      </c>
      <c r="G1088">
        <v>747351682</v>
      </c>
      <c r="H1088" s="18">
        <v>42940</v>
      </c>
      <c r="I1088">
        <v>6825</v>
      </c>
      <c r="J1088">
        <v>9.33</v>
      </c>
      <c r="K1088">
        <v>6.92</v>
      </c>
      <c r="L1088">
        <v>63677.25</v>
      </c>
      <c r="M1088">
        <v>47229</v>
      </c>
      <c r="N1088">
        <v>16448.25</v>
      </c>
    </row>
    <row r="1089" spans="1:14">
      <c r="A1089" t="s">
        <v>40</v>
      </c>
      <c r="B1089" t="s">
        <v>72</v>
      </c>
      <c r="C1089" t="s">
        <v>79</v>
      </c>
      <c r="D1089" t="s">
        <v>17</v>
      </c>
      <c r="E1089" t="s">
        <v>37</v>
      </c>
      <c r="F1089" s="18">
        <v>41369</v>
      </c>
      <c r="G1089">
        <v>328862273</v>
      </c>
      <c r="H1089" s="18">
        <v>41418</v>
      </c>
      <c r="I1089">
        <v>6510</v>
      </c>
      <c r="J1089">
        <v>668.27</v>
      </c>
      <c r="K1089">
        <v>502.54</v>
      </c>
      <c r="L1089">
        <v>4350437.7</v>
      </c>
      <c r="M1089">
        <v>3271535.4</v>
      </c>
      <c r="N1089">
        <v>1078902.3</v>
      </c>
    </row>
    <row r="1090" spans="1:14">
      <c r="A1090" t="s">
        <v>40</v>
      </c>
      <c r="B1090" t="s">
        <v>189</v>
      </c>
      <c r="C1090" t="s">
        <v>33</v>
      </c>
      <c r="D1090" t="s">
        <v>17</v>
      </c>
      <c r="E1090" t="s">
        <v>18</v>
      </c>
      <c r="F1090" s="18">
        <v>40762</v>
      </c>
      <c r="G1090">
        <v>593681275</v>
      </c>
      <c r="H1090" s="18">
        <v>40797</v>
      </c>
      <c r="I1090">
        <v>2337</v>
      </c>
      <c r="J1090">
        <v>81.73</v>
      </c>
      <c r="K1090">
        <v>56.67</v>
      </c>
      <c r="L1090">
        <v>191003.01</v>
      </c>
      <c r="M1090">
        <v>132437.79</v>
      </c>
      <c r="N1090">
        <v>58565.22</v>
      </c>
    </row>
    <row r="1091" spans="1:14">
      <c r="A1091" t="s">
        <v>23</v>
      </c>
      <c r="B1091" t="s">
        <v>208</v>
      </c>
      <c r="C1091" t="s">
        <v>25</v>
      </c>
      <c r="D1091" t="s">
        <v>17</v>
      </c>
      <c r="E1091" t="s">
        <v>22</v>
      </c>
      <c r="F1091" s="18">
        <v>41834</v>
      </c>
      <c r="G1091">
        <v>357482516</v>
      </c>
      <c r="H1091" s="18">
        <v>41848</v>
      </c>
      <c r="I1091">
        <v>5875</v>
      </c>
      <c r="J1091">
        <v>47.45</v>
      </c>
      <c r="K1091">
        <v>31.79</v>
      </c>
      <c r="L1091">
        <v>278768.75</v>
      </c>
      <c r="M1091">
        <v>186766.25</v>
      </c>
      <c r="N1091">
        <v>92002.5</v>
      </c>
    </row>
    <row r="1092" spans="1:14">
      <c r="A1092" t="s">
        <v>23</v>
      </c>
      <c r="B1092" t="s">
        <v>119</v>
      </c>
      <c r="C1092" t="s">
        <v>59</v>
      </c>
      <c r="D1092" t="s">
        <v>17</v>
      </c>
      <c r="E1092" t="s">
        <v>29</v>
      </c>
      <c r="F1092" s="18">
        <v>40196</v>
      </c>
      <c r="G1092">
        <v>756252324</v>
      </c>
      <c r="H1092" s="18">
        <v>40218</v>
      </c>
      <c r="I1092">
        <v>723</v>
      </c>
      <c r="J1092">
        <v>9.33</v>
      </c>
      <c r="K1092">
        <v>6.92</v>
      </c>
      <c r="L1092">
        <v>6745.59</v>
      </c>
      <c r="M1092">
        <v>5003.16</v>
      </c>
      <c r="N1092">
        <v>1742.43</v>
      </c>
    </row>
    <row r="1093" spans="1:14">
      <c r="A1093" t="s">
        <v>53</v>
      </c>
      <c r="B1093" t="s">
        <v>142</v>
      </c>
      <c r="C1093" t="s">
        <v>43</v>
      </c>
      <c r="D1093" t="s">
        <v>17</v>
      </c>
      <c r="E1093" t="s">
        <v>18</v>
      </c>
      <c r="F1093" s="18">
        <v>41527</v>
      </c>
      <c r="G1093">
        <v>296289527</v>
      </c>
      <c r="H1093" s="18">
        <v>41561</v>
      </c>
      <c r="I1093">
        <v>7510</v>
      </c>
      <c r="J1093">
        <v>651.21</v>
      </c>
      <c r="K1093">
        <v>524.96</v>
      </c>
      <c r="L1093">
        <v>4890587.0999999996</v>
      </c>
      <c r="M1093">
        <v>3942449.6</v>
      </c>
      <c r="N1093">
        <v>948137.5</v>
      </c>
    </row>
    <row r="1094" spans="1:14">
      <c r="A1094" t="s">
        <v>40</v>
      </c>
      <c r="B1094" t="s">
        <v>169</v>
      </c>
      <c r="C1094" t="s">
        <v>20</v>
      </c>
      <c r="D1094" t="s">
        <v>17</v>
      </c>
      <c r="E1094" t="s">
        <v>18</v>
      </c>
      <c r="F1094" s="18">
        <v>40830</v>
      </c>
      <c r="G1094">
        <v>704205453</v>
      </c>
      <c r="H1094" s="18">
        <v>40867</v>
      </c>
      <c r="I1094">
        <v>8897</v>
      </c>
      <c r="J1094">
        <v>152.58000000000001</v>
      </c>
      <c r="K1094">
        <v>97.44</v>
      </c>
      <c r="L1094">
        <v>1357504.26</v>
      </c>
      <c r="M1094">
        <v>866923.68</v>
      </c>
      <c r="N1094">
        <v>490580.58</v>
      </c>
    </row>
    <row r="1095" spans="1:14">
      <c r="A1095" t="s">
        <v>26</v>
      </c>
      <c r="B1095" t="s">
        <v>104</v>
      </c>
      <c r="C1095" t="s">
        <v>28</v>
      </c>
      <c r="D1095" t="s">
        <v>21</v>
      </c>
      <c r="E1095" t="s">
        <v>18</v>
      </c>
      <c r="F1095" s="18">
        <v>40415</v>
      </c>
      <c r="G1095">
        <v>176923930</v>
      </c>
      <c r="H1095" s="18">
        <v>40420</v>
      </c>
      <c r="I1095">
        <v>4577</v>
      </c>
      <c r="J1095">
        <v>205.7</v>
      </c>
      <c r="K1095">
        <v>117.11</v>
      </c>
      <c r="L1095">
        <v>941488.9</v>
      </c>
      <c r="M1095">
        <v>536012.47</v>
      </c>
      <c r="N1095">
        <v>405476.43</v>
      </c>
    </row>
    <row r="1096" spans="1:14">
      <c r="A1096" t="s">
        <v>40</v>
      </c>
      <c r="B1096" t="s">
        <v>92</v>
      </c>
      <c r="C1096" t="s">
        <v>71</v>
      </c>
      <c r="D1096" t="s">
        <v>17</v>
      </c>
      <c r="E1096" t="s">
        <v>18</v>
      </c>
      <c r="F1096" s="18">
        <v>40211</v>
      </c>
      <c r="G1096">
        <v>131681287</v>
      </c>
      <c r="H1096" s="18">
        <v>40239</v>
      </c>
      <c r="I1096">
        <v>6274</v>
      </c>
      <c r="J1096">
        <v>154.06</v>
      </c>
      <c r="K1096">
        <v>90.93</v>
      </c>
      <c r="L1096">
        <v>966572.44</v>
      </c>
      <c r="M1096">
        <v>570494.81999999995</v>
      </c>
      <c r="N1096">
        <v>396077.62</v>
      </c>
    </row>
    <row r="1097" spans="1:14">
      <c r="A1097" t="s">
        <v>31</v>
      </c>
      <c r="B1097" t="s">
        <v>100</v>
      </c>
      <c r="C1097" t="s">
        <v>59</v>
      </c>
      <c r="D1097" t="s">
        <v>17</v>
      </c>
      <c r="E1097" t="s">
        <v>22</v>
      </c>
      <c r="F1097" s="18">
        <v>41923</v>
      </c>
      <c r="G1097">
        <v>256026351</v>
      </c>
      <c r="H1097" s="18">
        <v>41956</v>
      </c>
      <c r="I1097">
        <v>2742</v>
      </c>
      <c r="J1097">
        <v>9.33</v>
      </c>
      <c r="K1097">
        <v>6.92</v>
      </c>
      <c r="L1097">
        <v>25582.86</v>
      </c>
      <c r="M1097">
        <v>18974.64</v>
      </c>
      <c r="N1097">
        <v>6608.22</v>
      </c>
    </row>
    <row r="1098" spans="1:14">
      <c r="A1098" t="s">
        <v>40</v>
      </c>
      <c r="B1098" t="s">
        <v>93</v>
      </c>
      <c r="C1098" t="s">
        <v>20</v>
      </c>
      <c r="D1098" t="s">
        <v>21</v>
      </c>
      <c r="E1098" t="s">
        <v>29</v>
      </c>
      <c r="F1098" s="18">
        <v>42110</v>
      </c>
      <c r="G1098">
        <v>757820451</v>
      </c>
      <c r="H1098" s="18">
        <v>42120</v>
      </c>
      <c r="I1098">
        <v>4767</v>
      </c>
      <c r="J1098">
        <v>152.58000000000001</v>
      </c>
      <c r="K1098">
        <v>97.44</v>
      </c>
      <c r="L1098">
        <v>727348.86</v>
      </c>
      <c r="M1098">
        <v>464496.48</v>
      </c>
      <c r="N1098">
        <v>262852.38</v>
      </c>
    </row>
    <row r="1099" spans="1:14">
      <c r="A1099" t="s">
        <v>31</v>
      </c>
      <c r="B1099" t="s">
        <v>190</v>
      </c>
      <c r="C1099" t="s">
        <v>71</v>
      </c>
      <c r="D1099" t="s">
        <v>21</v>
      </c>
      <c r="E1099" t="s">
        <v>37</v>
      </c>
      <c r="F1099" s="18">
        <v>41870</v>
      </c>
      <c r="G1099">
        <v>115237414</v>
      </c>
      <c r="H1099" s="18">
        <v>41909</v>
      </c>
      <c r="I1099">
        <v>167</v>
      </c>
      <c r="J1099">
        <v>154.06</v>
      </c>
      <c r="K1099">
        <v>90.93</v>
      </c>
      <c r="L1099">
        <v>25728.02</v>
      </c>
      <c r="M1099">
        <v>15185.31</v>
      </c>
      <c r="N1099">
        <v>10542.71</v>
      </c>
    </row>
    <row r="1100" spans="1:14">
      <c r="A1100" t="s">
        <v>23</v>
      </c>
      <c r="B1100" t="s">
        <v>125</v>
      </c>
      <c r="C1100" t="s">
        <v>36</v>
      </c>
      <c r="D1100" t="s">
        <v>21</v>
      </c>
      <c r="E1100" t="s">
        <v>37</v>
      </c>
      <c r="F1100" s="18">
        <v>42690</v>
      </c>
      <c r="G1100">
        <v>926763570</v>
      </c>
      <c r="H1100" s="18">
        <v>42699</v>
      </c>
      <c r="I1100">
        <v>8790</v>
      </c>
      <c r="J1100">
        <v>109.28</v>
      </c>
      <c r="K1100">
        <v>35.840000000000003</v>
      </c>
      <c r="L1100">
        <v>960571.2</v>
      </c>
      <c r="M1100">
        <v>315033.59999999998</v>
      </c>
      <c r="N1100">
        <v>645537.6</v>
      </c>
    </row>
    <row r="1101" spans="1:14">
      <c r="A1101" t="s">
        <v>34</v>
      </c>
      <c r="B1101" t="s">
        <v>85</v>
      </c>
      <c r="C1101" t="s">
        <v>59</v>
      </c>
      <c r="D1101" t="s">
        <v>17</v>
      </c>
      <c r="E1101" t="s">
        <v>37</v>
      </c>
      <c r="F1101" s="18">
        <v>42298</v>
      </c>
      <c r="G1101">
        <v>461197745</v>
      </c>
      <c r="H1101" s="18">
        <v>42301</v>
      </c>
      <c r="I1101">
        <v>7517</v>
      </c>
      <c r="J1101">
        <v>9.33</v>
      </c>
      <c r="K1101">
        <v>6.92</v>
      </c>
      <c r="L1101">
        <v>70133.61</v>
      </c>
      <c r="M1101">
        <v>52017.64</v>
      </c>
      <c r="N1101">
        <v>18115.97</v>
      </c>
    </row>
    <row r="1102" spans="1:14">
      <c r="A1102" t="s">
        <v>23</v>
      </c>
      <c r="B1102" t="s">
        <v>196</v>
      </c>
      <c r="C1102" t="s">
        <v>79</v>
      </c>
      <c r="D1102" t="s">
        <v>17</v>
      </c>
      <c r="E1102" t="s">
        <v>18</v>
      </c>
      <c r="F1102" s="18">
        <v>41575</v>
      </c>
      <c r="G1102">
        <v>107651269</v>
      </c>
      <c r="H1102" s="18">
        <v>41589</v>
      </c>
      <c r="I1102">
        <v>5258</v>
      </c>
      <c r="J1102">
        <v>668.27</v>
      </c>
      <c r="K1102">
        <v>502.54</v>
      </c>
      <c r="L1102">
        <v>3513763.66</v>
      </c>
      <c r="M1102">
        <v>2642355.3199999998</v>
      </c>
      <c r="N1102">
        <v>871408.34</v>
      </c>
    </row>
    <row r="1103" spans="1:14">
      <c r="A1103" t="s">
        <v>23</v>
      </c>
      <c r="B1103" t="s">
        <v>191</v>
      </c>
      <c r="C1103" t="s">
        <v>25</v>
      </c>
      <c r="D1103" t="s">
        <v>17</v>
      </c>
      <c r="E1103" t="s">
        <v>37</v>
      </c>
      <c r="F1103" s="18">
        <v>40409</v>
      </c>
      <c r="G1103">
        <v>425547969</v>
      </c>
      <c r="H1103" s="18">
        <v>40432</v>
      </c>
      <c r="I1103">
        <v>7955</v>
      </c>
      <c r="J1103">
        <v>47.45</v>
      </c>
      <c r="K1103">
        <v>31.79</v>
      </c>
      <c r="L1103">
        <v>377464.75</v>
      </c>
      <c r="M1103">
        <v>252889.45</v>
      </c>
      <c r="N1103">
        <v>124575.3</v>
      </c>
    </row>
    <row r="1104" spans="1:14">
      <c r="A1104" t="s">
        <v>14</v>
      </c>
      <c r="B1104" t="s">
        <v>62</v>
      </c>
      <c r="C1104" t="s">
        <v>79</v>
      </c>
      <c r="D1104" t="s">
        <v>21</v>
      </c>
      <c r="E1104" t="s">
        <v>22</v>
      </c>
      <c r="F1104" s="18">
        <v>41842</v>
      </c>
      <c r="G1104">
        <v>694624173</v>
      </c>
      <c r="H1104" s="18">
        <v>41867</v>
      </c>
      <c r="I1104">
        <v>3584</v>
      </c>
      <c r="J1104">
        <v>668.27</v>
      </c>
      <c r="K1104">
        <v>502.54</v>
      </c>
      <c r="L1104">
        <v>2395079.6800000002</v>
      </c>
      <c r="M1104">
        <v>1801103.3600000001</v>
      </c>
      <c r="N1104">
        <v>593976.31999999995</v>
      </c>
    </row>
    <row r="1105" spans="1:14">
      <c r="A1105" t="s">
        <v>23</v>
      </c>
      <c r="B1105" t="s">
        <v>58</v>
      </c>
      <c r="C1105" t="s">
        <v>36</v>
      </c>
      <c r="D1105" t="s">
        <v>21</v>
      </c>
      <c r="E1105" t="s">
        <v>29</v>
      </c>
      <c r="F1105" s="18">
        <v>42393</v>
      </c>
      <c r="G1105">
        <v>264928710</v>
      </c>
      <c r="H1105" s="18">
        <v>42396</v>
      </c>
      <c r="I1105">
        <v>7147</v>
      </c>
      <c r="J1105">
        <v>109.28</v>
      </c>
      <c r="K1105">
        <v>35.840000000000003</v>
      </c>
      <c r="L1105">
        <v>781024.16</v>
      </c>
      <c r="M1105">
        <v>256148.48000000001</v>
      </c>
      <c r="N1105">
        <v>524875.68000000005</v>
      </c>
    </row>
    <row r="1106" spans="1:14">
      <c r="A1106" t="s">
        <v>53</v>
      </c>
      <c r="B1106" t="s">
        <v>210</v>
      </c>
      <c r="C1106" t="s">
        <v>79</v>
      </c>
      <c r="D1106" t="s">
        <v>17</v>
      </c>
      <c r="E1106" t="s">
        <v>18</v>
      </c>
      <c r="F1106" s="18">
        <v>41732</v>
      </c>
      <c r="G1106">
        <v>806822907</v>
      </c>
      <c r="H1106" s="18">
        <v>41737</v>
      </c>
      <c r="I1106">
        <v>5683</v>
      </c>
      <c r="J1106">
        <v>668.27</v>
      </c>
      <c r="K1106">
        <v>502.54</v>
      </c>
      <c r="L1106">
        <v>3797778.41</v>
      </c>
      <c r="M1106">
        <v>2855934.82</v>
      </c>
      <c r="N1106">
        <v>941843.59</v>
      </c>
    </row>
    <row r="1107" spans="1:14">
      <c r="A1107" t="s">
        <v>14</v>
      </c>
      <c r="B1107" t="s">
        <v>173</v>
      </c>
      <c r="C1107" t="s">
        <v>28</v>
      </c>
      <c r="D1107" t="s">
        <v>21</v>
      </c>
      <c r="E1107" t="s">
        <v>22</v>
      </c>
      <c r="F1107" s="18">
        <v>41303</v>
      </c>
      <c r="G1107">
        <v>460980594</v>
      </c>
      <c r="H1107" s="18">
        <v>41318</v>
      </c>
      <c r="I1107">
        <v>3257</v>
      </c>
      <c r="J1107">
        <v>205.7</v>
      </c>
      <c r="K1107">
        <v>117.11</v>
      </c>
      <c r="L1107">
        <v>669964.9</v>
      </c>
      <c r="M1107">
        <v>381427.27</v>
      </c>
      <c r="N1107">
        <v>288537.63</v>
      </c>
    </row>
    <row r="1108" spans="1:14">
      <c r="A1108" t="s">
        <v>40</v>
      </c>
      <c r="B1108" t="s">
        <v>170</v>
      </c>
      <c r="C1108" t="s">
        <v>71</v>
      </c>
      <c r="D1108" t="s">
        <v>17</v>
      </c>
      <c r="E1108" t="s">
        <v>37</v>
      </c>
      <c r="F1108" s="18">
        <v>42940</v>
      </c>
      <c r="G1108">
        <v>588388097</v>
      </c>
      <c r="H1108" s="18">
        <v>42972</v>
      </c>
      <c r="I1108">
        <v>5968</v>
      </c>
      <c r="J1108">
        <v>154.06</v>
      </c>
      <c r="K1108">
        <v>90.93</v>
      </c>
      <c r="L1108">
        <v>919430.08</v>
      </c>
      <c r="M1108">
        <v>542670.24</v>
      </c>
      <c r="N1108">
        <v>376759.84</v>
      </c>
    </row>
    <row r="1109" spans="1:14">
      <c r="A1109" t="s">
        <v>40</v>
      </c>
      <c r="B1109" t="s">
        <v>72</v>
      </c>
      <c r="C1109" t="s">
        <v>25</v>
      </c>
      <c r="D1109" t="s">
        <v>21</v>
      </c>
      <c r="E1109" t="s">
        <v>29</v>
      </c>
      <c r="F1109" s="18">
        <v>41948</v>
      </c>
      <c r="G1109">
        <v>820344245</v>
      </c>
      <c r="H1109" s="18">
        <v>41989</v>
      </c>
      <c r="I1109">
        <v>6947</v>
      </c>
      <c r="J1109">
        <v>47.45</v>
      </c>
      <c r="K1109">
        <v>31.79</v>
      </c>
      <c r="L1109">
        <v>329635.15000000002</v>
      </c>
      <c r="M1109">
        <v>220845.13</v>
      </c>
      <c r="N1109">
        <v>108790.02</v>
      </c>
    </row>
    <row r="1110" spans="1:14">
      <c r="A1110" t="s">
        <v>34</v>
      </c>
      <c r="B1110" t="s">
        <v>182</v>
      </c>
      <c r="C1110" t="s">
        <v>16</v>
      </c>
      <c r="D1110" t="s">
        <v>17</v>
      </c>
      <c r="E1110" t="s">
        <v>29</v>
      </c>
      <c r="F1110" s="18">
        <v>42322</v>
      </c>
      <c r="G1110">
        <v>408460366</v>
      </c>
      <c r="H1110" s="18">
        <v>42365</v>
      </c>
      <c r="I1110">
        <v>1354</v>
      </c>
      <c r="J1110">
        <v>255.28</v>
      </c>
      <c r="K1110">
        <v>159.41999999999999</v>
      </c>
      <c r="L1110">
        <v>345649.12</v>
      </c>
      <c r="M1110">
        <v>215854.68</v>
      </c>
      <c r="N1110">
        <v>129794.44</v>
      </c>
    </row>
    <row r="1111" spans="1:14">
      <c r="A1111" t="s">
        <v>53</v>
      </c>
      <c r="B1111" t="s">
        <v>142</v>
      </c>
      <c r="C1111" t="s">
        <v>16</v>
      </c>
      <c r="D1111" t="s">
        <v>21</v>
      </c>
      <c r="E1111" t="s">
        <v>37</v>
      </c>
      <c r="F1111" s="18">
        <v>41529</v>
      </c>
      <c r="G1111">
        <v>474660289</v>
      </c>
      <c r="H1111" s="18">
        <v>41553</v>
      </c>
      <c r="I1111">
        <v>1382</v>
      </c>
      <c r="J1111">
        <v>255.28</v>
      </c>
      <c r="K1111">
        <v>159.41999999999999</v>
      </c>
      <c r="L1111">
        <v>352796.96</v>
      </c>
      <c r="M1111">
        <v>220318.44</v>
      </c>
      <c r="N1111">
        <v>132478.51999999999</v>
      </c>
    </row>
    <row r="1112" spans="1:14">
      <c r="A1112" t="s">
        <v>23</v>
      </c>
      <c r="B1112" t="s">
        <v>191</v>
      </c>
      <c r="C1112" t="s">
        <v>25</v>
      </c>
      <c r="D1112" t="s">
        <v>21</v>
      </c>
      <c r="E1112" t="s">
        <v>29</v>
      </c>
      <c r="F1112" s="18">
        <v>40191</v>
      </c>
      <c r="G1112">
        <v>861180341</v>
      </c>
      <c r="H1112" s="18">
        <v>40229</v>
      </c>
      <c r="I1112">
        <v>1255</v>
      </c>
      <c r="J1112">
        <v>47.45</v>
      </c>
      <c r="K1112">
        <v>31.79</v>
      </c>
      <c r="L1112">
        <v>59549.75</v>
      </c>
      <c r="M1112">
        <v>39896.449999999997</v>
      </c>
      <c r="N1112">
        <v>19653.3</v>
      </c>
    </row>
    <row r="1113" spans="1:14">
      <c r="A1113" t="s">
        <v>23</v>
      </c>
      <c r="B1113" t="s">
        <v>208</v>
      </c>
      <c r="C1113" t="s">
        <v>25</v>
      </c>
      <c r="D1113" t="s">
        <v>21</v>
      </c>
      <c r="E1113" t="s">
        <v>18</v>
      </c>
      <c r="F1113" s="18">
        <v>40704</v>
      </c>
      <c r="G1113">
        <v>580569350</v>
      </c>
      <c r="H1113" s="18">
        <v>40727</v>
      </c>
      <c r="I1113">
        <v>2227</v>
      </c>
      <c r="J1113">
        <v>47.45</v>
      </c>
      <c r="K1113">
        <v>31.79</v>
      </c>
      <c r="L1113">
        <v>105671.15</v>
      </c>
      <c r="M1113">
        <v>70796.33</v>
      </c>
      <c r="N1113">
        <v>34874.82</v>
      </c>
    </row>
    <row r="1114" spans="1:14">
      <c r="A1114" t="s">
        <v>34</v>
      </c>
      <c r="B1114" t="s">
        <v>134</v>
      </c>
      <c r="C1114" t="s">
        <v>25</v>
      </c>
      <c r="D1114" t="s">
        <v>21</v>
      </c>
      <c r="E1114" t="s">
        <v>18</v>
      </c>
      <c r="F1114" s="18">
        <v>40319</v>
      </c>
      <c r="G1114">
        <v>965688645</v>
      </c>
      <c r="H1114" s="18">
        <v>40352</v>
      </c>
      <c r="I1114">
        <v>7585</v>
      </c>
      <c r="J1114">
        <v>47.45</v>
      </c>
      <c r="K1114">
        <v>31.79</v>
      </c>
      <c r="L1114">
        <v>359908.25</v>
      </c>
      <c r="M1114">
        <v>241127.15</v>
      </c>
      <c r="N1114">
        <v>118781.1</v>
      </c>
    </row>
    <row r="1115" spans="1:14">
      <c r="A1115" t="s">
        <v>14</v>
      </c>
      <c r="B1115" t="s">
        <v>108</v>
      </c>
      <c r="C1115" t="s">
        <v>25</v>
      </c>
      <c r="D1115" t="s">
        <v>21</v>
      </c>
      <c r="E1115" t="s">
        <v>22</v>
      </c>
      <c r="F1115" s="18">
        <v>40826</v>
      </c>
      <c r="G1115">
        <v>719712054</v>
      </c>
      <c r="H1115" s="18">
        <v>40833</v>
      </c>
      <c r="I1115">
        <v>7645</v>
      </c>
      <c r="J1115">
        <v>47.45</v>
      </c>
      <c r="K1115">
        <v>31.79</v>
      </c>
      <c r="L1115">
        <v>362755.25</v>
      </c>
      <c r="M1115">
        <v>243034.55</v>
      </c>
      <c r="N1115">
        <v>119720.7</v>
      </c>
    </row>
    <row r="1116" spans="1:14">
      <c r="A1116" t="s">
        <v>14</v>
      </c>
      <c r="B1116" t="s">
        <v>19</v>
      </c>
      <c r="C1116" t="s">
        <v>79</v>
      </c>
      <c r="D1116" t="s">
        <v>17</v>
      </c>
      <c r="E1116" t="s">
        <v>29</v>
      </c>
      <c r="F1116" s="18">
        <v>41636</v>
      </c>
      <c r="G1116">
        <v>866125905</v>
      </c>
      <c r="H1116" s="18">
        <v>41637</v>
      </c>
      <c r="I1116">
        <v>4757</v>
      </c>
      <c r="J1116">
        <v>668.27</v>
      </c>
      <c r="K1116">
        <v>502.54</v>
      </c>
      <c r="L1116">
        <v>3178960.39</v>
      </c>
      <c r="M1116">
        <v>2390582.7799999998</v>
      </c>
      <c r="N1116">
        <v>788377.61</v>
      </c>
    </row>
    <row r="1117" spans="1:14">
      <c r="A1117" t="s">
        <v>40</v>
      </c>
      <c r="B1117" t="s">
        <v>144</v>
      </c>
      <c r="C1117" t="s">
        <v>28</v>
      </c>
      <c r="D1117" t="s">
        <v>21</v>
      </c>
      <c r="E1117" t="s">
        <v>18</v>
      </c>
      <c r="F1117" s="18">
        <v>41169</v>
      </c>
      <c r="G1117">
        <v>698729026</v>
      </c>
      <c r="H1117" s="18">
        <v>41177</v>
      </c>
      <c r="I1117">
        <v>8301</v>
      </c>
      <c r="J1117">
        <v>205.7</v>
      </c>
      <c r="K1117">
        <v>117.11</v>
      </c>
      <c r="L1117">
        <v>1707515.7</v>
      </c>
      <c r="M1117">
        <v>972130.11</v>
      </c>
      <c r="N1117">
        <v>735385.59</v>
      </c>
    </row>
    <row r="1118" spans="1:14">
      <c r="A1118" t="s">
        <v>26</v>
      </c>
      <c r="B1118" t="s">
        <v>141</v>
      </c>
      <c r="C1118" t="s">
        <v>79</v>
      </c>
      <c r="D1118" t="s">
        <v>17</v>
      </c>
      <c r="E1118" t="s">
        <v>29</v>
      </c>
      <c r="F1118" s="18">
        <v>40997</v>
      </c>
      <c r="G1118">
        <v>931632745</v>
      </c>
      <c r="H1118" s="18">
        <v>41031</v>
      </c>
      <c r="I1118">
        <v>9687</v>
      </c>
      <c r="J1118">
        <v>668.27</v>
      </c>
      <c r="K1118">
        <v>502.54</v>
      </c>
      <c r="L1118">
        <v>6473531.4900000002</v>
      </c>
      <c r="M1118">
        <v>4868104.9800000004</v>
      </c>
      <c r="N1118">
        <v>1605426.51</v>
      </c>
    </row>
    <row r="1119" spans="1:14">
      <c r="A1119" t="s">
        <v>26</v>
      </c>
      <c r="B1119" t="s">
        <v>186</v>
      </c>
      <c r="C1119" t="s">
        <v>28</v>
      </c>
      <c r="D1119" t="s">
        <v>21</v>
      </c>
      <c r="E1119" t="s">
        <v>37</v>
      </c>
      <c r="F1119" s="18">
        <v>41701</v>
      </c>
      <c r="G1119">
        <v>549260890</v>
      </c>
      <c r="H1119" s="18">
        <v>41723</v>
      </c>
      <c r="I1119">
        <v>7358</v>
      </c>
      <c r="J1119">
        <v>205.7</v>
      </c>
      <c r="K1119">
        <v>117.11</v>
      </c>
      <c r="L1119">
        <v>1513540.6</v>
      </c>
      <c r="M1119">
        <v>861695.38</v>
      </c>
      <c r="N1119">
        <v>651845.22</v>
      </c>
    </row>
    <row r="1120" spans="1:14">
      <c r="A1120" t="s">
        <v>31</v>
      </c>
      <c r="B1120" t="s">
        <v>56</v>
      </c>
      <c r="C1120" t="s">
        <v>25</v>
      </c>
      <c r="D1120" t="s">
        <v>17</v>
      </c>
      <c r="E1120" t="s">
        <v>22</v>
      </c>
      <c r="F1120" s="18">
        <v>41482</v>
      </c>
      <c r="G1120">
        <v>856349790</v>
      </c>
      <c r="H1120" s="18">
        <v>41512</v>
      </c>
      <c r="I1120">
        <v>1788</v>
      </c>
      <c r="J1120">
        <v>47.45</v>
      </c>
      <c r="K1120">
        <v>31.79</v>
      </c>
      <c r="L1120">
        <v>84840.6</v>
      </c>
      <c r="M1120">
        <v>56840.52</v>
      </c>
      <c r="N1120">
        <v>28000.080000000002</v>
      </c>
    </row>
    <row r="1121" spans="1:14">
      <c r="A1121" t="s">
        <v>14</v>
      </c>
      <c r="B1121" t="s">
        <v>220</v>
      </c>
      <c r="C1121" t="s">
        <v>33</v>
      </c>
      <c r="D1121" t="s">
        <v>21</v>
      </c>
      <c r="E1121" t="s">
        <v>37</v>
      </c>
      <c r="F1121" s="18">
        <v>40315</v>
      </c>
      <c r="G1121">
        <v>527948272</v>
      </c>
      <c r="H1121" s="18">
        <v>40319</v>
      </c>
      <c r="I1121">
        <v>481</v>
      </c>
      <c r="J1121">
        <v>81.73</v>
      </c>
      <c r="K1121">
        <v>56.67</v>
      </c>
      <c r="L1121">
        <v>39312.129999999997</v>
      </c>
      <c r="M1121">
        <v>27258.27</v>
      </c>
      <c r="N1121">
        <v>12053.86</v>
      </c>
    </row>
    <row r="1122" spans="1:14">
      <c r="A1122" t="s">
        <v>23</v>
      </c>
      <c r="B1122" t="s">
        <v>106</v>
      </c>
      <c r="C1122" t="s">
        <v>71</v>
      </c>
      <c r="D1122" t="s">
        <v>21</v>
      </c>
      <c r="E1122" t="s">
        <v>18</v>
      </c>
      <c r="F1122" s="18">
        <v>41330</v>
      </c>
      <c r="G1122">
        <v>559417665</v>
      </c>
      <c r="H1122" s="18">
        <v>41333</v>
      </c>
      <c r="I1122">
        <v>2973</v>
      </c>
      <c r="J1122">
        <v>154.06</v>
      </c>
      <c r="K1122">
        <v>90.93</v>
      </c>
      <c r="L1122">
        <v>458020.38</v>
      </c>
      <c r="M1122">
        <v>270334.89</v>
      </c>
      <c r="N1122">
        <v>187685.49</v>
      </c>
    </row>
    <row r="1123" spans="1:14">
      <c r="A1123" t="s">
        <v>14</v>
      </c>
      <c r="B1123" t="s">
        <v>62</v>
      </c>
      <c r="C1123" t="s">
        <v>79</v>
      </c>
      <c r="D1123" t="s">
        <v>17</v>
      </c>
      <c r="E1123" t="s">
        <v>22</v>
      </c>
      <c r="F1123" s="18">
        <v>41129</v>
      </c>
      <c r="G1123">
        <v>216431796</v>
      </c>
      <c r="H1123" s="18">
        <v>41155</v>
      </c>
      <c r="I1123">
        <v>5833</v>
      </c>
      <c r="J1123">
        <v>668.27</v>
      </c>
      <c r="K1123">
        <v>502.54</v>
      </c>
      <c r="L1123">
        <v>3898018.91</v>
      </c>
      <c r="M1123">
        <v>2931315.82</v>
      </c>
      <c r="N1123">
        <v>966703.09</v>
      </c>
    </row>
    <row r="1124" spans="1:14">
      <c r="A1124" t="s">
        <v>23</v>
      </c>
      <c r="B1124" t="s">
        <v>116</v>
      </c>
      <c r="C1124" t="s">
        <v>79</v>
      </c>
      <c r="D1124" t="s">
        <v>17</v>
      </c>
      <c r="E1124" t="s">
        <v>22</v>
      </c>
      <c r="F1124" s="18">
        <v>42237</v>
      </c>
      <c r="G1124">
        <v>184976994</v>
      </c>
      <c r="H1124" s="18">
        <v>42268</v>
      </c>
      <c r="I1124">
        <v>7658</v>
      </c>
      <c r="J1124">
        <v>668.27</v>
      </c>
      <c r="K1124">
        <v>502.54</v>
      </c>
      <c r="L1124">
        <v>5117611.66</v>
      </c>
      <c r="M1124">
        <v>3848451.32</v>
      </c>
      <c r="N1124">
        <v>1269160.3400000001</v>
      </c>
    </row>
    <row r="1125" spans="1:14">
      <c r="A1125" t="s">
        <v>40</v>
      </c>
      <c r="B1125" t="s">
        <v>113</v>
      </c>
      <c r="C1125" t="s">
        <v>33</v>
      </c>
      <c r="D1125" t="s">
        <v>21</v>
      </c>
      <c r="E1125" t="s">
        <v>18</v>
      </c>
      <c r="F1125" s="18">
        <v>40651</v>
      </c>
      <c r="G1125">
        <v>321352088</v>
      </c>
      <c r="H1125" s="18">
        <v>40669</v>
      </c>
      <c r="I1125">
        <v>4079</v>
      </c>
      <c r="J1125">
        <v>81.73</v>
      </c>
      <c r="K1125">
        <v>56.67</v>
      </c>
      <c r="L1125">
        <v>333376.67</v>
      </c>
      <c r="M1125">
        <v>231156.93</v>
      </c>
      <c r="N1125">
        <v>102219.74</v>
      </c>
    </row>
    <row r="1126" spans="1:14">
      <c r="A1126" t="s">
        <v>40</v>
      </c>
      <c r="B1126" t="s">
        <v>200</v>
      </c>
      <c r="C1126" t="s">
        <v>59</v>
      </c>
      <c r="D1126" t="s">
        <v>21</v>
      </c>
      <c r="E1126" t="s">
        <v>18</v>
      </c>
      <c r="F1126" s="18">
        <v>41058</v>
      </c>
      <c r="G1126">
        <v>102168405</v>
      </c>
      <c r="H1126" s="18">
        <v>41058</v>
      </c>
      <c r="I1126">
        <v>2756</v>
      </c>
      <c r="J1126">
        <v>9.33</v>
      </c>
      <c r="K1126">
        <v>6.92</v>
      </c>
      <c r="L1126">
        <v>25713.48</v>
      </c>
      <c r="M1126">
        <v>19071.52</v>
      </c>
      <c r="N1126">
        <v>6641.96</v>
      </c>
    </row>
    <row r="1127" spans="1:14">
      <c r="A1127" t="s">
        <v>23</v>
      </c>
      <c r="B1127" t="s">
        <v>124</v>
      </c>
      <c r="C1127" t="s">
        <v>25</v>
      </c>
      <c r="D1127" t="s">
        <v>17</v>
      </c>
      <c r="E1127" t="s">
        <v>18</v>
      </c>
      <c r="F1127" s="18">
        <v>41616</v>
      </c>
      <c r="G1127">
        <v>874349772</v>
      </c>
      <c r="H1127" s="18">
        <v>41643</v>
      </c>
      <c r="I1127">
        <v>8383</v>
      </c>
      <c r="J1127">
        <v>47.45</v>
      </c>
      <c r="K1127">
        <v>31.79</v>
      </c>
      <c r="L1127">
        <v>397773.35</v>
      </c>
      <c r="M1127">
        <v>266495.57</v>
      </c>
      <c r="N1127">
        <v>131277.78</v>
      </c>
    </row>
    <row r="1128" spans="1:14">
      <c r="A1128" t="s">
        <v>14</v>
      </c>
      <c r="B1128" t="s">
        <v>158</v>
      </c>
      <c r="C1128" t="s">
        <v>71</v>
      </c>
      <c r="D1128" t="s">
        <v>17</v>
      </c>
      <c r="E1128" t="s">
        <v>37</v>
      </c>
      <c r="F1128" s="18">
        <v>40874</v>
      </c>
      <c r="G1128">
        <v>905132520</v>
      </c>
      <c r="H1128" s="18">
        <v>40886</v>
      </c>
      <c r="I1128">
        <v>7681</v>
      </c>
      <c r="J1128">
        <v>154.06</v>
      </c>
      <c r="K1128">
        <v>90.93</v>
      </c>
      <c r="L1128">
        <v>1183334.8600000001</v>
      </c>
      <c r="M1128">
        <v>698433.33</v>
      </c>
      <c r="N1128">
        <v>484901.53</v>
      </c>
    </row>
    <row r="1129" spans="1:14">
      <c r="A1129" t="s">
        <v>31</v>
      </c>
      <c r="B1129" t="s">
        <v>39</v>
      </c>
      <c r="C1129" t="s">
        <v>71</v>
      </c>
      <c r="D1129" t="s">
        <v>21</v>
      </c>
      <c r="E1129" t="s">
        <v>37</v>
      </c>
      <c r="F1129" s="18">
        <v>41917</v>
      </c>
      <c r="G1129">
        <v>332065474</v>
      </c>
      <c r="H1129" s="18">
        <v>41925</v>
      </c>
      <c r="I1129">
        <v>4408</v>
      </c>
      <c r="J1129">
        <v>154.06</v>
      </c>
      <c r="K1129">
        <v>90.93</v>
      </c>
      <c r="L1129">
        <v>679096.48</v>
      </c>
      <c r="M1129">
        <v>400819.44</v>
      </c>
      <c r="N1129">
        <v>278277.03999999998</v>
      </c>
    </row>
    <row r="1130" spans="1:14">
      <c r="A1130" t="s">
        <v>23</v>
      </c>
      <c r="B1130" t="s">
        <v>191</v>
      </c>
      <c r="C1130" t="s">
        <v>79</v>
      </c>
      <c r="D1130" t="s">
        <v>17</v>
      </c>
      <c r="E1130" t="s">
        <v>37</v>
      </c>
      <c r="F1130" s="18">
        <v>42689</v>
      </c>
      <c r="G1130">
        <v>713009965</v>
      </c>
      <c r="H1130" s="18">
        <v>42720</v>
      </c>
      <c r="I1130">
        <v>4348</v>
      </c>
      <c r="J1130">
        <v>668.27</v>
      </c>
      <c r="K1130">
        <v>502.54</v>
      </c>
      <c r="L1130">
        <v>2905637.96</v>
      </c>
      <c r="M1130">
        <v>2185043.92</v>
      </c>
      <c r="N1130">
        <v>720594.04</v>
      </c>
    </row>
    <row r="1131" spans="1:14">
      <c r="A1131" t="s">
        <v>40</v>
      </c>
      <c r="B1131" t="s">
        <v>200</v>
      </c>
      <c r="C1131" t="s">
        <v>16</v>
      </c>
      <c r="D1131" t="s">
        <v>21</v>
      </c>
      <c r="E1131" t="s">
        <v>18</v>
      </c>
      <c r="F1131" s="18">
        <v>42904</v>
      </c>
      <c r="G1131">
        <v>976139819</v>
      </c>
      <c r="H1131" s="18">
        <v>42938</v>
      </c>
      <c r="I1131">
        <v>319</v>
      </c>
      <c r="J1131">
        <v>255.28</v>
      </c>
      <c r="K1131">
        <v>159.41999999999999</v>
      </c>
      <c r="L1131">
        <v>81434.320000000007</v>
      </c>
      <c r="M1131">
        <v>50854.98</v>
      </c>
      <c r="N1131">
        <v>30579.34</v>
      </c>
    </row>
    <row r="1132" spans="1:14">
      <c r="A1132" t="s">
        <v>23</v>
      </c>
      <c r="B1132" t="s">
        <v>191</v>
      </c>
      <c r="C1132" t="s">
        <v>16</v>
      </c>
      <c r="D1132" t="s">
        <v>17</v>
      </c>
      <c r="E1132" t="s">
        <v>18</v>
      </c>
      <c r="F1132" s="18">
        <v>42667</v>
      </c>
      <c r="G1132">
        <v>569941365</v>
      </c>
      <c r="H1132" s="18">
        <v>42700</v>
      </c>
      <c r="I1132">
        <v>7170</v>
      </c>
      <c r="J1132">
        <v>255.28</v>
      </c>
      <c r="K1132">
        <v>159.41999999999999</v>
      </c>
      <c r="L1132">
        <v>1830357.6</v>
      </c>
      <c r="M1132">
        <v>1143041.3999999999</v>
      </c>
      <c r="N1132">
        <v>687316.2</v>
      </c>
    </row>
    <row r="1133" spans="1:14">
      <c r="A1133" t="s">
        <v>40</v>
      </c>
      <c r="B1133" t="s">
        <v>193</v>
      </c>
      <c r="C1133" t="s">
        <v>28</v>
      </c>
      <c r="D1133" t="s">
        <v>17</v>
      </c>
      <c r="E1133" t="s">
        <v>22</v>
      </c>
      <c r="F1133" s="18">
        <v>41087</v>
      </c>
      <c r="G1133">
        <v>813213431</v>
      </c>
      <c r="H1133" s="18">
        <v>41121</v>
      </c>
      <c r="I1133">
        <v>6781</v>
      </c>
      <c r="J1133">
        <v>205.7</v>
      </c>
      <c r="K1133">
        <v>117.11</v>
      </c>
      <c r="L1133">
        <v>1394851.7</v>
      </c>
      <c r="M1133">
        <v>794122.91</v>
      </c>
      <c r="N1133">
        <v>600728.79</v>
      </c>
    </row>
    <row r="1134" spans="1:14">
      <c r="A1134" t="s">
        <v>23</v>
      </c>
      <c r="B1134" t="s">
        <v>120</v>
      </c>
      <c r="C1134" t="s">
        <v>79</v>
      </c>
      <c r="D1134" t="s">
        <v>17</v>
      </c>
      <c r="E1134" t="s">
        <v>37</v>
      </c>
      <c r="F1134" s="18">
        <v>40430</v>
      </c>
      <c r="G1134">
        <v>845067346</v>
      </c>
      <c r="H1134" s="18">
        <v>40434</v>
      </c>
      <c r="I1134">
        <v>3062</v>
      </c>
      <c r="J1134">
        <v>668.27</v>
      </c>
      <c r="K1134">
        <v>502.54</v>
      </c>
      <c r="L1134">
        <v>2046242.74</v>
      </c>
      <c r="M1134">
        <v>1538777.48</v>
      </c>
      <c r="N1134">
        <v>507465.26</v>
      </c>
    </row>
    <row r="1135" spans="1:14">
      <c r="A1135" t="s">
        <v>23</v>
      </c>
      <c r="B1135" t="s">
        <v>24</v>
      </c>
      <c r="C1135" t="s">
        <v>59</v>
      </c>
      <c r="D1135" t="s">
        <v>21</v>
      </c>
      <c r="E1135" t="s">
        <v>18</v>
      </c>
      <c r="F1135" s="18">
        <v>41967</v>
      </c>
      <c r="G1135">
        <v>774926936</v>
      </c>
      <c r="H1135" s="18">
        <v>41970</v>
      </c>
      <c r="I1135">
        <v>6956</v>
      </c>
      <c r="J1135">
        <v>9.33</v>
      </c>
      <c r="K1135">
        <v>6.92</v>
      </c>
      <c r="L1135">
        <v>64899.48</v>
      </c>
      <c r="M1135">
        <v>48135.519999999997</v>
      </c>
      <c r="N1135">
        <v>16763.96</v>
      </c>
    </row>
    <row r="1136" spans="1:14">
      <c r="A1136" t="s">
        <v>40</v>
      </c>
      <c r="B1136" t="s">
        <v>65</v>
      </c>
      <c r="C1136" t="s">
        <v>25</v>
      </c>
      <c r="D1136" t="s">
        <v>17</v>
      </c>
      <c r="E1136" t="s">
        <v>29</v>
      </c>
      <c r="F1136" s="18">
        <v>41824</v>
      </c>
      <c r="G1136">
        <v>332528531</v>
      </c>
      <c r="H1136" s="18">
        <v>41873</v>
      </c>
      <c r="I1136">
        <v>1437</v>
      </c>
      <c r="J1136">
        <v>47.45</v>
      </c>
      <c r="K1136">
        <v>31.79</v>
      </c>
      <c r="L1136">
        <v>68185.649999999994</v>
      </c>
      <c r="M1136">
        <v>45682.23</v>
      </c>
      <c r="N1136">
        <v>22503.42</v>
      </c>
    </row>
    <row r="1137" spans="1:14">
      <c r="A1137" t="s">
        <v>23</v>
      </c>
      <c r="B1137" t="s">
        <v>148</v>
      </c>
      <c r="C1137" t="s">
        <v>16</v>
      </c>
      <c r="D1137" t="s">
        <v>17</v>
      </c>
      <c r="E1137" t="s">
        <v>37</v>
      </c>
      <c r="F1137" s="18">
        <v>40669</v>
      </c>
      <c r="G1137">
        <v>217920958</v>
      </c>
      <c r="H1137" s="18">
        <v>40719</v>
      </c>
      <c r="I1137">
        <v>6509</v>
      </c>
      <c r="J1137">
        <v>255.28</v>
      </c>
      <c r="K1137">
        <v>159.41999999999999</v>
      </c>
      <c r="L1137">
        <v>1661617.52</v>
      </c>
      <c r="M1137">
        <v>1037664.78</v>
      </c>
      <c r="N1137">
        <v>623952.74</v>
      </c>
    </row>
    <row r="1138" spans="1:14">
      <c r="A1138" t="s">
        <v>14</v>
      </c>
      <c r="B1138" t="s">
        <v>174</v>
      </c>
      <c r="C1138" t="s">
        <v>33</v>
      </c>
      <c r="D1138" t="s">
        <v>21</v>
      </c>
      <c r="E1138" t="s">
        <v>37</v>
      </c>
      <c r="F1138" s="18">
        <v>42322</v>
      </c>
      <c r="G1138">
        <v>751465547</v>
      </c>
      <c r="H1138" s="18">
        <v>42350</v>
      </c>
      <c r="I1138">
        <v>4209</v>
      </c>
      <c r="J1138">
        <v>81.73</v>
      </c>
      <c r="K1138">
        <v>56.67</v>
      </c>
      <c r="L1138">
        <v>344001.57</v>
      </c>
      <c r="M1138">
        <v>238524.03</v>
      </c>
      <c r="N1138">
        <v>105477.54</v>
      </c>
    </row>
    <row r="1139" spans="1:14">
      <c r="A1139" t="s">
        <v>23</v>
      </c>
      <c r="B1139" t="s">
        <v>155</v>
      </c>
      <c r="C1139" t="s">
        <v>36</v>
      </c>
      <c r="D1139" t="s">
        <v>17</v>
      </c>
      <c r="E1139" t="s">
        <v>22</v>
      </c>
      <c r="F1139" s="18">
        <v>41311</v>
      </c>
      <c r="G1139">
        <v>523836123</v>
      </c>
      <c r="H1139" s="18">
        <v>41355</v>
      </c>
      <c r="I1139">
        <v>3605</v>
      </c>
      <c r="J1139">
        <v>109.28</v>
      </c>
      <c r="K1139">
        <v>35.840000000000003</v>
      </c>
      <c r="L1139">
        <v>393954.4</v>
      </c>
      <c r="M1139">
        <v>129203.2</v>
      </c>
      <c r="N1139">
        <v>264751.2</v>
      </c>
    </row>
    <row r="1140" spans="1:14">
      <c r="A1140" t="s">
        <v>23</v>
      </c>
      <c r="B1140" t="s">
        <v>103</v>
      </c>
      <c r="C1140" t="s">
        <v>71</v>
      </c>
      <c r="D1140" t="s">
        <v>17</v>
      </c>
      <c r="E1140" t="s">
        <v>22</v>
      </c>
      <c r="F1140" s="18">
        <v>40853</v>
      </c>
      <c r="G1140">
        <v>446019017</v>
      </c>
      <c r="H1140" s="18">
        <v>40872</v>
      </c>
      <c r="I1140">
        <v>5794</v>
      </c>
      <c r="J1140">
        <v>154.06</v>
      </c>
      <c r="K1140">
        <v>90.93</v>
      </c>
      <c r="L1140">
        <v>892623.64</v>
      </c>
      <c r="M1140">
        <v>526848.42000000004</v>
      </c>
      <c r="N1140">
        <v>365775.22</v>
      </c>
    </row>
    <row r="1141" spans="1:14">
      <c r="A1141" t="s">
        <v>26</v>
      </c>
      <c r="B1141" t="s">
        <v>30</v>
      </c>
      <c r="C1141" t="s">
        <v>43</v>
      </c>
      <c r="D1141" t="s">
        <v>21</v>
      </c>
      <c r="E1141" t="s">
        <v>37</v>
      </c>
      <c r="F1141" s="18">
        <v>40403</v>
      </c>
      <c r="G1141">
        <v>599313056</v>
      </c>
      <c r="H1141" s="18">
        <v>40419</v>
      </c>
      <c r="I1141">
        <v>8906</v>
      </c>
      <c r="J1141">
        <v>651.21</v>
      </c>
      <c r="K1141">
        <v>524.96</v>
      </c>
      <c r="L1141">
        <v>5799676.2599999998</v>
      </c>
      <c r="M1141">
        <v>4675293.76</v>
      </c>
      <c r="N1141">
        <v>1124382.5</v>
      </c>
    </row>
    <row r="1142" spans="1:14">
      <c r="A1142" t="s">
        <v>31</v>
      </c>
      <c r="B1142" t="s">
        <v>67</v>
      </c>
      <c r="C1142" t="s">
        <v>33</v>
      </c>
      <c r="D1142" t="s">
        <v>17</v>
      </c>
      <c r="E1142" t="s">
        <v>18</v>
      </c>
      <c r="F1142" s="18">
        <v>42571</v>
      </c>
      <c r="G1142">
        <v>685329568</v>
      </c>
      <c r="H1142" s="18">
        <v>42580</v>
      </c>
      <c r="I1142">
        <v>3104</v>
      </c>
      <c r="J1142">
        <v>81.73</v>
      </c>
      <c r="K1142">
        <v>56.67</v>
      </c>
      <c r="L1142">
        <v>253689.92</v>
      </c>
      <c r="M1142">
        <v>175903.68</v>
      </c>
      <c r="N1142">
        <v>77786.240000000005</v>
      </c>
    </row>
    <row r="1143" spans="1:14">
      <c r="A1143" t="s">
        <v>23</v>
      </c>
      <c r="B1143" t="s">
        <v>70</v>
      </c>
      <c r="C1143" t="s">
        <v>36</v>
      </c>
      <c r="D1143" t="s">
        <v>17</v>
      </c>
      <c r="E1143" t="s">
        <v>37</v>
      </c>
      <c r="F1143" s="18">
        <v>40677</v>
      </c>
      <c r="G1143">
        <v>475992381</v>
      </c>
      <c r="H1143" s="18">
        <v>40689</v>
      </c>
      <c r="I1143">
        <v>5578</v>
      </c>
      <c r="J1143">
        <v>109.28</v>
      </c>
      <c r="K1143">
        <v>35.840000000000003</v>
      </c>
      <c r="L1143">
        <v>609563.84</v>
      </c>
      <c r="M1143">
        <v>199915.51999999999</v>
      </c>
      <c r="N1143">
        <v>409648.32</v>
      </c>
    </row>
    <row r="1144" spans="1:14">
      <c r="A1144" t="s">
        <v>40</v>
      </c>
      <c r="B1144" t="s">
        <v>117</v>
      </c>
      <c r="C1144" t="s">
        <v>50</v>
      </c>
      <c r="D1144" t="s">
        <v>21</v>
      </c>
      <c r="E1144" t="s">
        <v>18</v>
      </c>
      <c r="F1144" s="18">
        <v>42259</v>
      </c>
      <c r="G1144">
        <v>263537824</v>
      </c>
      <c r="H1144" s="18">
        <v>42260</v>
      </c>
      <c r="I1144">
        <v>5553</v>
      </c>
      <c r="J1144">
        <v>421.89</v>
      </c>
      <c r="K1144">
        <v>364.69</v>
      </c>
      <c r="L1144">
        <v>2342755.17</v>
      </c>
      <c r="M1144">
        <v>2025123.57</v>
      </c>
      <c r="N1144">
        <v>317631.59999999998</v>
      </c>
    </row>
    <row r="1145" spans="1:14">
      <c r="A1145" t="s">
        <v>23</v>
      </c>
      <c r="B1145" t="s">
        <v>106</v>
      </c>
      <c r="C1145" t="s">
        <v>43</v>
      </c>
      <c r="D1145" t="s">
        <v>21</v>
      </c>
      <c r="E1145" t="s">
        <v>22</v>
      </c>
      <c r="F1145" s="18">
        <v>42795</v>
      </c>
      <c r="G1145">
        <v>410514724</v>
      </c>
      <c r="H1145" s="18">
        <v>42835</v>
      </c>
      <c r="I1145">
        <v>9284</v>
      </c>
      <c r="J1145">
        <v>651.21</v>
      </c>
      <c r="K1145">
        <v>524.96</v>
      </c>
      <c r="L1145">
        <v>6045833.6399999997</v>
      </c>
      <c r="M1145">
        <v>4873728.6399999997</v>
      </c>
      <c r="N1145">
        <v>1172105</v>
      </c>
    </row>
    <row r="1146" spans="1:14">
      <c r="A1146" t="s">
        <v>40</v>
      </c>
      <c r="B1146" t="s">
        <v>131</v>
      </c>
      <c r="C1146" t="s">
        <v>25</v>
      </c>
      <c r="D1146" t="s">
        <v>21</v>
      </c>
      <c r="E1146" t="s">
        <v>18</v>
      </c>
      <c r="F1146" s="18">
        <v>40920</v>
      </c>
      <c r="G1146">
        <v>899784409</v>
      </c>
      <c r="H1146" s="18">
        <v>40926</v>
      </c>
      <c r="I1146">
        <v>5057</v>
      </c>
      <c r="J1146">
        <v>47.45</v>
      </c>
      <c r="K1146">
        <v>31.79</v>
      </c>
      <c r="L1146">
        <v>239954.65</v>
      </c>
      <c r="M1146">
        <v>160762.03</v>
      </c>
      <c r="N1146">
        <v>79192.62</v>
      </c>
    </row>
    <row r="1147" spans="1:14">
      <c r="A1147" t="s">
        <v>40</v>
      </c>
      <c r="B1147" t="s">
        <v>41</v>
      </c>
      <c r="C1147" t="s">
        <v>33</v>
      </c>
      <c r="D1147" t="s">
        <v>17</v>
      </c>
      <c r="E1147" t="s">
        <v>37</v>
      </c>
      <c r="F1147" s="18">
        <v>42573</v>
      </c>
      <c r="G1147">
        <v>884520709</v>
      </c>
      <c r="H1147" s="18">
        <v>42591</v>
      </c>
      <c r="I1147">
        <v>8189</v>
      </c>
      <c r="J1147">
        <v>81.73</v>
      </c>
      <c r="K1147">
        <v>56.67</v>
      </c>
      <c r="L1147">
        <v>669286.97</v>
      </c>
      <c r="M1147">
        <v>464070.63</v>
      </c>
      <c r="N1147">
        <v>205216.34</v>
      </c>
    </row>
    <row r="1148" spans="1:14">
      <c r="A1148" t="s">
        <v>23</v>
      </c>
      <c r="B1148" t="s">
        <v>187</v>
      </c>
      <c r="C1148" t="s">
        <v>33</v>
      </c>
      <c r="D1148" t="s">
        <v>21</v>
      </c>
      <c r="E1148" t="s">
        <v>22</v>
      </c>
      <c r="F1148" s="18">
        <v>40251</v>
      </c>
      <c r="G1148">
        <v>938209950</v>
      </c>
      <c r="H1148" s="18">
        <v>40253</v>
      </c>
      <c r="I1148">
        <v>6028</v>
      </c>
      <c r="J1148">
        <v>81.73</v>
      </c>
      <c r="K1148">
        <v>56.67</v>
      </c>
      <c r="L1148">
        <v>492668.44</v>
      </c>
      <c r="M1148">
        <v>341606.76</v>
      </c>
      <c r="N1148">
        <v>151061.68</v>
      </c>
    </row>
    <row r="1149" spans="1:14">
      <c r="A1149" t="s">
        <v>40</v>
      </c>
      <c r="B1149" t="s">
        <v>137</v>
      </c>
      <c r="C1149" t="s">
        <v>59</v>
      </c>
      <c r="D1149" t="s">
        <v>17</v>
      </c>
      <c r="E1149" t="s">
        <v>18</v>
      </c>
      <c r="F1149" s="18">
        <v>42054</v>
      </c>
      <c r="G1149">
        <v>804650962</v>
      </c>
      <c r="H1149" s="18">
        <v>42083</v>
      </c>
      <c r="I1149">
        <v>2956</v>
      </c>
      <c r="J1149">
        <v>9.33</v>
      </c>
      <c r="K1149">
        <v>6.92</v>
      </c>
      <c r="L1149">
        <v>27579.48</v>
      </c>
      <c r="M1149">
        <v>20455.52</v>
      </c>
      <c r="N1149">
        <v>7123.96</v>
      </c>
    </row>
    <row r="1150" spans="1:14">
      <c r="A1150" t="s">
        <v>23</v>
      </c>
      <c r="B1150" t="s">
        <v>103</v>
      </c>
      <c r="C1150" t="s">
        <v>36</v>
      </c>
      <c r="D1150" t="s">
        <v>21</v>
      </c>
      <c r="E1150" t="s">
        <v>37</v>
      </c>
      <c r="F1150" s="18">
        <v>42640</v>
      </c>
      <c r="G1150">
        <v>747955071</v>
      </c>
      <c r="H1150" s="18">
        <v>42668</v>
      </c>
      <c r="I1150">
        <v>5382</v>
      </c>
      <c r="J1150">
        <v>109.28</v>
      </c>
      <c r="K1150">
        <v>35.840000000000003</v>
      </c>
      <c r="L1150">
        <v>588144.96</v>
      </c>
      <c r="M1150">
        <v>192890.88</v>
      </c>
      <c r="N1150">
        <v>395254.08</v>
      </c>
    </row>
    <row r="1151" spans="1:14">
      <c r="A1151" t="s">
        <v>40</v>
      </c>
      <c r="B1151" t="s">
        <v>150</v>
      </c>
      <c r="C1151" t="s">
        <v>71</v>
      </c>
      <c r="D1151" t="s">
        <v>21</v>
      </c>
      <c r="E1151" t="s">
        <v>22</v>
      </c>
      <c r="F1151" s="18">
        <v>41206</v>
      </c>
      <c r="G1151">
        <v>202546107</v>
      </c>
      <c r="H1151" s="18">
        <v>41223</v>
      </c>
      <c r="I1151">
        <v>6749</v>
      </c>
      <c r="J1151">
        <v>154.06</v>
      </c>
      <c r="K1151">
        <v>90.93</v>
      </c>
      <c r="L1151">
        <v>1039750.94</v>
      </c>
      <c r="M1151">
        <v>613686.56999999995</v>
      </c>
      <c r="N1151">
        <v>426064.37</v>
      </c>
    </row>
    <row r="1152" spans="1:14">
      <c r="A1152" t="s">
        <v>23</v>
      </c>
      <c r="B1152" t="s">
        <v>191</v>
      </c>
      <c r="C1152" t="s">
        <v>36</v>
      </c>
      <c r="D1152" t="s">
        <v>21</v>
      </c>
      <c r="E1152" t="s">
        <v>29</v>
      </c>
      <c r="F1152" s="18">
        <v>42869</v>
      </c>
      <c r="G1152">
        <v>923160398</v>
      </c>
      <c r="H1152" s="18">
        <v>42901</v>
      </c>
      <c r="I1152">
        <v>2531</v>
      </c>
      <c r="J1152">
        <v>109.28</v>
      </c>
      <c r="K1152">
        <v>35.840000000000003</v>
      </c>
      <c r="L1152">
        <v>276587.68</v>
      </c>
      <c r="M1152">
        <v>90711.039999999994</v>
      </c>
      <c r="N1152">
        <v>185876.64</v>
      </c>
    </row>
    <row r="1153" spans="1:14">
      <c r="A1153" t="s">
        <v>40</v>
      </c>
      <c r="B1153" t="s">
        <v>97</v>
      </c>
      <c r="C1153" t="s">
        <v>59</v>
      </c>
      <c r="D1153" t="s">
        <v>17</v>
      </c>
      <c r="E1153" t="s">
        <v>22</v>
      </c>
      <c r="F1153" s="18">
        <v>40688</v>
      </c>
      <c r="G1153">
        <v>234846770</v>
      </c>
      <c r="H1153" s="18">
        <v>40730</v>
      </c>
      <c r="I1153">
        <v>5233</v>
      </c>
      <c r="J1153">
        <v>9.33</v>
      </c>
      <c r="K1153">
        <v>6.92</v>
      </c>
      <c r="L1153">
        <v>48823.89</v>
      </c>
      <c r="M1153">
        <v>36212.36</v>
      </c>
      <c r="N1153">
        <v>12611.53</v>
      </c>
    </row>
    <row r="1154" spans="1:14">
      <c r="A1154" t="s">
        <v>34</v>
      </c>
      <c r="B1154" t="s">
        <v>35</v>
      </c>
      <c r="C1154" t="s">
        <v>43</v>
      </c>
      <c r="D1154" t="s">
        <v>21</v>
      </c>
      <c r="E1154" t="s">
        <v>29</v>
      </c>
      <c r="F1154" s="18">
        <v>41941</v>
      </c>
      <c r="G1154">
        <v>482966554</v>
      </c>
      <c r="H1154" s="18">
        <v>41971</v>
      </c>
      <c r="I1154">
        <v>9391</v>
      </c>
      <c r="J1154">
        <v>651.21</v>
      </c>
      <c r="K1154">
        <v>524.96</v>
      </c>
      <c r="L1154">
        <v>6115513.1100000003</v>
      </c>
      <c r="M1154">
        <v>4929899.3600000003</v>
      </c>
      <c r="N1154">
        <v>1185613.75</v>
      </c>
    </row>
    <row r="1155" spans="1:14">
      <c r="A1155" t="s">
        <v>26</v>
      </c>
      <c r="B1155" t="s">
        <v>151</v>
      </c>
      <c r="C1155" t="s">
        <v>59</v>
      </c>
      <c r="D1155" t="s">
        <v>17</v>
      </c>
      <c r="E1155" t="s">
        <v>29</v>
      </c>
      <c r="F1155" s="18">
        <v>41850</v>
      </c>
      <c r="G1155">
        <v>483193576</v>
      </c>
      <c r="H1155" s="18">
        <v>41869</v>
      </c>
      <c r="I1155">
        <v>6572</v>
      </c>
      <c r="J1155">
        <v>9.33</v>
      </c>
      <c r="K1155">
        <v>6.92</v>
      </c>
      <c r="L1155">
        <v>61316.76</v>
      </c>
      <c r="M1155">
        <v>45478.239999999998</v>
      </c>
      <c r="N1155">
        <v>15838.52</v>
      </c>
    </row>
    <row r="1156" spans="1:14">
      <c r="A1156" t="s">
        <v>26</v>
      </c>
      <c r="B1156" t="s">
        <v>75</v>
      </c>
      <c r="C1156" t="s">
        <v>71</v>
      </c>
      <c r="D1156" t="s">
        <v>17</v>
      </c>
      <c r="E1156" t="s">
        <v>22</v>
      </c>
      <c r="F1156" s="18">
        <v>41554</v>
      </c>
      <c r="G1156">
        <v>471514165</v>
      </c>
      <c r="H1156" s="18">
        <v>41601</v>
      </c>
      <c r="I1156">
        <v>374</v>
      </c>
      <c r="J1156">
        <v>154.06</v>
      </c>
      <c r="K1156">
        <v>90.93</v>
      </c>
      <c r="L1156">
        <v>57618.44</v>
      </c>
      <c r="M1156">
        <v>34007.82</v>
      </c>
      <c r="N1156">
        <v>23610.62</v>
      </c>
    </row>
    <row r="1157" spans="1:14">
      <c r="A1157" t="s">
        <v>23</v>
      </c>
      <c r="B1157" t="s">
        <v>125</v>
      </c>
      <c r="C1157" t="s">
        <v>43</v>
      </c>
      <c r="D1157" t="s">
        <v>17</v>
      </c>
      <c r="E1157" t="s">
        <v>37</v>
      </c>
      <c r="F1157" s="18">
        <v>41202</v>
      </c>
      <c r="G1157">
        <v>754227149</v>
      </c>
      <c r="H1157" s="18">
        <v>41237</v>
      </c>
      <c r="I1157">
        <v>1429</v>
      </c>
      <c r="J1157">
        <v>651.21</v>
      </c>
      <c r="K1157">
        <v>524.96</v>
      </c>
      <c r="L1157">
        <v>930579.09</v>
      </c>
      <c r="M1157">
        <v>750167.84</v>
      </c>
      <c r="N1157">
        <v>180411.25</v>
      </c>
    </row>
    <row r="1158" spans="1:14">
      <c r="A1158" t="s">
        <v>23</v>
      </c>
      <c r="B1158" t="s">
        <v>128</v>
      </c>
      <c r="C1158" t="s">
        <v>16</v>
      </c>
      <c r="D1158" t="s">
        <v>21</v>
      </c>
      <c r="E1158" t="s">
        <v>29</v>
      </c>
      <c r="F1158" s="18">
        <v>41329</v>
      </c>
      <c r="G1158">
        <v>357943856</v>
      </c>
      <c r="H1158" s="18">
        <v>41350</v>
      </c>
      <c r="I1158">
        <v>2396</v>
      </c>
      <c r="J1158">
        <v>255.28</v>
      </c>
      <c r="K1158">
        <v>159.41999999999999</v>
      </c>
      <c r="L1158">
        <v>611650.88</v>
      </c>
      <c r="M1158">
        <v>381970.32</v>
      </c>
      <c r="N1158">
        <v>229680.56</v>
      </c>
    </row>
    <row r="1159" spans="1:14">
      <c r="A1159" t="s">
        <v>40</v>
      </c>
      <c r="B1159" t="s">
        <v>101</v>
      </c>
      <c r="C1159" t="s">
        <v>33</v>
      </c>
      <c r="D1159" t="s">
        <v>21</v>
      </c>
      <c r="E1159" t="s">
        <v>37</v>
      </c>
      <c r="F1159" s="18">
        <v>41478</v>
      </c>
      <c r="G1159">
        <v>179588115</v>
      </c>
      <c r="H1159" s="18">
        <v>41509</v>
      </c>
      <c r="I1159">
        <v>2969</v>
      </c>
      <c r="J1159">
        <v>81.73</v>
      </c>
      <c r="K1159">
        <v>56.67</v>
      </c>
      <c r="L1159">
        <v>242656.37</v>
      </c>
      <c r="M1159">
        <v>168253.23</v>
      </c>
      <c r="N1159">
        <v>74403.14</v>
      </c>
    </row>
    <row r="1160" spans="1:14">
      <c r="A1160" t="s">
        <v>26</v>
      </c>
      <c r="B1160" t="s">
        <v>87</v>
      </c>
      <c r="C1160" t="s">
        <v>50</v>
      </c>
      <c r="D1160" t="s">
        <v>21</v>
      </c>
      <c r="E1160" t="s">
        <v>37</v>
      </c>
      <c r="F1160" s="18">
        <v>41580</v>
      </c>
      <c r="G1160">
        <v>736396253</v>
      </c>
      <c r="H1160" s="18">
        <v>41583</v>
      </c>
      <c r="I1160">
        <v>4870</v>
      </c>
      <c r="J1160">
        <v>421.89</v>
      </c>
      <c r="K1160">
        <v>364.69</v>
      </c>
      <c r="L1160">
        <v>2054604.3</v>
      </c>
      <c r="M1160">
        <v>1776040.3</v>
      </c>
      <c r="N1160">
        <v>278564</v>
      </c>
    </row>
    <row r="1161" spans="1:14">
      <c r="A1161" t="s">
        <v>23</v>
      </c>
      <c r="B1161" t="s">
        <v>208</v>
      </c>
      <c r="C1161" t="s">
        <v>45</v>
      </c>
      <c r="D1161" t="s">
        <v>17</v>
      </c>
      <c r="E1161" t="s">
        <v>18</v>
      </c>
      <c r="F1161" s="18">
        <v>40571</v>
      </c>
      <c r="G1161">
        <v>815917098</v>
      </c>
      <c r="H1161" s="18">
        <v>40587</v>
      </c>
      <c r="I1161">
        <v>6856</v>
      </c>
      <c r="J1161">
        <v>437.2</v>
      </c>
      <c r="K1161">
        <v>263.33</v>
      </c>
      <c r="L1161">
        <v>2997443.2</v>
      </c>
      <c r="M1161">
        <v>1805390.48</v>
      </c>
      <c r="N1161">
        <v>1192052.72</v>
      </c>
    </row>
    <row r="1162" spans="1:14">
      <c r="A1162" t="s">
        <v>23</v>
      </c>
      <c r="B1162" t="s">
        <v>125</v>
      </c>
      <c r="C1162" t="s">
        <v>36</v>
      </c>
      <c r="D1162" t="s">
        <v>21</v>
      </c>
      <c r="E1162" t="s">
        <v>29</v>
      </c>
      <c r="F1162" s="18">
        <v>40545</v>
      </c>
      <c r="G1162">
        <v>626011979</v>
      </c>
      <c r="H1162" s="18">
        <v>40554</v>
      </c>
      <c r="I1162">
        <v>9711</v>
      </c>
      <c r="J1162">
        <v>109.28</v>
      </c>
      <c r="K1162">
        <v>35.840000000000003</v>
      </c>
      <c r="L1162">
        <v>1061218.08</v>
      </c>
      <c r="M1162">
        <v>348042.23999999999</v>
      </c>
      <c r="N1162">
        <v>713175.84</v>
      </c>
    </row>
    <row r="1163" spans="1:14">
      <c r="A1163" t="s">
        <v>53</v>
      </c>
      <c r="B1163" t="s">
        <v>142</v>
      </c>
      <c r="C1163" t="s">
        <v>33</v>
      </c>
      <c r="D1163" t="s">
        <v>21</v>
      </c>
      <c r="E1163" t="s">
        <v>29</v>
      </c>
      <c r="F1163" s="18">
        <v>42598</v>
      </c>
      <c r="G1163">
        <v>444854724</v>
      </c>
      <c r="H1163" s="18">
        <v>42608</v>
      </c>
      <c r="I1163">
        <v>1253</v>
      </c>
      <c r="J1163">
        <v>81.73</v>
      </c>
      <c r="K1163">
        <v>56.67</v>
      </c>
      <c r="L1163">
        <v>102407.69</v>
      </c>
      <c r="M1163">
        <v>71007.509999999995</v>
      </c>
      <c r="N1163">
        <v>31400.18</v>
      </c>
    </row>
    <row r="1164" spans="1:14">
      <c r="A1164" t="s">
        <v>40</v>
      </c>
      <c r="B1164" t="s">
        <v>137</v>
      </c>
      <c r="C1164" t="s">
        <v>50</v>
      </c>
      <c r="D1164" t="s">
        <v>21</v>
      </c>
      <c r="E1164" t="s">
        <v>29</v>
      </c>
      <c r="F1164" s="18">
        <v>42687</v>
      </c>
      <c r="G1164">
        <v>170931661</v>
      </c>
      <c r="H1164" s="18">
        <v>42699</v>
      </c>
      <c r="I1164">
        <v>1332</v>
      </c>
      <c r="J1164">
        <v>421.89</v>
      </c>
      <c r="K1164">
        <v>364.69</v>
      </c>
      <c r="L1164">
        <v>561957.48</v>
      </c>
      <c r="M1164">
        <v>485767.08</v>
      </c>
      <c r="N1164">
        <v>76190.399999999994</v>
      </c>
    </row>
    <row r="1165" spans="1:14">
      <c r="A1165" t="s">
        <v>34</v>
      </c>
      <c r="B1165" t="s">
        <v>60</v>
      </c>
      <c r="C1165" t="s">
        <v>79</v>
      </c>
      <c r="D1165" t="s">
        <v>17</v>
      </c>
      <c r="E1165" t="s">
        <v>18</v>
      </c>
      <c r="F1165" s="18">
        <v>41303</v>
      </c>
      <c r="G1165">
        <v>673041617</v>
      </c>
      <c r="H1165" s="18">
        <v>41348</v>
      </c>
      <c r="I1165">
        <v>6826</v>
      </c>
      <c r="J1165">
        <v>668.27</v>
      </c>
      <c r="K1165">
        <v>502.54</v>
      </c>
      <c r="L1165">
        <v>4561611.0199999996</v>
      </c>
      <c r="M1165">
        <v>3430338.04</v>
      </c>
      <c r="N1165">
        <v>1131272.98</v>
      </c>
    </row>
    <row r="1166" spans="1:14">
      <c r="A1166" t="s">
        <v>23</v>
      </c>
      <c r="B1166" t="s">
        <v>38</v>
      </c>
      <c r="C1166" t="s">
        <v>16</v>
      </c>
      <c r="D1166" t="s">
        <v>17</v>
      </c>
      <c r="E1166" t="s">
        <v>18</v>
      </c>
      <c r="F1166" s="18">
        <v>42095</v>
      </c>
      <c r="G1166">
        <v>640295922</v>
      </c>
      <c r="H1166" s="18">
        <v>42097</v>
      </c>
      <c r="I1166">
        <v>6647</v>
      </c>
      <c r="J1166">
        <v>255.28</v>
      </c>
      <c r="K1166">
        <v>159.41999999999999</v>
      </c>
      <c r="L1166">
        <v>1696846.16</v>
      </c>
      <c r="M1166">
        <v>1059664.74</v>
      </c>
      <c r="N1166">
        <v>637181.42000000004</v>
      </c>
    </row>
    <row r="1167" spans="1:14">
      <c r="A1167" t="s">
        <v>14</v>
      </c>
      <c r="B1167" t="s">
        <v>157</v>
      </c>
      <c r="C1167" t="s">
        <v>71</v>
      </c>
      <c r="D1167" t="s">
        <v>21</v>
      </c>
      <c r="E1167" t="s">
        <v>37</v>
      </c>
      <c r="F1167" s="18">
        <v>42185</v>
      </c>
      <c r="G1167">
        <v>632118403</v>
      </c>
      <c r="H1167" s="18">
        <v>42200</v>
      </c>
      <c r="I1167">
        <v>6737</v>
      </c>
      <c r="J1167">
        <v>154.06</v>
      </c>
      <c r="K1167">
        <v>90.93</v>
      </c>
      <c r="L1167">
        <v>1037902.22</v>
      </c>
      <c r="M1167">
        <v>612595.41</v>
      </c>
      <c r="N1167">
        <v>425306.81</v>
      </c>
    </row>
    <row r="1168" spans="1:14">
      <c r="A1168" t="s">
        <v>40</v>
      </c>
      <c r="B1168" t="s">
        <v>170</v>
      </c>
      <c r="C1168" t="s">
        <v>43</v>
      </c>
      <c r="D1168" t="s">
        <v>17</v>
      </c>
      <c r="E1168" t="s">
        <v>29</v>
      </c>
      <c r="F1168" s="18">
        <v>41849</v>
      </c>
      <c r="G1168">
        <v>828245389</v>
      </c>
      <c r="H1168" s="18">
        <v>41878</v>
      </c>
      <c r="I1168">
        <v>5071</v>
      </c>
      <c r="J1168">
        <v>651.21</v>
      </c>
      <c r="K1168">
        <v>524.96</v>
      </c>
      <c r="L1168">
        <v>3302285.91</v>
      </c>
      <c r="M1168">
        <v>2662072.16</v>
      </c>
      <c r="N1168">
        <v>640213.75</v>
      </c>
    </row>
    <row r="1169" spans="1:14">
      <c r="A1169" t="s">
        <v>40</v>
      </c>
      <c r="B1169" t="s">
        <v>184</v>
      </c>
      <c r="C1169" t="s">
        <v>28</v>
      </c>
      <c r="D1169" t="s">
        <v>21</v>
      </c>
      <c r="E1169" t="s">
        <v>18</v>
      </c>
      <c r="F1169" s="18">
        <v>40371</v>
      </c>
      <c r="G1169">
        <v>578725707</v>
      </c>
      <c r="H1169" s="18">
        <v>40399</v>
      </c>
      <c r="I1169">
        <v>6652</v>
      </c>
      <c r="J1169">
        <v>205.7</v>
      </c>
      <c r="K1169">
        <v>117.11</v>
      </c>
      <c r="L1169">
        <v>1368316.4</v>
      </c>
      <c r="M1169">
        <v>779015.72</v>
      </c>
      <c r="N1169">
        <v>589300.68000000005</v>
      </c>
    </row>
    <row r="1170" spans="1:14">
      <c r="A1170" t="s">
        <v>23</v>
      </c>
      <c r="B1170" t="s">
        <v>217</v>
      </c>
      <c r="C1170" t="s">
        <v>20</v>
      </c>
      <c r="D1170" t="s">
        <v>17</v>
      </c>
      <c r="E1170" t="s">
        <v>22</v>
      </c>
      <c r="F1170" s="18">
        <v>40189</v>
      </c>
      <c r="G1170">
        <v>653920686</v>
      </c>
      <c r="H1170" s="18">
        <v>40196</v>
      </c>
      <c r="I1170">
        <v>8517</v>
      </c>
      <c r="J1170">
        <v>152.58000000000001</v>
      </c>
      <c r="K1170">
        <v>97.44</v>
      </c>
      <c r="L1170">
        <v>1299523.8600000001</v>
      </c>
      <c r="M1170">
        <v>829896.48</v>
      </c>
      <c r="N1170">
        <v>469627.38</v>
      </c>
    </row>
    <row r="1171" spans="1:14">
      <c r="A1171" t="s">
        <v>23</v>
      </c>
      <c r="B1171" t="s">
        <v>175</v>
      </c>
      <c r="C1171" t="s">
        <v>59</v>
      </c>
      <c r="D1171" t="s">
        <v>17</v>
      </c>
      <c r="E1171" t="s">
        <v>18</v>
      </c>
      <c r="F1171" s="18">
        <v>42745</v>
      </c>
      <c r="G1171">
        <v>994504153</v>
      </c>
      <c r="H1171" s="18">
        <v>42748</v>
      </c>
      <c r="I1171">
        <v>4734</v>
      </c>
      <c r="J1171">
        <v>9.33</v>
      </c>
      <c r="K1171">
        <v>6.92</v>
      </c>
      <c r="L1171">
        <v>44168.22</v>
      </c>
      <c r="M1171">
        <v>32759.279999999999</v>
      </c>
      <c r="N1171">
        <v>11408.94</v>
      </c>
    </row>
    <row r="1172" spans="1:14">
      <c r="A1172" t="s">
        <v>26</v>
      </c>
      <c r="B1172" t="s">
        <v>75</v>
      </c>
      <c r="C1172" t="s">
        <v>79</v>
      </c>
      <c r="D1172" t="s">
        <v>17</v>
      </c>
      <c r="E1172" t="s">
        <v>22</v>
      </c>
      <c r="F1172" s="18">
        <v>41575</v>
      </c>
      <c r="G1172">
        <v>261462438</v>
      </c>
      <c r="H1172" s="18">
        <v>41588</v>
      </c>
      <c r="I1172">
        <v>1400</v>
      </c>
      <c r="J1172">
        <v>668.27</v>
      </c>
      <c r="K1172">
        <v>502.54</v>
      </c>
      <c r="L1172">
        <v>935578</v>
      </c>
      <c r="M1172">
        <v>703556</v>
      </c>
      <c r="N1172">
        <v>232022</v>
      </c>
    </row>
    <row r="1173" spans="1:14">
      <c r="A1173" t="s">
        <v>40</v>
      </c>
      <c r="B1173" t="s">
        <v>101</v>
      </c>
      <c r="C1173" t="s">
        <v>79</v>
      </c>
      <c r="D1173" t="s">
        <v>17</v>
      </c>
      <c r="E1173" t="s">
        <v>18</v>
      </c>
      <c r="F1173" s="18">
        <v>40283</v>
      </c>
      <c r="G1173">
        <v>786094367</v>
      </c>
      <c r="H1173" s="18">
        <v>40306</v>
      </c>
      <c r="I1173">
        <v>1647</v>
      </c>
      <c r="J1173">
        <v>668.27</v>
      </c>
      <c r="K1173">
        <v>502.54</v>
      </c>
      <c r="L1173">
        <v>1100640.69</v>
      </c>
      <c r="M1173">
        <v>827683.38</v>
      </c>
      <c r="N1173">
        <v>272957.31</v>
      </c>
    </row>
    <row r="1174" spans="1:14">
      <c r="A1174" t="s">
        <v>23</v>
      </c>
      <c r="B1174" t="s">
        <v>24</v>
      </c>
      <c r="C1174" t="s">
        <v>50</v>
      </c>
      <c r="D1174" t="s">
        <v>21</v>
      </c>
      <c r="E1174" t="s">
        <v>18</v>
      </c>
      <c r="F1174" s="18">
        <v>42864</v>
      </c>
      <c r="G1174">
        <v>920011270</v>
      </c>
      <c r="H1174" s="18">
        <v>42898</v>
      </c>
      <c r="I1174">
        <v>634</v>
      </c>
      <c r="J1174">
        <v>421.89</v>
      </c>
      <c r="K1174">
        <v>364.69</v>
      </c>
      <c r="L1174">
        <v>267478.26</v>
      </c>
      <c r="M1174">
        <v>231213.46</v>
      </c>
      <c r="N1174">
        <v>36264.800000000003</v>
      </c>
    </row>
    <row r="1175" spans="1:14">
      <c r="A1175" t="s">
        <v>53</v>
      </c>
      <c r="B1175" t="s">
        <v>54</v>
      </c>
      <c r="C1175" t="s">
        <v>71</v>
      </c>
      <c r="D1175" t="s">
        <v>21</v>
      </c>
      <c r="E1175" t="s">
        <v>22</v>
      </c>
      <c r="F1175" s="18">
        <v>41252</v>
      </c>
      <c r="G1175">
        <v>885136973</v>
      </c>
      <c r="H1175" s="18">
        <v>41285</v>
      </c>
      <c r="I1175">
        <v>555</v>
      </c>
      <c r="J1175">
        <v>154.06</v>
      </c>
      <c r="K1175">
        <v>90.93</v>
      </c>
      <c r="L1175">
        <v>85503.3</v>
      </c>
      <c r="M1175">
        <v>50466.15</v>
      </c>
      <c r="N1175">
        <v>35037.15</v>
      </c>
    </row>
    <row r="1176" spans="1:14">
      <c r="A1176" t="s">
        <v>23</v>
      </c>
      <c r="B1176" t="s">
        <v>38</v>
      </c>
      <c r="C1176" t="s">
        <v>71</v>
      </c>
      <c r="D1176" t="s">
        <v>17</v>
      </c>
      <c r="E1176" t="s">
        <v>18</v>
      </c>
      <c r="F1176" s="18">
        <v>41603</v>
      </c>
      <c r="G1176">
        <v>523707807</v>
      </c>
      <c r="H1176" s="18">
        <v>41624</v>
      </c>
      <c r="I1176">
        <v>5633</v>
      </c>
      <c r="J1176">
        <v>154.06</v>
      </c>
      <c r="K1176">
        <v>90.93</v>
      </c>
      <c r="L1176">
        <v>867819.98</v>
      </c>
      <c r="M1176">
        <v>512208.69</v>
      </c>
      <c r="N1176">
        <v>355611.29</v>
      </c>
    </row>
    <row r="1177" spans="1:14">
      <c r="A1177" t="s">
        <v>40</v>
      </c>
      <c r="B1177" t="s">
        <v>193</v>
      </c>
      <c r="C1177" t="s">
        <v>79</v>
      </c>
      <c r="D1177" t="s">
        <v>21</v>
      </c>
      <c r="E1177" t="s">
        <v>18</v>
      </c>
      <c r="F1177" s="18">
        <v>40779</v>
      </c>
      <c r="G1177">
        <v>648272597</v>
      </c>
      <c r="H1177" s="18">
        <v>40818</v>
      </c>
      <c r="I1177">
        <v>7122</v>
      </c>
      <c r="J1177">
        <v>668.27</v>
      </c>
      <c r="K1177">
        <v>502.54</v>
      </c>
      <c r="L1177">
        <v>4759418.9400000004</v>
      </c>
      <c r="M1177">
        <v>3579089.88</v>
      </c>
      <c r="N1177">
        <v>1180329.06</v>
      </c>
    </row>
    <row r="1178" spans="1:14">
      <c r="A1178" t="s">
        <v>23</v>
      </c>
      <c r="B1178" t="s">
        <v>82</v>
      </c>
      <c r="C1178" t="s">
        <v>59</v>
      </c>
      <c r="D1178" t="s">
        <v>17</v>
      </c>
      <c r="E1178" t="s">
        <v>29</v>
      </c>
      <c r="F1178" s="18">
        <v>41564</v>
      </c>
      <c r="G1178">
        <v>791692674</v>
      </c>
      <c r="H1178" s="18">
        <v>41602</v>
      </c>
      <c r="I1178">
        <v>8310</v>
      </c>
      <c r="J1178">
        <v>9.33</v>
      </c>
      <c r="K1178">
        <v>6.92</v>
      </c>
      <c r="L1178">
        <v>77532.3</v>
      </c>
      <c r="M1178">
        <v>57505.2</v>
      </c>
      <c r="N1178">
        <v>20027.099999999999</v>
      </c>
    </row>
    <row r="1179" spans="1:14">
      <c r="A1179" t="s">
        <v>31</v>
      </c>
      <c r="B1179" t="s">
        <v>202</v>
      </c>
      <c r="C1179" t="s">
        <v>16</v>
      </c>
      <c r="D1179" t="s">
        <v>21</v>
      </c>
      <c r="E1179" t="s">
        <v>18</v>
      </c>
      <c r="F1179" s="18">
        <v>40214</v>
      </c>
      <c r="G1179">
        <v>557141864</v>
      </c>
      <c r="H1179" s="18">
        <v>40225</v>
      </c>
      <c r="I1179">
        <v>9513</v>
      </c>
      <c r="J1179">
        <v>255.28</v>
      </c>
      <c r="K1179">
        <v>159.41999999999999</v>
      </c>
      <c r="L1179">
        <v>2428478.64</v>
      </c>
      <c r="M1179">
        <v>1516562.46</v>
      </c>
      <c r="N1179">
        <v>911916.18</v>
      </c>
    </row>
    <row r="1180" spans="1:14">
      <c r="A1180" t="s">
        <v>40</v>
      </c>
      <c r="B1180" t="s">
        <v>113</v>
      </c>
      <c r="C1180" t="s">
        <v>79</v>
      </c>
      <c r="D1180" t="s">
        <v>17</v>
      </c>
      <c r="E1180" t="s">
        <v>18</v>
      </c>
      <c r="F1180" s="18">
        <v>41676</v>
      </c>
      <c r="G1180">
        <v>968106496</v>
      </c>
      <c r="H1180" s="18">
        <v>41687</v>
      </c>
      <c r="I1180">
        <v>3080</v>
      </c>
      <c r="J1180">
        <v>668.27</v>
      </c>
      <c r="K1180">
        <v>502.54</v>
      </c>
      <c r="L1180">
        <v>2058271.6</v>
      </c>
      <c r="M1180">
        <v>1547823.2</v>
      </c>
      <c r="N1180">
        <v>510448.4</v>
      </c>
    </row>
    <row r="1181" spans="1:14">
      <c r="A1181" t="s">
        <v>31</v>
      </c>
      <c r="B1181" t="s">
        <v>202</v>
      </c>
      <c r="C1181" t="s">
        <v>59</v>
      </c>
      <c r="D1181" t="s">
        <v>21</v>
      </c>
      <c r="E1181" t="s">
        <v>18</v>
      </c>
      <c r="F1181" s="18">
        <v>41600</v>
      </c>
      <c r="G1181">
        <v>418385398</v>
      </c>
      <c r="H1181" s="18">
        <v>41632</v>
      </c>
      <c r="I1181">
        <v>8392</v>
      </c>
      <c r="J1181">
        <v>9.33</v>
      </c>
      <c r="K1181">
        <v>6.92</v>
      </c>
      <c r="L1181">
        <v>78297.36</v>
      </c>
      <c r="M1181">
        <v>58072.639999999999</v>
      </c>
      <c r="N1181">
        <v>20224.72</v>
      </c>
    </row>
    <row r="1182" spans="1:14">
      <c r="A1182" t="s">
        <v>40</v>
      </c>
      <c r="B1182" t="s">
        <v>189</v>
      </c>
      <c r="C1182" t="s">
        <v>59</v>
      </c>
      <c r="D1182" t="s">
        <v>17</v>
      </c>
      <c r="E1182" t="s">
        <v>22</v>
      </c>
      <c r="F1182" s="18">
        <v>41561</v>
      </c>
      <c r="G1182">
        <v>522089898</v>
      </c>
      <c r="H1182" s="18">
        <v>41589</v>
      </c>
      <c r="I1182">
        <v>6858</v>
      </c>
      <c r="J1182">
        <v>9.33</v>
      </c>
      <c r="K1182">
        <v>6.92</v>
      </c>
      <c r="L1182">
        <v>63985.14</v>
      </c>
      <c r="M1182">
        <v>47457.36</v>
      </c>
      <c r="N1182">
        <v>16527.78</v>
      </c>
    </row>
    <row r="1183" spans="1:14">
      <c r="A1183" t="s">
        <v>40</v>
      </c>
      <c r="B1183" t="s">
        <v>205</v>
      </c>
      <c r="C1183" t="s">
        <v>71</v>
      </c>
      <c r="D1183" t="s">
        <v>17</v>
      </c>
      <c r="E1183" t="s">
        <v>29</v>
      </c>
      <c r="F1183" s="18">
        <v>42138</v>
      </c>
      <c r="G1183">
        <v>263643825</v>
      </c>
      <c r="H1183" s="18">
        <v>42184</v>
      </c>
      <c r="I1183">
        <v>6921</v>
      </c>
      <c r="J1183">
        <v>154.06</v>
      </c>
      <c r="K1183">
        <v>90.93</v>
      </c>
      <c r="L1183">
        <v>1066249.26</v>
      </c>
      <c r="M1183">
        <v>629326.53</v>
      </c>
      <c r="N1183">
        <v>436922.73</v>
      </c>
    </row>
    <row r="1184" spans="1:14">
      <c r="A1184" t="s">
        <v>26</v>
      </c>
      <c r="B1184" t="s">
        <v>183</v>
      </c>
      <c r="C1184" t="s">
        <v>16</v>
      </c>
      <c r="D1184" t="s">
        <v>21</v>
      </c>
      <c r="E1184" t="s">
        <v>22</v>
      </c>
      <c r="F1184" s="18">
        <v>41533</v>
      </c>
      <c r="G1184">
        <v>947783505</v>
      </c>
      <c r="H1184" s="18">
        <v>41574</v>
      </c>
      <c r="I1184">
        <v>9056</v>
      </c>
      <c r="J1184">
        <v>255.28</v>
      </c>
      <c r="K1184">
        <v>159.41999999999999</v>
      </c>
      <c r="L1184">
        <v>2311815.6800000002</v>
      </c>
      <c r="M1184">
        <v>1443707.52</v>
      </c>
      <c r="N1184">
        <v>868108.16</v>
      </c>
    </row>
    <row r="1185" spans="1:14">
      <c r="A1185" t="s">
        <v>31</v>
      </c>
      <c r="B1185" t="s">
        <v>163</v>
      </c>
      <c r="C1185" t="s">
        <v>79</v>
      </c>
      <c r="D1185" t="s">
        <v>21</v>
      </c>
      <c r="E1185" t="s">
        <v>29</v>
      </c>
      <c r="F1185" s="18">
        <v>42486</v>
      </c>
      <c r="G1185">
        <v>349557769</v>
      </c>
      <c r="H1185" s="18">
        <v>42496</v>
      </c>
      <c r="I1185">
        <v>767</v>
      </c>
      <c r="J1185">
        <v>668.27</v>
      </c>
      <c r="K1185">
        <v>502.54</v>
      </c>
      <c r="L1185">
        <v>512563.09</v>
      </c>
      <c r="M1185">
        <v>385448.18</v>
      </c>
      <c r="N1185">
        <v>127114.91</v>
      </c>
    </row>
    <row r="1186" spans="1:14">
      <c r="A1186" t="s">
        <v>31</v>
      </c>
      <c r="B1186" t="s">
        <v>96</v>
      </c>
      <c r="C1186" t="s">
        <v>36</v>
      </c>
      <c r="D1186" t="s">
        <v>21</v>
      </c>
      <c r="E1186" t="s">
        <v>37</v>
      </c>
      <c r="F1186" s="18">
        <v>42596</v>
      </c>
      <c r="G1186">
        <v>364327943</v>
      </c>
      <c r="H1186" s="18">
        <v>42608</v>
      </c>
      <c r="I1186">
        <v>1589</v>
      </c>
      <c r="J1186">
        <v>109.28</v>
      </c>
      <c r="K1186">
        <v>35.840000000000003</v>
      </c>
      <c r="L1186">
        <v>173645.92</v>
      </c>
      <c r="M1186">
        <v>56949.760000000002</v>
      </c>
      <c r="N1186">
        <v>116696.16</v>
      </c>
    </row>
    <row r="1187" spans="1:14">
      <c r="A1187" t="s">
        <v>40</v>
      </c>
      <c r="B1187" t="s">
        <v>189</v>
      </c>
      <c r="C1187" t="s">
        <v>33</v>
      </c>
      <c r="D1187" t="s">
        <v>17</v>
      </c>
      <c r="E1187" t="s">
        <v>18</v>
      </c>
      <c r="F1187" s="18">
        <v>41231</v>
      </c>
      <c r="G1187">
        <v>257767856</v>
      </c>
      <c r="H1187" s="18">
        <v>41277</v>
      </c>
      <c r="I1187">
        <v>8092</v>
      </c>
      <c r="J1187">
        <v>81.73</v>
      </c>
      <c r="K1187">
        <v>56.67</v>
      </c>
      <c r="L1187">
        <v>661359.16</v>
      </c>
      <c r="M1187">
        <v>458573.64</v>
      </c>
      <c r="N1187">
        <v>202785.52</v>
      </c>
    </row>
    <row r="1188" spans="1:14">
      <c r="A1188" t="s">
        <v>23</v>
      </c>
      <c r="B1188" t="s">
        <v>175</v>
      </c>
      <c r="C1188" t="s">
        <v>71</v>
      </c>
      <c r="D1188" t="s">
        <v>17</v>
      </c>
      <c r="E1188" t="s">
        <v>22</v>
      </c>
      <c r="F1188" s="18">
        <v>40915</v>
      </c>
      <c r="G1188">
        <v>715863835</v>
      </c>
      <c r="H1188" s="18">
        <v>40934</v>
      </c>
      <c r="I1188">
        <v>8872</v>
      </c>
      <c r="J1188">
        <v>154.06</v>
      </c>
      <c r="K1188">
        <v>90.93</v>
      </c>
      <c r="L1188">
        <v>1366820.32</v>
      </c>
      <c r="M1188">
        <v>806730.96</v>
      </c>
      <c r="N1188">
        <v>560089.36</v>
      </c>
    </row>
    <row r="1189" spans="1:14">
      <c r="A1189" t="s">
        <v>23</v>
      </c>
      <c r="B1189" t="s">
        <v>159</v>
      </c>
      <c r="C1189" t="s">
        <v>45</v>
      </c>
      <c r="D1189" t="s">
        <v>21</v>
      </c>
      <c r="E1189" t="s">
        <v>22</v>
      </c>
      <c r="F1189" s="18">
        <v>40413</v>
      </c>
      <c r="G1189">
        <v>694914710</v>
      </c>
      <c r="H1189" s="18">
        <v>40446</v>
      </c>
      <c r="I1189">
        <v>9560</v>
      </c>
      <c r="J1189">
        <v>437.2</v>
      </c>
      <c r="K1189">
        <v>263.33</v>
      </c>
      <c r="L1189">
        <v>4179632</v>
      </c>
      <c r="M1189">
        <v>2517434.7999999998</v>
      </c>
      <c r="N1189">
        <v>1662197.2</v>
      </c>
    </row>
    <row r="1190" spans="1:14">
      <c r="A1190" t="s">
        <v>40</v>
      </c>
      <c r="B1190" t="s">
        <v>188</v>
      </c>
      <c r="C1190" t="s">
        <v>16</v>
      </c>
      <c r="D1190" t="s">
        <v>21</v>
      </c>
      <c r="E1190" t="s">
        <v>18</v>
      </c>
      <c r="F1190" s="18">
        <v>41643</v>
      </c>
      <c r="G1190">
        <v>571531808</v>
      </c>
      <c r="H1190" s="18">
        <v>41692</v>
      </c>
      <c r="I1190">
        <v>7818</v>
      </c>
      <c r="J1190">
        <v>255.28</v>
      </c>
      <c r="K1190">
        <v>159.41999999999999</v>
      </c>
      <c r="L1190">
        <v>1995779.04</v>
      </c>
      <c r="M1190">
        <v>1246345.56</v>
      </c>
      <c r="N1190">
        <v>749433.48</v>
      </c>
    </row>
    <row r="1191" spans="1:14">
      <c r="A1191" t="s">
        <v>14</v>
      </c>
      <c r="B1191" t="s">
        <v>88</v>
      </c>
      <c r="C1191" t="s">
        <v>28</v>
      </c>
      <c r="D1191" t="s">
        <v>17</v>
      </c>
      <c r="E1191" t="s">
        <v>22</v>
      </c>
      <c r="F1191" s="18">
        <v>42766</v>
      </c>
      <c r="G1191">
        <v>792638957</v>
      </c>
      <c r="H1191" s="18">
        <v>42783</v>
      </c>
      <c r="I1191">
        <v>8336</v>
      </c>
      <c r="J1191">
        <v>205.7</v>
      </c>
      <c r="K1191">
        <v>117.11</v>
      </c>
      <c r="L1191">
        <v>1714715.2</v>
      </c>
      <c r="M1191">
        <v>976228.96</v>
      </c>
      <c r="N1191">
        <v>738486.24</v>
      </c>
    </row>
    <row r="1192" spans="1:14">
      <c r="A1192" t="s">
        <v>23</v>
      </c>
      <c r="B1192" t="s">
        <v>178</v>
      </c>
      <c r="C1192" t="s">
        <v>16</v>
      </c>
      <c r="D1192" t="s">
        <v>17</v>
      </c>
      <c r="E1192" t="s">
        <v>18</v>
      </c>
      <c r="F1192" s="18">
        <v>42329</v>
      </c>
      <c r="G1192">
        <v>525472486</v>
      </c>
      <c r="H1192" s="18">
        <v>42331</v>
      </c>
      <c r="I1192">
        <v>7840</v>
      </c>
      <c r="J1192">
        <v>255.28</v>
      </c>
      <c r="K1192">
        <v>159.41999999999999</v>
      </c>
      <c r="L1192">
        <v>2001395.2</v>
      </c>
      <c r="M1192">
        <v>1249852.8</v>
      </c>
      <c r="N1192">
        <v>751542.4</v>
      </c>
    </row>
    <row r="1193" spans="1:14">
      <c r="A1193" t="s">
        <v>40</v>
      </c>
      <c r="B1193" t="s">
        <v>93</v>
      </c>
      <c r="C1193" t="s">
        <v>20</v>
      </c>
      <c r="D1193" t="s">
        <v>21</v>
      </c>
      <c r="E1193" t="s">
        <v>37</v>
      </c>
      <c r="F1193" s="18">
        <v>40652</v>
      </c>
      <c r="G1193">
        <v>807581222</v>
      </c>
      <c r="H1193" s="18">
        <v>40658</v>
      </c>
      <c r="I1193">
        <v>85</v>
      </c>
      <c r="J1193">
        <v>152.58000000000001</v>
      </c>
      <c r="K1193">
        <v>97.44</v>
      </c>
      <c r="L1193">
        <v>12969.3</v>
      </c>
      <c r="M1193">
        <v>8282.4</v>
      </c>
      <c r="N1193">
        <v>4686.8999999999996</v>
      </c>
    </row>
    <row r="1194" spans="1:14">
      <c r="A1194" t="s">
        <v>23</v>
      </c>
      <c r="B1194" t="s">
        <v>218</v>
      </c>
      <c r="C1194" t="s">
        <v>59</v>
      </c>
      <c r="D1194" t="s">
        <v>17</v>
      </c>
      <c r="E1194" t="s">
        <v>29</v>
      </c>
      <c r="F1194" s="18">
        <v>41210</v>
      </c>
      <c r="G1194">
        <v>496826493</v>
      </c>
      <c r="H1194" s="18">
        <v>41254</v>
      </c>
      <c r="I1194">
        <v>855</v>
      </c>
      <c r="J1194">
        <v>9.33</v>
      </c>
      <c r="K1194">
        <v>6.92</v>
      </c>
      <c r="L1194">
        <v>7977.15</v>
      </c>
      <c r="M1194">
        <v>5916.6</v>
      </c>
      <c r="N1194">
        <v>2060.5500000000002</v>
      </c>
    </row>
    <row r="1195" spans="1:14">
      <c r="A1195" t="s">
        <v>14</v>
      </c>
      <c r="B1195" t="s">
        <v>211</v>
      </c>
      <c r="C1195" t="s">
        <v>20</v>
      </c>
      <c r="D1195" t="s">
        <v>17</v>
      </c>
      <c r="E1195" t="s">
        <v>22</v>
      </c>
      <c r="F1195" s="18">
        <v>40953</v>
      </c>
      <c r="G1195">
        <v>321382129</v>
      </c>
      <c r="H1195" s="18">
        <v>40972</v>
      </c>
      <c r="I1195">
        <v>2969</v>
      </c>
      <c r="J1195">
        <v>152.58000000000001</v>
      </c>
      <c r="K1195">
        <v>97.44</v>
      </c>
      <c r="L1195">
        <v>453010.02</v>
      </c>
      <c r="M1195">
        <v>289299.36</v>
      </c>
      <c r="N1195">
        <v>163710.66</v>
      </c>
    </row>
    <row r="1196" spans="1:14">
      <c r="A1196" t="s">
        <v>31</v>
      </c>
      <c r="B1196" t="s">
        <v>67</v>
      </c>
      <c r="C1196" t="s">
        <v>59</v>
      </c>
      <c r="D1196" t="s">
        <v>17</v>
      </c>
      <c r="E1196" t="s">
        <v>18</v>
      </c>
      <c r="F1196" s="18">
        <v>42750</v>
      </c>
      <c r="G1196">
        <v>629734456</v>
      </c>
      <c r="H1196" s="18">
        <v>42800</v>
      </c>
      <c r="I1196">
        <v>1274</v>
      </c>
      <c r="J1196">
        <v>9.33</v>
      </c>
      <c r="K1196">
        <v>6.92</v>
      </c>
      <c r="L1196">
        <v>11886.42</v>
      </c>
      <c r="M1196">
        <v>8816.08</v>
      </c>
      <c r="N1196">
        <v>3070.34</v>
      </c>
    </row>
    <row r="1197" spans="1:14">
      <c r="A1197" t="s">
        <v>23</v>
      </c>
      <c r="B1197" t="s">
        <v>116</v>
      </c>
      <c r="C1197" t="s">
        <v>28</v>
      </c>
      <c r="D1197" t="s">
        <v>17</v>
      </c>
      <c r="E1197" t="s">
        <v>29</v>
      </c>
      <c r="F1197" s="18">
        <v>40179</v>
      </c>
      <c r="G1197">
        <v>940682303</v>
      </c>
      <c r="H1197" s="18">
        <v>40218</v>
      </c>
      <c r="I1197">
        <v>7652</v>
      </c>
      <c r="J1197">
        <v>205.7</v>
      </c>
      <c r="K1197">
        <v>117.11</v>
      </c>
      <c r="L1197">
        <v>1574016.4</v>
      </c>
      <c r="M1197">
        <v>896125.72</v>
      </c>
      <c r="N1197">
        <v>677890.68</v>
      </c>
    </row>
    <row r="1198" spans="1:14">
      <c r="A1198" t="s">
        <v>34</v>
      </c>
      <c r="B1198" t="s">
        <v>197</v>
      </c>
      <c r="C1198" t="s">
        <v>33</v>
      </c>
      <c r="D1198" t="s">
        <v>21</v>
      </c>
      <c r="E1198" t="s">
        <v>22</v>
      </c>
      <c r="F1198" s="18">
        <v>41037</v>
      </c>
      <c r="G1198">
        <v>393336999</v>
      </c>
      <c r="H1198" s="18">
        <v>41043</v>
      </c>
      <c r="I1198">
        <v>6014</v>
      </c>
      <c r="J1198">
        <v>81.73</v>
      </c>
      <c r="K1198">
        <v>56.67</v>
      </c>
      <c r="L1198">
        <v>491524.22</v>
      </c>
      <c r="M1198">
        <v>340813.38</v>
      </c>
      <c r="N1198">
        <v>150710.84</v>
      </c>
    </row>
    <row r="1199" spans="1:14">
      <c r="A1199" t="s">
        <v>31</v>
      </c>
      <c r="B1199" t="s">
        <v>149</v>
      </c>
      <c r="C1199" t="s">
        <v>59</v>
      </c>
      <c r="D1199" t="s">
        <v>21</v>
      </c>
      <c r="E1199" t="s">
        <v>22</v>
      </c>
      <c r="F1199" s="18">
        <v>41064</v>
      </c>
      <c r="G1199">
        <v>897122371</v>
      </c>
      <c r="H1199" s="18">
        <v>41073</v>
      </c>
      <c r="I1199">
        <v>7300</v>
      </c>
      <c r="J1199">
        <v>9.33</v>
      </c>
      <c r="K1199">
        <v>6.92</v>
      </c>
      <c r="L1199">
        <v>68109</v>
      </c>
      <c r="M1199">
        <v>50516</v>
      </c>
      <c r="N1199">
        <v>17593</v>
      </c>
    </row>
    <row r="1200" spans="1:14">
      <c r="A1200" t="s">
        <v>23</v>
      </c>
      <c r="B1200" t="s">
        <v>128</v>
      </c>
      <c r="C1200" t="s">
        <v>59</v>
      </c>
      <c r="D1200" t="s">
        <v>21</v>
      </c>
      <c r="E1200" t="s">
        <v>22</v>
      </c>
      <c r="F1200" s="18">
        <v>41918</v>
      </c>
      <c r="G1200">
        <v>381774747</v>
      </c>
      <c r="H1200" s="18">
        <v>41935</v>
      </c>
      <c r="I1200">
        <v>4486</v>
      </c>
      <c r="J1200">
        <v>9.33</v>
      </c>
      <c r="K1200">
        <v>6.92</v>
      </c>
      <c r="L1200">
        <v>41854.379999999997</v>
      </c>
      <c r="M1200">
        <v>31043.119999999999</v>
      </c>
      <c r="N1200">
        <v>10811.26</v>
      </c>
    </row>
    <row r="1201" spans="1:14">
      <c r="A1201" t="s">
        <v>31</v>
      </c>
      <c r="B1201" t="s">
        <v>61</v>
      </c>
      <c r="C1201" t="s">
        <v>16</v>
      </c>
      <c r="D1201" t="s">
        <v>17</v>
      </c>
      <c r="E1201" t="s">
        <v>18</v>
      </c>
      <c r="F1201" s="18">
        <v>41500</v>
      </c>
      <c r="G1201">
        <v>447342956</v>
      </c>
      <c r="H1201" s="18">
        <v>41538</v>
      </c>
      <c r="I1201">
        <v>7576</v>
      </c>
      <c r="J1201">
        <v>255.28</v>
      </c>
      <c r="K1201">
        <v>159.41999999999999</v>
      </c>
      <c r="L1201">
        <v>1934001.28</v>
      </c>
      <c r="M1201">
        <v>1207765.92</v>
      </c>
      <c r="N1201">
        <v>726235.36</v>
      </c>
    </row>
    <row r="1202" spans="1:14">
      <c r="A1202" t="s">
        <v>26</v>
      </c>
      <c r="B1202" t="s">
        <v>204</v>
      </c>
      <c r="C1202" t="s">
        <v>71</v>
      </c>
      <c r="D1202" t="s">
        <v>17</v>
      </c>
      <c r="E1202" t="s">
        <v>18</v>
      </c>
      <c r="F1202" s="18">
        <v>40865</v>
      </c>
      <c r="G1202">
        <v>514188325</v>
      </c>
      <c r="H1202" s="18">
        <v>40910</v>
      </c>
      <c r="I1202">
        <v>8607</v>
      </c>
      <c r="J1202">
        <v>154.06</v>
      </c>
      <c r="K1202">
        <v>90.93</v>
      </c>
      <c r="L1202">
        <v>1325994.42</v>
      </c>
      <c r="M1202">
        <v>782634.51</v>
      </c>
      <c r="N1202">
        <v>543359.91</v>
      </c>
    </row>
    <row r="1203" spans="1:14">
      <c r="A1203" t="s">
        <v>40</v>
      </c>
      <c r="B1203" t="s">
        <v>213</v>
      </c>
      <c r="C1203" t="s">
        <v>50</v>
      </c>
      <c r="D1203" t="s">
        <v>17</v>
      </c>
      <c r="E1203" t="s">
        <v>37</v>
      </c>
      <c r="F1203" s="18">
        <v>42839</v>
      </c>
      <c r="G1203">
        <v>972984683</v>
      </c>
      <c r="H1203" s="18">
        <v>42885</v>
      </c>
      <c r="I1203">
        <v>6644</v>
      </c>
      <c r="J1203">
        <v>421.89</v>
      </c>
      <c r="K1203">
        <v>364.69</v>
      </c>
      <c r="L1203">
        <v>2803037.16</v>
      </c>
      <c r="M1203">
        <v>2423000.36</v>
      </c>
      <c r="N1203">
        <v>380036.8</v>
      </c>
    </row>
    <row r="1204" spans="1:14">
      <c r="A1204" t="s">
        <v>23</v>
      </c>
      <c r="B1204" t="s">
        <v>208</v>
      </c>
      <c r="C1204" t="s">
        <v>71</v>
      </c>
      <c r="D1204" t="s">
        <v>17</v>
      </c>
      <c r="E1204" t="s">
        <v>37</v>
      </c>
      <c r="F1204" s="18">
        <v>42340</v>
      </c>
      <c r="G1204">
        <v>934718358</v>
      </c>
      <c r="H1204" s="18">
        <v>42354</v>
      </c>
      <c r="I1204">
        <v>2789</v>
      </c>
      <c r="J1204">
        <v>154.06</v>
      </c>
      <c r="K1204">
        <v>90.93</v>
      </c>
      <c r="L1204">
        <v>429673.34</v>
      </c>
      <c r="M1204">
        <v>253603.77</v>
      </c>
      <c r="N1204">
        <v>176069.57</v>
      </c>
    </row>
    <row r="1205" spans="1:14">
      <c r="A1205" t="s">
        <v>40</v>
      </c>
      <c r="B1205" t="s">
        <v>140</v>
      </c>
      <c r="C1205" t="s">
        <v>20</v>
      </c>
      <c r="D1205" t="s">
        <v>21</v>
      </c>
      <c r="E1205" t="s">
        <v>18</v>
      </c>
      <c r="F1205" s="18">
        <v>41590</v>
      </c>
      <c r="G1205">
        <v>480688178</v>
      </c>
      <c r="H1205" s="18">
        <v>41602</v>
      </c>
      <c r="I1205">
        <v>5169</v>
      </c>
      <c r="J1205">
        <v>152.58000000000001</v>
      </c>
      <c r="K1205">
        <v>97.44</v>
      </c>
      <c r="L1205">
        <v>788686.02</v>
      </c>
      <c r="M1205">
        <v>503667.36</v>
      </c>
      <c r="N1205">
        <v>285018.65999999997</v>
      </c>
    </row>
    <row r="1206" spans="1:14">
      <c r="A1206" t="s">
        <v>31</v>
      </c>
      <c r="B1206" t="s">
        <v>202</v>
      </c>
      <c r="C1206" t="s">
        <v>79</v>
      </c>
      <c r="D1206" t="s">
        <v>17</v>
      </c>
      <c r="E1206" t="s">
        <v>22</v>
      </c>
      <c r="F1206" s="18">
        <v>40434</v>
      </c>
      <c r="G1206">
        <v>212505471</v>
      </c>
      <c r="H1206" s="18">
        <v>40449</v>
      </c>
      <c r="I1206">
        <v>3946</v>
      </c>
      <c r="J1206">
        <v>668.27</v>
      </c>
      <c r="K1206">
        <v>502.54</v>
      </c>
      <c r="L1206">
        <v>2636993.42</v>
      </c>
      <c r="M1206">
        <v>1983022.84</v>
      </c>
      <c r="N1206">
        <v>653970.57999999996</v>
      </c>
    </row>
    <row r="1207" spans="1:14">
      <c r="A1207" t="s">
        <v>34</v>
      </c>
      <c r="B1207" t="s">
        <v>197</v>
      </c>
      <c r="C1207" t="s">
        <v>36</v>
      </c>
      <c r="D1207" t="s">
        <v>17</v>
      </c>
      <c r="E1207" t="s">
        <v>18</v>
      </c>
      <c r="F1207" s="18">
        <v>40487</v>
      </c>
      <c r="G1207">
        <v>802094066</v>
      </c>
      <c r="H1207" s="18">
        <v>40522</v>
      </c>
      <c r="I1207">
        <v>6313</v>
      </c>
      <c r="J1207">
        <v>109.28</v>
      </c>
      <c r="K1207">
        <v>35.840000000000003</v>
      </c>
      <c r="L1207">
        <v>689884.64</v>
      </c>
      <c r="M1207">
        <v>226257.92000000001</v>
      </c>
      <c r="N1207">
        <v>463626.72</v>
      </c>
    </row>
    <row r="1208" spans="1:14">
      <c r="A1208" t="s">
        <v>23</v>
      </c>
      <c r="B1208" t="s">
        <v>217</v>
      </c>
      <c r="C1208" t="s">
        <v>50</v>
      </c>
      <c r="D1208" t="s">
        <v>21</v>
      </c>
      <c r="E1208" t="s">
        <v>22</v>
      </c>
      <c r="F1208" s="18">
        <v>40991</v>
      </c>
      <c r="G1208">
        <v>741690289</v>
      </c>
      <c r="H1208" s="18">
        <v>41039</v>
      </c>
      <c r="I1208">
        <v>1494</v>
      </c>
      <c r="J1208">
        <v>421.89</v>
      </c>
      <c r="K1208">
        <v>364.69</v>
      </c>
      <c r="L1208">
        <v>630303.66</v>
      </c>
      <c r="M1208">
        <v>544846.86</v>
      </c>
      <c r="N1208">
        <v>85456.8</v>
      </c>
    </row>
    <row r="1209" spans="1:14">
      <c r="A1209" t="s">
        <v>23</v>
      </c>
      <c r="B1209" t="s">
        <v>106</v>
      </c>
      <c r="C1209" t="s">
        <v>36</v>
      </c>
      <c r="D1209" t="s">
        <v>21</v>
      </c>
      <c r="E1209" t="s">
        <v>29</v>
      </c>
      <c r="F1209" s="18">
        <v>40190</v>
      </c>
      <c r="G1209">
        <v>393842971</v>
      </c>
      <c r="H1209" s="18">
        <v>40209</v>
      </c>
      <c r="I1209">
        <v>5742</v>
      </c>
      <c r="J1209">
        <v>109.28</v>
      </c>
      <c r="K1209">
        <v>35.840000000000003</v>
      </c>
      <c r="L1209">
        <v>627485.76</v>
      </c>
      <c r="M1209">
        <v>205793.28</v>
      </c>
      <c r="N1209">
        <v>421692.48</v>
      </c>
    </row>
    <row r="1210" spans="1:14">
      <c r="A1210" t="s">
        <v>14</v>
      </c>
      <c r="B1210" t="s">
        <v>108</v>
      </c>
      <c r="C1210" t="s">
        <v>20</v>
      </c>
      <c r="D1210" t="s">
        <v>17</v>
      </c>
      <c r="E1210" t="s">
        <v>18</v>
      </c>
      <c r="F1210" s="18">
        <v>42251</v>
      </c>
      <c r="G1210">
        <v>641413438</v>
      </c>
      <c r="H1210" s="18">
        <v>42277</v>
      </c>
      <c r="I1210">
        <v>7345</v>
      </c>
      <c r="J1210">
        <v>152.58000000000001</v>
      </c>
      <c r="K1210">
        <v>97.44</v>
      </c>
      <c r="L1210">
        <v>1120700.1000000001</v>
      </c>
      <c r="M1210">
        <v>715696.8</v>
      </c>
      <c r="N1210">
        <v>405003.3</v>
      </c>
    </row>
    <row r="1211" spans="1:14">
      <c r="A1211" t="s">
        <v>40</v>
      </c>
      <c r="B1211" t="s">
        <v>169</v>
      </c>
      <c r="C1211" t="s">
        <v>45</v>
      </c>
      <c r="D1211" t="s">
        <v>21</v>
      </c>
      <c r="E1211" t="s">
        <v>18</v>
      </c>
      <c r="F1211" s="18">
        <v>42048</v>
      </c>
      <c r="G1211">
        <v>637575519</v>
      </c>
      <c r="H1211" s="18">
        <v>42084</v>
      </c>
      <c r="I1211">
        <v>1619</v>
      </c>
      <c r="J1211">
        <v>437.2</v>
      </c>
      <c r="K1211">
        <v>263.33</v>
      </c>
      <c r="L1211">
        <v>707826.8</v>
      </c>
      <c r="M1211">
        <v>426331.27</v>
      </c>
      <c r="N1211">
        <v>281495.53000000003</v>
      </c>
    </row>
    <row r="1212" spans="1:14">
      <c r="A1212" t="s">
        <v>26</v>
      </c>
      <c r="B1212" t="s">
        <v>81</v>
      </c>
      <c r="C1212" t="s">
        <v>45</v>
      </c>
      <c r="D1212" t="s">
        <v>21</v>
      </c>
      <c r="E1212" t="s">
        <v>18</v>
      </c>
      <c r="F1212" s="18">
        <v>40377</v>
      </c>
      <c r="G1212">
        <v>955815541</v>
      </c>
      <c r="H1212" s="18">
        <v>40403</v>
      </c>
      <c r="I1212">
        <v>5914</v>
      </c>
      <c r="J1212">
        <v>437.2</v>
      </c>
      <c r="K1212">
        <v>263.33</v>
      </c>
      <c r="L1212">
        <v>2585600.7999999998</v>
      </c>
      <c r="M1212">
        <v>1557333.62</v>
      </c>
      <c r="N1212">
        <v>1028267.18</v>
      </c>
    </row>
    <row r="1213" spans="1:14">
      <c r="A1213" t="s">
        <v>40</v>
      </c>
      <c r="B1213" t="s">
        <v>153</v>
      </c>
      <c r="C1213" t="s">
        <v>28</v>
      </c>
      <c r="D1213" t="s">
        <v>17</v>
      </c>
      <c r="E1213" t="s">
        <v>37</v>
      </c>
      <c r="F1213" s="18">
        <v>42572</v>
      </c>
      <c r="G1213">
        <v>439932334</v>
      </c>
      <c r="H1213" s="18">
        <v>42588</v>
      </c>
      <c r="I1213">
        <v>4609</v>
      </c>
      <c r="J1213">
        <v>205.7</v>
      </c>
      <c r="K1213">
        <v>117.11</v>
      </c>
      <c r="L1213">
        <v>948071.3</v>
      </c>
      <c r="M1213">
        <v>539759.99</v>
      </c>
      <c r="N1213">
        <v>408311.31</v>
      </c>
    </row>
    <row r="1214" spans="1:14">
      <c r="A1214" t="s">
        <v>40</v>
      </c>
      <c r="B1214" t="s">
        <v>69</v>
      </c>
      <c r="C1214" t="s">
        <v>16</v>
      </c>
      <c r="D1214" t="s">
        <v>21</v>
      </c>
      <c r="E1214" t="s">
        <v>37</v>
      </c>
      <c r="F1214" s="18">
        <v>40524</v>
      </c>
      <c r="G1214">
        <v>254037225</v>
      </c>
      <c r="H1214" s="18">
        <v>40561</v>
      </c>
      <c r="I1214">
        <v>4115</v>
      </c>
      <c r="J1214">
        <v>255.28</v>
      </c>
      <c r="K1214">
        <v>159.41999999999999</v>
      </c>
      <c r="L1214">
        <v>1050477.2</v>
      </c>
      <c r="M1214">
        <v>656013.30000000005</v>
      </c>
      <c r="N1214">
        <v>394463.9</v>
      </c>
    </row>
    <row r="1215" spans="1:14">
      <c r="A1215" t="s">
        <v>34</v>
      </c>
      <c r="B1215" t="s">
        <v>134</v>
      </c>
      <c r="C1215" t="s">
        <v>45</v>
      </c>
      <c r="D1215" t="s">
        <v>17</v>
      </c>
      <c r="E1215" t="s">
        <v>18</v>
      </c>
      <c r="F1215" s="18">
        <v>41729</v>
      </c>
      <c r="G1215">
        <v>732554042</v>
      </c>
      <c r="H1215" s="18">
        <v>41734</v>
      </c>
      <c r="I1215">
        <v>7875</v>
      </c>
      <c r="J1215">
        <v>437.2</v>
      </c>
      <c r="K1215">
        <v>263.33</v>
      </c>
      <c r="L1215">
        <v>3442950</v>
      </c>
      <c r="M1215">
        <v>2073723.75</v>
      </c>
      <c r="N1215">
        <v>1369226.25</v>
      </c>
    </row>
    <row r="1216" spans="1:14">
      <c r="A1216" t="s">
        <v>40</v>
      </c>
      <c r="B1216" t="s">
        <v>165</v>
      </c>
      <c r="C1216" t="s">
        <v>43</v>
      </c>
      <c r="D1216" t="s">
        <v>17</v>
      </c>
      <c r="E1216" t="s">
        <v>18</v>
      </c>
      <c r="F1216" s="18">
        <v>40240</v>
      </c>
      <c r="G1216">
        <v>930219113</v>
      </c>
      <c r="H1216" s="18">
        <v>40247</v>
      </c>
      <c r="I1216">
        <v>1362</v>
      </c>
      <c r="J1216">
        <v>651.21</v>
      </c>
      <c r="K1216">
        <v>524.96</v>
      </c>
      <c r="L1216">
        <v>886948.02</v>
      </c>
      <c r="M1216">
        <v>714995.52</v>
      </c>
      <c r="N1216">
        <v>171952.5</v>
      </c>
    </row>
    <row r="1217" spans="1:14">
      <c r="A1217" t="s">
        <v>40</v>
      </c>
      <c r="B1217" t="s">
        <v>213</v>
      </c>
      <c r="C1217" t="s">
        <v>25</v>
      </c>
      <c r="D1217" t="s">
        <v>17</v>
      </c>
      <c r="E1217" t="s">
        <v>37</v>
      </c>
      <c r="F1217" s="18">
        <v>40179</v>
      </c>
      <c r="G1217">
        <v>872081267</v>
      </c>
      <c r="H1217" s="18">
        <v>40190</v>
      </c>
      <c r="I1217">
        <v>7081</v>
      </c>
      <c r="J1217">
        <v>47.45</v>
      </c>
      <c r="K1217">
        <v>31.79</v>
      </c>
      <c r="L1217">
        <v>335993.45</v>
      </c>
      <c r="M1217">
        <v>225104.99</v>
      </c>
      <c r="N1217">
        <v>110888.46</v>
      </c>
    </row>
    <row r="1218" spans="1:14">
      <c r="A1218" t="s">
        <v>31</v>
      </c>
      <c r="B1218" t="s">
        <v>96</v>
      </c>
      <c r="C1218" t="s">
        <v>43</v>
      </c>
      <c r="D1218" t="s">
        <v>21</v>
      </c>
      <c r="E1218" t="s">
        <v>37</v>
      </c>
      <c r="F1218" s="18">
        <v>40528</v>
      </c>
      <c r="G1218">
        <v>203501832</v>
      </c>
      <c r="H1218" s="18">
        <v>40530</v>
      </c>
      <c r="I1218">
        <v>9569</v>
      </c>
      <c r="J1218">
        <v>651.21</v>
      </c>
      <c r="K1218">
        <v>524.96</v>
      </c>
      <c r="L1218">
        <v>6231428.4900000002</v>
      </c>
      <c r="M1218">
        <v>5023342.24</v>
      </c>
      <c r="N1218">
        <v>1208086.25</v>
      </c>
    </row>
    <row r="1219" spans="1:14">
      <c r="A1219" t="s">
        <v>40</v>
      </c>
      <c r="B1219" t="s">
        <v>205</v>
      </c>
      <c r="C1219" t="s">
        <v>36</v>
      </c>
      <c r="D1219" t="s">
        <v>17</v>
      </c>
      <c r="E1219" t="s">
        <v>29</v>
      </c>
      <c r="F1219" s="18">
        <v>42038</v>
      </c>
      <c r="G1219">
        <v>440154635</v>
      </c>
      <c r="H1219" s="18">
        <v>42041</v>
      </c>
      <c r="I1219">
        <v>393</v>
      </c>
      <c r="J1219">
        <v>109.28</v>
      </c>
      <c r="K1219">
        <v>35.840000000000003</v>
      </c>
      <c r="L1219">
        <v>42947.040000000001</v>
      </c>
      <c r="M1219">
        <v>14085.12</v>
      </c>
      <c r="N1219">
        <v>28861.919999999998</v>
      </c>
    </row>
    <row r="1220" spans="1:14">
      <c r="A1220" t="s">
        <v>40</v>
      </c>
      <c r="B1220" t="s">
        <v>153</v>
      </c>
      <c r="C1220" t="s">
        <v>33</v>
      </c>
      <c r="D1220" t="s">
        <v>17</v>
      </c>
      <c r="E1220" t="s">
        <v>18</v>
      </c>
      <c r="F1220" s="18">
        <v>40319</v>
      </c>
      <c r="G1220">
        <v>918026006</v>
      </c>
      <c r="H1220" s="18">
        <v>40368</v>
      </c>
      <c r="I1220">
        <v>3151</v>
      </c>
      <c r="J1220">
        <v>81.73</v>
      </c>
      <c r="K1220">
        <v>56.67</v>
      </c>
      <c r="L1220">
        <v>257531.23</v>
      </c>
      <c r="M1220">
        <v>178567.17</v>
      </c>
      <c r="N1220">
        <v>78964.06</v>
      </c>
    </row>
    <row r="1221" spans="1:14">
      <c r="A1221" t="s">
        <v>23</v>
      </c>
      <c r="B1221" t="s">
        <v>208</v>
      </c>
      <c r="C1221" t="s">
        <v>79</v>
      </c>
      <c r="D1221" t="s">
        <v>21</v>
      </c>
      <c r="E1221" t="s">
        <v>37</v>
      </c>
      <c r="F1221" s="18">
        <v>41050</v>
      </c>
      <c r="G1221">
        <v>143414771</v>
      </c>
      <c r="H1221" s="18">
        <v>41063</v>
      </c>
      <c r="I1221">
        <v>8473</v>
      </c>
      <c r="J1221">
        <v>668.27</v>
      </c>
      <c r="K1221">
        <v>502.54</v>
      </c>
      <c r="L1221">
        <v>5662251.71</v>
      </c>
      <c r="M1221">
        <v>4258021.42</v>
      </c>
      <c r="N1221">
        <v>1404230.29</v>
      </c>
    </row>
    <row r="1222" spans="1:14">
      <c r="A1222" t="s">
        <v>26</v>
      </c>
      <c r="B1222" t="s">
        <v>81</v>
      </c>
      <c r="C1222" t="s">
        <v>71</v>
      </c>
      <c r="D1222" t="s">
        <v>21</v>
      </c>
      <c r="E1222" t="s">
        <v>18</v>
      </c>
      <c r="F1222" s="18">
        <v>42001</v>
      </c>
      <c r="G1222">
        <v>742932260</v>
      </c>
      <c r="H1222" s="18">
        <v>42034</v>
      </c>
      <c r="I1222">
        <v>9020</v>
      </c>
      <c r="J1222">
        <v>154.06</v>
      </c>
      <c r="K1222">
        <v>90.93</v>
      </c>
      <c r="L1222">
        <v>1389621.2</v>
      </c>
      <c r="M1222">
        <v>820188.6</v>
      </c>
      <c r="N1222">
        <v>569432.6</v>
      </c>
    </row>
    <row r="1223" spans="1:14">
      <c r="A1223" t="s">
        <v>14</v>
      </c>
      <c r="B1223" t="s">
        <v>115</v>
      </c>
      <c r="C1223" t="s">
        <v>71</v>
      </c>
      <c r="D1223" t="s">
        <v>21</v>
      </c>
      <c r="E1223" t="s">
        <v>29</v>
      </c>
      <c r="F1223" s="18">
        <v>42714</v>
      </c>
      <c r="G1223">
        <v>913502299</v>
      </c>
      <c r="H1223" s="18">
        <v>42749</v>
      </c>
      <c r="I1223">
        <v>4485</v>
      </c>
      <c r="J1223">
        <v>154.06</v>
      </c>
      <c r="K1223">
        <v>90.93</v>
      </c>
      <c r="L1223">
        <v>690959.1</v>
      </c>
      <c r="M1223">
        <v>407821.05</v>
      </c>
      <c r="N1223">
        <v>283138.05</v>
      </c>
    </row>
    <row r="1224" spans="1:14">
      <c r="A1224" t="s">
        <v>23</v>
      </c>
      <c r="B1224" t="s">
        <v>110</v>
      </c>
      <c r="C1224" t="s">
        <v>20</v>
      </c>
      <c r="D1224" t="s">
        <v>21</v>
      </c>
      <c r="E1224" t="s">
        <v>22</v>
      </c>
      <c r="F1224" s="18">
        <v>40355</v>
      </c>
      <c r="G1224">
        <v>272361218</v>
      </c>
      <c r="H1224" s="18">
        <v>40362</v>
      </c>
      <c r="I1224">
        <v>6592</v>
      </c>
      <c r="J1224">
        <v>152.58000000000001</v>
      </c>
      <c r="K1224">
        <v>97.44</v>
      </c>
      <c r="L1224">
        <v>1005807.36</v>
      </c>
      <c r="M1224">
        <v>642324.47999999998</v>
      </c>
      <c r="N1224">
        <v>363482.88</v>
      </c>
    </row>
    <row r="1225" spans="1:14">
      <c r="A1225" t="s">
        <v>14</v>
      </c>
      <c r="B1225" t="s">
        <v>47</v>
      </c>
      <c r="C1225" t="s">
        <v>71</v>
      </c>
      <c r="D1225" t="s">
        <v>21</v>
      </c>
      <c r="E1225" t="s">
        <v>22</v>
      </c>
      <c r="F1225" s="18">
        <v>42159</v>
      </c>
      <c r="G1225">
        <v>307057845</v>
      </c>
      <c r="H1225" s="18">
        <v>42187</v>
      </c>
      <c r="I1225">
        <v>4095</v>
      </c>
      <c r="J1225">
        <v>154.06</v>
      </c>
      <c r="K1225">
        <v>90.93</v>
      </c>
      <c r="L1225">
        <v>630875.69999999995</v>
      </c>
      <c r="M1225">
        <v>372358.35</v>
      </c>
      <c r="N1225">
        <v>258517.35</v>
      </c>
    </row>
    <row r="1226" spans="1:14">
      <c r="A1226" t="s">
        <v>26</v>
      </c>
      <c r="B1226" t="s">
        <v>160</v>
      </c>
      <c r="C1226" t="s">
        <v>25</v>
      </c>
      <c r="D1226" t="s">
        <v>17</v>
      </c>
      <c r="E1226" t="s">
        <v>22</v>
      </c>
      <c r="F1226" s="18">
        <v>41919</v>
      </c>
      <c r="G1226">
        <v>325453507</v>
      </c>
      <c r="H1226" s="18">
        <v>41955</v>
      </c>
      <c r="I1226">
        <v>7780</v>
      </c>
      <c r="J1226">
        <v>47.45</v>
      </c>
      <c r="K1226">
        <v>31.79</v>
      </c>
      <c r="L1226">
        <v>369161</v>
      </c>
      <c r="M1226">
        <v>247326.2</v>
      </c>
      <c r="N1226">
        <v>121834.8</v>
      </c>
    </row>
    <row r="1227" spans="1:14">
      <c r="A1227" t="s">
        <v>40</v>
      </c>
      <c r="B1227" t="s">
        <v>117</v>
      </c>
      <c r="C1227" t="s">
        <v>16</v>
      </c>
      <c r="D1227" t="s">
        <v>17</v>
      </c>
      <c r="E1227" t="s">
        <v>29</v>
      </c>
      <c r="F1227" s="18">
        <v>40734</v>
      </c>
      <c r="G1227">
        <v>605722033</v>
      </c>
      <c r="H1227" s="18">
        <v>40744</v>
      </c>
      <c r="I1227">
        <v>5465</v>
      </c>
      <c r="J1227">
        <v>255.28</v>
      </c>
      <c r="K1227">
        <v>159.41999999999999</v>
      </c>
      <c r="L1227">
        <v>1395105.2</v>
      </c>
      <c r="M1227">
        <v>871230.3</v>
      </c>
      <c r="N1227">
        <v>523874.9</v>
      </c>
    </row>
    <row r="1228" spans="1:14">
      <c r="A1228" t="s">
        <v>23</v>
      </c>
      <c r="B1228" t="s">
        <v>155</v>
      </c>
      <c r="C1228" t="s">
        <v>71</v>
      </c>
      <c r="D1228" t="s">
        <v>17</v>
      </c>
      <c r="E1228" t="s">
        <v>18</v>
      </c>
      <c r="F1228" s="18">
        <v>42856</v>
      </c>
      <c r="G1228">
        <v>146349751</v>
      </c>
      <c r="H1228" s="18">
        <v>42899</v>
      </c>
      <c r="I1228">
        <v>6999</v>
      </c>
      <c r="J1228">
        <v>154.06</v>
      </c>
      <c r="K1228">
        <v>90.93</v>
      </c>
      <c r="L1228">
        <v>1078265.94</v>
      </c>
      <c r="M1228">
        <v>636419.06999999995</v>
      </c>
      <c r="N1228">
        <v>441846.87</v>
      </c>
    </row>
    <row r="1229" spans="1:14">
      <c r="A1229" t="s">
        <v>26</v>
      </c>
      <c r="B1229" t="s">
        <v>46</v>
      </c>
      <c r="C1229" t="s">
        <v>59</v>
      </c>
      <c r="D1229" t="s">
        <v>17</v>
      </c>
      <c r="E1229" t="s">
        <v>22</v>
      </c>
      <c r="F1229" s="18">
        <v>40481</v>
      </c>
      <c r="G1229">
        <v>716135489</v>
      </c>
      <c r="H1229" s="18">
        <v>40495</v>
      </c>
      <c r="I1229">
        <v>9260</v>
      </c>
      <c r="J1229">
        <v>9.33</v>
      </c>
      <c r="K1229">
        <v>6.92</v>
      </c>
      <c r="L1229">
        <v>86395.8</v>
      </c>
      <c r="M1229">
        <v>64079.199999999997</v>
      </c>
      <c r="N1229">
        <v>22316.6</v>
      </c>
    </row>
    <row r="1230" spans="1:14">
      <c r="A1230" t="s">
        <v>23</v>
      </c>
      <c r="B1230" t="s">
        <v>218</v>
      </c>
      <c r="C1230" t="s">
        <v>50</v>
      </c>
      <c r="D1230" t="s">
        <v>21</v>
      </c>
      <c r="E1230" t="s">
        <v>22</v>
      </c>
      <c r="F1230" s="18">
        <v>42788</v>
      </c>
      <c r="G1230">
        <v>104190576</v>
      </c>
      <c r="H1230" s="18">
        <v>42806</v>
      </c>
      <c r="I1230">
        <v>1162</v>
      </c>
      <c r="J1230">
        <v>421.89</v>
      </c>
      <c r="K1230">
        <v>364.69</v>
      </c>
      <c r="L1230">
        <v>490236.18</v>
      </c>
      <c r="M1230">
        <v>423769.78</v>
      </c>
      <c r="N1230">
        <v>66466.399999999994</v>
      </c>
    </row>
    <row r="1231" spans="1:14">
      <c r="A1231" t="s">
        <v>26</v>
      </c>
      <c r="B1231" t="s">
        <v>75</v>
      </c>
      <c r="C1231" t="s">
        <v>16</v>
      </c>
      <c r="D1231" t="s">
        <v>21</v>
      </c>
      <c r="E1231" t="s">
        <v>18</v>
      </c>
      <c r="F1231" s="18">
        <v>41368</v>
      </c>
      <c r="G1231">
        <v>669938838</v>
      </c>
      <c r="H1231" s="18">
        <v>41404</v>
      </c>
      <c r="I1231">
        <v>8645</v>
      </c>
      <c r="J1231">
        <v>255.28</v>
      </c>
      <c r="K1231">
        <v>159.41999999999999</v>
      </c>
      <c r="L1231">
        <v>2206895.6</v>
      </c>
      <c r="M1231">
        <v>1378185.9</v>
      </c>
      <c r="N1231">
        <v>828709.7</v>
      </c>
    </row>
    <row r="1232" spans="1:14">
      <c r="A1232" t="s">
        <v>34</v>
      </c>
      <c r="B1232" t="s">
        <v>84</v>
      </c>
      <c r="C1232" t="s">
        <v>43</v>
      </c>
      <c r="D1232" t="s">
        <v>21</v>
      </c>
      <c r="E1232" t="s">
        <v>29</v>
      </c>
      <c r="F1232" s="18">
        <v>42030</v>
      </c>
      <c r="G1232">
        <v>793116605</v>
      </c>
      <c r="H1232" s="18">
        <v>42042</v>
      </c>
      <c r="I1232">
        <v>9683</v>
      </c>
      <c r="J1232">
        <v>651.21</v>
      </c>
      <c r="K1232">
        <v>524.96</v>
      </c>
      <c r="L1232">
        <v>6305666.4299999997</v>
      </c>
      <c r="M1232">
        <v>5083187.68</v>
      </c>
      <c r="N1232">
        <v>1222478.75</v>
      </c>
    </row>
    <row r="1233" spans="1:14">
      <c r="A1233" t="s">
        <v>26</v>
      </c>
      <c r="B1233" t="s">
        <v>75</v>
      </c>
      <c r="C1233" t="s">
        <v>79</v>
      </c>
      <c r="D1233" t="s">
        <v>21</v>
      </c>
      <c r="E1233" t="s">
        <v>18</v>
      </c>
      <c r="F1233" s="18">
        <v>41289</v>
      </c>
      <c r="G1233">
        <v>723772704</v>
      </c>
      <c r="H1233" s="18">
        <v>41320</v>
      </c>
      <c r="I1233">
        <v>9282</v>
      </c>
      <c r="J1233">
        <v>668.27</v>
      </c>
      <c r="K1233">
        <v>502.54</v>
      </c>
      <c r="L1233">
        <v>6202882.1399999997</v>
      </c>
      <c r="M1233">
        <v>4664576.28</v>
      </c>
      <c r="N1233">
        <v>1538305.86</v>
      </c>
    </row>
    <row r="1234" spans="1:14">
      <c r="A1234" t="s">
        <v>23</v>
      </c>
      <c r="B1234" t="s">
        <v>112</v>
      </c>
      <c r="C1234" t="s">
        <v>28</v>
      </c>
      <c r="D1234" t="s">
        <v>17</v>
      </c>
      <c r="E1234" t="s">
        <v>22</v>
      </c>
      <c r="F1234" s="18">
        <v>41584</v>
      </c>
      <c r="G1234">
        <v>332268464</v>
      </c>
      <c r="H1234" s="18">
        <v>41622</v>
      </c>
      <c r="I1234">
        <v>4477</v>
      </c>
      <c r="J1234">
        <v>205.7</v>
      </c>
      <c r="K1234">
        <v>117.11</v>
      </c>
      <c r="L1234">
        <v>920918.9</v>
      </c>
      <c r="M1234">
        <v>524301.47</v>
      </c>
      <c r="N1234">
        <v>396617.43</v>
      </c>
    </row>
    <row r="1235" spans="1:14">
      <c r="A1235" t="s">
        <v>23</v>
      </c>
      <c r="B1235" t="s">
        <v>171</v>
      </c>
      <c r="C1235" t="s">
        <v>50</v>
      </c>
      <c r="D1235" t="s">
        <v>17</v>
      </c>
      <c r="E1235" t="s">
        <v>18</v>
      </c>
      <c r="F1235" s="18">
        <v>41593</v>
      </c>
      <c r="G1235">
        <v>459277713</v>
      </c>
      <c r="H1235" s="18">
        <v>41612</v>
      </c>
      <c r="I1235">
        <v>9336</v>
      </c>
      <c r="J1235">
        <v>421.89</v>
      </c>
      <c r="K1235">
        <v>364.69</v>
      </c>
      <c r="L1235">
        <v>3938765.04</v>
      </c>
      <c r="M1235">
        <v>3404745.84</v>
      </c>
      <c r="N1235">
        <v>534019.19999999995</v>
      </c>
    </row>
    <row r="1236" spans="1:14">
      <c r="A1236" t="s">
        <v>23</v>
      </c>
      <c r="B1236" t="s">
        <v>217</v>
      </c>
      <c r="C1236" t="s">
        <v>59</v>
      </c>
      <c r="D1236" t="s">
        <v>21</v>
      </c>
      <c r="E1236" t="s">
        <v>29</v>
      </c>
      <c r="F1236" s="18">
        <v>40383</v>
      </c>
      <c r="G1236">
        <v>665786778</v>
      </c>
      <c r="H1236" s="18">
        <v>40405</v>
      </c>
      <c r="I1236">
        <v>9958</v>
      </c>
      <c r="J1236">
        <v>9.33</v>
      </c>
      <c r="K1236">
        <v>6.92</v>
      </c>
      <c r="L1236">
        <v>92908.14</v>
      </c>
      <c r="M1236">
        <v>68909.36</v>
      </c>
      <c r="N1236">
        <v>23998.78</v>
      </c>
    </row>
    <row r="1237" spans="1:14">
      <c r="A1237" t="s">
        <v>26</v>
      </c>
      <c r="B1237" t="s">
        <v>176</v>
      </c>
      <c r="C1237" t="s">
        <v>79</v>
      </c>
      <c r="D1237" t="s">
        <v>17</v>
      </c>
      <c r="E1237" t="s">
        <v>18</v>
      </c>
      <c r="F1237" s="18">
        <v>41557</v>
      </c>
      <c r="G1237">
        <v>583094489</v>
      </c>
      <c r="H1237" s="18">
        <v>41591</v>
      </c>
      <c r="I1237">
        <v>9472</v>
      </c>
      <c r="J1237">
        <v>668.27</v>
      </c>
      <c r="K1237">
        <v>502.54</v>
      </c>
      <c r="L1237">
        <v>6329853.4400000004</v>
      </c>
      <c r="M1237">
        <v>4760058.88</v>
      </c>
      <c r="N1237">
        <v>1569794.56</v>
      </c>
    </row>
    <row r="1238" spans="1:14">
      <c r="A1238" t="s">
        <v>40</v>
      </c>
      <c r="B1238" t="s">
        <v>200</v>
      </c>
      <c r="C1238" t="s">
        <v>28</v>
      </c>
      <c r="D1238" t="s">
        <v>21</v>
      </c>
      <c r="E1238" t="s">
        <v>18</v>
      </c>
      <c r="F1238" s="18">
        <v>40813</v>
      </c>
      <c r="G1238">
        <v>362812173</v>
      </c>
      <c r="H1238" s="18">
        <v>40816</v>
      </c>
      <c r="I1238">
        <v>3039</v>
      </c>
      <c r="J1238">
        <v>205.7</v>
      </c>
      <c r="K1238">
        <v>117.11</v>
      </c>
      <c r="L1238">
        <v>625122.30000000005</v>
      </c>
      <c r="M1238">
        <v>355897.29</v>
      </c>
      <c r="N1238">
        <v>269225.01</v>
      </c>
    </row>
    <row r="1239" spans="1:14">
      <c r="A1239" t="s">
        <v>14</v>
      </c>
      <c r="B1239" t="s">
        <v>108</v>
      </c>
      <c r="C1239" t="s">
        <v>20</v>
      </c>
      <c r="D1239" t="s">
        <v>17</v>
      </c>
      <c r="E1239" t="s">
        <v>22</v>
      </c>
      <c r="F1239" s="18">
        <v>41149</v>
      </c>
      <c r="G1239">
        <v>226863658</v>
      </c>
      <c r="H1239" s="18">
        <v>41168</v>
      </c>
      <c r="I1239">
        <v>2853</v>
      </c>
      <c r="J1239">
        <v>152.58000000000001</v>
      </c>
      <c r="K1239">
        <v>97.44</v>
      </c>
      <c r="L1239">
        <v>435310.74</v>
      </c>
      <c r="M1239">
        <v>277996.32</v>
      </c>
      <c r="N1239">
        <v>157314.42000000001</v>
      </c>
    </row>
    <row r="1240" spans="1:14">
      <c r="A1240" t="s">
        <v>23</v>
      </c>
      <c r="B1240" t="s">
        <v>105</v>
      </c>
      <c r="C1240" t="s">
        <v>16</v>
      </c>
      <c r="D1240" t="s">
        <v>17</v>
      </c>
      <c r="E1240" t="s">
        <v>29</v>
      </c>
      <c r="F1240" s="18">
        <v>40422</v>
      </c>
      <c r="G1240">
        <v>917485272</v>
      </c>
      <c r="H1240" s="18">
        <v>40454</v>
      </c>
      <c r="I1240">
        <v>3136</v>
      </c>
      <c r="J1240">
        <v>255.28</v>
      </c>
      <c r="K1240">
        <v>159.41999999999999</v>
      </c>
      <c r="L1240">
        <v>800558.07999999996</v>
      </c>
      <c r="M1240">
        <v>499941.12</v>
      </c>
      <c r="N1240">
        <v>300616.96000000002</v>
      </c>
    </row>
    <row r="1241" spans="1:14">
      <c r="A1241" t="s">
        <v>23</v>
      </c>
      <c r="B1241" t="s">
        <v>208</v>
      </c>
      <c r="C1241" t="s">
        <v>33</v>
      </c>
      <c r="D1241" t="s">
        <v>21</v>
      </c>
      <c r="E1241" t="s">
        <v>29</v>
      </c>
      <c r="F1241" s="18">
        <v>41027</v>
      </c>
      <c r="G1241">
        <v>547225844</v>
      </c>
      <c r="H1241" s="18">
        <v>41059</v>
      </c>
      <c r="I1241">
        <v>5143</v>
      </c>
      <c r="J1241">
        <v>81.73</v>
      </c>
      <c r="K1241">
        <v>56.67</v>
      </c>
      <c r="L1241">
        <v>420337.39</v>
      </c>
      <c r="M1241">
        <v>291453.81</v>
      </c>
      <c r="N1241">
        <v>128883.58</v>
      </c>
    </row>
    <row r="1242" spans="1:14">
      <c r="A1242" t="s">
        <v>40</v>
      </c>
      <c r="B1242" t="s">
        <v>184</v>
      </c>
      <c r="C1242" t="s">
        <v>79</v>
      </c>
      <c r="D1242" t="s">
        <v>21</v>
      </c>
      <c r="E1242" t="s">
        <v>18</v>
      </c>
      <c r="F1242" s="18">
        <v>40215</v>
      </c>
      <c r="G1242">
        <v>448946702</v>
      </c>
      <c r="H1242" s="18">
        <v>40237</v>
      </c>
      <c r="I1242">
        <v>2161</v>
      </c>
      <c r="J1242">
        <v>668.27</v>
      </c>
      <c r="K1242">
        <v>502.54</v>
      </c>
      <c r="L1242">
        <v>1444131.47</v>
      </c>
      <c r="M1242">
        <v>1085988.94</v>
      </c>
      <c r="N1242">
        <v>358142.53</v>
      </c>
    </row>
    <row r="1243" spans="1:14">
      <c r="A1243" t="s">
        <v>40</v>
      </c>
      <c r="B1243" t="s">
        <v>156</v>
      </c>
      <c r="C1243" t="s">
        <v>45</v>
      </c>
      <c r="D1243" t="s">
        <v>17</v>
      </c>
      <c r="E1243" t="s">
        <v>37</v>
      </c>
      <c r="F1243" s="18">
        <v>42542</v>
      </c>
      <c r="G1243">
        <v>225821673</v>
      </c>
      <c r="H1243" s="18">
        <v>42585</v>
      </c>
      <c r="I1243">
        <v>4506</v>
      </c>
      <c r="J1243">
        <v>437.2</v>
      </c>
      <c r="K1243">
        <v>263.33</v>
      </c>
      <c r="L1243">
        <v>1970023.2</v>
      </c>
      <c r="M1243">
        <v>1186564.98</v>
      </c>
      <c r="N1243">
        <v>783458.22</v>
      </c>
    </row>
    <row r="1244" spans="1:14">
      <c r="A1244" t="s">
        <v>26</v>
      </c>
      <c r="B1244" t="s">
        <v>87</v>
      </c>
      <c r="C1244" t="s">
        <v>25</v>
      </c>
      <c r="D1244" t="s">
        <v>17</v>
      </c>
      <c r="E1244" t="s">
        <v>29</v>
      </c>
      <c r="F1244" s="18">
        <v>41888</v>
      </c>
      <c r="G1244">
        <v>901337087</v>
      </c>
      <c r="H1244" s="18">
        <v>41937</v>
      </c>
      <c r="I1244">
        <v>4529</v>
      </c>
      <c r="J1244">
        <v>47.45</v>
      </c>
      <c r="K1244">
        <v>31.79</v>
      </c>
      <c r="L1244">
        <v>214901.05</v>
      </c>
      <c r="M1244">
        <v>143976.91</v>
      </c>
      <c r="N1244">
        <v>70924.14</v>
      </c>
    </row>
    <row r="1245" spans="1:14">
      <c r="A1245" t="s">
        <v>23</v>
      </c>
      <c r="B1245" t="s">
        <v>74</v>
      </c>
      <c r="C1245" t="s">
        <v>79</v>
      </c>
      <c r="D1245" t="s">
        <v>21</v>
      </c>
      <c r="E1245" t="s">
        <v>29</v>
      </c>
      <c r="F1245" s="18">
        <v>42204</v>
      </c>
      <c r="G1245">
        <v>869291770</v>
      </c>
      <c r="H1245" s="18">
        <v>42237</v>
      </c>
      <c r="I1245">
        <v>1607</v>
      </c>
      <c r="J1245">
        <v>668.27</v>
      </c>
      <c r="K1245">
        <v>502.54</v>
      </c>
      <c r="L1245">
        <v>1073909.8899999999</v>
      </c>
      <c r="M1245">
        <v>807581.78</v>
      </c>
      <c r="N1245">
        <v>266328.11</v>
      </c>
    </row>
    <row r="1246" spans="1:14">
      <c r="A1246" t="s">
        <v>14</v>
      </c>
      <c r="B1246" t="s">
        <v>211</v>
      </c>
      <c r="C1246" t="s">
        <v>16</v>
      </c>
      <c r="D1246" t="s">
        <v>21</v>
      </c>
      <c r="E1246" t="s">
        <v>29</v>
      </c>
      <c r="F1246" s="18">
        <v>42297</v>
      </c>
      <c r="G1246">
        <v>843797051</v>
      </c>
      <c r="H1246" s="18">
        <v>42298</v>
      </c>
      <c r="I1246">
        <v>7153</v>
      </c>
      <c r="J1246">
        <v>255.28</v>
      </c>
      <c r="K1246">
        <v>159.41999999999999</v>
      </c>
      <c r="L1246">
        <v>1826017.84</v>
      </c>
      <c r="M1246">
        <v>1140331.26</v>
      </c>
      <c r="N1246">
        <v>685686.58</v>
      </c>
    </row>
    <row r="1247" spans="1:14">
      <c r="A1247" t="s">
        <v>23</v>
      </c>
      <c r="B1247" t="s">
        <v>217</v>
      </c>
      <c r="C1247" t="s">
        <v>36</v>
      </c>
      <c r="D1247" t="s">
        <v>21</v>
      </c>
      <c r="E1247" t="s">
        <v>29</v>
      </c>
      <c r="F1247" s="18">
        <v>42747</v>
      </c>
      <c r="G1247">
        <v>709276759</v>
      </c>
      <c r="H1247" s="18">
        <v>42795</v>
      </c>
      <c r="I1247">
        <v>9610</v>
      </c>
      <c r="J1247">
        <v>109.28</v>
      </c>
      <c r="K1247">
        <v>35.840000000000003</v>
      </c>
      <c r="L1247">
        <v>1050180.8</v>
      </c>
      <c r="M1247">
        <v>344422.40000000002</v>
      </c>
      <c r="N1247">
        <v>705758.4</v>
      </c>
    </row>
    <row r="1248" spans="1:14">
      <c r="A1248" t="s">
        <v>26</v>
      </c>
      <c r="B1248" t="s">
        <v>203</v>
      </c>
      <c r="C1248" t="s">
        <v>59</v>
      </c>
      <c r="D1248" t="s">
        <v>17</v>
      </c>
      <c r="E1248" t="s">
        <v>18</v>
      </c>
      <c r="F1248" s="18">
        <v>41756</v>
      </c>
      <c r="G1248">
        <v>870467221</v>
      </c>
      <c r="H1248" s="18">
        <v>41787</v>
      </c>
      <c r="I1248">
        <v>9449</v>
      </c>
      <c r="J1248">
        <v>9.33</v>
      </c>
      <c r="K1248">
        <v>6.92</v>
      </c>
      <c r="L1248">
        <v>88159.17</v>
      </c>
      <c r="M1248">
        <v>65387.08</v>
      </c>
      <c r="N1248">
        <v>22772.09</v>
      </c>
    </row>
    <row r="1249" spans="1:14">
      <c r="A1249" t="s">
        <v>40</v>
      </c>
      <c r="B1249" t="s">
        <v>201</v>
      </c>
      <c r="C1249" t="s">
        <v>16</v>
      </c>
      <c r="D1249" t="s">
        <v>17</v>
      </c>
      <c r="E1249" t="s">
        <v>18</v>
      </c>
      <c r="F1249" s="18">
        <v>42064</v>
      </c>
      <c r="G1249">
        <v>902417266</v>
      </c>
      <c r="H1249" s="18">
        <v>42109</v>
      </c>
      <c r="I1249">
        <v>4178</v>
      </c>
      <c r="J1249">
        <v>255.28</v>
      </c>
      <c r="K1249">
        <v>159.41999999999999</v>
      </c>
      <c r="L1249">
        <v>1066559.8400000001</v>
      </c>
      <c r="M1249">
        <v>666056.76</v>
      </c>
      <c r="N1249">
        <v>400503.08</v>
      </c>
    </row>
    <row r="1250" spans="1:14">
      <c r="A1250" t="s">
        <v>34</v>
      </c>
      <c r="B1250" t="s">
        <v>84</v>
      </c>
      <c r="C1250" t="s">
        <v>43</v>
      </c>
      <c r="D1250" t="s">
        <v>21</v>
      </c>
      <c r="E1250" t="s">
        <v>18</v>
      </c>
      <c r="F1250" s="18">
        <v>41269</v>
      </c>
      <c r="G1250">
        <v>900488221</v>
      </c>
      <c r="H1250" s="18">
        <v>41319</v>
      </c>
      <c r="I1250">
        <v>3330</v>
      </c>
      <c r="J1250">
        <v>651.21</v>
      </c>
      <c r="K1250">
        <v>524.96</v>
      </c>
      <c r="L1250">
        <v>2168529.2999999998</v>
      </c>
      <c r="M1250">
        <v>1748116.8</v>
      </c>
      <c r="N1250">
        <v>420412.5</v>
      </c>
    </row>
    <row r="1251" spans="1:14">
      <c r="A1251" t="s">
        <v>26</v>
      </c>
      <c r="B1251" t="s">
        <v>176</v>
      </c>
      <c r="C1251" t="s">
        <v>36</v>
      </c>
      <c r="D1251" t="s">
        <v>17</v>
      </c>
      <c r="E1251" t="s">
        <v>37</v>
      </c>
      <c r="F1251" s="18">
        <v>41505</v>
      </c>
      <c r="G1251">
        <v>130353915</v>
      </c>
      <c r="H1251" s="18">
        <v>41548</v>
      </c>
      <c r="I1251">
        <v>3475</v>
      </c>
      <c r="J1251">
        <v>109.28</v>
      </c>
      <c r="K1251">
        <v>35.840000000000003</v>
      </c>
      <c r="L1251">
        <v>379748</v>
      </c>
      <c r="M1251">
        <v>124544</v>
      </c>
      <c r="N1251">
        <v>255204</v>
      </c>
    </row>
    <row r="1252" spans="1:14">
      <c r="A1252" t="s">
        <v>40</v>
      </c>
      <c r="B1252" t="s">
        <v>184</v>
      </c>
      <c r="C1252" t="s">
        <v>45</v>
      </c>
      <c r="D1252" t="s">
        <v>21</v>
      </c>
      <c r="E1252" t="s">
        <v>37</v>
      </c>
      <c r="F1252" s="18">
        <v>42532</v>
      </c>
      <c r="G1252">
        <v>178000676</v>
      </c>
      <c r="H1252" s="18">
        <v>42567</v>
      </c>
      <c r="I1252">
        <v>3210</v>
      </c>
      <c r="J1252">
        <v>437.2</v>
      </c>
      <c r="K1252">
        <v>263.33</v>
      </c>
      <c r="L1252">
        <v>1403412</v>
      </c>
      <c r="M1252">
        <v>845289.3</v>
      </c>
      <c r="N1252">
        <v>558122.69999999995</v>
      </c>
    </row>
    <row r="1253" spans="1:14">
      <c r="A1253" t="s">
        <v>40</v>
      </c>
      <c r="B1253" t="s">
        <v>126</v>
      </c>
      <c r="C1253" t="s">
        <v>25</v>
      </c>
      <c r="D1253" t="s">
        <v>17</v>
      </c>
      <c r="E1253" t="s">
        <v>29</v>
      </c>
      <c r="F1253" s="18">
        <v>40347</v>
      </c>
      <c r="G1253">
        <v>899727332</v>
      </c>
      <c r="H1253" s="18">
        <v>40372</v>
      </c>
      <c r="I1253">
        <v>8166</v>
      </c>
      <c r="J1253">
        <v>47.45</v>
      </c>
      <c r="K1253">
        <v>31.79</v>
      </c>
      <c r="L1253">
        <v>387476.7</v>
      </c>
      <c r="M1253">
        <v>259597.14</v>
      </c>
      <c r="N1253">
        <v>127879.56</v>
      </c>
    </row>
    <row r="1254" spans="1:14">
      <c r="A1254" t="s">
        <v>26</v>
      </c>
      <c r="B1254" t="s">
        <v>143</v>
      </c>
      <c r="C1254" t="s">
        <v>16</v>
      </c>
      <c r="D1254" t="s">
        <v>21</v>
      </c>
      <c r="E1254" t="s">
        <v>22</v>
      </c>
      <c r="F1254" s="18">
        <v>42401</v>
      </c>
      <c r="G1254">
        <v>872145211</v>
      </c>
      <c r="H1254" s="18">
        <v>42426</v>
      </c>
      <c r="I1254">
        <v>6004</v>
      </c>
      <c r="J1254">
        <v>255.28</v>
      </c>
      <c r="K1254">
        <v>159.41999999999999</v>
      </c>
      <c r="L1254">
        <v>1532701.12</v>
      </c>
      <c r="M1254">
        <v>957157.68</v>
      </c>
      <c r="N1254">
        <v>575543.43999999994</v>
      </c>
    </row>
    <row r="1255" spans="1:14">
      <c r="A1255" t="s">
        <v>40</v>
      </c>
      <c r="B1255" t="s">
        <v>117</v>
      </c>
      <c r="C1255" t="s">
        <v>43</v>
      </c>
      <c r="D1255" t="s">
        <v>17</v>
      </c>
      <c r="E1255" t="s">
        <v>22</v>
      </c>
      <c r="F1255" s="18">
        <v>41323</v>
      </c>
      <c r="G1255">
        <v>542178142</v>
      </c>
      <c r="H1255" s="18">
        <v>41359</v>
      </c>
      <c r="I1255">
        <v>1415</v>
      </c>
      <c r="J1255">
        <v>651.21</v>
      </c>
      <c r="K1255">
        <v>524.96</v>
      </c>
      <c r="L1255">
        <v>921462.15</v>
      </c>
      <c r="M1255">
        <v>742818.4</v>
      </c>
      <c r="N1255">
        <v>178643.75</v>
      </c>
    </row>
    <row r="1256" spans="1:14">
      <c r="A1256" t="s">
        <v>23</v>
      </c>
      <c r="B1256" t="s">
        <v>159</v>
      </c>
      <c r="C1256" t="s">
        <v>25</v>
      </c>
      <c r="D1256" t="s">
        <v>17</v>
      </c>
      <c r="E1256" t="s">
        <v>22</v>
      </c>
      <c r="F1256" s="18">
        <v>41191</v>
      </c>
      <c r="G1256">
        <v>877062451</v>
      </c>
      <c r="H1256" s="18">
        <v>41211</v>
      </c>
      <c r="I1256">
        <v>1124</v>
      </c>
      <c r="J1256">
        <v>47.45</v>
      </c>
      <c r="K1256">
        <v>31.79</v>
      </c>
      <c r="L1256">
        <v>53333.8</v>
      </c>
      <c r="M1256">
        <v>35731.96</v>
      </c>
      <c r="N1256">
        <v>17601.84</v>
      </c>
    </row>
    <row r="1257" spans="1:14">
      <c r="A1257" t="s">
        <v>40</v>
      </c>
      <c r="B1257" t="s">
        <v>222</v>
      </c>
      <c r="C1257" t="s">
        <v>33</v>
      </c>
      <c r="D1257" t="s">
        <v>21</v>
      </c>
      <c r="E1257" t="s">
        <v>18</v>
      </c>
      <c r="F1257" s="18">
        <v>42326</v>
      </c>
      <c r="G1257">
        <v>214346969</v>
      </c>
      <c r="H1257" s="18">
        <v>42358</v>
      </c>
      <c r="I1257">
        <v>8886</v>
      </c>
      <c r="J1257">
        <v>81.73</v>
      </c>
      <c r="K1257">
        <v>56.67</v>
      </c>
      <c r="L1257">
        <v>726252.78</v>
      </c>
      <c r="M1257">
        <v>503569.62</v>
      </c>
      <c r="N1257">
        <v>222683.16</v>
      </c>
    </row>
    <row r="1258" spans="1:14">
      <c r="A1258" t="s">
        <v>23</v>
      </c>
      <c r="B1258" t="s">
        <v>119</v>
      </c>
      <c r="C1258" t="s">
        <v>16</v>
      </c>
      <c r="D1258" t="s">
        <v>17</v>
      </c>
      <c r="E1258" t="s">
        <v>29</v>
      </c>
      <c r="F1258" s="18">
        <v>42671</v>
      </c>
      <c r="G1258">
        <v>111893022</v>
      </c>
      <c r="H1258" s="18">
        <v>42706</v>
      </c>
      <c r="I1258">
        <v>486</v>
      </c>
      <c r="J1258">
        <v>255.28</v>
      </c>
      <c r="K1258">
        <v>159.41999999999999</v>
      </c>
      <c r="L1258">
        <v>124066.08</v>
      </c>
      <c r="M1258">
        <v>77478.12</v>
      </c>
      <c r="N1258">
        <v>46587.96</v>
      </c>
    </row>
    <row r="1259" spans="1:14">
      <c r="A1259" t="s">
        <v>23</v>
      </c>
      <c r="B1259" t="s">
        <v>198</v>
      </c>
      <c r="C1259" t="s">
        <v>25</v>
      </c>
      <c r="D1259" t="s">
        <v>17</v>
      </c>
      <c r="E1259" t="s">
        <v>18</v>
      </c>
      <c r="F1259" s="18">
        <v>41941</v>
      </c>
      <c r="G1259">
        <v>397874438</v>
      </c>
      <c r="H1259" s="18">
        <v>41974</v>
      </c>
      <c r="I1259">
        <v>8743</v>
      </c>
      <c r="J1259">
        <v>47.45</v>
      </c>
      <c r="K1259">
        <v>31.79</v>
      </c>
      <c r="L1259">
        <v>414855.35</v>
      </c>
      <c r="M1259">
        <v>277939.96999999997</v>
      </c>
      <c r="N1259">
        <v>136915.38</v>
      </c>
    </row>
    <row r="1260" spans="1:14">
      <c r="A1260" t="s">
        <v>23</v>
      </c>
      <c r="B1260" t="s">
        <v>52</v>
      </c>
      <c r="C1260" t="s">
        <v>36</v>
      </c>
      <c r="D1260" t="s">
        <v>21</v>
      </c>
      <c r="E1260" t="s">
        <v>22</v>
      </c>
      <c r="F1260" s="18">
        <v>40239</v>
      </c>
      <c r="G1260">
        <v>520777547</v>
      </c>
      <c r="H1260" s="18">
        <v>40283</v>
      </c>
      <c r="I1260">
        <v>8504</v>
      </c>
      <c r="J1260">
        <v>109.28</v>
      </c>
      <c r="K1260">
        <v>35.840000000000003</v>
      </c>
      <c r="L1260">
        <v>929317.12</v>
      </c>
      <c r="M1260">
        <v>304783.35999999999</v>
      </c>
      <c r="N1260">
        <v>624533.76000000001</v>
      </c>
    </row>
    <row r="1261" spans="1:14">
      <c r="A1261" t="s">
        <v>26</v>
      </c>
      <c r="B1261" t="s">
        <v>194</v>
      </c>
      <c r="C1261" t="s">
        <v>59</v>
      </c>
      <c r="D1261" t="s">
        <v>21</v>
      </c>
      <c r="E1261" t="s">
        <v>22</v>
      </c>
      <c r="F1261" s="18">
        <v>42209</v>
      </c>
      <c r="G1261">
        <v>899401175</v>
      </c>
      <c r="H1261" s="18">
        <v>42231</v>
      </c>
      <c r="I1261">
        <v>1649</v>
      </c>
      <c r="J1261">
        <v>9.33</v>
      </c>
      <c r="K1261">
        <v>6.92</v>
      </c>
      <c r="L1261">
        <v>15385.17</v>
      </c>
      <c r="M1261">
        <v>11411.08</v>
      </c>
      <c r="N1261">
        <v>3974.09</v>
      </c>
    </row>
    <row r="1262" spans="1:14">
      <c r="A1262" t="s">
        <v>23</v>
      </c>
      <c r="B1262" t="s">
        <v>206</v>
      </c>
      <c r="C1262" t="s">
        <v>79</v>
      </c>
      <c r="D1262" t="s">
        <v>17</v>
      </c>
      <c r="E1262" t="s">
        <v>22</v>
      </c>
      <c r="F1262" s="18">
        <v>41817</v>
      </c>
      <c r="G1262">
        <v>672856652</v>
      </c>
      <c r="H1262" s="18">
        <v>41854</v>
      </c>
      <c r="I1262">
        <v>2091</v>
      </c>
      <c r="J1262">
        <v>668.27</v>
      </c>
      <c r="K1262">
        <v>502.54</v>
      </c>
      <c r="L1262">
        <v>1397352.57</v>
      </c>
      <c r="M1262">
        <v>1050811.1399999999</v>
      </c>
      <c r="N1262">
        <v>346541.43</v>
      </c>
    </row>
    <row r="1263" spans="1:14">
      <c r="A1263" t="s">
        <v>31</v>
      </c>
      <c r="B1263" t="s">
        <v>100</v>
      </c>
      <c r="C1263" t="s">
        <v>50</v>
      </c>
      <c r="D1263" t="s">
        <v>21</v>
      </c>
      <c r="E1263" t="s">
        <v>29</v>
      </c>
      <c r="F1263" s="18">
        <v>40333</v>
      </c>
      <c r="G1263">
        <v>850567805</v>
      </c>
      <c r="H1263" s="18">
        <v>40377</v>
      </c>
      <c r="I1263">
        <v>770</v>
      </c>
      <c r="J1263">
        <v>421.89</v>
      </c>
      <c r="K1263">
        <v>364.69</v>
      </c>
      <c r="L1263">
        <v>324855.3</v>
      </c>
      <c r="M1263">
        <v>280811.3</v>
      </c>
      <c r="N1263">
        <v>44044</v>
      </c>
    </row>
    <row r="1264" spans="1:14">
      <c r="A1264" t="s">
        <v>31</v>
      </c>
      <c r="B1264" t="s">
        <v>133</v>
      </c>
      <c r="C1264" t="s">
        <v>20</v>
      </c>
      <c r="D1264" t="s">
        <v>17</v>
      </c>
      <c r="E1264" t="s">
        <v>29</v>
      </c>
      <c r="F1264" s="18">
        <v>42184</v>
      </c>
      <c r="G1264">
        <v>262270963</v>
      </c>
      <c r="H1264" s="18">
        <v>42197</v>
      </c>
      <c r="I1264">
        <v>661</v>
      </c>
      <c r="J1264">
        <v>152.58000000000001</v>
      </c>
      <c r="K1264">
        <v>97.44</v>
      </c>
      <c r="L1264">
        <v>100855.38</v>
      </c>
      <c r="M1264">
        <v>64407.839999999997</v>
      </c>
      <c r="N1264">
        <v>36447.54</v>
      </c>
    </row>
    <row r="1265" spans="1:14">
      <c r="A1265" t="s">
        <v>31</v>
      </c>
      <c r="B1265" t="s">
        <v>202</v>
      </c>
      <c r="C1265" t="s">
        <v>28</v>
      </c>
      <c r="D1265" t="s">
        <v>21</v>
      </c>
      <c r="E1265" t="s">
        <v>37</v>
      </c>
      <c r="F1265" s="18">
        <v>42504</v>
      </c>
      <c r="G1265">
        <v>508014953</v>
      </c>
      <c r="H1265" s="18">
        <v>42508</v>
      </c>
      <c r="I1265">
        <v>1769</v>
      </c>
      <c r="J1265">
        <v>205.7</v>
      </c>
      <c r="K1265">
        <v>117.11</v>
      </c>
      <c r="L1265">
        <v>363883.3</v>
      </c>
      <c r="M1265">
        <v>207167.59</v>
      </c>
      <c r="N1265">
        <v>156715.71</v>
      </c>
    </row>
    <row r="1266" spans="1:14">
      <c r="A1266" t="s">
        <v>14</v>
      </c>
      <c r="B1266" t="s">
        <v>108</v>
      </c>
      <c r="C1266" t="s">
        <v>59</v>
      </c>
      <c r="D1266" t="s">
        <v>21</v>
      </c>
      <c r="E1266" t="s">
        <v>22</v>
      </c>
      <c r="F1266" s="18">
        <v>42347</v>
      </c>
      <c r="G1266">
        <v>108161103</v>
      </c>
      <c r="H1266" s="18">
        <v>42386</v>
      </c>
      <c r="I1266">
        <v>6129</v>
      </c>
      <c r="J1266">
        <v>9.33</v>
      </c>
      <c r="K1266">
        <v>6.92</v>
      </c>
      <c r="L1266">
        <v>57183.57</v>
      </c>
      <c r="M1266">
        <v>42412.68</v>
      </c>
      <c r="N1266">
        <v>14770.89</v>
      </c>
    </row>
    <row r="1267" spans="1:14">
      <c r="A1267" t="s">
        <v>23</v>
      </c>
      <c r="B1267" t="s">
        <v>147</v>
      </c>
      <c r="C1267" t="s">
        <v>43</v>
      </c>
      <c r="D1267" t="s">
        <v>17</v>
      </c>
      <c r="E1267" t="s">
        <v>29</v>
      </c>
      <c r="F1267" s="18">
        <v>41774</v>
      </c>
      <c r="G1267">
        <v>353383243</v>
      </c>
      <c r="H1267" s="18">
        <v>41799</v>
      </c>
      <c r="I1267">
        <v>2809</v>
      </c>
      <c r="J1267">
        <v>651.21</v>
      </c>
      <c r="K1267">
        <v>524.96</v>
      </c>
      <c r="L1267">
        <v>1829248.89</v>
      </c>
      <c r="M1267">
        <v>1474612.64</v>
      </c>
      <c r="N1267">
        <v>354636.25</v>
      </c>
    </row>
    <row r="1268" spans="1:14">
      <c r="A1268" t="s">
        <v>23</v>
      </c>
      <c r="B1268" t="s">
        <v>196</v>
      </c>
      <c r="C1268" t="s">
        <v>43</v>
      </c>
      <c r="D1268" t="s">
        <v>21</v>
      </c>
      <c r="E1268" t="s">
        <v>29</v>
      </c>
      <c r="F1268" s="18">
        <v>41234</v>
      </c>
      <c r="G1268">
        <v>354667699</v>
      </c>
      <c r="H1268" s="18">
        <v>41272</v>
      </c>
      <c r="I1268">
        <v>2908</v>
      </c>
      <c r="J1268">
        <v>651.21</v>
      </c>
      <c r="K1268">
        <v>524.96</v>
      </c>
      <c r="L1268">
        <v>1893718.68</v>
      </c>
      <c r="M1268">
        <v>1526583.68</v>
      </c>
      <c r="N1268">
        <v>367135</v>
      </c>
    </row>
    <row r="1269" spans="1:14">
      <c r="A1269" t="s">
        <v>53</v>
      </c>
      <c r="B1269" t="s">
        <v>210</v>
      </c>
      <c r="C1269" t="s">
        <v>71</v>
      </c>
      <c r="D1269" t="s">
        <v>21</v>
      </c>
      <c r="E1269" t="s">
        <v>22</v>
      </c>
      <c r="F1269" s="18">
        <v>40185</v>
      </c>
      <c r="G1269">
        <v>193313300</v>
      </c>
      <c r="H1269" s="18">
        <v>40222</v>
      </c>
      <c r="I1269">
        <v>4556</v>
      </c>
      <c r="J1269">
        <v>154.06</v>
      </c>
      <c r="K1269">
        <v>90.93</v>
      </c>
      <c r="L1269">
        <v>701897.36</v>
      </c>
      <c r="M1269">
        <v>414277.08</v>
      </c>
      <c r="N1269">
        <v>287620.28000000003</v>
      </c>
    </row>
    <row r="1270" spans="1:14">
      <c r="A1270" t="s">
        <v>26</v>
      </c>
      <c r="B1270" t="s">
        <v>129</v>
      </c>
      <c r="C1270" t="s">
        <v>25</v>
      </c>
      <c r="D1270" t="s">
        <v>17</v>
      </c>
      <c r="E1270" t="s">
        <v>18</v>
      </c>
      <c r="F1270" s="18">
        <v>41235</v>
      </c>
      <c r="G1270">
        <v>470931375</v>
      </c>
      <c r="H1270" s="18">
        <v>41284</v>
      </c>
      <c r="I1270">
        <v>7914</v>
      </c>
      <c r="J1270">
        <v>47.45</v>
      </c>
      <c r="K1270">
        <v>31.79</v>
      </c>
      <c r="L1270">
        <v>375519.3</v>
      </c>
      <c r="M1270">
        <v>251586.06</v>
      </c>
      <c r="N1270">
        <v>123933.24</v>
      </c>
    </row>
    <row r="1271" spans="1:14">
      <c r="A1271" t="s">
        <v>53</v>
      </c>
      <c r="B1271" t="s">
        <v>219</v>
      </c>
      <c r="C1271" t="s">
        <v>20</v>
      </c>
      <c r="D1271" t="s">
        <v>21</v>
      </c>
      <c r="E1271" t="s">
        <v>18</v>
      </c>
      <c r="F1271" s="18">
        <v>40470</v>
      </c>
      <c r="G1271">
        <v>959445750</v>
      </c>
      <c r="H1271" s="18">
        <v>40505</v>
      </c>
      <c r="I1271">
        <v>173</v>
      </c>
      <c r="J1271">
        <v>152.58000000000001</v>
      </c>
      <c r="K1271">
        <v>97.44</v>
      </c>
      <c r="L1271">
        <v>26396.34</v>
      </c>
      <c r="M1271">
        <v>16857.12</v>
      </c>
      <c r="N1271">
        <v>9539.2199999999993</v>
      </c>
    </row>
    <row r="1272" spans="1:14">
      <c r="A1272" t="s">
        <v>26</v>
      </c>
      <c r="B1272" t="s">
        <v>203</v>
      </c>
      <c r="C1272" t="s">
        <v>36</v>
      </c>
      <c r="D1272" t="s">
        <v>17</v>
      </c>
      <c r="E1272" t="s">
        <v>22</v>
      </c>
      <c r="F1272" s="18">
        <v>42662</v>
      </c>
      <c r="G1272">
        <v>151092755</v>
      </c>
      <c r="H1272" s="18">
        <v>42685</v>
      </c>
      <c r="I1272">
        <v>559</v>
      </c>
      <c r="J1272">
        <v>109.28</v>
      </c>
      <c r="K1272">
        <v>35.840000000000003</v>
      </c>
      <c r="L1272">
        <v>61087.519999999997</v>
      </c>
      <c r="M1272">
        <v>20034.560000000001</v>
      </c>
      <c r="N1272">
        <v>41052.959999999999</v>
      </c>
    </row>
    <row r="1273" spans="1:14">
      <c r="A1273" t="s">
        <v>53</v>
      </c>
      <c r="B1273" t="s">
        <v>54</v>
      </c>
      <c r="C1273" t="s">
        <v>59</v>
      </c>
      <c r="D1273" t="s">
        <v>17</v>
      </c>
      <c r="E1273" t="s">
        <v>29</v>
      </c>
      <c r="F1273" s="18">
        <v>40524</v>
      </c>
      <c r="G1273">
        <v>208421218</v>
      </c>
      <c r="H1273" s="18">
        <v>40551</v>
      </c>
      <c r="I1273">
        <v>5325</v>
      </c>
      <c r="J1273">
        <v>9.33</v>
      </c>
      <c r="K1273">
        <v>6.92</v>
      </c>
      <c r="L1273">
        <v>49682.25</v>
      </c>
      <c r="M1273">
        <v>36849</v>
      </c>
      <c r="N1273">
        <v>12833.25</v>
      </c>
    </row>
    <row r="1274" spans="1:14">
      <c r="A1274" t="s">
        <v>23</v>
      </c>
      <c r="B1274" t="s">
        <v>74</v>
      </c>
      <c r="C1274" t="s">
        <v>20</v>
      </c>
      <c r="D1274" t="s">
        <v>17</v>
      </c>
      <c r="E1274" t="s">
        <v>29</v>
      </c>
      <c r="F1274" s="18">
        <v>40988</v>
      </c>
      <c r="G1274">
        <v>214292466</v>
      </c>
      <c r="H1274" s="18">
        <v>41012</v>
      </c>
      <c r="I1274">
        <v>2758</v>
      </c>
      <c r="J1274">
        <v>152.58000000000001</v>
      </c>
      <c r="K1274">
        <v>97.44</v>
      </c>
      <c r="L1274">
        <v>420815.64</v>
      </c>
      <c r="M1274">
        <v>268739.52</v>
      </c>
      <c r="N1274">
        <v>152076.12</v>
      </c>
    </row>
    <row r="1275" spans="1:14">
      <c r="A1275" t="s">
        <v>26</v>
      </c>
      <c r="B1275" t="s">
        <v>209</v>
      </c>
      <c r="C1275" t="s">
        <v>16</v>
      </c>
      <c r="D1275" t="s">
        <v>17</v>
      </c>
      <c r="E1275" t="s">
        <v>29</v>
      </c>
      <c r="F1275" s="18">
        <v>41696</v>
      </c>
      <c r="G1275">
        <v>221880328</v>
      </c>
      <c r="H1275" s="18">
        <v>41728</v>
      </c>
      <c r="I1275">
        <v>8175</v>
      </c>
      <c r="J1275">
        <v>255.28</v>
      </c>
      <c r="K1275">
        <v>159.41999999999999</v>
      </c>
      <c r="L1275">
        <v>2086914</v>
      </c>
      <c r="M1275">
        <v>1303258.5</v>
      </c>
      <c r="N1275">
        <v>783655.5</v>
      </c>
    </row>
    <row r="1276" spans="1:14">
      <c r="A1276" t="s">
        <v>34</v>
      </c>
      <c r="B1276" t="s">
        <v>154</v>
      </c>
      <c r="C1276" t="s">
        <v>25</v>
      </c>
      <c r="D1276" t="s">
        <v>17</v>
      </c>
      <c r="E1276" t="s">
        <v>37</v>
      </c>
      <c r="F1276" s="18">
        <v>40676</v>
      </c>
      <c r="G1276">
        <v>804671132</v>
      </c>
      <c r="H1276" s="18">
        <v>40704</v>
      </c>
      <c r="I1276">
        <v>8924</v>
      </c>
      <c r="J1276">
        <v>47.45</v>
      </c>
      <c r="K1276">
        <v>31.79</v>
      </c>
      <c r="L1276">
        <v>423443.8</v>
      </c>
      <c r="M1276">
        <v>283693.96000000002</v>
      </c>
      <c r="N1276">
        <v>139749.84</v>
      </c>
    </row>
    <row r="1277" spans="1:14">
      <c r="A1277" t="s">
        <v>14</v>
      </c>
      <c r="B1277" t="s">
        <v>62</v>
      </c>
      <c r="C1277" t="s">
        <v>28</v>
      </c>
      <c r="D1277" t="s">
        <v>17</v>
      </c>
      <c r="E1277" t="s">
        <v>37</v>
      </c>
      <c r="F1277" s="18">
        <v>40496</v>
      </c>
      <c r="G1277">
        <v>806463706</v>
      </c>
      <c r="H1277" s="18">
        <v>40528</v>
      </c>
      <c r="I1277">
        <v>9387</v>
      </c>
      <c r="J1277">
        <v>205.7</v>
      </c>
      <c r="K1277">
        <v>117.11</v>
      </c>
      <c r="L1277">
        <v>1930905.9</v>
      </c>
      <c r="M1277">
        <v>1099311.57</v>
      </c>
      <c r="N1277">
        <v>831594.33</v>
      </c>
    </row>
    <row r="1278" spans="1:14">
      <c r="A1278" t="s">
        <v>31</v>
      </c>
      <c r="B1278" t="s">
        <v>57</v>
      </c>
      <c r="C1278" t="s">
        <v>71</v>
      </c>
      <c r="D1278" t="s">
        <v>21</v>
      </c>
      <c r="E1278" t="s">
        <v>18</v>
      </c>
      <c r="F1278" s="18">
        <v>41347</v>
      </c>
      <c r="G1278">
        <v>491369378</v>
      </c>
      <c r="H1278" s="18">
        <v>41370</v>
      </c>
      <c r="I1278">
        <v>5973</v>
      </c>
      <c r="J1278">
        <v>154.06</v>
      </c>
      <c r="K1278">
        <v>90.93</v>
      </c>
      <c r="L1278">
        <v>920200.38</v>
      </c>
      <c r="M1278">
        <v>543124.89</v>
      </c>
      <c r="N1278">
        <v>377075.49</v>
      </c>
    </row>
    <row r="1279" spans="1:14">
      <c r="A1279" t="s">
        <v>31</v>
      </c>
      <c r="B1279" t="s">
        <v>32</v>
      </c>
      <c r="C1279" t="s">
        <v>45</v>
      </c>
      <c r="D1279" t="s">
        <v>17</v>
      </c>
      <c r="E1279" t="s">
        <v>22</v>
      </c>
      <c r="F1279" s="18">
        <v>42425</v>
      </c>
      <c r="G1279">
        <v>193811976</v>
      </c>
      <c r="H1279" s="18">
        <v>42447</v>
      </c>
      <c r="I1279">
        <v>2126</v>
      </c>
      <c r="J1279">
        <v>437.2</v>
      </c>
      <c r="K1279">
        <v>263.33</v>
      </c>
      <c r="L1279">
        <v>929487.2</v>
      </c>
      <c r="M1279">
        <v>559839.57999999996</v>
      </c>
      <c r="N1279">
        <v>369647.62</v>
      </c>
    </row>
    <row r="1280" spans="1:14">
      <c r="A1280" t="s">
        <v>31</v>
      </c>
      <c r="B1280" t="s">
        <v>89</v>
      </c>
      <c r="C1280" t="s">
        <v>71</v>
      </c>
      <c r="D1280" t="s">
        <v>21</v>
      </c>
      <c r="E1280" t="s">
        <v>29</v>
      </c>
      <c r="F1280" s="18">
        <v>40549</v>
      </c>
      <c r="G1280">
        <v>768527829</v>
      </c>
      <c r="H1280" s="18">
        <v>40560</v>
      </c>
      <c r="I1280">
        <v>3318</v>
      </c>
      <c r="J1280">
        <v>154.06</v>
      </c>
      <c r="K1280">
        <v>90.93</v>
      </c>
      <c r="L1280">
        <v>511171.08</v>
      </c>
      <c r="M1280">
        <v>301705.74</v>
      </c>
      <c r="N1280">
        <v>209465.34</v>
      </c>
    </row>
    <row r="1281" spans="1:14">
      <c r="A1281" t="s">
        <v>26</v>
      </c>
      <c r="B1281" t="s">
        <v>76</v>
      </c>
      <c r="C1281" t="s">
        <v>25</v>
      </c>
      <c r="D1281" t="s">
        <v>17</v>
      </c>
      <c r="E1281" t="s">
        <v>18</v>
      </c>
      <c r="F1281" s="18">
        <v>42609</v>
      </c>
      <c r="G1281">
        <v>440565764</v>
      </c>
      <c r="H1281" s="18">
        <v>42619</v>
      </c>
      <c r="I1281">
        <v>2055</v>
      </c>
      <c r="J1281">
        <v>47.45</v>
      </c>
      <c r="K1281">
        <v>31.79</v>
      </c>
      <c r="L1281">
        <v>97509.75</v>
      </c>
      <c r="M1281">
        <v>65328.45</v>
      </c>
      <c r="N1281">
        <v>32181.3</v>
      </c>
    </row>
    <row r="1282" spans="1:14">
      <c r="A1282" t="s">
        <v>23</v>
      </c>
      <c r="B1282" t="s">
        <v>110</v>
      </c>
      <c r="C1282" t="s">
        <v>79</v>
      </c>
      <c r="D1282" t="s">
        <v>21</v>
      </c>
      <c r="E1282" t="s">
        <v>37</v>
      </c>
      <c r="F1282" s="18">
        <v>42053</v>
      </c>
      <c r="G1282">
        <v>655287110</v>
      </c>
      <c r="H1282" s="18">
        <v>42057</v>
      </c>
      <c r="I1282">
        <v>2873</v>
      </c>
      <c r="J1282">
        <v>668.27</v>
      </c>
      <c r="K1282">
        <v>502.54</v>
      </c>
      <c r="L1282">
        <v>1919939.71</v>
      </c>
      <c r="M1282">
        <v>1443797.42</v>
      </c>
      <c r="N1282">
        <v>476142.29</v>
      </c>
    </row>
    <row r="1283" spans="1:14">
      <c r="A1283" t="s">
        <v>14</v>
      </c>
      <c r="B1283" t="s">
        <v>111</v>
      </c>
      <c r="C1283" t="s">
        <v>50</v>
      </c>
      <c r="D1283" t="s">
        <v>17</v>
      </c>
      <c r="E1283" t="s">
        <v>37</v>
      </c>
      <c r="F1283" s="18">
        <v>42399</v>
      </c>
      <c r="G1283">
        <v>228365695</v>
      </c>
      <c r="H1283" s="18">
        <v>42414</v>
      </c>
      <c r="I1283">
        <v>7339</v>
      </c>
      <c r="J1283">
        <v>421.89</v>
      </c>
      <c r="K1283">
        <v>364.69</v>
      </c>
      <c r="L1283">
        <v>3096250.71</v>
      </c>
      <c r="M1283">
        <v>2676459.91</v>
      </c>
      <c r="N1283">
        <v>419790.8</v>
      </c>
    </row>
    <row r="1284" spans="1:14">
      <c r="A1284" t="s">
        <v>23</v>
      </c>
      <c r="B1284" t="s">
        <v>116</v>
      </c>
      <c r="C1284" t="s">
        <v>16</v>
      </c>
      <c r="D1284" t="s">
        <v>17</v>
      </c>
      <c r="E1284" t="s">
        <v>37</v>
      </c>
      <c r="F1284" s="18">
        <v>42022</v>
      </c>
      <c r="G1284">
        <v>295787847</v>
      </c>
      <c r="H1284" s="18">
        <v>42051</v>
      </c>
      <c r="I1284">
        <v>9052</v>
      </c>
      <c r="J1284">
        <v>255.28</v>
      </c>
      <c r="K1284">
        <v>159.41999999999999</v>
      </c>
      <c r="L1284">
        <v>2310794.56</v>
      </c>
      <c r="M1284">
        <v>1443069.84</v>
      </c>
      <c r="N1284">
        <v>867724.72</v>
      </c>
    </row>
    <row r="1285" spans="1:14">
      <c r="A1285" t="s">
        <v>23</v>
      </c>
      <c r="B1285" t="s">
        <v>147</v>
      </c>
      <c r="C1285" t="s">
        <v>16</v>
      </c>
      <c r="D1285" t="s">
        <v>21</v>
      </c>
      <c r="E1285" t="s">
        <v>29</v>
      </c>
      <c r="F1285" s="18">
        <v>41070</v>
      </c>
      <c r="G1285">
        <v>263852393</v>
      </c>
      <c r="H1285" s="18">
        <v>41089</v>
      </c>
      <c r="I1285">
        <v>8641</v>
      </c>
      <c r="J1285">
        <v>255.28</v>
      </c>
      <c r="K1285">
        <v>159.41999999999999</v>
      </c>
      <c r="L1285">
        <v>2205874.48</v>
      </c>
      <c r="M1285">
        <v>1377548.22</v>
      </c>
      <c r="N1285">
        <v>828326.26</v>
      </c>
    </row>
    <row r="1286" spans="1:14">
      <c r="A1286" t="s">
        <v>40</v>
      </c>
      <c r="B1286" t="s">
        <v>169</v>
      </c>
      <c r="C1286" t="s">
        <v>25</v>
      </c>
      <c r="D1286" t="s">
        <v>21</v>
      </c>
      <c r="E1286" t="s">
        <v>18</v>
      </c>
      <c r="F1286" s="18">
        <v>42845</v>
      </c>
      <c r="G1286">
        <v>959170663</v>
      </c>
      <c r="H1286" s="18">
        <v>42869</v>
      </c>
      <c r="I1286">
        <v>8769</v>
      </c>
      <c r="J1286">
        <v>47.45</v>
      </c>
      <c r="K1286">
        <v>31.79</v>
      </c>
      <c r="L1286">
        <v>416089.05</v>
      </c>
      <c r="M1286">
        <v>278766.51</v>
      </c>
      <c r="N1286">
        <v>137322.54</v>
      </c>
    </row>
    <row r="1287" spans="1:14">
      <c r="A1287" t="s">
        <v>23</v>
      </c>
      <c r="B1287" t="s">
        <v>98</v>
      </c>
      <c r="C1287" t="s">
        <v>59</v>
      </c>
      <c r="D1287" t="s">
        <v>21</v>
      </c>
      <c r="E1287" t="s">
        <v>37</v>
      </c>
      <c r="F1287" s="18">
        <v>41357</v>
      </c>
      <c r="G1287">
        <v>578666484</v>
      </c>
      <c r="H1287" s="18">
        <v>41375</v>
      </c>
      <c r="I1287">
        <v>9127</v>
      </c>
      <c r="J1287">
        <v>9.33</v>
      </c>
      <c r="K1287">
        <v>6.92</v>
      </c>
      <c r="L1287">
        <v>85154.91</v>
      </c>
      <c r="M1287">
        <v>63158.84</v>
      </c>
      <c r="N1287">
        <v>21996.07</v>
      </c>
    </row>
    <row r="1288" spans="1:14">
      <c r="A1288" t="s">
        <v>40</v>
      </c>
      <c r="B1288" t="s">
        <v>193</v>
      </c>
      <c r="C1288" t="s">
        <v>71</v>
      </c>
      <c r="D1288" t="s">
        <v>17</v>
      </c>
      <c r="E1288" t="s">
        <v>37</v>
      </c>
      <c r="F1288" s="18">
        <v>42070</v>
      </c>
      <c r="G1288">
        <v>539576184</v>
      </c>
      <c r="H1288" s="18">
        <v>42110</v>
      </c>
      <c r="I1288">
        <v>1438</v>
      </c>
      <c r="J1288">
        <v>154.06</v>
      </c>
      <c r="K1288">
        <v>90.93</v>
      </c>
      <c r="L1288">
        <v>221538.28</v>
      </c>
      <c r="M1288">
        <v>130757.34</v>
      </c>
      <c r="N1288">
        <v>90780.94</v>
      </c>
    </row>
    <row r="1289" spans="1:14">
      <c r="A1289" t="s">
        <v>34</v>
      </c>
      <c r="B1289" t="s">
        <v>85</v>
      </c>
      <c r="C1289" t="s">
        <v>79</v>
      </c>
      <c r="D1289" t="s">
        <v>21</v>
      </c>
      <c r="E1289" t="s">
        <v>29</v>
      </c>
      <c r="F1289" s="18">
        <v>41153</v>
      </c>
      <c r="G1289">
        <v>529448592</v>
      </c>
      <c r="H1289" s="18">
        <v>41170</v>
      </c>
      <c r="I1289">
        <v>4459</v>
      </c>
      <c r="J1289">
        <v>668.27</v>
      </c>
      <c r="K1289">
        <v>502.54</v>
      </c>
      <c r="L1289">
        <v>2979815.93</v>
      </c>
      <c r="M1289">
        <v>2240825.86</v>
      </c>
      <c r="N1289">
        <v>738990.07</v>
      </c>
    </row>
    <row r="1290" spans="1:14">
      <c r="A1290" t="s">
        <v>40</v>
      </c>
      <c r="B1290" t="s">
        <v>166</v>
      </c>
      <c r="C1290" t="s">
        <v>71</v>
      </c>
      <c r="D1290" t="s">
        <v>17</v>
      </c>
      <c r="E1290" t="s">
        <v>29</v>
      </c>
      <c r="F1290" s="18">
        <v>40700</v>
      </c>
      <c r="G1290">
        <v>756145036</v>
      </c>
      <c r="H1290" s="18">
        <v>40741</v>
      </c>
      <c r="I1290">
        <v>8974</v>
      </c>
      <c r="J1290">
        <v>154.06</v>
      </c>
      <c r="K1290">
        <v>90.93</v>
      </c>
      <c r="L1290">
        <v>1382534.44</v>
      </c>
      <c r="M1290">
        <v>816005.82</v>
      </c>
      <c r="N1290">
        <v>566528.62</v>
      </c>
    </row>
    <row r="1291" spans="1:14">
      <c r="A1291" t="s">
        <v>23</v>
      </c>
      <c r="B1291" t="s">
        <v>138</v>
      </c>
      <c r="C1291" t="s">
        <v>33</v>
      </c>
      <c r="D1291" t="s">
        <v>21</v>
      </c>
      <c r="E1291" t="s">
        <v>22</v>
      </c>
      <c r="F1291" s="18">
        <v>41808</v>
      </c>
      <c r="G1291">
        <v>597839343</v>
      </c>
      <c r="H1291" s="18">
        <v>41846</v>
      </c>
      <c r="I1291">
        <v>2802</v>
      </c>
      <c r="J1291">
        <v>81.73</v>
      </c>
      <c r="K1291">
        <v>56.67</v>
      </c>
      <c r="L1291">
        <v>229007.46</v>
      </c>
      <c r="M1291">
        <v>158789.34</v>
      </c>
      <c r="N1291">
        <v>70218.12</v>
      </c>
    </row>
    <row r="1292" spans="1:14">
      <c r="A1292" t="s">
        <v>34</v>
      </c>
      <c r="B1292" t="s">
        <v>134</v>
      </c>
      <c r="C1292" t="s">
        <v>43</v>
      </c>
      <c r="D1292" t="s">
        <v>21</v>
      </c>
      <c r="E1292" t="s">
        <v>18</v>
      </c>
      <c r="F1292" s="18">
        <v>40432</v>
      </c>
      <c r="G1292">
        <v>853017842</v>
      </c>
      <c r="H1292" s="18">
        <v>40433</v>
      </c>
      <c r="I1292">
        <v>5790</v>
      </c>
      <c r="J1292">
        <v>651.21</v>
      </c>
      <c r="K1292">
        <v>524.96</v>
      </c>
      <c r="L1292">
        <v>3770505.9</v>
      </c>
      <c r="M1292">
        <v>3039518.4</v>
      </c>
      <c r="N1292">
        <v>730987.5</v>
      </c>
    </row>
    <row r="1293" spans="1:14">
      <c r="A1293" t="s">
        <v>31</v>
      </c>
      <c r="B1293" t="s">
        <v>44</v>
      </c>
      <c r="C1293" t="s">
        <v>16</v>
      </c>
      <c r="D1293" t="s">
        <v>21</v>
      </c>
      <c r="E1293" t="s">
        <v>29</v>
      </c>
      <c r="F1293" s="18">
        <v>42598</v>
      </c>
      <c r="G1293">
        <v>590479362</v>
      </c>
      <c r="H1293" s="18">
        <v>42610</v>
      </c>
      <c r="I1293">
        <v>4820</v>
      </c>
      <c r="J1293">
        <v>255.28</v>
      </c>
      <c r="K1293">
        <v>159.41999999999999</v>
      </c>
      <c r="L1293">
        <v>1230449.6000000001</v>
      </c>
      <c r="M1293">
        <v>768404.4</v>
      </c>
      <c r="N1293">
        <v>462045.2</v>
      </c>
    </row>
    <row r="1294" spans="1:14">
      <c r="A1294" t="s">
        <v>23</v>
      </c>
      <c r="B1294" t="s">
        <v>217</v>
      </c>
      <c r="C1294" t="s">
        <v>45</v>
      </c>
      <c r="D1294" t="s">
        <v>21</v>
      </c>
      <c r="E1294" t="s">
        <v>18</v>
      </c>
      <c r="F1294" s="18">
        <v>40889</v>
      </c>
      <c r="G1294">
        <v>299335229</v>
      </c>
      <c r="H1294" s="18">
        <v>40901</v>
      </c>
      <c r="I1294">
        <v>8801</v>
      </c>
      <c r="J1294">
        <v>437.2</v>
      </c>
      <c r="K1294">
        <v>263.33</v>
      </c>
      <c r="L1294">
        <v>3847797.2</v>
      </c>
      <c r="M1294">
        <v>2317567.33</v>
      </c>
      <c r="N1294">
        <v>1530229.87</v>
      </c>
    </row>
    <row r="1295" spans="1:14">
      <c r="A1295" t="s">
        <v>14</v>
      </c>
      <c r="B1295" t="s">
        <v>161</v>
      </c>
      <c r="C1295" t="s">
        <v>36</v>
      </c>
      <c r="D1295" t="s">
        <v>17</v>
      </c>
      <c r="E1295" t="s">
        <v>22</v>
      </c>
      <c r="F1295" s="18">
        <v>40725</v>
      </c>
      <c r="G1295">
        <v>539009273</v>
      </c>
      <c r="H1295" s="18">
        <v>40759</v>
      </c>
      <c r="I1295">
        <v>3677</v>
      </c>
      <c r="J1295">
        <v>109.28</v>
      </c>
      <c r="K1295">
        <v>35.840000000000003</v>
      </c>
      <c r="L1295">
        <v>401822.56</v>
      </c>
      <c r="M1295">
        <v>131783.67999999999</v>
      </c>
      <c r="N1295">
        <v>270038.88</v>
      </c>
    </row>
    <row r="1296" spans="1:14">
      <c r="A1296" t="s">
        <v>31</v>
      </c>
      <c r="B1296" t="s">
        <v>56</v>
      </c>
      <c r="C1296" t="s">
        <v>33</v>
      </c>
      <c r="D1296" t="s">
        <v>17</v>
      </c>
      <c r="E1296" t="s">
        <v>37</v>
      </c>
      <c r="F1296" s="18">
        <v>42382</v>
      </c>
      <c r="G1296">
        <v>589237821</v>
      </c>
      <c r="H1296" s="18">
        <v>42404</v>
      </c>
      <c r="I1296">
        <v>7420</v>
      </c>
      <c r="J1296">
        <v>81.73</v>
      </c>
      <c r="K1296">
        <v>56.67</v>
      </c>
      <c r="L1296">
        <v>606436.6</v>
      </c>
      <c r="M1296">
        <v>420491.4</v>
      </c>
      <c r="N1296">
        <v>185945.2</v>
      </c>
    </row>
    <row r="1297" spans="1:14">
      <c r="A1297" t="s">
        <v>23</v>
      </c>
      <c r="B1297" t="s">
        <v>206</v>
      </c>
      <c r="C1297" t="s">
        <v>71</v>
      </c>
      <c r="D1297" t="s">
        <v>21</v>
      </c>
      <c r="E1297" t="s">
        <v>29</v>
      </c>
      <c r="F1297" s="18">
        <v>42379</v>
      </c>
      <c r="G1297">
        <v>700069701</v>
      </c>
      <c r="H1297" s="18">
        <v>42390</v>
      </c>
      <c r="I1297">
        <v>5037</v>
      </c>
      <c r="J1297">
        <v>154.06</v>
      </c>
      <c r="K1297">
        <v>90.93</v>
      </c>
      <c r="L1297">
        <v>776000.22</v>
      </c>
      <c r="M1297">
        <v>458014.41</v>
      </c>
      <c r="N1297">
        <v>317985.81</v>
      </c>
    </row>
    <row r="1298" spans="1:14">
      <c r="A1298" t="s">
        <v>23</v>
      </c>
      <c r="B1298" t="s">
        <v>103</v>
      </c>
      <c r="C1298" t="s">
        <v>79</v>
      </c>
      <c r="D1298" t="s">
        <v>17</v>
      </c>
      <c r="E1298" t="s">
        <v>37</v>
      </c>
      <c r="F1298" s="18">
        <v>40387</v>
      </c>
      <c r="G1298">
        <v>741866242</v>
      </c>
      <c r="H1298" s="18">
        <v>40434</v>
      </c>
      <c r="I1298">
        <v>3562</v>
      </c>
      <c r="J1298">
        <v>668.27</v>
      </c>
      <c r="K1298">
        <v>502.54</v>
      </c>
      <c r="L1298">
        <v>2380377.7400000002</v>
      </c>
      <c r="M1298">
        <v>1790047.48</v>
      </c>
      <c r="N1298">
        <v>590330.26</v>
      </c>
    </row>
    <row r="1299" spans="1:14">
      <c r="A1299" t="s">
        <v>14</v>
      </c>
      <c r="B1299" t="s">
        <v>15</v>
      </c>
      <c r="C1299" t="s">
        <v>28</v>
      </c>
      <c r="D1299" t="s">
        <v>21</v>
      </c>
      <c r="E1299" t="s">
        <v>29</v>
      </c>
      <c r="F1299" s="18">
        <v>40614</v>
      </c>
      <c r="G1299">
        <v>655301272</v>
      </c>
      <c r="H1299" s="18">
        <v>40627</v>
      </c>
      <c r="I1299">
        <v>7064</v>
      </c>
      <c r="J1299">
        <v>205.7</v>
      </c>
      <c r="K1299">
        <v>117.11</v>
      </c>
      <c r="L1299">
        <v>1453064.8</v>
      </c>
      <c r="M1299">
        <v>827265.04</v>
      </c>
      <c r="N1299">
        <v>625799.76</v>
      </c>
    </row>
    <row r="1300" spans="1:14">
      <c r="A1300" t="s">
        <v>34</v>
      </c>
      <c r="B1300" t="s">
        <v>215</v>
      </c>
      <c r="C1300" t="s">
        <v>25</v>
      </c>
      <c r="D1300" t="s">
        <v>17</v>
      </c>
      <c r="E1300" t="s">
        <v>22</v>
      </c>
      <c r="F1300" s="18">
        <v>42129</v>
      </c>
      <c r="G1300">
        <v>901361119</v>
      </c>
      <c r="H1300" s="18">
        <v>42138</v>
      </c>
      <c r="I1300">
        <v>1640</v>
      </c>
      <c r="J1300">
        <v>47.45</v>
      </c>
      <c r="K1300">
        <v>31.79</v>
      </c>
      <c r="L1300">
        <v>77818</v>
      </c>
      <c r="M1300">
        <v>52135.6</v>
      </c>
      <c r="N1300">
        <v>25682.400000000001</v>
      </c>
    </row>
    <row r="1301" spans="1:14">
      <c r="A1301" t="s">
        <v>23</v>
      </c>
      <c r="B1301" t="s">
        <v>52</v>
      </c>
      <c r="C1301" t="s">
        <v>20</v>
      </c>
      <c r="D1301" t="s">
        <v>21</v>
      </c>
      <c r="E1301" t="s">
        <v>29</v>
      </c>
      <c r="F1301" s="18">
        <v>40238</v>
      </c>
      <c r="G1301">
        <v>211344611</v>
      </c>
      <c r="H1301" s="18">
        <v>40260</v>
      </c>
      <c r="I1301">
        <v>422</v>
      </c>
      <c r="J1301">
        <v>152.58000000000001</v>
      </c>
      <c r="K1301">
        <v>97.44</v>
      </c>
      <c r="L1301">
        <v>64388.76</v>
      </c>
      <c r="M1301">
        <v>41119.68</v>
      </c>
      <c r="N1301">
        <v>23269.08</v>
      </c>
    </row>
    <row r="1302" spans="1:14">
      <c r="A1302" t="s">
        <v>31</v>
      </c>
      <c r="B1302" t="s">
        <v>42</v>
      </c>
      <c r="C1302" t="s">
        <v>25</v>
      </c>
      <c r="D1302" t="s">
        <v>17</v>
      </c>
      <c r="E1302" t="s">
        <v>29</v>
      </c>
      <c r="F1302" s="18">
        <v>41700</v>
      </c>
      <c r="G1302">
        <v>536863076</v>
      </c>
      <c r="H1302" s="18">
        <v>41700</v>
      </c>
      <c r="I1302">
        <v>8569</v>
      </c>
      <c r="J1302">
        <v>47.45</v>
      </c>
      <c r="K1302">
        <v>31.79</v>
      </c>
      <c r="L1302">
        <v>406599.05</v>
      </c>
      <c r="M1302">
        <v>272408.51</v>
      </c>
      <c r="N1302">
        <v>134190.54</v>
      </c>
    </row>
    <row r="1303" spans="1:14">
      <c r="A1303" t="s">
        <v>40</v>
      </c>
      <c r="B1303" t="s">
        <v>170</v>
      </c>
      <c r="C1303" t="s">
        <v>33</v>
      </c>
      <c r="D1303" t="s">
        <v>17</v>
      </c>
      <c r="E1303" t="s">
        <v>18</v>
      </c>
      <c r="F1303" s="18">
        <v>41218</v>
      </c>
      <c r="G1303">
        <v>299840342</v>
      </c>
      <c r="H1303" s="18">
        <v>41251</v>
      </c>
      <c r="I1303">
        <v>8275</v>
      </c>
      <c r="J1303">
        <v>81.73</v>
      </c>
      <c r="K1303">
        <v>56.67</v>
      </c>
      <c r="L1303">
        <v>676315.75</v>
      </c>
      <c r="M1303">
        <v>468944.25</v>
      </c>
      <c r="N1303">
        <v>207371.5</v>
      </c>
    </row>
    <row r="1304" spans="1:14">
      <c r="A1304" t="s">
        <v>14</v>
      </c>
      <c r="B1304" t="s">
        <v>15</v>
      </c>
      <c r="C1304" t="s">
        <v>36</v>
      </c>
      <c r="D1304" t="s">
        <v>21</v>
      </c>
      <c r="E1304" t="s">
        <v>37</v>
      </c>
      <c r="F1304" s="18">
        <v>42179</v>
      </c>
      <c r="G1304">
        <v>242512738</v>
      </c>
      <c r="H1304" s="18">
        <v>42200</v>
      </c>
      <c r="I1304">
        <v>3763</v>
      </c>
      <c r="J1304">
        <v>109.28</v>
      </c>
      <c r="K1304">
        <v>35.840000000000003</v>
      </c>
      <c r="L1304">
        <v>411220.64</v>
      </c>
      <c r="M1304">
        <v>134865.92000000001</v>
      </c>
      <c r="N1304">
        <v>276354.71999999997</v>
      </c>
    </row>
    <row r="1305" spans="1:14">
      <c r="A1305" t="s">
        <v>34</v>
      </c>
      <c r="B1305" t="s">
        <v>85</v>
      </c>
      <c r="C1305" t="s">
        <v>36</v>
      </c>
      <c r="D1305" t="s">
        <v>17</v>
      </c>
      <c r="E1305" t="s">
        <v>18</v>
      </c>
      <c r="F1305" s="18">
        <v>41447</v>
      </c>
      <c r="G1305">
        <v>277429091</v>
      </c>
      <c r="H1305" s="18">
        <v>41450</v>
      </c>
      <c r="I1305">
        <v>6288</v>
      </c>
      <c r="J1305">
        <v>109.28</v>
      </c>
      <c r="K1305">
        <v>35.840000000000003</v>
      </c>
      <c r="L1305">
        <v>687152.64000000001</v>
      </c>
      <c r="M1305">
        <v>225361.92000000001</v>
      </c>
      <c r="N1305">
        <v>461790.71999999997</v>
      </c>
    </row>
    <row r="1306" spans="1:14">
      <c r="A1306" t="s">
        <v>26</v>
      </c>
      <c r="B1306" t="s">
        <v>30</v>
      </c>
      <c r="C1306" t="s">
        <v>71</v>
      </c>
      <c r="D1306" t="s">
        <v>21</v>
      </c>
      <c r="E1306" t="s">
        <v>37</v>
      </c>
      <c r="F1306" s="18">
        <v>41805</v>
      </c>
      <c r="G1306">
        <v>837450730</v>
      </c>
      <c r="H1306" s="18">
        <v>41839</v>
      </c>
      <c r="I1306">
        <v>9136</v>
      </c>
      <c r="J1306">
        <v>154.06</v>
      </c>
      <c r="K1306">
        <v>90.93</v>
      </c>
      <c r="L1306">
        <v>1407492.16</v>
      </c>
      <c r="M1306">
        <v>830736.48</v>
      </c>
      <c r="N1306">
        <v>576755.68000000005</v>
      </c>
    </row>
    <row r="1307" spans="1:14">
      <c r="A1307" t="s">
        <v>23</v>
      </c>
      <c r="B1307" t="s">
        <v>83</v>
      </c>
      <c r="C1307" t="s">
        <v>33</v>
      </c>
      <c r="D1307" t="s">
        <v>21</v>
      </c>
      <c r="E1307" t="s">
        <v>37</v>
      </c>
      <c r="F1307" s="18">
        <v>42276</v>
      </c>
      <c r="G1307">
        <v>625751483</v>
      </c>
      <c r="H1307" s="18">
        <v>42278</v>
      </c>
      <c r="I1307">
        <v>2624</v>
      </c>
      <c r="J1307">
        <v>81.73</v>
      </c>
      <c r="K1307">
        <v>56.67</v>
      </c>
      <c r="L1307">
        <v>214459.51999999999</v>
      </c>
      <c r="M1307">
        <v>148702.07999999999</v>
      </c>
      <c r="N1307">
        <v>65757.440000000002</v>
      </c>
    </row>
    <row r="1308" spans="1:14">
      <c r="A1308" t="s">
        <v>23</v>
      </c>
      <c r="B1308" t="s">
        <v>106</v>
      </c>
      <c r="C1308" t="s">
        <v>59</v>
      </c>
      <c r="D1308" t="s">
        <v>17</v>
      </c>
      <c r="E1308" t="s">
        <v>22</v>
      </c>
      <c r="F1308" s="18">
        <v>42273</v>
      </c>
      <c r="G1308">
        <v>665817677</v>
      </c>
      <c r="H1308" s="18">
        <v>42287</v>
      </c>
      <c r="I1308">
        <v>9102</v>
      </c>
      <c r="J1308">
        <v>9.33</v>
      </c>
      <c r="K1308">
        <v>6.92</v>
      </c>
      <c r="L1308">
        <v>84921.66</v>
      </c>
      <c r="M1308">
        <v>62985.84</v>
      </c>
      <c r="N1308">
        <v>21935.82</v>
      </c>
    </row>
    <row r="1309" spans="1:14">
      <c r="A1309" t="s">
        <v>34</v>
      </c>
      <c r="B1309" t="s">
        <v>68</v>
      </c>
      <c r="C1309" t="s">
        <v>59</v>
      </c>
      <c r="D1309" t="s">
        <v>17</v>
      </c>
      <c r="E1309" t="s">
        <v>18</v>
      </c>
      <c r="F1309" s="18">
        <v>40215</v>
      </c>
      <c r="G1309">
        <v>251448142</v>
      </c>
      <c r="H1309" s="18">
        <v>40227</v>
      </c>
      <c r="I1309">
        <v>7948</v>
      </c>
      <c r="J1309">
        <v>9.33</v>
      </c>
      <c r="K1309">
        <v>6.92</v>
      </c>
      <c r="L1309">
        <v>74154.84</v>
      </c>
      <c r="M1309">
        <v>55000.160000000003</v>
      </c>
      <c r="N1309">
        <v>19154.68</v>
      </c>
    </row>
    <row r="1310" spans="1:14">
      <c r="A1310" t="s">
        <v>23</v>
      </c>
      <c r="B1310" t="s">
        <v>98</v>
      </c>
      <c r="C1310" t="s">
        <v>16</v>
      </c>
      <c r="D1310" t="s">
        <v>21</v>
      </c>
      <c r="E1310" t="s">
        <v>29</v>
      </c>
      <c r="F1310" s="18">
        <v>40441</v>
      </c>
      <c r="G1310">
        <v>996754205</v>
      </c>
      <c r="H1310" s="18">
        <v>40443</v>
      </c>
      <c r="I1310">
        <v>574</v>
      </c>
      <c r="J1310">
        <v>255.28</v>
      </c>
      <c r="K1310">
        <v>159.41999999999999</v>
      </c>
      <c r="L1310">
        <v>146530.72</v>
      </c>
      <c r="M1310">
        <v>91507.08</v>
      </c>
      <c r="N1310">
        <v>55023.64</v>
      </c>
    </row>
    <row r="1311" spans="1:14">
      <c r="A1311" t="s">
        <v>31</v>
      </c>
      <c r="B1311" t="s">
        <v>149</v>
      </c>
      <c r="C1311" t="s">
        <v>71</v>
      </c>
      <c r="D1311" t="s">
        <v>21</v>
      </c>
      <c r="E1311" t="s">
        <v>37</v>
      </c>
      <c r="F1311" s="18">
        <v>40763</v>
      </c>
      <c r="G1311">
        <v>986159694</v>
      </c>
      <c r="H1311" s="18">
        <v>40792</v>
      </c>
      <c r="I1311">
        <v>5423</v>
      </c>
      <c r="J1311">
        <v>154.06</v>
      </c>
      <c r="K1311">
        <v>90.93</v>
      </c>
      <c r="L1311">
        <v>835467.38</v>
      </c>
      <c r="M1311">
        <v>493113.39</v>
      </c>
      <c r="N1311">
        <v>342353.99</v>
      </c>
    </row>
    <row r="1312" spans="1:14">
      <c r="A1312" t="s">
        <v>26</v>
      </c>
      <c r="B1312" t="s">
        <v>146</v>
      </c>
      <c r="C1312" t="s">
        <v>79</v>
      </c>
      <c r="D1312" t="s">
        <v>21</v>
      </c>
      <c r="E1312" t="s">
        <v>37</v>
      </c>
      <c r="F1312" s="18">
        <v>42152</v>
      </c>
      <c r="G1312">
        <v>624400937</v>
      </c>
      <c r="H1312" s="18">
        <v>42201</v>
      </c>
      <c r="I1312">
        <v>2968</v>
      </c>
      <c r="J1312">
        <v>668.27</v>
      </c>
      <c r="K1312">
        <v>502.54</v>
      </c>
      <c r="L1312">
        <v>1983425.36</v>
      </c>
      <c r="M1312">
        <v>1491538.72</v>
      </c>
      <c r="N1312">
        <v>491886.64</v>
      </c>
    </row>
    <row r="1313" spans="1:14">
      <c r="A1313" t="s">
        <v>14</v>
      </c>
      <c r="B1313" t="s">
        <v>161</v>
      </c>
      <c r="C1313" t="s">
        <v>33</v>
      </c>
      <c r="D1313" t="s">
        <v>21</v>
      </c>
      <c r="E1313" t="s">
        <v>18</v>
      </c>
      <c r="F1313" s="18">
        <v>41814</v>
      </c>
      <c r="G1313">
        <v>386526763</v>
      </c>
      <c r="H1313" s="18">
        <v>41821</v>
      </c>
      <c r="I1313">
        <v>713</v>
      </c>
      <c r="J1313">
        <v>81.73</v>
      </c>
      <c r="K1313">
        <v>56.67</v>
      </c>
      <c r="L1313">
        <v>58273.49</v>
      </c>
      <c r="M1313">
        <v>40405.71</v>
      </c>
      <c r="N1313">
        <v>17867.78</v>
      </c>
    </row>
    <row r="1314" spans="1:14">
      <c r="A1314" t="s">
        <v>40</v>
      </c>
      <c r="B1314" t="s">
        <v>126</v>
      </c>
      <c r="C1314" t="s">
        <v>45</v>
      </c>
      <c r="D1314" t="s">
        <v>17</v>
      </c>
      <c r="E1314" t="s">
        <v>37</v>
      </c>
      <c r="F1314" s="18">
        <v>42880</v>
      </c>
      <c r="G1314">
        <v>367898499</v>
      </c>
      <c r="H1314" s="18">
        <v>42895</v>
      </c>
      <c r="I1314">
        <v>8196</v>
      </c>
      <c r="J1314">
        <v>437.2</v>
      </c>
      <c r="K1314">
        <v>263.33</v>
      </c>
      <c r="L1314">
        <v>3583291.2</v>
      </c>
      <c r="M1314">
        <v>2158252.6800000002</v>
      </c>
      <c r="N1314">
        <v>1425038.52</v>
      </c>
    </row>
    <row r="1315" spans="1:14">
      <c r="A1315" t="s">
        <v>23</v>
      </c>
      <c r="B1315" t="s">
        <v>187</v>
      </c>
      <c r="C1315" t="s">
        <v>28</v>
      </c>
      <c r="D1315" t="s">
        <v>17</v>
      </c>
      <c r="E1315" t="s">
        <v>37</v>
      </c>
      <c r="F1315" s="18">
        <v>41953</v>
      </c>
      <c r="G1315">
        <v>734189975</v>
      </c>
      <c r="H1315" s="18">
        <v>41972</v>
      </c>
      <c r="I1315">
        <v>1984</v>
      </c>
      <c r="J1315">
        <v>205.7</v>
      </c>
      <c r="K1315">
        <v>117.11</v>
      </c>
      <c r="L1315">
        <v>408108.79999999999</v>
      </c>
      <c r="M1315">
        <v>232346.23999999999</v>
      </c>
      <c r="N1315">
        <v>175762.56</v>
      </c>
    </row>
    <row r="1316" spans="1:14">
      <c r="A1316" t="s">
        <v>40</v>
      </c>
      <c r="B1316" t="s">
        <v>188</v>
      </c>
      <c r="C1316" t="s">
        <v>45</v>
      </c>
      <c r="D1316" t="s">
        <v>21</v>
      </c>
      <c r="E1316" t="s">
        <v>29</v>
      </c>
      <c r="F1316" s="18">
        <v>41556</v>
      </c>
      <c r="G1316">
        <v>371387517</v>
      </c>
      <c r="H1316" s="18">
        <v>41586</v>
      </c>
      <c r="I1316">
        <v>674</v>
      </c>
      <c r="J1316">
        <v>437.2</v>
      </c>
      <c r="K1316">
        <v>263.33</v>
      </c>
      <c r="L1316">
        <v>294672.8</v>
      </c>
      <c r="M1316">
        <v>177484.42</v>
      </c>
      <c r="N1316">
        <v>117188.38</v>
      </c>
    </row>
    <row r="1317" spans="1:14">
      <c r="A1317" t="s">
        <v>23</v>
      </c>
      <c r="B1317" t="s">
        <v>207</v>
      </c>
      <c r="C1317" t="s">
        <v>25</v>
      </c>
      <c r="D1317" t="s">
        <v>17</v>
      </c>
      <c r="E1317" t="s">
        <v>29</v>
      </c>
      <c r="F1317" s="18">
        <v>40454</v>
      </c>
      <c r="G1317">
        <v>935789954</v>
      </c>
      <c r="H1317" s="18">
        <v>40500</v>
      </c>
      <c r="I1317">
        <v>9898</v>
      </c>
      <c r="J1317">
        <v>47.45</v>
      </c>
      <c r="K1317">
        <v>31.79</v>
      </c>
      <c r="L1317">
        <v>469660.1</v>
      </c>
      <c r="M1317">
        <v>314657.42</v>
      </c>
      <c r="N1317">
        <v>155002.68</v>
      </c>
    </row>
    <row r="1318" spans="1:14">
      <c r="A1318" t="s">
        <v>23</v>
      </c>
      <c r="B1318" t="s">
        <v>187</v>
      </c>
      <c r="C1318" t="s">
        <v>28</v>
      </c>
      <c r="D1318" t="s">
        <v>17</v>
      </c>
      <c r="E1318" t="s">
        <v>18</v>
      </c>
      <c r="F1318" s="18">
        <v>40566</v>
      </c>
      <c r="G1318">
        <v>104008615</v>
      </c>
      <c r="H1318" s="18">
        <v>40596</v>
      </c>
      <c r="I1318">
        <v>7315</v>
      </c>
      <c r="J1318">
        <v>205.7</v>
      </c>
      <c r="K1318">
        <v>117.11</v>
      </c>
      <c r="L1318">
        <v>1504695.5</v>
      </c>
      <c r="M1318">
        <v>856659.65</v>
      </c>
      <c r="N1318">
        <v>648035.85</v>
      </c>
    </row>
    <row r="1319" spans="1:14">
      <c r="A1319" t="s">
        <v>23</v>
      </c>
      <c r="B1319" t="s">
        <v>207</v>
      </c>
      <c r="C1319" t="s">
        <v>25</v>
      </c>
      <c r="D1319" t="s">
        <v>17</v>
      </c>
      <c r="E1319" t="s">
        <v>37</v>
      </c>
      <c r="F1319" s="18">
        <v>42818</v>
      </c>
      <c r="G1319">
        <v>122967326</v>
      </c>
      <c r="H1319" s="18">
        <v>42850</v>
      </c>
      <c r="I1319">
        <v>7619</v>
      </c>
      <c r="J1319">
        <v>47.45</v>
      </c>
      <c r="K1319">
        <v>31.79</v>
      </c>
      <c r="L1319">
        <v>361521.55</v>
      </c>
      <c r="M1319">
        <v>242208.01</v>
      </c>
      <c r="N1319">
        <v>119313.54</v>
      </c>
    </row>
    <row r="1320" spans="1:14">
      <c r="A1320" t="s">
        <v>31</v>
      </c>
      <c r="B1320" t="s">
        <v>145</v>
      </c>
      <c r="C1320" t="s">
        <v>16</v>
      </c>
      <c r="D1320" t="s">
        <v>17</v>
      </c>
      <c r="E1320" t="s">
        <v>22</v>
      </c>
      <c r="F1320" s="18">
        <v>40226</v>
      </c>
      <c r="G1320">
        <v>159902417</v>
      </c>
      <c r="H1320" s="18">
        <v>40242</v>
      </c>
      <c r="I1320">
        <v>7533</v>
      </c>
      <c r="J1320">
        <v>255.28</v>
      </c>
      <c r="K1320">
        <v>159.41999999999999</v>
      </c>
      <c r="L1320">
        <v>1923024.24</v>
      </c>
      <c r="M1320">
        <v>1200910.8600000001</v>
      </c>
      <c r="N1320">
        <v>722113.38</v>
      </c>
    </row>
    <row r="1321" spans="1:14">
      <c r="A1321" t="s">
        <v>53</v>
      </c>
      <c r="B1321" t="s">
        <v>210</v>
      </c>
      <c r="C1321" t="s">
        <v>50</v>
      </c>
      <c r="D1321" t="s">
        <v>21</v>
      </c>
      <c r="E1321" t="s">
        <v>22</v>
      </c>
      <c r="F1321" s="18">
        <v>41406</v>
      </c>
      <c r="G1321">
        <v>352362716</v>
      </c>
      <c r="H1321" s="18">
        <v>41441</v>
      </c>
      <c r="I1321">
        <v>813</v>
      </c>
      <c r="J1321">
        <v>421.89</v>
      </c>
      <c r="K1321">
        <v>364.69</v>
      </c>
      <c r="L1321">
        <v>342996.57</v>
      </c>
      <c r="M1321">
        <v>296492.96999999997</v>
      </c>
      <c r="N1321">
        <v>46503.6</v>
      </c>
    </row>
    <row r="1322" spans="1:14">
      <c r="A1322" t="s">
        <v>40</v>
      </c>
      <c r="B1322" t="s">
        <v>86</v>
      </c>
      <c r="C1322" t="s">
        <v>25</v>
      </c>
      <c r="D1322" t="s">
        <v>17</v>
      </c>
      <c r="E1322" t="s">
        <v>22</v>
      </c>
      <c r="F1322" s="18">
        <v>41538</v>
      </c>
      <c r="G1322">
        <v>458209550</v>
      </c>
      <c r="H1322" s="18">
        <v>41541</v>
      </c>
      <c r="I1322">
        <v>3243</v>
      </c>
      <c r="J1322">
        <v>47.45</v>
      </c>
      <c r="K1322">
        <v>31.79</v>
      </c>
      <c r="L1322">
        <v>153880.35</v>
      </c>
      <c r="M1322">
        <v>103094.97</v>
      </c>
      <c r="N1322">
        <v>50785.38</v>
      </c>
    </row>
    <row r="1323" spans="1:14">
      <c r="A1323" t="s">
        <v>23</v>
      </c>
      <c r="B1323" t="s">
        <v>63</v>
      </c>
      <c r="C1323" t="s">
        <v>28</v>
      </c>
      <c r="D1323" t="s">
        <v>21</v>
      </c>
      <c r="E1323" t="s">
        <v>18</v>
      </c>
      <c r="F1323" s="18">
        <v>40335</v>
      </c>
      <c r="G1323">
        <v>305616748</v>
      </c>
      <c r="H1323" s="18">
        <v>40360</v>
      </c>
      <c r="I1323">
        <v>7642</v>
      </c>
      <c r="J1323">
        <v>205.7</v>
      </c>
      <c r="K1323">
        <v>117.11</v>
      </c>
      <c r="L1323">
        <v>1571959.4</v>
      </c>
      <c r="M1323">
        <v>894954.62</v>
      </c>
      <c r="N1323">
        <v>677004.78</v>
      </c>
    </row>
    <row r="1324" spans="1:14">
      <c r="A1324" t="s">
        <v>23</v>
      </c>
      <c r="B1324" t="s">
        <v>120</v>
      </c>
      <c r="C1324" t="s">
        <v>43</v>
      </c>
      <c r="D1324" t="s">
        <v>21</v>
      </c>
      <c r="E1324" t="s">
        <v>18</v>
      </c>
      <c r="F1324" s="18">
        <v>40668</v>
      </c>
      <c r="G1324">
        <v>243070638</v>
      </c>
      <c r="H1324" s="18">
        <v>40685</v>
      </c>
      <c r="I1324">
        <v>8858</v>
      </c>
      <c r="J1324">
        <v>651.21</v>
      </c>
      <c r="K1324">
        <v>524.96</v>
      </c>
      <c r="L1324">
        <v>5768418.1799999997</v>
      </c>
      <c r="M1324">
        <v>4650095.68</v>
      </c>
      <c r="N1324">
        <v>1118322.5</v>
      </c>
    </row>
    <row r="1325" spans="1:14">
      <c r="A1325" t="s">
        <v>40</v>
      </c>
      <c r="B1325" t="s">
        <v>123</v>
      </c>
      <c r="C1325" t="s">
        <v>33</v>
      </c>
      <c r="D1325" t="s">
        <v>21</v>
      </c>
      <c r="E1325" t="s">
        <v>18</v>
      </c>
      <c r="F1325" s="18">
        <v>41646</v>
      </c>
      <c r="G1325">
        <v>689370048</v>
      </c>
      <c r="H1325" s="18">
        <v>41680</v>
      </c>
      <c r="I1325">
        <v>8771</v>
      </c>
      <c r="J1325">
        <v>81.73</v>
      </c>
      <c r="K1325">
        <v>56.67</v>
      </c>
      <c r="L1325">
        <v>716853.83</v>
      </c>
      <c r="M1325">
        <v>497052.57</v>
      </c>
      <c r="N1325">
        <v>219801.26</v>
      </c>
    </row>
    <row r="1326" spans="1:14">
      <c r="A1326" t="s">
        <v>31</v>
      </c>
      <c r="B1326" t="s">
        <v>163</v>
      </c>
      <c r="C1326" t="s">
        <v>25</v>
      </c>
      <c r="D1326" t="s">
        <v>21</v>
      </c>
      <c r="E1326" t="s">
        <v>37</v>
      </c>
      <c r="F1326" s="18">
        <v>42769</v>
      </c>
      <c r="G1326">
        <v>783626306</v>
      </c>
      <c r="H1326" s="18">
        <v>42814</v>
      </c>
      <c r="I1326">
        <v>1293</v>
      </c>
      <c r="J1326">
        <v>47.45</v>
      </c>
      <c r="K1326">
        <v>31.79</v>
      </c>
      <c r="L1326">
        <v>61352.85</v>
      </c>
      <c r="M1326">
        <v>41104.47</v>
      </c>
      <c r="N1326">
        <v>20248.38</v>
      </c>
    </row>
    <row r="1327" spans="1:14">
      <c r="A1327" t="s">
        <v>31</v>
      </c>
      <c r="B1327" t="s">
        <v>49</v>
      </c>
      <c r="C1327" t="s">
        <v>25</v>
      </c>
      <c r="D1327" t="s">
        <v>21</v>
      </c>
      <c r="E1327" t="s">
        <v>22</v>
      </c>
      <c r="F1327" s="18">
        <v>42542</v>
      </c>
      <c r="G1327">
        <v>635263240</v>
      </c>
      <c r="H1327" s="18">
        <v>42548</v>
      </c>
      <c r="I1327">
        <v>7364</v>
      </c>
      <c r="J1327">
        <v>47.45</v>
      </c>
      <c r="K1327">
        <v>31.79</v>
      </c>
      <c r="L1327">
        <v>349421.8</v>
      </c>
      <c r="M1327">
        <v>234101.56</v>
      </c>
      <c r="N1327">
        <v>115320.24</v>
      </c>
    </row>
    <row r="1328" spans="1:14">
      <c r="A1328" t="s">
        <v>34</v>
      </c>
      <c r="B1328" t="s">
        <v>60</v>
      </c>
      <c r="C1328" t="s">
        <v>33</v>
      </c>
      <c r="D1328" t="s">
        <v>21</v>
      </c>
      <c r="E1328" t="s">
        <v>29</v>
      </c>
      <c r="F1328" s="18">
        <v>42624</v>
      </c>
      <c r="G1328">
        <v>874017179</v>
      </c>
      <c r="H1328" s="18">
        <v>42662</v>
      </c>
      <c r="I1328">
        <v>9961</v>
      </c>
      <c r="J1328">
        <v>81.73</v>
      </c>
      <c r="K1328">
        <v>56.67</v>
      </c>
      <c r="L1328">
        <v>814112.53</v>
      </c>
      <c r="M1328">
        <v>564489.87</v>
      </c>
      <c r="N1328">
        <v>249622.66</v>
      </c>
    </row>
    <row r="1329" spans="1:14">
      <c r="A1329" t="s">
        <v>31</v>
      </c>
      <c r="B1329" t="s">
        <v>99</v>
      </c>
      <c r="C1329" t="s">
        <v>43</v>
      </c>
      <c r="D1329" t="s">
        <v>17</v>
      </c>
      <c r="E1329" t="s">
        <v>37</v>
      </c>
      <c r="F1329" s="18">
        <v>40915</v>
      </c>
      <c r="G1329">
        <v>399936950</v>
      </c>
      <c r="H1329" s="18">
        <v>40965</v>
      </c>
      <c r="I1329">
        <v>9086</v>
      </c>
      <c r="J1329">
        <v>651.21</v>
      </c>
      <c r="K1329">
        <v>524.96</v>
      </c>
      <c r="L1329">
        <v>5916894.0599999996</v>
      </c>
      <c r="M1329">
        <v>4769786.5599999996</v>
      </c>
      <c r="N1329">
        <v>1147107.5</v>
      </c>
    </row>
    <row r="1330" spans="1:14">
      <c r="A1330" t="s">
        <v>31</v>
      </c>
      <c r="B1330" t="s">
        <v>133</v>
      </c>
      <c r="C1330" t="s">
        <v>71</v>
      </c>
      <c r="D1330" t="s">
        <v>17</v>
      </c>
      <c r="E1330" t="s">
        <v>22</v>
      </c>
      <c r="F1330" s="18">
        <v>41236</v>
      </c>
      <c r="G1330">
        <v>433383882</v>
      </c>
      <c r="H1330" s="18">
        <v>41247</v>
      </c>
      <c r="I1330">
        <v>6776</v>
      </c>
      <c r="J1330">
        <v>154.06</v>
      </c>
      <c r="K1330">
        <v>90.93</v>
      </c>
      <c r="L1330">
        <v>1043910.56</v>
      </c>
      <c r="M1330">
        <v>616141.68000000005</v>
      </c>
      <c r="N1330">
        <v>427768.88</v>
      </c>
    </row>
    <row r="1331" spans="1:14">
      <c r="A1331" t="s">
        <v>34</v>
      </c>
      <c r="B1331" t="s">
        <v>95</v>
      </c>
      <c r="C1331" t="s">
        <v>50</v>
      </c>
      <c r="D1331" t="s">
        <v>21</v>
      </c>
      <c r="E1331" t="s">
        <v>18</v>
      </c>
      <c r="F1331" s="18">
        <v>40881</v>
      </c>
      <c r="G1331">
        <v>465031802</v>
      </c>
      <c r="H1331" s="18">
        <v>40914</v>
      </c>
      <c r="I1331">
        <v>2099</v>
      </c>
      <c r="J1331">
        <v>421.89</v>
      </c>
      <c r="K1331">
        <v>364.69</v>
      </c>
      <c r="L1331">
        <v>885547.11</v>
      </c>
      <c r="M1331">
        <v>765484.31</v>
      </c>
      <c r="N1331">
        <v>120062.8</v>
      </c>
    </row>
    <row r="1332" spans="1:14">
      <c r="A1332" t="s">
        <v>23</v>
      </c>
      <c r="B1332" t="s">
        <v>52</v>
      </c>
      <c r="C1332" t="s">
        <v>36</v>
      </c>
      <c r="D1332" t="s">
        <v>21</v>
      </c>
      <c r="E1332" t="s">
        <v>29</v>
      </c>
      <c r="F1332" s="18">
        <v>40302</v>
      </c>
      <c r="G1332">
        <v>505867040</v>
      </c>
      <c r="H1332" s="18">
        <v>40341</v>
      </c>
      <c r="I1332">
        <v>6153</v>
      </c>
      <c r="J1332">
        <v>109.28</v>
      </c>
      <c r="K1332">
        <v>35.840000000000003</v>
      </c>
      <c r="L1332">
        <v>672399.84</v>
      </c>
      <c r="M1332">
        <v>220523.51999999999</v>
      </c>
      <c r="N1332">
        <v>451876.32</v>
      </c>
    </row>
    <row r="1333" spans="1:14">
      <c r="A1333" t="s">
        <v>23</v>
      </c>
      <c r="B1333" t="s">
        <v>168</v>
      </c>
      <c r="C1333" t="s">
        <v>45</v>
      </c>
      <c r="D1333" t="s">
        <v>17</v>
      </c>
      <c r="E1333" t="s">
        <v>22</v>
      </c>
      <c r="F1333" s="18">
        <v>41718</v>
      </c>
      <c r="G1333">
        <v>637188422</v>
      </c>
      <c r="H1333" s="18">
        <v>41758</v>
      </c>
      <c r="I1333">
        <v>7069</v>
      </c>
      <c r="J1333">
        <v>437.2</v>
      </c>
      <c r="K1333">
        <v>263.33</v>
      </c>
      <c r="L1333">
        <v>3090566.8</v>
      </c>
      <c r="M1333">
        <v>1861479.77</v>
      </c>
      <c r="N1333">
        <v>1229087.03</v>
      </c>
    </row>
    <row r="1334" spans="1:14">
      <c r="A1334" t="s">
        <v>31</v>
      </c>
      <c r="B1334" t="s">
        <v>57</v>
      </c>
      <c r="C1334" t="s">
        <v>71</v>
      </c>
      <c r="D1334" t="s">
        <v>17</v>
      </c>
      <c r="E1334" t="s">
        <v>18</v>
      </c>
      <c r="F1334" s="18">
        <v>42209</v>
      </c>
      <c r="G1334">
        <v>560607278</v>
      </c>
      <c r="H1334" s="18">
        <v>42219</v>
      </c>
      <c r="I1334">
        <v>5006</v>
      </c>
      <c r="J1334">
        <v>154.06</v>
      </c>
      <c r="K1334">
        <v>90.93</v>
      </c>
      <c r="L1334">
        <v>771224.36</v>
      </c>
      <c r="M1334">
        <v>455195.58</v>
      </c>
      <c r="N1334">
        <v>316028.78000000003</v>
      </c>
    </row>
    <row r="1335" spans="1:14">
      <c r="A1335" t="s">
        <v>31</v>
      </c>
      <c r="B1335" t="s">
        <v>172</v>
      </c>
      <c r="C1335" t="s">
        <v>45</v>
      </c>
      <c r="D1335" t="s">
        <v>21</v>
      </c>
      <c r="E1335" t="s">
        <v>18</v>
      </c>
      <c r="F1335" s="18">
        <v>40626</v>
      </c>
      <c r="G1335">
        <v>948047435</v>
      </c>
      <c r="H1335" s="18">
        <v>40639</v>
      </c>
      <c r="I1335">
        <v>7159</v>
      </c>
      <c r="J1335">
        <v>437.2</v>
      </c>
      <c r="K1335">
        <v>263.33</v>
      </c>
      <c r="L1335">
        <v>3129914.8</v>
      </c>
      <c r="M1335">
        <v>1885179.47</v>
      </c>
      <c r="N1335">
        <v>1244735.33</v>
      </c>
    </row>
    <row r="1336" spans="1:14">
      <c r="A1336" t="s">
        <v>40</v>
      </c>
      <c r="B1336" t="s">
        <v>205</v>
      </c>
      <c r="C1336" t="s">
        <v>45</v>
      </c>
      <c r="D1336" t="s">
        <v>21</v>
      </c>
      <c r="E1336" t="s">
        <v>22</v>
      </c>
      <c r="F1336" s="18">
        <v>41740</v>
      </c>
      <c r="G1336">
        <v>291745221</v>
      </c>
      <c r="H1336" s="18">
        <v>41766</v>
      </c>
      <c r="I1336">
        <v>2749</v>
      </c>
      <c r="J1336">
        <v>437.2</v>
      </c>
      <c r="K1336">
        <v>263.33</v>
      </c>
      <c r="L1336">
        <v>1201862.8</v>
      </c>
      <c r="M1336">
        <v>723894.17</v>
      </c>
      <c r="N1336">
        <v>477968.63</v>
      </c>
    </row>
    <row r="1337" spans="1:14">
      <c r="A1337" t="s">
        <v>40</v>
      </c>
      <c r="B1337" t="s">
        <v>72</v>
      </c>
      <c r="C1337" t="s">
        <v>16</v>
      </c>
      <c r="D1337" t="s">
        <v>17</v>
      </c>
      <c r="E1337" t="s">
        <v>37</v>
      </c>
      <c r="F1337" s="18">
        <v>41031</v>
      </c>
      <c r="G1337">
        <v>754249465</v>
      </c>
      <c r="H1337" s="18">
        <v>41043</v>
      </c>
      <c r="I1337">
        <v>8033</v>
      </c>
      <c r="J1337">
        <v>255.28</v>
      </c>
      <c r="K1337">
        <v>159.41999999999999</v>
      </c>
      <c r="L1337">
        <v>2050664.24</v>
      </c>
      <c r="M1337">
        <v>1280620.8600000001</v>
      </c>
      <c r="N1337">
        <v>770043.38</v>
      </c>
    </row>
    <row r="1338" spans="1:14">
      <c r="A1338" t="s">
        <v>23</v>
      </c>
      <c r="B1338" t="s">
        <v>83</v>
      </c>
      <c r="C1338" t="s">
        <v>28</v>
      </c>
      <c r="D1338" t="s">
        <v>17</v>
      </c>
      <c r="E1338" t="s">
        <v>37</v>
      </c>
      <c r="F1338" s="18">
        <v>42665</v>
      </c>
      <c r="G1338">
        <v>518421494</v>
      </c>
      <c r="H1338" s="18">
        <v>42665</v>
      </c>
      <c r="I1338">
        <v>1296</v>
      </c>
      <c r="J1338">
        <v>205.7</v>
      </c>
      <c r="K1338">
        <v>117.11</v>
      </c>
      <c r="L1338">
        <v>266587.2</v>
      </c>
      <c r="M1338">
        <v>151774.56</v>
      </c>
      <c r="N1338">
        <v>114812.64</v>
      </c>
    </row>
    <row r="1339" spans="1:14">
      <c r="A1339" t="s">
        <v>31</v>
      </c>
      <c r="B1339" t="s">
        <v>149</v>
      </c>
      <c r="C1339" t="s">
        <v>16</v>
      </c>
      <c r="D1339" t="s">
        <v>17</v>
      </c>
      <c r="E1339" t="s">
        <v>29</v>
      </c>
      <c r="F1339" s="18">
        <v>41517</v>
      </c>
      <c r="G1339">
        <v>537435138</v>
      </c>
      <c r="H1339" s="18">
        <v>41522</v>
      </c>
      <c r="I1339">
        <v>7855</v>
      </c>
      <c r="J1339">
        <v>255.28</v>
      </c>
      <c r="K1339">
        <v>159.41999999999999</v>
      </c>
      <c r="L1339">
        <v>2005224.4</v>
      </c>
      <c r="M1339">
        <v>1252244.1000000001</v>
      </c>
      <c r="N1339">
        <v>752980.3</v>
      </c>
    </row>
    <row r="1340" spans="1:14">
      <c r="A1340" t="s">
        <v>40</v>
      </c>
      <c r="B1340" t="s">
        <v>135</v>
      </c>
      <c r="C1340" t="s">
        <v>25</v>
      </c>
      <c r="D1340" t="s">
        <v>17</v>
      </c>
      <c r="E1340" t="s">
        <v>37</v>
      </c>
      <c r="F1340" s="18">
        <v>41148</v>
      </c>
      <c r="G1340">
        <v>484776723</v>
      </c>
      <c r="H1340" s="18">
        <v>41156</v>
      </c>
      <c r="I1340">
        <v>5060</v>
      </c>
      <c r="J1340">
        <v>47.45</v>
      </c>
      <c r="K1340">
        <v>31.79</v>
      </c>
      <c r="L1340">
        <v>240097</v>
      </c>
      <c r="M1340">
        <v>160857.4</v>
      </c>
      <c r="N1340">
        <v>79239.600000000006</v>
      </c>
    </row>
    <row r="1341" spans="1:14">
      <c r="A1341" t="s">
        <v>23</v>
      </c>
      <c r="B1341" t="s">
        <v>118</v>
      </c>
      <c r="C1341" t="s">
        <v>59</v>
      </c>
      <c r="D1341" t="s">
        <v>21</v>
      </c>
      <c r="E1341" t="s">
        <v>18</v>
      </c>
      <c r="F1341" s="18">
        <v>41360</v>
      </c>
      <c r="G1341">
        <v>104245078</v>
      </c>
      <c r="H1341" s="18">
        <v>41385</v>
      </c>
      <c r="I1341">
        <v>7290</v>
      </c>
      <c r="J1341">
        <v>9.33</v>
      </c>
      <c r="K1341">
        <v>6.92</v>
      </c>
      <c r="L1341">
        <v>68015.7</v>
      </c>
      <c r="M1341">
        <v>50446.8</v>
      </c>
      <c r="N1341">
        <v>17568.900000000001</v>
      </c>
    </row>
    <row r="1342" spans="1:14">
      <c r="A1342" t="s">
        <v>14</v>
      </c>
      <c r="B1342" t="s">
        <v>161</v>
      </c>
      <c r="C1342" t="s">
        <v>25</v>
      </c>
      <c r="D1342" t="s">
        <v>21</v>
      </c>
      <c r="E1342" t="s">
        <v>37</v>
      </c>
      <c r="F1342" s="18">
        <v>42343</v>
      </c>
      <c r="G1342">
        <v>559951531</v>
      </c>
      <c r="H1342" s="18">
        <v>42382</v>
      </c>
      <c r="I1342">
        <v>956</v>
      </c>
      <c r="J1342">
        <v>47.45</v>
      </c>
      <c r="K1342">
        <v>31.79</v>
      </c>
      <c r="L1342">
        <v>45362.2</v>
      </c>
      <c r="M1342">
        <v>30391.24</v>
      </c>
      <c r="N1342">
        <v>14970.96</v>
      </c>
    </row>
    <row r="1343" spans="1:14">
      <c r="A1343" t="s">
        <v>23</v>
      </c>
      <c r="B1343" t="s">
        <v>171</v>
      </c>
      <c r="C1343" t="s">
        <v>71</v>
      </c>
      <c r="D1343" t="s">
        <v>17</v>
      </c>
      <c r="E1343" t="s">
        <v>22</v>
      </c>
      <c r="F1343" s="18">
        <v>40528</v>
      </c>
      <c r="G1343">
        <v>386319911</v>
      </c>
      <c r="H1343" s="18">
        <v>40545</v>
      </c>
      <c r="I1343">
        <v>9501</v>
      </c>
      <c r="J1343">
        <v>154.06</v>
      </c>
      <c r="K1343">
        <v>90.93</v>
      </c>
      <c r="L1343">
        <v>1463724.06</v>
      </c>
      <c r="M1343">
        <v>863925.93</v>
      </c>
      <c r="N1343">
        <v>599798.13</v>
      </c>
    </row>
    <row r="1344" spans="1:14">
      <c r="A1344" t="s">
        <v>40</v>
      </c>
      <c r="B1344" t="s">
        <v>140</v>
      </c>
      <c r="C1344" t="s">
        <v>71</v>
      </c>
      <c r="D1344" t="s">
        <v>21</v>
      </c>
      <c r="E1344" t="s">
        <v>22</v>
      </c>
      <c r="F1344" s="18">
        <v>41032</v>
      </c>
      <c r="G1344">
        <v>438086545</v>
      </c>
      <c r="H1344" s="18">
        <v>41075</v>
      </c>
      <c r="I1344">
        <v>8399</v>
      </c>
      <c r="J1344">
        <v>154.06</v>
      </c>
      <c r="K1344">
        <v>90.93</v>
      </c>
      <c r="L1344">
        <v>1293949.94</v>
      </c>
      <c r="M1344">
        <v>763721.07</v>
      </c>
      <c r="N1344">
        <v>530228.87</v>
      </c>
    </row>
    <row r="1345" spans="1:14">
      <c r="A1345" t="s">
        <v>23</v>
      </c>
      <c r="B1345" t="s">
        <v>124</v>
      </c>
      <c r="C1345" t="s">
        <v>16</v>
      </c>
      <c r="D1345" t="s">
        <v>17</v>
      </c>
      <c r="E1345" t="s">
        <v>18</v>
      </c>
      <c r="F1345" s="18">
        <v>42446</v>
      </c>
      <c r="G1345">
        <v>740300261</v>
      </c>
      <c r="H1345" s="18">
        <v>42483</v>
      </c>
      <c r="I1345">
        <v>153</v>
      </c>
      <c r="J1345">
        <v>255.28</v>
      </c>
      <c r="K1345">
        <v>159.41999999999999</v>
      </c>
      <c r="L1345">
        <v>39057.839999999997</v>
      </c>
      <c r="M1345">
        <v>24391.26</v>
      </c>
      <c r="N1345">
        <v>14666.58</v>
      </c>
    </row>
    <row r="1346" spans="1:14">
      <c r="A1346" t="s">
        <v>40</v>
      </c>
      <c r="B1346" t="s">
        <v>78</v>
      </c>
      <c r="C1346" t="s">
        <v>16</v>
      </c>
      <c r="D1346" t="s">
        <v>21</v>
      </c>
      <c r="E1346" t="s">
        <v>18</v>
      </c>
      <c r="F1346" s="18">
        <v>40985</v>
      </c>
      <c r="G1346">
        <v>938322389</v>
      </c>
      <c r="H1346" s="18">
        <v>41019</v>
      </c>
      <c r="I1346">
        <v>9301</v>
      </c>
      <c r="J1346">
        <v>255.28</v>
      </c>
      <c r="K1346">
        <v>159.41999999999999</v>
      </c>
      <c r="L1346">
        <v>2374359.2799999998</v>
      </c>
      <c r="M1346">
        <v>1482765.42</v>
      </c>
      <c r="N1346">
        <v>891593.86</v>
      </c>
    </row>
    <row r="1347" spans="1:14">
      <c r="A1347" t="s">
        <v>23</v>
      </c>
      <c r="B1347" t="s">
        <v>178</v>
      </c>
      <c r="C1347" t="s">
        <v>43</v>
      </c>
      <c r="D1347" t="s">
        <v>21</v>
      </c>
      <c r="E1347" t="s">
        <v>22</v>
      </c>
      <c r="F1347" s="18">
        <v>42933</v>
      </c>
      <c r="G1347">
        <v>747826755</v>
      </c>
      <c r="H1347" s="18">
        <v>42938</v>
      </c>
      <c r="I1347">
        <v>7410</v>
      </c>
      <c r="J1347">
        <v>651.21</v>
      </c>
      <c r="K1347">
        <v>524.96</v>
      </c>
      <c r="L1347">
        <v>4825466.0999999996</v>
      </c>
      <c r="M1347">
        <v>3889953.6</v>
      </c>
      <c r="N1347">
        <v>935512.5</v>
      </c>
    </row>
    <row r="1348" spans="1:14">
      <c r="A1348" t="s">
        <v>31</v>
      </c>
      <c r="B1348" t="s">
        <v>99</v>
      </c>
      <c r="C1348" t="s">
        <v>79</v>
      </c>
      <c r="D1348" t="s">
        <v>17</v>
      </c>
      <c r="E1348" t="s">
        <v>18</v>
      </c>
      <c r="F1348" s="18">
        <v>41133</v>
      </c>
      <c r="G1348">
        <v>404799687</v>
      </c>
      <c r="H1348" s="18">
        <v>41170</v>
      </c>
      <c r="I1348">
        <v>8078</v>
      </c>
      <c r="J1348">
        <v>668.27</v>
      </c>
      <c r="K1348">
        <v>502.54</v>
      </c>
      <c r="L1348">
        <v>5398285.0599999996</v>
      </c>
      <c r="M1348">
        <v>4059518.12</v>
      </c>
      <c r="N1348">
        <v>1338766.94</v>
      </c>
    </row>
    <row r="1349" spans="1:14">
      <c r="A1349" t="s">
        <v>23</v>
      </c>
      <c r="B1349" t="s">
        <v>217</v>
      </c>
      <c r="C1349" t="s">
        <v>33</v>
      </c>
      <c r="D1349" t="s">
        <v>21</v>
      </c>
      <c r="E1349" t="s">
        <v>18</v>
      </c>
      <c r="F1349" s="18">
        <v>41264</v>
      </c>
      <c r="G1349">
        <v>215540015</v>
      </c>
      <c r="H1349" s="18">
        <v>41267</v>
      </c>
      <c r="I1349">
        <v>1935</v>
      </c>
      <c r="J1349">
        <v>81.73</v>
      </c>
      <c r="K1349">
        <v>56.67</v>
      </c>
      <c r="L1349">
        <v>158147.54999999999</v>
      </c>
      <c r="M1349">
        <v>109656.45</v>
      </c>
      <c r="N1349">
        <v>48491.1</v>
      </c>
    </row>
    <row r="1350" spans="1:14">
      <c r="A1350" t="s">
        <v>14</v>
      </c>
      <c r="B1350" t="s">
        <v>157</v>
      </c>
      <c r="C1350" t="s">
        <v>33</v>
      </c>
      <c r="D1350" t="s">
        <v>21</v>
      </c>
      <c r="E1350" t="s">
        <v>29</v>
      </c>
      <c r="F1350" s="18">
        <v>41097</v>
      </c>
      <c r="G1350">
        <v>106659066</v>
      </c>
      <c r="H1350" s="18">
        <v>41140</v>
      </c>
      <c r="I1350">
        <v>1643</v>
      </c>
      <c r="J1350">
        <v>81.73</v>
      </c>
      <c r="K1350">
        <v>56.67</v>
      </c>
      <c r="L1350">
        <v>134282.39000000001</v>
      </c>
      <c r="M1350">
        <v>93108.81</v>
      </c>
      <c r="N1350">
        <v>41173.58</v>
      </c>
    </row>
    <row r="1351" spans="1:14">
      <c r="A1351" t="s">
        <v>23</v>
      </c>
      <c r="B1351" t="s">
        <v>147</v>
      </c>
      <c r="C1351" t="s">
        <v>71</v>
      </c>
      <c r="D1351" t="s">
        <v>21</v>
      </c>
      <c r="E1351" t="s">
        <v>22</v>
      </c>
      <c r="F1351" s="18">
        <v>42939</v>
      </c>
      <c r="G1351">
        <v>975080668</v>
      </c>
      <c r="H1351" s="18">
        <v>42967</v>
      </c>
      <c r="I1351">
        <v>6893</v>
      </c>
      <c r="J1351">
        <v>154.06</v>
      </c>
      <c r="K1351">
        <v>90.93</v>
      </c>
      <c r="L1351">
        <v>1061935.58</v>
      </c>
      <c r="M1351">
        <v>626780.49</v>
      </c>
      <c r="N1351">
        <v>435155.09</v>
      </c>
    </row>
    <row r="1352" spans="1:14">
      <c r="A1352" t="s">
        <v>23</v>
      </c>
      <c r="B1352" t="s">
        <v>38</v>
      </c>
      <c r="C1352" t="s">
        <v>16</v>
      </c>
      <c r="D1352" t="s">
        <v>17</v>
      </c>
      <c r="E1352" t="s">
        <v>29</v>
      </c>
      <c r="F1352" s="18">
        <v>41191</v>
      </c>
      <c r="G1352">
        <v>638041150</v>
      </c>
      <c r="H1352" s="18">
        <v>41241</v>
      </c>
      <c r="I1352">
        <v>9410</v>
      </c>
      <c r="J1352">
        <v>255.28</v>
      </c>
      <c r="K1352">
        <v>159.41999999999999</v>
      </c>
      <c r="L1352">
        <v>2402184.7999999998</v>
      </c>
      <c r="M1352">
        <v>1500142.2</v>
      </c>
      <c r="N1352">
        <v>902042.6</v>
      </c>
    </row>
    <row r="1353" spans="1:14">
      <c r="A1353" t="s">
        <v>23</v>
      </c>
      <c r="B1353" t="s">
        <v>179</v>
      </c>
      <c r="C1353" t="s">
        <v>45</v>
      </c>
      <c r="D1353" t="s">
        <v>17</v>
      </c>
      <c r="E1353" t="s">
        <v>22</v>
      </c>
      <c r="F1353" s="18">
        <v>40320</v>
      </c>
      <c r="G1353">
        <v>583089339</v>
      </c>
      <c r="H1353" s="18">
        <v>40355</v>
      </c>
      <c r="I1353">
        <v>7948</v>
      </c>
      <c r="J1353">
        <v>437.2</v>
      </c>
      <c r="K1353">
        <v>263.33</v>
      </c>
      <c r="L1353">
        <v>3474865.6</v>
      </c>
      <c r="M1353">
        <v>2092946.84</v>
      </c>
      <c r="N1353">
        <v>1381918.76</v>
      </c>
    </row>
    <row r="1354" spans="1:14">
      <c r="A1354" t="s">
        <v>23</v>
      </c>
      <c r="B1354" t="s">
        <v>128</v>
      </c>
      <c r="C1354" t="s">
        <v>20</v>
      </c>
      <c r="D1354" t="s">
        <v>17</v>
      </c>
      <c r="E1354" t="s">
        <v>18</v>
      </c>
      <c r="F1354" s="18">
        <v>42419</v>
      </c>
      <c r="G1354">
        <v>118086564</v>
      </c>
      <c r="H1354" s="18">
        <v>42442</v>
      </c>
      <c r="I1354">
        <v>3293</v>
      </c>
      <c r="J1354">
        <v>152.58000000000001</v>
      </c>
      <c r="K1354">
        <v>97.44</v>
      </c>
      <c r="L1354">
        <v>502445.94</v>
      </c>
      <c r="M1354">
        <v>320869.92</v>
      </c>
      <c r="N1354">
        <v>181576.02</v>
      </c>
    </row>
    <row r="1355" spans="1:14">
      <c r="A1355" t="s">
        <v>40</v>
      </c>
      <c r="B1355" t="s">
        <v>101</v>
      </c>
      <c r="C1355" t="s">
        <v>43</v>
      </c>
      <c r="D1355" t="s">
        <v>17</v>
      </c>
      <c r="E1355" t="s">
        <v>29</v>
      </c>
      <c r="F1355" s="18">
        <v>40289</v>
      </c>
      <c r="G1355">
        <v>421206653</v>
      </c>
      <c r="H1355" s="18">
        <v>40333</v>
      </c>
      <c r="I1355">
        <v>3264</v>
      </c>
      <c r="J1355">
        <v>651.21</v>
      </c>
      <c r="K1355">
        <v>524.96</v>
      </c>
      <c r="L1355">
        <v>2125549.44</v>
      </c>
      <c r="M1355">
        <v>1713469.4399999999</v>
      </c>
      <c r="N1355">
        <v>412080</v>
      </c>
    </row>
    <row r="1356" spans="1:14">
      <c r="A1356" t="s">
        <v>14</v>
      </c>
      <c r="B1356" t="s">
        <v>152</v>
      </c>
      <c r="C1356" t="s">
        <v>36</v>
      </c>
      <c r="D1356" t="s">
        <v>21</v>
      </c>
      <c r="E1356" t="s">
        <v>22</v>
      </c>
      <c r="F1356" s="18">
        <v>40947</v>
      </c>
      <c r="G1356">
        <v>490935933</v>
      </c>
      <c r="H1356" s="18">
        <v>40986</v>
      </c>
      <c r="I1356">
        <v>7707</v>
      </c>
      <c r="J1356">
        <v>109.28</v>
      </c>
      <c r="K1356">
        <v>35.840000000000003</v>
      </c>
      <c r="L1356">
        <v>842220.96</v>
      </c>
      <c r="M1356">
        <v>276218.88</v>
      </c>
      <c r="N1356">
        <v>566002.07999999996</v>
      </c>
    </row>
    <row r="1357" spans="1:14">
      <c r="A1357" t="s">
        <v>23</v>
      </c>
      <c r="B1357" t="s">
        <v>120</v>
      </c>
      <c r="C1357" t="s">
        <v>16</v>
      </c>
      <c r="D1357" t="s">
        <v>21</v>
      </c>
      <c r="E1357" t="s">
        <v>22</v>
      </c>
      <c r="F1357" s="18">
        <v>42121</v>
      </c>
      <c r="G1357">
        <v>296073234</v>
      </c>
      <c r="H1357" s="18">
        <v>42159</v>
      </c>
      <c r="I1357">
        <v>3504</v>
      </c>
      <c r="J1357">
        <v>255.28</v>
      </c>
      <c r="K1357">
        <v>159.41999999999999</v>
      </c>
      <c r="L1357">
        <v>894501.12</v>
      </c>
      <c r="M1357">
        <v>558607.68000000005</v>
      </c>
      <c r="N1357">
        <v>335893.44</v>
      </c>
    </row>
    <row r="1358" spans="1:14">
      <c r="A1358" t="s">
        <v>14</v>
      </c>
      <c r="B1358" t="s">
        <v>47</v>
      </c>
      <c r="C1358" t="s">
        <v>16</v>
      </c>
      <c r="D1358" t="s">
        <v>17</v>
      </c>
      <c r="E1358" t="s">
        <v>18</v>
      </c>
      <c r="F1358" s="18">
        <v>41928</v>
      </c>
      <c r="G1358">
        <v>325729882</v>
      </c>
      <c r="H1358" s="18">
        <v>41962</v>
      </c>
      <c r="I1358">
        <v>9565</v>
      </c>
      <c r="J1358">
        <v>255.28</v>
      </c>
      <c r="K1358">
        <v>159.41999999999999</v>
      </c>
      <c r="L1358">
        <v>2441753.2000000002</v>
      </c>
      <c r="M1358">
        <v>1524852.3</v>
      </c>
      <c r="N1358">
        <v>916900.9</v>
      </c>
    </row>
    <row r="1359" spans="1:14">
      <c r="A1359" t="s">
        <v>26</v>
      </c>
      <c r="B1359" t="s">
        <v>30</v>
      </c>
      <c r="C1359" t="s">
        <v>36</v>
      </c>
      <c r="D1359" t="s">
        <v>17</v>
      </c>
      <c r="E1359" t="s">
        <v>29</v>
      </c>
      <c r="F1359" s="18">
        <v>40254</v>
      </c>
      <c r="G1359">
        <v>239329707</v>
      </c>
      <c r="H1359" s="18">
        <v>40264</v>
      </c>
      <c r="I1359">
        <v>1834</v>
      </c>
      <c r="J1359">
        <v>109.28</v>
      </c>
      <c r="K1359">
        <v>35.840000000000003</v>
      </c>
      <c r="L1359">
        <v>200419.52</v>
      </c>
      <c r="M1359">
        <v>65730.559999999998</v>
      </c>
      <c r="N1359">
        <v>134688.95999999999</v>
      </c>
    </row>
    <row r="1360" spans="1:14">
      <c r="A1360" t="s">
        <v>53</v>
      </c>
      <c r="B1360" t="s">
        <v>54</v>
      </c>
      <c r="C1360" t="s">
        <v>25</v>
      </c>
      <c r="D1360" t="s">
        <v>21</v>
      </c>
      <c r="E1360" t="s">
        <v>29</v>
      </c>
      <c r="F1360" s="18">
        <v>42908</v>
      </c>
      <c r="G1360">
        <v>216609036</v>
      </c>
      <c r="H1360" s="18">
        <v>42919</v>
      </c>
      <c r="I1360">
        <v>8282</v>
      </c>
      <c r="J1360">
        <v>47.45</v>
      </c>
      <c r="K1360">
        <v>31.79</v>
      </c>
      <c r="L1360">
        <v>392980.9</v>
      </c>
      <c r="M1360">
        <v>263284.78000000003</v>
      </c>
      <c r="N1360">
        <v>129696.12</v>
      </c>
    </row>
    <row r="1361" spans="1:14">
      <c r="A1361" t="s">
        <v>26</v>
      </c>
      <c r="B1361" t="s">
        <v>27</v>
      </c>
      <c r="C1361" t="s">
        <v>59</v>
      </c>
      <c r="D1361" t="s">
        <v>21</v>
      </c>
      <c r="E1361" t="s">
        <v>37</v>
      </c>
      <c r="F1361" s="18">
        <v>40876</v>
      </c>
      <c r="G1361">
        <v>507616698</v>
      </c>
      <c r="H1361" s="18">
        <v>40895</v>
      </c>
      <c r="I1361">
        <v>3916</v>
      </c>
      <c r="J1361">
        <v>9.33</v>
      </c>
      <c r="K1361">
        <v>6.92</v>
      </c>
      <c r="L1361">
        <v>36536.28</v>
      </c>
      <c r="M1361">
        <v>27098.720000000001</v>
      </c>
      <c r="N1361">
        <v>9437.56</v>
      </c>
    </row>
    <row r="1362" spans="1:14">
      <c r="A1362" t="s">
        <v>14</v>
      </c>
      <c r="B1362" t="s">
        <v>152</v>
      </c>
      <c r="C1362" t="s">
        <v>71</v>
      </c>
      <c r="D1362" t="s">
        <v>17</v>
      </c>
      <c r="E1362" t="s">
        <v>29</v>
      </c>
      <c r="F1362" s="18">
        <v>42128</v>
      </c>
      <c r="G1362">
        <v>982714021</v>
      </c>
      <c r="H1362" s="18">
        <v>42161</v>
      </c>
      <c r="I1362">
        <v>5772</v>
      </c>
      <c r="J1362">
        <v>154.06</v>
      </c>
      <c r="K1362">
        <v>90.93</v>
      </c>
      <c r="L1362">
        <v>889234.32</v>
      </c>
      <c r="M1362">
        <v>524847.96</v>
      </c>
      <c r="N1362">
        <v>364386.36</v>
      </c>
    </row>
    <row r="1363" spans="1:14">
      <c r="A1363" t="s">
        <v>40</v>
      </c>
      <c r="B1363" t="s">
        <v>184</v>
      </c>
      <c r="C1363" t="s">
        <v>36</v>
      </c>
      <c r="D1363" t="s">
        <v>21</v>
      </c>
      <c r="E1363" t="s">
        <v>37</v>
      </c>
      <c r="F1363" s="18">
        <v>42575</v>
      </c>
      <c r="G1363">
        <v>682574832</v>
      </c>
      <c r="H1363" s="18">
        <v>42610</v>
      </c>
      <c r="I1363">
        <v>7916</v>
      </c>
      <c r="J1363">
        <v>109.28</v>
      </c>
      <c r="K1363">
        <v>35.840000000000003</v>
      </c>
      <c r="L1363">
        <v>865060.48</v>
      </c>
      <c r="M1363">
        <v>283709.44</v>
      </c>
      <c r="N1363">
        <v>581351.04</v>
      </c>
    </row>
    <row r="1364" spans="1:14">
      <c r="A1364" t="s">
        <v>23</v>
      </c>
      <c r="B1364" t="s">
        <v>112</v>
      </c>
      <c r="C1364" t="s">
        <v>20</v>
      </c>
      <c r="D1364" t="s">
        <v>17</v>
      </c>
      <c r="E1364" t="s">
        <v>18</v>
      </c>
      <c r="F1364" s="18">
        <v>41283</v>
      </c>
      <c r="G1364">
        <v>968185460</v>
      </c>
      <c r="H1364" s="18">
        <v>41308</v>
      </c>
      <c r="I1364">
        <v>6448</v>
      </c>
      <c r="J1364">
        <v>152.58000000000001</v>
      </c>
      <c r="K1364">
        <v>97.44</v>
      </c>
      <c r="L1364">
        <v>983835.84</v>
      </c>
      <c r="M1364">
        <v>628293.12</v>
      </c>
      <c r="N1364">
        <v>355542.72</v>
      </c>
    </row>
    <row r="1365" spans="1:14">
      <c r="A1365" t="s">
        <v>14</v>
      </c>
      <c r="B1365" t="s">
        <v>48</v>
      </c>
      <c r="C1365" t="s">
        <v>59</v>
      </c>
      <c r="D1365" t="s">
        <v>21</v>
      </c>
      <c r="E1365" t="s">
        <v>37</v>
      </c>
      <c r="F1365" s="18">
        <v>41858</v>
      </c>
      <c r="G1365">
        <v>570844733</v>
      </c>
      <c r="H1365" s="18">
        <v>41897</v>
      </c>
      <c r="I1365">
        <v>4497</v>
      </c>
      <c r="J1365">
        <v>9.33</v>
      </c>
      <c r="K1365">
        <v>6.92</v>
      </c>
      <c r="L1365">
        <v>41957.01</v>
      </c>
      <c r="M1365">
        <v>31119.24</v>
      </c>
      <c r="N1365">
        <v>10837.77</v>
      </c>
    </row>
    <row r="1366" spans="1:14">
      <c r="A1366" t="s">
        <v>40</v>
      </c>
      <c r="B1366" t="s">
        <v>101</v>
      </c>
      <c r="C1366" t="s">
        <v>16</v>
      </c>
      <c r="D1366" t="s">
        <v>17</v>
      </c>
      <c r="E1366" t="s">
        <v>18</v>
      </c>
      <c r="F1366" s="18">
        <v>42761</v>
      </c>
      <c r="G1366">
        <v>542163980</v>
      </c>
      <c r="H1366" s="18">
        <v>42787</v>
      </c>
      <c r="I1366">
        <v>7224</v>
      </c>
      <c r="J1366">
        <v>255.28</v>
      </c>
      <c r="K1366">
        <v>159.41999999999999</v>
      </c>
      <c r="L1366">
        <v>1844142.72</v>
      </c>
      <c r="M1366">
        <v>1151650.08</v>
      </c>
      <c r="N1366">
        <v>692492.64</v>
      </c>
    </row>
    <row r="1367" spans="1:14">
      <c r="A1367" t="s">
        <v>40</v>
      </c>
      <c r="B1367" t="s">
        <v>117</v>
      </c>
      <c r="C1367" t="s">
        <v>50</v>
      </c>
      <c r="D1367" t="s">
        <v>17</v>
      </c>
      <c r="E1367" t="s">
        <v>37</v>
      </c>
      <c r="F1367" s="18">
        <v>41460</v>
      </c>
      <c r="G1367">
        <v>204067027</v>
      </c>
      <c r="H1367" s="18">
        <v>41486</v>
      </c>
      <c r="I1367">
        <v>6823</v>
      </c>
      <c r="J1367">
        <v>421.89</v>
      </c>
      <c r="K1367">
        <v>364.69</v>
      </c>
      <c r="L1367">
        <v>2878555.47</v>
      </c>
      <c r="M1367">
        <v>2488279.87</v>
      </c>
      <c r="N1367">
        <v>390275.6</v>
      </c>
    </row>
    <row r="1368" spans="1:14">
      <c r="A1368" t="s">
        <v>40</v>
      </c>
      <c r="B1368" t="s">
        <v>65</v>
      </c>
      <c r="C1368" t="s">
        <v>36</v>
      </c>
      <c r="D1368" t="s">
        <v>21</v>
      </c>
      <c r="E1368" t="s">
        <v>37</v>
      </c>
      <c r="F1368" s="18">
        <v>41344</v>
      </c>
      <c r="G1368">
        <v>298790204</v>
      </c>
      <c r="H1368" s="18">
        <v>41382</v>
      </c>
      <c r="I1368">
        <v>7516</v>
      </c>
      <c r="J1368">
        <v>109.28</v>
      </c>
      <c r="K1368">
        <v>35.840000000000003</v>
      </c>
      <c r="L1368">
        <v>821348.48</v>
      </c>
      <c r="M1368">
        <v>269373.44</v>
      </c>
      <c r="N1368">
        <v>551975.04</v>
      </c>
    </row>
    <row r="1369" spans="1:14">
      <c r="A1369" t="s">
        <v>14</v>
      </c>
      <c r="B1369" t="s">
        <v>152</v>
      </c>
      <c r="C1369" t="s">
        <v>28</v>
      </c>
      <c r="D1369" t="s">
        <v>17</v>
      </c>
      <c r="E1369" t="s">
        <v>18</v>
      </c>
      <c r="F1369" s="18">
        <v>42041</v>
      </c>
      <c r="G1369">
        <v>738882339</v>
      </c>
      <c r="H1369" s="18">
        <v>42044</v>
      </c>
      <c r="I1369">
        <v>558</v>
      </c>
      <c r="J1369">
        <v>205.7</v>
      </c>
      <c r="K1369">
        <v>117.11</v>
      </c>
      <c r="L1369">
        <v>114780.6</v>
      </c>
      <c r="M1369">
        <v>65347.38</v>
      </c>
      <c r="N1369">
        <v>49433.22</v>
      </c>
    </row>
    <row r="1370" spans="1:14">
      <c r="A1370" t="s">
        <v>14</v>
      </c>
      <c r="B1370" t="s">
        <v>115</v>
      </c>
      <c r="C1370" t="s">
        <v>45</v>
      </c>
      <c r="D1370" t="s">
        <v>17</v>
      </c>
      <c r="E1370" t="s">
        <v>18</v>
      </c>
      <c r="F1370" s="18">
        <v>40802</v>
      </c>
      <c r="G1370">
        <v>157204759</v>
      </c>
      <c r="H1370" s="18">
        <v>40825</v>
      </c>
      <c r="I1370">
        <v>9236</v>
      </c>
      <c r="J1370">
        <v>437.2</v>
      </c>
      <c r="K1370">
        <v>263.33</v>
      </c>
      <c r="L1370">
        <v>4037979.2</v>
      </c>
      <c r="M1370">
        <v>2432115.88</v>
      </c>
      <c r="N1370">
        <v>1605863.32</v>
      </c>
    </row>
    <row r="1371" spans="1:14">
      <c r="A1371" t="s">
        <v>31</v>
      </c>
      <c r="B1371" t="s">
        <v>89</v>
      </c>
      <c r="C1371" t="s">
        <v>59</v>
      </c>
      <c r="D1371" t="s">
        <v>21</v>
      </c>
      <c r="E1371" t="s">
        <v>29</v>
      </c>
      <c r="F1371" s="18">
        <v>42183</v>
      </c>
      <c r="G1371">
        <v>856931293</v>
      </c>
      <c r="H1371" s="18">
        <v>42224</v>
      </c>
      <c r="I1371">
        <v>3867</v>
      </c>
      <c r="J1371">
        <v>9.33</v>
      </c>
      <c r="K1371">
        <v>6.92</v>
      </c>
      <c r="L1371">
        <v>36079.11</v>
      </c>
      <c r="M1371">
        <v>26759.64</v>
      </c>
      <c r="N1371">
        <v>9319.4699999999993</v>
      </c>
    </row>
    <row r="1372" spans="1:14">
      <c r="A1372" t="s">
        <v>40</v>
      </c>
      <c r="B1372" t="s">
        <v>136</v>
      </c>
      <c r="C1372" t="s">
        <v>20</v>
      </c>
      <c r="D1372" t="s">
        <v>21</v>
      </c>
      <c r="E1372" t="s">
        <v>29</v>
      </c>
      <c r="F1372" s="18">
        <v>42832</v>
      </c>
      <c r="G1372">
        <v>261548268</v>
      </c>
      <c r="H1372" s="18">
        <v>42840</v>
      </c>
      <c r="I1372">
        <v>6800</v>
      </c>
      <c r="J1372">
        <v>152.58000000000001</v>
      </c>
      <c r="K1372">
        <v>97.44</v>
      </c>
      <c r="L1372">
        <v>1037544</v>
      </c>
      <c r="M1372">
        <v>662592</v>
      </c>
      <c r="N1372">
        <v>374952</v>
      </c>
    </row>
    <row r="1373" spans="1:14">
      <c r="A1373" t="s">
        <v>23</v>
      </c>
      <c r="B1373" t="s">
        <v>147</v>
      </c>
      <c r="C1373" t="s">
        <v>16</v>
      </c>
      <c r="D1373" t="s">
        <v>21</v>
      </c>
      <c r="E1373" t="s">
        <v>18</v>
      </c>
      <c r="F1373" s="18">
        <v>41165</v>
      </c>
      <c r="G1373">
        <v>364854514</v>
      </c>
      <c r="H1373" s="18">
        <v>41185</v>
      </c>
      <c r="I1373">
        <v>7413</v>
      </c>
      <c r="J1373">
        <v>255.28</v>
      </c>
      <c r="K1373">
        <v>159.41999999999999</v>
      </c>
      <c r="L1373">
        <v>1892390.64</v>
      </c>
      <c r="M1373">
        <v>1181780.46</v>
      </c>
      <c r="N1373">
        <v>710610.18</v>
      </c>
    </row>
    <row r="1374" spans="1:14">
      <c r="A1374" t="s">
        <v>23</v>
      </c>
      <c r="B1374" t="s">
        <v>70</v>
      </c>
      <c r="C1374" t="s">
        <v>45</v>
      </c>
      <c r="D1374" t="s">
        <v>17</v>
      </c>
      <c r="E1374" t="s">
        <v>22</v>
      </c>
      <c r="F1374" s="18">
        <v>41523</v>
      </c>
      <c r="G1374">
        <v>980961358</v>
      </c>
      <c r="H1374" s="18">
        <v>41555</v>
      </c>
      <c r="I1374">
        <v>7120</v>
      </c>
      <c r="J1374">
        <v>437.2</v>
      </c>
      <c r="K1374">
        <v>263.33</v>
      </c>
      <c r="L1374">
        <v>3112864</v>
      </c>
      <c r="M1374">
        <v>1874909.6</v>
      </c>
      <c r="N1374">
        <v>1237954.3999999999</v>
      </c>
    </row>
    <row r="1375" spans="1:14">
      <c r="A1375" t="s">
        <v>26</v>
      </c>
      <c r="B1375" t="s">
        <v>160</v>
      </c>
      <c r="C1375" t="s">
        <v>45</v>
      </c>
      <c r="D1375" t="s">
        <v>21</v>
      </c>
      <c r="E1375" t="s">
        <v>29</v>
      </c>
      <c r="F1375" s="18">
        <v>41719</v>
      </c>
      <c r="G1375">
        <v>194292628</v>
      </c>
      <c r="H1375" s="18">
        <v>41756</v>
      </c>
      <c r="I1375">
        <v>4361</v>
      </c>
      <c r="J1375">
        <v>437.2</v>
      </c>
      <c r="K1375">
        <v>263.33</v>
      </c>
      <c r="L1375">
        <v>1906629.2</v>
      </c>
      <c r="M1375">
        <v>1148382.1299999999</v>
      </c>
      <c r="N1375">
        <v>758247.07</v>
      </c>
    </row>
    <row r="1376" spans="1:14">
      <c r="A1376" t="s">
        <v>31</v>
      </c>
      <c r="B1376" t="s">
        <v>89</v>
      </c>
      <c r="C1376" t="s">
        <v>71</v>
      </c>
      <c r="D1376" t="s">
        <v>21</v>
      </c>
      <c r="E1376" t="s">
        <v>37</v>
      </c>
      <c r="F1376" s="18">
        <v>42721</v>
      </c>
      <c r="G1376">
        <v>209584653</v>
      </c>
      <c r="H1376" s="18">
        <v>42765</v>
      </c>
      <c r="I1376">
        <v>9611</v>
      </c>
      <c r="J1376">
        <v>154.06</v>
      </c>
      <c r="K1376">
        <v>90.93</v>
      </c>
      <c r="L1376">
        <v>1480670.66</v>
      </c>
      <c r="M1376">
        <v>873928.23</v>
      </c>
      <c r="N1376">
        <v>606742.43000000005</v>
      </c>
    </row>
    <row r="1377" spans="1:14">
      <c r="A1377" t="s">
        <v>23</v>
      </c>
      <c r="B1377" t="s">
        <v>168</v>
      </c>
      <c r="C1377" t="s">
        <v>59</v>
      </c>
      <c r="D1377" t="s">
        <v>21</v>
      </c>
      <c r="E1377" t="s">
        <v>22</v>
      </c>
      <c r="F1377" s="18">
        <v>41738</v>
      </c>
      <c r="G1377">
        <v>601886260</v>
      </c>
      <c r="H1377" s="18">
        <v>41786</v>
      </c>
      <c r="I1377">
        <v>374</v>
      </c>
      <c r="J1377">
        <v>9.33</v>
      </c>
      <c r="K1377">
        <v>6.92</v>
      </c>
      <c r="L1377">
        <v>3489.42</v>
      </c>
      <c r="M1377">
        <v>2588.08</v>
      </c>
      <c r="N1377">
        <v>901.34</v>
      </c>
    </row>
    <row r="1378" spans="1:14">
      <c r="A1378" t="s">
        <v>14</v>
      </c>
      <c r="B1378" t="s">
        <v>157</v>
      </c>
      <c r="C1378" t="s">
        <v>45</v>
      </c>
      <c r="D1378" t="s">
        <v>17</v>
      </c>
      <c r="E1378" t="s">
        <v>22</v>
      </c>
      <c r="F1378" s="18">
        <v>41899</v>
      </c>
      <c r="G1378">
        <v>566558778</v>
      </c>
      <c r="H1378" s="18">
        <v>41907</v>
      </c>
      <c r="I1378">
        <v>6187</v>
      </c>
      <c r="J1378">
        <v>437.2</v>
      </c>
      <c r="K1378">
        <v>263.33</v>
      </c>
      <c r="L1378">
        <v>2704956.4</v>
      </c>
      <c r="M1378">
        <v>1629222.71</v>
      </c>
      <c r="N1378">
        <v>1075733.69</v>
      </c>
    </row>
    <row r="1379" spans="1:14">
      <c r="A1379" t="s">
        <v>40</v>
      </c>
      <c r="B1379" t="s">
        <v>102</v>
      </c>
      <c r="C1379" t="s">
        <v>33</v>
      </c>
      <c r="D1379" t="s">
        <v>21</v>
      </c>
      <c r="E1379" t="s">
        <v>18</v>
      </c>
      <c r="F1379" s="18">
        <v>42573</v>
      </c>
      <c r="G1379">
        <v>269276034</v>
      </c>
      <c r="H1379" s="18">
        <v>42596</v>
      </c>
      <c r="I1379">
        <v>3617</v>
      </c>
      <c r="J1379">
        <v>81.73</v>
      </c>
      <c r="K1379">
        <v>56.67</v>
      </c>
      <c r="L1379">
        <v>295617.40999999997</v>
      </c>
      <c r="M1379">
        <v>204975.39</v>
      </c>
      <c r="N1379">
        <v>90642.02</v>
      </c>
    </row>
    <row r="1380" spans="1:14">
      <c r="A1380" t="s">
        <v>31</v>
      </c>
      <c r="B1380" t="s">
        <v>133</v>
      </c>
      <c r="C1380" t="s">
        <v>43</v>
      </c>
      <c r="D1380" t="s">
        <v>21</v>
      </c>
      <c r="E1380" t="s">
        <v>29</v>
      </c>
      <c r="F1380" s="18">
        <v>40753</v>
      </c>
      <c r="G1380">
        <v>396024358</v>
      </c>
      <c r="H1380" s="18">
        <v>40754</v>
      </c>
      <c r="I1380">
        <v>1263</v>
      </c>
      <c r="J1380">
        <v>651.21</v>
      </c>
      <c r="K1380">
        <v>524.96</v>
      </c>
      <c r="L1380">
        <v>822478.23</v>
      </c>
      <c r="M1380">
        <v>663024.48</v>
      </c>
      <c r="N1380">
        <v>159453.75</v>
      </c>
    </row>
    <row r="1381" spans="1:14">
      <c r="A1381" t="s">
        <v>40</v>
      </c>
      <c r="B1381" t="s">
        <v>188</v>
      </c>
      <c r="C1381" t="s">
        <v>28</v>
      </c>
      <c r="D1381" t="s">
        <v>21</v>
      </c>
      <c r="E1381" t="s">
        <v>22</v>
      </c>
      <c r="F1381" s="18">
        <v>40734</v>
      </c>
      <c r="G1381">
        <v>803102576</v>
      </c>
      <c r="H1381" s="18">
        <v>40779</v>
      </c>
      <c r="I1381">
        <v>4754</v>
      </c>
      <c r="J1381">
        <v>205.7</v>
      </c>
      <c r="K1381">
        <v>117.11</v>
      </c>
      <c r="L1381">
        <v>977897.8</v>
      </c>
      <c r="M1381">
        <v>556740.93999999994</v>
      </c>
      <c r="N1381">
        <v>421156.86</v>
      </c>
    </row>
    <row r="1382" spans="1:14">
      <c r="A1382" t="s">
        <v>40</v>
      </c>
      <c r="B1382" t="s">
        <v>114</v>
      </c>
      <c r="C1382" t="s">
        <v>43</v>
      </c>
      <c r="D1382" t="s">
        <v>17</v>
      </c>
      <c r="E1382" t="s">
        <v>18</v>
      </c>
      <c r="F1382" s="18">
        <v>41670</v>
      </c>
      <c r="G1382">
        <v>967122018</v>
      </c>
      <c r="H1382" s="18">
        <v>41682</v>
      </c>
      <c r="I1382">
        <v>1752</v>
      </c>
      <c r="J1382">
        <v>651.21</v>
      </c>
      <c r="K1382">
        <v>524.96</v>
      </c>
      <c r="L1382">
        <v>1140919.92</v>
      </c>
      <c r="M1382">
        <v>919729.92</v>
      </c>
      <c r="N1382">
        <v>221190</v>
      </c>
    </row>
    <row r="1383" spans="1:14">
      <c r="A1383" t="s">
        <v>40</v>
      </c>
      <c r="B1383" t="s">
        <v>41</v>
      </c>
      <c r="C1383" t="s">
        <v>33</v>
      </c>
      <c r="D1383" t="s">
        <v>17</v>
      </c>
      <c r="E1383" t="s">
        <v>29</v>
      </c>
      <c r="F1383" s="18">
        <v>41721</v>
      </c>
      <c r="G1383">
        <v>435006511</v>
      </c>
      <c r="H1383" s="18">
        <v>41727</v>
      </c>
      <c r="I1383">
        <v>6948</v>
      </c>
      <c r="J1383">
        <v>81.73</v>
      </c>
      <c r="K1383">
        <v>56.67</v>
      </c>
      <c r="L1383">
        <v>567860.04</v>
      </c>
      <c r="M1383">
        <v>393743.16</v>
      </c>
      <c r="N1383">
        <v>174116.88</v>
      </c>
    </row>
    <row r="1384" spans="1:14">
      <c r="A1384" t="s">
        <v>31</v>
      </c>
      <c r="B1384" t="s">
        <v>96</v>
      </c>
      <c r="C1384" t="s">
        <v>71</v>
      </c>
      <c r="D1384" t="s">
        <v>17</v>
      </c>
      <c r="E1384" t="s">
        <v>22</v>
      </c>
      <c r="F1384" s="18">
        <v>42199</v>
      </c>
      <c r="G1384">
        <v>173992383</v>
      </c>
      <c r="H1384" s="18">
        <v>42240</v>
      </c>
      <c r="I1384">
        <v>7067</v>
      </c>
      <c r="J1384">
        <v>154.06</v>
      </c>
      <c r="K1384">
        <v>90.93</v>
      </c>
      <c r="L1384">
        <v>1088742.02</v>
      </c>
      <c r="M1384">
        <v>642602.31000000006</v>
      </c>
      <c r="N1384">
        <v>446139.71</v>
      </c>
    </row>
    <row r="1385" spans="1:14">
      <c r="A1385" t="s">
        <v>23</v>
      </c>
      <c r="B1385" t="s">
        <v>112</v>
      </c>
      <c r="C1385" t="s">
        <v>79</v>
      </c>
      <c r="D1385" t="s">
        <v>17</v>
      </c>
      <c r="E1385" t="s">
        <v>29</v>
      </c>
      <c r="F1385" s="18">
        <v>40660</v>
      </c>
      <c r="G1385">
        <v>321628463</v>
      </c>
      <c r="H1385" s="18">
        <v>40677</v>
      </c>
      <c r="I1385">
        <v>5864</v>
      </c>
      <c r="J1385">
        <v>668.27</v>
      </c>
      <c r="K1385">
        <v>502.54</v>
      </c>
      <c r="L1385">
        <v>3918735.28</v>
      </c>
      <c r="M1385">
        <v>2946894.56</v>
      </c>
      <c r="N1385">
        <v>971840.72</v>
      </c>
    </row>
    <row r="1386" spans="1:14">
      <c r="A1386" t="s">
        <v>34</v>
      </c>
      <c r="B1386" t="s">
        <v>212</v>
      </c>
      <c r="C1386" t="s">
        <v>28</v>
      </c>
      <c r="D1386" t="s">
        <v>21</v>
      </c>
      <c r="E1386" t="s">
        <v>18</v>
      </c>
      <c r="F1386" s="18">
        <v>40578</v>
      </c>
      <c r="G1386">
        <v>635776078</v>
      </c>
      <c r="H1386" s="18">
        <v>40578</v>
      </c>
      <c r="I1386">
        <v>9125</v>
      </c>
      <c r="J1386">
        <v>205.7</v>
      </c>
      <c r="K1386">
        <v>117.11</v>
      </c>
      <c r="L1386">
        <v>1877012.5</v>
      </c>
      <c r="M1386">
        <v>1068628.75</v>
      </c>
      <c r="N1386">
        <v>808383.75</v>
      </c>
    </row>
    <row r="1387" spans="1:14">
      <c r="A1387" t="s">
        <v>23</v>
      </c>
      <c r="B1387" t="s">
        <v>110</v>
      </c>
      <c r="C1387" t="s">
        <v>50</v>
      </c>
      <c r="D1387" t="s">
        <v>17</v>
      </c>
      <c r="E1387" t="s">
        <v>29</v>
      </c>
      <c r="F1387" s="18">
        <v>41669</v>
      </c>
      <c r="G1387">
        <v>944609057</v>
      </c>
      <c r="H1387" s="18">
        <v>41714</v>
      </c>
      <c r="I1387">
        <v>9666</v>
      </c>
      <c r="J1387">
        <v>421.89</v>
      </c>
      <c r="K1387">
        <v>364.69</v>
      </c>
      <c r="L1387">
        <v>4077988.74</v>
      </c>
      <c r="M1387">
        <v>3525093.54</v>
      </c>
      <c r="N1387">
        <v>552895.19999999995</v>
      </c>
    </row>
    <row r="1388" spans="1:14">
      <c r="A1388" t="s">
        <v>14</v>
      </c>
      <c r="B1388" t="s">
        <v>211</v>
      </c>
      <c r="C1388" t="s">
        <v>71</v>
      </c>
      <c r="D1388" t="s">
        <v>17</v>
      </c>
      <c r="E1388" t="s">
        <v>18</v>
      </c>
      <c r="F1388" s="18">
        <v>41269</v>
      </c>
      <c r="G1388">
        <v>696613729</v>
      </c>
      <c r="H1388" s="18">
        <v>41287</v>
      </c>
      <c r="I1388">
        <v>2337</v>
      </c>
      <c r="J1388">
        <v>154.06</v>
      </c>
      <c r="K1388">
        <v>90.93</v>
      </c>
      <c r="L1388">
        <v>360038.22</v>
      </c>
      <c r="M1388">
        <v>212503.41</v>
      </c>
      <c r="N1388">
        <v>147534.81</v>
      </c>
    </row>
    <row r="1389" spans="1:14">
      <c r="A1389" t="s">
        <v>23</v>
      </c>
      <c r="B1389" t="s">
        <v>120</v>
      </c>
      <c r="C1389" t="s">
        <v>45</v>
      </c>
      <c r="D1389" t="s">
        <v>21</v>
      </c>
      <c r="E1389" t="s">
        <v>37</v>
      </c>
      <c r="F1389" s="18">
        <v>41257</v>
      </c>
      <c r="G1389">
        <v>310588920</v>
      </c>
      <c r="H1389" s="18">
        <v>41280</v>
      </c>
      <c r="I1389">
        <v>9018</v>
      </c>
      <c r="J1389">
        <v>437.2</v>
      </c>
      <c r="K1389">
        <v>263.33</v>
      </c>
      <c r="L1389">
        <v>3942669.6</v>
      </c>
      <c r="M1389">
        <v>2374709.94</v>
      </c>
      <c r="N1389">
        <v>1567959.66</v>
      </c>
    </row>
    <row r="1390" spans="1:14">
      <c r="A1390" t="s">
        <v>40</v>
      </c>
      <c r="B1390" t="s">
        <v>144</v>
      </c>
      <c r="C1390" t="s">
        <v>43</v>
      </c>
      <c r="D1390" t="s">
        <v>17</v>
      </c>
      <c r="E1390" t="s">
        <v>22</v>
      </c>
      <c r="F1390" s="18">
        <v>41129</v>
      </c>
      <c r="G1390">
        <v>725645959</v>
      </c>
      <c r="H1390" s="18">
        <v>41160</v>
      </c>
      <c r="I1390">
        <v>3620</v>
      </c>
      <c r="J1390">
        <v>651.21</v>
      </c>
      <c r="K1390">
        <v>524.96</v>
      </c>
      <c r="L1390">
        <v>2357380.2000000002</v>
      </c>
      <c r="M1390">
        <v>1900355.2</v>
      </c>
      <c r="N1390">
        <v>457025</v>
      </c>
    </row>
    <row r="1391" spans="1:14">
      <c r="A1391" t="s">
        <v>23</v>
      </c>
      <c r="B1391" t="s">
        <v>132</v>
      </c>
      <c r="C1391" t="s">
        <v>50</v>
      </c>
      <c r="D1391" t="s">
        <v>21</v>
      </c>
      <c r="E1391" t="s">
        <v>18</v>
      </c>
      <c r="F1391" s="18">
        <v>42157</v>
      </c>
      <c r="G1391">
        <v>251208674</v>
      </c>
      <c r="H1391" s="18">
        <v>42204</v>
      </c>
      <c r="I1391">
        <v>7084</v>
      </c>
      <c r="J1391">
        <v>421.89</v>
      </c>
      <c r="K1391">
        <v>364.69</v>
      </c>
      <c r="L1391">
        <v>2988668.76</v>
      </c>
      <c r="M1391">
        <v>2583463.96</v>
      </c>
      <c r="N1391">
        <v>405204.8</v>
      </c>
    </row>
    <row r="1392" spans="1:14">
      <c r="A1392" t="s">
        <v>40</v>
      </c>
      <c r="B1392" t="s">
        <v>113</v>
      </c>
      <c r="C1392" t="s">
        <v>33</v>
      </c>
      <c r="D1392" t="s">
        <v>17</v>
      </c>
      <c r="E1392" t="s">
        <v>37</v>
      </c>
      <c r="F1392" s="18">
        <v>40470</v>
      </c>
      <c r="G1392">
        <v>417013394</v>
      </c>
      <c r="H1392" s="18">
        <v>40511</v>
      </c>
      <c r="I1392">
        <v>2385</v>
      </c>
      <c r="J1392">
        <v>81.73</v>
      </c>
      <c r="K1392">
        <v>56.67</v>
      </c>
      <c r="L1392">
        <v>194926.05</v>
      </c>
      <c r="M1392">
        <v>135157.95000000001</v>
      </c>
      <c r="N1392">
        <v>59768.1</v>
      </c>
    </row>
    <row r="1393" spans="1:14">
      <c r="A1393" t="s">
        <v>31</v>
      </c>
      <c r="B1393" t="s">
        <v>32</v>
      </c>
      <c r="C1393" t="s">
        <v>25</v>
      </c>
      <c r="D1393" t="s">
        <v>17</v>
      </c>
      <c r="E1393" t="s">
        <v>18</v>
      </c>
      <c r="F1393" s="18">
        <v>42264</v>
      </c>
      <c r="G1393">
        <v>123108947</v>
      </c>
      <c r="H1393" s="18">
        <v>42286</v>
      </c>
      <c r="I1393">
        <v>9528</v>
      </c>
      <c r="J1393">
        <v>47.45</v>
      </c>
      <c r="K1393">
        <v>31.79</v>
      </c>
      <c r="L1393">
        <v>452103.6</v>
      </c>
      <c r="M1393">
        <v>302895.12</v>
      </c>
      <c r="N1393">
        <v>149208.48000000001</v>
      </c>
    </row>
    <row r="1394" spans="1:14">
      <c r="A1394" t="s">
        <v>40</v>
      </c>
      <c r="B1394" t="s">
        <v>91</v>
      </c>
      <c r="C1394" t="s">
        <v>33</v>
      </c>
      <c r="D1394" t="s">
        <v>17</v>
      </c>
      <c r="E1394" t="s">
        <v>22</v>
      </c>
      <c r="F1394" s="18">
        <v>40297</v>
      </c>
      <c r="G1394">
        <v>589856660</v>
      </c>
      <c r="H1394" s="18">
        <v>40308</v>
      </c>
      <c r="I1394">
        <v>548</v>
      </c>
      <c r="J1394">
        <v>81.73</v>
      </c>
      <c r="K1394">
        <v>56.67</v>
      </c>
      <c r="L1394">
        <v>44788.04</v>
      </c>
      <c r="M1394">
        <v>31055.16</v>
      </c>
      <c r="N1394">
        <v>13732.88</v>
      </c>
    </row>
    <row r="1395" spans="1:14">
      <c r="A1395" t="s">
        <v>14</v>
      </c>
      <c r="B1395" t="s">
        <v>152</v>
      </c>
      <c r="C1395" t="s">
        <v>36</v>
      </c>
      <c r="D1395" t="s">
        <v>17</v>
      </c>
      <c r="E1395" t="s">
        <v>29</v>
      </c>
      <c r="F1395" s="18">
        <v>42928</v>
      </c>
      <c r="G1395">
        <v>407930362</v>
      </c>
      <c r="H1395" s="18">
        <v>42947</v>
      </c>
      <c r="I1395">
        <v>4514</v>
      </c>
      <c r="J1395">
        <v>109.28</v>
      </c>
      <c r="K1395">
        <v>35.840000000000003</v>
      </c>
      <c r="L1395">
        <v>493289.92</v>
      </c>
      <c r="M1395">
        <v>161781.76000000001</v>
      </c>
      <c r="N1395">
        <v>331508.15999999997</v>
      </c>
    </row>
    <row r="1396" spans="1:14">
      <c r="A1396" t="s">
        <v>23</v>
      </c>
      <c r="B1396" t="s">
        <v>179</v>
      </c>
      <c r="C1396" t="s">
        <v>59</v>
      </c>
      <c r="D1396" t="s">
        <v>17</v>
      </c>
      <c r="E1396" t="s">
        <v>29</v>
      </c>
      <c r="F1396" s="18">
        <v>42308</v>
      </c>
      <c r="G1396">
        <v>488316380</v>
      </c>
      <c r="H1396" s="18">
        <v>42326</v>
      </c>
      <c r="I1396">
        <v>2523</v>
      </c>
      <c r="J1396">
        <v>9.33</v>
      </c>
      <c r="K1396">
        <v>6.92</v>
      </c>
      <c r="L1396">
        <v>23539.59</v>
      </c>
      <c r="M1396">
        <v>17459.16</v>
      </c>
      <c r="N1396">
        <v>6080.43</v>
      </c>
    </row>
    <row r="1397" spans="1:14">
      <c r="A1397" t="s">
        <v>31</v>
      </c>
      <c r="B1397" t="s">
        <v>44</v>
      </c>
      <c r="C1397" t="s">
        <v>28</v>
      </c>
      <c r="D1397" t="s">
        <v>21</v>
      </c>
      <c r="E1397" t="s">
        <v>37</v>
      </c>
      <c r="F1397" s="18">
        <v>40658</v>
      </c>
      <c r="G1397">
        <v>912313544</v>
      </c>
      <c r="H1397" s="18">
        <v>40678</v>
      </c>
      <c r="I1397">
        <v>2706</v>
      </c>
      <c r="J1397">
        <v>205.7</v>
      </c>
      <c r="K1397">
        <v>117.11</v>
      </c>
      <c r="L1397">
        <v>556624.19999999995</v>
      </c>
      <c r="M1397">
        <v>316899.65999999997</v>
      </c>
      <c r="N1397">
        <v>239724.54</v>
      </c>
    </row>
    <row r="1398" spans="1:14">
      <c r="A1398" t="s">
        <v>31</v>
      </c>
      <c r="B1398" t="s">
        <v>223</v>
      </c>
      <c r="C1398" t="s">
        <v>25</v>
      </c>
      <c r="D1398" t="s">
        <v>17</v>
      </c>
      <c r="E1398" t="s">
        <v>29</v>
      </c>
      <c r="F1398" s="18">
        <v>40590</v>
      </c>
      <c r="G1398">
        <v>481533181</v>
      </c>
      <c r="H1398" s="18">
        <v>40640</v>
      </c>
      <c r="I1398">
        <v>5224</v>
      </c>
      <c r="J1398">
        <v>47.45</v>
      </c>
      <c r="K1398">
        <v>31.79</v>
      </c>
      <c r="L1398">
        <v>247878.8</v>
      </c>
      <c r="M1398">
        <v>166070.96</v>
      </c>
      <c r="N1398">
        <v>81807.839999999997</v>
      </c>
    </row>
    <row r="1399" spans="1:14">
      <c r="A1399" t="s">
        <v>40</v>
      </c>
      <c r="B1399" t="s">
        <v>188</v>
      </c>
      <c r="C1399" t="s">
        <v>33</v>
      </c>
      <c r="D1399" t="s">
        <v>17</v>
      </c>
      <c r="E1399" t="s">
        <v>29</v>
      </c>
      <c r="F1399" s="18">
        <v>40955</v>
      </c>
      <c r="G1399">
        <v>767899119</v>
      </c>
      <c r="H1399" s="18">
        <v>40975</v>
      </c>
      <c r="I1399">
        <v>7269</v>
      </c>
      <c r="J1399">
        <v>81.73</v>
      </c>
      <c r="K1399">
        <v>56.67</v>
      </c>
      <c r="L1399">
        <v>594095.37</v>
      </c>
      <c r="M1399">
        <v>411934.23</v>
      </c>
      <c r="N1399">
        <v>182161.14</v>
      </c>
    </row>
    <row r="1400" spans="1:14">
      <c r="A1400" t="s">
        <v>23</v>
      </c>
      <c r="B1400" t="s">
        <v>206</v>
      </c>
      <c r="C1400" t="s">
        <v>36</v>
      </c>
      <c r="D1400" t="s">
        <v>17</v>
      </c>
      <c r="E1400" t="s">
        <v>18</v>
      </c>
      <c r="F1400" s="18">
        <v>40991</v>
      </c>
      <c r="G1400">
        <v>263647687</v>
      </c>
      <c r="H1400" s="18">
        <v>40998</v>
      </c>
      <c r="I1400">
        <v>8064</v>
      </c>
      <c r="J1400">
        <v>109.28</v>
      </c>
      <c r="K1400">
        <v>35.840000000000003</v>
      </c>
      <c r="L1400">
        <v>881233.92000000004</v>
      </c>
      <c r="M1400">
        <v>289013.76000000001</v>
      </c>
      <c r="N1400">
        <v>592220.16000000003</v>
      </c>
    </row>
    <row r="1401" spans="1:14">
      <c r="A1401" t="s">
        <v>40</v>
      </c>
      <c r="B1401" t="s">
        <v>113</v>
      </c>
      <c r="C1401" t="s">
        <v>25</v>
      </c>
      <c r="D1401" t="s">
        <v>17</v>
      </c>
      <c r="E1401" t="s">
        <v>29</v>
      </c>
      <c r="F1401" s="18">
        <v>41711</v>
      </c>
      <c r="G1401">
        <v>231327712</v>
      </c>
      <c r="H1401" s="18">
        <v>41737</v>
      </c>
      <c r="I1401">
        <v>3865</v>
      </c>
      <c r="J1401">
        <v>47.45</v>
      </c>
      <c r="K1401">
        <v>31.79</v>
      </c>
      <c r="L1401">
        <v>183394.25</v>
      </c>
      <c r="M1401">
        <v>122868.35</v>
      </c>
      <c r="N1401">
        <v>60525.9</v>
      </c>
    </row>
    <row r="1402" spans="1:14">
      <c r="A1402" t="s">
        <v>23</v>
      </c>
      <c r="B1402" t="s">
        <v>74</v>
      </c>
      <c r="C1402" t="s">
        <v>33</v>
      </c>
      <c r="D1402" t="s">
        <v>21</v>
      </c>
      <c r="E1402" t="s">
        <v>37</v>
      </c>
      <c r="F1402" s="18">
        <v>41748</v>
      </c>
      <c r="G1402">
        <v>653800523</v>
      </c>
      <c r="H1402" s="18">
        <v>41752</v>
      </c>
      <c r="I1402">
        <v>2958</v>
      </c>
      <c r="J1402">
        <v>81.73</v>
      </c>
      <c r="K1402">
        <v>56.67</v>
      </c>
      <c r="L1402">
        <v>241757.34</v>
      </c>
      <c r="M1402">
        <v>167629.85999999999</v>
      </c>
      <c r="N1402">
        <v>74127.48</v>
      </c>
    </row>
    <row r="1403" spans="1:14">
      <c r="A1403" t="s">
        <v>23</v>
      </c>
      <c r="B1403" t="s">
        <v>175</v>
      </c>
      <c r="C1403" t="s">
        <v>45</v>
      </c>
      <c r="D1403" t="s">
        <v>17</v>
      </c>
      <c r="E1403" t="s">
        <v>29</v>
      </c>
      <c r="F1403" s="18">
        <v>41510</v>
      </c>
      <c r="G1403">
        <v>684239947</v>
      </c>
      <c r="H1403" s="18">
        <v>41517</v>
      </c>
      <c r="I1403">
        <v>661</v>
      </c>
      <c r="J1403">
        <v>437.2</v>
      </c>
      <c r="K1403">
        <v>263.33</v>
      </c>
      <c r="L1403">
        <v>288989.2</v>
      </c>
      <c r="M1403">
        <v>174061.13</v>
      </c>
      <c r="N1403">
        <v>114928.07</v>
      </c>
    </row>
    <row r="1404" spans="1:14">
      <c r="A1404" t="s">
        <v>40</v>
      </c>
      <c r="B1404" t="s">
        <v>102</v>
      </c>
      <c r="C1404" t="s">
        <v>28</v>
      </c>
      <c r="D1404" t="s">
        <v>21</v>
      </c>
      <c r="E1404" t="s">
        <v>18</v>
      </c>
      <c r="F1404" s="18">
        <v>41793</v>
      </c>
      <c r="G1404">
        <v>896132314</v>
      </c>
      <c r="H1404" s="18">
        <v>41809</v>
      </c>
      <c r="I1404">
        <v>4321</v>
      </c>
      <c r="J1404">
        <v>205.7</v>
      </c>
      <c r="K1404">
        <v>117.11</v>
      </c>
      <c r="L1404">
        <v>888829.7</v>
      </c>
      <c r="M1404">
        <v>506032.31</v>
      </c>
      <c r="N1404">
        <v>382797.39</v>
      </c>
    </row>
    <row r="1405" spans="1:14">
      <c r="A1405" t="s">
        <v>23</v>
      </c>
      <c r="B1405" t="s">
        <v>206</v>
      </c>
      <c r="C1405" t="s">
        <v>33</v>
      </c>
      <c r="D1405" t="s">
        <v>17</v>
      </c>
      <c r="E1405" t="s">
        <v>37</v>
      </c>
      <c r="F1405" s="18">
        <v>42396</v>
      </c>
      <c r="G1405">
        <v>133276450</v>
      </c>
      <c r="H1405" s="18">
        <v>42444</v>
      </c>
      <c r="I1405">
        <v>8318</v>
      </c>
      <c r="J1405">
        <v>81.73</v>
      </c>
      <c r="K1405">
        <v>56.67</v>
      </c>
      <c r="L1405">
        <v>679830.14</v>
      </c>
      <c r="M1405">
        <v>471381.06</v>
      </c>
      <c r="N1405">
        <v>208449.08</v>
      </c>
    </row>
    <row r="1406" spans="1:14">
      <c r="A1406" t="s">
        <v>26</v>
      </c>
      <c r="B1406" t="s">
        <v>176</v>
      </c>
      <c r="C1406" t="s">
        <v>36</v>
      </c>
      <c r="D1406" t="s">
        <v>21</v>
      </c>
      <c r="E1406" t="s">
        <v>37</v>
      </c>
      <c r="F1406" s="18">
        <v>40746</v>
      </c>
      <c r="G1406">
        <v>459783685</v>
      </c>
      <c r="H1406" s="18">
        <v>40778</v>
      </c>
      <c r="I1406">
        <v>9065</v>
      </c>
      <c r="J1406">
        <v>109.28</v>
      </c>
      <c r="K1406">
        <v>35.840000000000003</v>
      </c>
      <c r="L1406">
        <v>990623.2</v>
      </c>
      <c r="M1406">
        <v>324889.59999999998</v>
      </c>
      <c r="N1406">
        <v>665733.6</v>
      </c>
    </row>
    <row r="1407" spans="1:14">
      <c r="A1407" t="s">
        <v>40</v>
      </c>
      <c r="B1407" t="s">
        <v>169</v>
      </c>
      <c r="C1407" t="s">
        <v>36</v>
      </c>
      <c r="D1407" t="s">
        <v>17</v>
      </c>
      <c r="E1407" t="s">
        <v>18</v>
      </c>
      <c r="F1407" s="18">
        <v>41570</v>
      </c>
      <c r="G1407">
        <v>410077846</v>
      </c>
      <c r="H1407" s="18">
        <v>41610</v>
      </c>
      <c r="I1407">
        <v>2</v>
      </c>
      <c r="J1407">
        <v>109.28</v>
      </c>
      <c r="K1407">
        <v>35.840000000000003</v>
      </c>
      <c r="L1407">
        <v>218.56</v>
      </c>
      <c r="M1407">
        <v>71.680000000000007</v>
      </c>
      <c r="N1407">
        <v>146.88</v>
      </c>
    </row>
    <row r="1408" spans="1:14">
      <c r="A1408" t="s">
        <v>23</v>
      </c>
      <c r="B1408" t="s">
        <v>162</v>
      </c>
      <c r="C1408" t="s">
        <v>33</v>
      </c>
      <c r="D1408" t="s">
        <v>21</v>
      </c>
      <c r="E1408" t="s">
        <v>29</v>
      </c>
      <c r="F1408" s="18">
        <v>41687</v>
      </c>
      <c r="G1408">
        <v>838895261</v>
      </c>
      <c r="H1408" s="18">
        <v>41689</v>
      </c>
      <c r="I1408">
        <v>6605</v>
      </c>
      <c r="J1408">
        <v>81.73</v>
      </c>
      <c r="K1408">
        <v>56.67</v>
      </c>
      <c r="L1408">
        <v>539826.65</v>
      </c>
      <c r="M1408">
        <v>374305.35</v>
      </c>
      <c r="N1408">
        <v>165521.29999999999</v>
      </c>
    </row>
    <row r="1409" spans="1:14">
      <c r="A1409" t="s">
        <v>14</v>
      </c>
      <c r="B1409" t="s">
        <v>157</v>
      </c>
      <c r="C1409" t="s">
        <v>71</v>
      </c>
      <c r="D1409" t="s">
        <v>17</v>
      </c>
      <c r="E1409" t="s">
        <v>18</v>
      </c>
      <c r="F1409" s="18">
        <v>42456</v>
      </c>
      <c r="G1409">
        <v>871284759</v>
      </c>
      <c r="H1409" s="18">
        <v>42498</v>
      </c>
      <c r="I1409">
        <v>1377</v>
      </c>
      <c r="J1409">
        <v>154.06</v>
      </c>
      <c r="K1409">
        <v>90.93</v>
      </c>
      <c r="L1409">
        <v>212140.62</v>
      </c>
      <c r="M1409">
        <v>125210.61</v>
      </c>
      <c r="N1409">
        <v>86930.01</v>
      </c>
    </row>
    <row r="1410" spans="1:14">
      <c r="A1410" t="s">
        <v>31</v>
      </c>
      <c r="B1410" t="s">
        <v>89</v>
      </c>
      <c r="C1410" t="s">
        <v>79</v>
      </c>
      <c r="D1410" t="s">
        <v>21</v>
      </c>
      <c r="E1410" t="s">
        <v>22</v>
      </c>
      <c r="F1410" s="18">
        <v>42856</v>
      </c>
      <c r="G1410">
        <v>152607667</v>
      </c>
      <c r="H1410" s="18">
        <v>42897</v>
      </c>
      <c r="I1410">
        <v>8855</v>
      </c>
      <c r="J1410">
        <v>668.27</v>
      </c>
      <c r="K1410">
        <v>502.54</v>
      </c>
      <c r="L1410">
        <v>5917530.8499999996</v>
      </c>
      <c r="M1410">
        <v>4449991.7</v>
      </c>
      <c r="N1410">
        <v>1467539.15</v>
      </c>
    </row>
    <row r="1411" spans="1:14">
      <c r="A1411" t="s">
        <v>23</v>
      </c>
      <c r="B1411" t="s">
        <v>138</v>
      </c>
      <c r="C1411" t="s">
        <v>50</v>
      </c>
      <c r="D1411" t="s">
        <v>17</v>
      </c>
      <c r="E1411" t="s">
        <v>22</v>
      </c>
      <c r="F1411" s="18">
        <v>40873</v>
      </c>
      <c r="G1411">
        <v>198537814</v>
      </c>
      <c r="H1411" s="18">
        <v>40896</v>
      </c>
      <c r="I1411">
        <v>606</v>
      </c>
      <c r="J1411">
        <v>421.89</v>
      </c>
      <c r="K1411">
        <v>364.69</v>
      </c>
      <c r="L1411">
        <v>255665.34</v>
      </c>
      <c r="M1411">
        <v>221002.14</v>
      </c>
      <c r="N1411">
        <v>34663.199999999997</v>
      </c>
    </row>
    <row r="1412" spans="1:14">
      <c r="A1412" t="s">
        <v>34</v>
      </c>
      <c r="B1412" t="s">
        <v>134</v>
      </c>
      <c r="C1412" t="s">
        <v>50</v>
      </c>
      <c r="D1412" t="s">
        <v>21</v>
      </c>
      <c r="E1412" t="s">
        <v>22</v>
      </c>
      <c r="F1412" s="18">
        <v>40416</v>
      </c>
      <c r="G1412">
        <v>345061528</v>
      </c>
      <c r="H1412" s="18">
        <v>40440</v>
      </c>
      <c r="I1412">
        <v>229</v>
      </c>
      <c r="J1412">
        <v>421.89</v>
      </c>
      <c r="K1412">
        <v>364.69</v>
      </c>
      <c r="L1412">
        <v>96612.81</v>
      </c>
      <c r="M1412">
        <v>83514.009999999995</v>
      </c>
      <c r="N1412">
        <v>13098.8</v>
      </c>
    </row>
    <row r="1413" spans="1:14">
      <c r="A1413" t="s">
        <v>14</v>
      </c>
      <c r="B1413" t="s">
        <v>108</v>
      </c>
      <c r="C1413" t="s">
        <v>71</v>
      </c>
      <c r="D1413" t="s">
        <v>21</v>
      </c>
      <c r="E1413" t="s">
        <v>18</v>
      </c>
      <c r="F1413" s="18">
        <v>41630</v>
      </c>
      <c r="G1413">
        <v>898477637</v>
      </c>
      <c r="H1413" s="18">
        <v>41646</v>
      </c>
      <c r="I1413">
        <v>8354</v>
      </c>
      <c r="J1413">
        <v>154.06</v>
      </c>
      <c r="K1413">
        <v>90.93</v>
      </c>
      <c r="L1413">
        <v>1287017.24</v>
      </c>
      <c r="M1413">
        <v>759629.22</v>
      </c>
      <c r="N1413">
        <v>527388.02</v>
      </c>
    </row>
    <row r="1414" spans="1:14">
      <c r="A1414" t="s">
        <v>23</v>
      </c>
      <c r="B1414" t="s">
        <v>119</v>
      </c>
      <c r="C1414" t="s">
        <v>50</v>
      </c>
      <c r="D1414" t="s">
        <v>17</v>
      </c>
      <c r="E1414" t="s">
        <v>18</v>
      </c>
      <c r="F1414" s="18">
        <v>42287</v>
      </c>
      <c r="G1414">
        <v>885397469</v>
      </c>
      <c r="H1414" s="18">
        <v>42326</v>
      </c>
      <c r="I1414">
        <v>7642</v>
      </c>
      <c r="J1414">
        <v>421.89</v>
      </c>
      <c r="K1414">
        <v>364.69</v>
      </c>
      <c r="L1414">
        <v>3224083.38</v>
      </c>
      <c r="M1414">
        <v>2786960.98</v>
      </c>
      <c r="N1414">
        <v>437122.4</v>
      </c>
    </row>
    <row r="1415" spans="1:14">
      <c r="A1415" t="s">
        <v>23</v>
      </c>
      <c r="B1415" t="s">
        <v>148</v>
      </c>
      <c r="C1415" t="s">
        <v>33</v>
      </c>
      <c r="D1415" t="s">
        <v>21</v>
      </c>
      <c r="E1415" t="s">
        <v>37</v>
      </c>
      <c r="F1415" s="18">
        <v>41928</v>
      </c>
      <c r="G1415">
        <v>302744853</v>
      </c>
      <c r="H1415" s="18">
        <v>41945</v>
      </c>
      <c r="I1415">
        <v>7785</v>
      </c>
      <c r="J1415">
        <v>81.73</v>
      </c>
      <c r="K1415">
        <v>56.67</v>
      </c>
      <c r="L1415">
        <v>636268.05000000005</v>
      </c>
      <c r="M1415">
        <v>441175.95</v>
      </c>
      <c r="N1415">
        <v>195092.1</v>
      </c>
    </row>
    <row r="1416" spans="1:14">
      <c r="A1416" t="s">
        <v>40</v>
      </c>
      <c r="B1416" t="s">
        <v>101</v>
      </c>
      <c r="C1416" t="s">
        <v>25</v>
      </c>
      <c r="D1416" t="s">
        <v>17</v>
      </c>
      <c r="E1416" t="s">
        <v>29</v>
      </c>
      <c r="F1416" s="18">
        <v>40485</v>
      </c>
      <c r="G1416">
        <v>567756116</v>
      </c>
      <c r="H1416" s="18">
        <v>40524</v>
      </c>
      <c r="I1416">
        <v>506</v>
      </c>
      <c r="J1416">
        <v>47.45</v>
      </c>
      <c r="K1416">
        <v>31.79</v>
      </c>
      <c r="L1416">
        <v>24009.7</v>
      </c>
      <c r="M1416">
        <v>16085.74</v>
      </c>
      <c r="N1416">
        <v>7923.96</v>
      </c>
    </row>
    <row r="1417" spans="1:14">
      <c r="A1417" t="s">
        <v>40</v>
      </c>
      <c r="B1417" t="s">
        <v>101</v>
      </c>
      <c r="C1417" t="s">
        <v>25</v>
      </c>
      <c r="D1417" t="s">
        <v>17</v>
      </c>
      <c r="E1417" t="s">
        <v>18</v>
      </c>
      <c r="F1417" s="18">
        <v>42426</v>
      </c>
      <c r="G1417">
        <v>467980086</v>
      </c>
      <c r="H1417" s="18">
        <v>42457</v>
      </c>
      <c r="I1417">
        <v>4562</v>
      </c>
      <c r="J1417">
        <v>47.45</v>
      </c>
      <c r="K1417">
        <v>31.79</v>
      </c>
      <c r="L1417">
        <v>216466.9</v>
      </c>
      <c r="M1417">
        <v>145025.98000000001</v>
      </c>
      <c r="N1417">
        <v>71440.92</v>
      </c>
    </row>
    <row r="1418" spans="1:14">
      <c r="A1418" t="s">
        <v>31</v>
      </c>
      <c r="B1418" t="s">
        <v>223</v>
      </c>
      <c r="C1418" t="s">
        <v>33</v>
      </c>
      <c r="D1418" t="s">
        <v>17</v>
      </c>
      <c r="E1418" t="s">
        <v>29</v>
      </c>
      <c r="F1418" s="18">
        <v>41546</v>
      </c>
      <c r="G1418">
        <v>211278092</v>
      </c>
      <c r="H1418" s="18">
        <v>41581</v>
      </c>
      <c r="I1418">
        <v>737</v>
      </c>
      <c r="J1418">
        <v>81.73</v>
      </c>
      <c r="K1418">
        <v>56.67</v>
      </c>
      <c r="L1418">
        <v>60235.01</v>
      </c>
      <c r="M1418">
        <v>41765.79</v>
      </c>
      <c r="N1418">
        <v>18469.22</v>
      </c>
    </row>
    <row r="1419" spans="1:14">
      <c r="A1419" t="s">
        <v>23</v>
      </c>
      <c r="B1419" t="s">
        <v>179</v>
      </c>
      <c r="C1419" t="s">
        <v>43</v>
      </c>
      <c r="D1419" t="s">
        <v>17</v>
      </c>
      <c r="E1419" t="s">
        <v>29</v>
      </c>
      <c r="F1419" s="18">
        <v>41709</v>
      </c>
      <c r="G1419">
        <v>975823962</v>
      </c>
      <c r="H1419" s="18">
        <v>41737</v>
      </c>
      <c r="I1419">
        <v>6850</v>
      </c>
      <c r="J1419">
        <v>651.21</v>
      </c>
      <c r="K1419">
        <v>524.96</v>
      </c>
      <c r="L1419">
        <v>4460788.5</v>
      </c>
      <c r="M1419">
        <v>3595976</v>
      </c>
      <c r="N1419">
        <v>864812.5</v>
      </c>
    </row>
    <row r="1420" spans="1:14">
      <c r="A1420" t="s">
        <v>23</v>
      </c>
      <c r="B1420" t="s">
        <v>138</v>
      </c>
      <c r="C1420" t="s">
        <v>45</v>
      </c>
      <c r="D1420" t="s">
        <v>21</v>
      </c>
      <c r="E1420" t="s">
        <v>18</v>
      </c>
      <c r="F1420" s="18">
        <v>41635</v>
      </c>
      <c r="G1420">
        <v>860104024</v>
      </c>
      <c r="H1420" s="18">
        <v>41638</v>
      </c>
      <c r="I1420">
        <v>2749</v>
      </c>
      <c r="J1420">
        <v>437.2</v>
      </c>
      <c r="K1420">
        <v>263.33</v>
      </c>
      <c r="L1420">
        <v>1201862.8</v>
      </c>
      <c r="M1420">
        <v>723894.17</v>
      </c>
      <c r="N1420">
        <v>477968.63</v>
      </c>
    </row>
    <row r="1421" spans="1:14">
      <c r="A1421" t="s">
        <v>40</v>
      </c>
      <c r="B1421" t="s">
        <v>221</v>
      </c>
      <c r="C1421" t="s">
        <v>45</v>
      </c>
      <c r="D1421" t="s">
        <v>17</v>
      </c>
      <c r="E1421" t="s">
        <v>18</v>
      </c>
      <c r="F1421" s="18">
        <v>41818</v>
      </c>
      <c r="G1421">
        <v>732917106</v>
      </c>
      <c r="H1421" s="18">
        <v>41860</v>
      </c>
      <c r="I1421">
        <v>5313</v>
      </c>
      <c r="J1421">
        <v>437.2</v>
      </c>
      <c r="K1421">
        <v>263.33</v>
      </c>
      <c r="L1421">
        <v>2322843.6</v>
      </c>
      <c r="M1421">
        <v>1399072.29</v>
      </c>
      <c r="N1421">
        <v>923771.31</v>
      </c>
    </row>
    <row r="1422" spans="1:14">
      <c r="A1422" t="s">
        <v>40</v>
      </c>
      <c r="B1422" t="s">
        <v>93</v>
      </c>
      <c r="C1422" t="s">
        <v>28</v>
      </c>
      <c r="D1422" t="s">
        <v>17</v>
      </c>
      <c r="E1422" t="s">
        <v>29</v>
      </c>
      <c r="F1422" s="18">
        <v>40373</v>
      </c>
      <c r="G1422">
        <v>183374536</v>
      </c>
      <c r="H1422" s="18">
        <v>40408</v>
      </c>
      <c r="I1422">
        <v>3455</v>
      </c>
      <c r="J1422">
        <v>205.7</v>
      </c>
      <c r="K1422">
        <v>117.11</v>
      </c>
      <c r="L1422">
        <v>710693.5</v>
      </c>
      <c r="M1422">
        <v>404615.05</v>
      </c>
      <c r="N1422">
        <v>306078.45</v>
      </c>
    </row>
    <row r="1423" spans="1:14">
      <c r="A1423" t="s">
        <v>40</v>
      </c>
      <c r="B1423" t="s">
        <v>170</v>
      </c>
      <c r="C1423" t="s">
        <v>16</v>
      </c>
      <c r="D1423" t="s">
        <v>21</v>
      </c>
      <c r="E1423" t="s">
        <v>22</v>
      </c>
      <c r="F1423" s="18">
        <v>42722</v>
      </c>
      <c r="G1423">
        <v>670900142</v>
      </c>
      <c r="H1423" s="18">
        <v>42737</v>
      </c>
      <c r="I1423">
        <v>3116</v>
      </c>
      <c r="J1423">
        <v>255.28</v>
      </c>
      <c r="K1423">
        <v>159.41999999999999</v>
      </c>
      <c r="L1423">
        <v>795452.48</v>
      </c>
      <c r="M1423">
        <v>496752.72</v>
      </c>
      <c r="N1423">
        <v>298699.76</v>
      </c>
    </row>
    <row r="1424" spans="1:14">
      <c r="A1424" t="s">
        <v>34</v>
      </c>
      <c r="B1424" t="s">
        <v>84</v>
      </c>
      <c r="C1424" t="s">
        <v>50</v>
      </c>
      <c r="D1424" t="s">
        <v>17</v>
      </c>
      <c r="E1424" t="s">
        <v>29</v>
      </c>
      <c r="F1424" s="18">
        <v>40841</v>
      </c>
      <c r="G1424">
        <v>575230252</v>
      </c>
      <c r="H1424" s="18">
        <v>40869</v>
      </c>
      <c r="I1424">
        <v>2269</v>
      </c>
      <c r="J1424">
        <v>421.89</v>
      </c>
      <c r="K1424">
        <v>364.69</v>
      </c>
      <c r="L1424">
        <v>957268.41</v>
      </c>
      <c r="M1424">
        <v>827481.61</v>
      </c>
      <c r="N1424">
        <v>129786.8</v>
      </c>
    </row>
    <row r="1425" spans="1:14">
      <c r="A1425" t="s">
        <v>14</v>
      </c>
      <c r="B1425" t="s">
        <v>19</v>
      </c>
      <c r="C1425" t="s">
        <v>43</v>
      </c>
      <c r="D1425" t="s">
        <v>21</v>
      </c>
      <c r="E1425" t="s">
        <v>37</v>
      </c>
      <c r="F1425" s="18">
        <v>42313</v>
      </c>
      <c r="G1425">
        <v>146413695</v>
      </c>
      <c r="H1425" s="18">
        <v>42319</v>
      </c>
      <c r="I1425">
        <v>5921</v>
      </c>
      <c r="J1425">
        <v>651.21</v>
      </c>
      <c r="K1425">
        <v>524.96</v>
      </c>
      <c r="L1425">
        <v>3855814.41</v>
      </c>
      <c r="M1425">
        <v>3108288.16</v>
      </c>
      <c r="N1425">
        <v>747526.25</v>
      </c>
    </row>
    <row r="1426" spans="1:14">
      <c r="A1426" t="s">
        <v>40</v>
      </c>
      <c r="B1426" t="s">
        <v>135</v>
      </c>
      <c r="C1426" t="s">
        <v>59</v>
      </c>
      <c r="D1426" t="s">
        <v>21</v>
      </c>
      <c r="E1426" t="s">
        <v>29</v>
      </c>
      <c r="F1426" s="18">
        <v>41276</v>
      </c>
      <c r="G1426">
        <v>154811799</v>
      </c>
      <c r="H1426" s="18">
        <v>41324</v>
      </c>
      <c r="I1426">
        <v>1106</v>
      </c>
      <c r="J1426">
        <v>9.33</v>
      </c>
      <c r="K1426">
        <v>6.92</v>
      </c>
      <c r="L1426">
        <v>10318.98</v>
      </c>
      <c r="M1426">
        <v>7653.52</v>
      </c>
      <c r="N1426">
        <v>2665.46</v>
      </c>
    </row>
    <row r="1427" spans="1:14">
      <c r="A1427" t="s">
        <v>40</v>
      </c>
      <c r="B1427" t="s">
        <v>193</v>
      </c>
      <c r="C1427" t="s">
        <v>79</v>
      </c>
      <c r="D1427" t="s">
        <v>17</v>
      </c>
      <c r="E1427" t="s">
        <v>22</v>
      </c>
      <c r="F1427" s="18">
        <v>41942</v>
      </c>
      <c r="G1427">
        <v>541098392</v>
      </c>
      <c r="H1427" s="18">
        <v>41977</v>
      </c>
      <c r="I1427">
        <v>1893</v>
      </c>
      <c r="J1427">
        <v>668.27</v>
      </c>
      <c r="K1427">
        <v>502.54</v>
      </c>
      <c r="L1427">
        <v>1265035.1100000001</v>
      </c>
      <c r="M1427">
        <v>951308.22</v>
      </c>
      <c r="N1427">
        <v>313726.89</v>
      </c>
    </row>
    <row r="1428" spans="1:14">
      <c r="A1428" t="s">
        <v>26</v>
      </c>
      <c r="B1428" t="s">
        <v>151</v>
      </c>
      <c r="C1428" t="s">
        <v>16</v>
      </c>
      <c r="D1428" t="s">
        <v>17</v>
      </c>
      <c r="E1428" t="s">
        <v>18</v>
      </c>
      <c r="F1428" s="18">
        <v>40609</v>
      </c>
      <c r="G1428">
        <v>866259801</v>
      </c>
      <c r="H1428" s="18">
        <v>40627</v>
      </c>
      <c r="I1428">
        <v>4380</v>
      </c>
      <c r="J1428">
        <v>255.28</v>
      </c>
      <c r="K1428">
        <v>159.41999999999999</v>
      </c>
      <c r="L1428">
        <v>1118126.3999999999</v>
      </c>
      <c r="M1428">
        <v>698259.6</v>
      </c>
      <c r="N1428">
        <v>419866.8</v>
      </c>
    </row>
    <row r="1429" spans="1:14">
      <c r="A1429" t="s">
        <v>26</v>
      </c>
      <c r="B1429" t="s">
        <v>27</v>
      </c>
      <c r="C1429" t="s">
        <v>36</v>
      </c>
      <c r="D1429" t="s">
        <v>21</v>
      </c>
      <c r="E1429" t="s">
        <v>22</v>
      </c>
      <c r="F1429" s="18">
        <v>40885</v>
      </c>
      <c r="G1429">
        <v>761594855</v>
      </c>
      <c r="H1429" s="18">
        <v>40919</v>
      </c>
      <c r="I1429">
        <v>1697</v>
      </c>
      <c r="J1429">
        <v>109.28</v>
      </c>
      <c r="K1429">
        <v>35.840000000000003</v>
      </c>
      <c r="L1429">
        <v>185448.16</v>
      </c>
      <c r="M1429">
        <v>60820.480000000003</v>
      </c>
      <c r="N1429">
        <v>124627.68</v>
      </c>
    </row>
    <row r="1430" spans="1:14">
      <c r="A1430" t="s">
        <v>23</v>
      </c>
      <c r="B1430" t="s">
        <v>63</v>
      </c>
      <c r="C1430" t="s">
        <v>45</v>
      </c>
      <c r="D1430" t="s">
        <v>21</v>
      </c>
      <c r="E1430" t="s">
        <v>18</v>
      </c>
      <c r="F1430" s="18">
        <v>41229</v>
      </c>
      <c r="G1430">
        <v>378714883</v>
      </c>
      <c r="H1430" s="18">
        <v>41259</v>
      </c>
      <c r="I1430">
        <v>9005</v>
      </c>
      <c r="J1430">
        <v>437.2</v>
      </c>
      <c r="K1430">
        <v>263.33</v>
      </c>
      <c r="L1430">
        <v>3936986</v>
      </c>
      <c r="M1430">
        <v>2371286.65</v>
      </c>
      <c r="N1430">
        <v>1565699.35</v>
      </c>
    </row>
    <row r="1431" spans="1:14">
      <c r="A1431" t="s">
        <v>31</v>
      </c>
      <c r="B1431" t="s">
        <v>99</v>
      </c>
      <c r="C1431" t="s">
        <v>33</v>
      </c>
      <c r="D1431" t="s">
        <v>17</v>
      </c>
      <c r="E1431" t="s">
        <v>37</v>
      </c>
      <c r="F1431" s="18">
        <v>41875</v>
      </c>
      <c r="G1431">
        <v>839543712</v>
      </c>
      <c r="H1431" s="18">
        <v>41922</v>
      </c>
      <c r="I1431">
        <v>8496</v>
      </c>
      <c r="J1431">
        <v>81.73</v>
      </c>
      <c r="K1431">
        <v>56.67</v>
      </c>
      <c r="L1431">
        <v>694378.08</v>
      </c>
      <c r="M1431">
        <v>481468.32</v>
      </c>
      <c r="N1431">
        <v>212909.76</v>
      </c>
    </row>
    <row r="1432" spans="1:14">
      <c r="A1432" t="s">
        <v>26</v>
      </c>
      <c r="B1432" t="s">
        <v>27</v>
      </c>
      <c r="C1432" t="s">
        <v>25</v>
      </c>
      <c r="D1432" t="s">
        <v>17</v>
      </c>
      <c r="E1432" t="s">
        <v>18</v>
      </c>
      <c r="F1432" s="18">
        <v>40681</v>
      </c>
      <c r="G1432">
        <v>186317670</v>
      </c>
      <c r="H1432" s="18">
        <v>40715</v>
      </c>
      <c r="I1432">
        <v>4394</v>
      </c>
      <c r="J1432">
        <v>47.45</v>
      </c>
      <c r="K1432">
        <v>31.79</v>
      </c>
      <c r="L1432">
        <v>208495.3</v>
      </c>
      <c r="M1432">
        <v>139685.26</v>
      </c>
      <c r="N1432">
        <v>68810.039999999994</v>
      </c>
    </row>
    <row r="1433" spans="1:14">
      <c r="A1433" t="s">
        <v>23</v>
      </c>
      <c r="B1433" t="s">
        <v>168</v>
      </c>
      <c r="C1433" t="s">
        <v>33</v>
      </c>
      <c r="D1433" t="s">
        <v>21</v>
      </c>
      <c r="E1433" t="s">
        <v>22</v>
      </c>
      <c r="F1433" s="18">
        <v>42807</v>
      </c>
      <c r="G1433">
        <v>131585586</v>
      </c>
      <c r="H1433" s="18">
        <v>42838</v>
      </c>
      <c r="I1433">
        <v>7954</v>
      </c>
      <c r="J1433">
        <v>81.73</v>
      </c>
      <c r="K1433">
        <v>56.67</v>
      </c>
      <c r="L1433">
        <v>650080.42000000004</v>
      </c>
      <c r="M1433">
        <v>450753.18</v>
      </c>
      <c r="N1433">
        <v>199327.24</v>
      </c>
    </row>
    <row r="1434" spans="1:14">
      <c r="A1434" t="s">
        <v>31</v>
      </c>
      <c r="B1434" t="s">
        <v>96</v>
      </c>
      <c r="C1434" t="s">
        <v>59</v>
      </c>
      <c r="D1434" t="s">
        <v>21</v>
      </c>
      <c r="E1434" t="s">
        <v>22</v>
      </c>
      <c r="F1434" s="18">
        <v>42738</v>
      </c>
      <c r="G1434">
        <v>208208787</v>
      </c>
      <c r="H1434" s="18">
        <v>42780</v>
      </c>
      <c r="I1434">
        <v>2462</v>
      </c>
      <c r="J1434">
        <v>9.33</v>
      </c>
      <c r="K1434">
        <v>6.92</v>
      </c>
      <c r="L1434">
        <v>22970.46</v>
      </c>
      <c r="M1434">
        <v>17037.04</v>
      </c>
      <c r="N1434">
        <v>5933.42</v>
      </c>
    </row>
    <row r="1435" spans="1:14">
      <c r="A1435" t="s">
        <v>26</v>
      </c>
      <c r="B1435" t="s">
        <v>151</v>
      </c>
      <c r="C1435" t="s">
        <v>16</v>
      </c>
      <c r="D1435" t="s">
        <v>21</v>
      </c>
      <c r="E1435" t="s">
        <v>18</v>
      </c>
      <c r="F1435" s="18">
        <v>42264</v>
      </c>
      <c r="G1435">
        <v>919361102</v>
      </c>
      <c r="H1435" s="18">
        <v>42270</v>
      </c>
      <c r="I1435">
        <v>8235</v>
      </c>
      <c r="J1435">
        <v>255.28</v>
      </c>
      <c r="K1435">
        <v>159.41999999999999</v>
      </c>
      <c r="L1435">
        <v>2102230.7999999998</v>
      </c>
      <c r="M1435">
        <v>1312823.7</v>
      </c>
      <c r="N1435">
        <v>789407.1</v>
      </c>
    </row>
    <row r="1436" spans="1:14">
      <c r="A1436" t="s">
        <v>23</v>
      </c>
      <c r="B1436" t="s">
        <v>179</v>
      </c>
      <c r="C1436" t="s">
        <v>33</v>
      </c>
      <c r="D1436" t="s">
        <v>17</v>
      </c>
      <c r="E1436" t="s">
        <v>29</v>
      </c>
      <c r="F1436" s="18">
        <v>40797</v>
      </c>
      <c r="G1436">
        <v>588528859</v>
      </c>
      <c r="H1436" s="18">
        <v>40828</v>
      </c>
      <c r="I1436">
        <v>7623</v>
      </c>
      <c r="J1436">
        <v>81.73</v>
      </c>
      <c r="K1436">
        <v>56.67</v>
      </c>
      <c r="L1436">
        <v>623027.79</v>
      </c>
      <c r="M1436">
        <v>431995.41</v>
      </c>
      <c r="N1436">
        <v>191032.38</v>
      </c>
    </row>
    <row r="1437" spans="1:14">
      <c r="A1437" t="s">
        <v>34</v>
      </c>
      <c r="B1437" t="s">
        <v>154</v>
      </c>
      <c r="C1437" t="s">
        <v>25</v>
      </c>
      <c r="D1437" t="s">
        <v>21</v>
      </c>
      <c r="E1437" t="s">
        <v>29</v>
      </c>
      <c r="F1437" s="18">
        <v>42288</v>
      </c>
      <c r="G1437">
        <v>309510886</v>
      </c>
      <c r="H1437" s="18">
        <v>42294</v>
      </c>
      <c r="I1437">
        <v>4</v>
      </c>
      <c r="J1437">
        <v>47.45</v>
      </c>
      <c r="K1437">
        <v>31.79</v>
      </c>
      <c r="L1437">
        <v>189.8</v>
      </c>
      <c r="M1437">
        <v>127.16</v>
      </c>
      <c r="N1437">
        <v>62.64</v>
      </c>
    </row>
    <row r="1438" spans="1:14">
      <c r="A1438" t="s">
        <v>23</v>
      </c>
      <c r="B1438" t="s">
        <v>178</v>
      </c>
      <c r="C1438" t="s">
        <v>50</v>
      </c>
      <c r="D1438" t="s">
        <v>17</v>
      </c>
      <c r="E1438" t="s">
        <v>29</v>
      </c>
      <c r="F1438" s="18">
        <v>42778</v>
      </c>
      <c r="G1438">
        <v>796418511</v>
      </c>
      <c r="H1438" s="18">
        <v>42817</v>
      </c>
      <c r="I1438">
        <v>6791</v>
      </c>
      <c r="J1438">
        <v>421.89</v>
      </c>
      <c r="K1438">
        <v>364.69</v>
      </c>
      <c r="L1438">
        <v>2865054.99</v>
      </c>
      <c r="M1438">
        <v>2476609.79</v>
      </c>
      <c r="N1438">
        <v>388445.2</v>
      </c>
    </row>
    <row r="1439" spans="1:14">
      <c r="A1439" t="s">
        <v>34</v>
      </c>
      <c r="B1439" t="s">
        <v>68</v>
      </c>
      <c r="C1439" t="s">
        <v>45</v>
      </c>
      <c r="D1439" t="s">
        <v>21</v>
      </c>
      <c r="E1439" t="s">
        <v>29</v>
      </c>
      <c r="F1439" s="18">
        <v>42847</v>
      </c>
      <c r="G1439">
        <v>133675563</v>
      </c>
      <c r="H1439" s="18">
        <v>42871</v>
      </c>
      <c r="I1439">
        <v>6424</v>
      </c>
      <c r="J1439">
        <v>437.2</v>
      </c>
      <c r="K1439">
        <v>263.33</v>
      </c>
      <c r="L1439">
        <v>2808572.8</v>
      </c>
      <c r="M1439">
        <v>1691631.92</v>
      </c>
      <c r="N1439">
        <v>1116940.8799999999</v>
      </c>
    </row>
    <row r="1440" spans="1:14">
      <c r="A1440" t="s">
        <v>23</v>
      </c>
      <c r="B1440" t="s">
        <v>147</v>
      </c>
      <c r="C1440" t="s">
        <v>45</v>
      </c>
      <c r="D1440" t="s">
        <v>17</v>
      </c>
      <c r="E1440" t="s">
        <v>18</v>
      </c>
      <c r="F1440" s="18">
        <v>40697</v>
      </c>
      <c r="G1440">
        <v>526018369</v>
      </c>
      <c r="H1440" s="18">
        <v>40715</v>
      </c>
      <c r="I1440">
        <v>9379</v>
      </c>
      <c r="J1440">
        <v>437.2</v>
      </c>
      <c r="K1440">
        <v>263.33</v>
      </c>
      <c r="L1440">
        <v>4100498.8</v>
      </c>
      <c r="M1440">
        <v>2469772.0699999998</v>
      </c>
      <c r="N1440">
        <v>1630726.73</v>
      </c>
    </row>
    <row r="1441" spans="1:14">
      <c r="A1441" t="s">
        <v>31</v>
      </c>
      <c r="B1441" t="s">
        <v>145</v>
      </c>
      <c r="C1441" t="s">
        <v>45</v>
      </c>
      <c r="D1441" t="s">
        <v>17</v>
      </c>
      <c r="E1441" t="s">
        <v>29</v>
      </c>
      <c r="F1441" s="18">
        <v>41834</v>
      </c>
      <c r="G1441">
        <v>648495757</v>
      </c>
      <c r="H1441" s="18">
        <v>41851</v>
      </c>
      <c r="I1441">
        <v>3160</v>
      </c>
      <c r="J1441">
        <v>437.2</v>
      </c>
      <c r="K1441">
        <v>263.33</v>
      </c>
      <c r="L1441">
        <v>1381552</v>
      </c>
      <c r="M1441">
        <v>832122.8</v>
      </c>
      <c r="N1441">
        <v>549429.19999999995</v>
      </c>
    </row>
    <row r="1442" spans="1:14">
      <c r="A1442" t="s">
        <v>14</v>
      </c>
      <c r="B1442" t="s">
        <v>88</v>
      </c>
      <c r="C1442" t="s">
        <v>71</v>
      </c>
      <c r="D1442" t="s">
        <v>21</v>
      </c>
      <c r="E1442" t="s">
        <v>37</v>
      </c>
      <c r="F1442" s="18">
        <v>41090</v>
      </c>
      <c r="G1442">
        <v>596469056</v>
      </c>
      <c r="H1442" s="18">
        <v>41120</v>
      </c>
      <c r="I1442">
        <v>7303</v>
      </c>
      <c r="J1442">
        <v>154.06</v>
      </c>
      <c r="K1442">
        <v>90.93</v>
      </c>
      <c r="L1442">
        <v>1125100.18</v>
      </c>
      <c r="M1442">
        <v>664061.79</v>
      </c>
      <c r="N1442">
        <v>461038.39</v>
      </c>
    </row>
    <row r="1443" spans="1:14">
      <c r="A1443" t="s">
        <v>31</v>
      </c>
      <c r="B1443" t="s">
        <v>133</v>
      </c>
      <c r="C1443" t="s">
        <v>59</v>
      </c>
      <c r="D1443" t="s">
        <v>17</v>
      </c>
      <c r="E1443" t="s">
        <v>37</v>
      </c>
      <c r="F1443" s="18">
        <v>40600</v>
      </c>
      <c r="G1443">
        <v>535612094</v>
      </c>
      <c r="H1443" s="18">
        <v>40605</v>
      </c>
      <c r="I1443">
        <v>8376</v>
      </c>
      <c r="J1443">
        <v>9.33</v>
      </c>
      <c r="K1443">
        <v>6.92</v>
      </c>
      <c r="L1443">
        <v>78148.08</v>
      </c>
      <c r="M1443">
        <v>57961.919999999998</v>
      </c>
      <c r="N1443">
        <v>20186.16</v>
      </c>
    </row>
    <row r="1444" spans="1:14">
      <c r="A1444" t="s">
        <v>53</v>
      </c>
      <c r="B1444" t="s">
        <v>54</v>
      </c>
      <c r="C1444" t="s">
        <v>20</v>
      </c>
      <c r="D1444" t="s">
        <v>21</v>
      </c>
      <c r="E1444" t="s">
        <v>29</v>
      </c>
      <c r="F1444" s="18">
        <v>42888</v>
      </c>
      <c r="G1444">
        <v>251911199</v>
      </c>
      <c r="H1444" s="18">
        <v>42890</v>
      </c>
      <c r="I1444">
        <v>4977</v>
      </c>
      <c r="J1444">
        <v>152.58000000000001</v>
      </c>
      <c r="K1444">
        <v>97.44</v>
      </c>
      <c r="L1444">
        <v>759390.66</v>
      </c>
      <c r="M1444">
        <v>484958.88</v>
      </c>
      <c r="N1444">
        <v>274431.78000000003</v>
      </c>
    </row>
    <row r="1445" spans="1:14">
      <c r="A1445" t="s">
        <v>14</v>
      </c>
      <c r="B1445" t="s">
        <v>220</v>
      </c>
      <c r="C1445" t="s">
        <v>43</v>
      </c>
      <c r="D1445" t="s">
        <v>21</v>
      </c>
      <c r="E1445" t="s">
        <v>29</v>
      </c>
      <c r="F1445" s="18">
        <v>41187</v>
      </c>
      <c r="G1445">
        <v>501665198</v>
      </c>
      <c r="H1445" s="18">
        <v>41208</v>
      </c>
      <c r="I1445">
        <v>2735</v>
      </c>
      <c r="J1445">
        <v>651.21</v>
      </c>
      <c r="K1445">
        <v>524.96</v>
      </c>
      <c r="L1445">
        <v>1781059.35</v>
      </c>
      <c r="M1445">
        <v>1435765.6</v>
      </c>
      <c r="N1445">
        <v>345293.75</v>
      </c>
    </row>
    <row r="1446" spans="1:14">
      <c r="A1446" t="s">
        <v>26</v>
      </c>
      <c r="B1446" t="s">
        <v>46</v>
      </c>
      <c r="C1446" t="s">
        <v>25</v>
      </c>
      <c r="D1446" t="s">
        <v>21</v>
      </c>
      <c r="E1446" t="s">
        <v>29</v>
      </c>
      <c r="F1446" s="18">
        <v>40181</v>
      </c>
      <c r="G1446">
        <v>761485421</v>
      </c>
      <c r="H1446" s="18">
        <v>40204</v>
      </c>
      <c r="I1446">
        <v>9313</v>
      </c>
      <c r="J1446">
        <v>47.45</v>
      </c>
      <c r="K1446">
        <v>31.79</v>
      </c>
      <c r="L1446">
        <v>441901.85</v>
      </c>
      <c r="M1446">
        <v>296060.27</v>
      </c>
      <c r="N1446">
        <v>145841.57999999999</v>
      </c>
    </row>
    <row r="1447" spans="1:14">
      <c r="A1447" t="s">
        <v>31</v>
      </c>
      <c r="B1447" t="s">
        <v>67</v>
      </c>
      <c r="C1447" t="s">
        <v>50</v>
      </c>
      <c r="D1447" t="s">
        <v>21</v>
      </c>
      <c r="E1447" t="s">
        <v>29</v>
      </c>
      <c r="F1447" s="18">
        <v>40796</v>
      </c>
      <c r="G1447">
        <v>578295695</v>
      </c>
      <c r="H1447" s="18">
        <v>40805</v>
      </c>
      <c r="I1447">
        <v>9402</v>
      </c>
      <c r="J1447">
        <v>421.89</v>
      </c>
      <c r="K1447">
        <v>364.69</v>
      </c>
      <c r="L1447">
        <v>3966609.78</v>
      </c>
      <c r="M1447">
        <v>3428815.38</v>
      </c>
      <c r="N1447">
        <v>537794.4</v>
      </c>
    </row>
    <row r="1448" spans="1:14">
      <c r="A1448" t="s">
        <v>31</v>
      </c>
      <c r="B1448" t="s">
        <v>149</v>
      </c>
      <c r="C1448" t="s">
        <v>20</v>
      </c>
      <c r="D1448" t="s">
        <v>21</v>
      </c>
      <c r="E1448" t="s">
        <v>18</v>
      </c>
      <c r="F1448" s="18">
        <v>41580</v>
      </c>
      <c r="G1448">
        <v>919332349</v>
      </c>
      <c r="H1448" s="18">
        <v>41623</v>
      </c>
      <c r="I1448">
        <v>9726</v>
      </c>
      <c r="J1448">
        <v>152.58000000000001</v>
      </c>
      <c r="K1448">
        <v>97.44</v>
      </c>
      <c r="L1448">
        <v>1483993.08</v>
      </c>
      <c r="M1448">
        <v>947701.44</v>
      </c>
      <c r="N1448">
        <v>536291.64</v>
      </c>
    </row>
    <row r="1449" spans="1:14">
      <c r="A1449" t="s">
        <v>23</v>
      </c>
      <c r="B1449" t="s">
        <v>63</v>
      </c>
      <c r="C1449" t="s">
        <v>25</v>
      </c>
      <c r="D1449" t="s">
        <v>21</v>
      </c>
      <c r="E1449" t="s">
        <v>22</v>
      </c>
      <c r="F1449" s="18">
        <v>42852</v>
      </c>
      <c r="G1449">
        <v>122144210</v>
      </c>
      <c r="H1449" s="18">
        <v>42879</v>
      </c>
      <c r="I1449">
        <v>4041</v>
      </c>
      <c r="J1449">
        <v>47.45</v>
      </c>
      <c r="K1449">
        <v>31.79</v>
      </c>
      <c r="L1449">
        <v>191745.45</v>
      </c>
      <c r="M1449">
        <v>128463.39</v>
      </c>
      <c r="N1449">
        <v>63282.06</v>
      </c>
    </row>
    <row r="1450" spans="1:14">
      <c r="A1450" t="s">
        <v>23</v>
      </c>
      <c r="B1450" t="s">
        <v>207</v>
      </c>
      <c r="C1450" t="s">
        <v>43</v>
      </c>
      <c r="D1450" t="s">
        <v>21</v>
      </c>
      <c r="E1450" t="s">
        <v>37</v>
      </c>
      <c r="F1450" s="18">
        <v>42557</v>
      </c>
      <c r="G1450">
        <v>644592607</v>
      </c>
      <c r="H1450" s="18">
        <v>42582</v>
      </c>
      <c r="I1450">
        <v>8131</v>
      </c>
      <c r="J1450">
        <v>651.21</v>
      </c>
      <c r="K1450">
        <v>524.96</v>
      </c>
      <c r="L1450">
        <v>5294988.51</v>
      </c>
      <c r="M1450">
        <v>4268449.76</v>
      </c>
      <c r="N1450">
        <v>1026538.75</v>
      </c>
    </row>
    <row r="1451" spans="1:14">
      <c r="A1451" t="s">
        <v>53</v>
      </c>
      <c r="B1451" t="s">
        <v>210</v>
      </c>
      <c r="C1451" t="s">
        <v>28</v>
      </c>
      <c r="D1451" t="s">
        <v>21</v>
      </c>
      <c r="E1451" t="s">
        <v>37</v>
      </c>
      <c r="F1451" s="18">
        <v>40409</v>
      </c>
      <c r="G1451">
        <v>514851367</v>
      </c>
      <c r="H1451" s="18">
        <v>40453</v>
      </c>
      <c r="I1451">
        <v>4815</v>
      </c>
      <c r="J1451">
        <v>205.7</v>
      </c>
      <c r="K1451">
        <v>117.11</v>
      </c>
      <c r="L1451">
        <v>990445.5</v>
      </c>
      <c r="M1451">
        <v>563884.65</v>
      </c>
      <c r="N1451">
        <v>426560.85</v>
      </c>
    </row>
    <row r="1452" spans="1:14">
      <c r="A1452" t="s">
        <v>40</v>
      </c>
      <c r="B1452" t="s">
        <v>201</v>
      </c>
      <c r="C1452" t="s">
        <v>71</v>
      </c>
      <c r="D1452" t="s">
        <v>21</v>
      </c>
      <c r="E1452" t="s">
        <v>22</v>
      </c>
      <c r="F1452" s="18">
        <v>42044</v>
      </c>
      <c r="G1452">
        <v>981406819</v>
      </c>
      <c r="H1452" s="18">
        <v>42091</v>
      </c>
      <c r="I1452">
        <v>8942</v>
      </c>
      <c r="J1452">
        <v>154.06</v>
      </c>
      <c r="K1452">
        <v>90.93</v>
      </c>
      <c r="L1452">
        <v>1377604.52</v>
      </c>
      <c r="M1452">
        <v>813096.06</v>
      </c>
      <c r="N1452">
        <v>564508.46</v>
      </c>
    </row>
    <row r="1453" spans="1:14">
      <c r="A1453" t="s">
        <v>31</v>
      </c>
      <c r="B1453" t="s">
        <v>149</v>
      </c>
      <c r="C1453" t="s">
        <v>25</v>
      </c>
      <c r="D1453" t="s">
        <v>21</v>
      </c>
      <c r="E1453" t="s">
        <v>18</v>
      </c>
      <c r="F1453" s="18">
        <v>41040</v>
      </c>
      <c r="G1453">
        <v>663057792</v>
      </c>
      <c r="H1453" s="18">
        <v>41082</v>
      </c>
      <c r="I1453">
        <v>2390</v>
      </c>
      <c r="J1453">
        <v>47.45</v>
      </c>
      <c r="K1453">
        <v>31.79</v>
      </c>
      <c r="L1453">
        <v>113405.5</v>
      </c>
      <c r="M1453">
        <v>75978.100000000006</v>
      </c>
      <c r="N1453">
        <v>37427.4</v>
      </c>
    </row>
    <row r="1454" spans="1:14">
      <c r="A1454" t="s">
        <v>14</v>
      </c>
      <c r="B1454" t="s">
        <v>48</v>
      </c>
      <c r="C1454" t="s">
        <v>28</v>
      </c>
      <c r="D1454" t="s">
        <v>17</v>
      </c>
      <c r="E1454" t="s">
        <v>22</v>
      </c>
      <c r="F1454" s="18">
        <v>42427</v>
      </c>
      <c r="G1454">
        <v>498915612</v>
      </c>
      <c r="H1454" s="18">
        <v>42473</v>
      </c>
      <c r="I1454">
        <v>9072</v>
      </c>
      <c r="J1454">
        <v>205.7</v>
      </c>
      <c r="K1454">
        <v>117.11</v>
      </c>
      <c r="L1454">
        <v>1866110.4</v>
      </c>
      <c r="M1454">
        <v>1062421.92</v>
      </c>
      <c r="N1454">
        <v>803688.48</v>
      </c>
    </row>
    <row r="1455" spans="1:14">
      <c r="A1455" t="s">
        <v>23</v>
      </c>
      <c r="B1455" t="s">
        <v>162</v>
      </c>
      <c r="C1455" t="s">
        <v>59</v>
      </c>
      <c r="D1455" t="s">
        <v>17</v>
      </c>
      <c r="E1455" t="s">
        <v>37</v>
      </c>
      <c r="F1455" s="18">
        <v>41946</v>
      </c>
      <c r="G1455">
        <v>598404109</v>
      </c>
      <c r="H1455" s="18">
        <v>41961</v>
      </c>
      <c r="I1455">
        <v>9929</v>
      </c>
      <c r="J1455">
        <v>9.33</v>
      </c>
      <c r="K1455">
        <v>6.92</v>
      </c>
      <c r="L1455">
        <v>92637.57</v>
      </c>
      <c r="M1455">
        <v>68708.679999999993</v>
      </c>
      <c r="N1455">
        <v>23928.89</v>
      </c>
    </row>
    <row r="1456" spans="1:14">
      <c r="A1456" t="s">
        <v>40</v>
      </c>
      <c r="B1456" t="s">
        <v>214</v>
      </c>
      <c r="C1456" t="s">
        <v>79</v>
      </c>
      <c r="D1456" t="s">
        <v>21</v>
      </c>
      <c r="E1456" t="s">
        <v>29</v>
      </c>
      <c r="F1456" s="18">
        <v>41255</v>
      </c>
      <c r="G1456">
        <v>691259610</v>
      </c>
      <c r="H1456" s="18">
        <v>41277</v>
      </c>
      <c r="I1456">
        <v>7935</v>
      </c>
      <c r="J1456">
        <v>668.27</v>
      </c>
      <c r="K1456">
        <v>502.54</v>
      </c>
      <c r="L1456">
        <v>5302722.45</v>
      </c>
      <c r="M1456">
        <v>3987654.9</v>
      </c>
      <c r="N1456">
        <v>1315067.55</v>
      </c>
    </row>
    <row r="1457" spans="1:14">
      <c r="A1457" t="s">
        <v>23</v>
      </c>
      <c r="B1457" t="s">
        <v>24</v>
      </c>
      <c r="C1457" t="s">
        <v>33</v>
      </c>
      <c r="D1457" t="s">
        <v>17</v>
      </c>
      <c r="E1457" t="s">
        <v>22</v>
      </c>
      <c r="F1457" s="18">
        <v>41021</v>
      </c>
      <c r="G1457">
        <v>577530944</v>
      </c>
      <c r="H1457" s="18">
        <v>41044</v>
      </c>
      <c r="I1457">
        <v>3095</v>
      </c>
      <c r="J1457">
        <v>81.73</v>
      </c>
      <c r="K1457">
        <v>56.67</v>
      </c>
      <c r="L1457">
        <v>252954.35</v>
      </c>
      <c r="M1457">
        <v>175393.65</v>
      </c>
      <c r="N1457">
        <v>77560.7</v>
      </c>
    </row>
    <row r="1458" spans="1:14">
      <c r="A1458" t="s">
        <v>53</v>
      </c>
      <c r="B1458" t="s">
        <v>142</v>
      </c>
      <c r="C1458" t="s">
        <v>28</v>
      </c>
      <c r="D1458" t="s">
        <v>21</v>
      </c>
      <c r="E1458" t="s">
        <v>18</v>
      </c>
      <c r="F1458" s="18">
        <v>42298</v>
      </c>
      <c r="G1458">
        <v>577579438</v>
      </c>
      <c r="H1458" s="18">
        <v>42338</v>
      </c>
      <c r="I1458">
        <v>7446</v>
      </c>
      <c r="J1458">
        <v>205.7</v>
      </c>
      <c r="K1458">
        <v>117.11</v>
      </c>
      <c r="L1458">
        <v>1531642.2</v>
      </c>
      <c r="M1458">
        <v>872001.06</v>
      </c>
      <c r="N1458">
        <v>659641.14</v>
      </c>
    </row>
    <row r="1459" spans="1:14">
      <c r="A1459" t="s">
        <v>23</v>
      </c>
      <c r="B1459" t="s">
        <v>80</v>
      </c>
      <c r="C1459" t="s">
        <v>59</v>
      </c>
      <c r="D1459" t="s">
        <v>21</v>
      </c>
      <c r="E1459" t="s">
        <v>37</v>
      </c>
      <c r="F1459" s="18">
        <v>42381</v>
      </c>
      <c r="G1459">
        <v>182078921</v>
      </c>
      <c r="H1459" s="18">
        <v>42414</v>
      </c>
      <c r="I1459">
        <v>54</v>
      </c>
      <c r="J1459">
        <v>9.33</v>
      </c>
      <c r="K1459">
        <v>6.92</v>
      </c>
      <c r="L1459">
        <v>503.82</v>
      </c>
      <c r="M1459">
        <v>373.68</v>
      </c>
      <c r="N1459">
        <v>130.13999999999999</v>
      </c>
    </row>
    <row r="1460" spans="1:14">
      <c r="A1460" t="s">
        <v>23</v>
      </c>
      <c r="B1460" t="s">
        <v>106</v>
      </c>
      <c r="C1460" t="s">
        <v>16</v>
      </c>
      <c r="D1460" t="s">
        <v>17</v>
      </c>
      <c r="E1460" t="s">
        <v>37</v>
      </c>
      <c r="F1460" s="18">
        <v>41720</v>
      </c>
      <c r="G1460">
        <v>302015721</v>
      </c>
      <c r="H1460" s="18">
        <v>41746</v>
      </c>
      <c r="I1460">
        <v>2018</v>
      </c>
      <c r="J1460">
        <v>255.28</v>
      </c>
      <c r="K1460">
        <v>159.41999999999999</v>
      </c>
      <c r="L1460">
        <v>515155.04</v>
      </c>
      <c r="M1460">
        <v>321709.56</v>
      </c>
      <c r="N1460">
        <v>193445.48</v>
      </c>
    </row>
    <row r="1461" spans="1:14">
      <c r="A1461" t="s">
        <v>31</v>
      </c>
      <c r="B1461" t="s">
        <v>39</v>
      </c>
      <c r="C1461" t="s">
        <v>59</v>
      </c>
      <c r="D1461" t="s">
        <v>17</v>
      </c>
      <c r="E1461" t="s">
        <v>29</v>
      </c>
      <c r="F1461" s="18">
        <v>42537</v>
      </c>
      <c r="G1461">
        <v>118688666</v>
      </c>
      <c r="H1461" s="18">
        <v>42566</v>
      </c>
      <c r="I1461">
        <v>1469</v>
      </c>
      <c r="J1461">
        <v>9.33</v>
      </c>
      <c r="K1461">
        <v>6.92</v>
      </c>
      <c r="L1461">
        <v>13705.77</v>
      </c>
      <c r="M1461">
        <v>10165.48</v>
      </c>
      <c r="N1461">
        <v>3540.29</v>
      </c>
    </row>
    <row r="1462" spans="1:14">
      <c r="A1462" t="s">
        <v>23</v>
      </c>
      <c r="B1462" t="s">
        <v>105</v>
      </c>
      <c r="C1462" t="s">
        <v>36</v>
      </c>
      <c r="D1462" t="s">
        <v>21</v>
      </c>
      <c r="E1462" t="s">
        <v>18</v>
      </c>
      <c r="F1462" s="18">
        <v>41910</v>
      </c>
      <c r="G1462">
        <v>233709084</v>
      </c>
      <c r="H1462" s="18">
        <v>41928</v>
      </c>
      <c r="I1462">
        <v>8566</v>
      </c>
      <c r="J1462">
        <v>109.28</v>
      </c>
      <c r="K1462">
        <v>35.840000000000003</v>
      </c>
      <c r="L1462">
        <v>936092.48</v>
      </c>
      <c r="M1462">
        <v>307005.44</v>
      </c>
      <c r="N1462">
        <v>629087.04</v>
      </c>
    </row>
    <row r="1463" spans="1:14">
      <c r="A1463" t="s">
        <v>40</v>
      </c>
      <c r="B1463" t="s">
        <v>222</v>
      </c>
      <c r="C1463" t="s">
        <v>71</v>
      </c>
      <c r="D1463" t="s">
        <v>17</v>
      </c>
      <c r="E1463" t="s">
        <v>18</v>
      </c>
      <c r="F1463" s="18">
        <v>41456</v>
      </c>
      <c r="G1463">
        <v>419000804</v>
      </c>
      <c r="H1463" s="18">
        <v>41460</v>
      </c>
      <c r="I1463">
        <v>504</v>
      </c>
      <c r="J1463">
        <v>154.06</v>
      </c>
      <c r="K1463">
        <v>90.93</v>
      </c>
      <c r="L1463">
        <v>77646.240000000005</v>
      </c>
      <c r="M1463">
        <v>45828.72</v>
      </c>
      <c r="N1463">
        <v>31817.52</v>
      </c>
    </row>
    <row r="1464" spans="1:14">
      <c r="A1464" t="s">
        <v>23</v>
      </c>
      <c r="B1464" t="s">
        <v>58</v>
      </c>
      <c r="C1464" t="s">
        <v>50</v>
      </c>
      <c r="D1464" t="s">
        <v>21</v>
      </c>
      <c r="E1464" t="s">
        <v>18</v>
      </c>
      <c r="F1464" s="18">
        <v>40415</v>
      </c>
      <c r="G1464">
        <v>966800153</v>
      </c>
      <c r="H1464" s="18">
        <v>40431</v>
      </c>
      <c r="I1464">
        <v>6505</v>
      </c>
      <c r="J1464">
        <v>421.89</v>
      </c>
      <c r="K1464">
        <v>364.69</v>
      </c>
      <c r="L1464">
        <v>2744394.45</v>
      </c>
      <c r="M1464">
        <v>2372308.4500000002</v>
      </c>
      <c r="N1464">
        <v>372086</v>
      </c>
    </row>
    <row r="1465" spans="1:14">
      <c r="A1465" t="s">
        <v>26</v>
      </c>
      <c r="B1465" t="s">
        <v>122</v>
      </c>
      <c r="C1465" t="s">
        <v>16</v>
      </c>
      <c r="D1465" t="s">
        <v>17</v>
      </c>
      <c r="E1465" t="s">
        <v>29</v>
      </c>
      <c r="F1465" s="18">
        <v>42563</v>
      </c>
      <c r="G1465">
        <v>439655959</v>
      </c>
      <c r="H1465" s="18">
        <v>42581</v>
      </c>
      <c r="I1465">
        <v>2823</v>
      </c>
      <c r="J1465">
        <v>255.28</v>
      </c>
      <c r="K1465">
        <v>159.41999999999999</v>
      </c>
      <c r="L1465">
        <v>720655.44</v>
      </c>
      <c r="M1465">
        <v>450042.66</v>
      </c>
      <c r="N1465">
        <v>270612.78000000003</v>
      </c>
    </row>
    <row r="1466" spans="1:14">
      <c r="A1466" t="s">
        <v>14</v>
      </c>
      <c r="B1466" t="s">
        <v>108</v>
      </c>
      <c r="C1466" t="s">
        <v>45</v>
      </c>
      <c r="D1466" t="s">
        <v>21</v>
      </c>
      <c r="E1466" t="s">
        <v>37</v>
      </c>
      <c r="F1466" s="18">
        <v>41004</v>
      </c>
      <c r="G1466">
        <v>620429551</v>
      </c>
      <c r="H1466" s="18">
        <v>41040</v>
      </c>
      <c r="I1466">
        <v>7746</v>
      </c>
      <c r="J1466">
        <v>437.2</v>
      </c>
      <c r="K1466">
        <v>263.33</v>
      </c>
      <c r="L1466">
        <v>3386551.2</v>
      </c>
      <c r="M1466">
        <v>2039754.18</v>
      </c>
      <c r="N1466">
        <v>1346797.02</v>
      </c>
    </row>
    <row r="1467" spans="1:14">
      <c r="A1467" t="s">
        <v>40</v>
      </c>
      <c r="B1467" t="s">
        <v>193</v>
      </c>
      <c r="C1467" t="s">
        <v>33</v>
      </c>
      <c r="D1467" t="s">
        <v>17</v>
      </c>
      <c r="E1467" t="s">
        <v>37</v>
      </c>
      <c r="F1467" s="18">
        <v>41677</v>
      </c>
      <c r="G1467">
        <v>662294757</v>
      </c>
      <c r="H1467" s="18">
        <v>41715</v>
      </c>
      <c r="I1467">
        <v>6591</v>
      </c>
      <c r="J1467">
        <v>81.73</v>
      </c>
      <c r="K1467">
        <v>56.67</v>
      </c>
      <c r="L1467">
        <v>538682.43000000005</v>
      </c>
      <c r="M1467">
        <v>373511.97</v>
      </c>
      <c r="N1467">
        <v>165170.46</v>
      </c>
    </row>
    <row r="1468" spans="1:14">
      <c r="A1468" t="s">
        <v>40</v>
      </c>
      <c r="B1468" t="s">
        <v>41</v>
      </c>
      <c r="C1468" t="s">
        <v>43</v>
      </c>
      <c r="D1468" t="s">
        <v>21</v>
      </c>
      <c r="E1468" t="s">
        <v>37</v>
      </c>
      <c r="F1468" s="18">
        <v>42610</v>
      </c>
      <c r="G1468">
        <v>238737905</v>
      </c>
      <c r="H1468" s="18">
        <v>42612</v>
      </c>
      <c r="I1468">
        <v>6706</v>
      </c>
      <c r="J1468">
        <v>651.21</v>
      </c>
      <c r="K1468">
        <v>524.96</v>
      </c>
      <c r="L1468">
        <v>4367014.26</v>
      </c>
      <c r="M1468">
        <v>3520381.76</v>
      </c>
      <c r="N1468">
        <v>846632.5</v>
      </c>
    </row>
    <row r="1469" spans="1:14">
      <c r="A1469" t="s">
        <v>14</v>
      </c>
      <c r="B1469" t="s">
        <v>185</v>
      </c>
      <c r="C1469" t="s">
        <v>28</v>
      </c>
      <c r="D1469" t="s">
        <v>21</v>
      </c>
      <c r="E1469" t="s">
        <v>37</v>
      </c>
      <c r="F1469" s="18">
        <v>40839</v>
      </c>
      <c r="G1469">
        <v>893557822</v>
      </c>
      <c r="H1469" s="18">
        <v>40886</v>
      </c>
      <c r="I1469">
        <v>2471</v>
      </c>
      <c r="J1469">
        <v>205.7</v>
      </c>
      <c r="K1469">
        <v>117.11</v>
      </c>
      <c r="L1469">
        <v>508284.7</v>
      </c>
      <c r="M1469">
        <v>289378.81</v>
      </c>
      <c r="N1469">
        <v>218905.89</v>
      </c>
    </row>
    <row r="1470" spans="1:14">
      <c r="A1470" t="s">
        <v>14</v>
      </c>
      <c r="B1470" t="s">
        <v>220</v>
      </c>
      <c r="C1470" t="s">
        <v>79</v>
      </c>
      <c r="D1470" t="s">
        <v>21</v>
      </c>
      <c r="E1470" t="s">
        <v>18</v>
      </c>
      <c r="F1470" s="18">
        <v>42087</v>
      </c>
      <c r="G1470">
        <v>190865838</v>
      </c>
      <c r="H1470" s="18">
        <v>42090</v>
      </c>
      <c r="I1470">
        <v>298</v>
      </c>
      <c r="J1470">
        <v>668.27</v>
      </c>
      <c r="K1470">
        <v>502.54</v>
      </c>
      <c r="L1470">
        <v>199144.46</v>
      </c>
      <c r="M1470">
        <v>149756.92000000001</v>
      </c>
      <c r="N1470">
        <v>49387.54</v>
      </c>
    </row>
    <row r="1471" spans="1:14">
      <c r="A1471" t="s">
        <v>31</v>
      </c>
      <c r="B1471" t="s">
        <v>42</v>
      </c>
      <c r="C1471" t="s">
        <v>71</v>
      </c>
      <c r="D1471" t="s">
        <v>17</v>
      </c>
      <c r="E1471" t="s">
        <v>22</v>
      </c>
      <c r="F1471" s="18">
        <v>42784</v>
      </c>
      <c r="G1471">
        <v>265085780</v>
      </c>
      <c r="H1471" s="18">
        <v>42824</v>
      </c>
      <c r="I1471">
        <v>3628</v>
      </c>
      <c r="J1471">
        <v>154.06</v>
      </c>
      <c r="K1471">
        <v>90.93</v>
      </c>
      <c r="L1471">
        <v>558929.68000000005</v>
      </c>
      <c r="M1471">
        <v>329894.03999999998</v>
      </c>
      <c r="N1471">
        <v>229035.64</v>
      </c>
    </row>
    <row r="1472" spans="1:14">
      <c r="A1472" t="s">
        <v>26</v>
      </c>
      <c r="B1472" t="s">
        <v>183</v>
      </c>
      <c r="C1472" t="s">
        <v>16</v>
      </c>
      <c r="D1472" t="s">
        <v>21</v>
      </c>
      <c r="E1472" t="s">
        <v>29</v>
      </c>
      <c r="F1472" s="18">
        <v>42516</v>
      </c>
      <c r="G1472">
        <v>170953977</v>
      </c>
      <c r="H1472" s="18">
        <v>42556</v>
      </c>
      <c r="I1472">
        <v>7936</v>
      </c>
      <c r="J1472">
        <v>255.28</v>
      </c>
      <c r="K1472">
        <v>159.41999999999999</v>
      </c>
      <c r="L1472">
        <v>2025902.0800000001</v>
      </c>
      <c r="M1472">
        <v>1265157.1200000001</v>
      </c>
      <c r="N1472">
        <v>760744.95999999996</v>
      </c>
    </row>
    <row r="1473" spans="1:14">
      <c r="A1473" t="s">
        <v>26</v>
      </c>
      <c r="B1473" t="s">
        <v>141</v>
      </c>
      <c r="C1473" t="s">
        <v>36</v>
      </c>
      <c r="D1473" t="s">
        <v>21</v>
      </c>
      <c r="E1473" t="s">
        <v>22</v>
      </c>
      <c r="F1473" s="18">
        <v>42639</v>
      </c>
      <c r="G1473">
        <v>833519256</v>
      </c>
      <c r="H1473" s="18">
        <v>42663</v>
      </c>
      <c r="I1473">
        <v>5725</v>
      </c>
      <c r="J1473">
        <v>109.28</v>
      </c>
      <c r="K1473">
        <v>35.840000000000003</v>
      </c>
      <c r="L1473">
        <v>625628</v>
      </c>
      <c r="M1473">
        <v>205184</v>
      </c>
      <c r="N1473">
        <v>420444</v>
      </c>
    </row>
    <row r="1474" spans="1:14">
      <c r="A1474" t="s">
        <v>40</v>
      </c>
      <c r="B1474" t="s">
        <v>153</v>
      </c>
      <c r="C1474" t="s">
        <v>43</v>
      </c>
      <c r="D1474" t="s">
        <v>21</v>
      </c>
      <c r="E1474" t="s">
        <v>29</v>
      </c>
      <c r="F1474" s="18">
        <v>42134</v>
      </c>
      <c r="G1474">
        <v>998142945</v>
      </c>
      <c r="H1474" s="18">
        <v>42161</v>
      </c>
      <c r="I1474">
        <v>1533</v>
      </c>
      <c r="J1474">
        <v>651.21</v>
      </c>
      <c r="K1474">
        <v>524.96</v>
      </c>
      <c r="L1474">
        <v>998304.93</v>
      </c>
      <c r="M1474">
        <v>804763.68</v>
      </c>
      <c r="N1474">
        <v>193541.25</v>
      </c>
    </row>
    <row r="1475" spans="1:14">
      <c r="A1475" t="s">
        <v>23</v>
      </c>
      <c r="B1475" t="s">
        <v>52</v>
      </c>
      <c r="C1475" t="s">
        <v>36</v>
      </c>
      <c r="D1475" t="s">
        <v>17</v>
      </c>
      <c r="E1475" t="s">
        <v>37</v>
      </c>
      <c r="F1475" s="18">
        <v>41753</v>
      </c>
      <c r="G1475">
        <v>380498874</v>
      </c>
      <c r="H1475" s="18">
        <v>41772</v>
      </c>
      <c r="I1475">
        <v>6927</v>
      </c>
      <c r="J1475">
        <v>109.28</v>
      </c>
      <c r="K1475">
        <v>35.840000000000003</v>
      </c>
      <c r="L1475">
        <v>756982.56</v>
      </c>
      <c r="M1475">
        <v>248263.67999999999</v>
      </c>
      <c r="N1475">
        <v>508718.88</v>
      </c>
    </row>
    <row r="1476" spans="1:14">
      <c r="A1476" t="s">
        <v>40</v>
      </c>
      <c r="B1476" t="s">
        <v>213</v>
      </c>
      <c r="C1476" t="s">
        <v>50</v>
      </c>
      <c r="D1476" t="s">
        <v>21</v>
      </c>
      <c r="E1476" t="s">
        <v>22</v>
      </c>
      <c r="F1476" s="18">
        <v>42638</v>
      </c>
      <c r="G1476">
        <v>116573369</v>
      </c>
      <c r="H1476" s="18">
        <v>42677</v>
      </c>
      <c r="I1476">
        <v>5505</v>
      </c>
      <c r="J1476">
        <v>421.89</v>
      </c>
      <c r="K1476">
        <v>364.69</v>
      </c>
      <c r="L1476">
        <v>2322504.4500000002</v>
      </c>
      <c r="M1476">
        <v>2007618.45</v>
      </c>
      <c r="N1476">
        <v>314886</v>
      </c>
    </row>
    <row r="1477" spans="1:14">
      <c r="A1477" t="s">
        <v>40</v>
      </c>
      <c r="B1477" t="s">
        <v>69</v>
      </c>
      <c r="C1477" t="s">
        <v>59</v>
      </c>
      <c r="D1477" t="s">
        <v>21</v>
      </c>
      <c r="E1477" t="s">
        <v>22</v>
      </c>
      <c r="F1477" s="18">
        <v>42170</v>
      </c>
      <c r="G1477">
        <v>512665259</v>
      </c>
      <c r="H1477" s="18">
        <v>42177</v>
      </c>
      <c r="I1477">
        <v>7898</v>
      </c>
      <c r="J1477">
        <v>9.33</v>
      </c>
      <c r="K1477">
        <v>6.92</v>
      </c>
      <c r="L1477">
        <v>73688.34</v>
      </c>
      <c r="M1477">
        <v>54654.16</v>
      </c>
      <c r="N1477">
        <v>19034.18</v>
      </c>
    </row>
    <row r="1478" spans="1:14">
      <c r="A1478" t="s">
        <v>23</v>
      </c>
      <c r="B1478" t="s">
        <v>70</v>
      </c>
      <c r="C1478" t="s">
        <v>33</v>
      </c>
      <c r="D1478" t="s">
        <v>21</v>
      </c>
      <c r="E1478" t="s">
        <v>18</v>
      </c>
      <c r="F1478" s="18">
        <v>40884</v>
      </c>
      <c r="G1478">
        <v>595385873</v>
      </c>
      <c r="H1478" s="18">
        <v>40898</v>
      </c>
      <c r="I1478">
        <v>6765</v>
      </c>
      <c r="J1478">
        <v>81.73</v>
      </c>
      <c r="K1478">
        <v>56.67</v>
      </c>
      <c r="L1478">
        <v>552903.44999999995</v>
      </c>
      <c r="M1478">
        <v>383372.55</v>
      </c>
      <c r="N1478">
        <v>169530.9</v>
      </c>
    </row>
    <row r="1479" spans="1:14">
      <c r="A1479" t="s">
        <v>23</v>
      </c>
      <c r="B1479" t="s">
        <v>70</v>
      </c>
      <c r="C1479" t="s">
        <v>28</v>
      </c>
      <c r="D1479" t="s">
        <v>17</v>
      </c>
      <c r="E1479" t="s">
        <v>29</v>
      </c>
      <c r="F1479" s="18">
        <v>41090</v>
      </c>
      <c r="G1479">
        <v>361659038</v>
      </c>
      <c r="H1479" s="18">
        <v>41124</v>
      </c>
      <c r="I1479">
        <v>1801</v>
      </c>
      <c r="J1479">
        <v>205.7</v>
      </c>
      <c r="K1479">
        <v>117.11</v>
      </c>
      <c r="L1479">
        <v>370465.7</v>
      </c>
      <c r="M1479">
        <v>210915.11</v>
      </c>
      <c r="N1479">
        <v>159550.59</v>
      </c>
    </row>
    <row r="1480" spans="1:14">
      <c r="A1480" t="s">
        <v>23</v>
      </c>
      <c r="B1480" t="s">
        <v>147</v>
      </c>
      <c r="C1480" t="s">
        <v>16</v>
      </c>
      <c r="D1480" t="s">
        <v>17</v>
      </c>
      <c r="E1480" t="s">
        <v>29</v>
      </c>
      <c r="F1480" s="18">
        <v>42718</v>
      </c>
      <c r="G1480">
        <v>328721082</v>
      </c>
      <c r="H1480" s="18">
        <v>42722</v>
      </c>
      <c r="I1480">
        <v>4728</v>
      </c>
      <c r="J1480">
        <v>255.28</v>
      </c>
      <c r="K1480">
        <v>159.41999999999999</v>
      </c>
      <c r="L1480">
        <v>1206963.8400000001</v>
      </c>
      <c r="M1480">
        <v>753737.76</v>
      </c>
      <c r="N1480">
        <v>453226.08</v>
      </c>
    </row>
    <row r="1481" spans="1:14">
      <c r="A1481" t="s">
        <v>23</v>
      </c>
      <c r="B1481" t="s">
        <v>138</v>
      </c>
      <c r="C1481" t="s">
        <v>36</v>
      </c>
      <c r="D1481" t="s">
        <v>21</v>
      </c>
      <c r="E1481" t="s">
        <v>37</v>
      </c>
      <c r="F1481" s="18">
        <v>41939</v>
      </c>
      <c r="G1481">
        <v>184120833</v>
      </c>
      <c r="H1481" s="18">
        <v>41943</v>
      </c>
      <c r="I1481">
        <v>4301</v>
      </c>
      <c r="J1481">
        <v>109.28</v>
      </c>
      <c r="K1481">
        <v>35.840000000000003</v>
      </c>
      <c r="L1481">
        <v>470013.28</v>
      </c>
      <c r="M1481">
        <v>154147.84</v>
      </c>
      <c r="N1481">
        <v>315865.44</v>
      </c>
    </row>
    <row r="1482" spans="1:14">
      <c r="A1482" t="s">
        <v>26</v>
      </c>
      <c r="B1482" t="s">
        <v>122</v>
      </c>
      <c r="C1482" t="s">
        <v>50</v>
      </c>
      <c r="D1482" t="s">
        <v>17</v>
      </c>
      <c r="E1482" t="s">
        <v>37</v>
      </c>
      <c r="F1482" s="18">
        <v>40845</v>
      </c>
      <c r="G1482">
        <v>135719621</v>
      </c>
      <c r="H1482" s="18">
        <v>40869</v>
      </c>
      <c r="I1482">
        <v>1307</v>
      </c>
      <c r="J1482">
        <v>421.89</v>
      </c>
      <c r="K1482">
        <v>364.69</v>
      </c>
      <c r="L1482">
        <v>551410.23</v>
      </c>
      <c r="M1482">
        <v>476649.83</v>
      </c>
      <c r="N1482">
        <v>74760.399999999994</v>
      </c>
    </row>
    <row r="1483" spans="1:14">
      <c r="A1483" t="s">
        <v>34</v>
      </c>
      <c r="B1483" t="s">
        <v>85</v>
      </c>
      <c r="C1483" t="s">
        <v>33</v>
      </c>
      <c r="D1483" t="s">
        <v>21</v>
      </c>
      <c r="E1483" t="s">
        <v>22</v>
      </c>
      <c r="F1483" s="18">
        <v>40535</v>
      </c>
      <c r="G1483">
        <v>461691272</v>
      </c>
      <c r="H1483" s="18">
        <v>40576</v>
      </c>
      <c r="I1483">
        <v>3562</v>
      </c>
      <c r="J1483">
        <v>81.73</v>
      </c>
      <c r="K1483">
        <v>56.67</v>
      </c>
      <c r="L1483">
        <v>291122.26</v>
      </c>
      <c r="M1483">
        <v>201858.54</v>
      </c>
      <c r="N1483">
        <v>89263.72</v>
      </c>
    </row>
    <row r="1484" spans="1:14">
      <c r="A1484" t="s">
        <v>26</v>
      </c>
      <c r="B1484" t="s">
        <v>143</v>
      </c>
      <c r="C1484" t="s">
        <v>20</v>
      </c>
      <c r="D1484" t="s">
        <v>21</v>
      </c>
      <c r="E1484" t="s">
        <v>18</v>
      </c>
      <c r="F1484" s="18">
        <v>42496</v>
      </c>
      <c r="G1484">
        <v>160522115</v>
      </c>
      <c r="H1484" s="18">
        <v>42543</v>
      </c>
      <c r="I1484">
        <v>916</v>
      </c>
      <c r="J1484">
        <v>152.58000000000001</v>
      </c>
      <c r="K1484">
        <v>97.44</v>
      </c>
      <c r="L1484">
        <v>139763.28</v>
      </c>
      <c r="M1484">
        <v>89255.039999999994</v>
      </c>
      <c r="N1484">
        <v>50508.24</v>
      </c>
    </row>
    <row r="1485" spans="1:14">
      <c r="A1485" t="s">
        <v>26</v>
      </c>
      <c r="B1485" t="s">
        <v>141</v>
      </c>
      <c r="C1485" t="s">
        <v>50</v>
      </c>
      <c r="D1485" t="s">
        <v>17</v>
      </c>
      <c r="E1485" t="s">
        <v>37</v>
      </c>
      <c r="F1485" s="18">
        <v>41687</v>
      </c>
      <c r="G1485">
        <v>101010978</v>
      </c>
      <c r="H1485" s="18">
        <v>41710</v>
      </c>
      <c r="I1485">
        <v>248</v>
      </c>
      <c r="J1485">
        <v>421.89</v>
      </c>
      <c r="K1485">
        <v>364.69</v>
      </c>
      <c r="L1485">
        <v>104628.72</v>
      </c>
      <c r="M1485">
        <v>90443.12</v>
      </c>
      <c r="N1485">
        <v>14185.6</v>
      </c>
    </row>
    <row r="1486" spans="1:14">
      <c r="A1486" t="s">
        <v>31</v>
      </c>
      <c r="B1486" t="s">
        <v>100</v>
      </c>
      <c r="C1486" t="s">
        <v>71</v>
      </c>
      <c r="D1486" t="s">
        <v>17</v>
      </c>
      <c r="E1486" t="s">
        <v>18</v>
      </c>
      <c r="F1486" s="18">
        <v>41758</v>
      </c>
      <c r="G1486">
        <v>772269189</v>
      </c>
      <c r="H1486" s="18">
        <v>41771</v>
      </c>
      <c r="I1486">
        <v>469</v>
      </c>
      <c r="J1486">
        <v>154.06</v>
      </c>
      <c r="K1486">
        <v>90.93</v>
      </c>
      <c r="L1486">
        <v>72254.14</v>
      </c>
      <c r="M1486">
        <v>42646.17</v>
      </c>
      <c r="N1486">
        <v>29607.97</v>
      </c>
    </row>
    <row r="1487" spans="1:14">
      <c r="A1487" t="s">
        <v>23</v>
      </c>
      <c r="B1487" t="s">
        <v>116</v>
      </c>
      <c r="C1487" t="s">
        <v>71</v>
      </c>
      <c r="D1487" t="s">
        <v>21</v>
      </c>
      <c r="E1487" t="s">
        <v>37</v>
      </c>
      <c r="F1487" s="18">
        <v>42596</v>
      </c>
      <c r="G1487">
        <v>933720576</v>
      </c>
      <c r="H1487" s="18">
        <v>42644</v>
      </c>
      <c r="I1487">
        <v>7523</v>
      </c>
      <c r="J1487">
        <v>154.06</v>
      </c>
      <c r="K1487">
        <v>90.93</v>
      </c>
      <c r="L1487">
        <v>1158993.3799999999</v>
      </c>
      <c r="M1487">
        <v>684066.39</v>
      </c>
      <c r="N1487">
        <v>474926.99</v>
      </c>
    </row>
    <row r="1488" spans="1:14">
      <c r="A1488" t="s">
        <v>23</v>
      </c>
      <c r="B1488" t="s">
        <v>105</v>
      </c>
      <c r="C1488" t="s">
        <v>45</v>
      </c>
      <c r="D1488" t="s">
        <v>17</v>
      </c>
      <c r="E1488" t="s">
        <v>37</v>
      </c>
      <c r="F1488" s="18">
        <v>41712</v>
      </c>
      <c r="G1488">
        <v>765101468</v>
      </c>
      <c r="H1488" s="18">
        <v>41735</v>
      </c>
      <c r="I1488">
        <v>9382</v>
      </c>
      <c r="J1488">
        <v>437.2</v>
      </c>
      <c r="K1488">
        <v>263.33</v>
      </c>
      <c r="L1488">
        <v>4101810.4</v>
      </c>
      <c r="M1488">
        <v>2470562.06</v>
      </c>
      <c r="N1488">
        <v>1631248.34</v>
      </c>
    </row>
    <row r="1489" spans="1:14">
      <c r="A1489" t="s">
        <v>23</v>
      </c>
      <c r="B1489" t="s">
        <v>132</v>
      </c>
      <c r="C1489" t="s">
        <v>79</v>
      </c>
      <c r="D1489" t="s">
        <v>21</v>
      </c>
      <c r="E1489" t="s">
        <v>18</v>
      </c>
      <c r="F1489" s="18">
        <v>41155</v>
      </c>
      <c r="G1489">
        <v>516460692</v>
      </c>
      <c r="H1489" s="18">
        <v>41176</v>
      </c>
      <c r="I1489">
        <v>1051</v>
      </c>
      <c r="J1489">
        <v>668.27</v>
      </c>
      <c r="K1489">
        <v>502.54</v>
      </c>
      <c r="L1489">
        <v>702351.77</v>
      </c>
      <c r="M1489">
        <v>528169.54</v>
      </c>
      <c r="N1489">
        <v>174182.23</v>
      </c>
    </row>
    <row r="1490" spans="1:14">
      <c r="A1490" t="s">
        <v>26</v>
      </c>
      <c r="B1490" t="s">
        <v>27</v>
      </c>
      <c r="C1490" t="s">
        <v>59</v>
      </c>
      <c r="D1490" t="s">
        <v>17</v>
      </c>
      <c r="E1490" t="s">
        <v>29</v>
      </c>
      <c r="F1490" s="18">
        <v>40597</v>
      </c>
      <c r="G1490">
        <v>958159577</v>
      </c>
      <c r="H1490" s="18">
        <v>40637</v>
      </c>
      <c r="I1490">
        <v>9566</v>
      </c>
      <c r="J1490">
        <v>9.33</v>
      </c>
      <c r="K1490">
        <v>6.92</v>
      </c>
      <c r="L1490">
        <v>89250.78</v>
      </c>
      <c r="M1490">
        <v>66196.72</v>
      </c>
      <c r="N1490">
        <v>23054.06</v>
      </c>
    </row>
    <row r="1491" spans="1:14">
      <c r="A1491" t="s">
        <v>26</v>
      </c>
      <c r="B1491" t="s">
        <v>203</v>
      </c>
      <c r="C1491" t="s">
        <v>79</v>
      </c>
      <c r="D1491" t="s">
        <v>21</v>
      </c>
      <c r="E1491" t="s">
        <v>37</v>
      </c>
      <c r="F1491" s="18">
        <v>41481</v>
      </c>
      <c r="G1491">
        <v>230871951</v>
      </c>
      <c r="H1491" s="18">
        <v>41494</v>
      </c>
      <c r="I1491">
        <v>8996</v>
      </c>
      <c r="J1491">
        <v>668.27</v>
      </c>
      <c r="K1491">
        <v>502.54</v>
      </c>
      <c r="L1491">
        <v>6011756.9199999999</v>
      </c>
      <c r="M1491">
        <v>4520849.84</v>
      </c>
      <c r="N1491">
        <v>1490907.08</v>
      </c>
    </row>
    <row r="1492" spans="1:14">
      <c r="A1492" t="s">
        <v>40</v>
      </c>
      <c r="B1492" t="s">
        <v>221</v>
      </c>
      <c r="C1492" t="s">
        <v>59</v>
      </c>
      <c r="D1492" t="s">
        <v>17</v>
      </c>
      <c r="E1492" t="s">
        <v>18</v>
      </c>
      <c r="F1492" s="18">
        <v>42875</v>
      </c>
      <c r="G1492">
        <v>595584142</v>
      </c>
      <c r="H1492" s="18">
        <v>42915</v>
      </c>
      <c r="I1492">
        <v>5438</v>
      </c>
      <c r="J1492">
        <v>9.33</v>
      </c>
      <c r="K1492">
        <v>6.92</v>
      </c>
      <c r="L1492">
        <v>50736.54</v>
      </c>
      <c r="M1492">
        <v>37630.959999999999</v>
      </c>
      <c r="N1492">
        <v>13105.58</v>
      </c>
    </row>
    <row r="1493" spans="1:14">
      <c r="A1493" t="s">
        <v>23</v>
      </c>
      <c r="B1493" t="s">
        <v>103</v>
      </c>
      <c r="C1493" t="s">
        <v>50</v>
      </c>
      <c r="D1493" t="s">
        <v>21</v>
      </c>
      <c r="E1493" t="s">
        <v>37</v>
      </c>
      <c r="F1493" s="18">
        <v>42850</v>
      </c>
      <c r="G1493">
        <v>783594977</v>
      </c>
      <c r="H1493" s="18">
        <v>42856</v>
      </c>
      <c r="I1493">
        <v>2022</v>
      </c>
      <c r="J1493">
        <v>421.89</v>
      </c>
      <c r="K1493">
        <v>364.69</v>
      </c>
      <c r="L1493">
        <v>853061.58</v>
      </c>
      <c r="M1493">
        <v>737403.18</v>
      </c>
      <c r="N1493">
        <v>115658.4</v>
      </c>
    </row>
    <row r="1494" spans="1:14">
      <c r="A1494" t="s">
        <v>26</v>
      </c>
      <c r="B1494" t="s">
        <v>183</v>
      </c>
      <c r="C1494" t="s">
        <v>33</v>
      </c>
      <c r="D1494" t="s">
        <v>17</v>
      </c>
      <c r="E1494" t="s">
        <v>29</v>
      </c>
      <c r="F1494" s="18">
        <v>42635</v>
      </c>
      <c r="G1494">
        <v>946515786</v>
      </c>
      <c r="H1494" s="18">
        <v>42647</v>
      </c>
      <c r="I1494">
        <v>3910</v>
      </c>
      <c r="J1494">
        <v>81.73</v>
      </c>
      <c r="K1494">
        <v>56.67</v>
      </c>
      <c r="L1494">
        <v>319564.3</v>
      </c>
      <c r="M1494">
        <v>221579.7</v>
      </c>
      <c r="N1494">
        <v>97984.6</v>
      </c>
    </row>
    <row r="1495" spans="1:14">
      <c r="A1495" t="s">
        <v>23</v>
      </c>
      <c r="B1495" t="s">
        <v>217</v>
      </c>
      <c r="C1495" t="s">
        <v>20</v>
      </c>
      <c r="D1495" t="s">
        <v>17</v>
      </c>
      <c r="E1495" t="s">
        <v>29</v>
      </c>
      <c r="F1495" s="18">
        <v>42463</v>
      </c>
      <c r="G1495">
        <v>406270396</v>
      </c>
      <c r="H1495" s="18">
        <v>42509</v>
      </c>
      <c r="I1495">
        <v>3293</v>
      </c>
      <c r="J1495">
        <v>152.58000000000001</v>
      </c>
      <c r="K1495">
        <v>97.44</v>
      </c>
      <c r="L1495">
        <v>502445.94</v>
      </c>
      <c r="M1495">
        <v>320869.92</v>
      </c>
      <c r="N1495">
        <v>181576.02</v>
      </c>
    </row>
    <row r="1496" spans="1:14">
      <c r="A1496" t="s">
        <v>23</v>
      </c>
      <c r="B1496" t="s">
        <v>147</v>
      </c>
      <c r="C1496" t="s">
        <v>71</v>
      </c>
      <c r="D1496" t="s">
        <v>17</v>
      </c>
      <c r="E1496" t="s">
        <v>29</v>
      </c>
      <c r="F1496" s="18">
        <v>40191</v>
      </c>
      <c r="G1496">
        <v>805095136</v>
      </c>
      <c r="H1496" s="18">
        <v>40198</v>
      </c>
      <c r="I1496">
        <v>4396</v>
      </c>
      <c r="J1496">
        <v>154.06</v>
      </c>
      <c r="K1496">
        <v>90.93</v>
      </c>
      <c r="L1496">
        <v>677247.76</v>
      </c>
      <c r="M1496">
        <v>399728.28</v>
      </c>
      <c r="N1496">
        <v>277519.48</v>
      </c>
    </row>
    <row r="1497" spans="1:14">
      <c r="A1497" t="s">
        <v>26</v>
      </c>
      <c r="B1497" t="s">
        <v>129</v>
      </c>
      <c r="C1497" t="s">
        <v>59</v>
      </c>
      <c r="D1497" t="s">
        <v>21</v>
      </c>
      <c r="E1497" t="s">
        <v>18</v>
      </c>
      <c r="F1497" s="18">
        <v>40980</v>
      </c>
      <c r="G1497">
        <v>255538833</v>
      </c>
      <c r="H1497" s="18">
        <v>41017</v>
      </c>
      <c r="I1497">
        <v>8474</v>
      </c>
      <c r="J1497">
        <v>9.33</v>
      </c>
      <c r="K1497">
        <v>6.92</v>
      </c>
      <c r="L1497">
        <v>79062.42</v>
      </c>
      <c r="M1497">
        <v>58640.08</v>
      </c>
      <c r="N1497">
        <v>20422.34</v>
      </c>
    </row>
    <row r="1498" spans="1:14">
      <c r="A1498" t="s">
        <v>40</v>
      </c>
      <c r="B1498" t="s">
        <v>140</v>
      </c>
      <c r="C1498" t="s">
        <v>43</v>
      </c>
      <c r="D1498" t="s">
        <v>17</v>
      </c>
      <c r="E1498" t="s">
        <v>22</v>
      </c>
      <c r="F1498" s="18">
        <v>42080</v>
      </c>
      <c r="G1498">
        <v>990462815</v>
      </c>
      <c r="H1498" s="18">
        <v>42118</v>
      </c>
      <c r="I1498">
        <v>8812</v>
      </c>
      <c r="J1498">
        <v>651.21</v>
      </c>
      <c r="K1498">
        <v>524.96</v>
      </c>
      <c r="L1498">
        <v>5738462.5199999996</v>
      </c>
      <c r="M1498">
        <v>4625947.5199999996</v>
      </c>
      <c r="N1498">
        <v>1112515</v>
      </c>
    </row>
    <row r="1499" spans="1:14">
      <c r="A1499" t="s">
        <v>34</v>
      </c>
      <c r="B1499" t="s">
        <v>68</v>
      </c>
      <c r="C1499" t="s">
        <v>16</v>
      </c>
      <c r="D1499" t="s">
        <v>21</v>
      </c>
      <c r="E1499" t="s">
        <v>18</v>
      </c>
      <c r="F1499" s="18">
        <v>42516</v>
      </c>
      <c r="G1499">
        <v>813040912</v>
      </c>
      <c r="H1499" s="18">
        <v>42516</v>
      </c>
      <c r="I1499">
        <v>5728</v>
      </c>
      <c r="J1499">
        <v>255.28</v>
      </c>
      <c r="K1499">
        <v>159.41999999999999</v>
      </c>
      <c r="L1499">
        <v>1462243.84</v>
      </c>
      <c r="M1499">
        <v>913157.76</v>
      </c>
      <c r="N1499">
        <v>549086.07999999996</v>
      </c>
    </row>
    <row r="1500" spans="1:14">
      <c r="A1500" t="s">
        <v>40</v>
      </c>
      <c r="B1500" t="s">
        <v>136</v>
      </c>
      <c r="C1500" t="s">
        <v>33</v>
      </c>
      <c r="D1500" t="s">
        <v>17</v>
      </c>
      <c r="E1500" t="s">
        <v>22</v>
      </c>
      <c r="F1500" s="18">
        <v>41701</v>
      </c>
      <c r="G1500">
        <v>746759450</v>
      </c>
      <c r="H1500" s="18">
        <v>41732</v>
      </c>
      <c r="I1500">
        <v>1571</v>
      </c>
      <c r="J1500">
        <v>81.73</v>
      </c>
      <c r="K1500">
        <v>56.67</v>
      </c>
      <c r="L1500">
        <v>128397.83</v>
      </c>
      <c r="M1500">
        <v>89028.57</v>
      </c>
      <c r="N1500">
        <v>39369.26</v>
      </c>
    </row>
    <row r="1501" spans="1:14">
      <c r="A1501" t="s">
        <v>23</v>
      </c>
      <c r="B1501" t="s">
        <v>118</v>
      </c>
      <c r="C1501" t="s">
        <v>28</v>
      </c>
      <c r="D1501" t="s">
        <v>17</v>
      </c>
      <c r="E1501" t="s">
        <v>18</v>
      </c>
      <c r="F1501" s="18">
        <v>40817</v>
      </c>
      <c r="G1501">
        <v>985417258</v>
      </c>
      <c r="H1501" s="18">
        <v>40837</v>
      </c>
      <c r="I1501">
        <v>5720</v>
      </c>
      <c r="J1501">
        <v>205.7</v>
      </c>
      <c r="K1501">
        <v>117.11</v>
      </c>
      <c r="L1501">
        <v>1176604</v>
      </c>
      <c r="M1501">
        <v>669869.19999999995</v>
      </c>
      <c r="N1501">
        <v>506734.8</v>
      </c>
    </row>
    <row r="1502" spans="1:14">
      <c r="A1502" t="s">
        <v>23</v>
      </c>
      <c r="B1502" t="s">
        <v>106</v>
      </c>
      <c r="C1502" t="s">
        <v>28</v>
      </c>
      <c r="D1502" t="s">
        <v>21</v>
      </c>
      <c r="E1502" t="s">
        <v>18</v>
      </c>
      <c r="F1502" s="18">
        <v>41440</v>
      </c>
      <c r="G1502">
        <v>443125665</v>
      </c>
      <c r="H1502" s="18">
        <v>41464</v>
      </c>
      <c r="I1502">
        <v>9586</v>
      </c>
      <c r="J1502">
        <v>205.7</v>
      </c>
      <c r="K1502">
        <v>117.11</v>
      </c>
      <c r="L1502">
        <v>1971840.2</v>
      </c>
      <c r="M1502">
        <v>1122616.46</v>
      </c>
      <c r="N1502">
        <v>849223.74</v>
      </c>
    </row>
    <row r="1503" spans="1:14">
      <c r="A1503" t="s">
        <v>40</v>
      </c>
      <c r="B1503" t="s">
        <v>139</v>
      </c>
      <c r="C1503" t="s">
        <v>71</v>
      </c>
      <c r="D1503" t="s">
        <v>21</v>
      </c>
      <c r="E1503" t="s">
        <v>22</v>
      </c>
      <c r="F1503" s="18">
        <v>41382</v>
      </c>
      <c r="G1503">
        <v>804308497</v>
      </c>
      <c r="H1503" s="18">
        <v>41421</v>
      </c>
      <c r="I1503">
        <v>1613</v>
      </c>
      <c r="J1503">
        <v>154.06</v>
      </c>
      <c r="K1503">
        <v>90.93</v>
      </c>
      <c r="L1503">
        <v>248498.78</v>
      </c>
      <c r="M1503">
        <v>146670.09</v>
      </c>
      <c r="N1503">
        <v>101828.69</v>
      </c>
    </row>
    <row r="1504" spans="1:14">
      <c r="A1504" t="s">
        <v>14</v>
      </c>
      <c r="B1504" t="s">
        <v>174</v>
      </c>
      <c r="C1504" t="s">
        <v>45</v>
      </c>
      <c r="D1504" t="s">
        <v>17</v>
      </c>
      <c r="E1504" t="s">
        <v>37</v>
      </c>
      <c r="F1504" s="18">
        <v>41612</v>
      </c>
      <c r="G1504">
        <v>673702085</v>
      </c>
      <c r="H1504" s="18">
        <v>41632</v>
      </c>
      <c r="I1504">
        <v>2273</v>
      </c>
      <c r="J1504">
        <v>437.2</v>
      </c>
      <c r="K1504">
        <v>263.33</v>
      </c>
      <c r="L1504">
        <v>993755.6</v>
      </c>
      <c r="M1504">
        <v>598549.09</v>
      </c>
      <c r="N1504">
        <v>395206.51</v>
      </c>
    </row>
    <row r="1505" spans="1:14">
      <c r="A1505" t="s">
        <v>26</v>
      </c>
      <c r="B1505" t="s">
        <v>30</v>
      </c>
      <c r="C1505" t="s">
        <v>59</v>
      </c>
      <c r="D1505" t="s">
        <v>21</v>
      </c>
      <c r="E1505" t="s">
        <v>29</v>
      </c>
      <c r="F1505" s="18">
        <v>42103</v>
      </c>
      <c r="G1505">
        <v>526355254</v>
      </c>
      <c r="H1505" s="18">
        <v>42116</v>
      </c>
      <c r="I1505">
        <v>9071</v>
      </c>
      <c r="J1505">
        <v>9.33</v>
      </c>
      <c r="K1505">
        <v>6.92</v>
      </c>
      <c r="L1505">
        <v>84632.43</v>
      </c>
      <c r="M1505">
        <v>62771.32</v>
      </c>
      <c r="N1505">
        <v>21861.11</v>
      </c>
    </row>
    <row r="1506" spans="1:14">
      <c r="A1506" t="s">
        <v>14</v>
      </c>
      <c r="B1506" t="s">
        <v>185</v>
      </c>
      <c r="C1506" t="s">
        <v>36</v>
      </c>
      <c r="D1506" t="s">
        <v>21</v>
      </c>
      <c r="E1506" t="s">
        <v>29</v>
      </c>
      <c r="F1506" s="18">
        <v>40454</v>
      </c>
      <c r="G1506">
        <v>457629334</v>
      </c>
      <c r="H1506" s="18">
        <v>40484</v>
      </c>
      <c r="I1506">
        <v>1544</v>
      </c>
      <c r="J1506">
        <v>109.28</v>
      </c>
      <c r="K1506">
        <v>35.840000000000003</v>
      </c>
      <c r="L1506">
        <v>168728.32000000001</v>
      </c>
      <c r="M1506">
        <v>55336.959999999999</v>
      </c>
      <c r="N1506">
        <v>113391.36</v>
      </c>
    </row>
    <row r="1507" spans="1:14">
      <c r="A1507" t="s">
        <v>40</v>
      </c>
      <c r="B1507" t="s">
        <v>86</v>
      </c>
      <c r="C1507" t="s">
        <v>28</v>
      </c>
      <c r="D1507" t="s">
        <v>21</v>
      </c>
      <c r="E1507" t="s">
        <v>37</v>
      </c>
      <c r="F1507" s="18">
        <v>41566</v>
      </c>
      <c r="G1507">
        <v>633198153</v>
      </c>
      <c r="H1507" s="18">
        <v>41581</v>
      </c>
      <c r="I1507">
        <v>6260</v>
      </c>
      <c r="J1507">
        <v>205.7</v>
      </c>
      <c r="K1507">
        <v>117.11</v>
      </c>
      <c r="L1507">
        <v>1287682</v>
      </c>
      <c r="M1507">
        <v>733108.6</v>
      </c>
      <c r="N1507">
        <v>554573.4</v>
      </c>
    </row>
    <row r="1508" spans="1:14">
      <c r="A1508" t="s">
        <v>34</v>
      </c>
      <c r="B1508" t="s">
        <v>182</v>
      </c>
      <c r="C1508" t="s">
        <v>43</v>
      </c>
      <c r="D1508" t="s">
        <v>21</v>
      </c>
      <c r="E1508" t="s">
        <v>37</v>
      </c>
      <c r="F1508" s="18">
        <v>42431</v>
      </c>
      <c r="G1508">
        <v>839048039</v>
      </c>
      <c r="H1508" s="18">
        <v>42462</v>
      </c>
      <c r="I1508">
        <v>1815</v>
      </c>
      <c r="J1508">
        <v>651.21</v>
      </c>
      <c r="K1508">
        <v>524.96</v>
      </c>
      <c r="L1508">
        <v>1181946.1499999999</v>
      </c>
      <c r="M1508">
        <v>952802.4</v>
      </c>
      <c r="N1508">
        <v>229143.75</v>
      </c>
    </row>
    <row r="1509" spans="1:14">
      <c r="A1509" t="s">
        <v>23</v>
      </c>
      <c r="B1509" t="s">
        <v>82</v>
      </c>
      <c r="C1509" t="s">
        <v>25</v>
      </c>
      <c r="D1509" t="s">
        <v>17</v>
      </c>
      <c r="E1509" t="s">
        <v>29</v>
      </c>
      <c r="F1509" s="18">
        <v>41813</v>
      </c>
      <c r="G1509">
        <v>931477820</v>
      </c>
      <c r="H1509" s="18">
        <v>41839</v>
      </c>
      <c r="I1509">
        <v>3841</v>
      </c>
      <c r="J1509">
        <v>47.45</v>
      </c>
      <c r="K1509">
        <v>31.79</v>
      </c>
      <c r="L1509">
        <v>182255.45</v>
      </c>
      <c r="M1509">
        <v>122105.39</v>
      </c>
      <c r="N1509">
        <v>60150.06</v>
      </c>
    </row>
    <row r="1510" spans="1:14">
      <c r="A1510" t="s">
        <v>23</v>
      </c>
      <c r="B1510" t="s">
        <v>118</v>
      </c>
      <c r="C1510" t="s">
        <v>33</v>
      </c>
      <c r="D1510" t="s">
        <v>21</v>
      </c>
      <c r="E1510" t="s">
        <v>37</v>
      </c>
      <c r="F1510" s="18">
        <v>41631</v>
      </c>
      <c r="G1510">
        <v>387098824</v>
      </c>
      <c r="H1510" s="18">
        <v>41643</v>
      </c>
      <c r="I1510">
        <v>9999</v>
      </c>
      <c r="J1510">
        <v>81.73</v>
      </c>
      <c r="K1510">
        <v>56.67</v>
      </c>
      <c r="L1510">
        <v>817218.27</v>
      </c>
      <c r="M1510">
        <v>566643.32999999996</v>
      </c>
      <c r="N1510">
        <v>250574.94</v>
      </c>
    </row>
    <row r="1511" spans="1:14">
      <c r="A1511" t="s">
        <v>40</v>
      </c>
      <c r="B1511" t="s">
        <v>201</v>
      </c>
      <c r="C1511" t="s">
        <v>50</v>
      </c>
      <c r="D1511" t="s">
        <v>17</v>
      </c>
      <c r="E1511" t="s">
        <v>29</v>
      </c>
      <c r="F1511" s="18">
        <v>42810</v>
      </c>
      <c r="G1511">
        <v>552834880</v>
      </c>
      <c r="H1511" s="18">
        <v>42850</v>
      </c>
      <c r="I1511">
        <v>4981</v>
      </c>
      <c r="J1511">
        <v>421.89</v>
      </c>
      <c r="K1511">
        <v>364.69</v>
      </c>
      <c r="L1511">
        <v>2101434.09</v>
      </c>
      <c r="M1511">
        <v>1816520.89</v>
      </c>
      <c r="N1511">
        <v>284913.2</v>
      </c>
    </row>
    <row r="1512" spans="1:14">
      <c r="A1512" t="s">
        <v>23</v>
      </c>
      <c r="B1512" t="s">
        <v>138</v>
      </c>
      <c r="C1512" t="s">
        <v>50</v>
      </c>
      <c r="D1512" t="s">
        <v>21</v>
      </c>
      <c r="E1512" t="s">
        <v>18</v>
      </c>
      <c r="F1512" s="18">
        <v>41133</v>
      </c>
      <c r="G1512">
        <v>595922315</v>
      </c>
      <c r="H1512" s="18">
        <v>41156</v>
      </c>
      <c r="I1512">
        <v>5510</v>
      </c>
      <c r="J1512">
        <v>421.89</v>
      </c>
      <c r="K1512">
        <v>364.69</v>
      </c>
      <c r="L1512">
        <v>2324613.9</v>
      </c>
      <c r="M1512">
        <v>2009441.9</v>
      </c>
      <c r="N1512">
        <v>315172</v>
      </c>
    </row>
    <row r="1513" spans="1:14">
      <c r="A1513" t="s">
        <v>23</v>
      </c>
      <c r="B1513" t="s">
        <v>198</v>
      </c>
      <c r="C1513" t="s">
        <v>43</v>
      </c>
      <c r="D1513" t="s">
        <v>17</v>
      </c>
      <c r="E1513" t="s">
        <v>18</v>
      </c>
      <c r="F1513" s="18">
        <v>42452</v>
      </c>
      <c r="G1513">
        <v>653909957</v>
      </c>
      <c r="H1513" s="18">
        <v>42466</v>
      </c>
      <c r="I1513">
        <v>5342</v>
      </c>
      <c r="J1513">
        <v>651.21</v>
      </c>
      <c r="K1513">
        <v>524.96</v>
      </c>
      <c r="L1513">
        <v>3478763.82</v>
      </c>
      <c r="M1513">
        <v>2804336.32</v>
      </c>
      <c r="N1513">
        <v>674427.5</v>
      </c>
    </row>
    <row r="1514" spans="1:14">
      <c r="A1514" t="s">
        <v>40</v>
      </c>
      <c r="B1514" t="s">
        <v>114</v>
      </c>
      <c r="C1514" t="s">
        <v>25</v>
      </c>
      <c r="D1514" t="s">
        <v>17</v>
      </c>
      <c r="E1514" t="s">
        <v>18</v>
      </c>
      <c r="F1514" s="18">
        <v>41943</v>
      </c>
      <c r="G1514">
        <v>484659135</v>
      </c>
      <c r="H1514" s="18">
        <v>41972</v>
      </c>
      <c r="I1514">
        <v>263</v>
      </c>
      <c r="J1514">
        <v>47.45</v>
      </c>
      <c r="K1514">
        <v>31.79</v>
      </c>
      <c r="L1514">
        <v>12479.35</v>
      </c>
      <c r="M1514">
        <v>8360.77</v>
      </c>
      <c r="N1514">
        <v>4118.58</v>
      </c>
    </row>
    <row r="1515" spans="1:14">
      <c r="A1515" t="s">
        <v>40</v>
      </c>
      <c r="B1515" t="s">
        <v>222</v>
      </c>
      <c r="C1515" t="s">
        <v>20</v>
      </c>
      <c r="D1515" t="s">
        <v>17</v>
      </c>
      <c r="E1515" t="s">
        <v>37</v>
      </c>
      <c r="F1515" s="18">
        <v>42088</v>
      </c>
      <c r="G1515">
        <v>816343677</v>
      </c>
      <c r="H1515" s="18">
        <v>42107</v>
      </c>
      <c r="I1515">
        <v>3090</v>
      </c>
      <c r="J1515">
        <v>152.58000000000001</v>
      </c>
      <c r="K1515">
        <v>97.44</v>
      </c>
      <c r="L1515">
        <v>471472.2</v>
      </c>
      <c r="M1515">
        <v>301089.59999999998</v>
      </c>
      <c r="N1515">
        <v>170382.6</v>
      </c>
    </row>
    <row r="1516" spans="1:14">
      <c r="A1516" t="s">
        <v>26</v>
      </c>
      <c r="B1516" t="s">
        <v>146</v>
      </c>
      <c r="C1516" t="s">
        <v>33</v>
      </c>
      <c r="D1516" t="s">
        <v>17</v>
      </c>
      <c r="E1516" t="s">
        <v>18</v>
      </c>
      <c r="F1516" s="18">
        <v>40225</v>
      </c>
      <c r="G1516">
        <v>197449910</v>
      </c>
      <c r="H1516" s="18">
        <v>40229</v>
      </c>
      <c r="I1516">
        <v>8671</v>
      </c>
      <c r="J1516">
        <v>81.73</v>
      </c>
      <c r="K1516">
        <v>56.67</v>
      </c>
      <c r="L1516">
        <v>708680.83</v>
      </c>
      <c r="M1516">
        <v>491385.57</v>
      </c>
      <c r="N1516">
        <v>217295.26</v>
      </c>
    </row>
    <row r="1517" spans="1:14">
      <c r="A1517" t="s">
        <v>26</v>
      </c>
      <c r="B1517" t="s">
        <v>104</v>
      </c>
      <c r="C1517" t="s">
        <v>20</v>
      </c>
      <c r="D1517" t="s">
        <v>21</v>
      </c>
      <c r="E1517" t="s">
        <v>29</v>
      </c>
      <c r="F1517" s="18">
        <v>40995</v>
      </c>
      <c r="G1517">
        <v>846776664</v>
      </c>
      <c r="H1517" s="18">
        <v>41032</v>
      </c>
      <c r="I1517">
        <v>8887</v>
      </c>
      <c r="J1517">
        <v>152.58000000000001</v>
      </c>
      <c r="K1517">
        <v>97.44</v>
      </c>
      <c r="L1517">
        <v>1355978.46</v>
      </c>
      <c r="M1517">
        <v>865949.28</v>
      </c>
      <c r="N1517">
        <v>490029.18</v>
      </c>
    </row>
    <row r="1518" spans="1:14">
      <c r="A1518" t="s">
        <v>23</v>
      </c>
      <c r="B1518" t="s">
        <v>106</v>
      </c>
      <c r="C1518" t="s">
        <v>25</v>
      </c>
      <c r="D1518" t="s">
        <v>21</v>
      </c>
      <c r="E1518" t="s">
        <v>37</v>
      </c>
      <c r="F1518" s="18">
        <v>41132</v>
      </c>
      <c r="G1518">
        <v>103435266</v>
      </c>
      <c r="H1518" s="18">
        <v>41170</v>
      </c>
      <c r="I1518">
        <v>7648</v>
      </c>
      <c r="J1518">
        <v>47.45</v>
      </c>
      <c r="K1518">
        <v>31.79</v>
      </c>
      <c r="L1518">
        <v>362897.6</v>
      </c>
      <c r="M1518">
        <v>243129.92</v>
      </c>
      <c r="N1518">
        <v>119767.67999999999</v>
      </c>
    </row>
    <row r="1519" spans="1:14">
      <c r="A1519" t="s">
        <v>14</v>
      </c>
      <c r="B1519" t="s">
        <v>157</v>
      </c>
      <c r="C1519" t="s">
        <v>59</v>
      </c>
      <c r="D1519" t="s">
        <v>17</v>
      </c>
      <c r="E1519" t="s">
        <v>37</v>
      </c>
      <c r="F1519" s="18">
        <v>41907</v>
      </c>
      <c r="G1519">
        <v>776849544</v>
      </c>
      <c r="H1519" s="18">
        <v>41919</v>
      </c>
      <c r="I1519">
        <v>5898</v>
      </c>
      <c r="J1519">
        <v>9.33</v>
      </c>
      <c r="K1519">
        <v>6.92</v>
      </c>
      <c r="L1519">
        <v>55028.34</v>
      </c>
      <c r="M1519">
        <v>40814.160000000003</v>
      </c>
      <c r="N1519">
        <v>14214.18</v>
      </c>
    </row>
    <row r="1520" spans="1:14">
      <c r="A1520" t="s">
        <v>40</v>
      </c>
      <c r="B1520" t="s">
        <v>205</v>
      </c>
      <c r="C1520" t="s">
        <v>16</v>
      </c>
      <c r="D1520" t="s">
        <v>21</v>
      </c>
      <c r="E1520" t="s">
        <v>29</v>
      </c>
      <c r="F1520" s="18">
        <v>42213</v>
      </c>
      <c r="G1520">
        <v>796755826</v>
      </c>
      <c r="H1520" s="18">
        <v>42244</v>
      </c>
      <c r="I1520">
        <v>6609</v>
      </c>
      <c r="J1520">
        <v>255.28</v>
      </c>
      <c r="K1520">
        <v>159.41999999999999</v>
      </c>
      <c r="L1520">
        <v>1687145.52</v>
      </c>
      <c r="M1520">
        <v>1053606.78</v>
      </c>
      <c r="N1520">
        <v>633538.74</v>
      </c>
    </row>
    <row r="1521" spans="1:14">
      <c r="A1521" t="s">
        <v>23</v>
      </c>
      <c r="B1521" t="s">
        <v>175</v>
      </c>
      <c r="C1521" t="s">
        <v>50</v>
      </c>
      <c r="D1521" t="s">
        <v>21</v>
      </c>
      <c r="E1521" t="s">
        <v>29</v>
      </c>
      <c r="F1521" s="18">
        <v>42716</v>
      </c>
      <c r="G1521">
        <v>863202941</v>
      </c>
      <c r="H1521" s="18">
        <v>42717</v>
      </c>
      <c r="I1521">
        <v>9787</v>
      </c>
      <c r="J1521">
        <v>421.89</v>
      </c>
      <c r="K1521">
        <v>364.69</v>
      </c>
      <c r="L1521">
        <v>4129037.43</v>
      </c>
      <c r="M1521">
        <v>3569221.03</v>
      </c>
      <c r="N1521">
        <v>559816.4</v>
      </c>
    </row>
    <row r="1522" spans="1:14">
      <c r="A1522" t="s">
        <v>23</v>
      </c>
      <c r="B1522" t="s">
        <v>124</v>
      </c>
      <c r="C1522" t="s">
        <v>36</v>
      </c>
      <c r="D1522" t="s">
        <v>21</v>
      </c>
      <c r="E1522" t="s">
        <v>18</v>
      </c>
      <c r="F1522" s="18">
        <v>41706</v>
      </c>
      <c r="G1522">
        <v>396552217</v>
      </c>
      <c r="H1522" s="18">
        <v>41753</v>
      </c>
      <c r="I1522">
        <v>7468</v>
      </c>
      <c r="J1522">
        <v>109.28</v>
      </c>
      <c r="K1522">
        <v>35.840000000000003</v>
      </c>
      <c r="L1522">
        <v>816103.04</v>
      </c>
      <c r="M1522">
        <v>267653.12</v>
      </c>
      <c r="N1522">
        <v>548449.92000000004</v>
      </c>
    </row>
    <row r="1523" spans="1:14">
      <c r="A1523" t="s">
        <v>26</v>
      </c>
      <c r="B1523" t="s">
        <v>81</v>
      </c>
      <c r="C1523" t="s">
        <v>25</v>
      </c>
      <c r="D1523" t="s">
        <v>21</v>
      </c>
      <c r="E1523" t="s">
        <v>22</v>
      </c>
      <c r="F1523" s="18">
        <v>42008</v>
      </c>
      <c r="G1523">
        <v>687477481</v>
      </c>
      <c r="H1523" s="18">
        <v>42034</v>
      </c>
      <c r="I1523">
        <v>8719</v>
      </c>
      <c r="J1523">
        <v>47.45</v>
      </c>
      <c r="K1523">
        <v>31.79</v>
      </c>
      <c r="L1523">
        <v>413716.55</v>
      </c>
      <c r="M1523">
        <v>277177.01</v>
      </c>
      <c r="N1523">
        <v>136539.54</v>
      </c>
    </row>
    <row r="1524" spans="1:14">
      <c r="A1524" t="s">
        <v>40</v>
      </c>
      <c r="B1524" t="s">
        <v>72</v>
      </c>
      <c r="C1524" t="s">
        <v>20</v>
      </c>
      <c r="D1524" t="s">
        <v>17</v>
      </c>
      <c r="E1524" t="s">
        <v>37</v>
      </c>
      <c r="F1524" s="18">
        <v>41306</v>
      </c>
      <c r="G1524">
        <v>846965062</v>
      </c>
      <c r="H1524" s="18">
        <v>41317</v>
      </c>
      <c r="I1524">
        <v>4638</v>
      </c>
      <c r="J1524">
        <v>152.58000000000001</v>
      </c>
      <c r="K1524">
        <v>97.44</v>
      </c>
      <c r="L1524">
        <v>707666.04</v>
      </c>
      <c r="M1524">
        <v>451926.72</v>
      </c>
      <c r="N1524">
        <v>255739.32</v>
      </c>
    </row>
    <row r="1525" spans="1:14">
      <c r="A1525" t="s">
        <v>31</v>
      </c>
      <c r="B1525" t="s">
        <v>39</v>
      </c>
      <c r="C1525" t="s">
        <v>33</v>
      </c>
      <c r="D1525" t="s">
        <v>17</v>
      </c>
      <c r="E1525" t="s">
        <v>18</v>
      </c>
      <c r="F1525" s="18">
        <v>41823</v>
      </c>
      <c r="G1525">
        <v>956313788</v>
      </c>
      <c r="H1525" s="18">
        <v>41839</v>
      </c>
      <c r="I1525">
        <v>3356</v>
      </c>
      <c r="J1525">
        <v>81.73</v>
      </c>
      <c r="K1525">
        <v>56.67</v>
      </c>
      <c r="L1525">
        <v>274285.88</v>
      </c>
      <c r="M1525">
        <v>190184.52</v>
      </c>
      <c r="N1525">
        <v>84101.36</v>
      </c>
    </row>
    <row r="1526" spans="1:14">
      <c r="A1526" t="s">
        <v>14</v>
      </c>
      <c r="B1526" t="s">
        <v>115</v>
      </c>
      <c r="C1526" t="s">
        <v>36</v>
      </c>
      <c r="D1526" t="s">
        <v>21</v>
      </c>
      <c r="E1526" t="s">
        <v>37</v>
      </c>
      <c r="F1526" s="18">
        <v>40637</v>
      </c>
      <c r="G1526">
        <v>717134988</v>
      </c>
      <c r="H1526" s="18">
        <v>40650</v>
      </c>
      <c r="I1526">
        <v>5034</v>
      </c>
      <c r="J1526">
        <v>109.28</v>
      </c>
      <c r="K1526">
        <v>35.840000000000003</v>
      </c>
      <c r="L1526">
        <v>550115.52</v>
      </c>
      <c r="M1526">
        <v>180418.56</v>
      </c>
      <c r="N1526">
        <v>369696.96</v>
      </c>
    </row>
    <row r="1527" spans="1:14">
      <c r="A1527" t="s">
        <v>23</v>
      </c>
      <c r="B1527" t="s">
        <v>118</v>
      </c>
      <c r="C1527" t="s">
        <v>45</v>
      </c>
      <c r="D1527" t="s">
        <v>21</v>
      </c>
      <c r="E1527" t="s">
        <v>18</v>
      </c>
      <c r="F1527" s="18">
        <v>42130</v>
      </c>
      <c r="G1527">
        <v>801352488</v>
      </c>
      <c r="H1527" s="18">
        <v>42147</v>
      </c>
      <c r="I1527">
        <v>6864</v>
      </c>
      <c r="J1527">
        <v>437.2</v>
      </c>
      <c r="K1527">
        <v>263.33</v>
      </c>
      <c r="L1527">
        <v>3000940.8</v>
      </c>
      <c r="M1527">
        <v>1807497.12</v>
      </c>
      <c r="N1527">
        <v>1193443.68</v>
      </c>
    </row>
    <row r="1528" spans="1:14">
      <c r="A1528" t="s">
        <v>31</v>
      </c>
      <c r="B1528" t="s">
        <v>56</v>
      </c>
      <c r="C1528" t="s">
        <v>43</v>
      </c>
      <c r="D1528" t="s">
        <v>21</v>
      </c>
      <c r="E1528" t="s">
        <v>18</v>
      </c>
      <c r="F1528" s="18">
        <v>42777</v>
      </c>
      <c r="G1528">
        <v>601202619</v>
      </c>
      <c r="H1528" s="18">
        <v>42781</v>
      </c>
      <c r="I1528">
        <v>8070</v>
      </c>
      <c r="J1528">
        <v>651.21</v>
      </c>
      <c r="K1528">
        <v>524.96</v>
      </c>
      <c r="L1528">
        <v>5255264.7</v>
      </c>
      <c r="M1528">
        <v>4236427.2</v>
      </c>
      <c r="N1528">
        <v>1018837.5</v>
      </c>
    </row>
    <row r="1529" spans="1:14">
      <c r="A1529" t="s">
        <v>23</v>
      </c>
      <c r="B1529" t="s">
        <v>70</v>
      </c>
      <c r="C1529" t="s">
        <v>59</v>
      </c>
      <c r="D1529" t="s">
        <v>17</v>
      </c>
      <c r="E1529" t="s">
        <v>37</v>
      </c>
      <c r="F1529" s="18">
        <v>40823</v>
      </c>
      <c r="G1529">
        <v>479234206</v>
      </c>
      <c r="H1529" s="18">
        <v>40861</v>
      </c>
      <c r="I1529">
        <v>4906</v>
      </c>
      <c r="J1529">
        <v>9.33</v>
      </c>
      <c r="K1529">
        <v>6.92</v>
      </c>
      <c r="L1529">
        <v>45772.98</v>
      </c>
      <c r="M1529">
        <v>33949.519999999997</v>
      </c>
      <c r="N1529">
        <v>11823.46</v>
      </c>
    </row>
    <row r="1530" spans="1:14">
      <c r="A1530" t="s">
        <v>40</v>
      </c>
      <c r="B1530" t="s">
        <v>131</v>
      </c>
      <c r="C1530" t="s">
        <v>16</v>
      </c>
      <c r="D1530" t="s">
        <v>21</v>
      </c>
      <c r="E1530" t="s">
        <v>29</v>
      </c>
      <c r="F1530" s="18">
        <v>40434</v>
      </c>
      <c r="G1530">
        <v>418308579</v>
      </c>
      <c r="H1530" s="18">
        <v>40481</v>
      </c>
      <c r="I1530">
        <v>5659</v>
      </c>
      <c r="J1530">
        <v>255.28</v>
      </c>
      <c r="K1530">
        <v>159.41999999999999</v>
      </c>
      <c r="L1530">
        <v>1444629.52</v>
      </c>
      <c r="M1530">
        <v>902157.78</v>
      </c>
      <c r="N1530">
        <v>542471.74</v>
      </c>
    </row>
    <row r="1531" spans="1:14">
      <c r="A1531" t="s">
        <v>31</v>
      </c>
      <c r="B1531" t="s">
        <v>42</v>
      </c>
      <c r="C1531" t="s">
        <v>45</v>
      </c>
      <c r="D1531" t="s">
        <v>21</v>
      </c>
      <c r="E1531" t="s">
        <v>29</v>
      </c>
      <c r="F1531" s="18">
        <v>42016</v>
      </c>
      <c r="G1531">
        <v>471599566</v>
      </c>
      <c r="H1531" s="18">
        <v>42063</v>
      </c>
      <c r="I1531">
        <v>5647</v>
      </c>
      <c r="J1531">
        <v>437.2</v>
      </c>
      <c r="K1531">
        <v>263.33</v>
      </c>
      <c r="L1531">
        <v>2468868.4</v>
      </c>
      <c r="M1531">
        <v>1487024.51</v>
      </c>
      <c r="N1531">
        <v>981843.89</v>
      </c>
    </row>
    <row r="1532" spans="1:14">
      <c r="A1532" t="s">
        <v>40</v>
      </c>
      <c r="B1532" t="s">
        <v>78</v>
      </c>
      <c r="C1532" t="s">
        <v>16</v>
      </c>
      <c r="D1532" t="s">
        <v>17</v>
      </c>
      <c r="E1532" t="s">
        <v>37</v>
      </c>
      <c r="F1532" s="18">
        <v>40834</v>
      </c>
      <c r="G1532">
        <v>312593495</v>
      </c>
      <c r="H1532" s="18">
        <v>40850</v>
      </c>
      <c r="I1532">
        <v>2217</v>
      </c>
      <c r="J1532">
        <v>255.28</v>
      </c>
      <c r="K1532">
        <v>159.41999999999999</v>
      </c>
      <c r="L1532">
        <v>565955.76</v>
      </c>
      <c r="M1532">
        <v>353434.14</v>
      </c>
      <c r="N1532">
        <v>212521.62</v>
      </c>
    </row>
    <row r="1533" spans="1:14">
      <c r="A1533" t="s">
        <v>40</v>
      </c>
      <c r="B1533" t="s">
        <v>165</v>
      </c>
      <c r="C1533" t="s">
        <v>20</v>
      </c>
      <c r="D1533" t="s">
        <v>21</v>
      </c>
      <c r="E1533" t="s">
        <v>18</v>
      </c>
      <c r="F1533" s="18">
        <v>42221</v>
      </c>
      <c r="G1533">
        <v>585089194</v>
      </c>
      <c r="H1533" s="18">
        <v>42246</v>
      </c>
      <c r="I1533">
        <v>9749</v>
      </c>
      <c r="J1533">
        <v>152.58000000000001</v>
      </c>
      <c r="K1533">
        <v>97.44</v>
      </c>
      <c r="L1533">
        <v>1487502.42</v>
      </c>
      <c r="M1533">
        <v>949942.56</v>
      </c>
      <c r="N1533">
        <v>537559.86</v>
      </c>
    </row>
    <row r="1534" spans="1:14">
      <c r="A1534" t="s">
        <v>31</v>
      </c>
      <c r="B1534" t="s">
        <v>163</v>
      </c>
      <c r="C1534" t="s">
        <v>20</v>
      </c>
      <c r="D1534" t="s">
        <v>17</v>
      </c>
      <c r="E1534" t="s">
        <v>22</v>
      </c>
      <c r="F1534" s="18">
        <v>40836</v>
      </c>
      <c r="G1534">
        <v>653197991</v>
      </c>
      <c r="H1534" s="18">
        <v>40838</v>
      </c>
      <c r="I1534">
        <v>4656</v>
      </c>
      <c r="J1534">
        <v>152.58000000000001</v>
      </c>
      <c r="K1534">
        <v>97.44</v>
      </c>
      <c r="L1534">
        <v>710412.48</v>
      </c>
      <c r="M1534">
        <v>453680.64000000001</v>
      </c>
      <c r="N1534">
        <v>256731.84</v>
      </c>
    </row>
    <row r="1535" spans="1:14">
      <c r="A1535" t="s">
        <v>40</v>
      </c>
      <c r="B1535" t="s">
        <v>127</v>
      </c>
      <c r="C1535" t="s">
        <v>28</v>
      </c>
      <c r="D1535" t="s">
        <v>17</v>
      </c>
      <c r="E1535" t="s">
        <v>22</v>
      </c>
      <c r="F1535" s="18">
        <v>41406</v>
      </c>
      <c r="G1535">
        <v>851343715</v>
      </c>
      <c r="H1535" s="18">
        <v>41425</v>
      </c>
      <c r="I1535">
        <v>379</v>
      </c>
      <c r="J1535">
        <v>205.7</v>
      </c>
      <c r="K1535">
        <v>117.11</v>
      </c>
      <c r="L1535">
        <v>77960.3</v>
      </c>
      <c r="M1535">
        <v>44384.69</v>
      </c>
      <c r="N1535">
        <v>33575.61</v>
      </c>
    </row>
    <row r="1536" spans="1:14">
      <c r="A1536" t="s">
        <v>40</v>
      </c>
      <c r="B1536" t="s">
        <v>144</v>
      </c>
      <c r="C1536" t="s">
        <v>79</v>
      </c>
      <c r="D1536" t="s">
        <v>21</v>
      </c>
      <c r="E1536" t="s">
        <v>22</v>
      </c>
      <c r="F1536" s="18">
        <v>40751</v>
      </c>
      <c r="G1536">
        <v>234262692</v>
      </c>
      <c r="H1536" s="18">
        <v>40757</v>
      </c>
      <c r="I1536">
        <v>2391</v>
      </c>
      <c r="J1536">
        <v>668.27</v>
      </c>
      <c r="K1536">
        <v>502.54</v>
      </c>
      <c r="L1536">
        <v>1597833.57</v>
      </c>
      <c r="M1536">
        <v>1201573.1399999999</v>
      </c>
      <c r="N1536">
        <v>396260.43</v>
      </c>
    </row>
    <row r="1537" spans="1:14">
      <c r="A1537" t="s">
        <v>23</v>
      </c>
      <c r="B1537" t="s">
        <v>217</v>
      </c>
      <c r="C1537" t="s">
        <v>50</v>
      </c>
      <c r="D1537" t="s">
        <v>21</v>
      </c>
      <c r="E1537" t="s">
        <v>18</v>
      </c>
      <c r="F1537" s="18">
        <v>40228</v>
      </c>
      <c r="G1537">
        <v>627003753</v>
      </c>
      <c r="H1537" s="18">
        <v>40263</v>
      </c>
      <c r="I1537">
        <v>3199</v>
      </c>
      <c r="J1537">
        <v>421.89</v>
      </c>
      <c r="K1537">
        <v>364.69</v>
      </c>
      <c r="L1537">
        <v>1349626.11</v>
      </c>
      <c r="M1537">
        <v>1166643.31</v>
      </c>
      <c r="N1537">
        <v>182982.8</v>
      </c>
    </row>
    <row r="1538" spans="1:14">
      <c r="A1538" t="s">
        <v>31</v>
      </c>
      <c r="B1538" t="s">
        <v>223</v>
      </c>
      <c r="C1538" t="s">
        <v>71</v>
      </c>
      <c r="D1538" t="s">
        <v>21</v>
      </c>
      <c r="E1538" t="s">
        <v>22</v>
      </c>
      <c r="F1538" s="18">
        <v>41584</v>
      </c>
      <c r="G1538">
        <v>774928224</v>
      </c>
      <c r="H1538" s="18">
        <v>41625</v>
      </c>
      <c r="I1538">
        <v>7337</v>
      </c>
      <c r="J1538">
        <v>154.06</v>
      </c>
      <c r="K1538">
        <v>90.93</v>
      </c>
      <c r="L1538">
        <v>1130338.22</v>
      </c>
      <c r="M1538">
        <v>667153.41</v>
      </c>
      <c r="N1538">
        <v>463184.81</v>
      </c>
    </row>
    <row r="1539" spans="1:14">
      <c r="A1539" t="s">
        <v>23</v>
      </c>
      <c r="B1539" t="s">
        <v>168</v>
      </c>
      <c r="C1539" t="s">
        <v>59</v>
      </c>
      <c r="D1539" t="s">
        <v>21</v>
      </c>
      <c r="E1539" t="s">
        <v>22</v>
      </c>
      <c r="F1539" s="18">
        <v>42806</v>
      </c>
      <c r="G1539">
        <v>393709933</v>
      </c>
      <c r="H1539" s="18">
        <v>42850</v>
      </c>
      <c r="I1539">
        <v>6373</v>
      </c>
      <c r="J1539">
        <v>9.33</v>
      </c>
      <c r="K1539">
        <v>6.92</v>
      </c>
      <c r="L1539">
        <v>59460.09</v>
      </c>
      <c r="M1539">
        <v>44101.16</v>
      </c>
      <c r="N1539">
        <v>15358.93</v>
      </c>
    </row>
    <row r="1540" spans="1:14">
      <c r="A1540" t="s">
        <v>40</v>
      </c>
      <c r="B1540" t="s">
        <v>101</v>
      </c>
      <c r="C1540" t="s">
        <v>79</v>
      </c>
      <c r="D1540" t="s">
        <v>17</v>
      </c>
      <c r="E1540" t="s">
        <v>22</v>
      </c>
      <c r="F1540" s="18">
        <v>42267</v>
      </c>
      <c r="G1540">
        <v>619335210</v>
      </c>
      <c r="H1540" s="18">
        <v>42298</v>
      </c>
      <c r="I1540">
        <v>3906</v>
      </c>
      <c r="J1540">
        <v>668.27</v>
      </c>
      <c r="K1540">
        <v>502.54</v>
      </c>
      <c r="L1540">
        <v>2610262.62</v>
      </c>
      <c r="M1540">
        <v>1962921.24</v>
      </c>
      <c r="N1540">
        <v>647341.38</v>
      </c>
    </row>
    <row r="1541" spans="1:14">
      <c r="A1541" t="s">
        <v>26</v>
      </c>
      <c r="B1541" t="s">
        <v>76</v>
      </c>
      <c r="C1541" t="s">
        <v>43</v>
      </c>
      <c r="D1541" t="s">
        <v>17</v>
      </c>
      <c r="E1541" t="s">
        <v>18</v>
      </c>
      <c r="F1541" s="18">
        <v>42882</v>
      </c>
      <c r="G1541">
        <v>858102881</v>
      </c>
      <c r="H1541" s="18">
        <v>42909</v>
      </c>
      <c r="I1541">
        <v>566</v>
      </c>
      <c r="J1541">
        <v>651.21</v>
      </c>
      <c r="K1541">
        <v>524.96</v>
      </c>
      <c r="L1541">
        <v>368584.86</v>
      </c>
      <c r="M1541">
        <v>297127.36</v>
      </c>
      <c r="N1541">
        <v>71457.5</v>
      </c>
    </row>
    <row r="1542" spans="1:14">
      <c r="A1542" t="s">
        <v>23</v>
      </c>
      <c r="B1542" t="s">
        <v>105</v>
      </c>
      <c r="C1542" t="s">
        <v>25</v>
      </c>
      <c r="D1542" t="s">
        <v>21</v>
      </c>
      <c r="E1542" t="s">
        <v>29</v>
      </c>
      <c r="F1542" s="18">
        <v>42420</v>
      </c>
      <c r="G1542">
        <v>136624276</v>
      </c>
      <c r="H1542" s="18">
        <v>42437</v>
      </c>
      <c r="I1542">
        <v>9014</v>
      </c>
      <c r="J1542">
        <v>47.45</v>
      </c>
      <c r="K1542">
        <v>31.79</v>
      </c>
      <c r="L1542">
        <v>427714.3</v>
      </c>
      <c r="M1542">
        <v>286555.06</v>
      </c>
      <c r="N1542">
        <v>141159.24</v>
      </c>
    </row>
    <row r="1543" spans="1:14">
      <c r="A1543" t="s">
        <v>23</v>
      </c>
      <c r="B1543" t="s">
        <v>118</v>
      </c>
      <c r="C1543" t="s">
        <v>36</v>
      </c>
      <c r="D1543" t="s">
        <v>17</v>
      </c>
      <c r="E1543" t="s">
        <v>29</v>
      </c>
      <c r="F1543" s="18">
        <v>40424</v>
      </c>
      <c r="G1543">
        <v>251823222</v>
      </c>
      <c r="H1543" s="18">
        <v>40452</v>
      </c>
      <c r="I1543">
        <v>8942</v>
      </c>
      <c r="J1543">
        <v>109.28</v>
      </c>
      <c r="K1543">
        <v>35.840000000000003</v>
      </c>
      <c r="L1543">
        <v>977181.76</v>
      </c>
      <c r="M1543">
        <v>320481.28000000003</v>
      </c>
      <c r="N1543">
        <v>656700.48</v>
      </c>
    </row>
    <row r="1544" spans="1:14">
      <c r="A1544" t="s">
        <v>26</v>
      </c>
      <c r="B1544" t="s">
        <v>164</v>
      </c>
      <c r="C1544" t="s">
        <v>59</v>
      </c>
      <c r="D1544" t="s">
        <v>17</v>
      </c>
      <c r="E1544" t="s">
        <v>37</v>
      </c>
      <c r="F1544" s="18">
        <v>42358</v>
      </c>
      <c r="G1544">
        <v>820936048</v>
      </c>
      <c r="H1544" s="18">
        <v>42408</v>
      </c>
      <c r="I1544">
        <v>2074</v>
      </c>
      <c r="J1544">
        <v>9.33</v>
      </c>
      <c r="K1544">
        <v>6.92</v>
      </c>
      <c r="L1544">
        <v>19350.419999999998</v>
      </c>
      <c r="M1544">
        <v>14352.08</v>
      </c>
      <c r="N1544">
        <v>4998.34</v>
      </c>
    </row>
    <row r="1545" spans="1:14">
      <c r="A1545" t="s">
        <v>40</v>
      </c>
      <c r="B1545" t="s">
        <v>117</v>
      </c>
      <c r="C1545" t="s">
        <v>20</v>
      </c>
      <c r="D1545" t="s">
        <v>17</v>
      </c>
      <c r="E1545" t="s">
        <v>18</v>
      </c>
      <c r="F1545" s="18">
        <v>41625</v>
      </c>
      <c r="G1545">
        <v>631511580</v>
      </c>
      <c r="H1545" s="18">
        <v>41631</v>
      </c>
      <c r="I1545">
        <v>7165</v>
      </c>
      <c r="J1545">
        <v>152.58000000000001</v>
      </c>
      <c r="K1545">
        <v>97.44</v>
      </c>
      <c r="L1545">
        <v>1093235.7</v>
      </c>
      <c r="M1545">
        <v>698157.6</v>
      </c>
      <c r="N1545">
        <v>395078.1</v>
      </c>
    </row>
    <row r="1546" spans="1:14">
      <c r="A1546" t="s">
        <v>26</v>
      </c>
      <c r="B1546" t="s">
        <v>164</v>
      </c>
      <c r="C1546" t="s">
        <v>79</v>
      </c>
      <c r="D1546" t="s">
        <v>17</v>
      </c>
      <c r="E1546" t="s">
        <v>22</v>
      </c>
      <c r="F1546" s="18">
        <v>40318</v>
      </c>
      <c r="G1546">
        <v>791411149</v>
      </c>
      <c r="H1546" s="18">
        <v>40359</v>
      </c>
      <c r="I1546">
        <v>5001</v>
      </c>
      <c r="J1546">
        <v>668.27</v>
      </c>
      <c r="K1546">
        <v>502.54</v>
      </c>
      <c r="L1546">
        <v>3342018.27</v>
      </c>
      <c r="M1546">
        <v>2513202.54</v>
      </c>
      <c r="N1546">
        <v>828815.73</v>
      </c>
    </row>
    <row r="1547" spans="1:14">
      <c r="A1547" t="s">
        <v>14</v>
      </c>
      <c r="B1547" t="s">
        <v>48</v>
      </c>
      <c r="C1547" t="s">
        <v>25</v>
      </c>
      <c r="D1547" t="s">
        <v>17</v>
      </c>
      <c r="E1547" t="s">
        <v>18</v>
      </c>
      <c r="F1547" s="18">
        <v>42301</v>
      </c>
      <c r="G1547">
        <v>678808581</v>
      </c>
      <c r="H1547" s="18">
        <v>42332</v>
      </c>
      <c r="I1547">
        <v>3399</v>
      </c>
      <c r="J1547">
        <v>47.45</v>
      </c>
      <c r="K1547">
        <v>31.79</v>
      </c>
      <c r="L1547">
        <v>161282.54999999999</v>
      </c>
      <c r="M1547">
        <v>108054.21</v>
      </c>
      <c r="N1547">
        <v>53228.34</v>
      </c>
    </row>
    <row r="1548" spans="1:14">
      <c r="A1548" t="s">
        <v>34</v>
      </c>
      <c r="B1548" t="s">
        <v>215</v>
      </c>
      <c r="C1548" t="s">
        <v>79</v>
      </c>
      <c r="D1548" t="s">
        <v>17</v>
      </c>
      <c r="E1548" t="s">
        <v>22</v>
      </c>
      <c r="F1548" s="18">
        <v>40763</v>
      </c>
      <c r="G1548">
        <v>192190206</v>
      </c>
      <c r="H1548" s="18">
        <v>40781</v>
      </c>
      <c r="I1548">
        <v>2208</v>
      </c>
      <c r="J1548">
        <v>668.27</v>
      </c>
      <c r="K1548">
        <v>502.54</v>
      </c>
      <c r="L1548">
        <v>1475540.16</v>
      </c>
      <c r="M1548">
        <v>1109608.32</v>
      </c>
      <c r="N1548">
        <v>365931.84</v>
      </c>
    </row>
    <row r="1549" spans="1:14">
      <c r="A1549" t="s">
        <v>23</v>
      </c>
      <c r="B1549" t="s">
        <v>178</v>
      </c>
      <c r="C1549" t="s">
        <v>16</v>
      </c>
      <c r="D1549" t="s">
        <v>21</v>
      </c>
      <c r="E1549" t="s">
        <v>37</v>
      </c>
      <c r="F1549" s="18">
        <v>41730</v>
      </c>
      <c r="G1549">
        <v>200354850</v>
      </c>
      <c r="H1549" s="18">
        <v>41763</v>
      </c>
      <c r="I1549">
        <v>8307</v>
      </c>
      <c r="J1549">
        <v>255.28</v>
      </c>
      <c r="K1549">
        <v>159.41999999999999</v>
      </c>
      <c r="L1549">
        <v>2120610.96</v>
      </c>
      <c r="M1549">
        <v>1324301.94</v>
      </c>
      <c r="N1549">
        <v>796309.02</v>
      </c>
    </row>
    <row r="1550" spans="1:14">
      <c r="A1550" t="s">
        <v>53</v>
      </c>
      <c r="B1550" t="s">
        <v>142</v>
      </c>
      <c r="C1550" t="s">
        <v>36</v>
      </c>
      <c r="D1550" t="s">
        <v>21</v>
      </c>
      <c r="E1550" t="s">
        <v>37</v>
      </c>
      <c r="F1550" s="18">
        <v>40550</v>
      </c>
      <c r="G1550">
        <v>292413842</v>
      </c>
      <c r="H1550" s="18">
        <v>40569</v>
      </c>
      <c r="I1550">
        <v>609</v>
      </c>
      <c r="J1550">
        <v>109.28</v>
      </c>
      <c r="K1550">
        <v>35.840000000000003</v>
      </c>
      <c r="L1550">
        <v>66551.520000000004</v>
      </c>
      <c r="M1550">
        <v>21826.560000000001</v>
      </c>
      <c r="N1550">
        <v>44724.959999999999</v>
      </c>
    </row>
    <row r="1551" spans="1:14">
      <c r="A1551" t="s">
        <v>26</v>
      </c>
      <c r="B1551" t="s">
        <v>186</v>
      </c>
      <c r="C1551" t="s">
        <v>25</v>
      </c>
      <c r="D1551" t="s">
        <v>21</v>
      </c>
      <c r="E1551" t="s">
        <v>22</v>
      </c>
      <c r="F1551" s="18">
        <v>42644</v>
      </c>
      <c r="G1551">
        <v>127791011</v>
      </c>
      <c r="H1551" s="18">
        <v>42652</v>
      </c>
      <c r="I1551">
        <v>5055</v>
      </c>
      <c r="J1551">
        <v>47.45</v>
      </c>
      <c r="K1551">
        <v>31.79</v>
      </c>
      <c r="L1551">
        <v>239859.75</v>
      </c>
      <c r="M1551">
        <v>160698.45000000001</v>
      </c>
      <c r="N1551">
        <v>79161.3</v>
      </c>
    </row>
    <row r="1552" spans="1:14">
      <c r="A1552" t="s">
        <v>34</v>
      </c>
      <c r="B1552" t="s">
        <v>68</v>
      </c>
      <c r="C1552" t="s">
        <v>28</v>
      </c>
      <c r="D1552" t="s">
        <v>17</v>
      </c>
      <c r="E1552" t="s">
        <v>29</v>
      </c>
      <c r="F1552" s="18">
        <v>42757</v>
      </c>
      <c r="G1552">
        <v>786222684</v>
      </c>
      <c r="H1552" s="18">
        <v>42803</v>
      </c>
      <c r="I1552">
        <v>9619</v>
      </c>
      <c r="J1552">
        <v>205.7</v>
      </c>
      <c r="K1552">
        <v>117.11</v>
      </c>
      <c r="L1552">
        <v>1978628.3</v>
      </c>
      <c r="M1552">
        <v>1126481.0900000001</v>
      </c>
      <c r="N1552">
        <v>852147.21</v>
      </c>
    </row>
    <row r="1553" spans="1:14">
      <c r="A1553" t="s">
        <v>34</v>
      </c>
      <c r="B1553" t="s">
        <v>60</v>
      </c>
      <c r="C1553" t="s">
        <v>45</v>
      </c>
      <c r="D1553" t="s">
        <v>17</v>
      </c>
      <c r="E1553" t="s">
        <v>22</v>
      </c>
      <c r="F1553" s="18">
        <v>42937</v>
      </c>
      <c r="G1553">
        <v>717757689</v>
      </c>
      <c r="H1553" s="18">
        <v>42951</v>
      </c>
      <c r="I1553">
        <v>9305</v>
      </c>
      <c r="J1553">
        <v>437.2</v>
      </c>
      <c r="K1553">
        <v>263.33</v>
      </c>
      <c r="L1553">
        <v>4068146</v>
      </c>
      <c r="M1553">
        <v>2450285.65</v>
      </c>
      <c r="N1553">
        <v>1617860.35</v>
      </c>
    </row>
    <row r="1554" spans="1:14">
      <c r="A1554" t="s">
        <v>23</v>
      </c>
      <c r="B1554" t="s">
        <v>187</v>
      </c>
      <c r="C1554" t="s">
        <v>50</v>
      </c>
      <c r="D1554" t="s">
        <v>21</v>
      </c>
      <c r="E1554" t="s">
        <v>37</v>
      </c>
      <c r="F1554" s="18">
        <v>42857</v>
      </c>
      <c r="G1554">
        <v>692757356</v>
      </c>
      <c r="H1554" s="18">
        <v>42867</v>
      </c>
      <c r="I1554">
        <v>1151</v>
      </c>
      <c r="J1554">
        <v>421.89</v>
      </c>
      <c r="K1554">
        <v>364.69</v>
      </c>
      <c r="L1554">
        <v>485595.39</v>
      </c>
      <c r="M1554">
        <v>419758.19</v>
      </c>
      <c r="N1554">
        <v>65837.2</v>
      </c>
    </row>
    <row r="1555" spans="1:14">
      <c r="A1555" t="s">
        <v>23</v>
      </c>
      <c r="B1555" t="s">
        <v>116</v>
      </c>
      <c r="C1555" t="s">
        <v>16</v>
      </c>
      <c r="D1555" t="s">
        <v>21</v>
      </c>
      <c r="E1555" t="s">
        <v>29</v>
      </c>
      <c r="F1555" s="18">
        <v>41194</v>
      </c>
      <c r="G1555">
        <v>651895511</v>
      </c>
      <c r="H1555" s="18">
        <v>41214</v>
      </c>
      <c r="I1555">
        <v>9223</v>
      </c>
      <c r="J1555">
        <v>255.28</v>
      </c>
      <c r="K1555">
        <v>159.41999999999999</v>
      </c>
      <c r="L1555">
        <v>2354447.44</v>
      </c>
      <c r="M1555">
        <v>1470330.66</v>
      </c>
      <c r="N1555">
        <v>884116.78</v>
      </c>
    </row>
    <row r="1556" spans="1:14">
      <c r="A1556" t="s">
        <v>23</v>
      </c>
      <c r="B1556" t="s">
        <v>155</v>
      </c>
      <c r="C1556" t="s">
        <v>36</v>
      </c>
      <c r="D1556" t="s">
        <v>21</v>
      </c>
      <c r="E1556" t="s">
        <v>22</v>
      </c>
      <c r="F1556" s="18">
        <v>42547</v>
      </c>
      <c r="G1556">
        <v>156158483</v>
      </c>
      <c r="H1556" s="18">
        <v>42587</v>
      </c>
      <c r="I1556">
        <v>9620</v>
      </c>
      <c r="J1556">
        <v>109.28</v>
      </c>
      <c r="K1556">
        <v>35.840000000000003</v>
      </c>
      <c r="L1556">
        <v>1051273.6000000001</v>
      </c>
      <c r="M1556">
        <v>344780.79999999999</v>
      </c>
      <c r="N1556">
        <v>706492.8</v>
      </c>
    </row>
    <row r="1557" spans="1:14">
      <c r="A1557" t="s">
        <v>26</v>
      </c>
      <c r="B1557" t="s">
        <v>160</v>
      </c>
      <c r="C1557" t="s">
        <v>43</v>
      </c>
      <c r="D1557" t="s">
        <v>21</v>
      </c>
      <c r="E1557" t="s">
        <v>29</v>
      </c>
      <c r="F1557" s="18">
        <v>42222</v>
      </c>
      <c r="G1557">
        <v>636845099</v>
      </c>
      <c r="H1557" s="18">
        <v>42229</v>
      </c>
      <c r="I1557">
        <v>5472</v>
      </c>
      <c r="J1557">
        <v>651.21</v>
      </c>
      <c r="K1557">
        <v>524.96</v>
      </c>
      <c r="L1557">
        <v>3563421.12</v>
      </c>
      <c r="M1557">
        <v>2872581.12</v>
      </c>
      <c r="N1557">
        <v>690840</v>
      </c>
    </row>
    <row r="1558" spans="1:14">
      <c r="A1558" t="s">
        <v>40</v>
      </c>
      <c r="B1558" t="s">
        <v>213</v>
      </c>
      <c r="C1558" t="s">
        <v>45</v>
      </c>
      <c r="D1558" t="s">
        <v>21</v>
      </c>
      <c r="E1558" t="s">
        <v>37</v>
      </c>
      <c r="F1558" s="18">
        <v>41448</v>
      </c>
      <c r="G1558">
        <v>445566689</v>
      </c>
      <c r="H1558" s="18">
        <v>41470</v>
      </c>
      <c r="I1558">
        <v>1940</v>
      </c>
      <c r="J1558">
        <v>437.2</v>
      </c>
      <c r="K1558">
        <v>263.33</v>
      </c>
      <c r="L1558">
        <v>848168</v>
      </c>
      <c r="M1558">
        <v>510860.2</v>
      </c>
      <c r="N1558">
        <v>337307.8</v>
      </c>
    </row>
    <row r="1559" spans="1:14">
      <c r="A1559" t="s">
        <v>40</v>
      </c>
      <c r="B1559" t="s">
        <v>91</v>
      </c>
      <c r="C1559" t="s">
        <v>71</v>
      </c>
      <c r="D1559" t="s">
        <v>21</v>
      </c>
      <c r="E1559" t="s">
        <v>37</v>
      </c>
      <c r="F1559" s="18">
        <v>40458</v>
      </c>
      <c r="G1559">
        <v>704247081</v>
      </c>
      <c r="H1559" s="18">
        <v>40480</v>
      </c>
      <c r="I1559">
        <v>1216</v>
      </c>
      <c r="J1559">
        <v>154.06</v>
      </c>
      <c r="K1559">
        <v>90.93</v>
      </c>
      <c r="L1559">
        <v>187336.95999999999</v>
      </c>
      <c r="M1559">
        <v>110570.88</v>
      </c>
      <c r="N1559">
        <v>76766.080000000002</v>
      </c>
    </row>
    <row r="1560" spans="1:14">
      <c r="A1560" t="s">
        <v>40</v>
      </c>
      <c r="B1560" t="s">
        <v>140</v>
      </c>
      <c r="C1560" t="s">
        <v>25</v>
      </c>
      <c r="D1560" t="s">
        <v>17</v>
      </c>
      <c r="E1560" t="s">
        <v>29</v>
      </c>
      <c r="F1560" s="18">
        <v>42640</v>
      </c>
      <c r="G1560">
        <v>355122601</v>
      </c>
      <c r="H1560" s="18">
        <v>42648</v>
      </c>
      <c r="I1560">
        <v>7524</v>
      </c>
      <c r="J1560">
        <v>47.45</v>
      </c>
      <c r="K1560">
        <v>31.79</v>
      </c>
      <c r="L1560">
        <v>357013.8</v>
      </c>
      <c r="M1560">
        <v>239187.96</v>
      </c>
      <c r="N1560">
        <v>117825.84</v>
      </c>
    </row>
    <row r="1561" spans="1:14">
      <c r="A1561" t="s">
        <v>34</v>
      </c>
      <c r="B1561" t="s">
        <v>199</v>
      </c>
      <c r="C1561" t="s">
        <v>28</v>
      </c>
      <c r="D1561" t="s">
        <v>17</v>
      </c>
      <c r="E1561" t="s">
        <v>18</v>
      </c>
      <c r="F1561" s="18">
        <v>42092</v>
      </c>
      <c r="G1561">
        <v>210742080</v>
      </c>
      <c r="H1561" s="18">
        <v>42113</v>
      </c>
      <c r="I1561">
        <v>2119</v>
      </c>
      <c r="J1561">
        <v>205.7</v>
      </c>
      <c r="K1561">
        <v>117.11</v>
      </c>
      <c r="L1561">
        <v>435878.3</v>
      </c>
      <c r="M1561">
        <v>248156.09</v>
      </c>
      <c r="N1561">
        <v>187722.21</v>
      </c>
    </row>
    <row r="1562" spans="1:14">
      <c r="A1562" t="s">
        <v>23</v>
      </c>
      <c r="B1562" t="s">
        <v>106</v>
      </c>
      <c r="C1562" t="s">
        <v>20</v>
      </c>
      <c r="D1562" t="s">
        <v>21</v>
      </c>
      <c r="E1562" t="s">
        <v>22</v>
      </c>
      <c r="F1562" s="18">
        <v>41596</v>
      </c>
      <c r="G1562">
        <v>703966844</v>
      </c>
      <c r="H1562" s="18">
        <v>41608</v>
      </c>
      <c r="I1562">
        <v>8288</v>
      </c>
      <c r="J1562">
        <v>152.58000000000001</v>
      </c>
      <c r="K1562">
        <v>97.44</v>
      </c>
      <c r="L1562">
        <v>1264583.04</v>
      </c>
      <c r="M1562">
        <v>807582.71999999997</v>
      </c>
      <c r="N1562">
        <v>457000.32</v>
      </c>
    </row>
    <row r="1563" spans="1:14">
      <c r="A1563" t="s">
        <v>40</v>
      </c>
      <c r="B1563" t="s">
        <v>113</v>
      </c>
      <c r="C1563" t="s">
        <v>45</v>
      </c>
      <c r="D1563" t="s">
        <v>17</v>
      </c>
      <c r="E1563" t="s">
        <v>22</v>
      </c>
      <c r="F1563" s="18">
        <v>42942</v>
      </c>
      <c r="G1563">
        <v>537970721</v>
      </c>
      <c r="H1563" s="18">
        <v>42965</v>
      </c>
      <c r="I1563">
        <v>6346</v>
      </c>
      <c r="J1563">
        <v>437.2</v>
      </c>
      <c r="K1563">
        <v>263.33</v>
      </c>
      <c r="L1563">
        <v>2774471.2</v>
      </c>
      <c r="M1563">
        <v>1671092.18</v>
      </c>
      <c r="N1563">
        <v>1103379.02</v>
      </c>
    </row>
    <row r="1564" spans="1:14">
      <c r="A1564" t="s">
        <v>23</v>
      </c>
      <c r="B1564" t="s">
        <v>119</v>
      </c>
      <c r="C1564" t="s">
        <v>79</v>
      </c>
      <c r="D1564" t="s">
        <v>21</v>
      </c>
      <c r="E1564" t="s">
        <v>29</v>
      </c>
      <c r="F1564" s="18">
        <v>42777</v>
      </c>
      <c r="G1564">
        <v>736240041</v>
      </c>
      <c r="H1564" s="18">
        <v>42786</v>
      </c>
      <c r="I1564">
        <v>8644</v>
      </c>
      <c r="J1564">
        <v>668.27</v>
      </c>
      <c r="K1564">
        <v>502.54</v>
      </c>
      <c r="L1564">
        <v>5776525.8799999999</v>
      </c>
      <c r="M1564">
        <v>4343955.76</v>
      </c>
      <c r="N1564">
        <v>1432570.12</v>
      </c>
    </row>
    <row r="1565" spans="1:14">
      <c r="A1565" t="s">
        <v>31</v>
      </c>
      <c r="B1565" t="s">
        <v>100</v>
      </c>
      <c r="C1565" t="s">
        <v>43</v>
      </c>
      <c r="D1565" t="s">
        <v>17</v>
      </c>
      <c r="E1565" t="s">
        <v>37</v>
      </c>
      <c r="F1565" s="18">
        <v>42286</v>
      </c>
      <c r="G1565">
        <v>592573630</v>
      </c>
      <c r="H1565" s="18">
        <v>42298</v>
      </c>
      <c r="I1565">
        <v>4560</v>
      </c>
      <c r="J1565">
        <v>651.21</v>
      </c>
      <c r="K1565">
        <v>524.96</v>
      </c>
      <c r="L1565">
        <v>2969517.6</v>
      </c>
      <c r="M1565">
        <v>2393817.6</v>
      </c>
      <c r="N1565">
        <v>575700</v>
      </c>
    </row>
    <row r="1566" spans="1:14">
      <c r="A1566" t="s">
        <v>14</v>
      </c>
      <c r="B1566" t="s">
        <v>115</v>
      </c>
      <c r="C1566" t="s">
        <v>20</v>
      </c>
      <c r="D1566" t="s">
        <v>17</v>
      </c>
      <c r="E1566" t="s">
        <v>29</v>
      </c>
      <c r="F1566" s="18">
        <v>40275</v>
      </c>
      <c r="G1566">
        <v>821082818</v>
      </c>
      <c r="H1566" s="18">
        <v>40313</v>
      </c>
      <c r="I1566">
        <v>5507</v>
      </c>
      <c r="J1566">
        <v>152.58000000000001</v>
      </c>
      <c r="K1566">
        <v>97.44</v>
      </c>
      <c r="L1566">
        <v>840258.06</v>
      </c>
      <c r="M1566">
        <v>536602.07999999996</v>
      </c>
      <c r="N1566">
        <v>303655.98</v>
      </c>
    </row>
    <row r="1567" spans="1:14">
      <c r="A1567" t="s">
        <v>40</v>
      </c>
      <c r="B1567" t="s">
        <v>213</v>
      </c>
      <c r="C1567" t="s">
        <v>79</v>
      </c>
      <c r="D1567" t="s">
        <v>21</v>
      </c>
      <c r="E1567" t="s">
        <v>29</v>
      </c>
      <c r="F1567" s="18">
        <v>42856</v>
      </c>
      <c r="G1567">
        <v>406191432</v>
      </c>
      <c r="H1567" s="18">
        <v>42887</v>
      </c>
      <c r="I1567">
        <v>9926</v>
      </c>
      <c r="J1567">
        <v>668.27</v>
      </c>
      <c r="K1567">
        <v>502.54</v>
      </c>
      <c r="L1567">
        <v>6633248.0199999996</v>
      </c>
      <c r="M1567">
        <v>4988212.04</v>
      </c>
      <c r="N1567">
        <v>1645035.98</v>
      </c>
    </row>
    <row r="1568" spans="1:14">
      <c r="A1568" t="s">
        <v>40</v>
      </c>
      <c r="B1568" t="s">
        <v>130</v>
      </c>
      <c r="C1568" t="s">
        <v>43</v>
      </c>
      <c r="D1568" t="s">
        <v>17</v>
      </c>
      <c r="E1568" t="s">
        <v>37</v>
      </c>
      <c r="F1568" s="18">
        <v>42699</v>
      </c>
      <c r="G1568">
        <v>652635800</v>
      </c>
      <c r="H1568" s="18">
        <v>42749</v>
      </c>
      <c r="I1568">
        <v>8291</v>
      </c>
      <c r="J1568">
        <v>651.21</v>
      </c>
      <c r="K1568">
        <v>524.96</v>
      </c>
      <c r="L1568">
        <v>5399182.1100000003</v>
      </c>
      <c r="M1568">
        <v>4352443.3600000003</v>
      </c>
      <c r="N1568">
        <v>1046738.75</v>
      </c>
    </row>
    <row r="1569" spans="1:14">
      <c r="A1569" t="s">
        <v>26</v>
      </c>
      <c r="B1569" t="s">
        <v>104</v>
      </c>
      <c r="C1569" t="s">
        <v>50</v>
      </c>
      <c r="D1569" t="s">
        <v>21</v>
      </c>
      <c r="E1569" t="s">
        <v>37</v>
      </c>
      <c r="F1569" s="18">
        <v>42545</v>
      </c>
      <c r="G1569">
        <v>235464751</v>
      </c>
      <c r="H1569" s="18">
        <v>42584</v>
      </c>
      <c r="I1569">
        <v>8107</v>
      </c>
      <c r="J1569">
        <v>421.89</v>
      </c>
      <c r="K1569">
        <v>364.69</v>
      </c>
      <c r="L1569">
        <v>3420262.23</v>
      </c>
      <c r="M1569">
        <v>2956541.83</v>
      </c>
      <c r="N1569">
        <v>463720.4</v>
      </c>
    </row>
    <row r="1570" spans="1:14">
      <c r="A1570" t="s">
        <v>40</v>
      </c>
      <c r="B1570" t="s">
        <v>77</v>
      </c>
      <c r="C1570" t="s">
        <v>59</v>
      </c>
      <c r="D1570" t="s">
        <v>21</v>
      </c>
      <c r="E1570" t="s">
        <v>18</v>
      </c>
      <c r="F1570" s="18">
        <v>42758</v>
      </c>
      <c r="G1570">
        <v>150039613</v>
      </c>
      <c r="H1570" s="18">
        <v>42765</v>
      </c>
      <c r="I1570">
        <v>8910</v>
      </c>
      <c r="J1570">
        <v>9.33</v>
      </c>
      <c r="K1570">
        <v>6.92</v>
      </c>
      <c r="L1570">
        <v>83130.3</v>
      </c>
      <c r="M1570">
        <v>61657.2</v>
      </c>
      <c r="N1570">
        <v>21473.1</v>
      </c>
    </row>
    <row r="1571" spans="1:14">
      <c r="A1571" t="s">
        <v>31</v>
      </c>
      <c r="B1571" t="s">
        <v>177</v>
      </c>
      <c r="C1571" t="s">
        <v>45</v>
      </c>
      <c r="D1571" t="s">
        <v>21</v>
      </c>
      <c r="E1571" t="s">
        <v>18</v>
      </c>
      <c r="F1571" s="18">
        <v>42705</v>
      </c>
      <c r="G1571">
        <v>562034213</v>
      </c>
      <c r="H1571" s="18">
        <v>42708</v>
      </c>
      <c r="I1571">
        <v>7268</v>
      </c>
      <c r="J1571">
        <v>437.2</v>
      </c>
      <c r="K1571">
        <v>263.33</v>
      </c>
      <c r="L1571">
        <v>3177569.6</v>
      </c>
      <c r="M1571">
        <v>1913882.44</v>
      </c>
      <c r="N1571">
        <v>1263687.1599999999</v>
      </c>
    </row>
    <row r="1572" spans="1:14">
      <c r="A1572" t="s">
        <v>23</v>
      </c>
      <c r="B1572" t="s">
        <v>63</v>
      </c>
      <c r="C1572" t="s">
        <v>45</v>
      </c>
      <c r="D1572" t="s">
        <v>17</v>
      </c>
      <c r="E1572" t="s">
        <v>22</v>
      </c>
      <c r="F1572" s="18">
        <v>42146</v>
      </c>
      <c r="G1572">
        <v>357434880</v>
      </c>
      <c r="H1572" s="18">
        <v>42184</v>
      </c>
      <c r="I1572">
        <v>1779</v>
      </c>
      <c r="J1572">
        <v>437.2</v>
      </c>
      <c r="K1572">
        <v>263.33</v>
      </c>
      <c r="L1572">
        <v>777778.8</v>
      </c>
      <c r="M1572">
        <v>468464.07</v>
      </c>
      <c r="N1572">
        <v>309314.73</v>
      </c>
    </row>
    <row r="1573" spans="1:14">
      <c r="A1573" t="s">
        <v>26</v>
      </c>
      <c r="B1573" t="s">
        <v>104</v>
      </c>
      <c r="C1573" t="s">
        <v>79</v>
      </c>
      <c r="D1573" t="s">
        <v>21</v>
      </c>
      <c r="E1573" t="s">
        <v>37</v>
      </c>
      <c r="F1573" s="18">
        <v>42611</v>
      </c>
      <c r="G1573">
        <v>292540442</v>
      </c>
      <c r="H1573" s="18">
        <v>42620</v>
      </c>
      <c r="I1573">
        <v>8073</v>
      </c>
      <c r="J1573">
        <v>668.27</v>
      </c>
      <c r="K1573">
        <v>502.54</v>
      </c>
      <c r="L1573">
        <v>5394943.71</v>
      </c>
      <c r="M1573">
        <v>4057005.42</v>
      </c>
      <c r="N1573">
        <v>1337938.29</v>
      </c>
    </row>
    <row r="1574" spans="1:14">
      <c r="A1574" t="s">
        <v>26</v>
      </c>
      <c r="B1574" t="s">
        <v>176</v>
      </c>
      <c r="C1574" t="s">
        <v>50</v>
      </c>
      <c r="D1574" t="s">
        <v>17</v>
      </c>
      <c r="E1574" t="s">
        <v>37</v>
      </c>
      <c r="F1574" s="18">
        <v>40487</v>
      </c>
      <c r="G1574">
        <v>743962228</v>
      </c>
      <c r="H1574" s="18">
        <v>40516</v>
      </c>
      <c r="I1574">
        <v>3811</v>
      </c>
      <c r="J1574">
        <v>421.89</v>
      </c>
      <c r="K1574">
        <v>364.69</v>
      </c>
      <c r="L1574">
        <v>1607822.79</v>
      </c>
      <c r="M1574">
        <v>1389833.59</v>
      </c>
      <c r="N1574">
        <v>217989.2</v>
      </c>
    </row>
    <row r="1575" spans="1:14">
      <c r="A1575" t="s">
        <v>23</v>
      </c>
      <c r="B1575" t="s">
        <v>98</v>
      </c>
      <c r="C1575" t="s">
        <v>36</v>
      </c>
      <c r="D1575" t="s">
        <v>21</v>
      </c>
      <c r="E1575" t="s">
        <v>37</v>
      </c>
      <c r="F1575" s="18">
        <v>42231</v>
      </c>
      <c r="G1575">
        <v>358624064</v>
      </c>
      <c r="H1575" s="18">
        <v>42280</v>
      </c>
      <c r="I1575">
        <v>3685</v>
      </c>
      <c r="J1575">
        <v>109.28</v>
      </c>
      <c r="K1575">
        <v>35.840000000000003</v>
      </c>
      <c r="L1575">
        <v>402696.8</v>
      </c>
      <c r="M1575">
        <v>132070.39999999999</v>
      </c>
      <c r="N1575">
        <v>270626.40000000002</v>
      </c>
    </row>
    <row r="1576" spans="1:14">
      <c r="A1576" t="s">
        <v>23</v>
      </c>
      <c r="B1576" t="s">
        <v>171</v>
      </c>
      <c r="C1576" t="s">
        <v>71</v>
      </c>
      <c r="D1576" t="s">
        <v>17</v>
      </c>
      <c r="E1576" t="s">
        <v>18</v>
      </c>
      <c r="F1576" s="18">
        <v>40859</v>
      </c>
      <c r="G1576">
        <v>103762280</v>
      </c>
      <c r="H1576" s="18">
        <v>40891</v>
      </c>
      <c r="I1576">
        <v>4419</v>
      </c>
      <c r="J1576">
        <v>154.06</v>
      </c>
      <c r="K1576">
        <v>90.93</v>
      </c>
      <c r="L1576">
        <v>680791.14</v>
      </c>
      <c r="M1576">
        <v>401819.67</v>
      </c>
      <c r="N1576">
        <v>278971.46999999997</v>
      </c>
    </row>
    <row r="1577" spans="1:14">
      <c r="A1577" t="s">
        <v>14</v>
      </c>
      <c r="B1577" t="s">
        <v>211</v>
      </c>
      <c r="C1577" t="s">
        <v>28</v>
      </c>
      <c r="D1577" t="s">
        <v>17</v>
      </c>
      <c r="E1577" t="s">
        <v>37</v>
      </c>
      <c r="F1577" s="18">
        <v>42224</v>
      </c>
      <c r="G1577">
        <v>116925704</v>
      </c>
      <c r="H1577" s="18">
        <v>42255</v>
      </c>
      <c r="I1577">
        <v>9769</v>
      </c>
      <c r="J1577">
        <v>205.7</v>
      </c>
      <c r="K1577">
        <v>117.11</v>
      </c>
      <c r="L1577">
        <v>2009483.3</v>
      </c>
      <c r="M1577">
        <v>1144047.5900000001</v>
      </c>
      <c r="N1577">
        <v>865435.71</v>
      </c>
    </row>
    <row r="1578" spans="1:14">
      <c r="A1578" t="s">
        <v>26</v>
      </c>
      <c r="B1578" t="s">
        <v>87</v>
      </c>
      <c r="C1578" t="s">
        <v>79</v>
      </c>
      <c r="D1578" t="s">
        <v>17</v>
      </c>
      <c r="E1578" t="s">
        <v>22</v>
      </c>
      <c r="F1578" s="18">
        <v>41502</v>
      </c>
      <c r="G1578">
        <v>155975663</v>
      </c>
      <c r="H1578" s="18">
        <v>41512</v>
      </c>
      <c r="I1578">
        <v>5520</v>
      </c>
      <c r="J1578">
        <v>668.27</v>
      </c>
      <c r="K1578">
        <v>502.54</v>
      </c>
      <c r="L1578">
        <v>3688850.4</v>
      </c>
      <c r="M1578">
        <v>2774020.8</v>
      </c>
      <c r="N1578">
        <v>914829.6</v>
      </c>
    </row>
    <row r="1579" spans="1:14">
      <c r="A1579" t="s">
        <v>40</v>
      </c>
      <c r="B1579" t="s">
        <v>93</v>
      </c>
      <c r="C1579" t="s">
        <v>36</v>
      </c>
      <c r="D1579" t="s">
        <v>17</v>
      </c>
      <c r="E1579" t="s">
        <v>18</v>
      </c>
      <c r="F1579" s="18">
        <v>41174</v>
      </c>
      <c r="G1579">
        <v>949085986</v>
      </c>
      <c r="H1579" s="18">
        <v>41198</v>
      </c>
      <c r="I1579">
        <v>4489</v>
      </c>
      <c r="J1579">
        <v>109.28</v>
      </c>
      <c r="K1579">
        <v>35.840000000000003</v>
      </c>
      <c r="L1579">
        <v>490557.92</v>
      </c>
      <c r="M1579">
        <v>160885.76000000001</v>
      </c>
      <c r="N1579">
        <v>329672.15999999997</v>
      </c>
    </row>
    <row r="1580" spans="1:14">
      <c r="A1580" t="s">
        <v>23</v>
      </c>
      <c r="B1580" t="s">
        <v>119</v>
      </c>
      <c r="C1580" t="s">
        <v>16</v>
      </c>
      <c r="D1580" t="s">
        <v>21</v>
      </c>
      <c r="E1580" t="s">
        <v>18</v>
      </c>
      <c r="F1580" s="18">
        <v>41345</v>
      </c>
      <c r="G1580">
        <v>144743001</v>
      </c>
      <c r="H1580" s="18">
        <v>41385</v>
      </c>
      <c r="I1580">
        <v>1525</v>
      </c>
      <c r="J1580">
        <v>255.28</v>
      </c>
      <c r="K1580">
        <v>159.41999999999999</v>
      </c>
      <c r="L1580">
        <v>389302</v>
      </c>
      <c r="M1580">
        <v>243115.5</v>
      </c>
      <c r="N1580">
        <v>146186.5</v>
      </c>
    </row>
    <row r="1581" spans="1:14">
      <c r="A1581" t="s">
        <v>26</v>
      </c>
      <c r="B1581" t="s">
        <v>194</v>
      </c>
      <c r="C1581" t="s">
        <v>16</v>
      </c>
      <c r="D1581" t="s">
        <v>17</v>
      </c>
      <c r="E1581" t="s">
        <v>18</v>
      </c>
      <c r="F1581" s="18">
        <v>41124</v>
      </c>
      <c r="G1581">
        <v>861745536</v>
      </c>
      <c r="H1581" s="18">
        <v>41135</v>
      </c>
      <c r="I1581">
        <v>8509</v>
      </c>
      <c r="J1581">
        <v>255.28</v>
      </c>
      <c r="K1581">
        <v>159.41999999999999</v>
      </c>
      <c r="L1581">
        <v>2172177.52</v>
      </c>
      <c r="M1581">
        <v>1356504.78</v>
      </c>
      <c r="N1581">
        <v>815672.74</v>
      </c>
    </row>
    <row r="1582" spans="1:14">
      <c r="A1582" t="s">
        <v>23</v>
      </c>
      <c r="B1582" t="s">
        <v>192</v>
      </c>
      <c r="C1582" t="s">
        <v>25</v>
      </c>
      <c r="D1582" t="s">
        <v>17</v>
      </c>
      <c r="E1582" t="s">
        <v>29</v>
      </c>
      <c r="F1582" s="18">
        <v>42777</v>
      </c>
      <c r="G1582">
        <v>439204919</v>
      </c>
      <c r="H1582" s="18">
        <v>42785</v>
      </c>
      <c r="I1582">
        <v>9350</v>
      </c>
      <c r="J1582">
        <v>47.45</v>
      </c>
      <c r="K1582">
        <v>31.79</v>
      </c>
      <c r="L1582">
        <v>443657.5</v>
      </c>
      <c r="M1582">
        <v>297236.5</v>
      </c>
      <c r="N1582">
        <v>146421</v>
      </c>
    </row>
    <row r="1583" spans="1:14">
      <c r="A1583" t="s">
        <v>40</v>
      </c>
      <c r="B1583" t="s">
        <v>117</v>
      </c>
      <c r="C1583" t="s">
        <v>43</v>
      </c>
      <c r="D1583" t="s">
        <v>21</v>
      </c>
      <c r="E1583" t="s">
        <v>29</v>
      </c>
      <c r="F1583" s="18">
        <v>42041</v>
      </c>
      <c r="G1583">
        <v>786544978</v>
      </c>
      <c r="H1583" s="18">
        <v>42078</v>
      </c>
      <c r="I1583">
        <v>4993</v>
      </c>
      <c r="J1583">
        <v>651.21</v>
      </c>
      <c r="K1583">
        <v>524.96</v>
      </c>
      <c r="L1583">
        <v>3251491.53</v>
      </c>
      <c r="M1583">
        <v>2621125.2799999998</v>
      </c>
      <c r="N1583">
        <v>630366.25</v>
      </c>
    </row>
    <row r="1584" spans="1:14">
      <c r="A1584" t="s">
        <v>40</v>
      </c>
      <c r="B1584" t="s">
        <v>109</v>
      </c>
      <c r="C1584" t="s">
        <v>50</v>
      </c>
      <c r="D1584" t="s">
        <v>17</v>
      </c>
      <c r="E1584" t="s">
        <v>22</v>
      </c>
      <c r="F1584" s="18">
        <v>40578</v>
      </c>
      <c r="G1584">
        <v>733502042</v>
      </c>
      <c r="H1584" s="18">
        <v>40596</v>
      </c>
      <c r="I1584">
        <v>8409</v>
      </c>
      <c r="J1584">
        <v>421.89</v>
      </c>
      <c r="K1584">
        <v>364.69</v>
      </c>
      <c r="L1584">
        <v>3547673.01</v>
      </c>
      <c r="M1584">
        <v>3066678.21</v>
      </c>
      <c r="N1584">
        <v>480994.8</v>
      </c>
    </row>
    <row r="1585" spans="1:14">
      <c r="A1585" t="s">
        <v>40</v>
      </c>
      <c r="B1585" t="s">
        <v>41</v>
      </c>
      <c r="C1585" t="s">
        <v>33</v>
      </c>
      <c r="D1585" t="s">
        <v>17</v>
      </c>
      <c r="E1585" t="s">
        <v>22</v>
      </c>
      <c r="F1585" s="18">
        <v>41819</v>
      </c>
      <c r="G1585">
        <v>980124938</v>
      </c>
      <c r="H1585" s="18">
        <v>41827</v>
      </c>
      <c r="I1585">
        <v>9605</v>
      </c>
      <c r="J1585">
        <v>81.73</v>
      </c>
      <c r="K1585">
        <v>56.67</v>
      </c>
      <c r="L1585">
        <v>785016.65</v>
      </c>
      <c r="M1585">
        <v>544315.35</v>
      </c>
      <c r="N1585">
        <v>240701.3</v>
      </c>
    </row>
    <row r="1586" spans="1:14">
      <c r="A1586" t="s">
        <v>31</v>
      </c>
      <c r="B1586" t="s">
        <v>99</v>
      </c>
      <c r="C1586" t="s">
        <v>33</v>
      </c>
      <c r="D1586" t="s">
        <v>17</v>
      </c>
      <c r="E1586" t="s">
        <v>18</v>
      </c>
      <c r="F1586" s="18">
        <v>41286</v>
      </c>
      <c r="G1586">
        <v>946774995</v>
      </c>
      <c r="H1586" s="18">
        <v>41318</v>
      </c>
      <c r="I1586">
        <v>615</v>
      </c>
      <c r="J1586">
        <v>81.73</v>
      </c>
      <c r="K1586">
        <v>56.67</v>
      </c>
      <c r="L1586">
        <v>50263.95</v>
      </c>
      <c r="M1586">
        <v>34852.050000000003</v>
      </c>
      <c r="N1586">
        <v>15411.9</v>
      </c>
    </row>
    <row r="1587" spans="1:14">
      <c r="A1587" t="s">
        <v>34</v>
      </c>
      <c r="B1587" t="s">
        <v>195</v>
      </c>
      <c r="C1587" t="s">
        <v>36</v>
      </c>
      <c r="D1587" t="s">
        <v>21</v>
      </c>
      <c r="E1587" t="s">
        <v>37</v>
      </c>
      <c r="F1587" s="18">
        <v>41807</v>
      </c>
      <c r="G1587">
        <v>124126040</v>
      </c>
      <c r="H1587" s="18">
        <v>41853</v>
      </c>
      <c r="I1587">
        <v>509</v>
      </c>
      <c r="J1587">
        <v>109.28</v>
      </c>
      <c r="K1587">
        <v>35.840000000000003</v>
      </c>
      <c r="L1587">
        <v>55623.519999999997</v>
      </c>
      <c r="M1587">
        <v>18242.560000000001</v>
      </c>
      <c r="N1587">
        <v>37380.959999999999</v>
      </c>
    </row>
    <row r="1588" spans="1:14">
      <c r="A1588" t="s">
        <v>40</v>
      </c>
      <c r="B1588" t="s">
        <v>117</v>
      </c>
      <c r="C1588" t="s">
        <v>25</v>
      </c>
      <c r="D1588" t="s">
        <v>17</v>
      </c>
      <c r="E1588" t="s">
        <v>37</v>
      </c>
      <c r="F1588" s="18">
        <v>41065</v>
      </c>
      <c r="G1588">
        <v>323164403</v>
      </c>
      <c r="H1588" s="18">
        <v>41090</v>
      </c>
      <c r="I1588">
        <v>383</v>
      </c>
      <c r="J1588">
        <v>47.45</v>
      </c>
      <c r="K1588">
        <v>31.79</v>
      </c>
      <c r="L1588">
        <v>18173.349999999999</v>
      </c>
      <c r="M1588">
        <v>12175.57</v>
      </c>
      <c r="N1588">
        <v>5997.78</v>
      </c>
    </row>
    <row r="1589" spans="1:14">
      <c r="A1589" t="s">
        <v>31</v>
      </c>
      <c r="B1589" t="s">
        <v>49</v>
      </c>
      <c r="C1589" t="s">
        <v>28</v>
      </c>
      <c r="D1589" t="s">
        <v>17</v>
      </c>
      <c r="E1589" t="s">
        <v>29</v>
      </c>
      <c r="F1589" s="18">
        <v>41282</v>
      </c>
      <c r="G1589">
        <v>725188910</v>
      </c>
      <c r="H1589" s="18">
        <v>41313</v>
      </c>
      <c r="I1589">
        <v>8369</v>
      </c>
      <c r="J1589">
        <v>205.7</v>
      </c>
      <c r="K1589">
        <v>117.11</v>
      </c>
      <c r="L1589">
        <v>1721503.3</v>
      </c>
      <c r="M1589">
        <v>980093.59</v>
      </c>
      <c r="N1589">
        <v>741409.71</v>
      </c>
    </row>
    <row r="1590" spans="1:14">
      <c r="A1590" t="s">
        <v>40</v>
      </c>
      <c r="B1590" t="s">
        <v>137</v>
      </c>
      <c r="C1590" t="s">
        <v>25</v>
      </c>
      <c r="D1590" t="s">
        <v>17</v>
      </c>
      <c r="E1590" t="s">
        <v>18</v>
      </c>
      <c r="F1590" s="18">
        <v>42303</v>
      </c>
      <c r="G1590">
        <v>131810891</v>
      </c>
      <c r="H1590" s="18">
        <v>42341</v>
      </c>
      <c r="I1590">
        <v>4627</v>
      </c>
      <c r="J1590">
        <v>47.45</v>
      </c>
      <c r="K1590">
        <v>31.79</v>
      </c>
      <c r="L1590">
        <v>219551.15</v>
      </c>
      <c r="M1590">
        <v>147092.32999999999</v>
      </c>
      <c r="N1590">
        <v>72458.820000000007</v>
      </c>
    </row>
    <row r="1591" spans="1:14">
      <c r="A1591" t="s">
        <v>23</v>
      </c>
      <c r="B1591" t="s">
        <v>120</v>
      </c>
      <c r="C1591" t="s">
        <v>59</v>
      </c>
      <c r="D1591" t="s">
        <v>21</v>
      </c>
      <c r="E1591" t="s">
        <v>22</v>
      </c>
      <c r="F1591" s="18">
        <v>40212</v>
      </c>
      <c r="G1591">
        <v>114954173</v>
      </c>
      <c r="H1591" s="18">
        <v>40220</v>
      </c>
      <c r="I1591">
        <v>6349</v>
      </c>
      <c r="J1591">
        <v>9.33</v>
      </c>
      <c r="K1591">
        <v>6.92</v>
      </c>
      <c r="L1591">
        <v>59236.17</v>
      </c>
      <c r="M1591">
        <v>43935.08</v>
      </c>
      <c r="N1591">
        <v>15301.09</v>
      </c>
    </row>
    <row r="1592" spans="1:14">
      <c r="A1592" t="s">
        <v>31</v>
      </c>
      <c r="B1592" t="s">
        <v>39</v>
      </c>
      <c r="C1592" t="s">
        <v>33</v>
      </c>
      <c r="D1592" t="s">
        <v>17</v>
      </c>
      <c r="E1592" t="s">
        <v>22</v>
      </c>
      <c r="F1592" s="18">
        <v>42547</v>
      </c>
      <c r="G1592">
        <v>966855084</v>
      </c>
      <c r="H1592" s="18">
        <v>42567</v>
      </c>
      <c r="I1592">
        <v>2760</v>
      </c>
      <c r="J1592">
        <v>81.73</v>
      </c>
      <c r="K1592">
        <v>56.67</v>
      </c>
      <c r="L1592">
        <v>225574.8</v>
      </c>
      <c r="M1592">
        <v>156409.20000000001</v>
      </c>
      <c r="N1592">
        <v>69165.600000000006</v>
      </c>
    </row>
    <row r="1593" spans="1:14">
      <c r="A1593" t="s">
        <v>40</v>
      </c>
      <c r="B1593" t="s">
        <v>156</v>
      </c>
      <c r="C1593" t="s">
        <v>36</v>
      </c>
      <c r="D1593" t="s">
        <v>21</v>
      </c>
      <c r="E1593" t="s">
        <v>29</v>
      </c>
      <c r="F1593" s="18">
        <v>42021</v>
      </c>
      <c r="G1593">
        <v>350062453</v>
      </c>
      <c r="H1593" s="18">
        <v>42057</v>
      </c>
      <c r="I1593">
        <v>114</v>
      </c>
      <c r="J1593">
        <v>109.28</v>
      </c>
      <c r="K1593">
        <v>35.840000000000003</v>
      </c>
      <c r="L1593">
        <v>12457.92</v>
      </c>
      <c r="M1593">
        <v>4085.76</v>
      </c>
      <c r="N1593">
        <v>8372.16</v>
      </c>
    </row>
    <row r="1594" spans="1:14">
      <c r="A1594" t="s">
        <v>34</v>
      </c>
      <c r="B1594" t="s">
        <v>95</v>
      </c>
      <c r="C1594" t="s">
        <v>16</v>
      </c>
      <c r="D1594" t="s">
        <v>17</v>
      </c>
      <c r="E1594" t="s">
        <v>29</v>
      </c>
      <c r="F1594" s="18">
        <v>42802</v>
      </c>
      <c r="G1594">
        <v>947437608</v>
      </c>
      <c r="H1594" s="18">
        <v>42837</v>
      </c>
      <c r="I1594">
        <v>6697</v>
      </c>
      <c r="J1594">
        <v>255.28</v>
      </c>
      <c r="K1594">
        <v>159.41999999999999</v>
      </c>
      <c r="L1594">
        <v>1709610.16</v>
      </c>
      <c r="M1594">
        <v>1067635.74</v>
      </c>
      <c r="N1594">
        <v>641974.42000000004</v>
      </c>
    </row>
    <row r="1595" spans="1:14">
      <c r="A1595" t="s">
        <v>40</v>
      </c>
      <c r="B1595" t="s">
        <v>170</v>
      </c>
      <c r="C1595" t="s">
        <v>25</v>
      </c>
      <c r="D1595" t="s">
        <v>17</v>
      </c>
      <c r="E1595" t="s">
        <v>22</v>
      </c>
      <c r="F1595" s="18">
        <v>42529</v>
      </c>
      <c r="G1595">
        <v>112154376</v>
      </c>
      <c r="H1595" s="18">
        <v>42562</v>
      </c>
      <c r="I1595">
        <v>7827</v>
      </c>
      <c r="J1595">
        <v>47.45</v>
      </c>
      <c r="K1595">
        <v>31.79</v>
      </c>
      <c r="L1595">
        <v>371391.15</v>
      </c>
      <c r="M1595">
        <v>248820.33</v>
      </c>
      <c r="N1595">
        <v>122570.82</v>
      </c>
    </row>
    <row r="1596" spans="1:14">
      <c r="A1596" t="s">
        <v>34</v>
      </c>
      <c r="B1596" t="s">
        <v>84</v>
      </c>
      <c r="C1596" t="s">
        <v>79</v>
      </c>
      <c r="D1596" t="s">
        <v>21</v>
      </c>
      <c r="E1596" t="s">
        <v>18</v>
      </c>
      <c r="F1596" s="18">
        <v>41998</v>
      </c>
      <c r="G1596">
        <v>217699086</v>
      </c>
      <c r="H1596" s="18">
        <v>42006</v>
      </c>
      <c r="I1596">
        <v>852</v>
      </c>
      <c r="J1596">
        <v>668.27</v>
      </c>
      <c r="K1596">
        <v>502.54</v>
      </c>
      <c r="L1596">
        <v>569366.04</v>
      </c>
      <c r="M1596">
        <v>428164.08</v>
      </c>
      <c r="N1596">
        <v>141201.96</v>
      </c>
    </row>
    <row r="1597" spans="1:14">
      <c r="A1597" t="s">
        <v>40</v>
      </c>
      <c r="B1597" t="s">
        <v>117</v>
      </c>
      <c r="C1597" t="s">
        <v>36</v>
      </c>
      <c r="D1597" t="s">
        <v>21</v>
      </c>
      <c r="E1597" t="s">
        <v>22</v>
      </c>
      <c r="F1597" s="18">
        <v>41010</v>
      </c>
      <c r="G1597">
        <v>107870566</v>
      </c>
      <c r="H1597" s="18">
        <v>41041</v>
      </c>
      <c r="I1597">
        <v>153</v>
      </c>
      <c r="J1597">
        <v>109.28</v>
      </c>
      <c r="K1597">
        <v>35.840000000000003</v>
      </c>
      <c r="L1597">
        <v>16719.84</v>
      </c>
      <c r="M1597">
        <v>5483.52</v>
      </c>
      <c r="N1597">
        <v>11236.32</v>
      </c>
    </row>
    <row r="1598" spans="1:14">
      <c r="A1598" t="s">
        <v>40</v>
      </c>
      <c r="B1598" t="s">
        <v>109</v>
      </c>
      <c r="C1598" t="s">
        <v>28</v>
      </c>
      <c r="D1598" t="s">
        <v>17</v>
      </c>
      <c r="E1598" t="s">
        <v>22</v>
      </c>
      <c r="F1598" s="18">
        <v>42523</v>
      </c>
      <c r="G1598">
        <v>946780145</v>
      </c>
      <c r="H1598" s="18">
        <v>42553</v>
      </c>
      <c r="I1598">
        <v>2139</v>
      </c>
      <c r="J1598">
        <v>205.7</v>
      </c>
      <c r="K1598">
        <v>117.11</v>
      </c>
      <c r="L1598">
        <v>439992.3</v>
      </c>
      <c r="M1598">
        <v>250498.29</v>
      </c>
      <c r="N1598">
        <v>189494.01</v>
      </c>
    </row>
    <row r="1599" spans="1:14">
      <c r="A1599" t="s">
        <v>31</v>
      </c>
      <c r="B1599" t="s">
        <v>177</v>
      </c>
      <c r="C1599" t="s">
        <v>28</v>
      </c>
      <c r="D1599" t="s">
        <v>17</v>
      </c>
      <c r="E1599" t="s">
        <v>37</v>
      </c>
      <c r="F1599" s="18">
        <v>40200</v>
      </c>
      <c r="G1599">
        <v>368851649</v>
      </c>
      <c r="H1599" s="18">
        <v>40226</v>
      </c>
      <c r="I1599">
        <v>255</v>
      </c>
      <c r="J1599">
        <v>205.7</v>
      </c>
      <c r="K1599">
        <v>117.11</v>
      </c>
      <c r="L1599">
        <v>52453.5</v>
      </c>
      <c r="M1599">
        <v>29863.05</v>
      </c>
      <c r="N1599">
        <v>22590.45</v>
      </c>
    </row>
    <row r="1600" spans="1:14">
      <c r="A1600" t="s">
        <v>40</v>
      </c>
      <c r="B1600" t="s">
        <v>221</v>
      </c>
      <c r="C1600" t="s">
        <v>43</v>
      </c>
      <c r="D1600" t="s">
        <v>17</v>
      </c>
      <c r="E1600" t="s">
        <v>29</v>
      </c>
      <c r="F1600" s="18">
        <v>41925</v>
      </c>
      <c r="G1600">
        <v>128821408</v>
      </c>
      <c r="H1600" s="18">
        <v>41925</v>
      </c>
      <c r="I1600">
        <v>9972</v>
      </c>
      <c r="J1600">
        <v>651.21</v>
      </c>
      <c r="K1600">
        <v>524.96</v>
      </c>
      <c r="L1600">
        <v>6493866.1200000001</v>
      </c>
      <c r="M1600">
        <v>5234901.12</v>
      </c>
      <c r="N1600">
        <v>1258965</v>
      </c>
    </row>
    <row r="1601" spans="1:14">
      <c r="A1601" t="s">
        <v>34</v>
      </c>
      <c r="B1601" t="s">
        <v>85</v>
      </c>
      <c r="C1601" t="s">
        <v>71</v>
      </c>
      <c r="D1601" t="s">
        <v>21</v>
      </c>
      <c r="E1601" t="s">
        <v>29</v>
      </c>
      <c r="F1601" s="18">
        <v>40757</v>
      </c>
      <c r="G1601">
        <v>251738250</v>
      </c>
      <c r="H1601" s="18">
        <v>40781</v>
      </c>
      <c r="I1601">
        <v>3797</v>
      </c>
      <c r="J1601">
        <v>154.06</v>
      </c>
      <c r="K1601">
        <v>90.93</v>
      </c>
      <c r="L1601">
        <v>584965.81999999995</v>
      </c>
      <c r="M1601">
        <v>345261.21</v>
      </c>
      <c r="N1601">
        <v>239704.61</v>
      </c>
    </row>
    <row r="1602" spans="1:14">
      <c r="A1602" t="s">
        <v>40</v>
      </c>
      <c r="B1602" t="s">
        <v>169</v>
      </c>
      <c r="C1602" t="s">
        <v>50</v>
      </c>
      <c r="D1602" t="s">
        <v>17</v>
      </c>
      <c r="E1602" t="s">
        <v>18</v>
      </c>
      <c r="F1602" s="18">
        <v>41208</v>
      </c>
      <c r="G1602">
        <v>382963502</v>
      </c>
      <c r="H1602" s="18">
        <v>41240</v>
      </c>
      <c r="I1602">
        <v>6265</v>
      </c>
      <c r="J1602">
        <v>421.89</v>
      </c>
      <c r="K1602">
        <v>364.69</v>
      </c>
      <c r="L1602">
        <v>2643140.85</v>
      </c>
      <c r="M1602">
        <v>2284782.85</v>
      </c>
      <c r="N1602">
        <v>358358</v>
      </c>
    </row>
    <row r="1603" spans="1:14">
      <c r="A1603" t="s">
        <v>23</v>
      </c>
      <c r="B1603" t="s">
        <v>128</v>
      </c>
      <c r="C1603" t="s">
        <v>25</v>
      </c>
      <c r="D1603" t="s">
        <v>21</v>
      </c>
      <c r="E1603" t="s">
        <v>29</v>
      </c>
      <c r="F1603" s="18">
        <v>41265</v>
      </c>
      <c r="G1603">
        <v>238170993</v>
      </c>
      <c r="H1603" s="18">
        <v>41312</v>
      </c>
      <c r="I1603">
        <v>8944</v>
      </c>
      <c r="J1603">
        <v>47.45</v>
      </c>
      <c r="K1603">
        <v>31.79</v>
      </c>
      <c r="L1603">
        <v>424392.8</v>
      </c>
      <c r="M1603">
        <v>284329.76</v>
      </c>
      <c r="N1603">
        <v>140063.04000000001</v>
      </c>
    </row>
    <row r="1604" spans="1:14">
      <c r="A1604" t="s">
        <v>40</v>
      </c>
      <c r="B1604" t="s">
        <v>150</v>
      </c>
      <c r="C1604" t="s">
        <v>16</v>
      </c>
      <c r="D1604" t="s">
        <v>21</v>
      </c>
      <c r="E1604" t="s">
        <v>18</v>
      </c>
      <c r="F1604" s="18">
        <v>42069</v>
      </c>
      <c r="G1604">
        <v>953347051</v>
      </c>
      <c r="H1604" s="18">
        <v>42071</v>
      </c>
      <c r="I1604">
        <v>5433</v>
      </c>
      <c r="J1604">
        <v>255.28</v>
      </c>
      <c r="K1604">
        <v>159.41999999999999</v>
      </c>
      <c r="L1604">
        <v>1386936.24</v>
      </c>
      <c r="M1604">
        <v>866128.86</v>
      </c>
      <c r="N1604">
        <v>520807.38</v>
      </c>
    </row>
    <row r="1605" spans="1:14">
      <c r="A1605" t="s">
        <v>23</v>
      </c>
      <c r="B1605" t="s">
        <v>181</v>
      </c>
      <c r="C1605" t="s">
        <v>36</v>
      </c>
      <c r="D1605" t="s">
        <v>17</v>
      </c>
      <c r="E1605" t="s">
        <v>18</v>
      </c>
      <c r="F1605" s="18">
        <v>41001</v>
      </c>
      <c r="G1605">
        <v>134790503</v>
      </c>
      <c r="H1605" s="18">
        <v>41025</v>
      </c>
      <c r="I1605">
        <v>6360</v>
      </c>
      <c r="J1605">
        <v>109.28</v>
      </c>
      <c r="K1605">
        <v>35.840000000000003</v>
      </c>
      <c r="L1605">
        <v>695020.8</v>
      </c>
      <c r="M1605">
        <v>227942.39999999999</v>
      </c>
      <c r="N1605">
        <v>467078.40000000002</v>
      </c>
    </row>
    <row r="1606" spans="1:14">
      <c r="A1606" t="s">
        <v>23</v>
      </c>
      <c r="B1606" t="s">
        <v>63</v>
      </c>
      <c r="C1606" t="s">
        <v>71</v>
      </c>
      <c r="D1606" t="s">
        <v>17</v>
      </c>
      <c r="E1606" t="s">
        <v>37</v>
      </c>
      <c r="F1606" s="18">
        <v>41363</v>
      </c>
      <c r="G1606">
        <v>409112679</v>
      </c>
      <c r="H1606" s="18">
        <v>41412</v>
      </c>
      <c r="I1606">
        <v>4388</v>
      </c>
      <c r="J1606">
        <v>154.06</v>
      </c>
      <c r="K1606">
        <v>90.93</v>
      </c>
      <c r="L1606">
        <v>676015.28</v>
      </c>
      <c r="M1606">
        <v>399000.84</v>
      </c>
      <c r="N1606">
        <v>277014.44</v>
      </c>
    </row>
    <row r="1607" spans="1:14">
      <c r="A1607" t="s">
        <v>40</v>
      </c>
      <c r="B1607" t="s">
        <v>123</v>
      </c>
      <c r="C1607" t="s">
        <v>33</v>
      </c>
      <c r="D1607" t="s">
        <v>21</v>
      </c>
      <c r="E1607" t="s">
        <v>29</v>
      </c>
      <c r="F1607" s="18">
        <v>42698</v>
      </c>
      <c r="G1607">
        <v>873237407</v>
      </c>
      <c r="H1607" s="18">
        <v>42699</v>
      </c>
      <c r="I1607">
        <v>9209</v>
      </c>
      <c r="J1607">
        <v>81.73</v>
      </c>
      <c r="K1607">
        <v>56.67</v>
      </c>
      <c r="L1607">
        <v>752651.57</v>
      </c>
      <c r="M1607">
        <v>521874.03</v>
      </c>
      <c r="N1607">
        <v>230777.54</v>
      </c>
    </row>
    <row r="1608" spans="1:14">
      <c r="A1608" t="s">
        <v>40</v>
      </c>
      <c r="B1608" t="s">
        <v>127</v>
      </c>
      <c r="C1608" t="s">
        <v>79</v>
      </c>
      <c r="D1608" t="s">
        <v>21</v>
      </c>
      <c r="E1608" t="s">
        <v>22</v>
      </c>
      <c r="F1608" s="18">
        <v>42170</v>
      </c>
      <c r="G1608">
        <v>244401013</v>
      </c>
      <c r="H1608" s="18">
        <v>42192</v>
      </c>
      <c r="I1608">
        <v>2546</v>
      </c>
      <c r="J1608">
        <v>668.27</v>
      </c>
      <c r="K1608">
        <v>502.54</v>
      </c>
      <c r="L1608">
        <v>1701415.42</v>
      </c>
      <c r="M1608">
        <v>1279466.8400000001</v>
      </c>
      <c r="N1608">
        <v>421948.58</v>
      </c>
    </row>
    <row r="1609" spans="1:14">
      <c r="A1609" t="s">
        <v>53</v>
      </c>
      <c r="B1609" t="s">
        <v>142</v>
      </c>
      <c r="C1609" t="s">
        <v>28</v>
      </c>
      <c r="D1609" t="s">
        <v>17</v>
      </c>
      <c r="E1609" t="s">
        <v>22</v>
      </c>
      <c r="F1609" s="18">
        <v>41483</v>
      </c>
      <c r="G1609">
        <v>910152328</v>
      </c>
      <c r="H1609" s="18">
        <v>41520</v>
      </c>
      <c r="I1609">
        <v>3154</v>
      </c>
      <c r="J1609">
        <v>205.7</v>
      </c>
      <c r="K1609">
        <v>117.11</v>
      </c>
      <c r="L1609">
        <v>648777.80000000005</v>
      </c>
      <c r="M1609">
        <v>369364.94</v>
      </c>
      <c r="N1609">
        <v>279412.86</v>
      </c>
    </row>
    <row r="1610" spans="1:14">
      <c r="A1610" t="s">
        <v>26</v>
      </c>
      <c r="B1610" t="s">
        <v>194</v>
      </c>
      <c r="C1610" t="s">
        <v>25</v>
      </c>
      <c r="D1610" t="s">
        <v>17</v>
      </c>
      <c r="E1610" t="s">
        <v>37</v>
      </c>
      <c r="F1610" s="18">
        <v>42729</v>
      </c>
      <c r="G1610">
        <v>378352677</v>
      </c>
      <c r="H1610" s="18">
        <v>42765</v>
      </c>
      <c r="I1610">
        <v>1820</v>
      </c>
      <c r="J1610">
        <v>47.45</v>
      </c>
      <c r="K1610">
        <v>31.79</v>
      </c>
      <c r="L1610">
        <v>86359</v>
      </c>
      <c r="M1610">
        <v>57857.8</v>
      </c>
      <c r="N1610">
        <v>28501.200000000001</v>
      </c>
    </row>
    <row r="1611" spans="1:14">
      <c r="A1611" t="s">
        <v>23</v>
      </c>
      <c r="B1611" t="s">
        <v>181</v>
      </c>
      <c r="C1611" t="s">
        <v>50</v>
      </c>
      <c r="D1611" t="s">
        <v>21</v>
      </c>
      <c r="E1611" t="s">
        <v>37</v>
      </c>
      <c r="F1611" s="18">
        <v>41474</v>
      </c>
      <c r="G1611">
        <v>727175891</v>
      </c>
      <c r="H1611" s="18">
        <v>41524</v>
      </c>
      <c r="I1611">
        <v>6360</v>
      </c>
      <c r="J1611">
        <v>421.89</v>
      </c>
      <c r="K1611">
        <v>364.69</v>
      </c>
      <c r="L1611">
        <v>2683220.4</v>
      </c>
      <c r="M1611">
        <v>2319428.4</v>
      </c>
      <c r="N1611">
        <v>363792</v>
      </c>
    </row>
    <row r="1612" spans="1:14">
      <c r="A1612" t="s">
        <v>40</v>
      </c>
      <c r="B1612" t="s">
        <v>150</v>
      </c>
      <c r="C1612" t="s">
        <v>79</v>
      </c>
      <c r="D1612" t="s">
        <v>21</v>
      </c>
      <c r="E1612" t="s">
        <v>18</v>
      </c>
      <c r="F1612" s="18">
        <v>41970</v>
      </c>
      <c r="G1612">
        <v>955108296</v>
      </c>
      <c r="H1612" s="18">
        <v>41987</v>
      </c>
      <c r="I1612">
        <v>6624</v>
      </c>
      <c r="J1612">
        <v>668.27</v>
      </c>
      <c r="K1612">
        <v>502.54</v>
      </c>
      <c r="L1612">
        <v>4426620.4800000004</v>
      </c>
      <c r="M1612">
        <v>3328824.96</v>
      </c>
      <c r="N1612">
        <v>1097795.52</v>
      </c>
    </row>
    <row r="1613" spans="1:14">
      <c r="A1613" t="s">
        <v>40</v>
      </c>
      <c r="B1613" t="s">
        <v>92</v>
      </c>
      <c r="C1613" t="s">
        <v>36</v>
      </c>
      <c r="D1613" t="s">
        <v>21</v>
      </c>
      <c r="E1613" t="s">
        <v>29</v>
      </c>
      <c r="F1613" s="18">
        <v>41945</v>
      </c>
      <c r="G1613">
        <v>130948722</v>
      </c>
      <c r="H1613" s="18">
        <v>41966</v>
      </c>
      <c r="I1613">
        <v>9492</v>
      </c>
      <c r="J1613">
        <v>109.28</v>
      </c>
      <c r="K1613">
        <v>35.840000000000003</v>
      </c>
      <c r="L1613">
        <v>1037285.76</v>
      </c>
      <c r="M1613">
        <v>340193.28000000003</v>
      </c>
      <c r="N1613">
        <v>697092.48</v>
      </c>
    </row>
    <row r="1614" spans="1:14">
      <c r="A1614" t="s">
        <v>34</v>
      </c>
      <c r="B1614" t="s">
        <v>199</v>
      </c>
      <c r="C1614" t="s">
        <v>43</v>
      </c>
      <c r="D1614" t="s">
        <v>17</v>
      </c>
      <c r="E1614" t="s">
        <v>18</v>
      </c>
      <c r="F1614" s="18">
        <v>42280</v>
      </c>
      <c r="G1614">
        <v>543808495</v>
      </c>
      <c r="H1614" s="18">
        <v>42284</v>
      </c>
      <c r="I1614">
        <v>3873</v>
      </c>
      <c r="J1614">
        <v>651.21</v>
      </c>
      <c r="K1614">
        <v>524.96</v>
      </c>
      <c r="L1614">
        <v>2522136.33</v>
      </c>
      <c r="M1614">
        <v>2033170.08</v>
      </c>
      <c r="N1614">
        <v>488966.25</v>
      </c>
    </row>
    <row r="1615" spans="1:14">
      <c r="A1615" t="s">
        <v>34</v>
      </c>
      <c r="B1615" t="s">
        <v>197</v>
      </c>
      <c r="C1615" t="s">
        <v>79</v>
      </c>
      <c r="D1615" t="s">
        <v>21</v>
      </c>
      <c r="E1615" t="s">
        <v>37</v>
      </c>
      <c r="F1615" s="18">
        <v>42865</v>
      </c>
      <c r="G1615">
        <v>953111445</v>
      </c>
      <c r="H1615" s="18">
        <v>42913</v>
      </c>
      <c r="I1615">
        <v>5712</v>
      </c>
      <c r="J1615">
        <v>668.27</v>
      </c>
      <c r="K1615">
        <v>502.54</v>
      </c>
      <c r="L1615">
        <v>3817158.24</v>
      </c>
      <c r="M1615">
        <v>2870508.48</v>
      </c>
      <c r="N1615">
        <v>946649.76</v>
      </c>
    </row>
    <row r="1616" spans="1:14">
      <c r="A1616" t="s">
        <v>23</v>
      </c>
      <c r="B1616" t="s">
        <v>175</v>
      </c>
      <c r="C1616" t="s">
        <v>45</v>
      </c>
      <c r="D1616" t="s">
        <v>17</v>
      </c>
      <c r="E1616" t="s">
        <v>29</v>
      </c>
      <c r="F1616" s="18">
        <v>41208</v>
      </c>
      <c r="G1616">
        <v>638593900</v>
      </c>
      <c r="H1616" s="18">
        <v>41255</v>
      </c>
      <c r="I1616">
        <v>2981</v>
      </c>
      <c r="J1616">
        <v>437.2</v>
      </c>
      <c r="K1616">
        <v>263.33</v>
      </c>
      <c r="L1616">
        <v>1303293.2</v>
      </c>
      <c r="M1616">
        <v>784986.73</v>
      </c>
      <c r="N1616">
        <v>518306.47</v>
      </c>
    </row>
    <row r="1617" spans="1:14">
      <c r="A1617" t="s">
        <v>40</v>
      </c>
      <c r="B1617" t="s">
        <v>200</v>
      </c>
      <c r="C1617" t="s">
        <v>20</v>
      </c>
      <c r="D1617" t="s">
        <v>17</v>
      </c>
      <c r="E1617" t="s">
        <v>22</v>
      </c>
      <c r="F1617" s="18">
        <v>42126</v>
      </c>
      <c r="G1617">
        <v>750304687</v>
      </c>
      <c r="H1617" s="18">
        <v>42162</v>
      </c>
      <c r="I1617">
        <v>685</v>
      </c>
      <c r="J1617">
        <v>152.58000000000001</v>
      </c>
      <c r="K1617">
        <v>97.44</v>
      </c>
      <c r="L1617">
        <v>104517.3</v>
      </c>
      <c r="M1617">
        <v>66746.399999999994</v>
      </c>
      <c r="N1617">
        <v>37770.9</v>
      </c>
    </row>
    <row r="1618" spans="1:14">
      <c r="A1618" t="s">
        <v>40</v>
      </c>
      <c r="B1618" t="s">
        <v>170</v>
      </c>
      <c r="C1618" t="s">
        <v>16</v>
      </c>
      <c r="D1618" t="s">
        <v>17</v>
      </c>
      <c r="E1618" t="s">
        <v>37</v>
      </c>
      <c r="F1618" s="18">
        <v>42524</v>
      </c>
      <c r="G1618">
        <v>258605134</v>
      </c>
      <c r="H1618" s="18">
        <v>42533</v>
      </c>
      <c r="I1618">
        <v>5861</v>
      </c>
      <c r="J1618">
        <v>255.28</v>
      </c>
      <c r="K1618">
        <v>159.41999999999999</v>
      </c>
      <c r="L1618">
        <v>1496196.08</v>
      </c>
      <c r="M1618">
        <v>934360.62</v>
      </c>
      <c r="N1618">
        <v>561835.46</v>
      </c>
    </row>
    <row r="1619" spans="1:14">
      <c r="A1619" t="s">
        <v>40</v>
      </c>
      <c r="B1619" t="s">
        <v>65</v>
      </c>
      <c r="C1619" t="s">
        <v>43</v>
      </c>
      <c r="D1619" t="s">
        <v>21</v>
      </c>
      <c r="E1619" t="s">
        <v>18</v>
      </c>
      <c r="F1619" s="18">
        <v>41080</v>
      </c>
      <c r="G1619">
        <v>904169070</v>
      </c>
      <c r="H1619" s="18">
        <v>41084</v>
      </c>
      <c r="I1619">
        <v>2575</v>
      </c>
      <c r="J1619">
        <v>651.21</v>
      </c>
      <c r="K1619">
        <v>524.96</v>
      </c>
      <c r="L1619">
        <v>1676865.75</v>
      </c>
      <c r="M1619">
        <v>1351772</v>
      </c>
      <c r="N1619">
        <v>325093.75</v>
      </c>
    </row>
    <row r="1620" spans="1:14">
      <c r="A1620" t="s">
        <v>31</v>
      </c>
      <c r="B1620" t="s">
        <v>100</v>
      </c>
      <c r="C1620" t="s">
        <v>43</v>
      </c>
      <c r="D1620" t="s">
        <v>21</v>
      </c>
      <c r="E1620" t="s">
        <v>29</v>
      </c>
      <c r="F1620" s="18">
        <v>42392</v>
      </c>
      <c r="G1620">
        <v>447982823</v>
      </c>
      <c r="H1620" s="18">
        <v>42410</v>
      </c>
      <c r="I1620">
        <v>6927</v>
      </c>
      <c r="J1620">
        <v>651.21</v>
      </c>
      <c r="K1620">
        <v>524.96</v>
      </c>
      <c r="L1620">
        <v>4510931.67</v>
      </c>
      <c r="M1620">
        <v>3636397.92</v>
      </c>
      <c r="N1620">
        <v>874533.75</v>
      </c>
    </row>
    <row r="1621" spans="1:14">
      <c r="A1621" t="s">
        <v>14</v>
      </c>
      <c r="B1621" t="s">
        <v>152</v>
      </c>
      <c r="C1621" t="s">
        <v>50</v>
      </c>
      <c r="D1621" t="s">
        <v>21</v>
      </c>
      <c r="E1621" t="s">
        <v>18</v>
      </c>
      <c r="F1621" s="18">
        <v>41768</v>
      </c>
      <c r="G1621">
        <v>321345221</v>
      </c>
      <c r="H1621" s="18">
        <v>41805</v>
      </c>
      <c r="I1621">
        <v>2047</v>
      </c>
      <c r="J1621">
        <v>421.89</v>
      </c>
      <c r="K1621">
        <v>364.69</v>
      </c>
      <c r="L1621">
        <v>863608.83</v>
      </c>
      <c r="M1621">
        <v>746520.43</v>
      </c>
      <c r="N1621">
        <v>117088.4</v>
      </c>
    </row>
    <row r="1622" spans="1:14">
      <c r="A1622" t="s">
        <v>40</v>
      </c>
      <c r="B1622" t="s">
        <v>222</v>
      </c>
      <c r="C1622" t="s">
        <v>25</v>
      </c>
      <c r="D1622" t="s">
        <v>17</v>
      </c>
      <c r="E1622" t="s">
        <v>37</v>
      </c>
      <c r="F1622" s="18">
        <v>40434</v>
      </c>
      <c r="G1622">
        <v>675867593</v>
      </c>
      <c r="H1622" s="18">
        <v>40444</v>
      </c>
      <c r="I1622">
        <v>3095</v>
      </c>
      <c r="J1622">
        <v>47.45</v>
      </c>
      <c r="K1622">
        <v>31.79</v>
      </c>
      <c r="L1622">
        <v>146857.75</v>
      </c>
      <c r="M1622">
        <v>98390.05</v>
      </c>
      <c r="N1622">
        <v>48467.7</v>
      </c>
    </row>
    <row r="1623" spans="1:14">
      <c r="A1623" t="s">
        <v>23</v>
      </c>
      <c r="B1623" t="s">
        <v>159</v>
      </c>
      <c r="C1623" t="s">
        <v>25</v>
      </c>
      <c r="D1623" t="s">
        <v>21</v>
      </c>
      <c r="E1623" t="s">
        <v>37</v>
      </c>
      <c r="F1623" s="18">
        <v>41392</v>
      </c>
      <c r="G1623">
        <v>833473765</v>
      </c>
      <c r="H1623" s="18">
        <v>41419</v>
      </c>
      <c r="I1623">
        <v>2264</v>
      </c>
      <c r="J1623">
        <v>47.45</v>
      </c>
      <c r="K1623">
        <v>31.79</v>
      </c>
      <c r="L1623">
        <v>107426.8</v>
      </c>
      <c r="M1623">
        <v>71972.56</v>
      </c>
      <c r="N1623">
        <v>35454.239999999998</v>
      </c>
    </row>
    <row r="1624" spans="1:14">
      <c r="A1624" t="s">
        <v>31</v>
      </c>
      <c r="B1624" t="s">
        <v>67</v>
      </c>
      <c r="C1624" t="s">
        <v>79</v>
      </c>
      <c r="D1624" t="s">
        <v>17</v>
      </c>
      <c r="E1624" t="s">
        <v>29</v>
      </c>
      <c r="F1624" s="18">
        <v>42496</v>
      </c>
      <c r="G1624">
        <v>636400067</v>
      </c>
      <c r="H1624" s="18">
        <v>42534</v>
      </c>
      <c r="I1624">
        <v>3777</v>
      </c>
      <c r="J1624">
        <v>668.27</v>
      </c>
      <c r="K1624">
        <v>502.54</v>
      </c>
      <c r="L1624">
        <v>2524055.79</v>
      </c>
      <c r="M1624">
        <v>1898093.58</v>
      </c>
      <c r="N1624">
        <v>625962.21</v>
      </c>
    </row>
    <row r="1625" spans="1:14">
      <c r="A1625" t="s">
        <v>40</v>
      </c>
      <c r="B1625" t="s">
        <v>92</v>
      </c>
      <c r="C1625" t="s">
        <v>45</v>
      </c>
      <c r="D1625" t="s">
        <v>21</v>
      </c>
      <c r="E1625" t="s">
        <v>29</v>
      </c>
      <c r="F1625" s="18">
        <v>40611</v>
      </c>
      <c r="G1625">
        <v>897195327</v>
      </c>
      <c r="H1625" s="18">
        <v>40644</v>
      </c>
      <c r="I1625">
        <v>8890</v>
      </c>
      <c r="J1625">
        <v>437.2</v>
      </c>
      <c r="K1625">
        <v>263.33</v>
      </c>
      <c r="L1625">
        <v>3886708</v>
      </c>
      <c r="M1625">
        <v>2341003.7000000002</v>
      </c>
      <c r="N1625">
        <v>1545704.3</v>
      </c>
    </row>
    <row r="1626" spans="1:14">
      <c r="A1626" t="s">
        <v>31</v>
      </c>
      <c r="B1626" t="s">
        <v>61</v>
      </c>
      <c r="C1626" t="s">
        <v>43</v>
      </c>
      <c r="D1626" t="s">
        <v>17</v>
      </c>
      <c r="E1626" t="s">
        <v>18</v>
      </c>
      <c r="F1626" s="18">
        <v>41284</v>
      </c>
      <c r="G1626">
        <v>248720872</v>
      </c>
      <c r="H1626" s="18">
        <v>41298</v>
      </c>
      <c r="I1626">
        <v>888</v>
      </c>
      <c r="J1626">
        <v>651.21</v>
      </c>
      <c r="K1626">
        <v>524.96</v>
      </c>
      <c r="L1626">
        <v>578274.48</v>
      </c>
      <c r="M1626">
        <v>466164.47999999998</v>
      </c>
      <c r="N1626">
        <v>112110</v>
      </c>
    </row>
    <row r="1627" spans="1:14">
      <c r="A1627" t="s">
        <v>40</v>
      </c>
      <c r="B1627" t="s">
        <v>139</v>
      </c>
      <c r="C1627" t="s">
        <v>50</v>
      </c>
      <c r="D1627" t="s">
        <v>17</v>
      </c>
      <c r="E1627" t="s">
        <v>29</v>
      </c>
      <c r="F1627" s="18">
        <v>40775</v>
      </c>
      <c r="G1627">
        <v>994150531</v>
      </c>
      <c r="H1627" s="18">
        <v>40799</v>
      </c>
      <c r="I1627">
        <v>89</v>
      </c>
      <c r="J1627">
        <v>421.89</v>
      </c>
      <c r="K1627">
        <v>364.69</v>
      </c>
      <c r="L1627">
        <v>37548.21</v>
      </c>
      <c r="M1627">
        <v>32457.41</v>
      </c>
      <c r="N1627">
        <v>5090.8</v>
      </c>
    </row>
    <row r="1628" spans="1:14">
      <c r="A1628" t="s">
        <v>31</v>
      </c>
      <c r="B1628" t="s">
        <v>39</v>
      </c>
      <c r="C1628" t="s">
        <v>16</v>
      </c>
      <c r="D1628" t="s">
        <v>21</v>
      </c>
      <c r="E1628" t="s">
        <v>29</v>
      </c>
      <c r="F1628" s="18">
        <v>41261</v>
      </c>
      <c r="G1628">
        <v>556970632</v>
      </c>
      <c r="H1628" s="18">
        <v>41276</v>
      </c>
      <c r="I1628">
        <v>8842</v>
      </c>
      <c r="J1628">
        <v>255.28</v>
      </c>
      <c r="K1628">
        <v>159.41999999999999</v>
      </c>
      <c r="L1628">
        <v>2257185.7599999998</v>
      </c>
      <c r="M1628">
        <v>1409591.64</v>
      </c>
      <c r="N1628">
        <v>847594.12</v>
      </c>
    </row>
    <row r="1629" spans="1:14">
      <c r="A1629" t="s">
        <v>40</v>
      </c>
      <c r="B1629" t="s">
        <v>130</v>
      </c>
      <c r="C1629" t="s">
        <v>25</v>
      </c>
      <c r="D1629" t="s">
        <v>21</v>
      </c>
      <c r="E1629" t="s">
        <v>18</v>
      </c>
      <c r="F1629" s="18">
        <v>41161</v>
      </c>
      <c r="G1629">
        <v>930980002</v>
      </c>
      <c r="H1629" s="18">
        <v>41193</v>
      </c>
      <c r="I1629">
        <v>6526</v>
      </c>
      <c r="J1629">
        <v>47.45</v>
      </c>
      <c r="K1629">
        <v>31.79</v>
      </c>
      <c r="L1629">
        <v>309658.7</v>
      </c>
      <c r="M1629">
        <v>207461.54</v>
      </c>
      <c r="N1629">
        <v>102197.16</v>
      </c>
    </row>
    <row r="1630" spans="1:14">
      <c r="A1630" t="s">
        <v>40</v>
      </c>
      <c r="B1630" t="s">
        <v>135</v>
      </c>
      <c r="C1630" t="s">
        <v>36</v>
      </c>
      <c r="D1630" t="s">
        <v>17</v>
      </c>
      <c r="E1630" t="s">
        <v>18</v>
      </c>
      <c r="F1630" s="18">
        <v>42049</v>
      </c>
      <c r="G1630">
        <v>130289971</v>
      </c>
      <c r="H1630" s="18">
        <v>42079</v>
      </c>
      <c r="I1630">
        <v>4553</v>
      </c>
      <c r="J1630">
        <v>109.28</v>
      </c>
      <c r="K1630">
        <v>35.840000000000003</v>
      </c>
      <c r="L1630">
        <v>497551.84</v>
      </c>
      <c r="M1630">
        <v>163179.51999999999</v>
      </c>
      <c r="N1630">
        <v>334372.32</v>
      </c>
    </row>
    <row r="1631" spans="1:14">
      <c r="A1631" t="s">
        <v>34</v>
      </c>
      <c r="B1631" t="s">
        <v>215</v>
      </c>
      <c r="C1631" t="s">
        <v>59</v>
      </c>
      <c r="D1631" t="s">
        <v>17</v>
      </c>
      <c r="E1631" t="s">
        <v>18</v>
      </c>
      <c r="F1631" s="18">
        <v>41737</v>
      </c>
      <c r="G1631">
        <v>739324367</v>
      </c>
      <c r="H1631" s="18">
        <v>41739</v>
      </c>
      <c r="I1631">
        <v>1364</v>
      </c>
      <c r="J1631">
        <v>9.33</v>
      </c>
      <c r="K1631">
        <v>6.92</v>
      </c>
      <c r="L1631">
        <v>12726.12</v>
      </c>
      <c r="M1631">
        <v>9438.8799999999992</v>
      </c>
      <c r="N1631">
        <v>3287.24</v>
      </c>
    </row>
    <row r="1632" spans="1:14">
      <c r="A1632" t="s">
        <v>31</v>
      </c>
      <c r="B1632" t="s">
        <v>42</v>
      </c>
      <c r="C1632" t="s">
        <v>36</v>
      </c>
      <c r="D1632" t="s">
        <v>17</v>
      </c>
      <c r="E1632" t="s">
        <v>18</v>
      </c>
      <c r="F1632" s="18">
        <v>41194</v>
      </c>
      <c r="G1632">
        <v>462819516</v>
      </c>
      <c r="H1632" s="18">
        <v>41202</v>
      </c>
      <c r="I1632">
        <v>7435</v>
      </c>
      <c r="J1632">
        <v>109.28</v>
      </c>
      <c r="K1632">
        <v>35.840000000000003</v>
      </c>
      <c r="L1632">
        <v>812496.8</v>
      </c>
      <c r="M1632">
        <v>266470.40000000002</v>
      </c>
      <c r="N1632">
        <v>546026.4</v>
      </c>
    </row>
    <row r="1633" spans="1:14">
      <c r="A1633" t="s">
        <v>26</v>
      </c>
      <c r="B1633" t="s">
        <v>129</v>
      </c>
      <c r="C1633" t="s">
        <v>16</v>
      </c>
      <c r="D1633" t="s">
        <v>17</v>
      </c>
      <c r="E1633" t="s">
        <v>22</v>
      </c>
      <c r="F1633" s="18">
        <v>40394</v>
      </c>
      <c r="G1633">
        <v>675824248</v>
      </c>
      <c r="H1633" s="18">
        <v>40436</v>
      </c>
      <c r="I1633">
        <v>268</v>
      </c>
      <c r="J1633">
        <v>255.28</v>
      </c>
      <c r="K1633">
        <v>159.41999999999999</v>
      </c>
      <c r="L1633">
        <v>68415.039999999994</v>
      </c>
      <c r="M1633">
        <v>42724.56</v>
      </c>
      <c r="N1633">
        <v>25690.48</v>
      </c>
    </row>
    <row r="1634" spans="1:14">
      <c r="A1634" t="s">
        <v>40</v>
      </c>
      <c r="B1634" t="s">
        <v>140</v>
      </c>
      <c r="C1634" t="s">
        <v>16</v>
      </c>
      <c r="D1634" t="s">
        <v>21</v>
      </c>
      <c r="E1634" t="s">
        <v>29</v>
      </c>
      <c r="F1634" s="18">
        <v>42468</v>
      </c>
      <c r="G1634">
        <v>573699891</v>
      </c>
      <c r="H1634" s="18">
        <v>42481</v>
      </c>
      <c r="I1634">
        <v>9402</v>
      </c>
      <c r="J1634">
        <v>255.28</v>
      </c>
      <c r="K1634">
        <v>159.41999999999999</v>
      </c>
      <c r="L1634">
        <v>2400142.56</v>
      </c>
      <c r="M1634">
        <v>1498866.84</v>
      </c>
      <c r="N1634">
        <v>901275.72</v>
      </c>
    </row>
    <row r="1635" spans="1:14">
      <c r="A1635" t="s">
        <v>40</v>
      </c>
      <c r="B1635" t="s">
        <v>130</v>
      </c>
      <c r="C1635" t="s">
        <v>43</v>
      </c>
      <c r="D1635" t="s">
        <v>21</v>
      </c>
      <c r="E1635" t="s">
        <v>22</v>
      </c>
      <c r="F1635" s="18">
        <v>41251</v>
      </c>
      <c r="G1635">
        <v>322120273</v>
      </c>
      <c r="H1635" s="18">
        <v>41271</v>
      </c>
      <c r="I1635">
        <v>1402</v>
      </c>
      <c r="J1635">
        <v>651.21</v>
      </c>
      <c r="K1635">
        <v>524.96</v>
      </c>
      <c r="L1635">
        <v>912996.42</v>
      </c>
      <c r="M1635">
        <v>735993.92</v>
      </c>
      <c r="N1635">
        <v>177002.5</v>
      </c>
    </row>
    <row r="1636" spans="1:14">
      <c r="A1636" t="s">
        <v>34</v>
      </c>
      <c r="B1636" t="s">
        <v>95</v>
      </c>
      <c r="C1636" t="s">
        <v>45</v>
      </c>
      <c r="D1636" t="s">
        <v>17</v>
      </c>
      <c r="E1636" t="s">
        <v>37</v>
      </c>
      <c r="F1636" s="18">
        <v>42035</v>
      </c>
      <c r="G1636">
        <v>607071721</v>
      </c>
      <c r="H1636" s="18">
        <v>42058</v>
      </c>
      <c r="I1636">
        <v>4868</v>
      </c>
      <c r="J1636">
        <v>437.2</v>
      </c>
      <c r="K1636">
        <v>263.33</v>
      </c>
      <c r="L1636">
        <v>2128289.6</v>
      </c>
      <c r="M1636">
        <v>1281890.44</v>
      </c>
      <c r="N1636">
        <v>846399.16</v>
      </c>
    </row>
    <row r="1637" spans="1:14">
      <c r="A1637" t="s">
        <v>34</v>
      </c>
      <c r="B1637" t="s">
        <v>197</v>
      </c>
      <c r="C1637" t="s">
        <v>33</v>
      </c>
      <c r="D1637" t="s">
        <v>17</v>
      </c>
      <c r="E1637" t="s">
        <v>29</v>
      </c>
      <c r="F1637" s="18">
        <v>40817</v>
      </c>
      <c r="G1637">
        <v>384853065</v>
      </c>
      <c r="H1637" s="18">
        <v>40837</v>
      </c>
      <c r="I1637">
        <v>5429</v>
      </c>
      <c r="J1637">
        <v>81.73</v>
      </c>
      <c r="K1637">
        <v>56.67</v>
      </c>
      <c r="L1637">
        <v>443712.17</v>
      </c>
      <c r="M1637">
        <v>307661.43</v>
      </c>
      <c r="N1637">
        <v>136050.74</v>
      </c>
    </row>
    <row r="1638" spans="1:14">
      <c r="A1638" t="s">
        <v>14</v>
      </c>
      <c r="B1638" t="s">
        <v>64</v>
      </c>
      <c r="C1638" t="s">
        <v>33</v>
      </c>
      <c r="D1638" t="s">
        <v>21</v>
      </c>
      <c r="E1638" t="s">
        <v>18</v>
      </c>
      <c r="F1638" s="18">
        <v>42282</v>
      </c>
      <c r="G1638">
        <v>932075631</v>
      </c>
      <c r="H1638" s="18">
        <v>42306</v>
      </c>
      <c r="I1638">
        <v>747</v>
      </c>
      <c r="J1638">
        <v>81.73</v>
      </c>
      <c r="K1638">
        <v>56.67</v>
      </c>
      <c r="L1638">
        <v>61052.31</v>
      </c>
      <c r="M1638">
        <v>42332.49</v>
      </c>
      <c r="N1638">
        <v>18719.82</v>
      </c>
    </row>
    <row r="1639" spans="1:14">
      <c r="A1639" t="s">
        <v>31</v>
      </c>
      <c r="B1639" t="s">
        <v>96</v>
      </c>
      <c r="C1639" t="s">
        <v>59</v>
      </c>
      <c r="D1639" t="s">
        <v>17</v>
      </c>
      <c r="E1639" t="s">
        <v>37</v>
      </c>
      <c r="F1639" s="18">
        <v>41825</v>
      </c>
      <c r="G1639">
        <v>895663249</v>
      </c>
      <c r="H1639" s="18">
        <v>41861</v>
      </c>
      <c r="I1639">
        <v>5514</v>
      </c>
      <c r="J1639">
        <v>9.33</v>
      </c>
      <c r="K1639">
        <v>6.92</v>
      </c>
      <c r="L1639">
        <v>51445.62</v>
      </c>
      <c r="M1639">
        <v>38156.879999999997</v>
      </c>
      <c r="N1639">
        <v>13288.74</v>
      </c>
    </row>
    <row r="1640" spans="1:14">
      <c r="A1640" t="s">
        <v>40</v>
      </c>
      <c r="B1640" t="s">
        <v>127</v>
      </c>
      <c r="C1640" t="s">
        <v>71</v>
      </c>
      <c r="D1640" t="s">
        <v>21</v>
      </c>
      <c r="E1640" t="s">
        <v>22</v>
      </c>
      <c r="F1640" s="18">
        <v>40758</v>
      </c>
      <c r="G1640">
        <v>342852246</v>
      </c>
      <c r="H1640" s="18">
        <v>40777</v>
      </c>
      <c r="I1640">
        <v>6453</v>
      </c>
      <c r="J1640">
        <v>154.06</v>
      </c>
      <c r="K1640">
        <v>90.93</v>
      </c>
      <c r="L1640">
        <v>994149.18</v>
      </c>
      <c r="M1640">
        <v>586771.29</v>
      </c>
      <c r="N1640">
        <v>407377.89</v>
      </c>
    </row>
    <row r="1641" spans="1:14">
      <c r="A1641" t="s">
        <v>40</v>
      </c>
      <c r="B1641" t="s">
        <v>65</v>
      </c>
      <c r="C1641" t="s">
        <v>25</v>
      </c>
      <c r="D1641" t="s">
        <v>17</v>
      </c>
      <c r="E1641" t="s">
        <v>18</v>
      </c>
      <c r="F1641" s="18">
        <v>42169</v>
      </c>
      <c r="G1641">
        <v>311191451</v>
      </c>
      <c r="H1641" s="18">
        <v>42194</v>
      </c>
      <c r="I1641">
        <v>7321</v>
      </c>
      <c r="J1641">
        <v>47.45</v>
      </c>
      <c r="K1641">
        <v>31.79</v>
      </c>
      <c r="L1641">
        <v>347381.45</v>
      </c>
      <c r="M1641">
        <v>232734.59</v>
      </c>
      <c r="N1641">
        <v>114646.86</v>
      </c>
    </row>
    <row r="1642" spans="1:14">
      <c r="A1642" t="s">
        <v>14</v>
      </c>
      <c r="B1642" t="s">
        <v>48</v>
      </c>
      <c r="C1642" t="s">
        <v>50</v>
      </c>
      <c r="D1642" t="s">
        <v>17</v>
      </c>
      <c r="E1642" t="s">
        <v>29</v>
      </c>
      <c r="F1642" s="18">
        <v>41233</v>
      </c>
      <c r="G1642">
        <v>558542191</v>
      </c>
      <c r="H1642" s="18">
        <v>41252</v>
      </c>
      <c r="I1642">
        <v>3901</v>
      </c>
      <c r="J1642">
        <v>421.89</v>
      </c>
      <c r="K1642">
        <v>364.69</v>
      </c>
      <c r="L1642">
        <v>1645792.89</v>
      </c>
      <c r="M1642">
        <v>1422655.69</v>
      </c>
      <c r="N1642">
        <v>223137.2</v>
      </c>
    </row>
    <row r="1643" spans="1:14">
      <c r="A1643" t="s">
        <v>31</v>
      </c>
      <c r="B1643" t="s">
        <v>57</v>
      </c>
      <c r="C1643" t="s">
        <v>25</v>
      </c>
      <c r="D1643" t="s">
        <v>21</v>
      </c>
      <c r="E1643" t="s">
        <v>22</v>
      </c>
      <c r="F1643" s="18">
        <v>40433</v>
      </c>
      <c r="G1643">
        <v>913078296</v>
      </c>
      <c r="H1643" s="18">
        <v>40439</v>
      </c>
      <c r="I1643">
        <v>9013</v>
      </c>
      <c r="J1643">
        <v>47.45</v>
      </c>
      <c r="K1643">
        <v>31.79</v>
      </c>
      <c r="L1643">
        <v>427666.85</v>
      </c>
      <c r="M1643">
        <v>286523.27</v>
      </c>
      <c r="N1643">
        <v>141143.57999999999</v>
      </c>
    </row>
    <row r="1644" spans="1:14">
      <c r="A1644" t="s">
        <v>34</v>
      </c>
      <c r="B1644" t="s">
        <v>68</v>
      </c>
      <c r="C1644" t="s">
        <v>79</v>
      </c>
      <c r="D1644" t="s">
        <v>17</v>
      </c>
      <c r="E1644" t="s">
        <v>29</v>
      </c>
      <c r="F1644" s="18">
        <v>42638</v>
      </c>
      <c r="G1644">
        <v>823286092</v>
      </c>
      <c r="H1644" s="18">
        <v>42640</v>
      </c>
      <c r="I1644">
        <v>7505</v>
      </c>
      <c r="J1644">
        <v>668.27</v>
      </c>
      <c r="K1644">
        <v>502.54</v>
      </c>
      <c r="L1644">
        <v>5015366.3499999996</v>
      </c>
      <c r="M1644">
        <v>3771562.7</v>
      </c>
      <c r="N1644">
        <v>1243803.6499999999</v>
      </c>
    </row>
    <row r="1645" spans="1:14">
      <c r="A1645" t="s">
        <v>26</v>
      </c>
      <c r="B1645" t="s">
        <v>209</v>
      </c>
      <c r="C1645" t="s">
        <v>59</v>
      </c>
      <c r="D1645" t="s">
        <v>17</v>
      </c>
      <c r="E1645" t="s">
        <v>29</v>
      </c>
      <c r="F1645" s="18">
        <v>41426</v>
      </c>
      <c r="G1645">
        <v>707964408</v>
      </c>
      <c r="H1645" s="18">
        <v>41439</v>
      </c>
      <c r="I1645">
        <v>1256</v>
      </c>
      <c r="J1645">
        <v>9.33</v>
      </c>
      <c r="K1645">
        <v>6.92</v>
      </c>
      <c r="L1645">
        <v>11718.48</v>
      </c>
      <c r="M1645">
        <v>8691.52</v>
      </c>
      <c r="N1645">
        <v>3026.96</v>
      </c>
    </row>
    <row r="1646" spans="1:14">
      <c r="A1646" t="s">
        <v>23</v>
      </c>
      <c r="B1646" t="s">
        <v>138</v>
      </c>
      <c r="C1646" t="s">
        <v>45</v>
      </c>
      <c r="D1646" t="s">
        <v>21</v>
      </c>
      <c r="E1646" t="s">
        <v>18</v>
      </c>
      <c r="F1646" s="18">
        <v>41828</v>
      </c>
      <c r="G1646">
        <v>606224572</v>
      </c>
      <c r="H1646" s="18">
        <v>41835</v>
      </c>
      <c r="I1646">
        <v>4177</v>
      </c>
      <c r="J1646">
        <v>437.2</v>
      </c>
      <c r="K1646">
        <v>263.33</v>
      </c>
      <c r="L1646">
        <v>1826184.4</v>
      </c>
      <c r="M1646">
        <v>1099929.4099999999</v>
      </c>
      <c r="N1646">
        <v>726254.99</v>
      </c>
    </row>
    <row r="1647" spans="1:14">
      <c r="A1647" t="s">
        <v>31</v>
      </c>
      <c r="B1647" t="s">
        <v>73</v>
      </c>
      <c r="C1647" t="s">
        <v>36</v>
      </c>
      <c r="D1647" t="s">
        <v>21</v>
      </c>
      <c r="E1647" t="s">
        <v>18</v>
      </c>
      <c r="F1647" s="18">
        <v>42348</v>
      </c>
      <c r="G1647">
        <v>627490413</v>
      </c>
      <c r="H1647" s="18">
        <v>42388</v>
      </c>
      <c r="I1647">
        <v>7212</v>
      </c>
      <c r="J1647">
        <v>109.28</v>
      </c>
      <c r="K1647">
        <v>35.840000000000003</v>
      </c>
      <c r="L1647">
        <v>788127.36</v>
      </c>
      <c r="M1647">
        <v>258478.07999999999</v>
      </c>
      <c r="N1647">
        <v>529649.28</v>
      </c>
    </row>
    <row r="1648" spans="1:14">
      <c r="A1648" t="s">
        <v>34</v>
      </c>
      <c r="B1648" t="s">
        <v>197</v>
      </c>
      <c r="C1648" t="s">
        <v>45</v>
      </c>
      <c r="D1648" t="s">
        <v>17</v>
      </c>
      <c r="E1648" t="s">
        <v>29</v>
      </c>
      <c r="F1648" s="18">
        <v>41882</v>
      </c>
      <c r="G1648">
        <v>501498258</v>
      </c>
      <c r="H1648" s="18">
        <v>41915</v>
      </c>
      <c r="I1648">
        <v>3334</v>
      </c>
      <c r="J1648">
        <v>437.2</v>
      </c>
      <c r="K1648">
        <v>263.33</v>
      </c>
      <c r="L1648">
        <v>1457624.8</v>
      </c>
      <c r="M1648">
        <v>877942.22</v>
      </c>
      <c r="N1648">
        <v>579682.57999999996</v>
      </c>
    </row>
    <row r="1649" spans="1:14">
      <c r="A1649" t="s">
        <v>26</v>
      </c>
      <c r="B1649" t="s">
        <v>27</v>
      </c>
      <c r="C1649" t="s">
        <v>20</v>
      </c>
      <c r="D1649" t="s">
        <v>21</v>
      </c>
      <c r="E1649" t="s">
        <v>18</v>
      </c>
      <c r="F1649" s="18">
        <v>41094</v>
      </c>
      <c r="G1649">
        <v>928296935</v>
      </c>
      <c r="H1649" s="18">
        <v>41138</v>
      </c>
      <c r="I1649">
        <v>2547</v>
      </c>
      <c r="J1649">
        <v>152.58000000000001</v>
      </c>
      <c r="K1649">
        <v>97.44</v>
      </c>
      <c r="L1649">
        <v>388621.26</v>
      </c>
      <c r="M1649">
        <v>248179.68</v>
      </c>
      <c r="N1649">
        <v>140441.57999999999</v>
      </c>
    </row>
    <row r="1650" spans="1:14">
      <c r="A1650" t="s">
        <v>26</v>
      </c>
      <c r="B1650" t="s">
        <v>90</v>
      </c>
      <c r="C1650" t="s">
        <v>79</v>
      </c>
      <c r="D1650" t="s">
        <v>17</v>
      </c>
      <c r="E1650" t="s">
        <v>22</v>
      </c>
      <c r="F1650" s="18">
        <v>41039</v>
      </c>
      <c r="G1650">
        <v>428247773</v>
      </c>
      <c r="H1650" s="18">
        <v>41084</v>
      </c>
      <c r="I1650">
        <v>6888</v>
      </c>
      <c r="J1650">
        <v>668.27</v>
      </c>
      <c r="K1650">
        <v>502.54</v>
      </c>
      <c r="L1650">
        <v>4603043.76</v>
      </c>
      <c r="M1650">
        <v>3461495.52</v>
      </c>
      <c r="N1650">
        <v>1141548.24</v>
      </c>
    </row>
    <row r="1651" spans="1:14">
      <c r="A1651" t="s">
        <v>40</v>
      </c>
      <c r="B1651" t="s">
        <v>193</v>
      </c>
      <c r="C1651" t="s">
        <v>20</v>
      </c>
      <c r="D1651" t="s">
        <v>21</v>
      </c>
      <c r="E1651" t="s">
        <v>18</v>
      </c>
      <c r="F1651" s="18">
        <v>41779</v>
      </c>
      <c r="G1651">
        <v>292024600</v>
      </c>
      <c r="H1651" s="18">
        <v>41824</v>
      </c>
      <c r="I1651">
        <v>5423</v>
      </c>
      <c r="J1651">
        <v>152.58000000000001</v>
      </c>
      <c r="K1651">
        <v>97.44</v>
      </c>
      <c r="L1651">
        <v>827441.34</v>
      </c>
      <c r="M1651">
        <v>528417.12</v>
      </c>
      <c r="N1651">
        <v>299024.21999999997</v>
      </c>
    </row>
    <row r="1652" spans="1:14">
      <c r="A1652" t="s">
        <v>31</v>
      </c>
      <c r="B1652" t="s">
        <v>44</v>
      </c>
      <c r="C1652" t="s">
        <v>59</v>
      </c>
      <c r="D1652" t="s">
        <v>17</v>
      </c>
      <c r="E1652" t="s">
        <v>29</v>
      </c>
      <c r="F1652" s="18">
        <v>40996</v>
      </c>
      <c r="G1652">
        <v>530613744</v>
      </c>
      <c r="H1652" s="18">
        <v>41013</v>
      </c>
      <c r="I1652">
        <v>9253</v>
      </c>
      <c r="J1652">
        <v>9.33</v>
      </c>
      <c r="K1652">
        <v>6.92</v>
      </c>
      <c r="L1652">
        <v>86330.49</v>
      </c>
      <c r="M1652">
        <v>64030.76</v>
      </c>
      <c r="N1652">
        <v>22299.73</v>
      </c>
    </row>
    <row r="1653" spans="1:14">
      <c r="A1653" t="s">
        <v>23</v>
      </c>
      <c r="B1653" t="s">
        <v>124</v>
      </c>
      <c r="C1653" t="s">
        <v>36</v>
      </c>
      <c r="D1653" t="s">
        <v>17</v>
      </c>
      <c r="E1653" t="s">
        <v>37</v>
      </c>
      <c r="F1653" s="18">
        <v>40914</v>
      </c>
      <c r="G1653">
        <v>325314033</v>
      </c>
      <c r="H1653" s="18">
        <v>40938</v>
      </c>
      <c r="I1653">
        <v>6506</v>
      </c>
      <c r="J1653">
        <v>109.28</v>
      </c>
      <c r="K1653">
        <v>35.840000000000003</v>
      </c>
      <c r="L1653">
        <v>710975.68</v>
      </c>
      <c r="M1653">
        <v>233175.04000000001</v>
      </c>
      <c r="N1653">
        <v>477800.64</v>
      </c>
    </row>
    <row r="1654" spans="1:14">
      <c r="A1654" t="s">
        <v>31</v>
      </c>
      <c r="B1654" t="s">
        <v>89</v>
      </c>
      <c r="C1654" t="s">
        <v>59</v>
      </c>
      <c r="D1654" t="s">
        <v>17</v>
      </c>
      <c r="E1654" t="s">
        <v>22</v>
      </c>
      <c r="F1654" s="18">
        <v>41375</v>
      </c>
      <c r="G1654">
        <v>277736794</v>
      </c>
      <c r="H1654" s="18">
        <v>41415</v>
      </c>
      <c r="I1654">
        <v>7344</v>
      </c>
      <c r="J1654">
        <v>9.33</v>
      </c>
      <c r="K1654">
        <v>6.92</v>
      </c>
      <c r="L1654">
        <v>68519.520000000004</v>
      </c>
      <c r="M1654">
        <v>50820.480000000003</v>
      </c>
      <c r="N1654">
        <v>17699.04</v>
      </c>
    </row>
    <row r="1655" spans="1:14">
      <c r="A1655" t="s">
        <v>23</v>
      </c>
      <c r="B1655" t="s">
        <v>147</v>
      </c>
      <c r="C1655" t="s">
        <v>50</v>
      </c>
      <c r="D1655" t="s">
        <v>21</v>
      </c>
      <c r="E1655" t="s">
        <v>18</v>
      </c>
      <c r="F1655" s="18">
        <v>41232</v>
      </c>
      <c r="G1655">
        <v>159805858</v>
      </c>
      <c r="H1655" s="18">
        <v>41260</v>
      </c>
      <c r="I1655">
        <v>8959</v>
      </c>
      <c r="J1655">
        <v>421.89</v>
      </c>
      <c r="K1655">
        <v>364.69</v>
      </c>
      <c r="L1655">
        <v>3779712.51</v>
      </c>
      <c r="M1655">
        <v>3267257.71</v>
      </c>
      <c r="N1655">
        <v>512454.8</v>
      </c>
    </row>
    <row r="1656" spans="1:14">
      <c r="A1656" t="s">
        <v>26</v>
      </c>
      <c r="B1656" t="s">
        <v>186</v>
      </c>
      <c r="C1656" t="s">
        <v>25</v>
      </c>
      <c r="D1656" t="s">
        <v>17</v>
      </c>
      <c r="E1656" t="s">
        <v>29</v>
      </c>
      <c r="F1656" s="18">
        <v>42489</v>
      </c>
      <c r="G1656">
        <v>263757550</v>
      </c>
      <c r="H1656" s="18">
        <v>42502</v>
      </c>
      <c r="I1656">
        <v>575</v>
      </c>
      <c r="J1656">
        <v>47.45</v>
      </c>
      <c r="K1656">
        <v>31.79</v>
      </c>
      <c r="L1656">
        <v>27283.75</v>
      </c>
      <c r="M1656">
        <v>18279.25</v>
      </c>
      <c r="N1656">
        <v>9004.5</v>
      </c>
    </row>
    <row r="1657" spans="1:14">
      <c r="A1657" t="s">
        <v>31</v>
      </c>
      <c r="B1657" t="s">
        <v>149</v>
      </c>
      <c r="C1657" t="s">
        <v>43</v>
      </c>
      <c r="D1657" t="s">
        <v>21</v>
      </c>
      <c r="E1657" t="s">
        <v>29</v>
      </c>
      <c r="F1657" s="18">
        <v>40626</v>
      </c>
      <c r="G1657">
        <v>952140700</v>
      </c>
      <c r="H1657" s="18">
        <v>40638</v>
      </c>
      <c r="I1657">
        <v>8447</v>
      </c>
      <c r="J1657">
        <v>651.21</v>
      </c>
      <c r="K1657">
        <v>524.96</v>
      </c>
      <c r="L1657">
        <v>5500770.8700000001</v>
      </c>
      <c r="M1657">
        <v>4434337.12</v>
      </c>
      <c r="N1657">
        <v>1066433.75</v>
      </c>
    </row>
    <row r="1658" spans="1:14">
      <c r="A1658" t="s">
        <v>31</v>
      </c>
      <c r="B1658" t="s">
        <v>67</v>
      </c>
      <c r="C1658" t="s">
        <v>45</v>
      </c>
      <c r="D1658" t="s">
        <v>21</v>
      </c>
      <c r="E1658" t="s">
        <v>29</v>
      </c>
      <c r="F1658" s="18">
        <v>42576</v>
      </c>
      <c r="G1658">
        <v>407816636</v>
      </c>
      <c r="H1658" s="18">
        <v>42577</v>
      </c>
      <c r="I1658">
        <v>860</v>
      </c>
      <c r="J1658">
        <v>437.2</v>
      </c>
      <c r="K1658">
        <v>263.33</v>
      </c>
      <c r="L1658">
        <v>375992</v>
      </c>
      <c r="M1658">
        <v>226463.8</v>
      </c>
      <c r="N1658">
        <v>149528.20000000001</v>
      </c>
    </row>
    <row r="1659" spans="1:14">
      <c r="A1659" t="s">
        <v>31</v>
      </c>
      <c r="B1659" t="s">
        <v>42</v>
      </c>
      <c r="C1659" t="s">
        <v>20</v>
      </c>
      <c r="D1659" t="s">
        <v>17</v>
      </c>
      <c r="E1659" t="s">
        <v>37</v>
      </c>
      <c r="F1659" s="18">
        <v>40448</v>
      </c>
      <c r="G1659">
        <v>483959186</v>
      </c>
      <c r="H1659" s="18">
        <v>40496</v>
      </c>
      <c r="I1659">
        <v>3133</v>
      </c>
      <c r="J1659">
        <v>152.58000000000001</v>
      </c>
      <c r="K1659">
        <v>97.44</v>
      </c>
      <c r="L1659">
        <v>478033.14</v>
      </c>
      <c r="M1659">
        <v>305279.52</v>
      </c>
      <c r="N1659">
        <v>172753.62</v>
      </c>
    </row>
    <row r="1660" spans="1:14">
      <c r="A1660" t="s">
        <v>26</v>
      </c>
      <c r="B1660" t="s">
        <v>129</v>
      </c>
      <c r="C1660" t="s">
        <v>33</v>
      </c>
      <c r="D1660" t="s">
        <v>17</v>
      </c>
      <c r="E1660" t="s">
        <v>22</v>
      </c>
      <c r="F1660" s="18">
        <v>40568</v>
      </c>
      <c r="G1660">
        <v>854054677</v>
      </c>
      <c r="H1660" s="18">
        <v>40597</v>
      </c>
      <c r="I1660">
        <v>2613</v>
      </c>
      <c r="J1660">
        <v>81.73</v>
      </c>
      <c r="K1660">
        <v>56.67</v>
      </c>
      <c r="L1660">
        <v>213560.49</v>
      </c>
      <c r="M1660">
        <v>148078.71</v>
      </c>
      <c r="N1660">
        <v>65481.78</v>
      </c>
    </row>
    <row r="1661" spans="1:14">
      <c r="A1661" t="s">
        <v>31</v>
      </c>
      <c r="B1661" t="s">
        <v>202</v>
      </c>
      <c r="C1661" t="s">
        <v>20</v>
      </c>
      <c r="D1661" t="s">
        <v>17</v>
      </c>
      <c r="E1661" t="s">
        <v>22</v>
      </c>
      <c r="F1661" s="18">
        <v>42738</v>
      </c>
      <c r="G1661">
        <v>361901938</v>
      </c>
      <c r="H1661" s="18">
        <v>42753</v>
      </c>
      <c r="I1661">
        <v>3681</v>
      </c>
      <c r="J1661">
        <v>152.58000000000001</v>
      </c>
      <c r="K1661">
        <v>97.44</v>
      </c>
      <c r="L1661">
        <v>561646.98</v>
      </c>
      <c r="M1661">
        <v>358676.64</v>
      </c>
      <c r="N1661">
        <v>202970.34</v>
      </c>
    </row>
    <row r="1662" spans="1:14">
      <c r="A1662" t="s">
        <v>53</v>
      </c>
      <c r="B1662" t="s">
        <v>142</v>
      </c>
      <c r="C1662" t="s">
        <v>79</v>
      </c>
      <c r="D1662" t="s">
        <v>21</v>
      </c>
      <c r="E1662" t="s">
        <v>37</v>
      </c>
      <c r="F1662" s="18">
        <v>41617</v>
      </c>
      <c r="G1662">
        <v>171612298</v>
      </c>
      <c r="H1662" s="18">
        <v>41653</v>
      </c>
      <c r="I1662">
        <v>2747</v>
      </c>
      <c r="J1662">
        <v>668.27</v>
      </c>
      <c r="K1662">
        <v>502.54</v>
      </c>
      <c r="L1662">
        <v>1835737.69</v>
      </c>
      <c r="M1662">
        <v>1380477.38</v>
      </c>
      <c r="N1662">
        <v>455260.31</v>
      </c>
    </row>
    <row r="1663" spans="1:14">
      <c r="A1663" t="s">
        <v>40</v>
      </c>
      <c r="B1663" t="s">
        <v>213</v>
      </c>
      <c r="C1663" t="s">
        <v>45</v>
      </c>
      <c r="D1663" t="s">
        <v>21</v>
      </c>
      <c r="E1663" t="s">
        <v>29</v>
      </c>
      <c r="F1663" s="18">
        <v>41933</v>
      </c>
      <c r="G1663">
        <v>617609584</v>
      </c>
      <c r="H1663" s="18">
        <v>41944</v>
      </c>
      <c r="I1663">
        <v>3255</v>
      </c>
      <c r="J1663">
        <v>437.2</v>
      </c>
      <c r="K1663">
        <v>263.33</v>
      </c>
      <c r="L1663">
        <v>1423086</v>
      </c>
      <c r="M1663">
        <v>857139.15</v>
      </c>
      <c r="N1663">
        <v>565946.85</v>
      </c>
    </row>
    <row r="1664" spans="1:14">
      <c r="A1664" t="s">
        <v>14</v>
      </c>
      <c r="B1664" t="s">
        <v>173</v>
      </c>
      <c r="C1664" t="s">
        <v>43</v>
      </c>
      <c r="D1664" t="s">
        <v>17</v>
      </c>
      <c r="E1664" t="s">
        <v>18</v>
      </c>
      <c r="F1664" s="18">
        <v>40506</v>
      </c>
      <c r="G1664">
        <v>754630124</v>
      </c>
      <c r="H1664" s="18">
        <v>40528</v>
      </c>
      <c r="I1664">
        <v>678</v>
      </c>
      <c r="J1664">
        <v>651.21</v>
      </c>
      <c r="K1664">
        <v>524.96</v>
      </c>
      <c r="L1664">
        <v>441520.38</v>
      </c>
      <c r="M1664">
        <v>355922.88</v>
      </c>
      <c r="N1664">
        <v>85597.5</v>
      </c>
    </row>
    <row r="1665" spans="1:14">
      <c r="A1665" t="s">
        <v>53</v>
      </c>
      <c r="B1665" t="s">
        <v>54</v>
      </c>
      <c r="C1665" t="s">
        <v>43</v>
      </c>
      <c r="D1665" t="s">
        <v>21</v>
      </c>
      <c r="E1665" t="s">
        <v>22</v>
      </c>
      <c r="F1665" s="18">
        <v>41458</v>
      </c>
      <c r="G1665">
        <v>607722747</v>
      </c>
      <c r="H1665" s="18">
        <v>41500</v>
      </c>
      <c r="I1665">
        <v>7521</v>
      </c>
      <c r="J1665">
        <v>651.21</v>
      </c>
      <c r="K1665">
        <v>524.96</v>
      </c>
      <c r="L1665">
        <v>4897750.41</v>
      </c>
      <c r="M1665">
        <v>3948224.16</v>
      </c>
      <c r="N1665">
        <v>949526.25</v>
      </c>
    </row>
    <row r="1666" spans="1:14">
      <c r="A1666" t="s">
        <v>23</v>
      </c>
      <c r="B1666" t="s">
        <v>74</v>
      </c>
      <c r="C1666" t="s">
        <v>20</v>
      </c>
      <c r="D1666" t="s">
        <v>17</v>
      </c>
      <c r="E1666" t="s">
        <v>37</v>
      </c>
      <c r="F1666" s="18">
        <v>41005</v>
      </c>
      <c r="G1666">
        <v>722248780</v>
      </c>
      <c r="H1666" s="18">
        <v>41007</v>
      </c>
      <c r="I1666">
        <v>8319</v>
      </c>
      <c r="J1666">
        <v>152.58000000000001</v>
      </c>
      <c r="K1666">
        <v>97.44</v>
      </c>
      <c r="L1666">
        <v>1269313.02</v>
      </c>
      <c r="M1666">
        <v>810603.36</v>
      </c>
      <c r="N1666">
        <v>458709.66</v>
      </c>
    </row>
    <row r="1667" spans="1:14">
      <c r="A1667" t="s">
        <v>14</v>
      </c>
      <c r="B1667" t="s">
        <v>174</v>
      </c>
      <c r="C1667" t="s">
        <v>36</v>
      </c>
      <c r="D1667" t="s">
        <v>17</v>
      </c>
      <c r="E1667" t="s">
        <v>22</v>
      </c>
      <c r="F1667" s="18">
        <v>42663</v>
      </c>
      <c r="G1667">
        <v>813882052</v>
      </c>
      <c r="H1667" s="18">
        <v>42690</v>
      </c>
      <c r="I1667">
        <v>4640</v>
      </c>
      <c r="J1667">
        <v>109.28</v>
      </c>
      <c r="K1667">
        <v>35.840000000000003</v>
      </c>
      <c r="L1667">
        <v>507059.20000000001</v>
      </c>
      <c r="M1667">
        <v>166297.60000000001</v>
      </c>
      <c r="N1667">
        <v>340761.59999999998</v>
      </c>
    </row>
    <row r="1668" spans="1:14">
      <c r="A1668" t="s">
        <v>40</v>
      </c>
      <c r="B1668" t="s">
        <v>188</v>
      </c>
      <c r="C1668" t="s">
        <v>33</v>
      </c>
      <c r="D1668" t="s">
        <v>17</v>
      </c>
      <c r="E1668" t="s">
        <v>37</v>
      </c>
      <c r="F1668" s="18">
        <v>42044</v>
      </c>
      <c r="G1668">
        <v>218608891</v>
      </c>
      <c r="H1668" s="18">
        <v>42045</v>
      </c>
      <c r="I1668">
        <v>84</v>
      </c>
      <c r="J1668">
        <v>81.73</v>
      </c>
      <c r="K1668">
        <v>56.67</v>
      </c>
      <c r="L1668">
        <v>6865.32</v>
      </c>
      <c r="M1668">
        <v>4760.28</v>
      </c>
      <c r="N1668">
        <v>2105.04</v>
      </c>
    </row>
    <row r="1669" spans="1:14">
      <c r="A1669" t="s">
        <v>40</v>
      </c>
      <c r="B1669" t="s">
        <v>65</v>
      </c>
      <c r="C1669" t="s">
        <v>59</v>
      </c>
      <c r="D1669" t="s">
        <v>21</v>
      </c>
      <c r="E1669" t="s">
        <v>22</v>
      </c>
      <c r="F1669" s="18">
        <v>42059</v>
      </c>
      <c r="G1669">
        <v>142728126</v>
      </c>
      <c r="H1669" s="18">
        <v>42108</v>
      </c>
      <c r="I1669">
        <v>5279</v>
      </c>
      <c r="J1669">
        <v>9.33</v>
      </c>
      <c r="K1669">
        <v>6.92</v>
      </c>
      <c r="L1669">
        <v>49253.07</v>
      </c>
      <c r="M1669">
        <v>36530.68</v>
      </c>
      <c r="N1669">
        <v>12722.39</v>
      </c>
    </row>
    <row r="1670" spans="1:14">
      <c r="A1670" t="s">
        <v>53</v>
      </c>
      <c r="B1670" t="s">
        <v>54</v>
      </c>
      <c r="C1670" t="s">
        <v>16</v>
      </c>
      <c r="D1670" t="s">
        <v>17</v>
      </c>
      <c r="E1670" t="s">
        <v>22</v>
      </c>
      <c r="F1670" s="18">
        <v>40479</v>
      </c>
      <c r="G1670">
        <v>512851083</v>
      </c>
      <c r="H1670" s="18">
        <v>40486</v>
      </c>
      <c r="I1670">
        <v>2887</v>
      </c>
      <c r="J1670">
        <v>255.28</v>
      </c>
      <c r="K1670">
        <v>159.41999999999999</v>
      </c>
      <c r="L1670">
        <v>736993.36</v>
      </c>
      <c r="M1670">
        <v>460245.54</v>
      </c>
      <c r="N1670">
        <v>276747.82</v>
      </c>
    </row>
    <row r="1671" spans="1:14">
      <c r="A1671" t="s">
        <v>34</v>
      </c>
      <c r="B1671" t="s">
        <v>68</v>
      </c>
      <c r="C1671" t="s">
        <v>79</v>
      </c>
      <c r="D1671" t="s">
        <v>21</v>
      </c>
      <c r="E1671" t="s">
        <v>37</v>
      </c>
      <c r="F1671" s="18">
        <v>42378</v>
      </c>
      <c r="G1671">
        <v>425901591</v>
      </c>
      <c r="H1671" s="18">
        <v>42380</v>
      </c>
      <c r="I1671">
        <v>2600</v>
      </c>
      <c r="J1671">
        <v>668.27</v>
      </c>
      <c r="K1671">
        <v>502.54</v>
      </c>
      <c r="L1671">
        <v>1737502</v>
      </c>
      <c r="M1671">
        <v>1306604</v>
      </c>
      <c r="N1671">
        <v>430898</v>
      </c>
    </row>
    <row r="1672" spans="1:14">
      <c r="A1672" t="s">
        <v>23</v>
      </c>
      <c r="B1672" t="s">
        <v>171</v>
      </c>
      <c r="C1672" t="s">
        <v>71</v>
      </c>
      <c r="D1672" t="s">
        <v>17</v>
      </c>
      <c r="E1672" t="s">
        <v>37</v>
      </c>
      <c r="F1672" s="18">
        <v>42156</v>
      </c>
      <c r="G1672">
        <v>399115979</v>
      </c>
      <c r="H1672" s="18">
        <v>42179</v>
      </c>
      <c r="I1672">
        <v>6142</v>
      </c>
      <c r="J1672">
        <v>154.06</v>
      </c>
      <c r="K1672">
        <v>90.93</v>
      </c>
      <c r="L1672">
        <v>946236.52</v>
      </c>
      <c r="M1672">
        <v>558492.06000000006</v>
      </c>
      <c r="N1672">
        <v>387744.46</v>
      </c>
    </row>
    <row r="1673" spans="1:14">
      <c r="A1673" t="s">
        <v>31</v>
      </c>
      <c r="B1673" t="s">
        <v>190</v>
      </c>
      <c r="C1673" t="s">
        <v>33</v>
      </c>
      <c r="D1673" t="s">
        <v>17</v>
      </c>
      <c r="E1673" t="s">
        <v>29</v>
      </c>
      <c r="F1673" s="18">
        <v>41515</v>
      </c>
      <c r="G1673">
        <v>120043075</v>
      </c>
      <c r="H1673" s="18">
        <v>41560</v>
      </c>
      <c r="I1673">
        <v>2268</v>
      </c>
      <c r="J1673">
        <v>81.73</v>
      </c>
      <c r="K1673">
        <v>56.67</v>
      </c>
      <c r="L1673">
        <v>185363.64</v>
      </c>
      <c r="M1673">
        <v>128527.56</v>
      </c>
      <c r="N1673">
        <v>56836.08</v>
      </c>
    </row>
    <row r="1674" spans="1:14">
      <c r="A1674" t="s">
        <v>26</v>
      </c>
      <c r="B1674" t="s">
        <v>90</v>
      </c>
      <c r="C1674" t="s">
        <v>43</v>
      </c>
      <c r="D1674" t="s">
        <v>21</v>
      </c>
      <c r="E1674" t="s">
        <v>29</v>
      </c>
      <c r="F1674" s="18">
        <v>42547</v>
      </c>
      <c r="G1674">
        <v>696544206</v>
      </c>
      <c r="H1674" s="18">
        <v>42556</v>
      </c>
      <c r="I1674">
        <v>1764</v>
      </c>
      <c r="J1674">
        <v>651.21</v>
      </c>
      <c r="K1674">
        <v>524.96</v>
      </c>
      <c r="L1674">
        <v>1148734.44</v>
      </c>
      <c r="M1674">
        <v>926029.44</v>
      </c>
      <c r="N1674">
        <v>222705</v>
      </c>
    </row>
    <row r="1675" spans="1:14">
      <c r="A1675" t="s">
        <v>31</v>
      </c>
      <c r="B1675" t="s">
        <v>100</v>
      </c>
      <c r="C1675" t="s">
        <v>45</v>
      </c>
      <c r="D1675" t="s">
        <v>21</v>
      </c>
      <c r="E1675" t="s">
        <v>18</v>
      </c>
      <c r="F1675" s="18">
        <v>40819</v>
      </c>
      <c r="G1675">
        <v>606793200</v>
      </c>
      <c r="H1675" s="18">
        <v>40865</v>
      </c>
      <c r="I1675">
        <v>2447</v>
      </c>
      <c r="J1675">
        <v>437.2</v>
      </c>
      <c r="K1675">
        <v>263.33</v>
      </c>
      <c r="L1675">
        <v>1069828.3999999999</v>
      </c>
      <c r="M1675">
        <v>644368.51</v>
      </c>
      <c r="N1675">
        <v>425459.89</v>
      </c>
    </row>
    <row r="1676" spans="1:14">
      <c r="A1676" t="s">
        <v>40</v>
      </c>
      <c r="B1676" t="s">
        <v>189</v>
      </c>
      <c r="C1676" t="s">
        <v>25</v>
      </c>
      <c r="D1676" t="s">
        <v>17</v>
      </c>
      <c r="E1676" t="s">
        <v>18</v>
      </c>
      <c r="F1676" s="18">
        <v>40583</v>
      </c>
      <c r="G1676">
        <v>649276387</v>
      </c>
      <c r="H1676" s="18">
        <v>40628</v>
      </c>
      <c r="I1676">
        <v>4166</v>
      </c>
      <c r="J1676">
        <v>47.45</v>
      </c>
      <c r="K1676">
        <v>31.79</v>
      </c>
      <c r="L1676">
        <v>197676.7</v>
      </c>
      <c r="M1676">
        <v>132437.14000000001</v>
      </c>
      <c r="N1676">
        <v>65239.56</v>
      </c>
    </row>
    <row r="1677" spans="1:14">
      <c r="A1677" t="s">
        <v>23</v>
      </c>
      <c r="B1677" t="s">
        <v>147</v>
      </c>
      <c r="C1677" t="s">
        <v>79</v>
      </c>
      <c r="D1677" t="s">
        <v>21</v>
      </c>
      <c r="E1677" t="s">
        <v>18</v>
      </c>
      <c r="F1677" s="18">
        <v>42333</v>
      </c>
      <c r="G1677">
        <v>792792594</v>
      </c>
      <c r="H1677" s="18">
        <v>42371</v>
      </c>
      <c r="I1677">
        <v>3801</v>
      </c>
      <c r="J1677">
        <v>668.27</v>
      </c>
      <c r="K1677">
        <v>502.54</v>
      </c>
      <c r="L1677">
        <v>2540094.27</v>
      </c>
      <c r="M1677">
        <v>1910154.54</v>
      </c>
      <c r="N1677">
        <v>629939.73</v>
      </c>
    </row>
    <row r="1678" spans="1:14">
      <c r="A1678" t="s">
        <v>23</v>
      </c>
      <c r="B1678" t="s">
        <v>110</v>
      </c>
      <c r="C1678" t="s">
        <v>45</v>
      </c>
      <c r="D1678" t="s">
        <v>21</v>
      </c>
      <c r="E1678" t="s">
        <v>22</v>
      </c>
      <c r="F1678" s="18">
        <v>41418</v>
      </c>
      <c r="G1678">
        <v>626453149</v>
      </c>
      <c r="H1678" s="18">
        <v>41435</v>
      </c>
      <c r="I1678">
        <v>263</v>
      </c>
      <c r="J1678">
        <v>437.2</v>
      </c>
      <c r="K1678">
        <v>263.33</v>
      </c>
      <c r="L1678">
        <v>114983.6</v>
      </c>
      <c r="M1678">
        <v>69255.789999999994</v>
      </c>
      <c r="N1678">
        <v>45727.81</v>
      </c>
    </row>
    <row r="1679" spans="1:14">
      <c r="A1679" t="s">
        <v>40</v>
      </c>
      <c r="B1679" t="s">
        <v>135</v>
      </c>
      <c r="C1679" t="s">
        <v>33</v>
      </c>
      <c r="D1679" t="s">
        <v>21</v>
      </c>
      <c r="E1679" t="s">
        <v>18</v>
      </c>
      <c r="F1679" s="18">
        <v>40492</v>
      </c>
      <c r="G1679">
        <v>709681880</v>
      </c>
      <c r="H1679" s="18">
        <v>40507</v>
      </c>
      <c r="I1679">
        <v>9494</v>
      </c>
      <c r="J1679">
        <v>81.73</v>
      </c>
      <c r="K1679">
        <v>56.67</v>
      </c>
      <c r="L1679">
        <v>775944.62</v>
      </c>
      <c r="M1679">
        <v>538024.98</v>
      </c>
      <c r="N1679">
        <v>237919.64</v>
      </c>
    </row>
    <row r="1680" spans="1:14">
      <c r="A1680" t="s">
        <v>31</v>
      </c>
      <c r="B1680" t="s">
        <v>57</v>
      </c>
      <c r="C1680" t="s">
        <v>50</v>
      </c>
      <c r="D1680" t="s">
        <v>17</v>
      </c>
      <c r="E1680" t="s">
        <v>22</v>
      </c>
      <c r="F1680" s="18">
        <v>42598</v>
      </c>
      <c r="G1680">
        <v>322215116</v>
      </c>
      <c r="H1680" s="18">
        <v>42624</v>
      </c>
      <c r="I1680">
        <v>9468</v>
      </c>
      <c r="J1680">
        <v>421.89</v>
      </c>
      <c r="K1680">
        <v>364.69</v>
      </c>
      <c r="L1680">
        <v>3994454.52</v>
      </c>
      <c r="M1680">
        <v>3452884.92</v>
      </c>
      <c r="N1680">
        <v>541569.6</v>
      </c>
    </row>
    <row r="1681" spans="1:14">
      <c r="A1681" t="s">
        <v>14</v>
      </c>
      <c r="B1681" t="s">
        <v>108</v>
      </c>
      <c r="C1681" t="s">
        <v>79</v>
      </c>
      <c r="D1681" t="s">
        <v>21</v>
      </c>
      <c r="E1681" t="s">
        <v>22</v>
      </c>
      <c r="F1681" s="18">
        <v>41488</v>
      </c>
      <c r="G1681">
        <v>614101684</v>
      </c>
      <c r="H1681" s="18">
        <v>41523</v>
      </c>
      <c r="I1681">
        <v>5190</v>
      </c>
      <c r="J1681">
        <v>668.27</v>
      </c>
      <c r="K1681">
        <v>502.54</v>
      </c>
      <c r="L1681">
        <v>3468321.3</v>
      </c>
      <c r="M1681">
        <v>2608182.6</v>
      </c>
      <c r="N1681">
        <v>860138.7</v>
      </c>
    </row>
    <row r="1682" spans="1:14">
      <c r="A1682" t="s">
        <v>31</v>
      </c>
      <c r="B1682" t="s">
        <v>57</v>
      </c>
      <c r="C1682" t="s">
        <v>33</v>
      </c>
      <c r="D1682" t="s">
        <v>17</v>
      </c>
      <c r="E1682" t="s">
        <v>37</v>
      </c>
      <c r="F1682" s="18">
        <v>42364</v>
      </c>
      <c r="G1682">
        <v>555702912</v>
      </c>
      <c r="H1682" s="18">
        <v>42401</v>
      </c>
      <c r="I1682">
        <v>3696</v>
      </c>
      <c r="J1682">
        <v>81.73</v>
      </c>
      <c r="K1682">
        <v>56.67</v>
      </c>
      <c r="L1682">
        <v>302074.08</v>
      </c>
      <c r="M1682">
        <v>209452.32</v>
      </c>
      <c r="N1682">
        <v>92621.759999999995</v>
      </c>
    </row>
    <row r="1683" spans="1:14">
      <c r="A1683" t="s">
        <v>31</v>
      </c>
      <c r="B1683" t="s">
        <v>49</v>
      </c>
      <c r="C1683" t="s">
        <v>28</v>
      </c>
      <c r="D1683" t="s">
        <v>21</v>
      </c>
      <c r="E1683" t="s">
        <v>18</v>
      </c>
      <c r="F1683" s="18">
        <v>41138</v>
      </c>
      <c r="G1683">
        <v>987692630</v>
      </c>
      <c r="H1683" s="18">
        <v>41155</v>
      </c>
      <c r="I1683">
        <v>9053</v>
      </c>
      <c r="J1683">
        <v>205.7</v>
      </c>
      <c r="K1683">
        <v>117.11</v>
      </c>
      <c r="L1683">
        <v>1862202.1</v>
      </c>
      <c r="M1683">
        <v>1060196.83</v>
      </c>
      <c r="N1683">
        <v>802005.27</v>
      </c>
    </row>
    <row r="1684" spans="1:14">
      <c r="A1684" t="s">
        <v>26</v>
      </c>
      <c r="B1684" t="s">
        <v>180</v>
      </c>
      <c r="C1684" t="s">
        <v>59</v>
      </c>
      <c r="D1684" t="s">
        <v>17</v>
      </c>
      <c r="E1684" t="s">
        <v>22</v>
      </c>
      <c r="F1684" s="18">
        <v>42410</v>
      </c>
      <c r="G1684">
        <v>571057164</v>
      </c>
      <c r="H1684" s="18">
        <v>42434</v>
      </c>
      <c r="I1684">
        <v>7360</v>
      </c>
      <c r="J1684">
        <v>9.33</v>
      </c>
      <c r="K1684">
        <v>6.92</v>
      </c>
      <c r="L1684">
        <v>68668.800000000003</v>
      </c>
      <c r="M1684">
        <v>50931.199999999997</v>
      </c>
      <c r="N1684">
        <v>17737.599999999999</v>
      </c>
    </row>
    <row r="1685" spans="1:14">
      <c r="A1685" t="s">
        <v>23</v>
      </c>
      <c r="B1685" t="s">
        <v>132</v>
      </c>
      <c r="C1685" t="s">
        <v>20</v>
      </c>
      <c r="D1685" t="s">
        <v>21</v>
      </c>
      <c r="E1685" t="s">
        <v>29</v>
      </c>
      <c r="F1685" s="18">
        <v>41486</v>
      </c>
      <c r="G1685">
        <v>737095344</v>
      </c>
      <c r="H1685" s="18">
        <v>41530</v>
      </c>
      <c r="I1685">
        <v>1747</v>
      </c>
      <c r="J1685">
        <v>152.58000000000001</v>
      </c>
      <c r="K1685">
        <v>97.44</v>
      </c>
      <c r="L1685">
        <v>266557.26</v>
      </c>
      <c r="M1685">
        <v>170227.68</v>
      </c>
      <c r="N1685">
        <v>96329.58</v>
      </c>
    </row>
    <row r="1686" spans="1:14">
      <c r="A1686" t="s">
        <v>53</v>
      </c>
      <c r="B1686" t="s">
        <v>142</v>
      </c>
      <c r="C1686" t="s">
        <v>25</v>
      </c>
      <c r="D1686" t="s">
        <v>17</v>
      </c>
      <c r="E1686" t="s">
        <v>37</v>
      </c>
      <c r="F1686" s="18">
        <v>42359</v>
      </c>
      <c r="G1686">
        <v>737418496</v>
      </c>
      <c r="H1686" s="18">
        <v>42386</v>
      </c>
      <c r="I1686">
        <v>7375</v>
      </c>
      <c r="J1686">
        <v>47.45</v>
      </c>
      <c r="K1686">
        <v>31.79</v>
      </c>
      <c r="L1686">
        <v>349943.75</v>
      </c>
      <c r="M1686">
        <v>234451.25</v>
      </c>
      <c r="N1686">
        <v>115492.5</v>
      </c>
    </row>
    <row r="1687" spans="1:14">
      <c r="A1687" t="s">
        <v>40</v>
      </c>
      <c r="B1687" t="s">
        <v>65</v>
      </c>
      <c r="C1687" t="s">
        <v>36</v>
      </c>
      <c r="D1687" t="s">
        <v>17</v>
      </c>
      <c r="E1687" t="s">
        <v>18</v>
      </c>
      <c r="F1687" s="18">
        <v>42498</v>
      </c>
      <c r="G1687">
        <v>793950450</v>
      </c>
      <c r="H1687" s="18">
        <v>42508</v>
      </c>
      <c r="I1687">
        <v>6436</v>
      </c>
      <c r="J1687">
        <v>109.28</v>
      </c>
      <c r="K1687">
        <v>35.840000000000003</v>
      </c>
      <c r="L1687">
        <v>703326.08</v>
      </c>
      <c r="M1687">
        <v>230666.23999999999</v>
      </c>
      <c r="N1687">
        <v>472659.84</v>
      </c>
    </row>
    <row r="1688" spans="1:14">
      <c r="A1688" t="s">
        <v>40</v>
      </c>
      <c r="B1688" t="s">
        <v>156</v>
      </c>
      <c r="C1688" t="s">
        <v>33</v>
      </c>
      <c r="D1688" t="s">
        <v>17</v>
      </c>
      <c r="E1688" t="s">
        <v>37</v>
      </c>
      <c r="F1688" s="18">
        <v>42525</v>
      </c>
      <c r="G1688">
        <v>748927533</v>
      </c>
      <c r="H1688" s="18">
        <v>42571</v>
      </c>
      <c r="I1688">
        <v>3155</v>
      </c>
      <c r="J1688">
        <v>81.73</v>
      </c>
      <c r="K1688">
        <v>56.67</v>
      </c>
      <c r="L1688">
        <v>257858.15</v>
      </c>
      <c r="M1688">
        <v>178793.85</v>
      </c>
      <c r="N1688">
        <v>79064.3</v>
      </c>
    </row>
    <row r="1689" spans="1:14">
      <c r="A1689" t="s">
        <v>40</v>
      </c>
      <c r="B1689" t="s">
        <v>169</v>
      </c>
      <c r="C1689" t="s">
        <v>43</v>
      </c>
      <c r="D1689" t="s">
        <v>17</v>
      </c>
      <c r="E1689" t="s">
        <v>18</v>
      </c>
      <c r="F1689" s="18">
        <v>42068</v>
      </c>
      <c r="G1689">
        <v>514898574</v>
      </c>
      <c r="H1689" s="18">
        <v>42091</v>
      </c>
      <c r="I1689">
        <v>8785</v>
      </c>
      <c r="J1689">
        <v>651.21</v>
      </c>
      <c r="K1689">
        <v>524.96</v>
      </c>
      <c r="L1689">
        <v>5720879.8499999996</v>
      </c>
      <c r="M1689">
        <v>4611773.5999999996</v>
      </c>
      <c r="N1689">
        <v>1109106.25</v>
      </c>
    </row>
    <row r="1690" spans="1:14">
      <c r="A1690" t="s">
        <v>26</v>
      </c>
      <c r="B1690" t="s">
        <v>27</v>
      </c>
      <c r="C1690" t="s">
        <v>59</v>
      </c>
      <c r="D1690" t="s">
        <v>21</v>
      </c>
      <c r="E1690" t="s">
        <v>37</v>
      </c>
      <c r="F1690" s="18">
        <v>41146</v>
      </c>
      <c r="G1690">
        <v>524724900</v>
      </c>
      <c r="H1690" s="18">
        <v>41191</v>
      </c>
      <c r="I1690">
        <v>6613</v>
      </c>
      <c r="J1690">
        <v>9.33</v>
      </c>
      <c r="K1690">
        <v>6.92</v>
      </c>
      <c r="L1690">
        <v>61699.29</v>
      </c>
      <c r="M1690">
        <v>45761.96</v>
      </c>
      <c r="N1690">
        <v>15937.33</v>
      </c>
    </row>
    <row r="1691" spans="1:14">
      <c r="A1691" t="s">
        <v>34</v>
      </c>
      <c r="B1691" t="s">
        <v>68</v>
      </c>
      <c r="C1691" t="s">
        <v>16</v>
      </c>
      <c r="D1691" t="s">
        <v>17</v>
      </c>
      <c r="E1691" t="s">
        <v>29</v>
      </c>
      <c r="F1691" s="18">
        <v>41547</v>
      </c>
      <c r="G1691">
        <v>381580340</v>
      </c>
      <c r="H1691" s="18">
        <v>41549</v>
      </c>
      <c r="I1691">
        <v>6957</v>
      </c>
      <c r="J1691">
        <v>255.28</v>
      </c>
      <c r="K1691">
        <v>159.41999999999999</v>
      </c>
      <c r="L1691">
        <v>1775982.96</v>
      </c>
      <c r="M1691">
        <v>1109084.94</v>
      </c>
      <c r="N1691">
        <v>666898.02</v>
      </c>
    </row>
    <row r="1692" spans="1:14">
      <c r="A1692" t="s">
        <v>40</v>
      </c>
      <c r="B1692" t="s">
        <v>92</v>
      </c>
      <c r="C1692" t="s">
        <v>50</v>
      </c>
      <c r="D1692" t="s">
        <v>17</v>
      </c>
      <c r="E1692" t="s">
        <v>22</v>
      </c>
      <c r="F1692" s="18">
        <v>42684</v>
      </c>
      <c r="G1692">
        <v>208951222</v>
      </c>
      <c r="H1692" s="18">
        <v>42684</v>
      </c>
      <c r="I1692">
        <v>2165</v>
      </c>
      <c r="J1692">
        <v>421.89</v>
      </c>
      <c r="K1692">
        <v>364.69</v>
      </c>
      <c r="L1692">
        <v>913391.85</v>
      </c>
      <c r="M1692">
        <v>789553.85</v>
      </c>
      <c r="N1692">
        <v>123838</v>
      </c>
    </row>
    <row r="1693" spans="1:14">
      <c r="A1693" t="s">
        <v>40</v>
      </c>
      <c r="B1693" t="s">
        <v>123</v>
      </c>
      <c r="C1693" t="s">
        <v>33</v>
      </c>
      <c r="D1693" t="s">
        <v>21</v>
      </c>
      <c r="E1693" t="s">
        <v>22</v>
      </c>
      <c r="F1693" s="18">
        <v>40209</v>
      </c>
      <c r="G1693">
        <v>200636374</v>
      </c>
      <c r="H1693" s="18">
        <v>40240</v>
      </c>
      <c r="I1693">
        <v>1617</v>
      </c>
      <c r="J1693">
        <v>81.73</v>
      </c>
      <c r="K1693">
        <v>56.67</v>
      </c>
      <c r="L1693">
        <v>132157.41</v>
      </c>
      <c r="M1693">
        <v>91635.39</v>
      </c>
      <c r="N1693">
        <v>40522.019999999997</v>
      </c>
    </row>
    <row r="1694" spans="1:14">
      <c r="A1694" t="s">
        <v>26</v>
      </c>
      <c r="B1694" t="s">
        <v>76</v>
      </c>
      <c r="C1694" t="s">
        <v>20</v>
      </c>
      <c r="D1694" t="s">
        <v>17</v>
      </c>
      <c r="E1694" t="s">
        <v>37</v>
      </c>
      <c r="F1694" s="18">
        <v>41229</v>
      </c>
      <c r="G1694">
        <v>170747125</v>
      </c>
      <c r="H1694" s="18">
        <v>41279</v>
      </c>
      <c r="I1694">
        <v>6723</v>
      </c>
      <c r="J1694">
        <v>152.58000000000001</v>
      </c>
      <c r="K1694">
        <v>97.44</v>
      </c>
      <c r="L1694">
        <v>1025795.34</v>
      </c>
      <c r="M1694">
        <v>655089.12</v>
      </c>
      <c r="N1694">
        <v>370706.22</v>
      </c>
    </row>
    <row r="1695" spans="1:14">
      <c r="A1695" t="s">
        <v>26</v>
      </c>
      <c r="B1695" t="s">
        <v>76</v>
      </c>
      <c r="C1695" t="s">
        <v>25</v>
      </c>
      <c r="D1695" t="s">
        <v>21</v>
      </c>
      <c r="E1695" t="s">
        <v>29</v>
      </c>
      <c r="F1695" s="18">
        <v>40790</v>
      </c>
      <c r="G1695">
        <v>903707301</v>
      </c>
      <c r="H1695" s="18">
        <v>40791</v>
      </c>
      <c r="I1695">
        <v>5928</v>
      </c>
      <c r="J1695">
        <v>47.45</v>
      </c>
      <c r="K1695">
        <v>31.79</v>
      </c>
      <c r="L1695">
        <v>281283.59999999998</v>
      </c>
      <c r="M1695">
        <v>188451.12</v>
      </c>
      <c r="N1695">
        <v>92832.48</v>
      </c>
    </row>
    <row r="1696" spans="1:14">
      <c r="A1696" t="s">
        <v>40</v>
      </c>
      <c r="B1696" t="s">
        <v>72</v>
      </c>
      <c r="C1696" t="s">
        <v>71</v>
      </c>
      <c r="D1696" t="s">
        <v>21</v>
      </c>
      <c r="E1696" t="s">
        <v>22</v>
      </c>
      <c r="F1696" s="18">
        <v>42627</v>
      </c>
      <c r="G1696">
        <v>104253232</v>
      </c>
      <c r="H1696" s="18">
        <v>42672</v>
      </c>
      <c r="I1696">
        <v>9703</v>
      </c>
      <c r="J1696">
        <v>154.06</v>
      </c>
      <c r="K1696">
        <v>90.93</v>
      </c>
      <c r="L1696">
        <v>1494844.18</v>
      </c>
      <c r="M1696">
        <v>882293.79</v>
      </c>
      <c r="N1696">
        <v>612550.39</v>
      </c>
    </row>
    <row r="1697" spans="1:14">
      <c r="A1697" t="s">
        <v>31</v>
      </c>
      <c r="B1697" t="s">
        <v>149</v>
      </c>
      <c r="C1697" t="s">
        <v>33</v>
      </c>
      <c r="D1697" t="s">
        <v>21</v>
      </c>
      <c r="E1697" t="s">
        <v>22</v>
      </c>
      <c r="F1697" s="18">
        <v>41182</v>
      </c>
      <c r="G1697">
        <v>947433745</v>
      </c>
      <c r="H1697" s="18">
        <v>41205</v>
      </c>
      <c r="I1697">
        <v>5554</v>
      </c>
      <c r="J1697">
        <v>81.73</v>
      </c>
      <c r="K1697">
        <v>56.67</v>
      </c>
      <c r="L1697">
        <v>453928.42</v>
      </c>
      <c r="M1697">
        <v>314745.18</v>
      </c>
      <c r="N1697">
        <v>139183.24</v>
      </c>
    </row>
    <row r="1698" spans="1:14">
      <c r="A1698" t="s">
        <v>34</v>
      </c>
      <c r="B1698" t="s">
        <v>60</v>
      </c>
      <c r="C1698" t="s">
        <v>16</v>
      </c>
      <c r="D1698" t="s">
        <v>21</v>
      </c>
      <c r="E1698" t="s">
        <v>22</v>
      </c>
      <c r="F1698" s="18">
        <v>42351</v>
      </c>
      <c r="G1698">
        <v>828610169</v>
      </c>
      <c r="H1698" s="18">
        <v>42399</v>
      </c>
      <c r="I1698">
        <v>3018</v>
      </c>
      <c r="J1698">
        <v>255.28</v>
      </c>
      <c r="K1698">
        <v>159.41999999999999</v>
      </c>
      <c r="L1698">
        <v>770435.04</v>
      </c>
      <c r="M1698">
        <v>481129.56</v>
      </c>
      <c r="N1698">
        <v>289305.48</v>
      </c>
    </row>
    <row r="1699" spans="1:14">
      <c r="A1699" t="s">
        <v>14</v>
      </c>
      <c r="B1699" t="s">
        <v>108</v>
      </c>
      <c r="C1699" t="s">
        <v>20</v>
      </c>
      <c r="D1699" t="s">
        <v>21</v>
      </c>
      <c r="E1699" t="s">
        <v>22</v>
      </c>
      <c r="F1699" s="18">
        <v>42736</v>
      </c>
      <c r="G1699">
        <v>813456332</v>
      </c>
      <c r="H1699" s="18">
        <v>42751</v>
      </c>
      <c r="I1699">
        <v>8660</v>
      </c>
      <c r="J1699">
        <v>152.58000000000001</v>
      </c>
      <c r="K1699">
        <v>97.44</v>
      </c>
      <c r="L1699">
        <v>1321342.8</v>
      </c>
      <c r="M1699">
        <v>843830.4</v>
      </c>
      <c r="N1699">
        <v>477512.4</v>
      </c>
    </row>
    <row r="1700" spans="1:14">
      <c r="A1700" t="s">
        <v>14</v>
      </c>
      <c r="B1700" t="s">
        <v>62</v>
      </c>
      <c r="C1700" t="s">
        <v>71</v>
      </c>
      <c r="D1700" t="s">
        <v>17</v>
      </c>
      <c r="E1700" t="s">
        <v>29</v>
      </c>
      <c r="F1700" s="18">
        <v>42096</v>
      </c>
      <c r="G1700">
        <v>687958562</v>
      </c>
      <c r="H1700" s="18">
        <v>42132</v>
      </c>
      <c r="I1700">
        <v>1081</v>
      </c>
      <c r="J1700">
        <v>154.06</v>
      </c>
      <c r="K1700">
        <v>90.93</v>
      </c>
      <c r="L1700">
        <v>166538.85999999999</v>
      </c>
      <c r="M1700">
        <v>98295.33</v>
      </c>
      <c r="N1700">
        <v>68243.53</v>
      </c>
    </row>
    <row r="1701" spans="1:14">
      <c r="A1701" t="s">
        <v>40</v>
      </c>
      <c r="B1701" t="s">
        <v>139</v>
      </c>
      <c r="C1701" t="s">
        <v>79</v>
      </c>
      <c r="D1701" t="s">
        <v>21</v>
      </c>
      <c r="E1701" t="s">
        <v>29</v>
      </c>
      <c r="F1701" s="18">
        <v>41961</v>
      </c>
      <c r="G1701">
        <v>308415687</v>
      </c>
      <c r="H1701" s="18">
        <v>41970</v>
      </c>
      <c r="I1701">
        <v>5910</v>
      </c>
      <c r="J1701">
        <v>668.27</v>
      </c>
      <c r="K1701">
        <v>502.54</v>
      </c>
      <c r="L1701">
        <v>3949475.7</v>
      </c>
      <c r="M1701">
        <v>2970011.4</v>
      </c>
      <c r="N1701">
        <v>979464.3</v>
      </c>
    </row>
    <row r="1702" spans="1:14">
      <c r="A1702" t="s">
        <v>31</v>
      </c>
      <c r="B1702" t="s">
        <v>223</v>
      </c>
      <c r="C1702" t="s">
        <v>20</v>
      </c>
      <c r="D1702" t="s">
        <v>21</v>
      </c>
      <c r="E1702" t="s">
        <v>22</v>
      </c>
      <c r="F1702" s="18">
        <v>41485</v>
      </c>
      <c r="G1702">
        <v>951439034</v>
      </c>
      <c r="H1702" s="18">
        <v>41533</v>
      </c>
      <c r="I1702">
        <v>808</v>
      </c>
      <c r="J1702">
        <v>152.58000000000001</v>
      </c>
      <c r="K1702">
        <v>97.44</v>
      </c>
      <c r="L1702">
        <v>123284.64</v>
      </c>
      <c r="M1702">
        <v>78731.520000000004</v>
      </c>
      <c r="N1702">
        <v>44553.120000000003</v>
      </c>
    </row>
    <row r="1703" spans="1:14">
      <c r="A1703" t="s">
        <v>34</v>
      </c>
      <c r="B1703" t="s">
        <v>84</v>
      </c>
      <c r="C1703" t="s">
        <v>20</v>
      </c>
      <c r="D1703" t="s">
        <v>17</v>
      </c>
      <c r="E1703" t="s">
        <v>37</v>
      </c>
      <c r="F1703" s="18">
        <v>41592</v>
      </c>
      <c r="G1703">
        <v>363952434</v>
      </c>
      <c r="H1703" s="18">
        <v>41593</v>
      </c>
      <c r="I1703">
        <v>468</v>
      </c>
      <c r="J1703">
        <v>152.58000000000001</v>
      </c>
      <c r="K1703">
        <v>97.44</v>
      </c>
      <c r="L1703">
        <v>71407.44</v>
      </c>
      <c r="M1703">
        <v>45601.919999999998</v>
      </c>
      <c r="N1703">
        <v>25805.52</v>
      </c>
    </row>
    <row r="1704" spans="1:14">
      <c r="A1704" t="s">
        <v>26</v>
      </c>
      <c r="B1704" t="s">
        <v>164</v>
      </c>
      <c r="C1704" t="s">
        <v>33</v>
      </c>
      <c r="D1704" t="s">
        <v>17</v>
      </c>
      <c r="E1704" t="s">
        <v>29</v>
      </c>
      <c r="F1704" s="18">
        <v>40830</v>
      </c>
      <c r="G1704">
        <v>413192212</v>
      </c>
      <c r="H1704" s="18">
        <v>40864</v>
      </c>
      <c r="I1704">
        <v>1612</v>
      </c>
      <c r="J1704">
        <v>81.73</v>
      </c>
      <c r="K1704">
        <v>56.67</v>
      </c>
      <c r="L1704">
        <v>131748.76</v>
      </c>
      <c r="M1704">
        <v>91352.04</v>
      </c>
      <c r="N1704">
        <v>40396.720000000001</v>
      </c>
    </row>
    <row r="1705" spans="1:14">
      <c r="A1705" t="s">
        <v>26</v>
      </c>
      <c r="B1705" t="s">
        <v>209</v>
      </c>
      <c r="C1705" t="s">
        <v>16</v>
      </c>
      <c r="D1705" t="s">
        <v>17</v>
      </c>
      <c r="E1705" t="s">
        <v>29</v>
      </c>
      <c r="F1705" s="18">
        <v>42287</v>
      </c>
      <c r="G1705">
        <v>336707198</v>
      </c>
      <c r="H1705" s="18">
        <v>42335</v>
      </c>
      <c r="I1705">
        <v>7997</v>
      </c>
      <c r="J1705">
        <v>255.28</v>
      </c>
      <c r="K1705">
        <v>159.41999999999999</v>
      </c>
      <c r="L1705">
        <v>2041474.16</v>
      </c>
      <c r="M1705">
        <v>1274881.74</v>
      </c>
      <c r="N1705">
        <v>766592.42</v>
      </c>
    </row>
    <row r="1706" spans="1:14">
      <c r="A1706" t="s">
        <v>31</v>
      </c>
      <c r="B1706" t="s">
        <v>89</v>
      </c>
      <c r="C1706" t="s">
        <v>33</v>
      </c>
      <c r="D1706" t="s">
        <v>17</v>
      </c>
      <c r="E1706" t="s">
        <v>29</v>
      </c>
      <c r="F1706" s="18">
        <v>41138</v>
      </c>
      <c r="G1706">
        <v>792358720</v>
      </c>
      <c r="H1706" s="18">
        <v>41145</v>
      </c>
      <c r="I1706">
        <v>5408</v>
      </c>
      <c r="J1706">
        <v>81.73</v>
      </c>
      <c r="K1706">
        <v>56.67</v>
      </c>
      <c r="L1706">
        <v>441995.84</v>
      </c>
      <c r="M1706">
        <v>306471.36</v>
      </c>
      <c r="N1706">
        <v>135524.48000000001</v>
      </c>
    </row>
    <row r="1707" spans="1:14">
      <c r="A1707" t="s">
        <v>23</v>
      </c>
      <c r="B1707" t="s">
        <v>83</v>
      </c>
      <c r="C1707" t="s">
        <v>59</v>
      </c>
      <c r="D1707" t="s">
        <v>21</v>
      </c>
      <c r="E1707" t="s">
        <v>29</v>
      </c>
      <c r="F1707" s="18">
        <v>42631</v>
      </c>
      <c r="G1707">
        <v>708320605</v>
      </c>
      <c r="H1707" s="18">
        <v>42648</v>
      </c>
      <c r="I1707">
        <v>6662</v>
      </c>
      <c r="J1707">
        <v>9.33</v>
      </c>
      <c r="K1707">
        <v>6.92</v>
      </c>
      <c r="L1707">
        <v>62156.46</v>
      </c>
      <c r="M1707">
        <v>46101.04</v>
      </c>
      <c r="N1707">
        <v>16055.42</v>
      </c>
    </row>
    <row r="1708" spans="1:14">
      <c r="A1708" t="s">
        <v>23</v>
      </c>
      <c r="B1708" t="s">
        <v>155</v>
      </c>
      <c r="C1708" t="s">
        <v>43</v>
      </c>
      <c r="D1708" t="s">
        <v>21</v>
      </c>
      <c r="E1708" t="s">
        <v>18</v>
      </c>
      <c r="F1708" s="18">
        <v>41338</v>
      </c>
      <c r="G1708">
        <v>433079183</v>
      </c>
      <c r="H1708" s="18">
        <v>41383</v>
      </c>
      <c r="I1708">
        <v>6609</v>
      </c>
      <c r="J1708">
        <v>651.21</v>
      </c>
      <c r="K1708">
        <v>524.96</v>
      </c>
      <c r="L1708">
        <v>4303846.8899999997</v>
      </c>
      <c r="M1708">
        <v>3469460.64</v>
      </c>
      <c r="N1708">
        <v>834386.25</v>
      </c>
    </row>
    <row r="1709" spans="1:14">
      <c r="A1709" t="s">
        <v>26</v>
      </c>
      <c r="B1709" t="s">
        <v>27</v>
      </c>
      <c r="C1709" t="s">
        <v>36</v>
      </c>
      <c r="D1709" t="s">
        <v>21</v>
      </c>
      <c r="E1709" t="s">
        <v>22</v>
      </c>
      <c r="F1709" s="18">
        <v>41900</v>
      </c>
      <c r="G1709">
        <v>385433280</v>
      </c>
      <c r="H1709" s="18">
        <v>41944</v>
      </c>
      <c r="I1709">
        <v>7128</v>
      </c>
      <c r="J1709">
        <v>109.28</v>
      </c>
      <c r="K1709">
        <v>35.840000000000003</v>
      </c>
      <c r="L1709">
        <v>778947.84</v>
      </c>
      <c r="M1709">
        <v>255467.51999999999</v>
      </c>
      <c r="N1709">
        <v>523480.32000000001</v>
      </c>
    </row>
    <row r="1710" spans="1:14">
      <c r="A1710" t="s">
        <v>23</v>
      </c>
      <c r="B1710" t="s">
        <v>218</v>
      </c>
      <c r="C1710" t="s">
        <v>33</v>
      </c>
      <c r="D1710" t="s">
        <v>21</v>
      </c>
      <c r="E1710" t="s">
        <v>29</v>
      </c>
      <c r="F1710" s="18">
        <v>41051</v>
      </c>
      <c r="G1710">
        <v>604494225</v>
      </c>
      <c r="H1710" s="18">
        <v>41085</v>
      </c>
      <c r="I1710">
        <v>2129</v>
      </c>
      <c r="J1710">
        <v>81.73</v>
      </c>
      <c r="K1710">
        <v>56.67</v>
      </c>
      <c r="L1710">
        <v>174003.17</v>
      </c>
      <c r="M1710">
        <v>120650.43</v>
      </c>
      <c r="N1710">
        <v>53352.74</v>
      </c>
    </row>
    <row r="1711" spans="1:14">
      <c r="A1711" t="s">
        <v>14</v>
      </c>
      <c r="B1711" t="s">
        <v>157</v>
      </c>
      <c r="C1711" t="s">
        <v>59</v>
      </c>
      <c r="D1711" t="s">
        <v>17</v>
      </c>
      <c r="E1711" t="s">
        <v>18</v>
      </c>
      <c r="F1711" s="18">
        <v>42828</v>
      </c>
      <c r="G1711">
        <v>299685847</v>
      </c>
      <c r="H1711" s="18">
        <v>42849</v>
      </c>
      <c r="I1711">
        <v>2557</v>
      </c>
      <c r="J1711">
        <v>9.33</v>
      </c>
      <c r="K1711">
        <v>6.92</v>
      </c>
      <c r="L1711">
        <v>23856.81</v>
      </c>
      <c r="M1711">
        <v>17694.439999999999</v>
      </c>
      <c r="N1711">
        <v>6162.37</v>
      </c>
    </row>
    <row r="1712" spans="1:14">
      <c r="A1712" t="s">
        <v>26</v>
      </c>
      <c r="B1712" t="s">
        <v>183</v>
      </c>
      <c r="C1712" t="s">
        <v>28</v>
      </c>
      <c r="D1712" t="s">
        <v>17</v>
      </c>
      <c r="E1712" t="s">
        <v>29</v>
      </c>
      <c r="F1712" s="18">
        <v>40592</v>
      </c>
      <c r="G1712">
        <v>100744473</v>
      </c>
      <c r="H1712" s="18">
        <v>40618</v>
      </c>
      <c r="I1712">
        <v>1383</v>
      </c>
      <c r="J1712">
        <v>205.7</v>
      </c>
      <c r="K1712">
        <v>117.11</v>
      </c>
      <c r="L1712">
        <v>284483.09999999998</v>
      </c>
      <c r="M1712">
        <v>161963.13</v>
      </c>
      <c r="N1712">
        <v>122519.97</v>
      </c>
    </row>
    <row r="1713" spans="1:14">
      <c r="A1713" t="s">
        <v>23</v>
      </c>
      <c r="B1713" t="s">
        <v>178</v>
      </c>
      <c r="C1713" t="s">
        <v>59</v>
      </c>
      <c r="D1713" t="s">
        <v>17</v>
      </c>
      <c r="E1713" t="s">
        <v>18</v>
      </c>
      <c r="F1713" s="18">
        <v>40542</v>
      </c>
      <c r="G1713">
        <v>707718932</v>
      </c>
      <c r="H1713" s="18">
        <v>40549</v>
      </c>
      <c r="I1713">
        <v>8614</v>
      </c>
      <c r="J1713">
        <v>9.33</v>
      </c>
      <c r="K1713">
        <v>6.92</v>
      </c>
      <c r="L1713">
        <v>80368.62</v>
      </c>
      <c r="M1713">
        <v>59608.88</v>
      </c>
      <c r="N1713">
        <v>20759.740000000002</v>
      </c>
    </row>
    <row r="1714" spans="1:14">
      <c r="A1714" t="s">
        <v>26</v>
      </c>
      <c r="B1714" t="s">
        <v>180</v>
      </c>
      <c r="C1714" t="s">
        <v>25</v>
      </c>
      <c r="D1714" t="s">
        <v>21</v>
      </c>
      <c r="E1714" t="s">
        <v>29</v>
      </c>
      <c r="F1714" s="18">
        <v>40965</v>
      </c>
      <c r="G1714">
        <v>640970551</v>
      </c>
      <c r="H1714" s="18">
        <v>41001</v>
      </c>
      <c r="I1714">
        <v>6285</v>
      </c>
      <c r="J1714">
        <v>47.45</v>
      </c>
      <c r="K1714">
        <v>31.79</v>
      </c>
      <c r="L1714">
        <v>298223.25</v>
      </c>
      <c r="M1714">
        <v>199800.15</v>
      </c>
      <c r="N1714">
        <v>98423.1</v>
      </c>
    </row>
    <row r="1715" spans="1:14">
      <c r="A1715" t="s">
        <v>40</v>
      </c>
      <c r="B1715" t="s">
        <v>78</v>
      </c>
      <c r="C1715" t="s">
        <v>28</v>
      </c>
      <c r="D1715" t="s">
        <v>17</v>
      </c>
      <c r="E1715" t="s">
        <v>37</v>
      </c>
      <c r="F1715" s="18">
        <v>41924</v>
      </c>
      <c r="G1715">
        <v>291173160</v>
      </c>
      <c r="H1715" s="18">
        <v>41945</v>
      </c>
      <c r="I1715">
        <v>3463</v>
      </c>
      <c r="J1715">
        <v>205.7</v>
      </c>
      <c r="K1715">
        <v>117.11</v>
      </c>
      <c r="L1715">
        <v>712339.1</v>
      </c>
      <c r="M1715">
        <v>405551.93</v>
      </c>
      <c r="N1715">
        <v>306787.17</v>
      </c>
    </row>
    <row r="1716" spans="1:14">
      <c r="A1716" t="s">
        <v>14</v>
      </c>
      <c r="B1716" t="s">
        <v>88</v>
      </c>
      <c r="C1716" t="s">
        <v>79</v>
      </c>
      <c r="D1716" t="s">
        <v>21</v>
      </c>
      <c r="E1716" t="s">
        <v>18</v>
      </c>
      <c r="F1716" s="18">
        <v>41101</v>
      </c>
      <c r="G1716">
        <v>569313085</v>
      </c>
      <c r="H1716" s="18">
        <v>41139</v>
      </c>
      <c r="I1716">
        <v>1248</v>
      </c>
      <c r="J1716">
        <v>668.27</v>
      </c>
      <c r="K1716">
        <v>502.54</v>
      </c>
      <c r="L1716">
        <v>834000.96</v>
      </c>
      <c r="M1716">
        <v>627169.92000000004</v>
      </c>
      <c r="N1716">
        <v>206831.04</v>
      </c>
    </row>
    <row r="1717" spans="1:14">
      <c r="A1717" t="s">
        <v>23</v>
      </c>
      <c r="B1717" t="s">
        <v>175</v>
      </c>
      <c r="C1717" t="s">
        <v>79</v>
      </c>
      <c r="D1717" t="s">
        <v>21</v>
      </c>
      <c r="E1717" t="s">
        <v>22</v>
      </c>
      <c r="F1717" s="18">
        <v>40718</v>
      </c>
      <c r="G1717">
        <v>656689155</v>
      </c>
      <c r="H1717" s="18">
        <v>40764</v>
      </c>
      <c r="I1717">
        <v>7769</v>
      </c>
      <c r="J1717">
        <v>668.27</v>
      </c>
      <c r="K1717">
        <v>502.54</v>
      </c>
      <c r="L1717">
        <v>5191789.63</v>
      </c>
      <c r="M1717">
        <v>3904233.26</v>
      </c>
      <c r="N1717">
        <v>1287556.3700000001</v>
      </c>
    </row>
    <row r="1718" spans="1:14">
      <c r="A1718" t="s">
        <v>14</v>
      </c>
      <c r="B1718" t="s">
        <v>19</v>
      </c>
      <c r="C1718" t="s">
        <v>20</v>
      </c>
      <c r="D1718" t="s">
        <v>17</v>
      </c>
      <c r="E1718" t="s">
        <v>22</v>
      </c>
      <c r="F1718" s="18">
        <v>40621</v>
      </c>
      <c r="G1718">
        <v>254912698</v>
      </c>
      <c r="H1718" s="18">
        <v>40641</v>
      </c>
      <c r="I1718">
        <v>3187</v>
      </c>
      <c r="J1718">
        <v>152.58000000000001</v>
      </c>
      <c r="K1718">
        <v>97.44</v>
      </c>
      <c r="L1718">
        <v>486272.46</v>
      </c>
      <c r="M1718">
        <v>310541.28000000003</v>
      </c>
      <c r="N1718">
        <v>175731.18</v>
      </c>
    </row>
    <row r="1719" spans="1:14">
      <c r="A1719" t="s">
        <v>23</v>
      </c>
      <c r="B1719" t="s">
        <v>178</v>
      </c>
      <c r="C1719" t="s">
        <v>25</v>
      </c>
      <c r="D1719" t="s">
        <v>21</v>
      </c>
      <c r="E1719" t="s">
        <v>18</v>
      </c>
      <c r="F1719" s="18">
        <v>42425</v>
      </c>
      <c r="G1719">
        <v>935907542</v>
      </c>
      <c r="H1719" s="18">
        <v>42450</v>
      </c>
      <c r="I1719">
        <v>4695</v>
      </c>
      <c r="J1719">
        <v>47.45</v>
      </c>
      <c r="K1719">
        <v>31.79</v>
      </c>
      <c r="L1719">
        <v>222777.75</v>
      </c>
      <c r="M1719">
        <v>149254.04999999999</v>
      </c>
      <c r="N1719">
        <v>73523.7</v>
      </c>
    </row>
    <row r="1720" spans="1:14">
      <c r="A1720" t="s">
        <v>31</v>
      </c>
      <c r="B1720" t="s">
        <v>49</v>
      </c>
      <c r="C1720" t="s">
        <v>50</v>
      </c>
      <c r="D1720" t="s">
        <v>21</v>
      </c>
      <c r="E1720" t="s">
        <v>22</v>
      </c>
      <c r="F1720" s="18">
        <v>42604</v>
      </c>
      <c r="G1720">
        <v>291910016</v>
      </c>
      <c r="H1720" s="18">
        <v>42640</v>
      </c>
      <c r="I1720">
        <v>1515</v>
      </c>
      <c r="J1720">
        <v>421.89</v>
      </c>
      <c r="K1720">
        <v>364.69</v>
      </c>
      <c r="L1720">
        <v>639163.35</v>
      </c>
      <c r="M1720">
        <v>552505.35</v>
      </c>
      <c r="N1720">
        <v>86658</v>
      </c>
    </row>
    <row r="1721" spans="1:14">
      <c r="A1721" t="s">
        <v>40</v>
      </c>
      <c r="B1721" t="s">
        <v>170</v>
      </c>
      <c r="C1721" t="s">
        <v>59</v>
      </c>
      <c r="D1721" t="s">
        <v>17</v>
      </c>
      <c r="E1721" t="s">
        <v>22</v>
      </c>
      <c r="F1721" s="18">
        <v>42170</v>
      </c>
      <c r="G1721">
        <v>485468947</v>
      </c>
      <c r="H1721" s="18">
        <v>42186</v>
      </c>
      <c r="I1721">
        <v>9905</v>
      </c>
      <c r="J1721">
        <v>9.33</v>
      </c>
      <c r="K1721">
        <v>6.92</v>
      </c>
      <c r="L1721">
        <v>92413.65</v>
      </c>
      <c r="M1721">
        <v>68542.600000000006</v>
      </c>
      <c r="N1721">
        <v>23871.05</v>
      </c>
    </row>
    <row r="1722" spans="1:14">
      <c r="A1722" t="s">
        <v>14</v>
      </c>
      <c r="B1722" t="s">
        <v>108</v>
      </c>
      <c r="C1722" t="s">
        <v>33</v>
      </c>
      <c r="D1722" t="s">
        <v>21</v>
      </c>
      <c r="E1722" t="s">
        <v>37</v>
      </c>
      <c r="F1722" s="18">
        <v>42524</v>
      </c>
      <c r="G1722">
        <v>599445664</v>
      </c>
      <c r="H1722" s="18">
        <v>42570</v>
      </c>
      <c r="I1722">
        <v>8148</v>
      </c>
      <c r="J1722">
        <v>81.73</v>
      </c>
      <c r="K1722">
        <v>56.67</v>
      </c>
      <c r="L1722">
        <v>665936.04</v>
      </c>
      <c r="M1722">
        <v>461747.16</v>
      </c>
      <c r="N1722">
        <v>204188.88</v>
      </c>
    </row>
    <row r="1723" spans="1:14">
      <c r="A1723" t="s">
        <v>40</v>
      </c>
      <c r="B1723" t="s">
        <v>113</v>
      </c>
      <c r="C1723" t="s">
        <v>16</v>
      </c>
      <c r="D1723" t="s">
        <v>21</v>
      </c>
      <c r="E1723" t="s">
        <v>22</v>
      </c>
      <c r="F1723" s="18">
        <v>41306</v>
      </c>
      <c r="G1723">
        <v>687013995</v>
      </c>
      <c r="H1723" s="18">
        <v>41346</v>
      </c>
      <c r="I1723">
        <v>1563</v>
      </c>
      <c r="J1723">
        <v>255.28</v>
      </c>
      <c r="K1723">
        <v>159.41999999999999</v>
      </c>
      <c r="L1723">
        <v>399002.64</v>
      </c>
      <c r="M1723">
        <v>249173.46</v>
      </c>
      <c r="N1723">
        <v>149829.18</v>
      </c>
    </row>
    <row r="1724" spans="1:14">
      <c r="A1724" t="s">
        <v>23</v>
      </c>
      <c r="B1724" t="s">
        <v>208</v>
      </c>
      <c r="C1724" t="s">
        <v>79</v>
      </c>
      <c r="D1724" t="s">
        <v>21</v>
      </c>
      <c r="E1724" t="s">
        <v>22</v>
      </c>
      <c r="F1724" s="18">
        <v>42077</v>
      </c>
      <c r="G1724">
        <v>421660268</v>
      </c>
      <c r="H1724" s="18">
        <v>42105</v>
      </c>
      <c r="I1724">
        <v>7498</v>
      </c>
      <c r="J1724">
        <v>668.27</v>
      </c>
      <c r="K1724">
        <v>502.54</v>
      </c>
      <c r="L1724">
        <v>5010688.46</v>
      </c>
      <c r="M1724">
        <v>3768044.92</v>
      </c>
      <c r="N1724">
        <v>1242643.54</v>
      </c>
    </row>
    <row r="1725" spans="1:14">
      <c r="A1725" t="s">
        <v>23</v>
      </c>
      <c r="B1725" t="s">
        <v>83</v>
      </c>
      <c r="C1725" t="s">
        <v>45</v>
      </c>
      <c r="D1725" t="s">
        <v>21</v>
      </c>
      <c r="E1725" t="s">
        <v>22</v>
      </c>
      <c r="F1725" s="18">
        <v>41873</v>
      </c>
      <c r="G1725">
        <v>447183310</v>
      </c>
      <c r="H1725" s="18">
        <v>41901</v>
      </c>
      <c r="I1725">
        <v>334</v>
      </c>
      <c r="J1725">
        <v>437.2</v>
      </c>
      <c r="K1725">
        <v>263.33</v>
      </c>
      <c r="L1725">
        <v>146024.79999999999</v>
      </c>
      <c r="M1725">
        <v>87952.22</v>
      </c>
      <c r="N1725">
        <v>58072.58</v>
      </c>
    </row>
    <row r="1726" spans="1:14">
      <c r="A1726" t="s">
        <v>23</v>
      </c>
      <c r="B1726" t="s">
        <v>58</v>
      </c>
      <c r="C1726" t="s">
        <v>71</v>
      </c>
      <c r="D1726" t="s">
        <v>21</v>
      </c>
      <c r="E1726" t="s">
        <v>29</v>
      </c>
      <c r="F1726" s="18">
        <v>40884</v>
      </c>
      <c r="G1726">
        <v>127694451</v>
      </c>
      <c r="H1726" s="18">
        <v>40904</v>
      </c>
      <c r="I1726">
        <v>6481</v>
      </c>
      <c r="J1726">
        <v>154.06</v>
      </c>
      <c r="K1726">
        <v>90.93</v>
      </c>
      <c r="L1726">
        <v>998462.86</v>
      </c>
      <c r="M1726">
        <v>589317.32999999996</v>
      </c>
      <c r="N1726">
        <v>409145.53</v>
      </c>
    </row>
    <row r="1727" spans="1:14">
      <c r="A1727" t="s">
        <v>23</v>
      </c>
      <c r="B1727" t="s">
        <v>206</v>
      </c>
      <c r="C1727" t="s">
        <v>50</v>
      </c>
      <c r="D1727" t="s">
        <v>21</v>
      </c>
      <c r="E1727" t="s">
        <v>18</v>
      </c>
      <c r="F1727" s="18">
        <v>41073</v>
      </c>
      <c r="G1727">
        <v>697617518</v>
      </c>
      <c r="H1727" s="18">
        <v>41097</v>
      </c>
      <c r="I1727">
        <v>9381</v>
      </c>
      <c r="J1727">
        <v>421.89</v>
      </c>
      <c r="K1727">
        <v>364.69</v>
      </c>
      <c r="L1727">
        <v>3957750.09</v>
      </c>
      <c r="M1727">
        <v>3421156.89</v>
      </c>
      <c r="N1727">
        <v>536593.19999999995</v>
      </c>
    </row>
    <row r="1728" spans="1:14">
      <c r="A1728" t="s">
        <v>23</v>
      </c>
      <c r="B1728" t="s">
        <v>118</v>
      </c>
      <c r="C1728" t="s">
        <v>33</v>
      </c>
      <c r="D1728" t="s">
        <v>21</v>
      </c>
      <c r="E1728" t="s">
        <v>29</v>
      </c>
      <c r="F1728" s="18">
        <v>42026</v>
      </c>
      <c r="G1728">
        <v>311688840</v>
      </c>
      <c r="H1728" s="18">
        <v>42049</v>
      </c>
      <c r="I1728">
        <v>4509</v>
      </c>
      <c r="J1728">
        <v>81.73</v>
      </c>
      <c r="K1728">
        <v>56.67</v>
      </c>
      <c r="L1728">
        <v>368520.57</v>
      </c>
      <c r="M1728">
        <v>255525.03</v>
      </c>
      <c r="N1728">
        <v>112995.54</v>
      </c>
    </row>
    <row r="1729" spans="1:14">
      <c r="A1729" t="s">
        <v>31</v>
      </c>
      <c r="B1729" t="s">
        <v>96</v>
      </c>
      <c r="C1729" t="s">
        <v>79</v>
      </c>
      <c r="D1729" t="s">
        <v>21</v>
      </c>
      <c r="E1729" t="s">
        <v>18</v>
      </c>
      <c r="F1729" s="18">
        <v>42332</v>
      </c>
      <c r="G1729">
        <v>794957244</v>
      </c>
      <c r="H1729" s="18">
        <v>42369</v>
      </c>
      <c r="I1729">
        <v>4369</v>
      </c>
      <c r="J1729">
        <v>668.27</v>
      </c>
      <c r="K1729">
        <v>502.54</v>
      </c>
      <c r="L1729">
        <v>2919671.63</v>
      </c>
      <c r="M1729">
        <v>2195597.2599999998</v>
      </c>
      <c r="N1729">
        <v>724074.37</v>
      </c>
    </row>
    <row r="1730" spans="1:14">
      <c r="A1730" t="s">
        <v>31</v>
      </c>
      <c r="B1730" t="s">
        <v>61</v>
      </c>
      <c r="C1730" t="s">
        <v>71</v>
      </c>
      <c r="D1730" t="s">
        <v>21</v>
      </c>
      <c r="E1730" t="s">
        <v>37</v>
      </c>
      <c r="F1730" s="18">
        <v>40974</v>
      </c>
      <c r="G1730">
        <v>892784059</v>
      </c>
      <c r="H1730" s="18">
        <v>40974</v>
      </c>
      <c r="I1730">
        <v>3497</v>
      </c>
      <c r="J1730">
        <v>154.06</v>
      </c>
      <c r="K1730">
        <v>90.93</v>
      </c>
      <c r="L1730">
        <v>538747.81999999995</v>
      </c>
      <c r="M1730">
        <v>317982.21000000002</v>
      </c>
      <c r="N1730">
        <v>220765.61</v>
      </c>
    </row>
    <row r="1731" spans="1:14">
      <c r="A1731" t="s">
        <v>40</v>
      </c>
      <c r="B1731" t="s">
        <v>169</v>
      </c>
      <c r="C1731" t="s">
        <v>36</v>
      </c>
      <c r="D1731" t="s">
        <v>17</v>
      </c>
      <c r="E1731" t="s">
        <v>29</v>
      </c>
      <c r="F1731" s="18">
        <v>41468</v>
      </c>
      <c r="G1731">
        <v>320843112</v>
      </c>
      <c r="H1731" s="18">
        <v>41504</v>
      </c>
      <c r="I1731">
        <v>3462</v>
      </c>
      <c r="J1731">
        <v>109.28</v>
      </c>
      <c r="K1731">
        <v>35.840000000000003</v>
      </c>
      <c r="L1731">
        <v>378327.36</v>
      </c>
      <c r="M1731">
        <v>124078.08</v>
      </c>
      <c r="N1731">
        <v>254249.28</v>
      </c>
    </row>
    <row r="1732" spans="1:14">
      <c r="A1732" t="s">
        <v>26</v>
      </c>
      <c r="B1732" t="s">
        <v>176</v>
      </c>
      <c r="C1732" t="s">
        <v>71</v>
      </c>
      <c r="D1732" t="s">
        <v>21</v>
      </c>
      <c r="E1732" t="s">
        <v>37</v>
      </c>
      <c r="F1732" s="18">
        <v>42191</v>
      </c>
      <c r="G1732">
        <v>215120732</v>
      </c>
      <c r="H1732" s="18">
        <v>42219</v>
      </c>
      <c r="I1732">
        <v>7860</v>
      </c>
      <c r="J1732">
        <v>154.06</v>
      </c>
      <c r="K1732">
        <v>90.93</v>
      </c>
      <c r="L1732">
        <v>1210911.6000000001</v>
      </c>
      <c r="M1732">
        <v>714709.8</v>
      </c>
      <c r="N1732">
        <v>496201.8</v>
      </c>
    </row>
    <row r="1733" spans="1:14">
      <c r="A1733" t="s">
        <v>31</v>
      </c>
      <c r="B1733" t="s">
        <v>44</v>
      </c>
      <c r="C1733" t="s">
        <v>25</v>
      </c>
      <c r="D1733" t="s">
        <v>21</v>
      </c>
      <c r="E1733" t="s">
        <v>18</v>
      </c>
      <c r="F1733" s="18">
        <v>40524</v>
      </c>
      <c r="G1733">
        <v>881915748</v>
      </c>
      <c r="H1733" s="18">
        <v>40526</v>
      </c>
      <c r="I1733">
        <v>7323</v>
      </c>
      <c r="J1733">
        <v>47.45</v>
      </c>
      <c r="K1733">
        <v>31.79</v>
      </c>
      <c r="L1733">
        <v>347476.35</v>
      </c>
      <c r="M1733">
        <v>232798.17</v>
      </c>
      <c r="N1733">
        <v>114678.18</v>
      </c>
    </row>
    <row r="1734" spans="1:14">
      <c r="A1734" t="s">
        <v>40</v>
      </c>
      <c r="B1734" t="s">
        <v>167</v>
      </c>
      <c r="C1734" t="s">
        <v>25</v>
      </c>
      <c r="D1734" t="s">
        <v>21</v>
      </c>
      <c r="E1734" t="s">
        <v>37</v>
      </c>
      <c r="F1734" s="18">
        <v>42534</v>
      </c>
      <c r="G1734">
        <v>447839486</v>
      </c>
      <c r="H1734" s="18">
        <v>42579</v>
      </c>
      <c r="I1734">
        <v>4511</v>
      </c>
      <c r="J1734">
        <v>47.45</v>
      </c>
      <c r="K1734">
        <v>31.79</v>
      </c>
      <c r="L1734">
        <v>214046.95</v>
      </c>
      <c r="M1734">
        <v>143404.69</v>
      </c>
      <c r="N1734">
        <v>70642.259999999995</v>
      </c>
    </row>
    <row r="1735" spans="1:14">
      <c r="A1735" t="s">
        <v>31</v>
      </c>
      <c r="B1735" t="s">
        <v>44</v>
      </c>
      <c r="C1735" t="s">
        <v>25</v>
      </c>
      <c r="D1735" t="s">
        <v>21</v>
      </c>
      <c r="E1735" t="s">
        <v>22</v>
      </c>
      <c r="F1735" s="18">
        <v>42231</v>
      </c>
      <c r="G1735">
        <v>709815776</v>
      </c>
      <c r="H1735" s="18">
        <v>42263</v>
      </c>
      <c r="I1735">
        <v>9117</v>
      </c>
      <c r="J1735">
        <v>47.45</v>
      </c>
      <c r="K1735">
        <v>31.79</v>
      </c>
      <c r="L1735">
        <v>432601.65</v>
      </c>
      <c r="M1735">
        <v>289829.43</v>
      </c>
      <c r="N1735">
        <v>142772.22</v>
      </c>
    </row>
    <row r="1736" spans="1:14">
      <c r="A1736" t="s">
        <v>23</v>
      </c>
      <c r="B1736" t="s">
        <v>124</v>
      </c>
      <c r="C1736" t="s">
        <v>45</v>
      </c>
      <c r="D1736" t="s">
        <v>21</v>
      </c>
      <c r="E1736" t="s">
        <v>18</v>
      </c>
      <c r="F1736" s="18">
        <v>42314</v>
      </c>
      <c r="G1736">
        <v>385080945</v>
      </c>
      <c r="H1736" s="18">
        <v>42315</v>
      </c>
      <c r="I1736">
        <v>2864</v>
      </c>
      <c r="J1736">
        <v>437.2</v>
      </c>
      <c r="K1736">
        <v>263.33</v>
      </c>
      <c r="L1736">
        <v>1252140.8</v>
      </c>
      <c r="M1736">
        <v>754177.12</v>
      </c>
      <c r="N1736">
        <v>497963.68</v>
      </c>
    </row>
    <row r="1737" spans="1:14">
      <c r="A1737" t="s">
        <v>26</v>
      </c>
      <c r="B1737" t="s">
        <v>180</v>
      </c>
      <c r="C1737" t="s">
        <v>45</v>
      </c>
      <c r="D1737" t="s">
        <v>17</v>
      </c>
      <c r="E1737" t="s">
        <v>29</v>
      </c>
      <c r="F1737" s="18">
        <v>41719</v>
      </c>
      <c r="G1737">
        <v>961183822</v>
      </c>
      <c r="H1737" s="18">
        <v>41750</v>
      </c>
      <c r="I1737">
        <v>4507</v>
      </c>
      <c r="J1737">
        <v>437.2</v>
      </c>
      <c r="K1737">
        <v>263.33</v>
      </c>
      <c r="L1737">
        <v>1970460.4</v>
      </c>
      <c r="M1737">
        <v>1186828.31</v>
      </c>
      <c r="N1737">
        <v>783632.09</v>
      </c>
    </row>
    <row r="1738" spans="1:14">
      <c r="A1738" t="s">
        <v>31</v>
      </c>
      <c r="B1738" t="s">
        <v>163</v>
      </c>
      <c r="C1738" t="s">
        <v>28</v>
      </c>
      <c r="D1738" t="s">
        <v>21</v>
      </c>
      <c r="E1738" t="s">
        <v>18</v>
      </c>
      <c r="F1738" s="18">
        <v>42538</v>
      </c>
      <c r="G1738">
        <v>845985734</v>
      </c>
      <c r="H1738" s="18">
        <v>42549</v>
      </c>
      <c r="I1738">
        <v>4833</v>
      </c>
      <c r="J1738">
        <v>205.7</v>
      </c>
      <c r="K1738">
        <v>117.11</v>
      </c>
      <c r="L1738">
        <v>994148.1</v>
      </c>
      <c r="M1738">
        <v>565992.63</v>
      </c>
      <c r="N1738">
        <v>428155.47</v>
      </c>
    </row>
    <row r="1739" spans="1:14">
      <c r="A1739" t="s">
        <v>26</v>
      </c>
      <c r="B1739" t="s">
        <v>151</v>
      </c>
      <c r="C1739" t="s">
        <v>45</v>
      </c>
      <c r="D1739" t="s">
        <v>21</v>
      </c>
      <c r="E1739" t="s">
        <v>22</v>
      </c>
      <c r="F1739" s="18">
        <v>40337</v>
      </c>
      <c r="G1739">
        <v>317660510</v>
      </c>
      <c r="H1739" s="18">
        <v>40358</v>
      </c>
      <c r="I1739">
        <v>1659</v>
      </c>
      <c r="J1739">
        <v>437.2</v>
      </c>
      <c r="K1739">
        <v>263.33</v>
      </c>
      <c r="L1739">
        <v>725314.8</v>
      </c>
      <c r="M1739">
        <v>436864.47</v>
      </c>
      <c r="N1739">
        <v>288450.33</v>
      </c>
    </row>
    <row r="1740" spans="1:14">
      <c r="A1740" t="s">
        <v>40</v>
      </c>
      <c r="B1740" t="s">
        <v>140</v>
      </c>
      <c r="C1740" t="s">
        <v>71</v>
      </c>
      <c r="D1740" t="s">
        <v>17</v>
      </c>
      <c r="E1740" t="s">
        <v>29</v>
      </c>
      <c r="F1740" s="18">
        <v>42135</v>
      </c>
      <c r="G1740">
        <v>174694478</v>
      </c>
      <c r="H1740" s="18">
        <v>42135</v>
      </c>
      <c r="I1740">
        <v>4833</v>
      </c>
      <c r="J1740">
        <v>154.06</v>
      </c>
      <c r="K1740">
        <v>90.93</v>
      </c>
      <c r="L1740">
        <v>744571.98</v>
      </c>
      <c r="M1740">
        <v>439464.69</v>
      </c>
      <c r="N1740">
        <v>305107.28999999998</v>
      </c>
    </row>
    <row r="1741" spans="1:14">
      <c r="A1741" t="s">
        <v>34</v>
      </c>
      <c r="B1741" t="s">
        <v>85</v>
      </c>
      <c r="C1741" t="s">
        <v>36</v>
      </c>
      <c r="D1741" t="s">
        <v>21</v>
      </c>
      <c r="E1741" t="s">
        <v>18</v>
      </c>
      <c r="F1741" s="18">
        <v>42894</v>
      </c>
      <c r="G1741">
        <v>385886466</v>
      </c>
      <c r="H1741" s="18">
        <v>42926</v>
      </c>
      <c r="I1741">
        <v>1235</v>
      </c>
      <c r="J1741">
        <v>109.28</v>
      </c>
      <c r="K1741">
        <v>35.840000000000003</v>
      </c>
      <c r="L1741">
        <v>134960.79999999999</v>
      </c>
      <c r="M1741">
        <v>44262.400000000001</v>
      </c>
      <c r="N1741">
        <v>90698.4</v>
      </c>
    </row>
    <row r="1742" spans="1:14">
      <c r="A1742" t="s">
        <v>26</v>
      </c>
      <c r="B1742" t="s">
        <v>194</v>
      </c>
      <c r="C1742" t="s">
        <v>45</v>
      </c>
      <c r="D1742" t="s">
        <v>21</v>
      </c>
      <c r="E1742" t="s">
        <v>22</v>
      </c>
      <c r="F1742" s="18">
        <v>40728</v>
      </c>
      <c r="G1742">
        <v>540347802</v>
      </c>
      <c r="H1742" s="18">
        <v>40735</v>
      </c>
      <c r="I1742">
        <v>9777</v>
      </c>
      <c r="J1742">
        <v>437.2</v>
      </c>
      <c r="K1742">
        <v>263.33</v>
      </c>
      <c r="L1742">
        <v>4274504.4000000004</v>
      </c>
      <c r="M1742">
        <v>2574577.41</v>
      </c>
      <c r="N1742">
        <v>1699926.99</v>
      </c>
    </row>
    <row r="1743" spans="1:14">
      <c r="A1743" t="s">
        <v>40</v>
      </c>
      <c r="B1743" t="s">
        <v>127</v>
      </c>
      <c r="C1743" t="s">
        <v>36</v>
      </c>
      <c r="D1743" t="s">
        <v>17</v>
      </c>
      <c r="E1743" t="s">
        <v>37</v>
      </c>
      <c r="F1743" s="18">
        <v>41058</v>
      </c>
      <c r="G1743">
        <v>297502315</v>
      </c>
      <c r="H1743" s="18">
        <v>41068</v>
      </c>
      <c r="I1743">
        <v>6401</v>
      </c>
      <c r="J1743">
        <v>109.28</v>
      </c>
      <c r="K1743">
        <v>35.840000000000003</v>
      </c>
      <c r="L1743">
        <v>699501.28</v>
      </c>
      <c r="M1743">
        <v>229411.84</v>
      </c>
      <c r="N1743">
        <v>470089.44</v>
      </c>
    </row>
    <row r="1744" spans="1:14">
      <c r="A1744" t="s">
        <v>40</v>
      </c>
      <c r="B1744" t="s">
        <v>139</v>
      </c>
      <c r="C1744" t="s">
        <v>25</v>
      </c>
      <c r="D1744" t="s">
        <v>21</v>
      </c>
      <c r="E1744" t="s">
        <v>18</v>
      </c>
      <c r="F1744" s="18">
        <v>41395</v>
      </c>
      <c r="G1744">
        <v>737086331</v>
      </c>
      <c r="H1744" s="18">
        <v>41429</v>
      </c>
      <c r="I1744">
        <v>9080</v>
      </c>
      <c r="J1744">
        <v>47.45</v>
      </c>
      <c r="K1744">
        <v>31.79</v>
      </c>
      <c r="L1744">
        <v>430846</v>
      </c>
      <c r="M1744">
        <v>288653.2</v>
      </c>
      <c r="N1744">
        <v>142192.79999999999</v>
      </c>
    </row>
    <row r="1745" spans="1:14">
      <c r="A1745" t="s">
        <v>23</v>
      </c>
      <c r="B1745" t="s">
        <v>171</v>
      </c>
      <c r="C1745" t="s">
        <v>79</v>
      </c>
      <c r="D1745" t="s">
        <v>21</v>
      </c>
      <c r="E1745" t="s">
        <v>18</v>
      </c>
      <c r="F1745" s="18">
        <v>41022</v>
      </c>
      <c r="G1745">
        <v>309148681</v>
      </c>
      <c r="H1745" s="18">
        <v>41034</v>
      </c>
      <c r="I1745">
        <v>2819</v>
      </c>
      <c r="J1745">
        <v>668.27</v>
      </c>
      <c r="K1745">
        <v>502.54</v>
      </c>
      <c r="L1745">
        <v>1883853.13</v>
      </c>
      <c r="M1745">
        <v>1416660.26</v>
      </c>
      <c r="N1745">
        <v>467192.87</v>
      </c>
    </row>
    <row r="1746" spans="1:14">
      <c r="A1746" t="s">
        <v>14</v>
      </c>
      <c r="B1746" t="s">
        <v>47</v>
      </c>
      <c r="C1746" t="s">
        <v>43</v>
      </c>
      <c r="D1746" t="s">
        <v>21</v>
      </c>
      <c r="E1746" t="s">
        <v>29</v>
      </c>
      <c r="F1746" s="18">
        <v>42376</v>
      </c>
      <c r="G1746">
        <v>684050691</v>
      </c>
      <c r="H1746" s="18">
        <v>42418</v>
      </c>
      <c r="I1746">
        <v>4655</v>
      </c>
      <c r="J1746">
        <v>651.21</v>
      </c>
      <c r="K1746">
        <v>524.96</v>
      </c>
      <c r="L1746">
        <v>3031382.55</v>
      </c>
      <c r="M1746">
        <v>2443688.7999999998</v>
      </c>
      <c r="N1746">
        <v>587693.75</v>
      </c>
    </row>
    <row r="1747" spans="1:14">
      <c r="A1747" t="s">
        <v>40</v>
      </c>
      <c r="B1747" t="s">
        <v>221</v>
      </c>
      <c r="C1747" t="s">
        <v>20</v>
      </c>
      <c r="D1747" t="s">
        <v>17</v>
      </c>
      <c r="E1747" t="s">
        <v>22</v>
      </c>
      <c r="F1747" s="18">
        <v>41370</v>
      </c>
      <c r="G1747">
        <v>902466189</v>
      </c>
      <c r="H1747" s="18">
        <v>41377</v>
      </c>
      <c r="I1747">
        <v>8655</v>
      </c>
      <c r="J1747">
        <v>152.58000000000001</v>
      </c>
      <c r="K1747">
        <v>97.44</v>
      </c>
      <c r="L1747">
        <v>1320579.8999999999</v>
      </c>
      <c r="M1747">
        <v>843343.2</v>
      </c>
      <c r="N1747">
        <v>477236.7</v>
      </c>
    </row>
    <row r="1748" spans="1:14">
      <c r="A1748" t="s">
        <v>34</v>
      </c>
      <c r="B1748" t="s">
        <v>68</v>
      </c>
      <c r="C1748" t="s">
        <v>71</v>
      </c>
      <c r="D1748" t="s">
        <v>21</v>
      </c>
      <c r="E1748" t="s">
        <v>37</v>
      </c>
      <c r="F1748" s="18">
        <v>42601</v>
      </c>
      <c r="G1748">
        <v>525381505</v>
      </c>
      <c r="H1748" s="18">
        <v>42609</v>
      </c>
      <c r="I1748">
        <v>917</v>
      </c>
      <c r="J1748">
        <v>154.06</v>
      </c>
      <c r="K1748">
        <v>90.93</v>
      </c>
      <c r="L1748">
        <v>141273.01999999999</v>
      </c>
      <c r="M1748">
        <v>83382.81</v>
      </c>
      <c r="N1748">
        <v>57890.21</v>
      </c>
    </row>
    <row r="1749" spans="1:14">
      <c r="A1749" t="s">
        <v>34</v>
      </c>
      <c r="B1749" t="s">
        <v>66</v>
      </c>
      <c r="C1749" t="s">
        <v>71</v>
      </c>
      <c r="D1749" t="s">
        <v>17</v>
      </c>
      <c r="E1749" t="s">
        <v>37</v>
      </c>
      <c r="F1749" s="18">
        <v>41377</v>
      </c>
      <c r="G1749">
        <v>984095466</v>
      </c>
      <c r="H1749" s="18">
        <v>41406</v>
      </c>
      <c r="I1749">
        <v>4572</v>
      </c>
      <c r="J1749">
        <v>154.06</v>
      </c>
      <c r="K1749">
        <v>90.93</v>
      </c>
      <c r="L1749">
        <v>704362.32</v>
      </c>
      <c r="M1749">
        <v>415731.96</v>
      </c>
      <c r="N1749">
        <v>288630.36</v>
      </c>
    </row>
    <row r="1750" spans="1:14">
      <c r="A1750" t="s">
        <v>23</v>
      </c>
      <c r="B1750" t="s">
        <v>106</v>
      </c>
      <c r="C1750" t="s">
        <v>16</v>
      </c>
      <c r="D1750" t="s">
        <v>21</v>
      </c>
      <c r="E1750" t="s">
        <v>29</v>
      </c>
      <c r="F1750" s="18">
        <v>41691</v>
      </c>
      <c r="G1750">
        <v>630219399</v>
      </c>
      <c r="H1750" s="18">
        <v>41712</v>
      </c>
      <c r="I1750">
        <v>4780</v>
      </c>
      <c r="J1750">
        <v>255.28</v>
      </c>
      <c r="K1750">
        <v>159.41999999999999</v>
      </c>
      <c r="L1750">
        <v>1220238.3999999999</v>
      </c>
      <c r="M1750">
        <v>762027.6</v>
      </c>
      <c r="N1750">
        <v>458210.8</v>
      </c>
    </row>
    <row r="1751" spans="1:14">
      <c r="A1751" t="s">
        <v>23</v>
      </c>
      <c r="B1751" t="s">
        <v>138</v>
      </c>
      <c r="C1751" t="s">
        <v>20</v>
      </c>
      <c r="D1751" t="s">
        <v>17</v>
      </c>
      <c r="E1751" t="s">
        <v>37</v>
      </c>
      <c r="F1751" s="18">
        <v>41012</v>
      </c>
      <c r="G1751">
        <v>585677134</v>
      </c>
      <c r="H1751" s="18">
        <v>41033</v>
      </c>
      <c r="I1751">
        <v>3734</v>
      </c>
      <c r="J1751">
        <v>152.58000000000001</v>
      </c>
      <c r="K1751">
        <v>97.44</v>
      </c>
      <c r="L1751">
        <v>569733.72</v>
      </c>
      <c r="M1751">
        <v>363840.96</v>
      </c>
      <c r="N1751">
        <v>205892.76</v>
      </c>
    </row>
    <row r="1752" spans="1:14">
      <c r="A1752" t="s">
        <v>23</v>
      </c>
      <c r="B1752" t="s">
        <v>181</v>
      </c>
      <c r="C1752" t="s">
        <v>79</v>
      </c>
      <c r="D1752" t="s">
        <v>17</v>
      </c>
      <c r="E1752" t="s">
        <v>22</v>
      </c>
      <c r="F1752" s="18">
        <v>42727</v>
      </c>
      <c r="G1752">
        <v>692704999</v>
      </c>
      <c r="H1752" s="18">
        <v>42759</v>
      </c>
      <c r="I1752">
        <v>5657</v>
      </c>
      <c r="J1752">
        <v>668.27</v>
      </c>
      <c r="K1752">
        <v>502.54</v>
      </c>
      <c r="L1752">
        <v>3780403.39</v>
      </c>
      <c r="M1752">
        <v>2842868.78</v>
      </c>
      <c r="N1752">
        <v>937534.61</v>
      </c>
    </row>
    <row r="1753" spans="1:14">
      <c r="A1753" t="s">
        <v>40</v>
      </c>
      <c r="B1753" t="s">
        <v>92</v>
      </c>
      <c r="C1753" t="s">
        <v>20</v>
      </c>
      <c r="D1753" t="s">
        <v>21</v>
      </c>
      <c r="E1753" t="s">
        <v>37</v>
      </c>
      <c r="F1753" s="18">
        <v>40933</v>
      </c>
      <c r="G1753">
        <v>863851821</v>
      </c>
      <c r="H1753" s="18">
        <v>40975</v>
      </c>
      <c r="I1753">
        <v>1805</v>
      </c>
      <c r="J1753">
        <v>152.58000000000001</v>
      </c>
      <c r="K1753">
        <v>97.44</v>
      </c>
      <c r="L1753">
        <v>275406.90000000002</v>
      </c>
      <c r="M1753">
        <v>175879.2</v>
      </c>
      <c r="N1753">
        <v>99527.7</v>
      </c>
    </row>
    <row r="1754" spans="1:14">
      <c r="A1754" t="s">
        <v>34</v>
      </c>
      <c r="B1754" t="s">
        <v>154</v>
      </c>
      <c r="C1754" t="s">
        <v>45</v>
      </c>
      <c r="D1754" t="s">
        <v>21</v>
      </c>
      <c r="E1754" t="s">
        <v>18</v>
      </c>
      <c r="F1754" s="18">
        <v>41180</v>
      </c>
      <c r="G1754">
        <v>631978929</v>
      </c>
      <c r="H1754" s="18">
        <v>41183</v>
      </c>
      <c r="I1754">
        <v>5464</v>
      </c>
      <c r="J1754">
        <v>437.2</v>
      </c>
      <c r="K1754">
        <v>263.33</v>
      </c>
      <c r="L1754">
        <v>2388860.7999999998</v>
      </c>
      <c r="M1754">
        <v>1438835.12</v>
      </c>
      <c r="N1754">
        <v>950025.68</v>
      </c>
    </row>
    <row r="1755" spans="1:14">
      <c r="A1755" t="s">
        <v>26</v>
      </c>
      <c r="B1755" t="s">
        <v>27</v>
      </c>
      <c r="C1755" t="s">
        <v>36</v>
      </c>
      <c r="D1755" t="s">
        <v>17</v>
      </c>
      <c r="E1755" t="s">
        <v>22</v>
      </c>
      <c r="F1755" s="18">
        <v>42491</v>
      </c>
      <c r="G1755">
        <v>500260150</v>
      </c>
      <c r="H1755" s="18">
        <v>42500</v>
      </c>
      <c r="I1755">
        <v>6950</v>
      </c>
      <c r="J1755">
        <v>109.28</v>
      </c>
      <c r="K1755">
        <v>35.840000000000003</v>
      </c>
      <c r="L1755">
        <v>759496</v>
      </c>
      <c r="M1755">
        <v>249088</v>
      </c>
      <c r="N1755">
        <v>510408</v>
      </c>
    </row>
    <row r="1756" spans="1:14">
      <c r="A1756" t="s">
        <v>14</v>
      </c>
      <c r="B1756" t="s">
        <v>55</v>
      </c>
      <c r="C1756" t="s">
        <v>45</v>
      </c>
      <c r="D1756" t="s">
        <v>17</v>
      </c>
      <c r="E1756" t="s">
        <v>18</v>
      </c>
      <c r="F1756" s="18">
        <v>41513</v>
      </c>
      <c r="G1756">
        <v>592181813</v>
      </c>
      <c r="H1756" s="18">
        <v>41526</v>
      </c>
      <c r="I1756">
        <v>8613</v>
      </c>
      <c r="J1756">
        <v>437.2</v>
      </c>
      <c r="K1756">
        <v>263.33</v>
      </c>
      <c r="L1756">
        <v>3765603.6</v>
      </c>
      <c r="M1756">
        <v>2268061.29</v>
      </c>
      <c r="N1756">
        <v>1497542.31</v>
      </c>
    </row>
    <row r="1757" spans="1:14">
      <c r="A1757" t="s">
        <v>53</v>
      </c>
      <c r="B1757" t="s">
        <v>210</v>
      </c>
      <c r="C1757" t="s">
        <v>50</v>
      </c>
      <c r="D1757" t="s">
        <v>17</v>
      </c>
      <c r="E1757" t="s">
        <v>22</v>
      </c>
      <c r="F1757" s="18">
        <v>42197</v>
      </c>
      <c r="G1757">
        <v>201542747</v>
      </c>
      <c r="H1757" s="18">
        <v>42203</v>
      </c>
      <c r="I1757">
        <v>9832</v>
      </c>
      <c r="J1757">
        <v>421.89</v>
      </c>
      <c r="K1757">
        <v>364.69</v>
      </c>
      <c r="L1757">
        <v>4148022.48</v>
      </c>
      <c r="M1757">
        <v>3585632.08</v>
      </c>
      <c r="N1757">
        <v>562390.4</v>
      </c>
    </row>
    <row r="1758" spans="1:14">
      <c r="A1758" t="s">
        <v>23</v>
      </c>
      <c r="B1758" t="s">
        <v>192</v>
      </c>
      <c r="C1758" t="s">
        <v>45</v>
      </c>
      <c r="D1758" t="s">
        <v>17</v>
      </c>
      <c r="E1758" t="s">
        <v>18</v>
      </c>
      <c r="F1758" s="18">
        <v>40583</v>
      </c>
      <c r="G1758">
        <v>942454278</v>
      </c>
      <c r="H1758" s="18">
        <v>40631</v>
      </c>
      <c r="I1758">
        <v>2019</v>
      </c>
      <c r="J1758">
        <v>437.2</v>
      </c>
      <c r="K1758">
        <v>263.33</v>
      </c>
      <c r="L1758">
        <v>882706.8</v>
      </c>
      <c r="M1758">
        <v>531663.27</v>
      </c>
      <c r="N1758">
        <v>351043.53</v>
      </c>
    </row>
    <row r="1759" spans="1:14">
      <c r="A1759" t="s">
        <v>31</v>
      </c>
      <c r="B1759" t="s">
        <v>42</v>
      </c>
      <c r="C1759" t="s">
        <v>25</v>
      </c>
      <c r="D1759" t="s">
        <v>17</v>
      </c>
      <c r="E1759" t="s">
        <v>37</v>
      </c>
      <c r="F1759" s="18">
        <v>42783</v>
      </c>
      <c r="G1759">
        <v>899340236</v>
      </c>
      <c r="H1759" s="18">
        <v>42812</v>
      </c>
      <c r="I1759">
        <v>3616</v>
      </c>
      <c r="J1759">
        <v>47.45</v>
      </c>
      <c r="K1759">
        <v>31.79</v>
      </c>
      <c r="L1759">
        <v>171579.2</v>
      </c>
      <c r="M1759">
        <v>114952.64</v>
      </c>
      <c r="N1759">
        <v>56626.559999999998</v>
      </c>
    </row>
    <row r="1760" spans="1:14">
      <c r="A1760" t="s">
        <v>26</v>
      </c>
      <c r="B1760" t="s">
        <v>186</v>
      </c>
      <c r="C1760" t="s">
        <v>28</v>
      </c>
      <c r="D1760" t="s">
        <v>17</v>
      </c>
      <c r="E1760" t="s">
        <v>22</v>
      </c>
      <c r="F1760" s="18">
        <v>41467</v>
      </c>
      <c r="G1760">
        <v>476936948</v>
      </c>
      <c r="H1760" s="18">
        <v>41475</v>
      </c>
      <c r="I1760">
        <v>5096</v>
      </c>
      <c r="J1760">
        <v>205.7</v>
      </c>
      <c r="K1760">
        <v>117.11</v>
      </c>
      <c r="L1760">
        <v>1048247.2</v>
      </c>
      <c r="M1760">
        <v>596792.56000000006</v>
      </c>
      <c r="N1760">
        <v>451454.64</v>
      </c>
    </row>
    <row r="1761" spans="1:14">
      <c r="A1761" t="s">
        <v>23</v>
      </c>
      <c r="B1761" t="s">
        <v>147</v>
      </c>
      <c r="C1761" t="s">
        <v>43</v>
      </c>
      <c r="D1761" t="s">
        <v>21</v>
      </c>
      <c r="E1761" t="s">
        <v>37</v>
      </c>
      <c r="F1761" s="18">
        <v>42143</v>
      </c>
      <c r="G1761">
        <v>150293242</v>
      </c>
      <c r="H1761" s="18">
        <v>42176</v>
      </c>
      <c r="I1761">
        <v>3965</v>
      </c>
      <c r="J1761">
        <v>651.21</v>
      </c>
      <c r="K1761">
        <v>524.96</v>
      </c>
      <c r="L1761">
        <v>2582047.65</v>
      </c>
      <c r="M1761">
        <v>2081466.4</v>
      </c>
      <c r="N1761">
        <v>500581.25</v>
      </c>
    </row>
    <row r="1762" spans="1:14">
      <c r="A1762" t="s">
        <v>31</v>
      </c>
      <c r="B1762" t="s">
        <v>190</v>
      </c>
      <c r="C1762" t="s">
        <v>28</v>
      </c>
      <c r="D1762" t="s">
        <v>17</v>
      </c>
      <c r="E1762" t="s">
        <v>29</v>
      </c>
      <c r="F1762" s="18">
        <v>42406</v>
      </c>
      <c r="G1762">
        <v>914770448</v>
      </c>
      <c r="H1762" s="18">
        <v>42416</v>
      </c>
      <c r="I1762">
        <v>9759</v>
      </c>
      <c r="J1762">
        <v>205.7</v>
      </c>
      <c r="K1762">
        <v>117.11</v>
      </c>
      <c r="L1762">
        <v>2007426.3</v>
      </c>
      <c r="M1762">
        <v>1142876.49</v>
      </c>
      <c r="N1762">
        <v>864549.81</v>
      </c>
    </row>
    <row r="1763" spans="1:14">
      <c r="A1763" t="s">
        <v>23</v>
      </c>
      <c r="B1763" t="s">
        <v>187</v>
      </c>
      <c r="C1763" t="s">
        <v>43</v>
      </c>
      <c r="D1763" t="s">
        <v>21</v>
      </c>
      <c r="E1763" t="s">
        <v>37</v>
      </c>
      <c r="F1763" s="18">
        <v>41627</v>
      </c>
      <c r="G1763">
        <v>236042392</v>
      </c>
      <c r="H1763" s="18">
        <v>41665</v>
      </c>
      <c r="I1763">
        <v>9044</v>
      </c>
      <c r="J1763">
        <v>651.21</v>
      </c>
      <c r="K1763">
        <v>524.96</v>
      </c>
      <c r="L1763">
        <v>5889543.2400000002</v>
      </c>
      <c r="M1763">
        <v>4747738.24</v>
      </c>
      <c r="N1763">
        <v>1141805</v>
      </c>
    </row>
    <row r="1764" spans="1:14">
      <c r="A1764" t="s">
        <v>31</v>
      </c>
      <c r="B1764" t="s">
        <v>190</v>
      </c>
      <c r="C1764" t="s">
        <v>79</v>
      </c>
      <c r="D1764" t="s">
        <v>21</v>
      </c>
      <c r="E1764" t="s">
        <v>37</v>
      </c>
      <c r="F1764" s="18">
        <v>42330</v>
      </c>
      <c r="G1764">
        <v>600095403</v>
      </c>
      <c r="H1764" s="18">
        <v>42357</v>
      </c>
      <c r="I1764">
        <v>420</v>
      </c>
      <c r="J1764">
        <v>668.27</v>
      </c>
      <c r="K1764">
        <v>502.54</v>
      </c>
      <c r="L1764">
        <v>280673.40000000002</v>
      </c>
      <c r="M1764">
        <v>211066.8</v>
      </c>
      <c r="N1764">
        <v>69606.600000000006</v>
      </c>
    </row>
    <row r="1765" spans="1:14">
      <c r="A1765" t="s">
        <v>40</v>
      </c>
      <c r="B1765" t="s">
        <v>91</v>
      </c>
      <c r="C1765" t="s">
        <v>25</v>
      </c>
      <c r="D1765" t="s">
        <v>17</v>
      </c>
      <c r="E1765" t="s">
        <v>22</v>
      </c>
      <c r="F1765" s="18">
        <v>40512</v>
      </c>
      <c r="G1765">
        <v>963228309</v>
      </c>
      <c r="H1765" s="18">
        <v>40539</v>
      </c>
      <c r="I1765">
        <v>9516</v>
      </c>
      <c r="J1765">
        <v>47.45</v>
      </c>
      <c r="K1765">
        <v>31.79</v>
      </c>
      <c r="L1765">
        <v>451534.2</v>
      </c>
      <c r="M1765">
        <v>302513.64</v>
      </c>
      <c r="N1765">
        <v>149020.56</v>
      </c>
    </row>
    <row r="1766" spans="1:14">
      <c r="A1766" t="s">
        <v>34</v>
      </c>
      <c r="B1766" t="s">
        <v>197</v>
      </c>
      <c r="C1766" t="s">
        <v>59</v>
      </c>
      <c r="D1766" t="s">
        <v>21</v>
      </c>
      <c r="E1766" t="s">
        <v>29</v>
      </c>
      <c r="F1766" s="18">
        <v>40860</v>
      </c>
      <c r="G1766">
        <v>802052438</v>
      </c>
      <c r="H1766" s="18">
        <v>40910</v>
      </c>
      <c r="I1766">
        <v>3995</v>
      </c>
      <c r="J1766">
        <v>9.33</v>
      </c>
      <c r="K1766">
        <v>6.92</v>
      </c>
      <c r="L1766">
        <v>37273.35</v>
      </c>
      <c r="M1766">
        <v>27645.4</v>
      </c>
      <c r="N1766">
        <v>9627.9500000000007</v>
      </c>
    </row>
    <row r="1767" spans="1:14">
      <c r="A1767" t="s">
        <v>40</v>
      </c>
      <c r="B1767" t="s">
        <v>200</v>
      </c>
      <c r="C1767" t="s">
        <v>79</v>
      </c>
      <c r="D1767" t="s">
        <v>21</v>
      </c>
      <c r="E1767" t="s">
        <v>29</v>
      </c>
      <c r="F1767" s="18">
        <v>41531</v>
      </c>
      <c r="G1767">
        <v>563491618</v>
      </c>
      <c r="H1767" s="18">
        <v>41576</v>
      </c>
      <c r="I1767">
        <v>8547</v>
      </c>
      <c r="J1767">
        <v>668.27</v>
      </c>
      <c r="K1767">
        <v>502.54</v>
      </c>
      <c r="L1767">
        <v>5711703.6900000004</v>
      </c>
      <c r="M1767">
        <v>4295209.38</v>
      </c>
      <c r="N1767">
        <v>1416494.31</v>
      </c>
    </row>
    <row r="1768" spans="1:14">
      <c r="A1768" t="s">
        <v>23</v>
      </c>
      <c r="B1768" t="s">
        <v>181</v>
      </c>
      <c r="C1768" t="s">
        <v>16</v>
      </c>
      <c r="D1768" t="s">
        <v>21</v>
      </c>
      <c r="E1768" t="s">
        <v>29</v>
      </c>
      <c r="F1768" s="18">
        <v>41075</v>
      </c>
      <c r="G1768">
        <v>314782178</v>
      </c>
      <c r="H1768" s="18">
        <v>41102</v>
      </c>
      <c r="I1768">
        <v>9896</v>
      </c>
      <c r="J1768">
        <v>255.28</v>
      </c>
      <c r="K1768">
        <v>159.41999999999999</v>
      </c>
      <c r="L1768">
        <v>2526250.88</v>
      </c>
      <c r="M1768">
        <v>1577620.32</v>
      </c>
      <c r="N1768">
        <v>948630.56</v>
      </c>
    </row>
    <row r="1769" spans="1:14">
      <c r="A1769" t="s">
        <v>23</v>
      </c>
      <c r="B1769" t="s">
        <v>82</v>
      </c>
      <c r="C1769" t="s">
        <v>45</v>
      </c>
      <c r="D1769" t="s">
        <v>21</v>
      </c>
      <c r="E1769" t="s">
        <v>18</v>
      </c>
      <c r="F1769" s="18">
        <v>42578</v>
      </c>
      <c r="G1769">
        <v>193472945</v>
      </c>
      <c r="H1769" s="18">
        <v>42626</v>
      </c>
      <c r="I1769">
        <v>1799</v>
      </c>
      <c r="J1769">
        <v>437.2</v>
      </c>
      <c r="K1769">
        <v>263.33</v>
      </c>
      <c r="L1769">
        <v>786522.8</v>
      </c>
      <c r="M1769">
        <v>473730.67</v>
      </c>
      <c r="N1769">
        <v>312792.13</v>
      </c>
    </row>
    <row r="1770" spans="1:14">
      <c r="A1770" t="s">
        <v>40</v>
      </c>
      <c r="B1770" t="s">
        <v>92</v>
      </c>
      <c r="C1770" t="s">
        <v>20</v>
      </c>
      <c r="D1770" t="s">
        <v>17</v>
      </c>
      <c r="E1770" t="s">
        <v>37</v>
      </c>
      <c r="F1770" s="18">
        <v>41215</v>
      </c>
      <c r="G1770">
        <v>857425248</v>
      </c>
      <c r="H1770" s="18">
        <v>41238</v>
      </c>
      <c r="I1770">
        <v>40</v>
      </c>
      <c r="J1770">
        <v>152.58000000000001</v>
      </c>
      <c r="K1770">
        <v>97.44</v>
      </c>
      <c r="L1770">
        <v>6103.2</v>
      </c>
      <c r="M1770">
        <v>3897.6</v>
      </c>
      <c r="N1770">
        <v>2205.6</v>
      </c>
    </row>
    <row r="1771" spans="1:14">
      <c r="A1771" t="s">
        <v>40</v>
      </c>
      <c r="B1771" t="s">
        <v>92</v>
      </c>
      <c r="C1771" t="s">
        <v>36</v>
      </c>
      <c r="D1771" t="s">
        <v>17</v>
      </c>
      <c r="E1771" t="s">
        <v>22</v>
      </c>
      <c r="F1771" s="18">
        <v>42236</v>
      </c>
      <c r="G1771">
        <v>334812915</v>
      </c>
      <c r="H1771" s="18">
        <v>42242</v>
      </c>
      <c r="I1771">
        <v>7437</v>
      </c>
      <c r="J1771">
        <v>109.28</v>
      </c>
      <c r="K1771">
        <v>35.840000000000003</v>
      </c>
      <c r="L1771">
        <v>812715.36</v>
      </c>
      <c r="M1771">
        <v>266542.08000000002</v>
      </c>
      <c r="N1771">
        <v>546173.28</v>
      </c>
    </row>
    <row r="1772" spans="1:14">
      <c r="A1772" t="s">
        <v>34</v>
      </c>
      <c r="B1772" t="s">
        <v>195</v>
      </c>
      <c r="C1772" t="s">
        <v>43</v>
      </c>
      <c r="D1772" t="s">
        <v>21</v>
      </c>
      <c r="E1772" t="s">
        <v>37</v>
      </c>
      <c r="F1772" s="18">
        <v>40210</v>
      </c>
      <c r="G1772">
        <v>774122273</v>
      </c>
      <c r="H1772" s="18">
        <v>40224</v>
      </c>
      <c r="I1772">
        <v>8838</v>
      </c>
      <c r="J1772">
        <v>651.21</v>
      </c>
      <c r="K1772">
        <v>524.96</v>
      </c>
      <c r="L1772">
        <v>5755393.9800000004</v>
      </c>
      <c r="M1772">
        <v>4639596.4800000004</v>
      </c>
      <c r="N1772">
        <v>1115797.5</v>
      </c>
    </row>
    <row r="1773" spans="1:14">
      <c r="A1773" t="s">
        <v>31</v>
      </c>
      <c r="B1773" t="s">
        <v>202</v>
      </c>
      <c r="C1773" t="s">
        <v>43</v>
      </c>
      <c r="D1773" t="s">
        <v>21</v>
      </c>
      <c r="E1773" t="s">
        <v>29</v>
      </c>
      <c r="F1773" s="18">
        <v>42548</v>
      </c>
      <c r="G1773">
        <v>794152152</v>
      </c>
      <c r="H1773" s="18">
        <v>42550</v>
      </c>
      <c r="I1773">
        <v>6124</v>
      </c>
      <c r="J1773">
        <v>651.21</v>
      </c>
      <c r="K1773">
        <v>524.96</v>
      </c>
      <c r="L1773">
        <v>3988010.04</v>
      </c>
      <c r="M1773">
        <v>3214855.04</v>
      </c>
      <c r="N1773">
        <v>773155</v>
      </c>
    </row>
    <row r="1774" spans="1:14">
      <c r="A1774" t="s">
        <v>23</v>
      </c>
      <c r="B1774" t="s">
        <v>125</v>
      </c>
      <c r="C1774" t="s">
        <v>45</v>
      </c>
      <c r="D1774" t="s">
        <v>21</v>
      </c>
      <c r="E1774" t="s">
        <v>37</v>
      </c>
      <c r="F1774" s="18">
        <v>40448</v>
      </c>
      <c r="G1774">
        <v>434013879</v>
      </c>
      <c r="H1774" s="18">
        <v>40487</v>
      </c>
      <c r="I1774">
        <v>3206</v>
      </c>
      <c r="J1774">
        <v>437.2</v>
      </c>
      <c r="K1774">
        <v>263.33</v>
      </c>
      <c r="L1774">
        <v>1401663.2</v>
      </c>
      <c r="M1774">
        <v>844235.98</v>
      </c>
      <c r="N1774">
        <v>557427.22</v>
      </c>
    </row>
    <row r="1775" spans="1:14">
      <c r="A1775" t="s">
        <v>26</v>
      </c>
      <c r="B1775" t="s">
        <v>203</v>
      </c>
      <c r="C1775" t="s">
        <v>16</v>
      </c>
      <c r="D1775" t="s">
        <v>17</v>
      </c>
      <c r="E1775" t="s">
        <v>29</v>
      </c>
      <c r="F1775" s="18">
        <v>40715</v>
      </c>
      <c r="G1775">
        <v>703131282</v>
      </c>
      <c r="H1775" s="18">
        <v>40746</v>
      </c>
      <c r="I1775">
        <v>1026</v>
      </c>
      <c r="J1775">
        <v>255.28</v>
      </c>
      <c r="K1775">
        <v>159.41999999999999</v>
      </c>
      <c r="L1775">
        <v>261917.28</v>
      </c>
      <c r="M1775">
        <v>163564.92000000001</v>
      </c>
      <c r="N1775">
        <v>98352.36</v>
      </c>
    </row>
    <row r="1776" spans="1:14">
      <c r="A1776" t="s">
        <v>23</v>
      </c>
      <c r="B1776" t="s">
        <v>179</v>
      </c>
      <c r="C1776" t="s">
        <v>28</v>
      </c>
      <c r="D1776" t="s">
        <v>17</v>
      </c>
      <c r="E1776" t="s">
        <v>29</v>
      </c>
      <c r="F1776" s="18">
        <v>42242</v>
      </c>
      <c r="G1776">
        <v>431240689</v>
      </c>
      <c r="H1776" s="18">
        <v>42290</v>
      </c>
      <c r="I1776">
        <v>2558</v>
      </c>
      <c r="J1776">
        <v>205.7</v>
      </c>
      <c r="K1776">
        <v>117.11</v>
      </c>
      <c r="L1776">
        <v>526180.6</v>
      </c>
      <c r="M1776">
        <v>299567.38</v>
      </c>
      <c r="N1776">
        <v>226613.22</v>
      </c>
    </row>
    <row r="1777" spans="1:14">
      <c r="A1777" t="s">
        <v>40</v>
      </c>
      <c r="B1777" t="s">
        <v>169</v>
      </c>
      <c r="C1777" t="s">
        <v>25</v>
      </c>
      <c r="D1777" t="s">
        <v>17</v>
      </c>
      <c r="E1777" t="s">
        <v>18</v>
      </c>
      <c r="F1777" s="18">
        <v>42929</v>
      </c>
      <c r="G1777">
        <v>318390929</v>
      </c>
      <c r="H1777" s="18">
        <v>42978</v>
      </c>
      <c r="I1777">
        <v>7806</v>
      </c>
      <c r="J1777">
        <v>47.45</v>
      </c>
      <c r="K1777">
        <v>31.79</v>
      </c>
      <c r="L1777">
        <v>370394.7</v>
      </c>
      <c r="M1777">
        <v>248152.74</v>
      </c>
      <c r="N1777">
        <v>122241.96</v>
      </c>
    </row>
    <row r="1778" spans="1:14">
      <c r="A1778" t="s">
        <v>26</v>
      </c>
      <c r="B1778" t="s">
        <v>160</v>
      </c>
      <c r="C1778" t="s">
        <v>71</v>
      </c>
      <c r="D1778" t="s">
        <v>17</v>
      </c>
      <c r="E1778" t="s">
        <v>22</v>
      </c>
      <c r="F1778" s="18">
        <v>41064</v>
      </c>
      <c r="G1778">
        <v>684943330</v>
      </c>
      <c r="H1778" s="18">
        <v>41068</v>
      </c>
      <c r="I1778">
        <v>8807</v>
      </c>
      <c r="J1778">
        <v>154.06</v>
      </c>
      <c r="K1778">
        <v>90.93</v>
      </c>
      <c r="L1778">
        <v>1356806.42</v>
      </c>
      <c r="M1778">
        <v>800820.51</v>
      </c>
      <c r="N1778">
        <v>555985.91</v>
      </c>
    </row>
    <row r="1779" spans="1:14">
      <c r="A1779" t="s">
        <v>40</v>
      </c>
      <c r="B1779" t="s">
        <v>91</v>
      </c>
      <c r="C1779" t="s">
        <v>50</v>
      </c>
      <c r="D1779" t="s">
        <v>21</v>
      </c>
      <c r="E1779" t="s">
        <v>18</v>
      </c>
      <c r="F1779" s="18">
        <v>42242</v>
      </c>
      <c r="G1779">
        <v>121571719</v>
      </c>
      <c r="H1779" s="18">
        <v>42268</v>
      </c>
      <c r="I1779">
        <v>4628</v>
      </c>
      <c r="J1779">
        <v>421.89</v>
      </c>
      <c r="K1779">
        <v>364.69</v>
      </c>
      <c r="L1779">
        <v>1952506.92</v>
      </c>
      <c r="M1779">
        <v>1687785.32</v>
      </c>
      <c r="N1779">
        <v>264721.59999999998</v>
      </c>
    </row>
    <row r="1780" spans="1:14">
      <c r="A1780" t="s">
        <v>26</v>
      </c>
      <c r="B1780" t="s">
        <v>180</v>
      </c>
      <c r="C1780" t="s">
        <v>71</v>
      </c>
      <c r="D1780" t="s">
        <v>21</v>
      </c>
      <c r="E1780" t="s">
        <v>18</v>
      </c>
      <c r="F1780" s="18">
        <v>41378</v>
      </c>
      <c r="G1780">
        <v>439262425</v>
      </c>
      <c r="H1780" s="18">
        <v>41414</v>
      </c>
      <c r="I1780">
        <v>6368</v>
      </c>
      <c r="J1780">
        <v>154.06</v>
      </c>
      <c r="K1780">
        <v>90.93</v>
      </c>
      <c r="L1780">
        <v>981054.08</v>
      </c>
      <c r="M1780">
        <v>579042.24</v>
      </c>
      <c r="N1780">
        <v>402011.84</v>
      </c>
    </row>
    <row r="1781" spans="1:14">
      <c r="A1781" t="s">
        <v>40</v>
      </c>
      <c r="B1781" t="s">
        <v>126</v>
      </c>
      <c r="C1781" t="s">
        <v>36</v>
      </c>
      <c r="D1781" t="s">
        <v>17</v>
      </c>
      <c r="E1781" t="s">
        <v>37</v>
      </c>
      <c r="F1781" s="18">
        <v>40696</v>
      </c>
      <c r="G1781">
        <v>819314277</v>
      </c>
      <c r="H1781" s="18">
        <v>40741</v>
      </c>
      <c r="I1781">
        <v>2156</v>
      </c>
      <c r="J1781">
        <v>109.28</v>
      </c>
      <c r="K1781">
        <v>35.840000000000003</v>
      </c>
      <c r="L1781">
        <v>235607.67999999999</v>
      </c>
      <c r="M1781">
        <v>77271.039999999994</v>
      </c>
      <c r="N1781">
        <v>158336.64000000001</v>
      </c>
    </row>
    <row r="1782" spans="1:14">
      <c r="A1782" t="s">
        <v>26</v>
      </c>
      <c r="B1782" t="s">
        <v>143</v>
      </c>
      <c r="C1782" t="s">
        <v>33</v>
      </c>
      <c r="D1782" t="s">
        <v>17</v>
      </c>
      <c r="E1782" t="s">
        <v>22</v>
      </c>
      <c r="F1782" s="18">
        <v>42805</v>
      </c>
      <c r="G1782">
        <v>963338601</v>
      </c>
      <c r="H1782" s="18">
        <v>42834</v>
      </c>
      <c r="I1782">
        <v>2154</v>
      </c>
      <c r="J1782">
        <v>81.73</v>
      </c>
      <c r="K1782">
        <v>56.67</v>
      </c>
      <c r="L1782">
        <v>176046.42</v>
      </c>
      <c r="M1782">
        <v>122067.18</v>
      </c>
      <c r="N1782">
        <v>53979.24</v>
      </c>
    </row>
    <row r="1783" spans="1:14">
      <c r="A1783" t="s">
        <v>23</v>
      </c>
      <c r="B1783" t="s">
        <v>74</v>
      </c>
      <c r="C1783" t="s">
        <v>50</v>
      </c>
      <c r="D1783" t="s">
        <v>21</v>
      </c>
      <c r="E1783" t="s">
        <v>29</v>
      </c>
      <c r="F1783" s="18">
        <v>41025</v>
      </c>
      <c r="G1783">
        <v>643259227</v>
      </c>
      <c r="H1783" s="18">
        <v>41025</v>
      </c>
      <c r="I1783">
        <v>3555</v>
      </c>
      <c r="J1783">
        <v>421.89</v>
      </c>
      <c r="K1783">
        <v>364.69</v>
      </c>
      <c r="L1783">
        <v>1499818.95</v>
      </c>
      <c r="M1783">
        <v>1296472.95</v>
      </c>
      <c r="N1783">
        <v>203346</v>
      </c>
    </row>
    <row r="1784" spans="1:14">
      <c r="A1784" t="s">
        <v>23</v>
      </c>
      <c r="B1784" t="s">
        <v>24</v>
      </c>
      <c r="C1784" t="s">
        <v>45</v>
      </c>
      <c r="D1784" t="s">
        <v>17</v>
      </c>
      <c r="E1784" t="s">
        <v>37</v>
      </c>
      <c r="F1784" s="18">
        <v>42892</v>
      </c>
      <c r="G1784">
        <v>151312482</v>
      </c>
      <c r="H1784" s="18">
        <v>42928</v>
      </c>
      <c r="I1784">
        <v>5581</v>
      </c>
      <c r="J1784">
        <v>437.2</v>
      </c>
      <c r="K1784">
        <v>263.33</v>
      </c>
      <c r="L1784">
        <v>2440013.2000000002</v>
      </c>
      <c r="M1784">
        <v>1469644.73</v>
      </c>
      <c r="N1784">
        <v>970368.47</v>
      </c>
    </row>
    <row r="1785" spans="1:14">
      <c r="A1785" t="s">
        <v>23</v>
      </c>
      <c r="B1785" t="s">
        <v>51</v>
      </c>
      <c r="C1785" t="s">
        <v>59</v>
      </c>
      <c r="D1785" t="s">
        <v>17</v>
      </c>
      <c r="E1785" t="s">
        <v>18</v>
      </c>
      <c r="F1785" s="18">
        <v>41121</v>
      </c>
      <c r="G1785">
        <v>750047194</v>
      </c>
      <c r="H1785" s="18">
        <v>41170</v>
      </c>
      <c r="I1785">
        <v>4487</v>
      </c>
      <c r="J1785">
        <v>9.33</v>
      </c>
      <c r="K1785">
        <v>6.92</v>
      </c>
      <c r="L1785">
        <v>41863.71</v>
      </c>
      <c r="M1785">
        <v>31050.04</v>
      </c>
      <c r="N1785">
        <v>10813.67</v>
      </c>
    </row>
    <row r="1786" spans="1:14">
      <c r="A1786" t="s">
        <v>26</v>
      </c>
      <c r="B1786" t="s">
        <v>121</v>
      </c>
      <c r="C1786" t="s">
        <v>28</v>
      </c>
      <c r="D1786" t="s">
        <v>17</v>
      </c>
      <c r="E1786" t="s">
        <v>22</v>
      </c>
      <c r="F1786" s="18">
        <v>42645</v>
      </c>
      <c r="G1786">
        <v>622324693</v>
      </c>
      <c r="H1786" s="18">
        <v>42664</v>
      </c>
      <c r="I1786">
        <v>8561</v>
      </c>
      <c r="J1786">
        <v>205.7</v>
      </c>
      <c r="K1786">
        <v>117.11</v>
      </c>
      <c r="L1786">
        <v>1760997.7</v>
      </c>
      <c r="M1786">
        <v>1002578.71</v>
      </c>
      <c r="N1786">
        <v>758418.99</v>
      </c>
    </row>
    <row r="1787" spans="1:14">
      <c r="A1787" t="s">
        <v>23</v>
      </c>
      <c r="B1787" t="s">
        <v>74</v>
      </c>
      <c r="C1787" t="s">
        <v>59</v>
      </c>
      <c r="D1787" t="s">
        <v>21</v>
      </c>
      <c r="E1787" t="s">
        <v>29</v>
      </c>
      <c r="F1787" s="18">
        <v>42337</v>
      </c>
      <c r="G1787">
        <v>721318805</v>
      </c>
      <c r="H1787" s="18">
        <v>42347</v>
      </c>
      <c r="I1787">
        <v>3118</v>
      </c>
      <c r="J1787">
        <v>9.33</v>
      </c>
      <c r="K1787">
        <v>6.92</v>
      </c>
      <c r="L1787">
        <v>29090.94</v>
      </c>
      <c r="M1787">
        <v>21576.560000000001</v>
      </c>
      <c r="N1787">
        <v>7514.38</v>
      </c>
    </row>
    <row r="1788" spans="1:14">
      <c r="A1788" t="s">
        <v>40</v>
      </c>
      <c r="B1788" t="s">
        <v>221</v>
      </c>
      <c r="C1788" t="s">
        <v>16</v>
      </c>
      <c r="D1788" t="s">
        <v>21</v>
      </c>
      <c r="E1788" t="s">
        <v>37</v>
      </c>
      <c r="F1788" s="18">
        <v>40993</v>
      </c>
      <c r="G1788">
        <v>720515859</v>
      </c>
      <c r="H1788" s="18">
        <v>40997</v>
      </c>
      <c r="I1788">
        <v>5509</v>
      </c>
      <c r="J1788">
        <v>255.28</v>
      </c>
      <c r="K1788">
        <v>159.41999999999999</v>
      </c>
      <c r="L1788">
        <v>1406337.52</v>
      </c>
      <c r="M1788">
        <v>878244.78</v>
      </c>
      <c r="N1788">
        <v>528092.74</v>
      </c>
    </row>
    <row r="1789" spans="1:14">
      <c r="A1789" t="s">
        <v>40</v>
      </c>
      <c r="B1789" t="s">
        <v>113</v>
      </c>
      <c r="C1789" t="s">
        <v>33</v>
      </c>
      <c r="D1789" t="s">
        <v>17</v>
      </c>
      <c r="E1789" t="s">
        <v>18</v>
      </c>
      <c r="F1789" s="18">
        <v>41181</v>
      </c>
      <c r="G1789">
        <v>363714683</v>
      </c>
      <c r="H1789" s="18">
        <v>41199</v>
      </c>
      <c r="I1789">
        <v>112</v>
      </c>
      <c r="J1789">
        <v>81.73</v>
      </c>
      <c r="K1789">
        <v>56.67</v>
      </c>
      <c r="L1789">
        <v>9153.76</v>
      </c>
      <c r="M1789">
        <v>6347.04</v>
      </c>
      <c r="N1789">
        <v>2806.72</v>
      </c>
    </row>
    <row r="1790" spans="1:14">
      <c r="A1790" t="s">
        <v>31</v>
      </c>
      <c r="B1790" t="s">
        <v>172</v>
      </c>
      <c r="C1790" t="s">
        <v>59</v>
      </c>
      <c r="D1790" t="s">
        <v>21</v>
      </c>
      <c r="E1790" t="s">
        <v>18</v>
      </c>
      <c r="F1790" s="18">
        <v>40324</v>
      </c>
      <c r="G1790">
        <v>815026605</v>
      </c>
      <c r="H1790" s="18">
        <v>40356</v>
      </c>
      <c r="I1790">
        <v>3339</v>
      </c>
      <c r="J1790">
        <v>9.33</v>
      </c>
      <c r="K1790">
        <v>6.92</v>
      </c>
      <c r="L1790">
        <v>31152.87</v>
      </c>
      <c r="M1790">
        <v>23105.88</v>
      </c>
      <c r="N1790">
        <v>8046.99</v>
      </c>
    </row>
    <row r="1791" spans="1:14">
      <c r="A1791" t="s">
        <v>31</v>
      </c>
      <c r="B1791" t="s">
        <v>190</v>
      </c>
      <c r="C1791" t="s">
        <v>16</v>
      </c>
      <c r="D1791" t="s">
        <v>17</v>
      </c>
      <c r="E1791" t="s">
        <v>29</v>
      </c>
      <c r="F1791" s="18">
        <v>40386</v>
      </c>
      <c r="G1791">
        <v>608875453</v>
      </c>
      <c r="H1791" s="18">
        <v>40401</v>
      </c>
      <c r="I1791">
        <v>8632</v>
      </c>
      <c r="J1791">
        <v>255.28</v>
      </c>
      <c r="K1791">
        <v>159.41999999999999</v>
      </c>
      <c r="L1791">
        <v>2203576.96</v>
      </c>
      <c r="M1791">
        <v>1376113.44</v>
      </c>
      <c r="N1791">
        <v>827463.52</v>
      </c>
    </row>
    <row r="1792" spans="1:14">
      <c r="A1792" t="s">
        <v>23</v>
      </c>
      <c r="B1792" t="s">
        <v>206</v>
      </c>
      <c r="C1792" t="s">
        <v>25</v>
      </c>
      <c r="D1792" t="s">
        <v>21</v>
      </c>
      <c r="E1792" t="s">
        <v>37</v>
      </c>
      <c r="F1792" s="18">
        <v>40952</v>
      </c>
      <c r="G1792">
        <v>599997556</v>
      </c>
      <c r="H1792" s="18">
        <v>40953</v>
      </c>
      <c r="I1792">
        <v>1465</v>
      </c>
      <c r="J1792">
        <v>47.45</v>
      </c>
      <c r="K1792">
        <v>31.79</v>
      </c>
      <c r="L1792">
        <v>69514.25</v>
      </c>
      <c r="M1792">
        <v>46572.35</v>
      </c>
      <c r="N1792">
        <v>22941.9</v>
      </c>
    </row>
    <row r="1793" spans="1:14">
      <c r="A1793" t="s">
        <v>40</v>
      </c>
      <c r="B1793" t="s">
        <v>213</v>
      </c>
      <c r="C1793" t="s">
        <v>28</v>
      </c>
      <c r="D1793" t="s">
        <v>21</v>
      </c>
      <c r="E1793" t="s">
        <v>18</v>
      </c>
      <c r="F1793" s="18">
        <v>40614</v>
      </c>
      <c r="G1793">
        <v>813441741</v>
      </c>
      <c r="H1793" s="18">
        <v>40624</v>
      </c>
      <c r="I1793">
        <v>4342</v>
      </c>
      <c r="J1793">
        <v>205.7</v>
      </c>
      <c r="K1793">
        <v>117.11</v>
      </c>
      <c r="L1793">
        <v>893149.4</v>
      </c>
      <c r="M1793">
        <v>508491.62</v>
      </c>
      <c r="N1793">
        <v>384657.78</v>
      </c>
    </row>
    <row r="1794" spans="1:14">
      <c r="A1794" t="s">
        <v>26</v>
      </c>
      <c r="B1794" t="s">
        <v>141</v>
      </c>
      <c r="C1794" t="s">
        <v>28</v>
      </c>
      <c r="D1794" t="s">
        <v>17</v>
      </c>
      <c r="E1794" t="s">
        <v>29</v>
      </c>
      <c r="F1794" s="18">
        <v>41116</v>
      </c>
      <c r="G1794">
        <v>894569337</v>
      </c>
      <c r="H1794" s="18">
        <v>41143</v>
      </c>
      <c r="I1794">
        <v>1801</v>
      </c>
      <c r="J1794">
        <v>205.7</v>
      </c>
      <c r="K1794">
        <v>117.11</v>
      </c>
      <c r="L1794">
        <v>370465.7</v>
      </c>
      <c r="M1794">
        <v>210915.11</v>
      </c>
      <c r="N1794">
        <v>159550.59</v>
      </c>
    </row>
    <row r="1795" spans="1:14">
      <c r="A1795" t="s">
        <v>26</v>
      </c>
      <c r="B1795" t="s">
        <v>87</v>
      </c>
      <c r="C1795" t="s">
        <v>16</v>
      </c>
      <c r="D1795" t="s">
        <v>21</v>
      </c>
      <c r="E1795" t="s">
        <v>18</v>
      </c>
      <c r="F1795" s="18">
        <v>40446</v>
      </c>
      <c r="G1795">
        <v>559054172</v>
      </c>
      <c r="H1795" s="18">
        <v>40468</v>
      </c>
      <c r="I1795">
        <v>5408</v>
      </c>
      <c r="J1795">
        <v>255.28</v>
      </c>
      <c r="K1795">
        <v>159.41999999999999</v>
      </c>
      <c r="L1795">
        <v>1380554.24</v>
      </c>
      <c r="M1795">
        <v>862143.36</v>
      </c>
      <c r="N1795">
        <v>518410.88</v>
      </c>
    </row>
    <row r="1796" spans="1:14">
      <c r="A1796" t="s">
        <v>31</v>
      </c>
      <c r="B1796" t="s">
        <v>89</v>
      </c>
      <c r="C1796" t="s">
        <v>59</v>
      </c>
      <c r="D1796" t="s">
        <v>17</v>
      </c>
      <c r="E1796" t="s">
        <v>29</v>
      </c>
      <c r="F1796" s="18">
        <v>42512</v>
      </c>
      <c r="G1796">
        <v>942882573</v>
      </c>
      <c r="H1796" s="18">
        <v>42546</v>
      </c>
      <c r="I1796">
        <v>8761</v>
      </c>
      <c r="J1796">
        <v>9.33</v>
      </c>
      <c r="K1796">
        <v>6.92</v>
      </c>
      <c r="L1796">
        <v>81740.13</v>
      </c>
      <c r="M1796">
        <v>60626.12</v>
      </c>
      <c r="N1796">
        <v>21114.01</v>
      </c>
    </row>
    <row r="1797" spans="1:14">
      <c r="A1797" t="s">
        <v>40</v>
      </c>
      <c r="B1797" t="s">
        <v>170</v>
      </c>
      <c r="C1797" t="s">
        <v>36</v>
      </c>
      <c r="D1797" t="s">
        <v>17</v>
      </c>
      <c r="E1797" t="s">
        <v>18</v>
      </c>
      <c r="F1797" s="18">
        <v>41927</v>
      </c>
      <c r="G1797">
        <v>552353370</v>
      </c>
      <c r="H1797" s="18">
        <v>41961</v>
      </c>
      <c r="I1797">
        <v>2491</v>
      </c>
      <c r="J1797">
        <v>109.28</v>
      </c>
      <c r="K1797">
        <v>35.840000000000003</v>
      </c>
      <c r="L1797">
        <v>272216.48</v>
      </c>
      <c r="M1797">
        <v>89277.440000000002</v>
      </c>
      <c r="N1797">
        <v>182939.04</v>
      </c>
    </row>
    <row r="1798" spans="1:14">
      <c r="A1798" t="s">
        <v>34</v>
      </c>
      <c r="B1798" t="s">
        <v>197</v>
      </c>
      <c r="C1798" t="s">
        <v>25</v>
      </c>
      <c r="D1798" t="s">
        <v>21</v>
      </c>
      <c r="E1798" t="s">
        <v>29</v>
      </c>
      <c r="F1798" s="18">
        <v>41995</v>
      </c>
      <c r="G1798">
        <v>214077889</v>
      </c>
      <c r="H1798" s="18">
        <v>42005</v>
      </c>
      <c r="I1798">
        <v>9260</v>
      </c>
      <c r="J1798">
        <v>47.45</v>
      </c>
      <c r="K1798">
        <v>31.79</v>
      </c>
      <c r="L1798">
        <v>439387</v>
      </c>
      <c r="M1798">
        <v>294375.40000000002</v>
      </c>
      <c r="N1798">
        <v>145011.6</v>
      </c>
    </row>
    <row r="1799" spans="1:14">
      <c r="A1799" t="s">
        <v>14</v>
      </c>
      <c r="B1799" t="s">
        <v>173</v>
      </c>
      <c r="C1799" t="s">
        <v>59</v>
      </c>
      <c r="D1799" t="s">
        <v>21</v>
      </c>
      <c r="E1799" t="s">
        <v>37</v>
      </c>
      <c r="F1799" s="18">
        <v>42258</v>
      </c>
      <c r="G1799">
        <v>824979960</v>
      </c>
      <c r="H1799" s="18">
        <v>42297</v>
      </c>
      <c r="I1799">
        <v>8758</v>
      </c>
      <c r="J1799">
        <v>9.33</v>
      </c>
      <c r="K1799">
        <v>6.92</v>
      </c>
      <c r="L1799">
        <v>81712.14</v>
      </c>
      <c r="M1799">
        <v>60605.36</v>
      </c>
      <c r="N1799">
        <v>21106.78</v>
      </c>
    </row>
    <row r="1800" spans="1:14">
      <c r="A1800" t="s">
        <v>31</v>
      </c>
      <c r="B1800" t="s">
        <v>32</v>
      </c>
      <c r="C1800" t="s">
        <v>45</v>
      </c>
      <c r="D1800" t="s">
        <v>17</v>
      </c>
      <c r="E1800" t="s">
        <v>37</v>
      </c>
      <c r="F1800" s="18">
        <v>42646</v>
      </c>
      <c r="G1800">
        <v>202295911</v>
      </c>
      <c r="H1800" s="18">
        <v>42654</v>
      </c>
      <c r="I1800">
        <v>2710</v>
      </c>
      <c r="J1800">
        <v>437.2</v>
      </c>
      <c r="K1800">
        <v>263.33</v>
      </c>
      <c r="L1800">
        <v>1184812</v>
      </c>
      <c r="M1800">
        <v>713624.3</v>
      </c>
      <c r="N1800">
        <v>471187.7</v>
      </c>
    </row>
    <row r="1801" spans="1:14">
      <c r="A1801" t="s">
        <v>40</v>
      </c>
      <c r="B1801" t="s">
        <v>169</v>
      </c>
      <c r="C1801" t="s">
        <v>16</v>
      </c>
      <c r="D1801" t="s">
        <v>21</v>
      </c>
      <c r="E1801" t="s">
        <v>37</v>
      </c>
      <c r="F1801" s="18">
        <v>42096</v>
      </c>
      <c r="G1801">
        <v>733574569</v>
      </c>
      <c r="H1801" s="18">
        <v>42142</v>
      </c>
      <c r="I1801">
        <v>9871</v>
      </c>
      <c r="J1801">
        <v>255.28</v>
      </c>
      <c r="K1801">
        <v>159.41999999999999</v>
      </c>
      <c r="L1801">
        <v>2519868.88</v>
      </c>
      <c r="M1801">
        <v>1573634.82</v>
      </c>
      <c r="N1801">
        <v>946234.06</v>
      </c>
    </row>
    <row r="1802" spans="1:14">
      <c r="A1802" t="s">
        <v>23</v>
      </c>
      <c r="B1802" t="s">
        <v>58</v>
      </c>
      <c r="C1802" t="s">
        <v>25</v>
      </c>
      <c r="D1802" t="s">
        <v>17</v>
      </c>
      <c r="E1802" t="s">
        <v>18</v>
      </c>
      <c r="F1802" s="18">
        <v>42702</v>
      </c>
      <c r="G1802">
        <v>826677262</v>
      </c>
      <c r="H1802" s="18">
        <v>42744</v>
      </c>
      <c r="I1802">
        <v>1027</v>
      </c>
      <c r="J1802">
        <v>47.45</v>
      </c>
      <c r="K1802">
        <v>31.79</v>
      </c>
      <c r="L1802">
        <v>48731.15</v>
      </c>
      <c r="M1802">
        <v>32648.33</v>
      </c>
      <c r="N1802">
        <v>16082.82</v>
      </c>
    </row>
    <row r="1803" spans="1:14">
      <c r="A1803" t="s">
        <v>34</v>
      </c>
      <c r="B1803" t="s">
        <v>212</v>
      </c>
      <c r="C1803" t="s">
        <v>59</v>
      </c>
      <c r="D1803" t="s">
        <v>17</v>
      </c>
      <c r="E1803" t="s">
        <v>29</v>
      </c>
      <c r="F1803" s="18">
        <v>42794</v>
      </c>
      <c r="G1803">
        <v>759777820</v>
      </c>
      <c r="H1803" s="18">
        <v>42817</v>
      </c>
      <c r="I1803">
        <v>3996</v>
      </c>
      <c r="J1803">
        <v>9.33</v>
      </c>
      <c r="K1803">
        <v>6.92</v>
      </c>
      <c r="L1803">
        <v>37282.68</v>
      </c>
      <c r="M1803">
        <v>27652.32</v>
      </c>
      <c r="N1803">
        <v>9630.36</v>
      </c>
    </row>
    <row r="1804" spans="1:14">
      <c r="A1804" t="s">
        <v>40</v>
      </c>
      <c r="B1804" t="s">
        <v>144</v>
      </c>
      <c r="C1804" t="s">
        <v>25</v>
      </c>
      <c r="D1804" t="s">
        <v>17</v>
      </c>
      <c r="E1804" t="s">
        <v>37</v>
      </c>
      <c r="F1804" s="18">
        <v>41095</v>
      </c>
      <c r="G1804">
        <v>431362569</v>
      </c>
      <c r="H1804" s="18">
        <v>41130</v>
      </c>
      <c r="I1804">
        <v>8625</v>
      </c>
      <c r="J1804">
        <v>47.45</v>
      </c>
      <c r="K1804">
        <v>31.79</v>
      </c>
      <c r="L1804">
        <v>409256.25</v>
      </c>
      <c r="M1804">
        <v>274188.75</v>
      </c>
      <c r="N1804">
        <v>135067.5</v>
      </c>
    </row>
    <row r="1805" spans="1:14">
      <c r="A1805" t="s">
        <v>14</v>
      </c>
      <c r="B1805" t="s">
        <v>174</v>
      </c>
      <c r="C1805" t="s">
        <v>16</v>
      </c>
      <c r="D1805" t="s">
        <v>21</v>
      </c>
      <c r="E1805" t="s">
        <v>29</v>
      </c>
      <c r="F1805" s="18">
        <v>40862</v>
      </c>
      <c r="G1805">
        <v>710230338</v>
      </c>
      <c r="H1805" s="18">
        <v>40866</v>
      </c>
      <c r="I1805">
        <v>1795</v>
      </c>
      <c r="J1805">
        <v>255.28</v>
      </c>
      <c r="K1805">
        <v>159.41999999999999</v>
      </c>
      <c r="L1805">
        <v>458227.6</v>
      </c>
      <c r="M1805">
        <v>286158.90000000002</v>
      </c>
      <c r="N1805">
        <v>172068.7</v>
      </c>
    </row>
    <row r="1806" spans="1:14">
      <c r="A1806" t="s">
        <v>14</v>
      </c>
      <c r="B1806" t="s">
        <v>158</v>
      </c>
      <c r="C1806" t="s">
        <v>43</v>
      </c>
      <c r="D1806" t="s">
        <v>21</v>
      </c>
      <c r="E1806" t="s">
        <v>22</v>
      </c>
      <c r="F1806" s="18">
        <v>40211</v>
      </c>
      <c r="G1806">
        <v>285492455</v>
      </c>
      <c r="H1806" s="18">
        <v>40238</v>
      </c>
      <c r="I1806">
        <v>2417</v>
      </c>
      <c r="J1806">
        <v>651.21</v>
      </c>
      <c r="K1806">
        <v>524.96</v>
      </c>
      <c r="L1806">
        <v>1573974.57</v>
      </c>
      <c r="M1806">
        <v>1268828.32</v>
      </c>
      <c r="N1806">
        <v>305146.25</v>
      </c>
    </row>
    <row r="1807" spans="1:14">
      <c r="A1807" t="s">
        <v>40</v>
      </c>
      <c r="B1807" t="s">
        <v>165</v>
      </c>
      <c r="C1807" t="s">
        <v>16</v>
      </c>
      <c r="D1807" t="s">
        <v>17</v>
      </c>
      <c r="E1807" t="s">
        <v>37</v>
      </c>
      <c r="F1807" s="18">
        <v>41798</v>
      </c>
      <c r="G1807">
        <v>616572749</v>
      </c>
      <c r="H1807" s="18">
        <v>41832</v>
      </c>
      <c r="I1807">
        <v>6433</v>
      </c>
      <c r="J1807">
        <v>255.28</v>
      </c>
      <c r="K1807">
        <v>159.41999999999999</v>
      </c>
      <c r="L1807">
        <v>1642216.24</v>
      </c>
      <c r="M1807">
        <v>1025548.86</v>
      </c>
      <c r="N1807">
        <v>616667.38</v>
      </c>
    </row>
    <row r="1808" spans="1:14">
      <c r="A1808" t="s">
        <v>14</v>
      </c>
      <c r="B1808" t="s">
        <v>19</v>
      </c>
      <c r="C1808" t="s">
        <v>33</v>
      </c>
      <c r="D1808" t="s">
        <v>21</v>
      </c>
      <c r="E1808" t="s">
        <v>18</v>
      </c>
      <c r="F1808" s="18">
        <v>40365</v>
      </c>
      <c r="G1808">
        <v>983207547</v>
      </c>
      <c r="H1808" s="18">
        <v>40384</v>
      </c>
      <c r="I1808">
        <v>1817</v>
      </c>
      <c r="J1808">
        <v>81.73</v>
      </c>
      <c r="K1808">
        <v>56.67</v>
      </c>
      <c r="L1808">
        <v>148503.41</v>
      </c>
      <c r="M1808">
        <v>102969.39</v>
      </c>
      <c r="N1808">
        <v>45534.02</v>
      </c>
    </row>
    <row r="1809" spans="1:14">
      <c r="A1809" t="s">
        <v>23</v>
      </c>
      <c r="B1809" t="s">
        <v>112</v>
      </c>
      <c r="C1809" t="s">
        <v>25</v>
      </c>
      <c r="D1809" t="s">
        <v>21</v>
      </c>
      <c r="E1809" t="s">
        <v>37</v>
      </c>
      <c r="F1809" s="18">
        <v>40729</v>
      </c>
      <c r="G1809">
        <v>735445678</v>
      </c>
      <c r="H1809" s="18">
        <v>40746</v>
      </c>
      <c r="I1809">
        <v>3574</v>
      </c>
      <c r="J1809">
        <v>47.45</v>
      </c>
      <c r="K1809">
        <v>31.79</v>
      </c>
      <c r="L1809">
        <v>169586.3</v>
      </c>
      <c r="M1809">
        <v>113617.46</v>
      </c>
      <c r="N1809">
        <v>55968.84</v>
      </c>
    </row>
    <row r="1810" spans="1:14">
      <c r="A1810" t="s">
        <v>31</v>
      </c>
      <c r="B1810" t="s">
        <v>49</v>
      </c>
      <c r="C1810" t="s">
        <v>43</v>
      </c>
      <c r="D1810" t="s">
        <v>21</v>
      </c>
      <c r="E1810" t="s">
        <v>18</v>
      </c>
      <c r="F1810" s="18">
        <v>42562</v>
      </c>
      <c r="G1810">
        <v>643648469</v>
      </c>
      <c r="H1810" s="18">
        <v>42587</v>
      </c>
      <c r="I1810">
        <v>8740</v>
      </c>
      <c r="J1810">
        <v>651.21</v>
      </c>
      <c r="K1810">
        <v>524.96</v>
      </c>
      <c r="L1810">
        <v>5691575.4000000004</v>
      </c>
      <c r="M1810">
        <v>4588150.4000000004</v>
      </c>
      <c r="N1810">
        <v>1103425</v>
      </c>
    </row>
    <row r="1811" spans="1:14">
      <c r="A1811" t="s">
        <v>31</v>
      </c>
      <c r="B1811" t="s">
        <v>190</v>
      </c>
      <c r="C1811" t="s">
        <v>25</v>
      </c>
      <c r="D1811" t="s">
        <v>17</v>
      </c>
      <c r="E1811" t="s">
        <v>29</v>
      </c>
      <c r="F1811" s="18">
        <v>41774</v>
      </c>
      <c r="G1811">
        <v>648489749</v>
      </c>
      <c r="H1811" s="18">
        <v>41801</v>
      </c>
      <c r="I1811">
        <v>1382</v>
      </c>
      <c r="J1811">
        <v>47.45</v>
      </c>
      <c r="K1811">
        <v>31.79</v>
      </c>
      <c r="L1811">
        <v>65575.899999999994</v>
      </c>
      <c r="M1811">
        <v>43933.78</v>
      </c>
      <c r="N1811">
        <v>21642.12</v>
      </c>
    </row>
    <row r="1812" spans="1:14">
      <c r="A1812" t="s">
        <v>40</v>
      </c>
      <c r="B1812" t="s">
        <v>93</v>
      </c>
      <c r="C1812" t="s">
        <v>33</v>
      </c>
      <c r="D1812" t="s">
        <v>17</v>
      </c>
      <c r="E1812" t="s">
        <v>22</v>
      </c>
      <c r="F1812" s="18">
        <v>40199</v>
      </c>
      <c r="G1812">
        <v>310955846</v>
      </c>
      <c r="H1812" s="18">
        <v>40219</v>
      </c>
      <c r="I1812">
        <v>7600</v>
      </c>
      <c r="J1812">
        <v>81.73</v>
      </c>
      <c r="K1812">
        <v>56.67</v>
      </c>
      <c r="L1812">
        <v>621148</v>
      </c>
      <c r="M1812">
        <v>430692</v>
      </c>
      <c r="N1812">
        <v>190456</v>
      </c>
    </row>
    <row r="1813" spans="1:14">
      <c r="A1813" t="s">
        <v>40</v>
      </c>
      <c r="B1813" t="s">
        <v>205</v>
      </c>
      <c r="C1813" t="s">
        <v>16</v>
      </c>
      <c r="D1813" t="s">
        <v>17</v>
      </c>
      <c r="E1813" t="s">
        <v>22</v>
      </c>
      <c r="F1813" s="18">
        <v>41441</v>
      </c>
      <c r="G1813">
        <v>162345588</v>
      </c>
      <c r="H1813" s="18">
        <v>41484</v>
      </c>
      <c r="I1813">
        <v>522</v>
      </c>
      <c r="J1813">
        <v>255.28</v>
      </c>
      <c r="K1813">
        <v>159.41999999999999</v>
      </c>
      <c r="L1813">
        <v>133256.16</v>
      </c>
      <c r="M1813">
        <v>83217.240000000005</v>
      </c>
      <c r="N1813">
        <v>50038.92</v>
      </c>
    </row>
    <row r="1814" spans="1:14">
      <c r="A1814" t="s">
        <v>23</v>
      </c>
      <c r="B1814" t="s">
        <v>83</v>
      </c>
      <c r="C1814" t="s">
        <v>71</v>
      </c>
      <c r="D1814" t="s">
        <v>21</v>
      </c>
      <c r="E1814" t="s">
        <v>29</v>
      </c>
      <c r="F1814" s="18">
        <v>41196</v>
      </c>
      <c r="G1814">
        <v>354270303</v>
      </c>
      <c r="H1814" s="18">
        <v>41240</v>
      </c>
      <c r="I1814">
        <v>5310</v>
      </c>
      <c r="J1814">
        <v>154.06</v>
      </c>
      <c r="K1814">
        <v>90.93</v>
      </c>
      <c r="L1814">
        <v>818058.6</v>
      </c>
      <c r="M1814">
        <v>482838.3</v>
      </c>
      <c r="N1814">
        <v>335220.3</v>
      </c>
    </row>
    <row r="1815" spans="1:14">
      <c r="A1815" t="s">
        <v>34</v>
      </c>
      <c r="B1815" t="s">
        <v>195</v>
      </c>
      <c r="C1815" t="s">
        <v>16</v>
      </c>
      <c r="D1815" t="s">
        <v>21</v>
      </c>
      <c r="E1815" t="s">
        <v>22</v>
      </c>
      <c r="F1815" s="18">
        <v>42464</v>
      </c>
      <c r="G1815">
        <v>208653819</v>
      </c>
      <c r="H1815" s="18">
        <v>42475</v>
      </c>
      <c r="I1815">
        <v>4157</v>
      </c>
      <c r="J1815">
        <v>255.28</v>
      </c>
      <c r="K1815">
        <v>159.41999999999999</v>
      </c>
      <c r="L1815">
        <v>1061198.96</v>
      </c>
      <c r="M1815">
        <v>662708.93999999994</v>
      </c>
      <c r="N1815">
        <v>398490.02</v>
      </c>
    </row>
    <row r="1816" spans="1:14">
      <c r="A1816" t="s">
        <v>26</v>
      </c>
      <c r="B1816" t="s">
        <v>160</v>
      </c>
      <c r="C1816" t="s">
        <v>16</v>
      </c>
      <c r="D1816" t="s">
        <v>17</v>
      </c>
      <c r="E1816" t="s">
        <v>22</v>
      </c>
      <c r="F1816" s="18">
        <v>40335</v>
      </c>
      <c r="G1816">
        <v>467732465</v>
      </c>
      <c r="H1816" s="18">
        <v>40381</v>
      </c>
      <c r="I1816">
        <v>1285</v>
      </c>
      <c r="J1816">
        <v>255.28</v>
      </c>
      <c r="K1816">
        <v>159.41999999999999</v>
      </c>
      <c r="L1816">
        <v>328034.8</v>
      </c>
      <c r="M1816">
        <v>204854.7</v>
      </c>
      <c r="N1816">
        <v>123180.1</v>
      </c>
    </row>
    <row r="1817" spans="1:14">
      <c r="A1817" t="s">
        <v>34</v>
      </c>
      <c r="B1817" t="s">
        <v>212</v>
      </c>
      <c r="C1817" t="s">
        <v>50</v>
      </c>
      <c r="D1817" t="s">
        <v>21</v>
      </c>
      <c r="E1817" t="s">
        <v>18</v>
      </c>
      <c r="F1817" s="18">
        <v>42736</v>
      </c>
      <c r="G1817">
        <v>144055068</v>
      </c>
      <c r="H1817" s="18">
        <v>42774</v>
      </c>
      <c r="I1817">
        <v>7951</v>
      </c>
      <c r="J1817">
        <v>421.89</v>
      </c>
      <c r="K1817">
        <v>364.69</v>
      </c>
      <c r="L1817">
        <v>3354447.39</v>
      </c>
      <c r="M1817">
        <v>2899650.19</v>
      </c>
      <c r="N1817">
        <v>454797.2</v>
      </c>
    </row>
    <row r="1818" spans="1:14">
      <c r="A1818" t="s">
        <v>40</v>
      </c>
      <c r="B1818" t="s">
        <v>139</v>
      </c>
      <c r="C1818" t="s">
        <v>71</v>
      </c>
      <c r="D1818" t="s">
        <v>17</v>
      </c>
      <c r="E1818" t="s">
        <v>29</v>
      </c>
      <c r="F1818" s="18">
        <v>41387</v>
      </c>
      <c r="G1818">
        <v>570482957</v>
      </c>
      <c r="H1818" s="18">
        <v>41428</v>
      </c>
      <c r="I1818">
        <v>7439</v>
      </c>
      <c r="J1818">
        <v>154.06</v>
      </c>
      <c r="K1818">
        <v>90.93</v>
      </c>
      <c r="L1818">
        <v>1146052.3400000001</v>
      </c>
      <c r="M1818">
        <v>676428.27</v>
      </c>
      <c r="N1818">
        <v>469624.07</v>
      </c>
    </row>
    <row r="1819" spans="1:14">
      <c r="A1819" t="s">
        <v>31</v>
      </c>
      <c r="B1819" t="s">
        <v>73</v>
      </c>
      <c r="C1819" t="s">
        <v>79</v>
      </c>
      <c r="D1819" t="s">
        <v>17</v>
      </c>
      <c r="E1819" t="s">
        <v>18</v>
      </c>
      <c r="F1819" s="18">
        <v>40843</v>
      </c>
      <c r="G1819">
        <v>450189960</v>
      </c>
      <c r="H1819" s="18">
        <v>40888</v>
      </c>
      <c r="I1819">
        <v>68</v>
      </c>
      <c r="J1819">
        <v>668.27</v>
      </c>
      <c r="K1819">
        <v>502.54</v>
      </c>
      <c r="L1819">
        <v>45442.36</v>
      </c>
      <c r="M1819">
        <v>34172.720000000001</v>
      </c>
      <c r="N1819">
        <v>11269.64</v>
      </c>
    </row>
    <row r="1820" spans="1:14">
      <c r="A1820" t="s">
        <v>23</v>
      </c>
      <c r="B1820" t="s">
        <v>171</v>
      </c>
      <c r="C1820" t="s">
        <v>28</v>
      </c>
      <c r="D1820" t="s">
        <v>21</v>
      </c>
      <c r="E1820" t="s">
        <v>37</v>
      </c>
      <c r="F1820" s="18">
        <v>40516</v>
      </c>
      <c r="G1820">
        <v>806662404</v>
      </c>
      <c r="H1820" s="18">
        <v>40519</v>
      </c>
      <c r="I1820">
        <v>8186</v>
      </c>
      <c r="J1820">
        <v>205.7</v>
      </c>
      <c r="K1820">
        <v>117.11</v>
      </c>
      <c r="L1820">
        <v>1683860.2</v>
      </c>
      <c r="M1820">
        <v>958662.46</v>
      </c>
      <c r="N1820">
        <v>725197.74</v>
      </c>
    </row>
    <row r="1821" spans="1:14">
      <c r="A1821" t="s">
        <v>23</v>
      </c>
      <c r="B1821" t="s">
        <v>94</v>
      </c>
      <c r="C1821" t="s">
        <v>33</v>
      </c>
      <c r="D1821" t="s">
        <v>21</v>
      </c>
      <c r="E1821" t="s">
        <v>22</v>
      </c>
      <c r="F1821" s="18">
        <v>41591</v>
      </c>
      <c r="G1821">
        <v>933699119</v>
      </c>
      <c r="H1821" s="18">
        <v>41602</v>
      </c>
      <c r="I1821">
        <v>1173</v>
      </c>
      <c r="J1821">
        <v>81.73</v>
      </c>
      <c r="K1821">
        <v>56.67</v>
      </c>
      <c r="L1821">
        <v>95869.29</v>
      </c>
      <c r="M1821">
        <v>66473.91</v>
      </c>
      <c r="N1821">
        <v>29395.38</v>
      </c>
    </row>
    <row r="1822" spans="1:14">
      <c r="A1822" t="s">
        <v>40</v>
      </c>
      <c r="B1822" t="s">
        <v>126</v>
      </c>
      <c r="C1822" t="s">
        <v>33</v>
      </c>
      <c r="D1822" t="s">
        <v>21</v>
      </c>
      <c r="E1822" t="s">
        <v>22</v>
      </c>
      <c r="F1822" s="18">
        <v>42875</v>
      </c>
      <c r="G1822">
        <v>645411431</v>
      </c>
      <c r="H1822" s="18">
        <v>42898</v>
      </c>
      <c r="I1822">
        <v>440</v>
      </c>
      <c r="J1822">
        <v>81.73</v>
      </c>
      <c r="K1822">
        <v>56.67</v>
      </c>
      <c r="L1822">
        <v>35961.199999999997</v>
      </c>
      <c r="M1822">
        <v>24934.799999999999</v>
      </c>
      <c r="N1822">
        <v>11026.4</v>
      </c>
    </row>
    <row r="1823" spans="1:14">
      <c r="A1823" t="s">
        <v>23</v>
      </c>
      <c r="B1823" t="s">
        <v>74</v>
      </c>
      <c r="C1823" t="s">
        <v>16</v>
      </c>
      <c r="D1823" t="s">
        <v>21</v>
      </c>
      <c r="E1823" t="s">
        <v>22</v>
      </c>
      <c r="F1823" s="18">
        <v>42182</v>
      </c>
      <c r="G1823">
        <v>726223170</v>
      </c>
      <c r="H1823" s="18">
        <v>42216</v>
      </c>
      <c r="I1823">
        <v>4429</v>
      </c>
      <c r="J1823">
        <v>255.28</v>
      </c>
      <c r="K1823">
        <v>159.41999999999999</v>
      </c>
      <c r="L1823">
        <v>1130635.1200000001</v>
      </c>
      <c r="M1823">
        <v>706071.18</v>
      </c>
      <c r="N1823">
        <v>424563.94</v>
      </c>
    </row>
    <row r="1824" spans="1:14">
      <c r="A1824" t="s">
        <v>40</v>
      </c>
      <c r="B1824" t="s">
        <v>222</v>
      </c>
      <c r="C1824" t="s">
        <v>28</v>
      </c>
      <c r="D1824" t="s">
        <v>17</v>
      </c>
      <c r="E1824" t="s">
        <v>37</v>
      </c>
      <c r="F1824" s="18">
        <v>40481</v>
      </c>
      <c r="G1824">
        <v>680870664</v>
      </c>
      <c r="H1824" s="18">
        <v>40482</v>
      </c>
      <c r="I1824">
        <v>3615</v>
      </c>
      <c r="J1824">
        <v>205.7</v>
      </c>
      <c r="K1824">
        <v>117.11</v>
      </c>
      <c r="L1824">
        <v>743605.5</v>
      </c>
      <c r="M1824">
        <v>423352.65</v>
      </c>
      <c r="N1824">
        <v>320252.84999999998</v>
      </c>
    </row>
    <row r="1825" spans="1:14">
      <c r="A1825" t="s">
        <v>14</v>
      </c>
      <c r="B1825" t="s">
        <v>115</v>
      </c>
      <c r="C1825" t="s">
        <v>50</v>
      </c>
      <c r="D1825" t="s">
        <v>21</v>
      </c>
      <c r="E1825" t="s">
        <v>29</v>
      </c>
      <c r="F1825" s="18">
        <v>40510</v>
      </c>
      <c r="G1825">
        <v>984402740</v>
      </c>
      <c r="H1825" s="18">
        <v>40530</v>
      </c>
      <c r="I1825">
        <v>5501</v>
      </c>
      <c r="J1825">
        <v>421.89</v>
      </c>
      <c r="K1825">
        <v>364.69</v>
      </c>
      <c r="L1825">
        <v>2320816.89</v>
      </c>
      <c r="M1825">
        <v>2006159.69</v>
      </c>
      <c r="N1825">
        <v>314657.2</v>
      </c>
    </row>
    <row r="1826" spans="1:14">
      <c r="A1826" t="s">
        <v>14</v>
      </c>
      <c r="B1826" t="s">
        <v>220</v>
      </c>
      <c r="C1826" t="s">
        <v>43</v>
      </c>
      <c r="D1826" t="s">
        <v>17</v>
      </c>
      <c r="E1826" t="s">
        <v>22</v>
      </c>
      <c r="F1826" s="18">
        <v>42635</v>
      </c>
      <c r="G1826">
        <v>832180726</v>
      </c>
      <c r="H1826" s="18">
        <v>42635</v>
      </c>
      <c r="I1826">
        <v>9625</v>
      </c>
      <c r="J1826">
        <v>651.21</v>
      </c>
      <c r="K1826">
        <v>524.96</v>
      </c>
      <c r="L1826">
        <v>6267896.25</v>
      </c>
      <c r="M1826">
        <v>5052740</v>
      </c>
      <c r="N1826">
        <v>1215156.25</v>
      </c>
    </row>
    <row r="1827" spans="1:14">
      <c r="A1827" t="s">
        <v>31</v>
      </c>
      <c r="B1827" t="s">
        <v>100</v>
      </c>
      <c r="C1827" t="s">
        <v>59</v>
      </c>
      <c r="D1827" t="s">
        <v>17</v>
      </c>
      <c r="E1827" t="s">
        <v>29</v>
      </c>
      <c r="F1827" s="18">
        <v>40692</v>
      </c>
      <c r="G1827">
        <v>389878451</v>
      </c>
      <c r="H1827" s="18">
        <v>40731</v>
      </c>
      <c r="I1827">
        <v>2553</v>
      </c>
      <c r="J1827">
        <v>9.33</v>
      </c>
      <c r="K1827">
        <v>6.92</v>
      </c>
      <c r="L1827">
        <v>23819.49</v>
      </c>
      <c r="M1827">
        <v>17666.759999999998</v>
      </c>
      <c r="N1827">
        <v>6152.73</v>
      </c>
    </row>
    <row r="1828" spans="1:14">
      <c r="A1828" t="s">
        <v>34</v>
      </c>
      <c r="B1828" t="s">
        <v>95</v>
      </c>
      <c r="C1828" t="s">
        <v>45</v>
      </c>
      <c r="D1828" t="s">
        <v>17</v>
      </c>
      <c r="E1828" t="s">
        <v>18</v>
      </c>
      <c r="F1828" s="18">
        <v>42737</v>
      </c>
      <c r="G1828">
        <v>343482244</v>
      </c>
      <c r="H1828" s="18">
        <v>42784</v>
      </c>
      <c r="I1828">
        <v>2884</v>
      </c>
      <c r="J1828">
        <v>437.2</v>
      </c>
      <c r="K1828">
        <v>263.33</v>
      </c>
      <c r="L1828">
        <v>1260884.8</v>
      </c>
      <c r="M1828">
        <v>759443.72</v>
      </c>
      <c r="N1828">
        <v>501441.08</v>
      </c>
    </row>
    <row r="1829" spans="1:14">
      <c r="A1829" t="s">
        <v>40</v>
      </c>
      <c r="B1829" t="s">
        <v>93</v>
      </c>
      <c r="C1829" t="s">
        <v>43</v>
      </c>
      <c r="D1829" t="s">
        <v>21</v>
      </c>
      <c r="E1829" t="s">
        <v>18</v>
      </c>
      <c r="F1829" s="18">
        <v>42002</v>
      </c>
      <c r="G1829">
        <v>549290931</v>
      </c>
      <c r="H1829" s="18">
        <v>42024</v>
      </c>
      <c r="I1829">
        <v>6248</v>
      </c>
      <c r="J1829">
        <v>651.21</v>
      </c>
      <c r="K1829">
        <v>524.96</v>
      </c>
      <c r="L1829">
        <v>4068760.08</v>
      </c>
      <c r="M1829">
        <v>3279950.08</v>
      </c>
      <c r="N1829">
        <v>788810</v>
      </c>
    </row>
    <row r="1830" spans="1:14">
      <c r="A1830" t="s">
        <v>40</v>
      </c>
      <c r="B1830" t="s">
        <v>153</v>
      </c>
      <c r="C1830" t="s">
        <v>25</v>
      </c>
      <c r="D1830" t="s">
        <v>21</v>
      </c>
      <c r="E1830" t="s">
        <v>22</v>
      </c>
      <c r="F1830" s="18">
        <v>40408</v>
      </c>
      <c r="G1830">
        <v>483915841</v>
      </c>
      <c r="H1830" s="18">
        <v>40437</v>
      </c>
      <c r="I1830">
        <v>306</v>
      </c>
      <c r="J1830">
        <v>47.45</v>
      </c>
      <c r="K1830">
        <v>31.79</v>
      </c>
      <c r="L1830">
        <v>14519.7</v>
      </c>
      <c r="M1830">
        <v>9727.74</v>
      </c>
      <c r="N1830">
        <v>4791.96</v>
      </c>
    </row>
    <row r="1831" spans="1:14">
      <c r="A1831" t="s">
        <v>14</v>
      </c>
      <c r="B1831" t="s">
        <v>48</v>
      </c>
      <c r="C1831" t="s">
        <v>79</v>
      </c>
      <c r="D1831" t="s">
        <v>21</v>
      </c>
      <c r="E1831" t="s">
        <v>18</v>
      </c>
      <c r="F1831" s="18">
        <v>41644</v>
      </c>
      <c r="G1831">
        <v>594280803</v>
      </c>
      <c r="H1831" s="18">
        <v>41660</v>
      </c>
      <c r="I1831">
        <v>9751</v>
      </c>
      <c r="J1831">
        <v>668.27</v>
      </c>
      <c r="K1831">
        <v>502.54</v>
      </c>
      <c r="L1831">
        <v>6516300.7699999996</v>
      </c>
      <c r="M1831">
        <v>4900267.54</v>
      </c>
      <c r="N1831">
        <v>1616033.23</v>
      </c>
    </row>
    <row r="1832" spans="1:14">
      <c r="A1832" t="s">
        <v>40</v>
      </c>
      <c r="B1832" t="s">
        <v>135</v>
      </c>
      <c r="C1832" t="s">
        <v>33</v>
      </c>
      <c r="D1832" t="s">
        <v>17</v>
      </c>
      <c r="E1832" t="s">
        <v>37</v>
      </c>
      <c r="F1832" s="18">
        <v>41493</v>
      </c>
      <c r="G1832">
        <v>947622144</v>
      </c>
      <c r="H1832" s="18">
        <v>41541</v>
      </c>
      <c r="I1832">
        <v>1305</v>
      </c>
      <c r="J1832">
        <v>81.73</v>
      </c>
      <c r="K1832">
        <v>56.67</v>
      </c>
      <c r="L1832">
        <v>106657.65</v>
      </c>
      <c r="M1832">
        <v>73954.350000000006</v>
      </c>
      <c r="N1832">
        <v>32703.3</v>
      </c>
    </row>
    <row r="1833" spans="1:14">
      <c r="A1833" t="s">
        <v>14</v>
      </c>
      <c r="B1833" t="s">
        <v>55</v>
      </c>
      <c r="C1833" t="s">
        <v>79</v>
      </c>
      <c r="D1833" t="s">
        <v>17</v>
      </c>
      <c r="E1833" t="s">
        <v>18</v>
      </c>
      <c r="F1833" s="18">
        <v>40275</v>
      </c>
      <c r="G1833">
        <v>781488692</v>
      </c>
      <c r="H1833" s="18">
        <v>40301</v>
      </c>
      <c r="I1833">
        <v>8725</v>
      </c>
      <c r="J1833">
        <v>668.27</v>
      </c>
      <c r="K1833">
        <v>502.54</v>
      </c>
      <c r="L1833">
        <v>5830655.75</v>
      </c>
      <c r="M1833">
        <v>4384661.5</v>
      </c>
      <c r="N1833">
        <v>1445994.25</v>
      </c>
    </row>
    <row r="1834" spans="1:14">
      <c r="A1834" t="s">
        <v>14</v>
      </c>
      <c r="B1834" t="s">
        <v>173</v>
      </c>
      <c r="C1834" t="s">
        <v>71</v>
      </c>
      <c r="D1834" t="s">
        <v>21</v>
      </c>
      <c r="E1834" t="s">
        <v>22</v>
      </c>
      <c r="F1834" s="18">
        <v>41466</v>
      </c>
      <c r="G1834">
        <v>753741776</v>
      </c>
      <c r="H1834" s="18">
        <v>41483</v>
      </c>
      <c r="I1834">
        <v>7796</v>
      </c>
      <c r="J1834">
        <v>154.06</v>
      </c>
      <c r="K1834">
        <v>90.93</v>
      </c>
      <c r="L1834">
        <v>1201051.76</v>
      </c>
      <c r="M1834">
        <v>708890.28</v>
      </c>
      <c r="N1834">
        <v>492161.48</v>
      </c>
    </row>
    <row r="1835" spans="1:14">
      <c r="A1835" t="s">
        <v>23</v>
      </c>
      <c r="B1835" t="s">
        <v>24</v>
      </c>
      <c r="C1835" t="s">
        <v>50</v>
      </c>
      <c r="D1835" t="s">
        <v>17</v>
      </c>
      <c r="E1835" t="s">
        <v>18</v>
      </c>
      <c r="F1835" s="18">
        <v>42013</v>
      </c>
      <c r="G1835">
        <v>692555224</v>
      </c>
      <c r="H1835" s="18">
        <v>42036</v>
      </c>
      <c r="I1835">
        <v>1336</v>
      </c>
      <c r="J1835">
        <v>421.89</v>
      </c>
      <c r="K1835">
        <v>364.69</v>
      </c>
      <c r="L1835">
        <v>563645.04</v>
      </c>
      <c r="M1835">
        <v>487225.84</v>
      </c>
      <c r="N1835">
        <v>76419.199999999997</v>
      </c>
    </row>
    <row r="1836" spans="1:14">
      <c r="A1836" t="s">
        <v>14</v>
      </c>
      <c r="B1836" t="s">
        <v>111</v>
      </c>
      <c r="C1836" t="s">
        <v>33</v>
      </c>
      <c r="D1836" t="s">
        <v>17</v>
      </c>
      <c r="E1836" t="s">
        <v>18</v>
      </c>
      <c r="F1836" s="18">
        <v>42022</v>
      </c>
      <c r="G1836">
        <v>946415364</v>
      </c>
      <c r="H1836" s="18">
        <v>42034</v>
      </c>
      <c r="I1836">
        <v>4193</v>
      </c>
      <c r="J1836">
        <v>81.73</v>
      </c>
      <c r="K1836">
        <v>56.67</v>
      </c>
      <c r="L1836">
        <v>342693.89</v>
      </c>
      <c r="M1836">
        <v>237617.31</v>
      </c>
      <c r="N1836">
        <v>105076.58</v>
      </c>
    </row>
    <row r="1837" spans="1:14">
      <c r="A1837" t="s">
        <v>23</v>
      </c>
      <c r="B1837" t="s">
        <v>58</v>
      </c>
      <c r="C1837" t="s">
        <v>71</v>
      </c>
      <c r="D1837" t="s">
        <v>17</v>
      </c>
      <c r="E1837" t="s">
        <v>29</v>
      </c>
      <c r="F1837" s="18">
        <v>40602</v>
      </c>
      <c r="G1837">
        <v>134121024</v>
      </c>
      <c r="H1837" s="18">
        <v>40641</v>
      </c>
      <c r="I1837">
        <v>8246</v>
      </c>
      <c r="J1837">
        <v>154.06</v>
      </c>
      <c r="K1837">
        <v>90.93</v>
      </c>
      <c r="L1837">
        <v>1270378.76</v>
      </c>
      <c r="M1837">
        <v>749808.78</v>
      </c>
      <c r="N1837">
        <v>520569.98</v>
      </c>
    </row>
    <row r="1838" spans="1:14">
      <c r="A1838" t="s">
        <v>14</v>
      </c>
      <c r="B1838" t="s">
        <v>62</v>
      </c>
      <c r="C1838" t="s">
        <v>25</v>
      </c>
      <c r="D1838" t="s">
        <v>17</v>
      </c>
      <c r="E1838" t="s">
        <v>22</v>
      </c>
      <c r="F1838" s="18">
        <v>42784</v>
      </c>
      <c r="G1838">
        <v>994783532</v>
      </c>
      <c r="H1838" s="18">
        <v>42806</v>
      </c>
      <c r="I1838">
        <v>7408</v>
      </c>
      <c r="J1838">
        <v>47.45</v>
      </c>
      <c r="K1838">
        <v>31.79</v>
      </c>
      <c r="L1838">
        <v>351509.6</v>
      </c>
      <c r="M1838">
        <v>235500.32</v>
      </c>
      <c r="N1838">
        <v>116009.28</v>
      </c>
    </row>
    <row r="1839" spans="1:14">
      <c r="A1839" t="s">
        <v>14</v>
      </c>
      <c r="B1839" t="s">
        <v>174</v>
      </c>
      <c r="C1839" t="s">
        <v>25</v>
      </c>
      <c r="D1839" t="s">
        <v>17</v>
      </c>
      <c r="E1839" t="s">
        <v>18</v>
      </c>
      <c r="F1839" s="18">
        <v>41540</v>
      </c>
      <c r="G1839">
        <v>937826716</v>
      </c>
      <c r="H1839" s="18">
        <v>41558</v>
      </c>
      <c r="I1839">
        <v>2621</v>
      </c>
      <c r="J1839">
        <v>47.45</v>
      </c>
      <c r="K1839">
        <v>31.79</v>
      </c>
      <c r="L1839">
        <v>124366.45</v>
      </c>
      <c r="M1839">
        <v>83321.59</v>
      </c>
      <c r="N1839">
        <v>41044.86</v>
      </c>
    </row>
    <row r="1840" spans="1:14">
      <c r="A1840" t="s">
        <v>40</v>
      </c>
      <c r="B1840" t="s">
        <v>72</v>
      </c>
      <c r="C1840" t="s">
        <v>43</v>
      </c>
      <c r="D1840" t="s">
        <v>17</v>
      </c>
      <c r="E1840" t="s">
        <v>18</v>
      </c>
      <c r="F1840" s="18">
        <v>41298</v>
      </c>
      <c r="G1840">
        <v>592986905</v>
      </c>
      <c r="H1840" s="18">
        <v>41346</v>
      </c>
      <c r="I1840">
        <v>6858</v>
      </c>
      <c r="J1840">
        <v>651.21</v>
      </c>
      <c r="K1840">
        <v>524.96</v>
      </c>
      <c r="L1840">
        <v>4465998.18</v>
      </c>
      <c r="M1840">
        <v>3600175.68</v>
      </c>
      <c r="N1840">
        <v>865822.5</v>
      </c>
    </row>
    <row r="1841" spans="1:14">
      <c r="A1841" t="s">
        <v>23</v>
      </c>
      <c r="B1841" t="s">
        <v>58</v>
      </c>
      <c r="C1841" t="s">
        <v>36</v>
      </c>
      <c r="D1841" t="s">
        <v>21</v>
      </c>
      <c r="E1841" t="s">
        <v>22</v>
      </c>
      <c r="F1841" s="18">
        <v>42722</v>
      </c>
      <c r="G1841">
        <v>660312926</v>
      </c>
      <c r="H1841" s="18">
        <v>42740</v>
      </c>
      <c r="I1841">
        <v>123</v>
      </c>
      <c r="J1841">
        <v>109.28</v>
      </c>
      <c r="K1841">
        <v>35.840000000000003</v>
      </c>
      <c r="L1841">
        <v>13441.44</v>
      </c>
      <c r="M1841">
        <v>4408.32</v>
      </c>
      <c r="N1841">
        <v>9033.1200000000008</v>
      </c>
    </row>
    <row r="1842" spans="1:14">
      <c r="A1842" t="s">
        <v>26</v>
      </c>
      <c r="B1842" t="s">
        <v>129</v>
      </c>
      <c r="C1842" t="s">
        <v>25</v>
      </c>
      <c r="D1842" t="s">
        <v>17</v>
      </c>
      <c r="E1842" t="s">
        <v>37</v>
      </c>
      <c r="F1842" s="18">
        <v>41336</v>
      </c>
      <c r="G1842">
        <v>560166108</v>
      </c>
      <c r="H1842" s="18">
        <v>41338</v>
      </c>
      <c r="I1842">
        <v>4454</v>
      </c>
      <c r="J1842">
        <v>47.45</v>
      </c>
      <c r="K1842">
        <v>31.79</v>
      </c>
      <c r="L1842">
        <v>211342.3</v>
      </c>
      <c r="M1842">
        <v>141592.66</v>
      </c>
      <c r="N1842">
        <v>69749.64</v>
      </c>
    </row>
    <row r="1843" spans="1:14">
      <c r="A1843" t="s">
        <v>34</v>
      </c>
      <c r="B1843" t="s">
        <v>154</v>
      </c>
      <c r="C1843" t="s">
        <v>28</v>
      </c>
      <c r="D1843" t="s">
        <v>21</v>
      </c>
      <c r="E1843" t="s">
        <v>29</v>
      </c>
      <c r="F1843" s="18">
        <v>42732</v>
      </c>
      <c r="G1843">
        <v>683220279</v>
      </c>
      <c r="H1843" s="18">
        <v>42741</v>
      </c>
      <c r="I1843">
        <v>8918</v>
      </c>
      <c r="J1843">
        <v>205.7</v>
      </c>
      <c r="K1843">
        <v>117.11</v>
      </c>
      <c r="L1843">
        <v>1834432.6</v>
      </c>
      <c r="M1843">
        <v>1044386.98</v>
      </c>
      <c r="N1843">
        <v>790045.62</v>
      </c>
    </row>
    <row r="1844" spans="1:14">
      <c r="A1844" t="s">
        <v>23</v>
      </c>
      <c r="B1844" t="s">
        <v>103</v>
      </c>
      <c r="C1844" t="s">
        <v>45</v>
      </c>
      <c r="D1844" t="s">
        <v>17</v>
      </c>
      <c r="E1844" t="s">
        <v>22</v>
      </c>
      <c r="F1844" s="18">
        <v>41828</v>
      </c>
      <c r="G1844">
        <v>140461766</v>
      </c>
      <c r="H1844" s="18">
        <v>41840</v>
      </c>
      <c r="I1844">
        <v>4613</v>
      </c>
      <c r="J1844">
        <v>437.2</v>
      </c>
      <c r="K1844">
        <v>263.33</v>
      </c>
      <c r="L1844">
        <v>2016803.6</v>
      </c>
      <c r="M1844">
        <v>1214741.29</v>
      </c>
      <c r="N1844">
        <v>802062.31</v>
      </c>
    </row>
    <row r="1845" spans="1:14">
      <c r="A1845" t="s">
        <v>26</v>
      </c>
      <c r="B1845" t="s">
        <v>76</v>
      </c>
      <c r="C1845" t="s">
        <v>16</v>
      </c>
      <c r="D1845" t="s">
        <v>17</v>
      </c>
      <c r="E1845" t="s">
        <v>18</v>
      </c>
      <c r="F1845" s="18">
        <v>40846</v>
      </c>
      <c r="G1845">
        <v>813189399</v>
      </c>
      <c r="H1845" s="18">
        <v>40869</v>
      </c>
      <c r="I1845">
        <v>9669</v>
      </c>
      <c r="J1845">
        <v>255.28</v>
      </c>
      <c r="K1845">
        <v>159.41999999999999</v>
      </c>
      <c r="L1845">
        <v>2468302.3199999998</v>
      </c>
      <c r="M1845">
        <v>1541431.98</v>
      </c>
      <c r="N1845">
        <v>926870.34</v>
      </c>
    </row>
    <row r="1846" spans="1:14">
      <c r="A1846" t="s">
        <v>14</v>
      </c>
      <c r="B1846" t="s">
        <v>158</v>
      </c>
      <c r="C1846" t="s">
        <v>50</v>
      </c>
      <c r="D1846" t="s">
        <v>17</v>
      </c>
      <c r="E1846" t="s">
        <v>18</v>
      </c>
      <c r="F1846" s="18">
        <v>42396</v>
      </c>
      <c r="G1846">
        <v>603014504</v>
      </c>
      <c r="H1846" s="18">
        <v>42411</v>
      </c>
      <c r="I1846">
        <v>4247</v>
      </c>
      <c r="J1846">
        <v>421.89</v>
      </c>
      <c r="K1846">
        <v>364.69</v>
      </c>
      <c r="L1846">
        <v>1791766.83</v>
      </c>
      <c r="M1846">
        <v>1548838.43</v>
      </c>
      <c r="N1846">
        <v>242928.4</v>
      </c>
    </row>
    <row r="1847" spans="1:14">
      <c r="A1847" t="s">
        <v>40</v>
      </c>
      <c r="B1847" t="s">
        <v>77</v>
      </c>
      <c r="C1847" t="s">
        <v>71</v>
      </c>
      <c r="D1847" t="s">
        <v>17</v>
      </c>
      <c r="E1847" t="s">
        <v>37</v>
      </c>
      <c r="F1847" s="18">
        <v>42563</v>
      </c>
      <c r="G1847">
        <v>181860911</v>
      </c>
      <c r="H1847" s="18">
        <v>42566</v>
      </c>
      <c r="I1847">
        <v>5540</v>
      </c>
      <c r="J1847">
        <v>154.06</v>
      </c>
      <c r="K1847">
        <v>90.93</v>
      </c>
      <c r="L1847">
        <v>853492.4</v>
      </c>
      <c r="M1847">
        <v>503752.2</v>
      </c>
      <c r="N1847">
        <v>349740.2</v>
      </c>
    </row>
    <row r="1848" spans="1:14">
      <c r="A1848" t="s">
        <v>23</v>
      </c>
      <c r="B1848" t="s">
        <v>103</v>
      </c>
      <c r="C1848" t="s">
        <v>28</v>
      </c>
      <c r="D1848" t="s">
        <v>21</v>
      </c>
      <c r="E1848" t="s">
        <v>22</v>
      </c>
      <c r="F1848" s="18">
        <v>40587</v>
      </c>
      <c r="G1848">
        <v>741964948</v>
      </c>
      <c r="H1848" s="18">
        <v>40600</v>
      </c>
      <c r="I1848">
        <v>2771</v>
      </c>
      <c r="J1848">
        <v>205.7</v>
      </c>
      <c r="K1848">
        <v>117.11</v>
      </c>
      <c r="L1848">
        <v>569994.69999999995</v>
      </c>
      <c r="M1848">
        <v>324511.81</v>
      </c>
      <c r="N1848">
        <v>245482.89</v>
      </c>
    </row>
    <row r="1849" spans="1:14">
      <c r="A1849" t="s">
        <v>40</v>
      </c>
      <c r="B1849" t="s">
        <v>117</v>
      </c>
      <c r="C1849" t="s">
        <v>50</v>
      </c>
      <c r="D1849" t="s">
        <v>17</v>
      </c>
      <c r="E1849" t="s">
        <v>37</v>
      </c>
      <c r="F1849" s="18">
        <v>40245</v>
      </c>
      <c r="G1849">
        <v>845875442</v>
      </c>
      <c r="H1849" s="18">
        <v>40254</v>
      </c>
      <c r="I1849">
        <v>2195</v>
      </c>
      <c r="J1849">
        <v>421.89</v>
      </c>
      <c r="K1849">
        <v>364.69</v>
      </c>
      <c r="L1849">
        <v>926048.55</v>
      </c>
      <c r="M1849">
        <v>800494.55</v>
      </c>
      <c r="N1849">
        <v>125554</v>
      </c>
    </row>
    <row r="1850" spans="1:14">
      <c r="A1850" t="s">
        <v>23</v>
      </c>
      <c r="B1850" t="s">
        <v>83</v>
      </c>
      <c r="C1850" t="s">
        <v>20</v>
      </c>
      <c r="D1850" t="s">
        <v>21</v>
      </c>
      <c r="E1850" t="s">
        <v>22</v>
      </c>
      <c r="F1850" s="18">
        <v>42938</v>
      </c>
      <c r="G1850">
        <v>476453721</v>
      </c>
      <c r="H1850" s="18">
        <v>42957</v>
      </c>
      <c r="I1850">
        <v>2099</v>
      </c>
      <c r="J1850">
        <v>152.58000000000001</v>
      </c>
      <c r="K1850">
        <v>97.44</v>
      </c>
      <c r="L1850">
        <v>320265.42</v>
      </c>
      <c r="M1850">
        <v>204526.56</v>
      </c>
      <c r="N1850">
        <v>115738.86</v>
      </c>
    </row>
    <row r="1851" spans="1:14">
      <c r="A1851" t="s">
        <v>31</v>
      </c>
      <c r="B1851" t="s">
        <v>89</v>
      </c>
      <c r="C1851" t="s">
        <v>20</v>
      </c>
      <c r="D1851" t="s">
        <v>17</v>
      </c>
      <c r="E1851" t="s">
        <v>37</v>
      </c>
      <c r="F1851" s="18">
        <v>40775</v>
      </c>
      <c r="G1851">
        <v>586873614</v>
      </c>
      <c r="H1851" s="18">
        <v>40784</v>
      </c>
      <c r="I1851">
        <v>7799</v>
      </c>
      <c r="J1851">
        <v>152.58000000000001</v>
      </c>
      <c r="K1851">
        <v>97.44</v>
      </c>
      <c r="L1851">
        <v>1189971.42</v>
      </c>
      <c r="M1851">
        <v>759934.56</v>
      </c>
      <c r="N1851">
        <v>430036.86</v>
      </c>
    </row>
    <row r="1852" spans="1:14">
      <c r="A1852" t="s">
        <v>26</v>
      </c>
      <c r="B1852" t="s">
        <v>46</v>
      </c>
      <c r="C1852" t="s">
        <v>50</v>
      </c>
      <c r="D1852" t="s">
        <v>17</v>
      </c>
      <c r="E1852" t="s">
        <v>29</v>
      </c>
      <c r="F1852" s="18">
        <v>42848</v>
      </c>
      <c r="G1852">
        <v>850621449</v>
      </c>
      <c r="H1852" s="18">
        <v>42857</v>
      </c>
      <c r="I1852">
        <v>6644</v>
      </c>
      <c r="J1852">
        <v>421.89</v>
      </c>
      <c r="K1852">
        <v>364.69</v>
      </c>
      <c r="L1852">
        <v>2803037.16</v>
      </c>
      <c r="M1852">
        <v>2423000.36</v>
      </c>
      <c r="N1852">
        <v>380036.8</v>
      </c>
    </row>
    <row r="1853" spans="1:14">
      <c r="A1853" t="s">
        <v>23</v>
      </c>
      <c r="B1853" t="s">
        <v>82</v>
      </c>
      <c r="C1853" t="s">
        <v>59</v>
      </c>
      <c r="D1853" t="s">
        <v>17</v>
      </c>
      <c r="E1853" t="s">
        <v>18</v>
      </c>
      <c r="F1853" s="18">
        <v>40661</v>
      </c>
      <c r="G1853">
        <v>111496055</v>
      </c>
      <c r="H1853" s="18">
        <v>40698</v>
      </c>
      <c r="I1853">
        <v>3015</v>
      </c>
      <c r="J1853">
        <v>9.33</v>
      </c>
      <c r="K1853">
        <v>6.92</v>
      </c>
      <c r="L1853">
        <v>28129.95</v>
      </c>
      <c r="M1853">
        <v>20863.8</v>
      </c>
      <c r="N1853">
        <v>7266.15</v>
      </c>
    </row>
    <row r="1854" spans="1:14">
      <c r="A1854" t="s">
        <v>26</v>
      </c>
      <c r="B1854" t="s">
        <v>203</v>
      </c>
      <c r="C1854" t="s">
        <v>71</v>
      </c>
      <c r="D1854" t="s">
        <v>21</v>
      </c>
      <c r="E1854" t="s">
        <v>29</v>
      </c>
      <c r="F1854" s="18">
        <v>42703</v>
      </c>
      <c r="G1854">
        <v>433608758</v>
      </c>
      <c r="H1854" s="18">
        <v>42725</v>
      </c>
      <c r="I1854">
        <v>3322</v>
      </c>
      <c r="J1854">
        <v>154.06</v>
      </c>
      <c r="K1854">
        <v>90.93</v>
      </c>
      <c r="L1854">
        <v>511787.32</v>
      </c>
      <c r="M1854">
        <v>302069.46000000002</v>
      </c>
      <c r="N1854">
        <v>209717.86</v>
      </c>
    </row>
    <row r="1855" spans="1:14">
      <c r="A1855" t="s">
        <v>26</v>
      </c>
      <c r="B1855" t="s">
        <v>160</v>
      </c>
      <c r="C1855" t="s">
        <v>36</v>
      </c>
      <c r="D1855" t="s">
        <v>17</v>
      </c>
      <c r="E1855" t="s">
        <v>37</v>
      </c>
      <c r="F1855" s="18">
        <v>42638</v>
      </c>
      <c r="G1855">
        <v>351383388</v>
      </c>
      <c r="H1855" s="18">
        <v>42673</v>
      </c>
      <c r="I1855">
        <v>1008</v>
      </c>
      <c r="J1855">
        <v>109.28</v>
      </c>
      <c r="K1855">
        <v>35.840000000000003</v>
      </c>
      <c r="L1855">
        <v>110154.24000000001</v>
      </c>
      <c r="M1855">
        <v>36126.720000000001</v>
      </c>
      <c r="N1855">
        <v>74027.520000000004</v>
      </c>
    </row>
    <row r="1856" spans="1:14">
      <c r="A1856" t="s">
        <v>14</v>
      </c>
      <c r="B1856" t="s">
        <v>211</v>
      </c>
      <c r="C1856" t="s">
        <v>50</v>
      </c>
      <c r="D1856" t="s">
        <v>21</v>
      </c>
      <c r="E1856" t="s">
        <v>37</v>
      </c>
      <c r="F1856" s="18">
        <v>42818</v>
      </c>
      <c r="G1856">
        <v>719556272</v>
      </c>
      <c r="H1856" s="18">
        <v>42826</v>
      </c>
      <c r="I1856">
        <v>1546</v>
      </c>
      <c r="J1856">
        <v>421.89</v>
      </c>
      <c r="K1856">
        <v>364.69</v>
      </c>
      <c r="L1856">
        <v>652241.93999999994</v>
      </c>
      <c r="M1856">
        <v>563810.74</v>
      </c>
      <c r="N1856">
        <v>88431.2</v>
      </c>
    </row>
    <row r="1857" spans="1:14">
      <c r="A1857" t="s">
        <v>14</v>
      </c>
      <c r="B1857" t="s">
        <v>158</v>
      </c>
      <c r="C1857" t="s">
        <v>79</v>
      </c>
      <c r="D1857" t="s">
        <v>21</v>
      </c>
      <c r="E1857" t="s">
        <v>29</v>
      </c>
      <c r="F1857" s="18">
        <v>41834</v>
      </c>
      <c r="G1857">
        <v>663176238</v>
      </c>
      <c r="H1857" s="18">
        <v>41846</v>
      </c>
      <c r="I1857">
        <v>7441</v>
      </c>
      <c r="J1857">
        <v>668.27</v>
      </c>
      <c r="K1857">
        <v>502.54</v>
      </c>
      <c r="L1857">
        <v>4972597.07</v>
      </c>
      <c r="M1857">
        <v>3739400.14</v>
      </c>
      <c r="N1857">
        <v>1233196.93</v>
      </c>
    </row>
    <row r="1858" spans="1:14">
      <c r="A1858" t="s">
        <v>40</v>
      </c>
      <c r="B1858" t="s">
        <v>144</v>
      </c>
      <c r="C1858" t="s">
        <v>16</v>
      </c>
      <c r="D1858" t="s">
        <v>21</v>
      </c>
      <c r="E1858" t="s">
        <v>18</v>
      </c>
      <c r="F1858" s="18">
        <v>41431</v>
      </c>
      <c r="G1858">
        <v>727604615</v>
      </c>
      <c r="H1858" s="18">
        <v>41462</v>
      </c>
      <c r="I1858">
        <v>3229</v>
      </c>
      <c r="J1858">
        <v>255.28</v>
      </c>
      <c r="K1858">
        <v>159.41999999999999</v>
      </c>
      <c r="L1858">
        <v>824299.12</v>
      </c>
      <c r="M1858">
        <v>514767.18</v>
      </c>
      <c r="N1858">
        <v>309531.94</v>
      </c>
    </row>
    <row r="1859" spans="1:14">
      <c r="A1859" t="s">
        <v>23</v>
      </c>
      <c r="B1859" t="s">
        <v>198</v>
      </c>
      <c r="C1859" t="s">
        <v>71</v>
      </c>
      <c r="D1859" t="s">
        <v>17</v>
      </c>
      <c r="E1859" t="s">
        <v>29</v>
      </c>
      <c r="F1859" s="18">
        <v>42363</v>
      </c>
      <c r="G1859">
        <v>628515231</v>
      </c>
      <c r="H1859" s="18">
        <v>42401</v>
      </c>
      <c r="I1859">
        <v>479</v>
      </c>
      <c r="J1859">
        <v>154.06</v>
      </c>
      <c r="K1859">
        <v>90.93</v>
      </c>
      <c r="L1859">
        <v>73794.740000000005</v>
      </c>
      <c r="M1859">
        <v>43555.47</v>
      </c>
      <c r="N1859">
        <v>30239.27</v>
      </c>
    </row>
    <row r="1860" spans="1:14">
      <c r="A1860" t="s">
        <v>23</v>
      </c>
      <c r="B1860" t="s">
        <v>198</v>
      </c>
      <c r="C1860" t="s">
        <v>43</v>
      </c>
      <c r="D1860" t="s">
        <v>21</v>
      </c>
      <c r="E1860" t="s">
        <v>18</v>
      </c>
      <c r="F1860" s="18">
        <v>40239</v>
      </c>
      <c r="G1860">
        <v>601894414</v>
      </c>
      <c r="H1860" s="18">
        <v>40256</v>
      </c>
      <c r="I1860">
        <v>2787</v>
      </c>
      <c r="J1860">
        <v>651.21</v>
      </c>
      <c r="K1860">
        <v>524.96</v>
      </c>
      <c r="L1860">
        <v>1814922.27</v>
      </c>
      <c r="M1860">
        <v>1463063.52</v>
      </c>
      <c r="N1860">
        <v>351858.75</v>
      </c>
    </row>
    <row r="1861" spans="1:14">
      <c r="A1861" t="s">
        <v>23</v>
      </c>
      <c r="B1861" t="s">
        <v>38</v>
      </c>
      <c r="C1861" t="s">
        <v>20</v>
      </c>
      <c r="D1861" t="s">
        <v>21</v>
      </c>
      <c r="E1861" t="s">
        <v>29</v>
      </c>
      <c r="F1861" s="18">
        <v>40738</v>
      </c>
      <c r="G1861">
        <v>954040992</v>
      </c>
      <c r="H1861" s="18">
        <v>40782</v>
      </c>
      <c r="I1861">
        <v>785</v>
      </c>
      <c r="J1861">
        <v>152.58000000000001</v>
      </c>
      <c r="K1861">
        <v>97.44</v>
      </c>
      <c r="L1861">
        <v>119775.3</v>
      </c>
      <c r="M1861">
        <v>76490.399999999994</v>
      </c>
      <c r="N1861">
        <v>43284.9</v>
      </c>
    </row>
    <row r="1862" spans="1:14">
      <c r="A1862" t="s">
        <v>31</v>
      </c>
      <c r="B1862" t="s">
        <v>61</v>
      </c>
      <c r="C1862" t="s">
        <v>45</v>
      </c>
      <c r="D1862" t="s">
        <v>21</v>
      </c>
      <c r="E1862" t="s">
        <v>18</v>
      </c>
      <c r="F1862" s="18">
        <v>41630</v>
      </c>
      <c r="G1862">
        <v>711566293</v>
      </c>
      <c r="H1862" s="18">
        <v>41634</v>
      </c>
      <c r="I1862">
        <v>7133</v>
      </c>
      <c r="J1862">
        <v>437.2</v>
      </c>
      <c r="K1862">
        <v>263.33</v>
      </c>
      <c r="L1862">
        <v>3118547.6</v>
      </c>
      <c r="M1862">
        <v>1878332.89</v>
      </c>
      <c r="N1862">
        <v>1240214.71</v>
      </c>
    </row>
    <row r="1863" spans="1:14">
      <c r="A1863" t="s">
        <v>34</v>
      </c>
      <c r="B1863" t="s">
        <v>60</v>
      </c>
      <c r="C1863" t="s">
        <v>25</v>
      </c>
      <c r="D1863" t="s">
        <v>21</v>
      </c>
      <c r="E1863" t="s">
        <v>18</v>
      </c>
      <c r="F1863" s="18">
        <v>42457</v>
      </c>
      <c r="G1863">
        <v>771394145</v>
      </c>
      <c r="H1863" s="18">
        <v>42482</v>
      </c>
      <c r="I1863">
        <v>1524</v>
      </c>
      <c r="J1863">
        <v>47.45</v>
      </c>
      <c r="K1863">
        <v>31.79</v>
      </c>
      <c r="L1863">
        <v>72313.8</v>
      </c>
      <c r="M1863">
        <v>48447.96</v>
      </c>
      <c r="N1863">
        <v>23865.84</v>
      </c>
    </row>
    <row r="1864" spans="1:14">
      <c r="A1864" t="s">
        <v>31</v>
      </c>
      <c r="B1864" t="s">
        <v>202</v>
      </c>
      <c r="C1864" t="s">
        <v>71</v>
      </c>
      <c r="D1864" t="s">
        <v>21</v>
      </c>
      <c r="E1864" t="s">
        <v>18</v>
      </c>
      <c r="F1864" s="18">
        <v>40384</v>
      </c>
      <c r="G1864">
        <v>750760877</v>
      </c>
      <c r="H1864" s="18">
        <v>40428</v>
      </c>
      <c r="I1864">
        <v>5682</v>
      </c>
      <c r="J1864">
        <v>154.06</v>
      </c>
      <c r="K1864">
        <v>90.93</v>
      </c>
      <c r="L1864">
        <v>875368.92</v>
      </c>
      <c r="M1864">
        <v>516664.26</v>
      </c>
      <c r="N1864">
        <v>358704.66</v>
      </c>
    </row>
    <row r="1865" spans="1:14">
      <c r="A1865" t="s">
        <v>40</v>
      </c>
      <c r="B1865" t="s">
        <v>127</v>
      </c>
      <c r="C1865" t="s">
        <v>16</v>
      </c>
      <c r="D1865" t="s">
        <v>21</v>
      </c>
      <c r="E1865" t="s">
        <v>29</v>
      </c>
      <c r="F1865" s="18">
        <v>42646</v>
      </c>
      <c r="G1865">
        <v>337215316</v>
      </c>
      <c r="H1865" s="18">
        <v>42685</v>
      </c>
      <c r="I1865">
        <v>8360</v>
      </c>
      <c r="J1865">
        <v>255.28</v>
      </c>
      <c r="K1865">
        <v>159.41999999999999</v>
      </c>
      <c r="L1865">
        <v>2134140.7999999998</v>
      </c>
      <c r="M1865">
        <v>1332751.2</v>
      </c>
      <c r="N1865">
        <v>801389.6</v>
      </c>
    </row>
    <row r="1866" spans="1:14">
      <c r="A1866" t="s">
        <v>14</v>
      </c>
      <c r="B1866" t="s">
        <v>173</v>
      </c>
      <c r="C1866" t="s">
        <v>16</v>
      </c>
      <c r="D1866" t="s">
        <v>21</v>
      </c>
      <c r="E1866" t="s">
        <v>29</v>
      </c>
      <c r="F1866" s="18">
        <v>40273</v>
      </c>
      <c r="G1866">
        <v>638618791</v>
      </c>
      <c r="H1866" s="18">
        <v>40323</v>
      </c>
      <c r="I1866">
        <v>347</v>
      </c>
      <c r="J1866">
        <v>255.28</v>
      </c>
      <c r="K1866">
        <v>159.41999999999999</v>
      </c>
      <c r="L1866">
        <v>88582.16</v>
      </c>
      <c r="M1866">
        <v>55318.74</v>
      </c>
      <c r="N1866">
        <v>33263.42</v>
      </c>
    </row>
    <row r="1867" spans="1:14">
      <c r="A1867" t="s">
        <v>34</v>
      </c>
      <c r="B1867" t="s">
        <v>195</v>
      </c>
      <c r="C1867" t="s">
        <v>50</v>
      </c>
      <c r="D1867" t="s">
        <v>17</v>
      </c>
      <c r="E1867" t="s">
        <v>29</v>
      </c>
      <c r="F1867" s="18">
        <v>42658</v>
      </c>
      <c r="G1867">
        <v>133145129</v>
      </c>
      <c r="H1867" s="18">
        <v>42662</v>
      </c>
      <c r="I1867">
        <v>9457</v>
      </c>
      <c r="J1867">
        <v>421.89</v>
      </c>
      <c r="K1867">
        <v>364.69</v>
      </c>
      <c r="L1867">
        <v>3989813.73</v>
      </c>
      <c r="M1867">
        <v>3448873.33</v>
      </c>
      <c r="N1867">
        <v>540940.4</v>
      </c>
    </row>
    <row r="1868" spans="1:14">
      <c r="A1868" t="s">
        <v>26</v>
      </c>
      <c r="B1868" t="s">
        <v>180</v>
      </c>
      <c r="C1868" t="s">
        <v>79</v>
      </c>
      <c r="D1868" t="s">
        <v>21</v>
      </c>
      <c r="E1868" t="s">
        <v>22</v>
      </c>
      <c r="F1868" s="18">
        <v>40227</v>
      </c>
      <c r="G1868">
        <v>519280660</v>
      </c>
      <c r="H1868" s="18">
        <v>40274</v>
      </c>
      <c r="I1868">
        <v>5542</v>
      </c>
      <c r="J1868">
        <v>668.27</v>
      </c>
      <c r="K1868">
        <v>502.54</v>
      </c>
      <c r="L1868">
        <v>3703552.34</v>
      </c>
      <c r="M1868">
        <v>2785076.68</v>
      </c>
      <c r="N1868">
        <v>918475.66</v>
      </c>
    </row>
    <row r="1869" spans="1:14">
      <c r="A1869" t="s">
        <v>23</v>
      </c>
      <c r="B1869" t="s">
        <v>24</v>
      </c>
      <c r="C1869" t="s">
        <v>43</v>
      </c>
      <c r="D1869" t="s">
        <v>17</v>
      </c>
      <c r="E1869" t="s">
        <v>18</v>
      </c>
      <c r="F1869" s="18">
        <v>41768</v>
      </c>
      <c r="G1869">
        <v>865824210</v>
      </c>
      <c r="H1869" s="18">
        <v>41773</v>
      </c>
      <c r="I1869">
        <v>5479</v>
      </c>
      <c r="J1869">
        <v>651.21</v>
      </c>
      <c r="K1869">
        <v>524.96</v>
      </c>
      <c r="L1869">
        <v>3567979.59</v>
      </c>
      <c r="M1869">
        <v>2876255.84</v>
      </c>
      <c r="N1869">
        <v>691723.75</v>
      </c>
    </row>
    <row r="1870" spans="1:14">
      <c r="A1870" t="s">
        <v>23</v>
      </c>
      <c r="B1870" t="s">
        <v>82</v>
      </c>
      <c r="C1870" t="s">
        <v>36</v>
      </c>
      <c r="D1870" t="s">
        <v>21</v>
      </c>
      <c r="E1870" t="s">
        <v>18</v>
      </c>
      <c r="F1870" s="18">
        <v>42633</v>
      </c>
      <c r="G1870">
        <v>761887109</v>
      </c>
      <c r="H1870" s="18">
        <v>42657</v>
      </c>
      <c r="I1870">
        <v>8181</v>
      </c>
      <c r="J1870">
        <v>109.28</v>
      </c>
      <c r="K1870">
        <v>35.840000000000003</v>
      </c>
      <c r="L1870">
        <v>894019.68</v>
      </c>
      <c r="M1870">
        <v>293207.03999999998</v>
      </c>
      <c r="N1870">
        <v>600812.64</v>
      </c>
    </row>
    <row r="1871" spans="1:14">
      <c r="A1871" t="s">
        <v>40</v>
      </c>
      <c r="B1871" t="s">
        <v>205</v>
      </c>
      <c r="C1871" t="s">
        <v>50</v>
      </c>
      <c r="D1871" t="s">
        <v>21</v>
      </c>
      <c r="E1871" t="s">
        <v>18</v>
      </c>
      <c r="F1871" s="18">
        <v>42710</v>
      </c>
      <c r="G1871">
        <v>766893184</v>
      </c>
      <c r="H1871" s="18">
        <v>42745</v>
      </c>
      <c r="I1871">
        <v>9590</v>
      </c>
      <c r="J1871">
        <v>421.89</v>
      </c>
      <c r="K1871">
        <v>364.69</v>
      </c>
      <c r="L1871">
        <v>4045925.1</v>
      </c>
      <c r="M1871">
        <v>3497377.1</v>
      </c>
      <c r="N1871">
        <v>548548</v>
      </c>
    </row>
    <row r="1872" spans="1:14">
      <c r="A1872" t="s">
        <v>23</v>
      </c>
      <c r="B1872" t="s">
        <v>217</v>
      </c>
      <c r="C1872" t="s">
        <v>43</v>
      </c>
      <c r="D1872" t="s">
        <v>17</v>
      </c>
      <c r="E1872" t="s">
        <v>29</v>
      </c>
      <c r="F1872" s="18">
        <v>42274</v>
      </c>
      <c r="G1872">
        <v>160578763</v>
      </c>
      <c r="H1872" s="18">
        <v>42307</v>
      </c>
      <c r="I1872">
        <v>7679</v>
      </c>
      <c r="J1872">
        <v>651.21</v>
      </c>
      <c r="K1872">
        <v>524.96</v>
      </c>
      <c r="L1872">
        <v>5000641.59</v>
      </c>
      <c r="M1872">
        <v>4031167.84</v>
      </c>
      <c r="N1872">
        <v>969473.75</v>
      </c>
    </row>
    <row r="1873" spans="1:14">
      <c r="A1873" t="s">
        <v>23</v>
      </c>
      <c r="B1873" t="s">
        <v>106</v>
      </c>
      <c r="C1873" t="s">
        <v>71</v>
      </c>
      <c r="D1873" t="s">
        <v>21</v>
      </c>
      <c r="E1873" t="s">
        <v>18</v>
      </c>
      <c r="F1873" s="18">
        <v>40610</v>
      </c>
      <c r="G1873">
        <v>992992675</v>
      </c>
      <c r="H1873" s="18">
        <v>40611</v>
      </c>
      <c r="I1873">
        <v>7454</v>
      </c>
      <c r="J1873">
        <v>154.06</v>
      </c>
      <c r="K1873">
        <v>90.93</v>
      </c>
      <c r="L1873">
        <v>1148363.24</v>
      </c>
      <c r="M1873">
        <v>677792.22</v>
      </c>
      <c r="N1873">
        <v>470571.02</v>
      </c>
    </row>
    <row r="1874" spans="1:14">
      <c r="A1874" t="s">
        <v>40</v>
      </c>
      <c r="B1874" t="s">
        <v>101</v>
      </c>
      <c r="C1874" t="s">
        <v>79</v>
      </c>
      <c r="D1874" t="s">
        <v>17</v>
      </c>
      <c r="E1874" t="s">
        <v>18</v>
      </c>
      <c r="F1874" s="18">
        <v>42920</v>
      </c>
      <c r="G1874">
        <v>434496247</v>
      </c>
      <c r="H1874" s="18">
        <v>42957</v>
      </c>
      <c r="I1874">
        <v>5950</v>
      </c>
      <c r="J1874">
        <v>668.27</v>
      </c>
      <c r="K1874">
        <v>502.54</v>
      </c>
      <c r="L1874">
        <v>3976206.5</v>
      </c>
      <c r="M1874">
        <v>2990113</v>
      </c>
      <c r="N1874">
        <v>986093.5</v>
      </c>
    </row>
    <row r="1875" spans="1:14">
      <c r="A1875" t="s">
        <v>40</v>
      </c>
      <c r="B1875" t="s">
        <v>213</v>
      </c>
      <c r="C1875" t="s">
        <v>28</v>
      </c>
      <c r="D1875" t="s">
        <v>17</v>
      </c>
      <c r="E1875" t="s">
        <v>29</v>
      </c>
      <c r="F1875" s="18">
        <v>42351</v>
      </c>
      <c r="G1875">
        <v>225763309</v>
      </c>
      <c r="H1875" s="18">
        <v>42375</v>
      </c>
      <c r="I1875">
        <v>7235</v>
      </c>
      <c r="J1875">
        <v>205.7</v>
      </c>
      <c r="K1875">
        <v>117.11</v>
      </c>
      <c r="L1875">
        <v>1488239.5</v>
      </c>
      <c r="M1875">
        <v>847290.85</v>
      </c>
      <c r="N1875">
        <v>640948.65</v>
      </c>
    </row>
    <row r="1876" spans="1:14">
      <c r="A1876" t="s">
        <v>40</v>
      </c>
      <c r="B1876" t="s">
        <v>117</v>
      </c>
      <c r="C1876" t="s">
        <v>16</v>
      </c>
      <c r="D1876" t="s">
        <v>21</v>
      </c>
      <c r="E1876" t="s">
        <v>22</v>
      </c>
      <c r="F1876" s="18">
        <v>40735</v>
      </c>
      <c r="G1876">
        <v>827780187</v>
      </c>
      <c r="H1876" s="18">
        <v>40746</v>
      </c>
      <c r="I1876">
        <v>7407</v>
      </c>
      <c r="J1876">
        <v>255.28</v>
      </c>
      <c r="K1876">
        <v>159.41999999999999</v>
      </c>
      <c r="L1876">
        <v>1890858.96</v>
      </c>
      <c r="M1876">
        <v>1180823.94</v>
      </c>
      <c r="N1876">
        <v>710035.02</v>
      </c>
    </row>
    <row r="1877" spans="1:14">
      <c r="A1877" t="s">
        <v>14</v>
      </c>
      <c r="B1877" t="s">
        <v>115</v>
      </c>
      <c r="C1877" t="s">
        <v>20</v>
      </c>
      <c r="D1877" t="s">
        <v>17</v>
      </c>
      <c r="E1877" t="s">
        <v>22</v>
      </c>
      <c r="F1877" s="18">
        <v>41678</v>
      </c>
      <c r="G1877">
        <v>971845710</v>
      </c>
      <c r="H1877" s="18">
        <v>41713</v>
      </c>
      <c r="I1877">
        <v>9597</v>
      </c>
      <c r="J1877">
        <v>152.58000000000001</v>
      </c>
      <c r="K1877">
        <v>97.44</v>
      </c>
      <c r="L1877">
        <v>1464310.26</v>
      </c>
      <c r="M1877">
        <v>935131.68</v>
      </c>
      <c r="N1877">
        <v>529178.57999999996</v>
      </c>
    </row>
    <row r="1878" spans="1:14">
      <c r="A1878" t="s">
        <v>53</v>
      </c>
      <c r="B1878" t="s">
        <v>210</v>
      </c>
      <c r="C1878" t="s">
        <v>25</v>
      </c>
      <c r="D1878" t="s">
        <v>17</v>
      </c>
      <c r="E1878" t="s">
        <v>29</v>
      </c>
      <c r="F1878" s="18">
        <v>40874</v>
      </c>
      <c r="G1878">
        <v>809571206</v>
      </c>
      <c r="H1878" s="18">
        <v>40919</v>
      </c>
      <c r="I1878">
        <v>8965</v>
      </c>
      <c r="J1878">
        <v>47.45</v>
      </c>
      <c r="K1878">
        <v>31.79</v>
      </c>
      <c r="L1878">
        <v>425389.25</v>
      </c>
      <c r="M1878">
        <v>284997.34999999998</v>
      </c>
      <c r="N1878">
        <v>140391.9</v>
      </c>
    </row>
    <row r="1879" spans="1:14">
      <c r="A1879" t="s">
        <v>14</v>
      </c>
      <c r="B1879" t="s">
        <v>157</v>
      </c>
      <c r="C1879" t="s">
        <v>43</v>
      </c>
      <c r="D1879" t="s">
        <v>17</v>
      </c>
      <c r="E1879" t="s">
        <v>37</v>
      </c>
      <c r="F1879" s="18">
        <v>41323</v>
      </c>
      <c r="G1879">
        <v>562880504</v>
      </c>
      <c r="H1879" s="18">
        <v>41352</v>
      </c>
      <c r="I1879">
        <v>7704</v>
      </c>
      <c r="J1879">
        <v>651.21</v>
      </c>
      <c r="K1879">
        <v>524.96</v>
      </c>
      <c r="L1879">
        <v>5016921.84</v>
      </c>
      <c r="M1879">
        <v>4044291.84</v>
      </c>
      <c r="N1879">
        <v>972630</v>
      </c>
    </row>
    <row r="1880" spans="1:14">
      <c r="A1880" t="s">
        <v>40</v>
      </c>
      <c r="B1880" t="s">
        <v>126</v>
      </c>
      <c r="C1880" t="s">
        <v>50</v>
      </c>
      <c r="D1880" t="s">
        <v>21</v>
      </c>
      <c r="E1880" t="s">
        <v>37</v>
      </c>
      <c r="F1880" s="18">
        <v>40883</v>
      </c>
      <c r="G1880">
        <v>974009931</v>
      </c>
      <c r="H1880" s="18">
        <v>40921</v>
      </c>
      <c r="I1880">
        <v>38</v>
      </c>
      <c r="J1880">
        <v>421.89</v>
      </c>
      <c r="K1880">
        <v>364.69</v>
      </c>
      <c r="L1880">
        <v>16031.82</v>
      </c>
      <c r="M1880">
        <v>13858.22</v>
      </c>
      <c r="N1880">
        <v>2173.6</v>
      </c>
    </row>
    <row r="1881" spans="1:14">
      <c r="A1881" t="s">
        <v>26</v>
      </c>
      <c r="B1881" t="s">
        <v>183</v>
      </c>
      <c r="C1881" t="s">
        <v>59</v>
      </c>
      <c r="D1881" t="s">
        <v>21</v>
      </c>
      <c r="E1881" t="s">
        <v>22</v>
      </c>
      <c r="F1881" s="18">
        <v>41947</v>
      </c>
      <c r="G1881">
        <v>155508315</v>
      </c>
      <c r="H1881" s="18">
        <v>41960</v>
      </c>
      <c r="I1881">
        <v>7221</v>
      </c>
      <c r="J1881">
        <v>9.33</v>
      </c>
      <c r="K1881">
        <v>6.92</v>
      </c>
      <c r="L1881">
        <v>67371.929999999993</v>
      </c>
      <c r="M1881">
        <v>49969.32</v>
      </c>
      <c r="N1881">
        <v>17402.61</v>
      </c>
    </row>
    <row r="1882" spans="1:14">
      <c r="A1882" t="s">
        <v>40</v>
      </c>
      <c r="B1882" t="s">
        <v>139</v>
      </c>
      <c r="C1882" t="s">
        <v>79</v>
      </c>
      <c r="D1882" t="s">
        <v>17</v>
      </c>
      <c r="E1882" t="s">
        <v>18</v>
      </c>
      <c r="F1882" s="18">
        <v>41767</v>
      </c>
      <c r="G1882">
        <v>340236985</v>
      </c>
      <c r="H1882" s="18">
        <v>41772</v>
      </c>
      <c r="I1882">
        <v>2540</v>
      </c>
      <c r="J1882">
        <v>668.27</v>
      </c>
      <c r="K1882">
        <v>502.54</v>
      </c>
      <c r="L1882">
        <v>1697405.8</v>
      </c>
      <c r="M1882">
        <v>1276451.6000000001</v>
      </c>
      <c r="N1882">
        <v>420954.2</v>
      </c>
    </row>
    <row r="1883" spans="1:14">
      <c r="A1883" t="s">
        <v>23</v>
      </c>
      <c r="B1883" t="s">
        <v>198</v>
      </c>
      <c r="C1883" t="s">
        <v>36</v>
      </c>
      <c r="D1883" t="s">
        <v>17</v>
      </c>
      <c r="E1883" t="s">
        <v>18</v>
      </c>
      <c r="F1883" s="18">
        <v>42133</v>
      </c>
      <c r="G1883">
        <v>231369769</v>
      </c>
      <c r="H1883" s="18">
        <v>42140</v>
      </c>
      <c r="I1883">
        <v>6311</v>
      </c>
      <c r="J1883">
        <v>109.28</v>
      </c>
      <c r="K1883">
        <v>35.840000000000003</v>
      </c>
      <c r="L1883">
        <v>689666.08</v>
      </c>
      <c r="M1883">
        <v>226186.23999999999</v>
      </c>
      <c r="N1883">
        <v>463479.84</v>
      </c>
    </row>
    <row r="1884" spans="1:14">
      <c r="A1884" t="s">
        <v>23</v>
      </c>
      <c r="B1884" t="s">
        <v>155</v>
      </c>
      <c r="C1884" t="s">
        <v>45</v>
      </c>
      <c r="D1884" t="s">
        <v>17</v>
      </c>
      <c r="E1884" t="s">
        <v>18</v>
      </c>
      <c r="F1884" s="18">
        <v>42457</v>
      </c>
      <c r="G1884">
        <v>852392995</v>
      </c>
      <c r="H1884" s="18">
        <v>42479</v>
      </c>
      <c r="I1884">
        <v>884</v>
      </c>
      <c r="J1884">
        <v>437.2</v>
      </c>
      <c r="K1884">
        <v>263.33</v>
      </c>
      <c r="L1884">
        <v>386484.8</v>
      </c>
      <c r="M1884">
        <v>232783.72</v>
      </c>
      <c r="N1884">
        <v>153701.07999999999</v>
      </c>
    </row>
    <row r="1885" spans="1:14">
      <c r="A1885" t="s">
        <v>23</v>
      </c>
      <c r="B1885" t="s">
        <v>178</v>
      </c>
      <c r="C1885" t="s">
        <v>20</v>
      </c>
      <c r="D1885" t="s">
        <v>21</v>
      </c>
      <c r="E1885" t="s">
        <v>18</v>
      </c>
      <c r="F1885" s="18">
        <v>41158</v>
      </c>
      <c r="G1885">
        <v>597105491</v>
      </c>
      <c r="H1885" s="18">
        <v>41202</v>
      </c>
      <c r="I1885">
        <v>5639</v>
      </c>
      <c r="J1885">
        <v>152.58000000000001</v>
      </c>
      <c r="K1885">
        <v>97.44</v>
      </c>
      <c r="L1885">
        <v>860398.62</v>
      </c>
      <c r="M1885">
        <v>549464.16</v>
      </c>
      <c r="N1885">
        <v>310934.46000000002</v>
      </c>
    </row>
    <row r="1886" spans="1:14">
      <c r="A1886" t="s">
        <v>31</v>
      </c>
      <c r="B1886" t="s">
        <v>145</v>
      </c>
      <c r="C1886" t="s">
        <v>59</v>
      </c>
      <c r="D1886" t="s">
        <v>21</v>
      </c>
      <c r="E1886" t="s">
        <v>29</v>
      </c>
      <c r="F1886" s="18">
        <v>42574</v>
      </c>
      <c r="G1886">
        <v>179618585</v>
      </c>
      <c r="H1886" s="18">
        <v>42602</v>
      </c>
      <c r="I1886">
        <v>1986</v>
      </c>
      <c r="J1886">
        <v>9.33</v>
      </c>
      <c r="K1886">
        <v>6.92</v>
      </c>
      <c r="L1886">
        <v>18529.38</v>
      </c>
      <c r="M1886">
        <v>13743.12</v>
      </c>
      <c r="N1886">
        <v>4786.26</v>
      </c>
    </row>
    <row r="1887" spans="1:14">
      <c r="A1887" t="s">
        <v>40</v>
      </c>
      <c r="B1887" t="s">
        <v>109</v>
      </c>
      <c r="C1887" t="s">
        <v>59</v>
      </c>
      <c r="D1887" t="s">
        <v>21</v>
      </c>
      <c r="E1887" t="s">
        <v>37</v>
      </c>
      <c r="F1887" s="18">
        <v>41755</v>
      </c>
      <c r="G1887">
        <v>384356105</v>
      </c>
      <c r="H1887" s="18">
        <v>41773</v>
      </c>
      <c r="I1887">
        <v>8368</v>
      </c>
      <c r="J1887">
        <v>9.33</v>
      </c>
      <c r="K1887">
        <v>6.92</v>
      </c>
      <c r="L1887">
        <v>78073.440000000002</v>
      </c>
      <c r="M1887">
        <v>57906.559999999998</v>
      </c>
      <c r="N1887">
        <v>20166.88</v>
      </c>
    </row>
    <row r="1888" spans="1:14">
      <c r="A1888" t="s">
        <v>23</v>
      </c>
      <c r="B1888" t="s">
        <v>191</v>
      </c>
      <c r="C1888" t="s">
        <v>59</v>
      </c>
      <c r="D1888" t="s">
        <v>21</v>
      </c>
      <c r="E1888" t="s">
        <v>29</v>
      </c>
      <c r="F1888" s="18">
        <v>42433</v>
      </c>
      <c r="G1888">
        <v>716054379</v>
      </c>
      <c r="H1888" s="18">
        <v>42455</v>
      </c>
      <c r="I1888">
        <v>5258</v>
      </c>
      <c r="J1888">
        <v>9.33</v>
      </c>
      <c r="K1888">
        <v>6.92</v>
      </c>
      <c r="L1888">
        <v>49057.14</v>
      </c>
      <c r="M1888">
        <v>36385.360000000001</v>
      </c>
      <c r="N1888">
        <v>12671.78</v>
      </c>
    </row>
    <row r="1889" spans="1:14">
      <c r="A1889" t="s">
        <v>40</v>
      </c>
      <c r="B1889" t="s">
        <v>130</v>
      </c>
      <c r="C1889" t="s">
        <v>79</v>
      </c>
      <c r="D1889" t="s">
        <v>17</v>
      </c>
      <c r="E1889" t="s">
        <v>29</v>
      </c>
      <c r="F1889" s="18">
        <v>41817</v>
      </c>
      <c r="G1889">
        <v>749762237</v>
      </c>
      <c r="H1889" s="18">
        <v>41853</v>
      </c>
      <c r="I1889">
        <v>162</v>
      </c>
      <c r="J1889">
        <v>668.27</v>
      </c>
      <c r="K1889">
        <v>502.54</v>
      </c>
      <c r="L1889">
        <v>108259.74</v>
      </c>
      <c r="M1889">
        <v>81411.48</v>
      </c>
      <c r="N1889">
        <v>26848.26</v>
      </c>
    </row>
    <row r="1890" spans="1:14">
      <c r="A1890" t="s">
        <v>34</v>
      </c>
      <c r="B1890" t="s">
        <v>195</v>
      </c>
      <c r="C1890" t="s">
        <v>25</v>
      </c>
      <c r="D1890" t="s">
        <v>21</v>
      </c>
      <c r="E1890" t="s">
        <v>37</v>
      </c>
      <c r="F1890" s="18">
        <v>40271</v>
      </c>
      <c r="G1890">
        <v>580841004</v>
      </c>
      <c r="H1890" s="18">
        <v>40290</v>
      </c>
      <c r="I1890">
        <v>2616</v>
      </c>
      <c r="J1890">
        <v>47.45</v>
      </c>
      <c r="K1890">
        <v>31.79</v>
      </c>
      <c r="L1890">
        <v>124129.2</v>
      </c>
      <c r="M1890">
        <v>83162.64</v>
      </c>
      <c r="N1890">
        <v>40966.559999999998</v>
      </c>
    </row>
    <row r="1891" spans="1:14">
      <c r="A1891" t="s">
        <v>26</v>
      </c>
      <c r="B1891" t="s">
        <v>76</v>
      </c>
      <c r="C1891" t="s">
        <v>59</v>
      </c>
      <c r="D1891" t="s">
        <v>17</v>
      </c>
      <c r="E1891" t="s">
        <v>18</v>
      </c>
      <c r="F1891" s="18">
        <v>42695</v>
      </c>
      <c r="G1891">
        <v>374964511</v>
      </c>
      <c r="H1891" s="18">
        <v>42713</v>
      </c>
      <c r="I1891">
        <v>9186</v>
      </c>
      <c r="J1891">
        <v>9.33</v>
      </c>
      <c r="K1891">
        <v>6.92</v>
      </c>
      <c r="L1891">
        <v>85705.38</v>
      </c>
      <c r="M1891">
        <v>63567.12</v>
      </c>
      <c r="N1891">
        <v>22138.26</v>
      </c>
    </row>
    <row r="1892" spans="1:14">
      <c r="A1892" t="s">
        <v>40</v>
      </c>
      <c r="B1892" t="s">
        <v>65</v>
      </c>
      <c r="C1892" t="s">
        <v>25</v>
      </c>
      <c r="D1892" t="s">
        <v>17</v>
      </c>
      <c r="E1892" t="s">
        <v>29</v>
      </c>
      <c r="F1892" s="18">
        <v>40551</v>
      </c>
      <c r="G1892">
        <v>818119084</v>
      </c>
      <c r="H1892" s="18">
        <v>40595</v>
      </c>
      <c r="I1892">
        <v>8472</v>
      </c>
      <c r="J1892">
        <v>47.45</v>
      </c>
      <c r="K1892">
        <v>31.79</v>
      </c>
      <c r="L1892">
        <v>401996.4</v>
      </c>
      <c r="M1892">
        <v>269324.88</v>
      </c>
      <c r="N1892">
        <v>132671.51999999999</v>
      </c>
    </row>
    <row r="1893" spans="1:14">
      <c r="A1893" t="s">
        <v>34</v>
      </c>
      <c r="B1893" t="s">
        <v>134</v>
      </c>
      <c r="C1893" t="s">
        <v>28</v>
      </c>
      <c r="D1893" t="s">
        <v>21</v>
      </c>
      <c r="E1893" t="s">
        <v>18</v>
      </c>
      <c r="F1893" s="18">
        <v>40899</v>
      </c>
      <c r="G1893">
        <v>866603553</v>
      </c>
      <c r="H1893" s="18">
        <v>40946</v>
      </c>
      <c r="I1893">
        <v>6104</v>
      </c>
      <c r="J1893">
        <v>205.7</v>
      </c>
      <c r="K1893">
        <v>117.11</v>
      </c>
      <c r="L1893">
        <v>1255592.8</v>
      </c>
      <c r="M1893">
        <v>714839.44</v>
      </c>
      <c r="N1893">
        <v>540753.36</v>
      </c>
    </row>
    <row r="1894" spans="1:14">
      <c r="A1894" t="s">
        <v>53</v>
      </c>
      <c r="B1894" t="s">
        <v>219</v>
      </c>
      <c r="C1894" t="s">
        <v>79</v>
      </c>
      <c r="D1894" t="s">
        <v>17</v>
      </c>
      <c r="E1894" t="s">
        <v>18</v>
      </c>
      <c r="F1894" s="18">
        <v>42895</v>
      </c>
      <c r="G1894">
        <v>897029244</v>
      </c>
      <c r="H1894" s="18">
        <v>42932</v>
      </c>
      <c r="I1894">
        <v>9742</v>
      </c>
      <c r="J1894">
        <v>668.27</v>
      </c>
      <c r="K1894">
        <v>502.54</v>
      </c>
      <c r="L1894">
        <v>6510286.3399999999</v>
      </c>
      <c r="M1894">
        <v>4895744.68</v>
      </c>
      <c r="N1894">
        <v>1614541.66</v>
      </c>
    </row>
    <row r="1895" spans="1:14">
      <c r="A1895" t="s">
        <v>14</v>
      </c>
      <c r="B1895" t="s">
        <v>108</v>
      </c>
      <c r="C1895" t="s">
        <v>25</v>
      </c>
      <c r="D1895" t="s">
        <v>17</v>
      </c>
      <c r="E1895" t="s">
        <v>18</v>
      </c>
      <c r="F1895" s="18">
        <v>41929</v>
      </c>
      <c r="G1895">
        <v>456319987</v>
      </c>
      <c r="H1895" s="18">
        <v>41944</v>
      </c>
      <c r="I1895">
        <v>4080</v>
      </c>
      <c r="J1895">
        <v>47.45</v>
      </c>
      <c r="K1895">
        <v>31.79</v>
      </c>
      <c r="L1895">
        <v>193596</v>
      </c>
      <c r="M1895">
        <v>129703.2</v>
      </c>
      <c r="N1895">
        <v>63892.800000000003</v>
      </c>
    </row>
    <row r="1896" spans="1:14">
      <c r="A1896" t="s">
        <v>23</v>
      </c>
      <c r="B1896" t="s">
        <v>51</v>
      </c>
      <c r="C1896" t="s">
        <v>43</v>
      </c>
      <c r="D1896" t="s">
        <v>21</v>
      </c>
      <c r="E1896" t="s">
        <v>22</v>
      </c>
      <c r="F1896" s="18">
        <v>42084</v>
      </c>
      <c r="G1896">
        <v>511712110</v>
      </c>
      <c r="H1896" s="18">
        <v>42131</v>
      </c>
      <c r="I1896">
        <v>5839</v>
      </c>
      <c r="J1896">
        <v>651.21</v>
      </c>
      <c r="K1896">
        <v>524.96</v>
      </c>
      <c r="L1896">
        <v>3802415.19</v>
      </c>
      <c r="M1896">
        <v>3065241.44</v>
      </c>
      <c r="N1896">
        <v>737173.75</v>
      </c>
    </row>
    <row r="1897" spans="1:14">
      <c r="A1897" t="s">
        <v>26</v>
      </c>
      <c r="B1897" t="s">
        <v>204</v>
      </c>
      <c r="C1897" t="s">
        <v>59</v>
      </c>
      <c r="D1897" t="s">
        <v>17</v>
      </c>
      <c r="E1897" t="s">
        <v>22</v>
      </c>
      <c r="F1897" s="18">
        <v>40912</v>
      </c>
      <c r="G1897">
        <v>300754439</v>
      </c>
      <c r="H1897" s="18">
        <v>40945</v>
      </c>
      <c r="I1897">
        <v>8777</v>
      </c>
      <c r="J1897">
        <v>9.33</v>
      </c>
      <c r="K1897">
        <v>6.92</v>
      </c>
      <c r="L1897">
        <v>81889.41</v>
      </c>
      <c r="M1897">
        <v>60736.84</v>
      </c>
      <c r="N1897">
        <v>21152.57</v>
      </c>
    </row>
    <row r="1898" spans="1:14">
      <c r="A1898" t="s">
        <v>23</v>
      </c>
      <c r="B1898" t="s">
        <v>80</v>
      </c>
      <c r="C1898" t="s">
        <v>16</v>
      </c>
      <c r="D1898" t="s">
        <v>21</v>
      </c>
      <c r="E1898" t="s">
        <v>22</v>
      </c>
      <c r="F1898" s="18">
        <v>41889</v>
      </c>
      <c r="G1898">
        <v>481308305</v>
      </c>
      <c r="H1898" s="18">
        <v>41928</v>
      </c>
      <c r="I1898">
        <v>8678</v>
      </c>
      <c r="J1898">
        <v>255.28</v>
      </c>
      <c r="K1898">
        <v>159.41999999999999</v>
      </c>
      <c r="L1898">
        <v>2215319.84</v>
      </c>
      <c r="M1898">
        <v>1383446.76</v>
      </c>
      <c r="N1898">
        <v>831873.08</v>
      </c>
    </row>
    <row r="1899" spans="1:14">
      <c r="A1899" t="s">
        <v>40</v>
      </c>
      <c r="B1899" t="s">
        <v>169</v>
      </c>
      <c r="C1899" t="s">
        <v>43</v>
      </c>
      <c r="D1899" t="s">
        <v>17</v>
      </c>
      <c r="E1899" t="s">
        <v>37</v>
      </c>
      <c r="F1899" s="18">
        <v>41964</v>
      </c>
      <c r="G1899">
        <v>881547534</v>
      </c>
      <c r="H1899" s="18">
        <v>41982</v>
      </c>
      <c r="I1899">
        <v>8360</v>
      </c>
      <c r="J1899">
        <v>651.21</v>
      </c>
      <c r="K1899">
        <v>524.96</v>
      </c>
      <c r="L1899">
        <v>5444115.5999999996</v>
      </c>
      <c r="M1899">
        <v>4388665.5999999996</v>
      </c>
      <c r="N1899">
        <v>1055450</v>
      </c>
    </row>
    <row r="1900" spans="1:14">
      <c r="A1900" t="s">
        <v>31</v>
      </c>
      <c r="B1900" t="s">
        <v>73</v>
      </c>
      <c r="C1900" t="s">
        <v>16</v>
      </c>
      <c r="D1900" t="s">
        <v>21</v>
      </c>
      <c r="E1900" t="s">
        <v>22</v>
      </c>
      <c r="F1900" s="18">
        <v>41240</v>
      </c>
      <c r="G1900">
        <v>949958455</v>
      </c>
      <c r="H1900" s="18">
        <v>41278</v>
      </c>
      <c r="I1900">
        <v>2672</v>
      </c>
      <c r="J1900">
        <v>255.28</v>
      </c>
      <c r="K1900">
        <v>159.41999999999999</v>
      </c>
      <c r="L1900">
        <v>682108.16</v>
      </c>
      <c r="M1900">
        <v>425970.24</v>
      </c>
      <c r="N1900">
        <v>256137.92</v>
      </c>
    </row>
    <row r="1901" spans="1:14">
      <c r="A1901" t="s">
        <v>14</v>
      </c>
      <c r="B1901" t="s">
        <v>173</v>
      </c>
      <c r="C1901" t="s">
        <v>43</v>
      </c>
      <c r="D1901" t="s">
        <v>17</v>
      </c>
      <c r="E1901" t="s">
        <v>22</v>
      </c>
      <c r="F1901" s="18">
        <v>41595</v>
      </c>
      <c r="G1901">
        <v>205339896</v>
      </c>
      <c r="H1901" s="18">
        <v>41598</v>
      </c>
      <c r="I1901">
        <v>3493</v>
      </c>
      <c r="J1901">
        <v>651.21</v>
      </c>
      <c r="K1901">
        <v>524.96</v>
      </c>
      <c r="L1901">
        <v>2274676.5299999998</v>
      </c>
      <c r="M1901">
        <v>1833685.28</v>
      </c>
      <c r="N1901">
        <v>440991.25</v>
      </c>
    </row>
    <row r="1902" spans="1:14">
      <c r="A1902" t="s">
        <v>40</v>
      </c>
      <c r="B1902" t="s">
        <v>214</v>
      </c>
      <c r="C1902" t="s">
        <v>25</v>
      </c>
      <c r="D1902" t="s">
        <v>17</v>
      </c>
      <c r="E1902" t="s">
        <v>37</v>
      </c>
      <c r="F1902" s="18">
        <v>42526</v>
      </c>
      <c r="G1902">
        <v>486803185</v>
      </c>
      <c r="H1902" s="18">
        <v>42559</v>
      </c>
      <c r="I1902">
        <v>4735</v>
      </c>
      <c r="J1902">
        <v>47.45</v>
      </c>
      <c r="K1902">
        <v>31.79</v>
      </c>
      <c r="L1902">
        <v>224675.75</v>
      </c>
      <c r="M1902">
        <v>150525.65</v>
      </c>
      <c r="N1902">
        <v>74150.100000000006</v>
      </c>
    </row>
    <row r="1903" spans="1:14">
      <c r="A1903" t="s">
        <v>31</v>
      </c>
      <c r="B1903" t="s">
        <v>49</v>
      </c>
      <c r="C1903" t="s">
        <v>16</v>
      </c>
      <c r="D1903" t="s">
        <v>17</v>
      </c>
      <c r="E1903" t="s">
        <v>18</v>
      </c>
      <c r="F1903" s="18">
        <v>42539</v>
      </c>
      <c r="G1903">
        <v>103772151</v>
      </c>
      <c r="H1903" s="18">
        <v>42573</v>
      </c>
      <c r="I1903">
        <v>7340</v>
      </c>
      <c r="J1903">
        <v>255.28</v>
      </c>
      <c r="K1903">
        <v>159.41999999999999</v>
      </c>
      <c r="L1903">
        <v>1873755.2</v>
      </c>
      <c r="M1903">
        <v>1170142.8</v>
      </c>
      <c r="N1903">
        <v>703612.4</v>
      </c>
    </row>
    <row r="1904" spans="1:14">
      <c r="A1904" t="s">
        <v>26</v>
      </c>
      <c r="B1904" t="s">
        <v>164</v>
      </c>
      <c r="C1904" t="s">
        <v>20</v>
      </c>
      <c r="D1904" t="s">
        <v>17</v>
      </c>
      <c r="E1904" t="s">
        <v>37</v>
      </c>
      <c r="F1904" s="18">
        <v>40527</v>
      </c>
      <c r="G1904">
        <v>585983121</v>
      </c>
      <c r="H1904" s="18">
        <v>40552</v>
      </c>
      <c r="I1904">
        <v>4282</v>
      </c>
      <c r="J1904">
        <v>152.58000000000001</v>
      </c>
      <c r="K1904">
        <v>97.44</v>
      </c>
      <c r="L1904">
        <v>653347.56000000006</v>
      </c>
      <c r="M1904">
        <v>417238.08</v>
      </c>
      <c r="N1904">
        <v>236109.48</v>
      </c>
    </row>
    <row r="1905" spans="1:14">
      <c r="A1905" t="s">
        <v>40</v>
      </c>
      <c r="B1905" t="s">
        <v>137</v>
      </c>
      <c r="C1905" t="s">
        <v>36</v>
      </c>
      <c r="D1905" t="s">
        <v>21</v>
      </c>
      <c r="E1905" t="s">
        <v>29</v>
      </c>
      <c r="F1905" s="18">
        <v>42689</v>
      </c>
      <c r="G1905">
        <v>833484923</v>
      </c>
      <c r="H1905" s="18">
        <v>42705</v>
      </c>
      <c r="I1905">
        <v>5566</v>
      </c>
      <c r="J1905">
        <v>109.28</v>
      </c>
      <c r="K1905">
        <v>35.840000000000003</v>
      </c>
      <c r="L1905">
        <v>608252.48</v>
      </c>
      <c r="M1905">
        <v>199485.44</v>
      </c>
      <c r="N1905">
        <v>408767.04</v>
      </c>
    </row>
    <row r="1906" spans="1:14">
      <c r="A1906" t="s">
        <v>23</v>
      </c>
      <c r="B1906" t="s">
        <v>191</v>
      </c>
      <c r="C1906" t="s">
        <v>79</v>
      </c>
      <c r="D1906" t="s">
        <v>17</v>
      </c>
      <c r="E1906" t="s">
        <v>22</v>
      </c>
      <c r="F1906" s="18">
        <v>41781</v>
      </c>
      <c r="G1906">
        <v>266638886</v>
      </c>
      <c r="H1906" s="18">
        <v>41809</v>
      </c>
      <c r="I1906">
        <v>3227</v>
      </c>
      <c r="J1906">
        <v>668.27</v>
      </c>
      <c r="K1906">
        <v>502.54</v>
      </c>
      <c r="L1906">
        <v>2156507.29</v>
      </c>
      <c r="M1906">
        <v>1621696.58</v>
      </c>
      <c r="N1906">
        <v>534810.71</v>
      </c>
    </row>
    <row r="1907" spans="1:14">
      <c r="A1907" t="s">
        <v>26</v>
      </c>
      <c r="B1907" t="s">
        <v>204</v>
      </c>
      <c r="C1907" t="s">
        <v>25</v>
      </c>
      <c r="D1907" t="s">
        <v>21</v>
      </c>
      <c r="E1907" t="s">
        <v>18</v>
      </c>
      <c r="F1907" s="18">
        <v>40630</v>
      </c>
      <c r="G1907">
        <v>176118838</v>
      </c>
      <c r="H1907" s="18">
        <v>40650</v>
      </c>
      <c r="I1907">
        <v>6333</v>
      </c>
      <c r="J1907">
        <v>47.45</v>
      </c>
      <c r="K1907">
        <v>31.79</v>
      </c>
      <c r="L1907">
        <v>300500.84999999998</v>
      </c>
      <c r="M1907">
        <v>201326.07</v>
      </c>
      <c r="N1907">
        <v>99174.78</v>
      </c>
    </row>
    <row r="1908" spans="1:14">
      <c r="A1908" t="s">
        <v>26</v>
      </c>
      <c r="B1908" t="s">
        <v>46</v>
      </c>
      <c r="C1908" t="s">
        <v>45</v>
      </c>
      <c r="D1908" t="s">
        <v>17</v>
      </c>
      <c r="E1908" t="s">
        <v>18</v>
      </c>
      <c r="F1908" s="18">
        <v>42451</v>
      </c>
      <c r="G1908">
        <v>572911107</v>
      </c>
      <c r="H1908" s="18">
        <v>42467</v>
      </c>
      <c r="I1908">
        <v>5983</v>
      </c>
      <c r="J1908">
        <v>437.2</v>
      </c>
      <c r="K1908">
        <v>263.33</v>
      </c>
      <c r="L1908">
        <v>2615767.6</v>
      </c>
      <c r="M1908">
        <v>1575503.39</v>
      </c>
      <c r="N1908">
        <v>1040264.21</v>
      </c>
    </row>
    <row r="1909" spans="1:14">
      <c r="A1909" t="s">
        <v>23</v>
      </c>
      <c r="B1909" t="s">
        <v>162</v>
      </c>
      <c r="C1909" t="s">
        <v>50</v>
      </c>
      <c r="D1909" t="s">
        <v>17</v>
      </c>
      <c r="E1909" t="s">
        <v>37</v>
      </c>
      <c r="F1909" s="18">
        <v>41169</v>
      </c>
      <c r="G1909">
        <v>638314521</v>
      </c>
      <c r="H1909" s="18">
        <v>41197</v>
      </c>
      <c r="I1909">
        <v>306</v>
      </c>
      <c r="J1909">
        <v>421.89</v>
      </c>
      <c r="K1909">
        <v>364.69</v>
      </c>
      <c r="L1909">
        <v>129098.34</v>
      </c>
      <c r="M1909">
        <v>111595.14</v>
      </c>
      <c r="N1909">
        <v>17503.2</v>
      </c>
    </row>
    <row r="1910" spans="1:14">
      <c r="A1910" t="s">
        <v>31</v>
      </c>
      <c r="B1910" t="s">
        <v>32</v>
      </c>
      <c r="C1910" t="s">
        <v>33</v>
      </c>
      <c r="D1910" t="s">
        <v>17</v>
      </c>
      <c r="E1910" t="s">
        <v>37</v>
      </c>
      <c r="F1910" s="18">
        <v>42160</v>
      </c>
      <c r="G1910">
        <v>973940408</v>
      </c>
      <c r="H1910" s="18">
        <v>42190</v>
      </c>
      <c r="I1910">
        <v>9465</v>
      </c>
      <c r="J1910">
        <v>81.73</v>
      </c>
      <c r="K1910">
        <v>56.67</v>
      </c>
      <c r="L1910">
        <v>773574.45</v>
      </c>
      <c r="M1910">
        <v>536381.55000000005</v>
      </c>
      <c r="N1910">
        <v>237192.9</v>
      </c>
    </row>
    <row r="1911" spans="1:14">
      <c r="A1911" t="s">
        <v>40</v>
      </c>
      <c r="B1911" t="s">
        <v>144</v>
      </c>
      <c r="C1911" t="s">
        <v>71</v>
      </c>
      <c r="D1911" t="s">
        <v>17</v>
      </c>
      <c r="E1911" t="s">
        <v>37</v>
      </c>
      <c r="F1911" s="18">
        <v>41509</v>
      </c>
      <c r="G1911">
        <v>451712596</v>
      </c>
      <c r="H1911" s="18">
        <v>41545</v>
      </c>
      <c r="I1911">
        <v>650</v>
      </c>
      <c r="J1911">
        <v>154.06</v>
      </c>
      <c r="K1911">
        <v>90.93</v>
      </c>
      <c r="L1911">
        <v>100139</v>
      </c>
      <c r="M1911">
        <v>59104.5</v>
      </c>
      <c r="N1911">
        <v>41034.5</v>
      </c>
    </row>
    <row r="1912" spans="1:14">
      <c r="A1912" t="s">
        <v>40</v>
      </c>
      <c r="B1912" t="s">
        <v>131</v>
      </c>
      <c r="C1912" t="s">
        <v>45</v>
      </c>
      <c r="D1912" t="s">
        <v>17</v>
      </c>
      <c r="E1912" t="s">
        <v>22</v>
      </c>
      <c r="F1912" s="18">
        <v>41221</v>
      </c>
      <c r="G1912">
        <v>263867413</v>
      </c>
      <c r="H1912" s="18">
        <v>41241</v>
      </c>
      <c r="I1912">
        <v>3086</v>
      </c>
      <c r="J1912">
        <v>437.2</v>
      </c>
      <c r="K1912">
        <v>263.33</v>
      </c>
      <c r="L1912">
        <v>1349199.2</v>
      </c>
      <c r="M1912">
        <v>812636.38</v>
      </c>
      <c r="N1912">
        <v>536562.81999999995</v>
      </c>
    </row>
    <row r="1913" spans="1:14">
      <c r="A1913" t="s">
        <v>14</v>
      </c>
      <c r="B1913" t="s">
        <v>211</v>
      </c>
      <c r="C1913" t="s">
        <v>25</v>
      </c>
      <c r="D1913" t="s">
        <v>17</v>
      </c>
      <c r="E1913" t="s">
        <v>18</v>
      </c>
      <c r="F1913" s="18">
        <v>42308</v>
      </c>
      <c r="G1913">
        <v>772953689</v>
      </c>
      <c r="H1913" s="18">
        <v>42357</v>
      </c>
      <c r="I1913">
        <v>3028</v>
      </c>
      <c r="J1913">
        <v>47.45</v>
      </c>
      <c r="K1913">
        <v>31.79</v>
      </c>
      <c r="L1913">
        <v>143678.6</v>
      </c>
      <c r="M1913">
        <v>96260.12</v>
      </c>
      <c r="N1913">
        <v>47418.48</v>
      </c>
    </row>
    <row r="1914" spans="1:14">
      <c r="A1914" t="s">
        <v>26</v>
      </c>
      <c r="B1914" t="s">
        <v>121</v>
      </c>
      <c r="C1914" t="s">
        <v>20</v>
      </c>
      <c r="D1914" t="s">
        <v>21</v>
      </c>
      <c r="E1914" t="s">
        <v>18</v>
      </c>
      <c r="F1914" s="18">
        <v>40639</v>
      </c>
      <c r="G1914">
        <v>161832749</v>
      </c>
      <c r="H1914" s="18">
        <v>40688</v>
      </c>
      <c r="I1914">
        <v>8762</v>
      </c>
      <c r="J1914">
        <v>152.58000000000001</v>
      </c>
      <c r="K1914">
        <v>97.44</v>
      </c>
      <c r="L1914">
        <v>1336905.96</v>
      </c>
      <c r="M1914">
        <v>853769.28</v>
      </c>
      <c r="N1914">
        <v>483136.68</v>
      </c>
    </row>
    <row r="1915" spans="1:14">
      <c r="A1915" t="s">
        <v>26</v>
      </c>
      <c r="B1915" t="s">
        <v>194</v>
      </c>
      <c r="C1915" t="s">
        <v>50</v>
      </c>
      <c r="D1915" t="s">
        <v>17</v>
      </c>
      <c r="E1915" t="s">
        <v>29</v>
      </c>
      <c r="F1915" s="18">
        <v>42151</v>
      </c>
      <c r="G1915">
        <v>283678424</v>
      </c>
      <c r="H1915" s="18">
        <v>42188</v>
      </c>
      <c r="I1915">
        <v>5604</v>
      </c>
      <c r="J1915">
        <v>421.89</v>
      </c>
      <c r="K1915">
        <v>364.69</v>
      </c>
      <c r="L1915">
        <v>2364271.56</v>
      </c>
      <c r="M1915">
        <v>2043722.76</v>
      </c>
      <c r="N1915">
        <v>320548.8</v>
      </c>
    </row>
    <row r="1916" spans="1:14">
      <c r="A1916" t="s">
        <v>23</v>
      </c>
      <c r="B1916" t="s">
        <v>74</v>
      </c>
      <c r="C1916" t="s">
        <v>45</v>
      </c>
      <c r="D1916" t="s">
        <v>17</v>
      </c>
      <c r="E1916" t="s">
        <v>18</v>
      </c>
      <c r="F1916" s="18">
        <v>42109</v>
      </c>
      <c r="G1916">
        <v>811977040</v>
      </c>
      <c r="H1916" s="18">
        <v>42152</v>
      </c>
      <c r="I1916">
        <v>905</v>
      </c>
      <c r="J1916">
        <v>437.2</v>
      </c>
      <c r="K1916">
        <v>263.33</v>
      </c>
      <c r="L1916">
        <v>395666</v>
      </c>
      <c r="M1916">
        <v>238313.65</v>
      </c>
      <c r="N1916">
        <v>157352.35</v>
      </c>
    </row>
    <row r="1917" spans="1:14">
      <c r="A1917" t="s">
        <v>40</v>
      </c>
      <c r="B1917" t="s">
        <v>69</v>
      </c>
      <c r="C1917" t="s">
        <v>45</v>
      </c>
      <c r="D1917" t="s">
        <v>21</v>
      </c>
      <c r="E1917" t="s">
        <v>18</v>
      </c>
      <c r="F1917" s="18">
        <v>40314</v>
      </c>
      <c r="G1917">
        <v>590527427</v>
      </c>
      <c r="H1917" s="18">
        <v>40348</v>
      </c>
      <c r="I1917">
        <v>9043</v>
      </c>
      <c r="J1917">
        <v>437.2</v>
      </c>
      <c r="K1917">
        <v>263.33</v>
      </c>
      <c r="L1917">
        <v>3953599.6</v>
      </c>
      <c r="M1917">
        <v>2381293.19</v>
      </c>
      <c r="N1917">
        <v>1572306.41</v>
      </c>
    </row>
    <row r="1918" spans="1:14">
      <c r="A1918" t="s">
        <v>26</v>
      </c>
      <c r="B1918" t="s">
        <v>75</v>
      </c>
      <c r="C1918" t="s">
        <v>33</v>
      </c>
      <c r="D1918" t="s">
        <v>21</v>
      </c>
      <c r="E1918" t="s">
        <v>22</v>
      </c>
      <c r="F1918" s="18">
        <v>42489</v>
      </c>
      <c r="G1918">
        <v>783440911</v>
      </c>
      <c r="H1918" s="18">
        <v>42530</v>
      </c>
      <c r="I1918">
        <v>6430</v>
      </c>
      <c r="J1918">
        <v>81.73</v>
      </c>
      <c r="K1918">
        <v>56.67</v>
      </c>
      <c r="L1918">
        <v>525523.9</v>
      </c>
      <c r="M1918">
        <v>364388.1</v>
      </c>
      <c r="N1918">
        <v>161135.79999999999</v>
      </c>
    </row>
    <row r="1919" spans="1:14">
      <c r="A1919" t="s">
        <v>40</v>
      </c>
      <c r="B1919" t="s">
        <v>137</v>
      </c>
      <c r="C1919" t="s">
        <v>33</v>
      </c>
      <c r="D1919" t="s">
        <v>17</v>
      </c>
      <c r="E1919" t="s">
        <v>22</v>
      </c>
      <c r="F1919" s="18">
        <v>42297</v>
      </c>
      <c r="G1919">
        <v>825141322</v>
      </c>
      <c r="H1919" s="18">
        <v>42330</v>
      </c>
      <c r="I1919">
        <v>6509</v>
      </c>
      <c r="J1919">
        <v>81.73</v>
      </c>
      <c r="K1919">
        <v>56.67</v>
      </c>
      <c r="L1919">
        <v>531980.56999999995</v>
      </c>
      <c r="M1919">
        <v>368865.03</v>
      </c>
      <c r="N1919">
        <v>163115.54</v>
      </c>
    </row>
    <row r="1920" spans="1:14">
      <c r="A1920" t="s">
        <v>40</v>
      </c>
      <c r="B1920" t="s">
        <v>170</v>
      </c>
      <c r="C1920" t="s">
        <v>59</v>
      </c>
      <c r="D1920" t="s">
        <v>21</v>
      </c>
      <c r="E1920" t="s">
        <v>18</v>
      </c>
      <c r="F1920" s="18">
        <v>42090</v>
      </c>
      <c r="G1920">
        <v>670364987</v>
      </c>
      <c r="H1920" s="18">
        <v>42133</v>
      </c>
      <c r="I1920">
        <v>4752</v>
      </c>
      <c r="J1920">
        <v>9.33</v>
      </c>
      <c r="K1920">
        <v>6.92</v>
      </c>
      <c r="L1920">
        <v>44336.160000000003</v>
      </c>
      <c r="M1920">
        <v>32883.839999999997</v>
      </c>
      <c r="N1920">
        <v>11452.32</v>
      </c>
    </row>
    <row r="1921" spans="1:14">
      <c r="A1921" t="s">
        <v>23</v>
      </c>
      <c r="B1921" t="s">
        <v>94</v>
      </c>
      <c r="C1921" t="s">
        <v>50</v>
      </c>
      <c r="D1921" t="s">
        <v>17</v>
      </c>
      <c r="E1921" t="s">
        <v>18</v>
      </c>
      <c r="F1921" s="18">
        <v>40460</v>
      </c>
      <c r="G1921">
        <v>344160735</v>
      </c>
      <c r="H1921" s="18">
        <v>40502</v>
      </c>
      <c r="I1921">
        <v>3664</v>
      </c>
      <c r="J1921">
        <v>421.89</v>
      </c>
      <c r="K1921">
        <v>364.69</v>
      </c>
      <c r="L1921">
        <v>1545804.96</v>
      </c>
      <c r="M1921">
        <v>1336224.1599999999</v>
      </c>
      <c r="N1921">
        <v>209580.79999999999</v>
      </c>
    </row>
    <row r="1922" spans="1:14">
      <c r="A1922" t="s">
        <v>40</v>
      </c>
      <c r="B1922" t="s">
        <v>156</v>
      </c>
      <c r="C1922" t="s">
        <v>28</v>
      </c>
      <c r="D1922" t="s">
        <v>17</v>
      </c>
      <c r="E1922" t="s">
        <v>18</v>
      </c>
      <c r="F1922" s="18">
        <v>41919</v>
      </c>
      <c r="G1922">
        <v>391889894</v>
      </c>
      <c r="H1922" s="18">
        <v>41932</v>
      </c>
      <c r="I1922">
        <v>7783</v>
      </c>
      <c r="J1922">
        <v>205.7</v>
      </c>
      <c r="K1922">
        <v>117.11</v>
      </c>
      <c r="L1922">
        <v>1600963.1</v>
      </c>
      <c r="M1922">
        <v>911467.13</v>
      </c>
      <c r="N1922">
        <v>689495.97</v>
      </c>
    </row>
    <row r="1923" spans="1:14">
      <c r="A1923" t="s">
        <v>40</v>
      </c>
      <c r="B1923" t="s">
        <v>130</v>
      </c>
      <c r="C1923" t="s">
        <v>25</v>
      </c>
      <c r="D1923" t="s">
        <v>21</v>
      </c>
      <c r="E1923" t="s">
        <v>37</v>
      </c>
      <c r="F1923" s="18">
        <v>41687</v>
      </c>
      <c r="G1923">
        <v>529226291</v>
      </c>
      <c r="H1923" s="18">
        <v>41718</v>
      </c>
      <c r="I1923">
        <v>8675</v>
      </c>
      <c r="J1923">
        <v>47.45</v>
      </c>
      <c r="K1923">
        <v>31.79</v>
      </c>
      <c r="L1923">
        <v>411628.75</v>
      </c>
      <c r="M1923">
        <v>275778.25</v>
      </c>
      <c r="N1923">
        <v>135850.5</v>
      </c>
    </row>
    <row r="1924" spans="1:14">
      <c r="A1924" t="s">
        <v>40</v>
      </c>
      <c r="B1924" t="s">
        <v>78</v>
      </c>
      <c r="C1924" t="s">
        <v>79</v>
      </c>
      <c r="D1924" t="s">
        <v>21</v>
      </c>
      <c r="E1924" t="s">
        <v>18</v>
      </c>
      <c r="F1924" s="18">
        <v>40905</v>
      </c>
      <c r="G1924">
        <v>992156255</v>
      </c>
      <c r="H1924" s="18">
        <v>40933</v>
      </c>
      <c r="I1924">
        <v>9939</v>
      </c>
      <c r="J1924">
        <v>668.27</v>
      </c>
      <c r="K1924">
        <v>502.54</v>
      </c>
      <c r="L1924">
        <v>6641935.5300000003</v>
      </c>
      <c r="M1924">
        <v>4994745.0599999996</v>
      </c>
      <c r="N1924">
        <v>1647190.47</v>
      </c>
    </row>
    <row r="1925" spans="1:14">
      <c r="A1925" t="s">
        <v>34</v>
      </c>
      <c r="B1925" t="s">
        <v>84</v>
      </c>
      <c r="C1925" t="s">
        <v>28</v>
      </c>
      <c r="D1925" t="s">
        <v>17</v>
      </c>
      <c r="E1925" t="s">
        <v>37</v>
      </c>
      <c r="F1925" s="18">
        <v>42487</v>
      </c>
      <c r="G1925">
        <v>286978614</v>
      </c>
      <c r="H1925" s="18">
        <v>42518</v>
      </c>
      <c r="I1925">
        <v>2204</v>
      </c>
      <c r="J1925">
        <v>205.7</v>
      </c>
      <c r="K1925">
        <v>117.11</v>
      </c>
      <c r="L1925">
        <v>453362.8</v>
      </c>
      <c r="M1925">
        <v>258110.44</v>
      </c>
      <c r="N1925">
        <v>195252.36</v>
      </c>
    </row>
    <row r="1926" spans="1:14">
      <c r="A1926" t="s">
        <v>14</v>
      </c>
      <c r="B1926" t="s">
        <v>185</v>
      </c>
      <c r="C1926" t="s">
        <v>33</v>
      </c>
      <c r="D1926" t="s">
        <v>21</v>
      </c>
      <c r="E1926" t="s">
        <v>29</v>
      </c>
      <c r="F1926" s="18">
        <v>41437</v>
      </c>
      <c r="G1926">
        <v>140304696</v>
      </c>
      <c r="H1926" s="18">
        <v>41463</v>
      </c>
      <c r="I1926">
        <v>8132</v>
      </c>
      <c r="J1926">
        <v>81.73</v>
      </c>
      <c r="K1926">
        <v>56.67</v>
      </c>
      <c r="L1926">
        <v>664628.36</v>
      </c>
      <c r="M1926">
        <v>460840.44</v>
      </c>
      <c r="N1926">
        <v>203787.92</v>
      </c>
    </row>
    <row r="1927" spans="1:14">
      <c r="A1927" t="s">
        <v>23</v>
      </c>
      <c r="B1927" t="s">
        <v>98</v>
      </c>
      <c r="C1927" t="s">
        <v>79</v>
      </c>
      <c r="D1927" t="s">
        <v>17</v>
      </c>
      <c r="E1927" t="s">
        <v>37</v>
      </c>
      <c r="F1927" s="18">
        <v>42828</v>
      </c>
      <c r="G1927">
        <v>549058330</v>
      </c>
      <c r="H1927" s="18">
        <v>42866</v>
      </c>
      <c r="I1927">
        <v>7416</v>
      </c>
      <c r="J1927">
        <v>668.27</v>
      </c>
      <c r="K1927">
        <v>502.54</v>
      </c>
      <c r="L1927">
        <v>4955890.32</v>
      </c>
      <c r="M1927">
        <v>3726836.64</v>
      </c>
      <c r="N1927">
        <v>1229053.68</v>
      </c>
    </row>
    <row r="1928" spans="1:14">
      <c r="A1928" t="s">
        <v>31</v>
      </c>
      <c r="B1928" t="s">
        <v>96</v>
      </c>
      <c r="C1928" t="s">
        <v>36</v>
      </c>
      <c r="D1928" t="s">
        <v>21</v>
      </c>
      <c r="E1928" t="s">
        <v>29</v>
      </c>
      <c r="F1928" s="18">
        <v>41061</v>
      </c>
      <c r="G1928">
        <v>230475842</v>
      </c>
      <c r="H1928" s="18">
        <v>41068</v>
      </c>
      <c r="I1928">
        <v>1778</v>
      </c>
      <c r="J1928">
        <v>109.28</v>
      </c>
      <c r="K1928">
        <v>35.840000000000003</v>
      </c>
      <c r="L1928">
        <v>194299.84</v>
      </c>
      <c r="M1928">
        <v>63723.519999999997</v>
      </c>
      <c r="N1928">
        <v>130576.32000000001</v>
      </c>
    </row>
    <row r="1929" spans="1:14">
      <c r="A1929" t="s">
        <v>40</v>
      </c>
      <c r="B1929" t="s">
        <v>114</v>
      </c>
      <c r="C1929" t="s">
        <v>59</v>
      </c>
      <c r="D1929" t="s">
        <v>21</v>
      </c>
      <c r="E1929" t="s">
        <v>29</v>
      </c>
      <c r="F1929" s="18">
        <v>40603</v>
      </c>
      <c r="G1929">
        <v>672106063</v>
      </c>
      <c r="H1929" s="18">
        <v>40612</v>
      </c>
      <c r="I1929">
        <v>9975</v>
      </c>
      <c r="J1929">
        <v>9.33</v>
      </c>
      <c r="K1929">
        <v>6.92</v>
      </c>
      <c r="L1929">
        <v>93066.75</v>
      </c>
      <c r="M1929">
        <v>69027</v>
      </c>
      <c r="N1929">
        <v>24039.75</v>
      </c>
    </row>
    <row r="1930" spans="1:14">
      <c r="A1930" t="s">
        <v>40</v>
      </c>
      <c r="B1930" t="s">
        <v>92</v>
      </c>
      <c r="C1930" t="s">
        <v>59</v>
      </c>
      <c r="D1930" t="s">
        <v>17</v>
      </c>
      <c r="E1930" t="s">
        <v>18</v>
      </c>
      <c r="F1930" s="18">
        <v>40782</v>
      </c>
      <c r="G1930">
        <v>281810319</v>
      </c>
      <c r="H1930" s="18">
        <v>40817</v>
      </c>
      <c r="I1930">
        <v>2791</v>
      </c>
      <c r="J1930">
        <v>9.33</v>
      </c>
      <c r="K1930">
        <v>6.92</v>
      </c>
      <c r="L1930">
        <v>26040.03</v>
      </c>
      <c r="M1930">
        <v>19313.72</v>
      </c>
      <c r="N1930">
        <v>6726.31</v>
      </c>
    </row>
    <row r="1931" spans="1:14">
      <c r="A1931" t="s">
        <v>26</v>
      </c>
      <c r="B1931" t="s">
        <v>209</v>
      </c>
      <c r="C1931" t="s">
        <v>16</v>
      </c>
      <c r="D1931" t="s">
        <v>21</v>
      </c>
      <c r="E1931" t="s">
        <v>37</v>
      </c>
      <c r="F1931" s="18">
        <v>42695</v>
      </c>
      <c r="G1931">
        <v>237762439</v>
      </c>
      <c r="H1931" s="18">
        <v>42708</v>
      </c>
      <c r="I1931">
        <v>8044</v>
      </c>
      <c r="J1931">
        <v>255.28</v>
      </c>
      <c r="K1931">
        <v>159.41999999999999</v>
      </c>
      <c r="L1931">
        <v>2053472.32</v>
      </c>
      <c r="M1931">
        <v>1282374.48</v>
      </c>
      <c r="N1931">
        <v>771097.84</v>
      </c>
    </row>
    <row r="1932" spans="1:14">
      <c r="A1932" t="s">
        <v>31</v>
      </c>
      <c r="B1932" t="s">
        <v>149</v>
      </c>
      <c r="C1932" t="s">
        <v>33</v>
      </c>
      <c r="D1932" t="s">
        <v>21</v>
      </c>
      <c r="E1932" t="s">
        <v>37</v>
      </c>
      <c r="F1932" s="18">
        <v>42297</v>
      </c>
      <c r="G1932">
        <v>438448750</v>
      </c>
      <c r="H1932" s="18">
        <v>42334</v>
      </c>
      <c r="I1932">
        <v>5583</v>
      </c>
      <c r="J1932">
        <v>81.73</v>
      </c>
      <c r="K1932">
        <v>56.67</v>
      </c>
      <c r="L1932">
        <v>456298.59</v>
      </c>
      <c r="M1932">
        <v>316388.61</v>
      </c>
      <c r="N1932">
        <v>139909.98000000001</v>
      </c>
    </row>
    <row r="1933" spans="1:14">
      <c r="A1933" t="s">
        <v>26</v>
      </c>
      <c r="B1933" t="s">
        <v>203</v>
      </c>
      <c r="C1933" t="s">
        <v>28</v>
      </c>
      <c r="D1933" t="s">
        <v>17</v>
      </c>
      <c r="E1933" t="s">
        <v>18</v>
      </c>
      <c r="F1933" s="18">
        <v>42848</v>
      </c>
      <c r="G1933">
        <v>852668082</v>
      </c>
      <c r="H1933" s="18">
        <v>42882</v>
      </c>
      <c r="I1933">
        <v>2289</v>
      </c>
      <c r="J1933">
        <v>205.7</v>
      </c>
      <c r="K1933">
        <v>117.11</v>
      </c>
      <c r="L1933">
        <v>470847.3</v>
      </c>
      <c r="M1933">
        <v>268064.78999999998</v>
      </c>
      <c r="N1933">
        <v>202782.51</v>
      </c>
    </row>
    <row r="1934" spans="1:14">
      <c r="A1934" t="s">
        <v>26</v>
      </c>
      <c r="B1934" t="s">
        <v>160</v>
      </c>
      <c r="C1934" t="s">
        <v>71</v>
      </c>
      <c r="D1934" t="s">
        <v>17</v>
      </c>
      <c r="E1934" t="s">
        <v>37</v>
      </c>
      <c r="F1934" s="18">
        <v>42462</v>
      </c>
      <c r="G1934">
        <v>169531762</v>
      </c>
      <c r="H1934" s="18">
        <v>42512</v>
      </c>
      <c r="I1934">
        <v>7071</v>
      </c>
      <c r="J1934">
        <v>154.06</v>
      </c>
      <c r="K1934">
        <v>90.93</v>
      </c>
      <c r="L1934">
        <v>1089358.26</v>
      </c>
      <c r="M1934">
        <v>642966.03</v>
      </c>
      <c r="N1934">
        <v>446392.23</v>
      </c>
    </row>
    <row r="1935" spans="1:14">
      <c r="A1935" t="s">
        <v>40</v>
      </c>
      <c r="B1935" t="s">
        <v>137</v>
      </c>
      <c r="C1935" t="s">
        <v>59</v>
      </c>
      <c r="D1935" t="s">
        <v>21</v>
      </c>
      <c r="E1935" t="s">
        <v>37</v>
      </c>
      <c r="F1935" s="18">
        <v>41029</v>
      </c>
      <c r="G1935">
        <v>748463618</v>
      </c>
      <c r="H1935" s="18">
        <v>41043</v>
      </c>
      <c r="I1935">
        <v>5872</v>
      </c>
      <c r="J1935">
        <v>9.33</v>
      </c>
      <c r="K1935">
        <v>6.92</v>
      </c>
      <c r="L1935">
        <v>54785.760000000002</v>
      </c>
      <c r="M1935">
        <v>40634.239999999998</v>
      </c>
      <c r="N1935">
        <v>14151.52</v>
      </c>
    </row>
    <row r="1936" spans="1:14">
      <c r="A1936" t="s">
        <v>23</v>
      </c>
      <c r="B1936" t="s">
        <v>179</v>
      </c>
      <c r="C1936" t="s">
        <v>50</v>
      </c>
      <c r="D1936" t="s">
        <v>17</v>
      </c>
      <c r="E1936" t="s">
        <v>37</v>
      </c>
      <c r="F1936" s="18">
        <v>41590</v>
      </c>
      <c r="G1936">
        <v>969199979</v>
      </c>
      <c r="H1936" s="18">
        <v>41615</v>
      </c>
      <c r="I1936">
        <v>6666</v>
      </c>
      <c r="J1936">
        <v>421.89</v>
      </c>
      <c r="K1936">
        <v>364.69</v>
      </c>
      <c r="L1936">
        <v>2812318.74</v>
      </c>
      <c r="M1936">
        <v>2431023.54</v>
      </c>
      <c r="N1936">
        <v>381295.2</v>
      </c>
    </row>
    <row r="1937" spans="1:14">
      <c r="A1937" t="s">
        <v>14</v>
      </c>
      <c r="B1937" t="s">
        <v>111</v>
      </c>
      <c r="C1937" t="s">
        <v>25</v>
      </c>
      <c r="D1937" t="s">
        <v>21</v>
      </c>
      <c r="E1937" t="s">
        <v>22</v>
      </c>
      <c r="F1937" s="18">
        <v>40663</v>
      </c>
      <c r="G1937">
        <v>181789672</v>
      </c>
      <c r="H1937" s="18">
        <v>40676</v>
      </c>
      <c r="I1937">
        <v>4459</v>
      </c>
      <c r="J1937">
        <v>47.45</v>
      </c>
      <c r="K1937">
        <v>31.79</v>
      </c>
      <c r="L1937">
        <v>211579.55</v>
      </c>
      <c r="M1937">
        <v>141751.60999999999</v>
      </c>
      <c r="N1937">
        <v>69827.94</v>
      </c>
    </row>
    <row r="1938" spans="1:14">
      <c r="A1938" t="s">
        <v>23</v>
      </c>
      <c r="B1938" t="s">
        <v>171</v>
      </c>
      <c r="C1938" t="s">
        <v>16</v>
      </c>
      <c r="D1938" t="s">
        <v>21</v>
      </c>
      <c r="E1938" t="s">
        <v>29</v>
      </c>
      <c r="F1938" s="18">
        <v>40685</v>
      </c>
      <c r="G1938">
        <v>956594026</v>
      </c>
      <c r="H1938" s="18">
        <v>40711</v>
      </c>
      <c r="I1938">
        <v>6285</v>
      </c>
      <c r="J1938">
        <v>255.28</v>
      </c>
      <c r="K1938">
        <v>159.41999999999999</v>
      </c>
      <c r="L1938">
        <v>1604434.8</v>
      </c>
      <c r="M1938">
        <v>1001954.7</v>
      </c>
      <c r="N1938">
        <v>602480.1</v>
      </c>
    </row>
    <row r="1939" spans="1:14">
      <c r="A1939" t="s">
        <v>53</v>
      </c>
      <c r="B1939" t="s">
        <v>142</v>
      </c>
      <c r="C1939" t="s">
        <v>50</v>
      </c>
      <c r="D1939" t="s">
        <v>17</v>
      </c>
      <c r="E1939" t="s">
        <v>22</v>
      </c>
      <c r="F1939" s="18">
        <v>40335</v>
      </c>
      <c r="G1939">
        <v>534286868</v>
      </c>
      <c r="H1939" s="18">
        <v>40384</v>
      </c>
      <c r="I1939">
        <v>6212</v>
      </c>
      <c r="J1939">
        <v>421.89</v>
      </c>
      <c r="K1939">
        <v>364.69</v>
      </c>
      <c r="L1939">
        <v>2620780.6800000002</v>
      </c>
      <c r="M1939">
        <v>2265454.2799999998</v>
      </c>
      <c r="N1939">
        <v>355326.4</v>
      </c>
    </row>
    <row r="1940" spans="1:14">
      <c r="A1940" t="s">
        <v>34</v>
      </c>
      <c r="B1940" t="s">
        <v>66</v>
      </c>
      <c r="C1940" t="s">
        <v>33</v>
      </c>
      <c r="D1940" t="s">
        <v>17</v>
      </c>
      <c r="E1940" t="s">
        <v>18</v>
      </c>
      <c r="F1940" s="18">
        <v>41445</v>
      </c>
      <c r="G1940">
        <v>275854527</v>
      </c>
      <c r="H1940" s="18">
        <v>41474</v>
      </c>
      <c r="I1940">
        <v>340</v>
      </c>
      <c r="J1940">
        <v>81.73</v>
      </c>
      <c r="K1940">
        <v>56.67</v>
      </c>
      <c r="L1940">
        <v>27788.2</v>
      </c>
      <c r="M1940">
        <v>19267.8</v>
      </c>
      <c r="N1940">
        <v>8520.4</v>
      </c>
    </row>
    <row r="1941" spans="1:14">
      <c r="A1941" t="s">
        <v>23</v>
      </c>
      <c r="B1941" t="s">
        <v>103</v>
      </c>
      <c r="C1941" t="s">
        <v>25</v>
      </c>
      <c r="D1941" t="s">
        <v>17</v>
      </c>
      <c r="E1941" t="s">
        <v>37</v>
      </c>
      <c r="F1941" s="18">
        <v>42087</v>
      </c>
      <c r="G1941">
        <v>712595832</v>
      </c>
      <c r="H1941" s="18">
        <v>42091</v>
      </c>
      <c r="I1941">
        <v>1797</v>
      </c>
      <c r="J1941">
        <v>47.45</v>
      </c>
      <c r="K1941">
        <v>31.79</v>
      </c>
      <c r="L1941">
        <v>85267.65</v>
      </c>
      <c r="M1941">
        <v>57126.63</v>
      </c>
      <c r="N1941">
        <v>28141.02</v>
      </c>
    </row>
    <row r="1942" spans="1:14">
      <c r="A1942" t="s">
        <v>14</v>
      </c>
      <c r="B1942" t="s">
        <v>55</v>
      </c>
      <c r="C1942" t="s">
        <v>33</v>
      </c>
      <c r="D1942" t="s">
        <v>17</v>
      </c>
      <c r="E1942" t="s">
        <v>37</v>
      </c>
      <c r="F1942" s="18">
        <v>40724</v>
      </c>
      <c r="G1942">
        <v>196122109</v>
      </c>
      <c r="H1942" s="18">
        <v>40747</v>
      </c>
      <c r="I1942">
        <v>5745</v>
      </c>
      <c r="J1942">
        <v>81.73</v>
      </c>
      <c r="K1942">
        <v>56.67</v>
      </c>
      <c r="L1942">
        <v>469538.85</v>
      </c>
      <c r="M1942">
        <v>325569.15000000002</v>
      </c>
      <c r="N1942">
        <v>143969.70000000001</v>
      </c>
    </row>
    <row r="1943" spans="1:14">
      <c r="A1943" t="s">
        <v>23</v>
      </c>
      <c r="B1943" t="s">
        <v>181</v>
      </c>
      <c r="C1943" t="s">
        <v>16</v>
      </c>
      <c r="D1943" t="s">
        <v>21</v>
      </c>
      <c r="E1943" t="s">
        <v>22</v>
      </c>
      <c r="F1943" s="18">
        <v>40355</v>
      </c>
      <c r="G1943">
        <v>748357188</v>
      </c>
      <c r="H1943" s="18">
        <v>40379</v>
      </c>
      <c r="I1943">
        <v>4377</v>
      </c>
      <c r="J1943">
        <v>255.28</v>
      </c>
      <c r="K1943">
        <v>159.41999999999999</v>
      </c>
      <c r="L1943">
        <v>1117360.56</v>
      </c>
      <c r="M1943">
        <v>697781.34</v>
      </c>
      <c r="N1943">
        <v>419579.22</v>
      </c>
    </row>
    <row r="1944" spans="1:14">
      <c r="A1944" t="s">
        <v>53</v>
      </c>
      <c r="B1944" t="s">
        <v>219</v>
      </c>
      <c r="C1944" t="s">
        <v>45</v>
      </c>
      <c r="D1944" t="s">
        <v>17</v>
      </c>
      <c r="E1944" t="s">
        <v>22</v>
      </c>
      <c r="F1944" s="18">
        <v>41603</v>
      </c>
      <c r="G1944">
        <v>411537396</v>
      </c>
      <c r="H1944" s="18">
        <v>41611</v>
      </c>
      <c r="I1944">
        <v>1916</v>
      </c>
      <c r="J1944">
        <v>437.2</v>
      </c>
      <c r="K1944">
        <v>263.33</v>
      </c>
      <c r="L1944">
        <v>837675.2</v>
      </c>
      <c r="M1944">
        <v>504540.28</v>
      </c>
      <c r="N1944">
        <v>333134.92</v>
      </c>
    </row>
    <row r="1945" spans="1:14">
      <c r="A1945" t="s">
        <v>23</v>
      </c>
      <c r="B1945" t="s">
        <v>58</v>
      </c>
      <c r="C1945" t="s">
        <v>59</v>
      </c>
      <c r="D1945" t="s">
        <v>21</v>
      </c>
      <c r="E1945" t="s">
        <v>29</v>
      </c>
      <c r="F1945" s="18">
        <v>41330</v>
      </c>
      <c r="G1945">
        <v>898211562</v>
      </c>
      <c r="H1945" s="18">
        <v>41345</v>
      </c>
      <c r="I1945">
        <v>9616</v>
      </c>
      <c r="J1945">
        <v>9.33</v>
      </c>
      <c r="K1945">
        <v>6.92</v>
      </c>
      <c r="L1945">
        <v>89717.28</v>
      </c>
      <c r="M1945">
        <v>66542.720000000001</v>
      </c>
      <c r="N1945">
        <v>23174.560000000001</v>
      </c>
    </row>
    <row r="1946" spans="1:14">
      <c r="A1946" t="s">
        <v>34</v>
      </c>
      <c r="B1946" t="s">
        <v>154</v>
      </c>
      <c r="C1946" t="s">
        <v>59</v>
      </c>
      <c r="D1946" t="s">
        <v>21</v>
      </c>
      <c r="E1946" t="s">
        <v>18</v>
      </c>
      <c r="F1946" s="18">
        <v>42320</v>
      </c>
      <c r="G1946">
        <v>841241014</v>
      </c>
      <c r="H1946" s="18">
        <v>42369</v>
      </c>
      <c r="I1946">
        <v>765</v>
      </c>
      <c r="J1946">
        <v>9.33</v>
      </c>
      <c r="K1946">
        <v>6.92</v>
      </c>
      <c r="L1946">
        <v>7137.45</v>
      </c>
      <c r="M1946">
        <v>5293.8</v>
      </c>
      <c r="N1946">
        <v>1843.65</v>
      </c>
    </row>
    <row r="1947" spans="1:14">
      <c r="A1947" t="s">
        <v>40</v>
      </c>
      <c r="B1947" t="s">
        <v>69</v>
      </c>
      <c r="C1947" t="s">
        <v>16</v>
      </c>
      <c r="D1947" t="s">
        <v>17</v>
      </c>
      <c r="E1947" t="s">
        <v>29</v>
      </c>
      <c r="F1947" s="18">
        <v>40830</v>
      </c>
      <c r="G1947">
        <v>743799579</v>
      </c>
      <c r="H1947" s="18">
        <v>40879</v>
      </c>
      <c r="I1947">
        <v>5679</v>
      </c>
      <c r="J1947">
        <v>255.28</v>
      </c>
      <c r="K1947">
        <v>159.41999999999999</v>
      </c>
      <c r="L1947">
        <v>1449735.12</v>
      </c>
      <c r="M1947">
        <v>905346.18</v>
      </c>
      <c r="N1947">
        <v>544388.93999999994</v>
      </c>
    </row>
    <row r="1948" spans="1:14">
      <c r="A1948" t="s">
        <v>23</v>
      </c>
      <c r="B1948" t="s">
        <v>208</v>
      </c>
      <c r="C1948" t="s">
        <v>43</v>
      </c>
      <c r="D1948" t="s">
        <v>21</v>
      </c>
      <c r="E1948" t="s">
        <v>22</v>
      </c>
      <c r="F1948" s="18">
        <v>41805</v>
      </c>
      <c r="G1948">
        <v>729373586</v>
      </c>
      <c r="H1948" s="18">
        <v>41825</v>
      </c>
      <c r="I1948">
        <v>6707</v>
      </c>
      <c r="J1948">
        <v>651.21</v>
      </c>
      <c r="K1948">
        <v>524.96</v>
      </c>
      <c r="L1948">
        <v>4367665.47</v>
      </c>
      <c r="M1948">
        <v>3520906.72</v>
      </c>
      <c r="N1948">
        <v>846758.75</v>
      </c>
    </row>
    <row r="1949" spans="1:14">
      <c r="A1949" t="s">
        <v>23</v>
      </c>
      <c r="B1949" t="s">
        <v>128</v>
      </c>
      <c r="C1949" t="s">
        <v>59</v>
      </c>
      <c r="D1949" t="s">
        <v>21</v>
      </c>
      <c r="E1949" t="s">
        <v>18</v>
      </c>
      <c r="F1949" s="18">
        <v>40897</v>
      </c>
      <c r="G1949">
        <v>991761863</v>
      </c>
      <c r="H1949" s="18">
        <v>40901</v>
      </c>
      <c r="I1949">
        <v>3229</v>
      </c>
      <c r="J1949">
        <v>9.33</v>
      </c>
      <c r="K1949">
        <v>6.92</v>
      </c>
      <c r="L1949">
        <v>30126.57</v>
      </c>
      <c r="M1949">
        <v>22344.68</v>
      </c>
      <c r="N1949">
        <v>7781.89</v>
      </c>
    </row>
    <row r="1950" spans="1:14">
      <c r="A1950" t="s">
        <v>40</v>
      </c>
      <c r="B1950" t="s">
        <v>86</v>
      </c>
      <c r="C1950" t="s">
        <v>45</v>
      </c>
      <c r="D1950" t="s">
        <v>17</v>
      </c>
      <c r="E1950" t="s">
        <v>29</v>
      </c>
      <c r="F1950" s="18">
        <v>42446</v>
      </c>
      <c r="G1950">
        <v>445075738</v>
      </c>
      <c r="H1950" s="18">
        <v>42456</v>
      </c>
      <c r="I1950">
        <v>6656</v>
      </c>
      <c r="J1950">
        <v>437.2</v>
      </c>
      <c r="K1950">
        <v>263.33</v>
      </c>
      <c r="L1950">
        <v>2910003.2000000002</v>
      </c>
      <c r="M1950">
        <v>1752724.48</v>
      </c>
      <c r="N1950">
        <v>1157278.72</v>
      </c>
    </row>
    <row r="1951" spans="1:14">
      <c r="A1951" t="s">
        <v>31</v>
      </c>
      <c r="B1951" t="s">
        <v>56</v>
      </c>
      <c r="C1951" t="s">
        <v>36</v>
      </c>
      <c r="D1951" t="s">
        <v>17</v>
      </c>
      <c r="E1951" t="s">
        <v>29</v>
      </c>
      <c r="F1951" s="18">
        <v>41500</v>
      </c>
      <c r="G1951">
        <v>773739039</v>
      </c>
      <c r="H1951" s="18">
        <v>41530</v>
      </c>
      <c r="I1951">
        <v>5431</v>
      </c>
      <c r="J1951">
        <v>109.28</v>
      </c>
      <c r="K1951">
        <v>35.840000000000003</v>
      </c>
      <c r="L1951">
        <v>593499.68000000005</v>
      </c>
      <c r="M1951">
        <v>194647.04000000001</v>
      </c>
      <c r="N1951">
        <v>398852.64</v>
      </c>
    </row>
    <row r="1952" spans="1:14">
      <c r="A1952" t="s">
        <v>34</v>
      </c>
      <c r="B1952" t="s">
        <v>197</v>
      </c>
      <c r="C1952" t="s">
        <v>33</v>
      </c>
      <c r="D1952" t="s">
        <v>21</v>
      </c>
      <c r="E1952" t="s">
        <v>18</v>
      </c>
      <c r="F1952" s="18">
        <v>41792</v>
      </c>
      <c r="G1952">
        <v>582488095</v>
      </c>
      <c r="H1952" s="18">
        <v>41813</v>
      </c>
      <c r="I1952">
        <v>26</v>
      </c>
      <c r="J1952">
        <v>81.73</v>
      </c>
      <c r="K1952">
        <v>56.67</v>
      </c>
      <c r="L1952">
        <v>2124.98</v>
      </c>
      <c r="M1952">
        <v>1473.42</v>
      </c>
      <c r="N1952">
        <v>651.55999999999995</v>
      </c>
    </row>
    <row r="1953" spans="1:14">
      <c r="A1953" t="s">
        <v>31</v>
      </c>
      <c r="B1953" t="s">
        <v>42</v>
      </c>
      <c r="C1953" t="s">
        <v>28</v>
      </c>
      <c r="D1953" t="s">
        <v>17</v>
      </c>
      <c r="E1953" t="s">
        <v>22</v>
      </c>
      <c r="F1953" s="18">
        <v>40530</v>
      </c>
      <c r="G1953">
        <v>346371734</v>
      </c>
      <c r="H1953" s="18">
        <v>40560</v>
      </c>
      <c r="I1953">
        <v>7948</v>
      </c>
      <c r="J1953">
        <v>205.7</v>
      </c>
      <c r="K1953">
        <v>117.11</v>
      </c>
      <c r="L1953">
        <v>1634903.6</v>
      </c>
      <c r="M1953">
        <v>930790.28</v>
      </c>
      <c r="N1953">
        <v>704113.32</v>
      </c>
    </row>
    <row r="1954" spans="1:14">
      <c r="A1954" t="s">
        <v>23</v>
      </c>
      <c r="B1954" t="s">
        <v>105</v>
      </c>
      <c r="C1954" t="s">
        <v>33</v>
      </c>
      <c r="D1954" t="s">
        <v>21</v>
      </c>
      <c r="E1954" t="s">
        <v>22</v>
      </c>
      <c r="F1954" s="18">
        <v>40845</v>
      </c>
      <c r="G1954">
        <v>160751283</v>
      </c>
      <c r="H1954" s="18">
        <v>40860</v>
      </c>
      <c r="I1954">
        <v>8732</v>
      </c>
      <c r="J1954">
        <v>81.73</v>
      </c>
      <c r="K1954">
        <v>56.67</v>
      </c>
      <c r="L1954">
        <v>713666.36</v>
      </c>
      <c r="M1954">
        <v>494842.44</v>
      </c>
      <c r="N1954">
        <v>218823.92</v>
      </c>
    </row>
    <row r="1955" spans="1:14">
      <c r="A1955" t="s">
        <v>26</v>
      </c>
      <c r="B1955" t="s">
        <v>194</v>
      </c>
      <c r="C1955" t="s">
        <v>43</v>
      </c>
      <c r="D1955" t="s">
        <v>21</v>
      </c>
      <c r="E1955" t="s">
        <v>29</v>
      </c>
      <c r="F1955" s="18">
        <v>42105</v>
      </c>
      <c r="G1955">
        <v>191300570</v>
      </c>
      <c r="H1955" s="18">
        <v>42130</v>
      </c>
      <c r="I1955">
        <v>8945</v>
      </c>
      <c r="J1955">
        <v>651.21</v>
      </c>
      <c r="K1955">
        <v>524.96</v>
      </c>
      <c r="L1955">
        <v>5825073.4500000002</v>
      </c>
      <c r="M1955">
        <v>4695767.2</v>
      </c>
      <c r="N1955">
        <v>1129306.25</v>
      </c>
    </row>
    <row r="1956" spans="1:14">
      <c r="A1956" t="s">
        <v>14</v>
      </c>
      <c r="B1956" t="s">
        <v>158</v>
      </c>
      <c r="C1956" t="s">
        <v>20</v>
      </c>
      <c r="D1956" t="s">
        <v>17</v>
      </c>
      <c r="E1956" t="s">
        <v>18</v>
      </c>
      <c r="F1956" s="18">
        <v>41303</v>
      </c>
      <c r="G1956">
        <v>224005925</v>
      </c>
      <c r="H1956" s="18">
        <v>41323</v>
      </c>
      <c r="I1956">
        <v>7186</v>
      </c>
      <c r="J1956">
        <v>152.58000000000001</v>
      </c>
      <c r="K1956">
        <v>97.44</v>
      </c>
      <c r="L1956">
        <v>1096439.8799999999</v>
      </c>
      <c r="M1956">
        <v>700203.84</v>
      </c>
      <c r="N1956">
        <v>396236.04</v>
      </c>
    </row>
    <row r="1957" spans="1:14">
      <c r="A1957" t="s">
        <v>31</v>
      </c>
      <c r="B1957" t="s">
        <v>57</v>
      </c>
      <c r="C1957" t="s">
        <v>25</v>
      </c>
      <c r="D1957" t="s">
        <v>17</v>
      </c>
      <c r="E1957" t="s">
        <v>29</v>
      </c>
      <c r="F1957" s="18">
        <v>42735</v>
      </c>
      <c r="G1957">
        <v>115166175</v>
      </c>
      <c r="H1957" s="18">
        <v>42783</v>
      </c>
      <c r="I1957">
        <v>9085</v>
      </c>
      <c r="J1957">
        <v>47.45</v>
      </c>
      <c r="K1957">
        <v>31.79</v>
      </c>
      <c r="L1957">
        <v>431083.25</v>
      </c>
      <c r="M1957">
        <v>288812.15000000002</v>
      </c>
      <c r="N1957">
        <v>142271.1</v>
      </c>
    </row>
    <row r="1958" spans="1:14">
      <c r="A1958" t="s">
        <v>23</v>
      </c>
      <c r="B1958" t="s">
        <v>178</v>
      </c>
      <c r="C1958" t="s">
        <v>79</v>
      </c>
      <c r="D1958" t="s">
        <v>17</v>
      </c>
      <c r="E1958" t="s">
        <v>37</v>
      </c>
      <c r="F1958" s="18">
        <v>42788</v>
      </c>
      <c r="G1958">
        <v>241392648</v>
      </c>
      <c r="H1958" s="18">
        <v>42810</v>
      </c>
      <c r="I1958">
        <v>2304</v>
      </c>
      <c r="J1958">
        <v>668.27</v>
      </c>
      <c r="K1958">
        <v>502.54</v>
      </c>
      <c r="L1958">
        <v>1539694.08</v>
      </c>
      <c r="M1958">
        <v>1157852.1599999999</v>
      </c>
      <c r="N1958">
        <v>381841.91999999998</v>
      </c>
    </row>
    <row r="1959" spans="1:14">
      <c r="A1959" t="s">
        <v>14</v>
      </c>
      <c r="B1959" t="s">
        <v>115</v>
      </c>
      <c r="C1959" t="s">
        <v>59</v>
      </c>
      <c r="D1959" t="s">
        <v>17</v>
      </c>
      <c r="E1959" t="s">
        <v>22</v>
      </c>
      <c r="F1959" s="18">
        <v>42388</v>
      </c>
      <c r="G1959">
        <v>149609172</v>
      </c>
      <c r="H1959" s="18">
        <v>42431</v>
      </c>
      <c r="I1959">
        <v>1533</v>
      </c>
      <c r="J1959">
        <v>9.33</v>
      </c>
      <c r="K1959">
        <v>6.92</v>
      </c>
      <c r="L1959">
        <v>14302.89</v>
      </c>
      <c r="M1959">
        <v>10608.36</v>
      </c>
      <c r="N1959">
        <v>3694.53</v>
      </c>
    </row>
    <row r="1960" spans="1:14">
      <c r="A1960" t="s">
        <v>40</v>
      </c>
      <c r="B1960" t="s">
        <v>201</v>
      </c>
      <c r="C1960" t="s">
        <v>43</v>
      </c>
      <c r="D1960" t="s">
        <v>21</v>
      </c>
      <c r="E1960" t="s">
        <v>22</v>
      </c>
      <c r="F1960" s="18">
        <v>42847</v>
      </c>
      <c r="G1960">
        <v>807052075</v>
      </c>
      <c r="H1960" s="18">
        <v>42871</v>
      </c>
      <c r="I1960">
        <v>3498</v>
      </c>
      <c r="J1960">
        <v>651.21</v>
      </c>
      <c r="K1960">
        <v>524.96</v>
      </c>
      <c r="L1960">
        <v>2277932.58</v>
      </c>
      <c r="M1960">
        <v>1836310.08</v>
      </c>
      <c r="N1960">
        <v>441622.5</v>
      </c>
    </row>
    <row r="1961" spans="1:14">
      <c r="A1961" t="s">
        <v>14</v>
      </c>
      <c r="B1961" t="s">
        <v>161</v>
      </c>
      <c r="C1961" t="s">
        <v>16</v>
      </c>
      <c r="D1961" t="s">
        <v>17</v>
      </c>
      <c r="E1961" t="s">
        <v>18</v>
      </c>
      <c r="F1961" s="18">
        <v>41721</v>
      </c>
      <c r="G1961">
        <v>551270186</v>
      </c>
      <c r="H1961" s="18">
        <v>41738</v>
      </c>
      <c r="I1961">
        <v>1953</v>
      </c>
      <c r="J1961">
        <v>255.28</v>
      </c>
      <c r="K1961">
        <v>159.41999999999999</v>
      </c>
      <c r="L1961">
        <v>498561.84</v>
      </c>
      <c r="M1961">
        <v>311347.26</v>
      </c>
      <c r="N1961">
        <v>187214.58</v>
      </c>
    </row>
    <row r="1962" spans="1:14">
      <c r="A1962" t="s">
        <v>31</v>
      </c>
      <c r="B1962" t="s">
        <v>163</v>
      </c>
      <c r="C1962" t="s">
        <v>36</v>
      </c>
      <c r="D1962" t="s">
        <v>17</v>
      </c>
      <c r="E1962" t="s">
        <v>18</v>
      </c>
      <c r="F1962" s="18">
        <v>42485</v>
      </c>
      <c r="G1962">
        <v>940124833</v>
      </c>
      <c r="H1962" s="18">
        <v>42524</v>
      </c>
      <c r="I1962">
        <v>2685</v>
      </c>
      <c r="J1962">
        <v>109.28</v>
      </c>
      <c r="K1962">
        <v>35.840000000000003</v>
      </c>
      <c r="L1962">
        <v>293416.8</v>
      </c>
      <c r="M1962">
        <v>96230.399999999994</v>
      </c>
      <c r="N1962">
        <v>197186.4</v>
      </c>
    </row>
    <row r="1963" spans="1:14">
      <c r="A1963" t="s">
        <v>23</v>
      </c>
      <c r="B1963" t="s">
        <v>120</v>
      </c>
      <c r="C1963" t="s">
        <v>50</v>
      </c>
      <c r="D1963" t="s">
        <v>17</v>
      </c>
      <c r="E1963" t="s">
        <v>37</v>
      </c>
      <c r="F1963" s="18">
        <v>42087</v>
      </c>
      <c r="G1963">
        <v>901789844</v>
      </c>
      <c r="H1963" s="18">
        <v>42129</v>
      </c>
      <c r="I1963">
        <v>8509</v>
      </c>
      <c r="J1963">
        <v>421.89</v>
      </c>
      <c r="K1963">
        <v>364.69</v>
      </c>
      <c r="L1963">
        <v>3589862.01</v>
      </c>
      <c r="M1963">
        <v>3103147.21</v>
      </c>
      <c r="N1963">
        <v>486714.8</v>
      </c>
    </row>
    <row r="1964" spans="1:14">
      <c r="A1964" t="s">
        <v>34</v>
      </c>
      <c r="B1964" t="s">
        <v>85</v>
      </c>
      <c r="C1964" t="s">
        <v>50</v>
      </c>
      <c r="D1964" t="s">
        <v>17</v>
      </c>
      <c r="E1964" t="s">
        <v>29</v>
      </c>
      <c r="F1964" s="18">
        <v>40632</v>
      </c>
      <c r="G1964">
        <v>784751546</v>
      </c>
      <c r="H1964" s="18">
        <v>40674</v>
      </c>
      <c r="I1964">
        <v>4276</v>
      </c>
      <c r="J1964">
        <v>421.89</v>
      </c>
      <c r="K1964">
        <v>364.69</v>
      </c>
      <c r="L1964">
        <v>1804001.64</v>
      </c>
      <c r="M1964">
        <v>1559414.44</v>
      </c>
      <c r="N1964">
        <v>244587.2</v>
      </c>
    </row>
    <row r="1965" spans="1:14">
      <c r="A1965" t="s">
        <v>40</v>
      </c>
      <c r="B1965" t="s">
        <v>144</v>
      </c>
      <c r="C1965" t="s">
        <v>33</v>
      </c>
      <c r="D1965" t="s">
        <v>17</v>
      </c>
      <c r="E1965" t="s">
        <v>18</v>
      </c>
      <c r="F1965" s="18">
        <v>42761</v>
      </c>
      <c r="G1965">
        <v>107808768</v>
      </c>
      <c r="H1965" s="18">
        <v>42808</v>
      </c>
      <c r="I1965">
        <v>1865</v>
      </c>
      <c r="J1965">
        <v>81.73</v>
      </c>
      <c r="K1965">
        <v>56.67</v>
      </c>
      <c r="L1965">
        <v>152426.45000000001</v>
      </c>
      <c r="M1965">
        <v>105689.55</v>
      </c>
      <c r="N1965">
        <v>46736.9</v>
      </c>
    </row>
    <row r="1966" spans="1:14">
      <c r="A1966" t="s">
        <v>26</v>
      </c>
      <c r="B1966" t="s">
        <v>90</v>
      </c>
      <c r="C1966" t="s">
        <v>16</v>
      </c>
      <c r="D1966" t="s">
        <v>21</v>
      </c>
      <c r="E1966" t="s">
        <v>29</v>
      </c>
      <c r="F1966" s="18">
        <v>42441</v>
      </c>
      <c r="G1966">
        <v>710072839</v>
      </c>
      <c r="H1966" s="18">
        <v>42463</v>
      </c>
      <c r="I1966">
        <v>5187</v>
      </c>
      <c r="J1966">
        <v>255.28</v>
      </c>
      <c r="K1966">
        <v>159.41999999999999</v>
      </c>
      <c r="L1966">
        <v>1324137.3600000001</v>
      </c>
      <c r="M1966">
        <v>826911.54</v>
      </c>
      <c r="N1966">
        <v>497225.82</v>
      </c>
    </row>
    <row r="1967" spans="1:14">
      <c r="A1967" t="s">
        <v>40</v>
      </c>
      <c r="B1967" t="s">
        <v>169</v>
      </c>
      <c r="C1967" t="s">
        <v>59</v>
      </c>
      <c r="D1967" t="s">
        <v>17</v>
      </c>
      <c r="E1967" t="s">
        <v>29</v>
      </c>
      <c r="F1967" s="18">
        <v>40944</v>
      </c>
      <c r="G1967">
        <v>900967586</v>
      </c>
      <c r="H1967" s="18">
        <v>40971</v>
      </c>
      <c r="I1967">
        <v>5185</v>
      </c>
      <c r="J1967">
        <v>9.33</v>
      </c>
      <c r="K1967">
        <v>6.92</v>
      </c>
      <c r="L1967">
        <v>48376.05</v>
      </c>
      <c r="M1967">
        <v>35880.199999999997</v>
      </c>
      <c r="N1967">
        <v>12495.85</v>
      </c>
    </row>
    <row r="1968" spans="1:14">
      <c r="A1968" t="s">
        <v>23</v>
      </c>
      <c r="B1968" t="s">
        <v>110</v>
      </c>
      <c r="C1968" t="s">
        <v>43</v>
      </c>
      <c r="D1968" t="s">
        <v>17</v>
      </c>
      <c r="E1968" t="s">
        <v>18</v>
      </c>
      <c r="F1968" s="18">
        <v>42695</v>
      </c>
      <c r="G1968">
        <v>410229337</v>
      </c>
      <c r="H1968" s="18">
        <v>42726</v>
      </c>
      <c r="I1968">
        <v>4832</v>
      </c>
      <c r="J1968">
        <v>651.21</v>
      </c>
      <c r="K1968">
        <v>524.96</v>
      </c>
      <c r="L1968">
        <v>3146646.72</v>
      </c>
      <c r="M1968">
        <v>2536606.7200000002</v>
      </c>
      <c r="N1968">
        <v>610040</v>
      </c>
    </row>
    <row r="1969" spans="1:14">
      <c r="A1969" t="s">
        <v>23</v>
      </c>
      <c r="B1969" t="s">
        <v>74</v>
      </c>
      <c r="C1969" t="s">
        <v>25</v>
      </c>
      <c r="D1969" t="s">
        <v>17</v>
      </c>
      <c r="E1969" t="s">
        <v>29</v>
      </c>
      <c r="F1969" s="18">
        <v>42829</v>
      </c>
      <c r="G1969">
        <v>837906920</v>
      </c>
      <c r="H1969" s="18">
        <v>42871</v>
      </c>
      <c r="I1969">
        <v>4133</v>
      </c>
      <c r="J1969">
        <v>47.45</v>
      </c>
      <c r="K1969">
        <v>31.79</v>
      </c>
      <c r="L1969">
        <v>196110.85</v>
      </c>
      <c r="M1969">
        <v>131388.07</v>
      </c>
      <c r="N1969">
        <v>64722.78</v>
      </c>
    </row>
    <row r="1970" spans="1:14">
      <c r="A1970" t="s">
        <v>23</v>
      </c>
      <c r="B1970" t="s">
        <v>198</v>
      </c>
      <c r="C1970" t="s">
        <v>79</v>
      </c>
      <c r="D1970" t="s">
        <v>17</v>
      </c>
      <c r="E1970" t="s">
        <v>22</v>
      </c>
      <c r="F1970" s="18">
        <v>42399</v>
      </c>
      <c r="G1970">
        <v>704361665</v>
      </c>
      <c r="H1970" s="18">
        <v>42430</v>
      </c>
      <c r="I1970">
        <v>5124</v>
      </c>
      <c r="J1970">
        <v>668.27</v>
      </c>
      <c r="K1970">
        <v>502.54</v>
      </c>
      <c r="L1970">
        <v>3424215.48</v>
      </c>
      <c r="M1970">
        <v>2575014.96</v>
      </c>
      <c r="N1970">
        <v>849200.52</v>
      </c>
    </row>
    <row r="1971" spans="1:14">
      <c r="A1971" t="s">
        <v>23</v>
      </c>
      <c r="B1971" t="s">
        <v>51</v>
      </c>
      <c r="C1971" t="s">
        <v>20</v>
      </c>
      <c r="D1971" t="s">
        <v>21</v>
      </c>
      <c r="E1971" t="s">
        <v>18</v>
      </c>
      <c r="F1971" s="18">
        <v>41466</v>
      </c>
      <c r="G1971">
        <v>400267398</v>
      </c>
      <c r="H1971" s="18">
        <v>41475</v>
      </c>
      <c r="I1971">
        <v>6873</v>
      </c>
      <c r="J1971">
        <v>152.58000000000001</v>
      </c>
      <c r="K1971">
        <v>97.44</v>
      </c>
      <c r="L1971">
        <v>1048682.3400000001</v>
      </c>
      <c r="M1971">
        <v>669705.12</v>
      </c>
      <c r="N1971">
        <v>378977.22</v>
      </c>
    </row>
    <row r="1972" spans="1:14">
      <c r="A1972" t="s">
        <v>40</v>
      </c>
      <c r="B1972" t="s">
        <v>123</v>
      </c>
      <c r="C1972" t="s">
        <v>71</v>
      </c>
      <c r="D1972" t="s">
        <v>21</v>
      </c>
      <c r="E1972" t="s">
        <v>18</v>
      </c>
      <c r="F1972" s="18">
        <v>40481</v>
      </c>
      <c r="G1972">
        <v>836610448</v>
      </c>
      <c r="H1972" s="18">
        <v>40531</v>
      </c>
      <c r="I1972">
        <v>478</v>
      </c>
      <c r="J1972">
        <v>154.06</v>
      </c>
      <c r="K1972">
        <v>90.93</v>
      </c>
      <c r="L1972">
        <v>73640.679999999993</v>
      </c>
      <c r="M1972">
        <v>43464.54</v>
      </c>
      <c r="N1972">
        <v>30176.14</v>
      </c>
    </row>
    <row r="1973" spans="1:14">
      <c r="A1973" t="s">
        <v>40</v>
      </c>
      <c r="B1973" t="s">
        <v>139</v>
      </c>
      <c r="C1973" t="s">
        <v>28</v>
      </c>
      <c r="D1973" t="s">
        <v>17</v>
      </c>
      <c r="E1973" t="s">
        <v>37</v>
      </c>
      <c r="F1973" s="18">
        <v>41665</v>
      </c>
      <c r="G1973">
        <v>294689643</v>
      </c>
      <c r="H1973" s="18">
        <v>41677</v>
      </c>
      <c r="I1973">
        <v>4069</v>
      </c>
      <c r="J1973">
        <v>205.7</v>
      </c>
      <c r="K1973">
        <v>117.11</v>
      </c>
      <c r="L1973">
        <v>836993.3</v>
      </c>
      <c r="M1973">
        <v>476520.59</v>
      </c>
      <c r="N1973">
        <v>360472.71</v>
      </c>
    </row>
    <row r="1974" spans="1:14">
      <c r="A1974" t="s">
        <v>40</v>
      </c>
      <c r="B1974" t="s">
        <v>213</v>
      </c>
      <c r="C1974" t="s">
        <v>25</v>
      </c>
      <c r="D1974" t="s">
        <v>17</v>
      </c>
      <c r="E1974" t="s">
        <v>18</v>
      </c>
      <c r="F1974" s="18">
        <v>42097</v>
      </c>
      <c r="G1974">
        <v>276116311</v>
      </c>
      <c r="H1974" s="18">
        <v>42120</v>
      </c>
      <c r="I1974">
        <v>7807</v>
      </c>
      <c r="J1974">
        <v>47.45</v>
      </c>
      <c r="K1974">
        <v>31.79</v>
      </c>
      <c r="L1974">
        <v>370442.15</v>
      </c>
      <c r="M1974">
        <v>248184.53</v>
      </c>
      <c r="N1974">
        <v>122257.62</v>
      </c>
    </row>
    <row r="1975" spans="1:14">
      <c r="A1975" t="s">
        <v>31</v>
      </c>
      <c r="B1975" t="s">
        <v>99</v>
      </c>
      <c r="C1975" t="s">
        <v>50</v>
      </c>
      <c r="D1975" t="s">
        <v>21</v>
      </c>
      <c r="E1975" t="s">
        <v>18</v>
      </c>
      <c r="F1975" s="18">
        <v>40628</v>
      </c>
      <c r="G1975">
        <v>552814280</v>
      </c>
      <c r="H1975" s="18">
        <v>40673</v>
      </c>
      <c r="I1975">
        <v>8885</v>
      </c>
      <c r="J1975">
        <v>421.89</v>
      </c>
      <c r="K1975">
        <v>364.69</v>
      </c>
      <c r="L1975">
        <v>3748492.65</v>
      </c>
      <c r="M1975">
        <v>3240270.65</v>
      </c>
      <c r="N1975">
        <v>508222</v>
      </c>
    </row>
    <row r="1976" spans="1:14">
      <c r="A1976" t="s">
        <v>26</v>
      </c>
      <c r="B1976" t="s">
        <v>46</v>
      </c>
      <c r="C1976" t="s">
        <v>43</v>
      </c>
      <c r="D1976" t="s">
        <v>21</v>
      </c>
      <c r="E1976" t="s">
        <v>37</v>
      </c>
      <c r="F1976" s="18">
        <v>42028</v>
      </c>
      <c r="G1976">
        <v>517019879</v>
      </c>
      <c r="H1976" s="18">
        <v>42032</v>
      </c>
      <c r="I1976">
        <v>6526</v>
      </c>
      <c r="J1976">
        <v>651.21</v>
      </c>
      <c r="K1976">
        <v>524.96</v>
      </c>
      <c r="L1976">
        <v>4249796.46</v>
      </c>
      <c r="M1976">
        <v>3425888.96</v>
      </c>
      <c r="N1976">
        <v>823907.5</v>
      </c>
    </row>
    <row r="1977" spans="1:14">
      <c r="A1977" t="s">
        <v>23</v>
      </c>
      <c r="B1977" t="s">
        <v>168</v>
      </c>
      <c r="C1977" t="s">
        <v>50</v>
      </c>
      <c r="D1977" t="s">
        <v>17</v>
      </c>
      <c r="E1977" t="s">
        <v>22</v>
      </c>
      <c r="F1977" s="18">
        <v>41778</v>
      </c>
      <c r="G1977">
        <v>531281936</v>
      </c>
      <c r="H1977" s="18">
        <v>41793</v>
      </c>
      <c r="I1977">
        <v>6986</v>
      </c>
      <c r="J1977">
        <v>421.89</v>
      </c>
      <c r="K1977">
        <v>364.69</v>
      </c>
      <c r="L1977">
        <v>2947323.54</v>
      </c>
      <c r="M1977">
        <v>2547724.34</v>
      </c>
      <c r="N1977">
        <v>399599.2</v>
      </c>
    </row>
    <row r="1978" spans="1:14">
      <c r="A1978" t="s">
        <v>14</v>
      </c>
      <c r="B1978" t="s">
        <v>108</v>
      </c>
      <c r="C1978" t="s">
        <v>25</v>
      </c>
      <c r="D1978" t="s">
        <v>17</v>
      </c>
      <c r="E1978" t="s">
        <v>22</v>
      </c>
      <c r="F1978" s="18">
        <v>41278</v>
      </c>
      <c r="G1978">
        <v>578461778</v>
      </c>
      <c r="H1978" s="18">
        <v>41283</v>
      </c>
      <c r="I1978">
        <v>8550</v>
      </c>
      <c r="J1978">
        <v>47.45</v>
      </c>
      <c r="K1978">
        <v>31.79</v>
      </c>
      <c r="L1978">
        <v>405697.5</v>
      </c>
      <c r="M1978">
        <v>271804.5</v>
      </c>
      <c r="N1978">
        <v>133893</v>
      </c>
    </row>
    <row r="1979" spans="1:14">
      <c r="A1979" t="s">
        <v>40</v>
      </c>
      <c r="B1979" t="s">
        <v>113</v>
      </c>
      <c r="C1979" t="s">
        <v>71</v>
      </c>
      <c r="D1979" t="s">
        <v>21</v>
      </c>
      <c r="E1979" t="s">
        <v>29</v>
      </c>
      <c r="F1979" s="18">
        <v>40935</v>
      </c>
      <c r="G1979">
        <v>711733233</v>
      </c>
      <c r="H1979" s="18">
        <v>40977</v>
      </c>
      <c r="I1979">
        <v>6535</v>
      </c>
      <c r="J1979">
        <v>154.06</v>
      </c>
      <c r="K1979">
        <v>90.93</v>
      </c>
      <c r="L1979">
        <v>1006782.1</v>
      </c>
      <c r="M1979">
        <v>594227.55000000005</v>
      </c>
      <c r="N1979">
        <v>412554.55</v>
      </c>
    </row>
    <row r="1980" spans="1:14">
      <c r="A1980" t="s">
        <v>26</v>
      </c>
      <c r="B1980" t="s">
        <v>194</v>
      </c>
      <c r="C1980" t="s">
        <v>16</v>
      </c>
      <c r="D1980" t="s">
        <v>21</v>
      </c>
      <c r="E1980" t="s">
        <v>29</v>
      </c>
      <c r="F1980" s="18">
        <v>41544</v>
      </c>
      <c r="G1980">
        <v>604582631</v>
      </c>
      <c r="H1980" s="18">
        <v>41547</v>
      </c>
      <c r="I1980">
        <v>8291</v>
      </c>
      <c r="J1980">
        <v>255.28</v>
      </c>
      <c r="K1980">
        <v>159.41999999999999</v>
      </c>
      <c r="L1980">
        <v>2116526.48</v>
      </c>
      <c r="M1980">
        <v>1321751.22</v>
      </c>
      <c r="N1980">
        <v>794775.26</v>
      </c>
    </row>
    <row r="1981" spans="1:14">
      <c r="A1981" t="s">
        <v>23</v>
      </c>
      <c r="B1981" t="s">
        <v>179</v>
      </c>
      <c r="C1981" t="s">
        <v>45</v>
      </c>
      <c r="D1981" t="s">
        <v>17</v>
      </c>
      <c r="E1981" t="s">
        <v>22</v>
      </c>
      <c r="F1981" s="18">
        <v>42906</v>
      </c>
      <c r="G1981">
        <v>900808799</v>
      </c>
      <c r="H1981" s="18">
        <v>42914</v>
      </c>
      <c r="I1981">
        <v>8196</v>
      </c>
      <c r="J1981">
        <v>437.2</v>
      </c>
      <c r="K1981">
        <v>263.33</v>
      </c>
      <c r="L1981">
        <v>3583291.2</v>
      </c>
      <c r="M1981">
        <v>2158252.6800000002</v>
      </c>
      <c r="N1981">
        <v>1425038.52</v>
      </c>
    </row>
    <row r="1982" spans="1:14">
      <c r="A1982" t="s">
        <v>26</v>
      </c>
      <c r="B1982" t="s">
        <v>122</v>
      </c>
      <c r="C1982" t="s">
        <v>16</v>
      </c>
      <c r="D1982" t="s">
        <v>17</v>
      </c>
      <c r="E1982" t="s">
        <v>29</v>
      </c>
      <c r="F1982" s="18">
        <v>42447</v>
      </c>
      <c r="G1982">
        <v>964523065</v>
      </c>
      <c r="H1982" s="18">
        <v>42484</v>
      </c>
      <c r="I1982">
        <v>2664</v>
      </c>
      <c r="J1982">
        <v>255.28</v>
      </c>
      <c r="K1982">
        <v>159.41999999999999</v>
      </c>
      <c r="L1982">
        <v>680065.92</v>
      </c>
      <c r="M1982">
        <v>424694.88</v>
      </c>
      <c r="N1982">
        <v>255371.04</v>
      </c>
    </row>
    <row r="1983" spans="1:14">
      <c r="A1983" t="s">
        <v>40</v>
      </c>
      <c r="B1983" t="s">
        <v>140</v>
      </c>
      <c r="C1983" t="s">
        <v>79</v>
      </c>
      <c r="D1983" t="s">
        <v>17</v>
      </c>
      <c r="E1983" t="s">
        <v>37</v>
      </c>
      <c r="F1983" s="18">
        <v>42129</v>
      </c>
      <c r="G1983">
        <v>230149257</v>
      </c>
      <c r="H1983" s="18">
        <v>42137</v>
      </c>
      <c r="I1983">
        <v>5134</v>
      </c>
      <c r="J1983">
        <v>668.27</v>
      </c>
      <c r="K1983">
        <v>502.54</v>
      </c>
      <c r="L1983">
        <v>3430898.18</v>
      </c>
      <c r="M1983">
        <v>2580040.36</v>
      </c>
      <c r="N1983">
        <v>850857.82</v>
      </c>
    </row>
    <row r="1984" spans="1:14">
      <c r="A1984" t="s">
        <v>34</v>
      </c>
      <c r="B1984" t="s">
        <v>68</v>
      </c>
      <c r="C1984" t="s">
        <v>45</v>
      </c>
      <c r="D1984" t="s">
        <v>21</v>
      </c>
      <c r="E1984" t="s">
        <v>22</v>
      </c>
      <c r="F1984" s="18">
        <v>41536</v>
      </c>
      <c r="G1984">
        <v>452423703</v>
      </c>
      <c r="H1984" s="18">
        <v>41541</v>
      </c>
      <c r="I1984">
        <v>1082</v>
      </c>
      <c r="J1984">
        <v>437.2</v>
      </c>
      <c r="K1984">
        <v>263.33</v>
      </c>
      <c r="L1984">
        <v>473050.4</v>
      </c>
      <c r="M1984">
        <v>284923.06</v>
      </c>
      <c r="N1984">
        <v>188127.34</v>
      </c>
    </row>
    <row r="1985" spans="1:14">
      <c r="A1985" t="s">
        <v>23</v>
      </c>
      <c r="B1985" t="s">
        <v>24</v>
      </c>
      <c r="C1985" t="s">
        <v>50</v>
      </c>
      <c r="D1985" t="s">
        <v>17</v>
      </c>
      <c r="E1985" t="s">
        <v>37</v>
      </c>
      <c r="F1985" s="18">
        <v>42026</v>
      </c>
      <c r="G1985">
        <v>756395232</v>
      </c>
      <c r="H1985" s="18">
        <v>42076</v>
      </c>
      <c r="I1985">
        <v>3013</v>
      </c>
      <c r="J1985">
        <v>421.89</v>
      </c>
      <c r="K1985">
        <v>364.69</v>
      </c>
      <c r="L1985">
        <v>1271154.57</v>
      </c>
      <c r="M1985">
        <v>1098810.97</v>
      </c>
      <c r="N1985">
        <v>172343.6</v>
      </c>
    </row>
    <row r="1986" spans="1:14">
      <c r="A1986" t="s">
        <v>40</v>
      </c>
      <c r="B1986" t="s">
        <v>65</v>
      </c>
      <c r="C1986" t="s">
        <v>71</v>
      </c>
      <c r="D1986" t="s">
        <v>17</v>
      </c>
      <c r="E1986" t="s">
        <v>29</v>
      </c>
      <c r="F1986" s="18">
        <v>42580</v>
      </c>
      <c r="G1986">
        <v>787425172</v>
      </c>
      <c r="H1986" s="18">
        <v>42604</v>
      </c>
      <c r="I1986">
        <v>5462</v>
      </c>
      <c r="J1986">
        <v>154.06</v>
      </c>
      <c r="K1986">
        <v>90.93</v>
      </c>
      <c r="L1986">
        <v>841475.72</v>
      </c>
      <c r="M1986">
        <v>496659.66</v>
      </c>
      <c r="N1986">
        <v>344816.06</v>
      </c>
    </row>
    <row r="1987" spans="1:14">
      <c r="A1987" t="s">
        <v>23</v>
      </c>
      <c r="B1987" t="s">
        <v>208</v>
      </c>
      <c r="C1987" t="s">
        <v>36</v>
      </c>
      <c r="D1987" t="s">
        <v>17</v>
      </c>
      <c r="E1987" t="s">
        <v>22</v>
      </c>
      <c r="F1987" s="18">
        <v>41184</v>
      </c>
      <c r="G1987">
        <v>261187350</v>
      </c>
      <c r="H1987" s="18">
        <v>41185</v>
      </c>
      <c r="I1987">
        <v>9996</v>
      </c>
      <c r="J1987">
        <v>109.28</v>
      </c>
      <c r="K1987">
        <v>35.840000000000003</v>
      </c>
      <c r="L1987">
        <v>1092362.8799999999</v>
      </c>
      <c r="M1987">
        <v>358256.64000000001</v>
      </c>
      <c r="N1987">
        <v>734106.24</v>
      </c>
    </row>
    <row r="1988" spans="1:14">
      <c r="A1988" t="s">
        <v>31</v>
      </c>
      <c r="B1988" t="s">
        <v>145</v>
      </c>
      <c r="C1988" t="s">
        <v>45</v>
      </c>
      <c r="D1988" t="s">
        <v>17</v>
      </c>
      <c r="E1988" t="s">
        <v>29</v>
      </c>
      <c r="F1988" s="18">
        <v>41745</v>
      </c>
      <c r="G1988">
        <v>313668096</v>
      </c>
      <c r="H1988" s="18">
        <v>41763</v>
      </c>
      <c r="I1988">
        <v>215</v>
      </c>
      <c r="J1988">
        <v>437.2</v>
      </c>
      <c r="K1988">
        <v>263.33</v>
      </c>
      <c r="L1988">
        <v>93998</v>
      </c>
      <c r="M1988">
        <v>56615.95</v>
      </c>
      <c r="N1988">
        <v>37382.050000000003</v>
      </c>
    </row>
    <row r="1989" spans="1:14">
      <c r="A1989" t="s">
        <v>14</v>
      </c>
      <c r="B1989" t="s">
        <v>19</v>
      </c>
      <c r="C1989" t="s">
        <v>50</v>
      </c>
      <c r="D1989" t="s">
        <v>21</v>
      </c>
      <c r="E1989" t="s">
        <v>22</v>
      </c>
      <c r="F1989" s="18">
        <v>41644</v>
      </c>
      <c r="G1989">
        <v>351166236</v>
      </c>
      <c r="H1989" s="18">
        <v>41691</v>
      </c>
      <c r="I1989">
        <v>6748</v>
      </c>
      <c r="J1989">
        <v>421.89</v>
      </c>
      <c r="K1989">
        <v>364.69</v>
      </c>
      <c r="L1989">
        <v>2846913.72</v>
      </c>
      <c r="M1989">
        <v>2460928.12</v>
      </c>
      <c r="N1989">
        <v>385985.6</v>
      </c>
    </row>
    <row r="1990" spans="1:14">
      <c r="A1990" t="s">
        <v>26</v>
      </c>
      <c r="B1990" t="s">
        <v>121</v>
      </c>
      <c r="C1990" t="s">
        <v>45</v>
      </c>
      <c r="D1990" t="s">
        <v>21</v>
      </c>
      <c r="E1990" t="s">
        <v>22</v>
      </c>
      <c r="F1990" s="18">
        <v>41417</v>
      </c>
      <c r="G1990">
        <v>300293099</v>
      </c>
      <c r="H1990" s="18">
        <v>41443</v>
      </c>
      <c r="I1990">
        <v>2256</v>
      </c>
      <c r="J1990">
        <v>437.2</v>
      </c>
      <c r="K1990">
        <v>263.33</v>
      </c>
      <c r="L1990">
        <v>986323.2</v>
      </c>
      <c r="M1990">
        <v>594072.48</v>
      </c>
      <c r="N1990">
        <v>392250.72</v>
      </c>
    </row>
    <row r="1991" spans="1:14">
      <c r="A1991" t="s">
        <v>26</v>
      </c>
      <c r="B1991" t="s">
        <v>180</v>
      </c>
      <c r="C1991" t="s">
        <v>79</v>
      </c>
      <c r="D1991" t="s">
        <v>17</v>
      </c>
      <c r="E1991" t="s">
        <v>37</v>
      </c>
      <c r="F1991" s="18">
        <v>40607</v>
      </c>
      <c r="G1991">
        <v>157972514</v>
      </c>
      <c r="H1991" s="18">
        <v>40637</v>
      </c>
      <c r="I1991">
        <v>6432</v>
      </c>
      <c r="J1991">
        <v>668.27</v>
      </c>
      <c r="K1991">
        <v>502.54</v>
      </c>
      <c r="L1991">
        <v>4298312.6399999997</v>
      </c>
      <c r="M1991">
        <v>3232337.28</v>
      </c>
      <c r="N1991">
        <v>1065975.3600000001</v>
      </c>
    </row>
    <row r="1992" spans="1:14">
      <c r="A1992" t="s">
        <v>31</v>
      </c>
      <c r="B1992" t="s">
        <v>190</v>
      </c>
      <c r="C1992" t="s">
        <v>71</v>
      </c>
      <c r="D1992" t="s">
        <v>21</v>
      </c>
      <c r="E1992" t="s">
        <v>18</v>
      </c>
      <c r="F1992" s="18">
        <v>41911</v>
      </c>
      <c r="G1992">
        <v>441440808</v>
      </c>
      <c r="H1992" s="18">
        <v>41960</v>
      </c>
      <c r="I1992">
        <v>1000</v>
      </c>
      <c r="J1992">
        <v>154.06</v>
      </c>
      <c r="K1992">
        <v>90.93</v>
      </c>
      <c r="L1992">
        <v>154060</v>
      </c>
      <c r="M1992">
        <v>90930</v>
      </c>
      <c r="N1992">
        <v>63130</v>
      </c>
    </row>
    <row r="1993" spans="1:14">
      <c r="A1993" t="s">
        <v>40</v>
      </c>
      <c r="B1993" t="s">
        <v>86</v>
      </c>
      <c r="C1993" t="s">
        <v>33</v>
      </c>
      <c r="D1993" t="s">
        <v>21</v>
      </c>
      <c r="E1993" t="s">
        <v>37</v>
      </c>
      <c r="F1993" s="18">
        <v>41499</v>
      </c>
      <c r="G1993">
        <v>838246810</v>
      </c>
      <c r="H1993" s="18">
        <v>41507</v>
      </c>
      <c r="I1993">
        <v>4714</v>
      </c>
      <c r="J1993">
        <v>81.73</v>
      </c>
      <c r="K1993">
        <v>56.67</v>
      </c>
      <c r="L1993">
        <v>385275.22</v>
      </c>
      <c r="M1993">
        <v>267142.38</v>
      </c>
      <c r="N1993">
        <v>118132.84</v>
      </c>
    </row>
    <row r="1994" spans="1:14">
      <c r="A1994" t="s">
        <v>31</v>
      </c>
      <c r="B1994" t="s">
        <v>89</v>
      </c>
      <c r="C1994" t="s">
        <v>79</v>
      </c>
      <c r="D1994" t="s">
        <v>21</v>
      </c>
      <c r="E1994" t="s">
        <v>18</v>
      </c>
      <c r="F1994" s="18">
        <v>41465</v>
      </c>
      <c r="G1994">
        <v>656251847</v>
      </c>
      <c r="H1994" s="18">
        <v>41515</v>
      </c>
      <c r="I1994">
        <v>8360</v>
      </c>
      <c r="J1994">
        <v>668.27</v>
      </c>
      <c r="K1994">
        <v>502.54</v>
      </c>
      <c r="L1994">
        <v>5586737.2000000002</v>
      </c>
      <c r="M1994">
        <v>4201234.4000000004</v>
      </c>
      <c r="N1994">
        <v>1385502.8</v>
      </c>
    </row>
    <row r="1995" spans="1:14">
      <c r="A1995" t="s">
        <v>26</v>
      </c>
      <c r="B1995" t="s">
        <v>30</v>
      </c>
      <c r="C1995" t="s">
        <v>79</v>
      </c>
      <c r="D1995" t="s">
        <v>21</v>
      </c>
      <c r="E1995" t="s">
        <v>22</v>
      </c>
      <c r="F1995" s="18">
        <v>42905</v>
      </c>
      <c r="G1995">
        <v>173629748</v>
      </c>
      <c r="H1995" s="18">
        <v>42905</v>
      </c>
      <c r="I1995">
        <v>9756</v>
      </c>
      <c r="J1995">
        <v>668.27</v>
      </c>
      <c r="K1995">
        <v>502.54</v>
      </c>
      <c r="L1995">
        <v>6519642.1200000001</v>
      </c>
      <c r="M1995">
        <v>4902780.24</v>
      </c>
      <c r="N1995">
        <v>1616861.88</v>
      </c>
    </row>
    <row r="1996" spans="1:14">
      <c r="A1996" t="s">
        <v>23</v>
      </c>
      <c r="B1996" t="s">
        <v>119</v>
      </c>
      <c r="C1996" t="s">
        <v>36</v>
      </c>
      <c r="D1996" t="s">
        <v>21</v>
      </c>
      <c r="E1996" t="s">
        <v>29</v>
      </c>
      <c r="F1996" s="18">
        <v>41775</v>
      </c>
      <c r="G1996">
        <v>188866841</v>
      </c>
      <c r="H1996" s="18">
        <v>41779</v>
      </c>
      <c r="I1996">
        <v>8750</v>
      </c>
      <c r="J1996">
        <v>109.28</v>
      </c>
      <c r="K1996">
        <v>35.840000000000003</v>
      </c>
      <c r="L1996">
        <v>956200</v>
      </c>
      <c r="M1996">
        <v>313600</v>
      </c>
      <c r="N1996">
        <v>642600</v>
      </c>
    </row>
    <row r="1997" spans="1:14">
      <c r="A1997" t="s">
        <v>34</v>
      </c>
      <c r="B1997" t="s">
        <v>154</v>
      </c>
      <c r="C1997" t="s">
        <v>25</v>
      </c>
      <c r="D1997" t="s">
        <v>21</v>
      </c>
      <c r="E1997" t="s">
        <v>29</v>
      </c>
      <c r="F1997" s="18">
        <v>41334</v>
      </c>
      <c r="G1997">
        <v>670761954</v>
      </c>
      <c r="H1997" s="18">
        <v>41375</v>
      </c>
      <c r="I1997">
        <v>2223</v>
      </c>
      <c r="J1997">
        <v>47.45</v>
      </c>
      <c r="K1997">
        <v>31.79</v>
      </c>
      <c r="L1997">
        <v>105481.35</v>
      </c>
      <c r="M1997">
        <v>70669.17</v>
      </c>
      <c r="N1997">
        <v>34812.18</v>
      </c>
    </row>
    <row r="1998" spans="1:14">
      <c r="A1998" t="s">
        <v>40</v>
      </c>
      <c r="B1998" t="s">
        <v>91</v>
      </c>
      <c r="C1998" t="s">
        <v>28</v>
      </c>
      <c r="D1998" t="s">
        <v>21</v>
      </c>
      <c r="E1998" t="s">
        <v>18</v>
      </c>
      <c r="F1998" s="18">
        <v>42464</v>
      </c>
      <c r="G1998">
        <v>308426415</v>
      </c>
      <c r="H1998" s="18">
        <v>42466</v>
      </c>
      <c r="I1998">
        <v>9085</v>
      </c>
      <c r="J1998">
        <v>205.7</v>
      </c>
      <c r="K1998">
        <v>117.11</v>
      </c>
      <c r="L1998">
        <v>1868784.5</v>
      </c>
      <c r="M1998">
        <v>1063944.3500000001</v>
      </c>
      <c r="N1998">
        <v>804840.15</v>
      </c>
    </row>
    <row r="1999" spans="1:14">
      <c r="A1999" t="s">
        <v>26</v>
      </c>
      <c r="B1999" t="s">
        <v>75</v>
      </c>
      <c r="C1999" t="s">
        <v>28</v>
      </c>
      <c r="D1999" t="s">
        <v>17</v>
      </c>
      <c r="E1999" t="s">
        <v>22</v>
      </c>
      <c r="F1999" s="18">
        <v>42286</v>
      </c>
      <c r="G1999">
        <v>561284053</v>
      </c>
      <c r="H1999" s="18">
        <v>42308</v>
      </c>
      <c r="I1999">
        <v>5279</v>
      </c>
      <c r="J1999">
        <v>205.7</v>
      </c>
      <c r="K1999">
        <v>117.11</v>
      </c>
      <c r="L1999">
        <v>1085890.3</v>
      </c>
      <c r="M1999">
        <v>618223.68999999994</v>
      </c>
      <c r="N1999">
        <v>467666.61</v>
      </c>
    </row>
    <row r="2000" spans="1:14">
      <c r="A2000" t="s">
        <v>23</v>
      </c>
      <c r="B2000" t="s">
        <v>124</v>
      </c>
      <c r="C2000" t="s">
        <v>79</v>
      </c>
      <c r="D2000" t="s">
        <v>17</v>
      </c>
      <c r="E2000" t="s">
        <v>22</v>
      </c>
      <c r="F2000" s="18">
        <v>41078</v>
      </c>
      <c r="G2000">
        <v>709071195</v>
      </c>
      <c r="H2000" s="18">
        <v>41123</v>
      </c>
      <c r="I2000">
        <v>8778</v>
      </c>
      <c r="J2000">
        <v>668.27</v>
      </c>
      <c r="K2000">
        <v>502.54</v>
      </c>
      <c r="L2000">
        <v>5866074.0599999996</v>
      </c>
      <c r="M2000">
        <v>4411296.12</v>
      </c>
      <c r="N2000">
        <v>1454777.94</v>
      </c>
    </row>
    <row r="2001" spans="1:14">
      <c r="A2001" t="s">
        <v>40</v>
      </c>
      <c r="B2001" t="s">
        <v>166</v>
      </c>
      <c r="C2001" t="s">
        <v>79</v>
      </c>
      <c r="D2001" t="s">
        <v>17</v>
      </c>
      <c r="E2001" t="s">
        <v>18</v>
      </c>
      <c r="F2001" s="18">
        <v>40889</v>
      </c>
      <c r="G2001">
        <v>101836669</v>
      </c>
      <c r="H2001" s="18">
        <v>40891</v>
      </c>
      <c r="I2001">
        <v>4588</v>
      </c>
      <c r="J2001">
        <v>668.27</v>
      </c>
      <c r="K2001">
        <v>502.54</v>
      </c>
      <c r="L2001">
        <v>3066022.76</v>
      </c>
      <c r="M2001">
        <v>2305653.52</v>
      </c>
      <c r="N2001">
        <v>760369.24</v>
      </c>
    </row>
    <row r="2002" spans="1:14">
      <c r="A2002" t="s">
        <v>31</v>
      </c>
      <c r="B2002" t="s">
        <v>73</v>
      </c>
      <c r="C2002" t="s">
        <v>33</v>
      </c>
      <c r="D2002" t="s">
        <v>17</v>
      </c>
      <c r="E2002" t="s">
        <v>18</v>
      </c>
      <c r="F2002" s="18">
        <v>41389</v>
      </c>
      <c r="G2002">
        <v>409941804</v>
      </c>
      <c r="H2002" s="18">
        <v>41433</v>
      </c>
      <c r="I2002">
        <v>9744</v>
      </c>
      <c r="J2002">
        <v>81.73</v>
      </c>
      <c r="K2002">
        <v>56.67</v>
      </c>
      <c r="L2002">
        <v>796377.12</v>
      </c>
      <c r="M2002">
        <v>552192.48</v>
      </c>
      <c r="N2002">
        <v>244184.64</v>
      </c>
    </row>
    <row r="2003" spans="1:14">
      <c r="A2003" t="s">
        <v>23</v>
      </c>
      <c r="B2003" t="s">
        <v>207</v>
      </c>
      <c r="C2003" t="s">
        <v>28</v>
      </c>
      <c r="D2003" t="s">
        <v>17</v>
      </c>
      <c r="E2003" t="s">
        <v>29</v>
      </c>
      <c r="F2003" s="18">
        <v>41258</v>
      </c>
      <c r="G2003">
        <v>674060428</v>
      </c>
      <c r="H2003" s="18">
        <v>41260</v>
      </c>
      <c r="I2003">
        <v>8315</v>
      </c>
      <c r="J2003">
        <v>205.7</v>
      </c>
      <c r="K2003">
        <v>117.11</v>
      </c>
      <c r="L2003">
        <v>1710395.5</v>
      </c>
      <c r="M2003">
        <v>973769.65</v>
      </c>
      <c r="N2003">
        <v>736625.85</v>
      </c>
    </row>
    <row r="2004" spans="1:14">
      <c r="A2004" t="s">
        <v>31</v>
      </c>
      <c r="B2004" t="s">
        <v>39</v>
      </c>
      <c r="C2004" t="s">
        <v>43</v>
      </c>
      <c r="D2004" t="s">
        <v>21</v>
      </c>
      <c r="E2004" t="s">
        <v>22</v>
      </c>
      <c r="F2004" s="18">
        <v>42327</v>
      </c>
      <c r="G2004">
        <v>455178868</v>
      </c>
      <c r="H2004" s="18">
        <v>42353</v>
      </c>
      <c r="I2004">
        <v>6397</v>
      </c>
      <c r="J2004">
        <v>651.21</v>
      </c>
      <c r="K2004">
        <v>524.96</v>
      </c>
      <c r="L2004">
        <v>4165790.37</v>
      </c>
      <c r="M2004">
        <v>3358169.12</v>
      </c>
      <c r="N2004">
        <v>807621.25</v>
      </c>
    </row>
    <row r="2005" spans="1:14">
      <c r="A2005" t="s">
        <v>23</v>
      </c>
      <c r="B2005" t="s">
        <v>83</v>
      </c>
      <c r="C2005" t="s">
        <v>45</v>
      </c>
      <c r="D2005" t="s">
        <v>21</v>
      </c>
      <c r="E2005" t="s">
        <v>22</v>
      </c>
      <c r="F2005" s="18">
        <v>42670</v>
      </c>
      <c r="G2005">
        <v>284595954</v>
      </c>
      <c r="H2005" s="18">
        <v>42672</v>
      </c>
      <c r="I2005">
        <v>7122</v>
      </c>
      <c r="J2005">
        <v>437.2</v>
      </c>
      <c r="K2005">
        <v>263.33</v>
      </c>
      <c r="L2005">
        <v>3113738.4</v>
      </c>
      <c r="M2005">
        <v>1875436.26</v>
      </c>
      <c r="N2005">
        <v>1238302.1399999999</v>
      </c>
    </row>
    <row r="2006" spans="1:14">
      <c r="A2006" t="s">
        <v>40</v>
      </c>
      <c r="B2006" t="s">
        <v>91</v>
      </c>
      <c r="C2006" t="s">
        <v>50</v>
      </c>
      <c r="D2006" t="s">
        <v>17</v>
      </c>
      <c r="E2006" t="s">
        <v>22</v>
      </c>
      <c r="F2006" s="18">
        <v>40748</v>
      </c>
      <c r="G2006">
        <v>313923013</v>
      </c>
      <c r="H2006" s="18">
        <v>40778</v>
      </c>
      <c r="I2006">
        <v>5650</v>
      </c>
      <c r="J2006">
        <v>421.89</v>
      </c>
      <c r="K2006">
        <v>364.69</v>
      </c>
      <c r="L2006">
        <v>2383678.5</v>
      </c>
      <c r="M2006">
        <v>2060498.5</v>
      </c>
      <c r="N2006">
        <v>323180</v>
      </c>
    </row>
    <row r="2007" spans="1:14">
      <c r="A2007" t="s">
        <v>31</v>
      </c>
      <c r="B2007" t="s">
        <v>145</v>
      </c>
      <c r="C2007" t="s">
        <v>36</v>
      </c>
      <c r="D2007" t="s">
        <v>17</v>
      </c>
      <c r="E2007" t="s">
        <v>29</v>
      </c>
      <c r="F2007" s="18">
        <v>42326</v>
      </c>
      <c r="G2007">
        <v>765083873</v>
      </c>
      <c r="H2007" s="18">
        <v>42374</v>
      </c>
      <c r="I2007">
        <v>4175</v>
      </c>
      <c r="J2007">
        <v>109.28</v>
      </c>
      <c r="K2007">
        <v>35.840000000000003</v>
      </c>
      <c r="L2007">
        <v>456244</v>
      </c>
      <c r="M2007">
        <v>149632</v>
      </c>
      <c r="N2007">
        <v>306612</v>
      </c>
    </row>
    <row r="2008" spans="1:14">
      <c r="A2008" t="s">
        <v>23</v>
      </c>
      <c r="B2008" t="s">
        <v>192</v>
      </c>
      <c r="C2008" t="s">
        <v>16</v>
      </c>
      <c r="D2008" t="s">
        <v>21</v>
      </c>
      <c r="E2008" t="s">
        <v>22</v>
      </c>
      <c r="F2008" s="18">
        <v>42496</v>
      </c>
      <c r="G2008">
        <v>580314862</v>
      </c>
      <c r="H2008" s="18">
        <v>42502</v>
      </c>
      <c r="I2008">
        <v>6918</v>
      </c>
      <c r="J2008">
        <v>255.28</v>
      </c>
      <c r="K2008">
        <v>159.41999999999999</v>
      </c>
      <c r="L2008">
        <v>1766027.04</v>
      </c>
      <c r="M2008">
        <v>1102867.56</v>
      </c>
      <c r="N2008">
        <v>663159.48</v>
      </c>
    </row>
    <row r="2009" spans="1:14">
      <c r="A2009" t="s">
        <v>14</v>
      </c>
      <c r="B2009" t="s">
        <v>174</v>
      </c>
      <c r="C2009" t="s">
        <v>50</v>
      </c>
      <c r="D2009" t="s">
        <v>21</v>
      </c>
      <c r="E2009" t="s">
        <v>22</v>
      </c>
      <c r="F2009" s="18">
        <v>40886</v>
      </c>
      <c r="G2009">
        <v>572164809</v>
      </c>
      <c r="H2009" s="18">
        <v>40933</v>
      </c>
      <c r="I2009">
        <v>5137</v>
      </c>
      <c r="J2009">
        <v>421.89</v>
      </c>
      <c r="K2009">
        <v>364.69</v>
      </c>
      <c r="L2009">
        <v>2167248.9300000002</v>
      </c>
      <c r="M2009">
        <v>1873412.53</v>
      </c>
      <c r="N2009">
        <v>293836.40000000002</v>
      </c>
    </row>
    <row r="2010" spans="1:14">
      <c r="A2010" t="s">
        <v>26</v>
      </c>
      <c r="B2010" t="s">
        <v>27</v>
      </c>
      <c r="C2010" t="s">
        <v>25</v>
      </c>
      <c r="D2010" t="s">
        <v>17</v>
      </c>
      <c r="E2010" t="s">
        <v>22</v>
      </c>
      <c r="F2010" s="18">
        <v>40279</v>
      </c>
      <c r="G2010">
        <v>273495042</v>
      </c>
      <c r="H2010" s="18">
        <v>40299</v>
      </c>
      <c r="I2010">
        <v>2115</v>
      </c>
      <c r="J2010">
        <v>47.45</v>
      </c>
      <c r="K2010">
        <v>31.79</v>
      </c>
      <c r="L2010">
        <v>100356.75</v>
      </c>
      <c r="M2010">
        <v>67235.850000000006</v>
      </c>
      <c r="N2010">
        <v>33120.9</v>
      </c>
    </row>
    <row r="2011" spans="1:14">
      <c r="A2011" t="s">
        <v>31</v>
      </c>
      <c r="B2011" t="s">
        <v>100</v>
      </c>
      <c r="C2011" t="s">
        <v>50</v>
      </c>
      <c r="D2011" t="s">
        <v>21</v>
      </c>
      <c r="E2011" t="s">
        <v>37</v>
      </c>
      <c r="F2011" s="18">
        <v>42466</v>
      </c>
      <c r="G2011">
        <v>187479388</v>
      </c>
      <c r="H2011" s="18">
        <v>42484</v>
      </c>
      <c r="I2011">
        <v>8172</v>
      </c>
      <c r="J2011">
        <v>421.89</v>
      </c>
      <c r="K2011">
        <v>364.69</v>
      </c>
      <c r="L2011">
        <v>3447685.08</v>
      </c>
      <c r="M2011">
        <v>2980246.68</v>
      </c>
      <c r="N2011">
        <v>467438.4</v>
      </c>
    </row>
    <row r="2012" spans="1:14">
      <c r="A2012" t="s">
        <v>23</v>
      </c>
      <c r="B2012" t="s">
        <v>70</v>
      </c>
      <c r="C2012" t="s">
        <v>20</v>
      </c>
      <c r="D2012" t="s">
        <v>17</v>
      </c>
      <c r="E2012" t="s">
        <v>29</v>
      </c>
      <c r="F2012" s="18">
        <v>41326</v>
      </c>
      <c r="G2012">
        <v>437604176</v>
      </c>
      <c r="H2012" s="18">
        <v>41371</v>
      </c>
      <c r="I2012">
        <v>5655</v>
      </c>
      <c r="J2012">
        <v>152.58000000000001</v>
      </c>
      <c r="K2012">
        <v>97.44</v>
      </c>
      <c r="L2012">
        <v>862839.9</v>
      </c>
      <c r="M2012">
        <v>551023.19999999995</v>
      </c>
      <c r="N2012">
        <v>311816.7</v>
      </c>
    </row>
    <row r="2013" spans="1:14">
      <c r="A2013" t="s">
        <v>53</v>
      </c>
      <c r="B2013" t="s">
        <v>142</v>
      </c>
      <c r="C2013" t="s">
        <v>25</v>
      </c>
      <c r="D2013" t="s">
        <v>21</v>
      </c>
      <c r="E2013" t="s">
        <v>18</v>
      </c>
      <c r="F2013" s="18">
        <v>40810</v>
      </c>
      <c r="G2013">
        <v>317668235</v>
      </c>
      <c r="H2013" s="18">
        <v>40854</v>
      </c>
      <c r="I2013">
        <v>3945</v>
      </c>
      <c r="J2013">
        <v>47.45</v>
      </c>
      <c r="K2013">
        <v>31.79</v>
      </c>
      <c r="L2013">
        <v>187190.25</v>
      </c>
      <c r="M2013">
        <v>125411.55</v>
      </c>
      <c r="N2013">
        <v>61778.7</v>
      </c>
    </row>
    <row r="2014" spans="1:14">
      <c r="A2014" t="s">
        <v>31</v>
      </c>
      <c r="B2014" t="s">
        <v>177</v>
      </c>
      <c r="C2014" t="s">
        <v>45</v>
      </c>
      <c r="D2014" t="s">
        <v>21</v>
      </c>
      <c r="E2014" t="s">
        <v>37</v>
      </c>
      <c r="F2014" s="18">
        <v>42491</v>
      </c>
      <c r="G2014">
        <v>541782891</v>
      </c>
      <c r="H2014" s="18">
        <v>42511</v>
      </c>
      <c r="I2014">
        <v>4452</v>
      </c>
      <c r="J2014">
        <v>437.2</v>
      </c>
      <c r="K2014">
        <v>263.33</v>
      </c>
      <c r="L2014">
        <v>1946414.4</v>
      </c>
      <c r="M2014">
        <v>1172345.1599999999</v>
      </c>
      <c r="N2014">
        <v>774069.24</v>
      </c>
    </row>
    <row r="2015" spans="1:14">
      <c r="A2015" t="s">
        <v>14</v>
      </c>
      <c r="B2015" t="s">
        <v>48</v>
      </c>
      <c r="C2015" t="s">
        <v>43</v>
      </c>
      <c r="D2015" t="s">
        <v>17</v>
      </c>
      <c r="E2015" t="s">
        <v>18</v>
      </c>
      <c r="F2015" s="18">
        <v>41418</v>
      </c>
      <c r="G2015">
        <v>994371974</v>
      </c>
      <c r="H2015" s="18">
        <v>41437</v>
      </c>
      <c r="I2015">
        <v>5619</v>
      </c>
      <c r="J2015">
        <v>651.21</v>
      </c>
      <c r="K2015">
        <v>524.96</v>
      </c>
      <c r="L2015">
        <v>3659148.99</v>
      </c>
      <c r="M2015">
        <v>2949750.24</v>
      </c>
      <c r="N2015">
        <v>709398.75</v>
      </c>
    </row>
    <row r="2016" spans="1:14">
      <c r="A2016" t="s">
        <v>40</v>
      </c>
      <c r="B2016" t="s">
        <v>72</v>
      </c>
      <c r="C2016" t="s">
        <v>28</v>
      </c>
      <c r="D2016" t="s">
        <v>17</v>
      </c>
      <c r="E2016" t="s">
        <v>29</v>
      </c>
      <c r="F2016" s="18">
        <v>41323</v>
      </c>
      <c r="G2016">
        <v>280171811</v>
      </c>
      <c r="H2016" s="18">
        <v>41371</v>
      </c>
      <c r="I2016">
        <v>7920</v>
      </c>
      <c r="J2016">
        <v>205.7</v>
      </c>
      <c r="K2016">
        <v>117.11</v>
      </c>
      <c r="L2016">
        <v>1629144</v>
      </c>
      <c r="M2016">
        <v>927511.2</v>
      </c>
      <c r="N2016">
        <v>701632.8</v>
      </c>
    </row>
    <row r="2017" spans="1:14">
      <c r="A2017" t="s">
        <v>40</v>
      </c>
      <c r="B2017" t="s">
        <v>72</v>
      </c>
      <c r="C2017" t="s">
        <v>79</v>
      </c>
      <c r="D2017" t="s">
        <v>17</v>
      </c>
      <c r="E2017" t="s">
        <v>18</v>
      </c>
      <c r="F2017" s="18">
        <v>42182</v>
      </c>
      <c r="G2017">
        <v>674231231</v>
      </c>
      <c r="H2017" s="18">
        <v>42183</v>
      </c>
      <c r="I2017">
        <v>8859</v>
      </c>
      <c r="J2017">
        <v>668.27</v>
      </c>
      <c r="K2017">
        <v>502.54</v>
      </c>
      <c r="L2017">
        <v>5920203.9299999997</v>
      </c>
      <c r="M2017">
        <v>4452001.8600000003</v>
      </c>
      <c r="N2017">
        <v>1468202.07</v>
      </c>
    </row>
    <row r="2018" spans="1:14">
      <c r="A2018" t="s">
        <v>40</v>
      </c>
      <c r="B2018" t="s">
        <v>130</v>
      </c>
      <c r="C2018" t="s">
        <v>43</v>
      </c>
      <c r="D2018" t="s">
        <v>17</v>
      </c>
      <c r="E2018" t="s">
        <v>22</v>
      </c>
      <c r="F2018" s="18">
        <v>41592</v>
      </c>
      <c r="G2018">
        <v>471911561</v>
      </c>
      <c r="H2018" s="18">
        <v>41632</v>
      </c>
      <c r="I2018">
        <v>7973</v>
      </c>
      <c r="J2018">
        <v>651.21</v>
      </c>
      <c r="K2018">
        <v>524.96</v>
      </c>
      <c r="L2018">
        <v>5192097.33</v>
      </c>
      <c r="M2018">
        <v>4185506.08</v>
      </c>
      <c r="N2018">
        <v>1006591.25</v>
      </c>
    </row>
    <row r="2019" spans="1:14">
      <c r="A2019" t="s">
        <v>26</v>
      </c>
      <c r="B2019" t="s">
        <v>180</v>
      </c>
      <c r="C2019" t="s">
        <v>20</v>
      </c>
      <c r="D2019" t="s">
        <v>17</v>
      </c>
      <c r="E2019" t="s">
        <v>37</v>
      </c>
      <c r="F2019" s="18">
        <v>41688</v>
      </c>
      <c r="G2019">
        <v>738886630</v>
      </c>
      <c r="H2019" s="18">
        <v>41698</v>
      </c>
      <c r="I2019">
        <v>1828</v>
      </c>
      <c r="J2019">
        <v>152.58000000000001</v>
      </c>
      <c r="K2019">
        <v>97.44</v>
      </c>
      <c r="L2019">
        <v>278916.24</v>
      </c>
      <c r="M2019">
        <v>178120.32000000001</v>
      </c>
      <c r="N2019">
        <v>100795.92</v>
      </c>
    </row>
    <row r="2020" spans="1:14">
      <c r="A2020" t="s">
        <v>53</v>
      </c>
      <c r="B2020" t="s">
        <v>210</v>
      </c>
      <c r="C2020" t="s">
        <v>25</v>
      </c>
      <c r="D2020" t="s">
        <v>17</v>
      </c>
      <c r="E2020" t="s">
        <v>18</v>
      </c>
      <c r="F2020" s="18">
        <v>42229</v>
      </c>
      <c r="G2020">
        <v>361142766</v>
      </c>
      <c r="H2020" s="18">
        <v>42252</v>
      </c>
      <c r="I2020">
        <v>9025</v>
      </c>
      <c r="J2020">
        <v>47.45</v>
      </c>
      <c r="K2020">
        <v>31.79</v>
      </c>
      <c r="L2020">
        <v>428236.25</v>
      </c>
      <c r="M2020">
        <v>286904.75</v>
      </c>
      <c r="N2020">
        <v>141331.5</v>
      </c>
    </row>
    <row r="2021" spans="1:14">
      <c r="A2021" t="s">
        <v>23</v>
      </c>
      <c r="B2021" t="s">
        <v>181</v>
      </c>
      <c r="C2021" t="s">
        <v>25</v>
      </c>
      <c r="D2021" t="s">
        <v>21</v>
      </c>
      <c r="E2021" t="s">
        <v>37</v>
      </c>
      <c r="F2021" s="18">
        <v>41978</v>
      </c>
      <c r="G2021">
        <v>994978797</v>
      </c>
      <c r="H2021" s="18">
        <v>42006</v>
      </c>
      <c r="I2021">
        <v>5192</v>
      </c>
      <c r="J2021">
        <v>47.45</v>
      </c>
      <c r="K2021">
        <v>31.79</v>
      </c>
      <c r="L2021">
        <v>246360.4</v>
      </c>
      <c r="M2021">
        <v>165053.68</v>
      </c>
      <c r="N2021">
        <v>81306.720000000001</v>
      </c>
    </row>
    <row r="2022" spans="1:14">
      <c r="A2022" t="s">
        <v>23</v>
      </c>
      <c r="B2022" t="s">
        <v>179</v>
      </c>
      <c r="C2022" t="s">
        <v>25</v>
      </c>
      <c r="D2022" t="s">
        <v>21</v>
      </c>
      <c r="E2022" t="s">
        <v>37</v>
      </c>
      <c r="F2022" s="18">
        <v>42855</v>
      </c>
      <c r="G2022">
        <v>317006051</v>
      </c>
      <c r="H2022" s="18">
        <v>42891</v>
      </c>
      <c r="I2022">
        <v>7990</v>
      </c>
      <c r="J2022">
        <v>47.45</v>
      </c>
      <c r="K2022">
        <v>31.79</v>
      </c>
      <c r="L2022">
        <v>379125.5</v>
      </c>
      <c r="M2022">
        <v>254002.1</v>
      </c>
      <c r="N2022">
        <v>125123.4</v>
      </c>
    </row>
    <row r="2023" spans="1:14">
      <c r="A2023" t="s">
        <v>40</v>
      </c>
      <c r="B2023" t="s">
        <v>123</v>
      </c>
      <c r="C2023" t="s">
        <v>20</v>
      </c>
      <c r="D2023" t="s">
        <v>17</v>
      </c>
      <c r="E2023" t="s">
        <v>18</v>
      </c>
      <c r="F2023" s="18">
        <v>40253</v>
      </c>
      <c r="G2023">
        <v>574148356</v>
      </c>
      <c r="H2023" s="18">
        <v>40302</v>
      </c>
      <c r="I2023">
        <v>2112</v>
      </c>
      <c r="J2023">
        <v>152.58000000000001</v>
      </c>
      <c r="K2023">
        <v>97.44</v>
      </c>
      <c r="L2023">
        <v>322248.96000000002</v>
      </c>
      <c r="M2023">
        <v>205793.28</v>
      </c>
      <c r="N2023">
        <v>116455.67999999999</v>
      </c>
    </row>
    <row r="2024" spans="1:14">
      <c r="A2024" t="s">
        <v>23</v>
      </c>
      <c r="B2024" t="s">
        <v>63</v>
      </c>
      <c r="C2024" t="s">
        <v>33</v>
      </c>
      <c r="D2024" t="s">
        <v>17</v>
      </c>
      <c r="E2024" t="s">
        <v>37</v>
      </c>
      <c r="F2024" s="18">
        <v>41018</v>
      </c>
      <c r="G2024">
        <v>933642041</v>
      </c>
      <c r="H2024" s="18">
        <v>41048</v>
      </c>
      <c r="I2024">
        <v>4282</v>
      </c>
      <c r="J2024">
        <v>81.73</v>
      </c>
      <c r="K2024">
        <v>56.67</v>
      </c>
      <c r="L2024">
        <v>349967.86</v>
      </c>
      <c r="M2024">
        <v>242660.94</v>
      </c>
      <c r="N2024">
        <v>107306.92</v>
      </c>
    </row>
    <row r="2025" spans="1:14">
      <c r="A2025" t="s">
        <v>26</v>
      </c>
      <c r="B2025" t="s">
        <v>122</v>
      </c>
      <c r="C2025" t="s">
        <v>16</v>
      </c>
      <c r="D2025" t="s">
        <v>17</v>
      </c>
      <c r="E2025" t="s">
        <v>18</v>
      </c>
      <c r="F2025" s="18">
        <v>42704</v>
      </c>
      <c r="G2025">
        <v>633035933</v>
      </c>
      <c r="H2025" s="18">
        <v>42735</v>
      </c>
      <c r="I2025">
        <v>8255</v>
      </c>
      <c r="J2025">
        <v>255.28</v>
      </c>
      <c r="K2025">
        <v>159.41999999999999</v>
      </c>
      <c r="L2025">
        <v>2107336.4</v>
      </c>
      <c r="M2025">
        <v>1316012.1000000001</v>
      </c>
      <c r="N2025">
        <v>791324.3</v>
      </c>
    </row>
    <row r="2026" spans="1:14">
      <c r="A2026" t="s">
        <v>26</v>
      </c>
      <c r="B2026" t="s">
        <v>76</v>
      </c>
      <c r="C2026" t="s">
        <v>20</v>
      </c>
      <c r="D2026" t="s">
        <v>17</v>
      </c>
      <c r="E2026" t="s">
        <v>22</v>
      </c>
      <c r="F2026" s="18">
        <v>40488</v>
      </c>
      <c r="G2026">
        <v>330191361</v>
      </c>
      <c r="H2026" s="18">
        <v>40505</v>
      </c>
      <c r="I2026">
        <v>9816</v>
      </c>
      <c r="J2026">
        <v>152.58000000000001</v>
      </c>
      <c r="K2026">
        <v>97.44</v>
      </c>
      <c r="L2026">
        <v>1497725.28</v>
      </c>
      <c r="M2026">
        <v>956471.04</v>
      </c>
      <c r="N2026">
        <v>541254.24</v>
      </c>
    </row>
    <row r="2027" spans="1:14">
      <c r="A2027" t="s">
        <v>26</v>
      </c>
      <c r="B2027" t="s">
        <v>76</v>
      </c>
      <c r="C2027" t="s">
        <v>36</v>
      </c>
      <c r="D2027" t="s">
        <v>17</v>
      </c>
      <c r="E2027" t="s">
        <v>18</v>
      </c>
      <c r="F2027" s="18">
        <v>42383</v>
      </c>
      <c r="G2027">
        <v>753282153</v>
      </c>
      <c r="H2027" s="18">
        <v>42426</v>
      </c>
      <c r="I2027">
        <v>1784</v>
      </c>
      <c r="J2027">
        <v>109.28</v>
      </c>
      <c r="K2027">
        <v>35.840000000000003</v>
      </c>
      <c r="L2027">
        <v>194955.51999999999</v>
      </c>
      <c r="M2027">
        <v>63938.559999999998</v>
      </c>
      <c r="N2027">
        <v>131016.96000000001</v>
      </c>
    </row>
    <row r="2028" spans="1:14">
      <c r="A2028" t="s">
        <v>40</v>
      </c>
      <c r="B2028" t="s">
        <v>205</v>
      </c>
      <c r="C2028" t="s">
        <v>59</v>
      </c>
      <c r="D2028" t="s">
        <v>21</v>
      </c>
      <c r="E2028" t="s">
        <v>22</v>
      </c>
      <c r="F2028" s="18">
        <v>40196</v>
      </c>
      <c r="G2028">
        <v>450794637</v>
      </c>
      <c r="H2028" s="18">
        <v>40220</v>
      </c>
      <c r="I2028">
        <v>9006</v>
      </c>
      <c r="J2028">
        <v>9.33</v>
      </c>
      <c r="K2028">
        <v>6.92</v>
      </c>
      <c r="L2028">
        <v>84025.98</v>
      </c>
      <c r="M2028">
        <v>62321.52</v>
      </c>
      <c r="N2028">
        <v>21704.46</v>
      </c>
    </row>
    <row r="2029" spans="1:14">
      <c r="A2029" t="s">
        <v>31</v>
      </c>
      <c r="B2029" t="s">
        <v>73</v>
      </c>
      <c r="C2029" t="s">
        <v>28</v>
      </c>
      <c r="D2029" t="s">
        <v>21</v>
      </c>
      <c r="E2029" t="s">
        <v>18</v>
      </c>
      <c r="F2029" s="18">
        <v>41334</v>
      </c>
      <c r="G2029">
        <v>741527640</v>
      </c>
      <c r="H2029" s="18">
        <v>41351</v>
      </c>
      <c r="I2029">
        <v>3362</v>
      </c>
      <c r="J2029">
        <v>205.7</v>
      </c>
      <c r="K2029">
        <v>117.11</v>
      </c>
      <c r="L2029">
        <v>691563.4</v>
      </c>
      <c r="M2029">
        <v>393723.82</v>
      </c>
      <c r="N2029">
        <v>297839.58</v>
      </c>
    </row>
    <row r="2030" spans="1:14">
      <c r="A2030" t="s">
        <v>23</v>
      </c>
      <c r="B2030" t="s">
        <v>181</v>
      </c>
      <c r="C2030" t="s">
        <v>43</v>
      </c>
      <c r="D2030" t="s">
        <v>21</v>
      </c>
      <c r="E2030" t="s">
        <v>18</v>
      </c>
      <c r="F2030" s="18">
        <v>42530</v>
      </c>
      <c r="G2030">
        <v>764592492</v>
      </c>
      <c r="H2030" s="18">
        <v>42570</v>
      </c>
      <c r="I2030">
        <v>8764</v>
      </c>
      <c r="J2030">
        <v>651.21</v>
      </c>
      <c r="K2030">
        <v>524.96</v>
      </c>
      <c r="L2030">
        <v>5707204.4400000004</v>
      </c>
      <c r="M2030">
        <v>4600749.4400000004</v>
      </c>
      <c r="N2030">
        <v>1106455</v>
      </c>
    </row>
    <row r="2031" spans="1:14">
      <c r="A2031" t="s">
        <v>14</v>
      </c>
      <c r="B2031" t="s">
        <v>15</v>
      </c>
      <c r="C2031" t="s">
        <v>36</v>
      </c>
      <c r="D2031" t="s">
        <v>21</v>
      </c>
      <c r="E2031" t="s">
        <v>37</v>
      </c>
      <c r="F2031" s="18">
        <v>42289</v>
      </c>
      <c r="G2031">
        <v>629413020</v>
      </c>
      <c r="H2031" s="18">
        <v>42339</v>
      </c>
      <c r="I2031">
        <v>6154</v>
      </c>
      <c r="J2031">
        <v>109.28</v>
      </c>
      <c r="K2031">
        <v>35.840000000000003</v>
      </c>
      <c r="L2031">
        <v>672509.12</v>
      </c>
      <c r="M2031">
        <v>220559.35999999999</v>
      </c>
      <c r="N2031">
        <v>451949.76</v>
      </c>
    </row>
    <row r="2032" spans="1:14">
      <c r="A2032" t="s">
        <v>34</v>
      </c>
      <c r="B2032" t="s">
        <v>35</v>
      </c>
      <c r="C2032" t="s">
        <v>59</v>
      </c>
      <c r="D2032" t="s">
        <v>21</v>
      </c>
      <c r="E2032" t="s">
        <v>22</v>
      </c>
      <c r="F2032" s="18">
        <v>42270</v>
      </c>
      <c r="G2032">
        <v>965725553</v>
      </c>
      <c r="H2032" s="18">
        <v>42285</v>
      </c>
      <c r="I2032">
        <v>8506</v>
      </c>
      <c r="J2032">
        <v>9.33</v>
      </c>
      <c r="K2032">
        <v>6.92</v>
      </c>
      <c r="L2032">
        <v>79360.98</v>
      </c>
      <c r="M2032">
        <v>58861.52</v>
      </c>
      <c r="N2032">
        <v>20499.46</v>
      </c>
    </row>
    <row r="2033" spans="1:14">
      <c r="A2033" t="s">
        <v>31</v>
      </c>
      <c r="B2033" t="s">
        <v>172</v>
      </c>
      <c r="C2033" t="s">
        <v>71</v>
      </c>
      <c r="D2033" t="s">
        <v>17</v>
      </c>
      <c r="E2033" t="s">
        <v>37</v>
      </c>
      <c r="F2033" s="18">
        <v>40375</v>
      </c>
      <c r="G2033">
        <v>673578917</v>
      </c>
      <c r="H2033" s="18">
        <v>40421</v>
      </c>
      <c r="I2033">
        <v>5825</v>
      </c>
      <c r="J2033">
        <v>154.06</v>
      </c>
      <c r="K2033">
        <v>90.93</v>
      </c>
      <c r="L2033">
        <v>897399.5</v>
      </c>
      <c r="M2033">
        <v>529667.25</v>
      </c>
      <c r="N2033">
        <v>367732.25</v>
      </c>
    </row>
    <row r="2034" spans="1:14">
      <c r="A2034" t="s">
        <v>40</v>
      </c>
      <c r="B2034" t="s">
        <v>131</v>
      </c>
      <c r="C2034" t="s">
        <v>20</v>
      </c>
      <c r="D2034" t="s">
        <v>21</v>
      </c>
      <c r="E2034" t="s">
        <v>37</v>
      </c>
      <c r="F2034" s="18">
        <v>40423</v>
      </c>
      <c r="G2034">
        <v>973334443</v>
      </c>
      <c r="H2034" s="18">
        <v>40436</v>
      </c>
      <c r="I2034">
        <v>146</v>
      </c>
      <c r="J2034">
        <v>152.58000000000001</v>
      </c>
      <c r="K2034">
        <v>97.44</v>
      </c>
      <c r="L2034">
        <v>22276.68</v>
      </c>
      <c r="M2034">
        <v>14226.24</v>
      </c>
      <c r="N2034">
        <v>8050.44</v>
      </c>
    </row>
    <row r="2035" spans="1:14">
      <c r="A2035" t="s">
        <v>14</v>
      </c>
      <c r="B2035" t="s">
        <v>111</v>
      </c>
      <c r="C2035" t="s">
        <v>16</v>
      </c>
      <c r="D2035" t="s">
        <v>17</v>
      </c>
      <c r="E2035" t="s">
        <v>29</v>
      </c>
      <c r="F2035" s="18">
        <v>42476</v>
      </c>
      <c r="G2035">
        <v>455665957</v>
      </c>
      <c r="H2035" s="18">
        <v>42503</v>
      </c>
      <c r="I2035">
        <v>538</v>
      </c>
      <c r="J2035">
        <v>255.28</v>
      </c>
      <c r="K2035">
        <v>159.41999999999999</v>
      </c>
      <c r="L2035">
        <v>137340.64000000001</v>
      </c>
      <c r="M2035">
        <v>85767.96</v>
      </c>
      <c r="N2035">
        <v>51572.68</v>
      </c>
    </row>
    <row r="2036" spans="1:14">
      <c r="A2036" t="s">
        <v>23</v>
      </c>
      <c r="B2036" t="s">
        <v>148</v>
      </c>
      <c r="C2036" t="s">
        <v>36</v>
      </c>
      <c r="D2036" t="s">
        <v>21</v>
      </c>
      <c r="E2036" t="s">
        <v>22</v>
      </c>
      <c r="F2036" s="18">
        <v>41450</v>
      </c>
      <c r="G2036">
        <v>931559789</v>
      </c>
      <c r="H2036" s="18">
        <v>41460</v>
      </c>
      <c r="I2036">
        <v>8098</v>
      </c>
      <c r="J2036">
        <v>109.28</v>
      </c>
      <c r="K2036">
        <v>35.840000000000003</v>
      </c>
      <c r="L2036">
        <v>884949.44</v>
      </c>
      <c r="M2036">
        <v>290232.32000000001</v>
      </c>
      <c r="N2036">
        <v>594717.12</v>
      </c>
    </row>
    <row r="2037" spans="1:14">
      <c r="A2037" t="s">
        <v>23</v>
      </c>
      <c r="B2037" t="s">
        <v>187</v>
      </c>
      <c r="C2037" t="s">
        <v>25</v>
      </c>
      <c r="D2037" t="s">
        <v>21</v>
      </c>
      <c r="E2037" t="s">
        <v>29</v>
      </c>
      <c r="F2037" s="18">
        <v>42334</v>
      </c>
      <c r="G2037">
        <v>682314765</v>
      </c>
      <c r="H2037" s="18">
        <v>42358</v>
      </c>
      <c r="I2037">
        <v>956</v>
      </c>
      <c r="J2037">
        <v>47.45</v>
      </c>
      <c r="K2037">
        <v>31.79</v>
      </c>
      <c r="L2037">
        <v>45362.2</v>
      </c>
      <c r="M2037">
        <v>30391.24</v>
      </c>
      <c r="N2037">
        <v>14970.96</v>
      </c>
    </row>
    <row r="2038" spans="1:14">
      <c r="A2038" t="s">
        <v>14</v>
      </c>
      <c r="B2038" t="s">
        <v>62</v>
      </c>
      <c r="C2038" t="s">
        <v>43</v>
      </c>
      <c r="D2038" t="s">
        <v>21</v>
      </c>
      <c r="E2038" t="s">
        <v>22</v>
      </c>
      <c r="F2038" s="18">
        <v>42207</v>
      </c>
      <c r="G2038">
        <v>309542214</v>
      </c>
      <c r="H2038" s="18">
        <v>42252</v>
      </c>
      <c r="I2038">
        <v>9275</v>
      </c>
      <c r="J2038">
        <v>651.21</v>
      </c>
      <c r="K2038">
        <v>524.96</v>
      </c>
      <c r="L2038">
        <v>6039972.75</v>
      </c>
      <c r="M2038">
        <v>4869004</v>
      </c>
      <c r="N2038">
        <v>1170968.75</v>
      </c>
    </row>
    <row r="2039" spans="1:14">
      <c r="A2039" t="s">
        <v>23</v>
      </c>
      <c r="B2039" t="s">
        <v>171</v>
      </c>
      <c r="C2039" t="s">
        <v>20</v>
      </c>
      <c r="D2039" t="s">
        <v>17</v>
      </c>
      <c r="E2039" t="s">
        <v>22</v>
      </c>
      <c r="F2039" s="18">
        <v>42685</v>
      </c>
      <c r="G2039">
        <v>485165965</v>
      </c>
      <c r="H2039" s="18">
        <v>42718</v>
      </c>
      <c r="I2039">
        <v>245</v>
      </c>
      <c r="J2039">
        <v>152.58000000000001</v>
      </c>
      <c r="K2039">
        <v>97.44</v>
      </c>
      <c r="L2039">
        <v>37382.1</v>
      </c>
      <c r="M2039">
        <v>23872.799999999999</v>
      </c>
      <c r="N2039">
        <v>13509.3</v>
      </c>
    </row>
    <row r="2040" spans="1:14">
      <c r="A2040" t="s">
        <v>23</v>
      </c>
      <c r="B2040" t="s">
        <v>94</v>
      </c>
      <c r="C2040" t="s">
        <v>25</v>
      </c>
      <c r="D2040" t="s">
        <v>17</v>
      </c>
      <c r="E2040" t="s">
        <v>22</v>
      </c>
      <c r="F2040" s="18">
        <v>40241</v>
      </c>
      <c r="G2040">
        <v>601422345</v>
      </c>
      <c r="H2040" s="18">
        <v>40257</v>
      </c>
      <c r="I2040">
        <v>3092</v>
      </c>
      <c r="J2040">
        <v>47.45</v>
      </c>
      <c r="K2040">
        <v>31.79</v>
      </c>
      <c r="L2040">
        <v>146715.4</v>
      </c>
      <c r="M2040">
        <v>98294.68</v>
      </c>
      <c r="N2040">
        <v>48420.72</v>
      </c>
    </row>
    <row r="2041" spans="1:14">
      <c r="A2041" t="s">
        <v>31</v>
      </c>
      <c r="B2041" t="s">
        <v>99</v>
      </c>
      <c r="C2041" t="s">
        <v>59</v>
      </c>
      <c r="D2041" t="s">
        <v>17</v>
      </c>
      <c r="E2041" t="s">
        <v>29</v>
      </c>
      <c r="F2041" s="18">
        <v>41420</v>
      </c>
      <c r="G2041">
        <v>120860183</v>
      </c>
      <c r="H2041" s="18">
        <v>41430</v>
      </c>
      <c r="I2041">
        <v>4069</v>
      </c>
      <c r="J2041">
        <v>9.33</v>
      </c>
      <c r="K2041">
        <v>6.92</v>
      </c>
      <c r="L2041">
        <v>37963.769999999997</v>
      </c>
      <c r="M2041">
        <v>28157.48</v>
      </c>
      <c r="N2041">
        <v>9806.2900000000009</v>
      </c>
    </row>
    <row r="2042" spans="1:14">
      <c r="A2042" t="s">
        <v>31</v>
      </c>
      <c r="B2042" t="s">
        <v>67</v>
      </c>
      <c r="C2042" t="s">
        <v>59</v>
      </c>
      <c r="D2042" t="s">
        <v>21</v>
      </c>
      <c r="E2042" t="s">
        <v>22</v>
      </c>
      <c r="F2042" s="18">
        <v>42090</v>
      </c>
      <c r="G2042">
        <v>826340806</v>
      </c>
      <c r="H2042" s="18">
        <v>42131</v>
      </c>
      <c r="I2042">
        <v>1462</v>
      </c>
      <c r="J2042">
        <v>9.33</v>
      </c>
      <c r="K2042">
        <v>6.92</v>
      </c>
      <c r="L2042">
        <v>13640.46</v>
      </c>
      <c r="M2042">
        <v>10117.040000000001</v>
      </c>
      <c r="N2042">
        <v>3523.42</v>
      </c>
    </row>
    <row r="2043" spans="1:14">
      <c r="A2043" t="s">
        <v>40</v>
      </c>
      <c r="B2043" t="s">
        <v>200</v>
      </c>
      <c r="C2043" t="s">
        <v>43</v>
      </c>
      <c r="D2043" t="s">
        <v>17</v>
      </c>
      <c r="E2043" t="s">
        <v>29</v>
      </c>
      <c r="F2043" s="18">
        <v>42657</v>
      </c>
      <c r="G2043">
        <v>971038043</v>
      </c>
      <c r="H2043" s="18">
        <v>42682</v>
      </c>
      <c r="I2043">
        <v>590</v>
      </c>
      <c r="J2043">
        <v>651.21</v>
      </c>
      <c r="K2043">
        <v>524.96</v>
      </c>
      <c r="L2043">
        <v>384213.9</v>
      </c>
      <c r="M2043">
        <v>309726.40000000002</v>
      </c>
      <c r="N2043">
        <v>74487.5</v>
      </c>
    </row>
    <row r="2044" spans="1:14">
      <c r="A2044" t="s">
        <v>14</v>
      </c>
      <c r="B2044" t="s">
        <v>62</v>
      </c>
      <c r="C2044" t="s">
        <v>16</v>
      </c>
      <c r="D2044" t="s">
        <v>21</v>
      </c>
      <c r="E2044" t="s">
        <v>37</v>
      </c>
      <c r="F2044" s="18">
        <v>41151</v>
      </c>
      <c r="G2044">
        <v>228438222</v>
      </c>
      <c r="H2044" s="18">
        <v>41194</v>
      </c>
      <c r="I2044">
        <v>8801</v>
      </c>
      <c r="J2044">
        <v>255.28</v>
      </c>
      <c r="K2044">
        <v>159.41999999999999</v>
      </c>
      <c r="L2044">
        <v>2246719.2799999998</v>
      </c>
      <c r="M2044">
        <v>1403055.42</v>
      </c>
      <c r="N2044">
        <v>843663.86</v>
      </c>
    </row>
    <row r="2045" spans="1:14">
      <c r="A2045" t="s">
        <v>34</v>
      </c>
      <c r="B2045" t="s">
        <v>66</v>
      </c>
      <c r="C2045" t="s">
        <v>43</v>
      </c>
      <c r="D2045" t="s">
        <v>21</v>
      </c>
      <c r="E2045" t="s">
        <v>29</v>
      </c>
      <c r="F2045" s="18">
        <v>42906</v>
      </c>
      <c r="G2045">
        <v>142340171</v>
      </c>
      <c r="H2045" s="18">
        <v>42917</v>
      </c>
      <c r="I2045">
        <v>475</v>
      </c>
      <c r="J2045">
        <v>651.21</v>
      </c>
      <c r="K2045">
        <v>524.96</v>
      </c>
      <c r="L2045">
        <v>309324.75</v>
      </c>
      <c r="M2045">
        <v>249356</v>
      </c>
      <c r="N2045">
        <v>59968.75</v>
      </c>
    </row>
    <row r="2046" spans="1:14">
      <c r="A2046" t="s">
        <v>31</v>
      </c>
      <c r="B2046" t="s">
        <v>49</v>
      </c>
      <c r="C2046" t="s">
        <v>79</v>
      </c>
      <c r="D2046" t="s">
        <v>21</v>
      </c>
      <c r="E2046" t="s">
        <v>22</v>
      </c>
      <c r="F2046" s="18">
        <v>42579</v>
      </c>
      <c r="G2046">
        <v>976855218</v>
      </c>
      <c r="H2046" s="18">
        <v>42590</v>
      </c>
      <c r="I2046">
        <v>2022</v>
      </c>
      <c r="J2046">
        <v>668.27</v>
      </c>
      <c r="K2046">
        <v>502.54</v>
      </c>
      <c r="L2046">
        <v>1351241.94</v>
      </c>
      <c r="M2046">
        <v>1016135.88</v>
      </c>
      <c r="N2046">
        <v>335106.06</v>
      </c>
    </row>
    <row r="2047" spans="1:14">
      <c r="A2047" t="s">
        <v>40</v>
      </c>
      <c r="B2047" t="s">
        <v>65</v>
      </c>
      <c r="C2047" t="s">
        <v>16</v>
      </c>
      <c r="D2047" t="s">
        <v>17</v>
      </c>
      <c r="E2047" t="s">
        <v>18</v>
      </c>
      <c r="F2047" s="18">
        <v>42133</v>
      </c>
      <c r="G2047">
        <v>366407191</v>
      </c>
      <c r="H2047" s="18">
        <v>42145</v>
      </c>
      <c r="I2047">
        <v>6885</v>
      </c>
      <c r="J2047">
        <v>255.28</v>
      </c>
      <c r="K2047">
        <v>159.41999999999999</v>
      </c>
      <c r="L2047">
        <v>1757602.8</v>
      </c>
      <c r="M2047">
        <v>1097606.7</v>
      </c>
      <c r="N2047">
        <v>659996.1</v>
      </c>
    </row>
    <row r="2048" spans="1:14">
      <c r="A2048" t="s">
        <v>31</v>
      </c>
      <c r="B2048" t="s">
        <v>96</v>
      </c>
      <c r="C2048" t="s">
        <v>59</v>
      </c>
      <c r="D2048" t="s">
        <v>21</v>
      </c>
      <c r="E2048" t="s">
        <v>29</v>
      </c>
      <c r="F2048" s="18">
        <v>41154</v>
      </c>
      <c r="G2048">
        <v>965732419</v>
      </c>
      <c r="H2048" s="18">
        <v>41201</v>
      </c>
      <c r="I2048">
        <v>538</v>
      </c>
      <c r="J2048">
        <v>9.33</v>
      </c>
      <c r="K2048">
        <v>6.92</v>
      </c>
      <c r="L2048">
        <v>5019.54</v>
      </c>
      <c r="M2048">
        <v>3722.96</v>
      </c>
      <c r="N2048">
        <v>1296.58</v>
      </c>
    </row>
    <row r="2049" spans="1:14">
      <c r="A2049" t="s">
        <v>23</v>
      </c>
      <c r="B2049" t="s">
        <v>159</v>
      </c>
      <c r="C2049" t="s">
        <v>79</v>
      </c>
      <c r="D2049" t="s">
        <v>21</v>
      </c>
      <c r="E2049" t="s">
        <v>18</v>
      </c>
      <c r="F2049" s="18">
        <v>40999</v>
      </c>
      <c r="G2049">
        <v>999879729</v>
      </c>
      <c r="H2049" s="18">
        <v>41035</v>
      </c>
      <c r="I2049">
        <v>5486</v>
      </c>
      <c r="J2049">
        <v>668.27</v>
      </c>
      <c r="K2049">
        <v>502.54</v>
      </c>
      <c r="L2049">
        <v>3666129.22</v>
      </c>
      <c r="M2049">
        <v>2756934.44</v>
      </c>
      <c r="N2049">
        <v>909194.78</v>
      </c>
    </row>
    <row r="2050" spans="1:14">
      <c r="A2050" t="s">
        <v>40</v>
      </c>
      <c r="B2050" t="s">
        <v>135</v>
      </c>
      <c r="C2050" t="s">
        <v>20</v>
      </c>
      <c r="D2050" t="s">
        <v>17</v>
      </c>
      <c r="E2050" t="s">
        <v>18</v>
      </c>
      <c r="F2050" s="18">
        <v>40648</v>
      </c>
      <c r="G2050">
        <v>114210450</v>
      </c>
      <c r="H2050" s="18">
        <v>40661</v>
      </c>
      <c r="I2050">
        <v>6265</v>
      </c>
      <c r="J2050">
        <v>152.58000000000001</v>
      </c>
      <c r="K2050">
        <v>97.44</v>
      </c>
      <c r="L2050">
        <v>955913.7</v>
      </c>
      <c r="M2050">
        <v>610461.6</v>
      </c>
      <c r="N2050">
        <v>345452.1</v>
      </c>
    </row>
    <row r="2051" spans="1:14">
      <c r="A2051" t="s">
        <v>34</v>
      </c>
      <c r="B2051" t="s">
        <v>68</v>
      </c>
      <c r="C2051" t="s">
        <v>79</v>
      </c>
      <c r="D2051" t="s">
        <v>17</v>
      </c>
      <c r="E2051" t="s">
        <v>37</v>
      </c>
      <c r="F2051" s="18">
        <v>40853</v>
      </c>
      <c r="G2051">
        <v>724398410</v>
      </c>
      <c r="H2051" s="18">
        <v>40854</v>
      </c>
      <c r="I2051">
        <v>4442</v>
      </c>
      <c r="J2051">
        <v>668.27</v>
      </c>
      <c r="K2051">
        <v>502.54</v>
      </c>
      <c r="L2051">
        <v>2968455.34</v>
      </c>
      <c r="M2051">
        <v>2232282.6800000002</v>
      </c>
      <c r="N2051">
        <v>736172.66</v>
      </c>
    </row>
    <row r="2052" spans="1:14">
      <c r="A2052" t="s">
        <v>14</v>
      </c>
      <c r="B2052" t="s">
        <v>47</v>
      </c>
      <c r="C2052" t="s">
        <v>25</v>
      </c>
      <c r="D2052" t="s">
        <v>17</v>
      </c>
      <c r="E2052" t="s">
        <v>18</v>
      </c>
      <c r="F2052" s="18">
        <v>42757</v>
      </c>
      <c r="G2052">
        <v>366429936</v>
      </c>
      <c r="H2052" s="18">
        <v>42793</v>
      </c>
      <c r="I2052">
        <v>3616</v>
      </c>
      <c r="J2052">
        <v>47.45</v>
      </c>
      <c r="K2052">
        <v>31.79</v>
      </c>
      <c r="L2052">
        <v>171579.2</v>
      </c>
      <c r="M2052">
        <v>114952.64</v>
      </c>
      <c r="N2052">
        <v>56626.559999999998</v>
      </c>
    </row>
    <row r="2053" spans="1:14">
      <c r="A2053" t="s">
        <v>23</v>
      </c>
      <c r="B2053" t="s">
        <v>105</v>
      </c>
      <c r="C2053" t="s">
        <v>45</v>
      </c>
      <c r="D2053" t="s">
        <v>21</v>
      </c>
      <c r="E2053" t="s">
        <v>37</v>
      </c>
      <c r="F2053" s="18">
        <v>40973</v>
      </c>
      <c r="G2053">
        <v>246603858</v>
      </c>
      <c r="H2053" s="18">
        <v>41014</v>
      </c>
      <c r="I2053">
        <v>4417</v>
      </c>
      <c r="J2053">
        <v>437.2</v>
      </c>
      <c r="K2053">
        <v>263.33</v>
      </c>
      <c r="L2053">
        <v>1931112.4</v>
      </c>
      <c r="M2053">
        <v>1163128.6100000001</v>
      </c>
      <c r="N2053">
        <v>767983.79</v>
      </c>
    </row>
    <row r="2054" spans="1:14">
      <c r="A2054" t="s">
        <v>23</v>
      </c>
      <c r="B2054" t="s">
        <v>198</v>
      </c>
      <c r="C2054" t="s">
        <v>25</v>
      </c>
      <c r="D2054" t="s">
        <v>17</v>
      </c>
      <c r="E2054" t="s">
        <v>29</v>
      </c>
      <c r="F2054" s="18">
        <v>41570</v>
      </c>
      <c r="G2054">
        <v>291531503</v>
      </c>
      <c r="H2054" s="18">
        <v>41573</v>
      </c>
      <c r="I2054">
        <v>9505</v>
      </c>
      <c r="J2054">
        <v>47.45</v>
      </c>
      <c r="K2054">
        <v>31.79</v>
      </c>
      <c r="L2054">
        <v>451012.25</v>
      </c>
      <c r="M2054">
        <v>302163.95</v>
      </c>
      <c r="N2054">
        <v>148848.29999999999</v>
      </c>
    </row>
    <row r="2055" spans="1:14">
      <c r="A2055" t="s">
        <v>14</v>
      </c>
      <c r="B2055" t="s">
        <v>158</v>
      </c>
      <c r="C2055" t="s">
        <v>20</v>
      </c>
      <c r="D2055" t="s">
        <v>21</v>
      </c>
      <c r="E2055" t="s">
        <v>29</v>
      </c>
      <c r="F2055" s="18">
        <v>41325</v>
      </c>
      <c r="G2055">
        <v>498136699</v>
      </c>
      <c r="H2055" s="18">
        <v>41375</v>
      </c>
      <c r="I2055">
        <v>8574</v>
      </c>
      <c r="J2055">
        <v>152.58000000000001</v>
      </c>
      <c r="K2055">
        <v>97.44</v>
      </c>
      <c r="L2055">
        <v>1308220.92</v>
      </c>
      <c r="M2055">
        <v>835450.56</v>
      </c>
      <c r="N2055">
        <v>472770.36</v>
      </c>
    </row>
    <row r="2056" spans="1:14">
      <c r="A2056" t="s">
        <v>23</v>
      </c>
      <c r="B2056" t="s">
        <v>147</v>
      </c>
      <c r="C2056" t="s">
        <v>28</v>
      </c>
      <c r="D2056" t="s">
        <v>21</v>
      </c>
      <c r="E2056" t="s">
        <v>37</v>
      </c>
      <c r="F2056" s="18">
        <v>42934</v>
      </c>
      <c r="G2056">
        <v>483655774</v>
      </c>
      <c r="H2056" s="18">
        <v>42952</v>
      </c>
      <c r="I2056">
        <v>3346</v>
      </c>
      <c r="J2056">
        <v>205.7</v>
      </c>
      <c r="K2056">
        <v>117.11</v>
      </c>
      <c r="L2056">
        <v>688272.2</v>
      </c>
      <c r="M2056">
        <v>391850.06</v>
      </c>
      <c r="N2056">
        <v>296422.14</v>
      </c>
    </row>
    <row r="2057" spans="1:14">
      <c r="A2057" t="s">
        <v>40</v>
      </c>
      <c r="B2057" t="s">
        <v>205</v>
      </c>
      <c r="C2057" t="s">
        <v>45</v>
      </c>
      <c r="D2057" t="s">
        <v>21</v>
      </c>
      <c r="E2057" t="s">
        <v>29</v>
      </c>
      <c r="F2057" s="18">
        <v>42568</v>
      </c>
      <c r="G2057">
        <v>835637557</v>
      </c>
      <c r="H2057" s="18">
        <v>42603</v>
      </c>
      <c r="I2057">
        <v>2578</v>
      </c>
      <c r="J2057">
        <v>437.2</v>
      </c>
      <c r="K2057">
        <v>263.33</v>
      </c>
      <c r="L2057">
        <v>1127101.6000000001</v>
      </c>
      <c r="M2057">
        <v>678864.74</v>
      </c>
      <c r="N2057">
        <v>448236.86</v>
      </c>
    </row>
    <row r="2058" spans="1:14">
      <c r="A2058" t="s">
        <v>14</v>
      </c>
      <c r="B2058" t="s">
        <v>48</v>
      </c>
      <c r="C2058" t="s">
        <v>59</v>
      </c>
      <c r="D2058" t="s">
        <v>21</v>
      </c>
      <c r="E2058" t="s">
        <v>22</v>
      </c>
      <c r="F2058" s="18">
        <v>42320</v>
      </c>
      <c r="G2058">
        <v>861943376</v>
      </c>
      <c r="H2058" s="18">
        <v>42362</v>
      </c>
      <c r="I2058">
        <v>7054</v>
      </c>
      <c r="J2058">
        <v>9.33</v>
      </c>
      <c r="K2058">
        <v>6.92</v>
      </c>
      <c r="L2058">
        <v>65813.820000000007</v>
      </c>
      <c r="M2058">
        <v>48813.68</v>
      </c>
      <c r="N2058">
        <v>17000.14</v>
      </c>
    </row>
    <row r="2059" spans="1:14">
      <c r="A2059" t="s">
        <v>23</v>
      </c>
      <c r="B2059" t="s">
        <v>132</v>
      </c>
      <c r="C2059" t="s">
        <v>33</v>
      </c>
      <c r="D2059" t="s">
        <v>17</v>
      </c>
      <c r="E2059" t="s">
        <v>22</v>
      </c>
      <c r="F2059" s="18">
        <v>40522</v>
      </c>
      <c r="G2059">
        <v>840747058</v>
      </c>
      <c r="H2059" s="18">
        <v>40538</v>
      </c>
      <c r="I2059">
        <v>4593</v>
      </c>
      <c r="J2059">
        <v>81.73</v>
      </c>
      <c r="K2059">
        <v>56.67</v>
      </c>
      <c r="L2059">
        <v>375385.89</v>
      </c>
      <c r="M2059">
        <v>260285.31</v>
      </c>
      <c r="N2059">
        <v>115100.58</v>
      </c>
    </row>
    <row r="2060" spans="1:14">
      <c r="A2060" t="s">
        <v>40</v>
      </c>
      <c r="B2060" t="s">
        <v>150</v>
      </c>
      <c r="C2060" t="s">
        <v>28</v>
      </c>
      <c r="D2060" t="s">
        <v>17</v>
      </c>
      <c r="E2060" t="s">
        <v>18</v>
      </c>
      <c r="F2060" s="18">
        <v>41426</v>
      </c>
      <c r="G2060">
        <v>670534932</v>
      </c>
      <c r="H2060" s="18">
        <v>41426</v>
      </c>
      <c r="I2060">
        <v>5042</v>
      </c>
      <c r="J2060">
        <v>205.7</v>
      </c>
      <c r="K2060">
        <v>117.11</v>
      </c>
      <c r="L2060">
        <v>1037139.4</v>
      </c>
      <c r="M2060">
        <v>590468.62</v>
      </c>
      <c r="N2060">
        <v>446670.78</v>
      </c>
    </row>
    <row r="2061" spans="1:14">
      <c r="A2061" t="s">
        <v>40</v>
      </c>
      <c r="B2061" t="s">
        <v>101</v>
      </c>
      <c r="C2061" t="s">
        <v>16</v>
      </c>
      <c r="D2061" t="s">
        <v>21</v>
      </c>
      <c r="E2061" t="s">
        <v>37</v>
      </c>
      <c r="F2061" s="18">
        <v>42759</v>
      </c>
      <c r="G2061">
        <v>320105826</v>
      </c>
      <c r="H2061" s="18">
        <v>42785</v>
      </c>
      <c r="I2061">
        <v>5282</v>
      </c>
      <c r="J2061">
        <v>255.28</v>
      </c>
      <c r="K2061">
        <v>159.41999999999999</v>
      </c>
      <c r="L2061">
        <v>1348388.96</v>
      </c>
      <c r="M2061">
        <v>842056.44</v>
      </c>
      <c r="N2061">
        <v>506332.52</v>
      </c>
    </row>
    <row r="2062" spans="1:14">
      <c r="A2062" t="s">
        <v>40</v>
      </c>
      <c r="B2062" t="s">
        <v>153</v>
      </c>
      <c r="C2062" t="s">
        <v>16</v>
      </c>
      <c r="D2062" t="s">
        <v>17</v>
      </c>
      <c r="E2062" t="s">
        <v>29</v>
      </c>
      <c r="F2062" s="18">
        <v>42639</v>
      </c>
      <c r="G2062">
        <v>278571069</v>
      </c>
      <c r="H2062" s="18">
        <v>42673</v>
      </c>
      <c r="I2062">
        <v>4225</v>
      </c>
      <c r="J2062">
        <v>255.28</v>
      </c>
      <c r="K2062">
        <v>159.41999999999999</v>
      </c>
      <c r="L2062">
        <v>1078558</v>
      </c>
      <c r="M2062">
        <v>673549.5</v>
      </c>
      <c r="N2062">
        <v>405008.5</v>
      </c>
    </row>
    <row r="2063" spans="1:14">
      <c r="A2063" t="s">
        <v>23</v>
      </c>
      <c r="B2063" t="s">
        <v>38</v>
      </c>
      <c r="C2063" t="s">
        <v>45</v>
      </c>
      <c r="D2063" t="s">
        <v>21</v>
      </c>
      <c r="E2063" t="s">
        <v>37</v>
      </c>
      <c r="F2063" s="18">
        <v>40951</v>
      </c>
      <c r="G2063">
        <v>205354487</v>
      </c>
      <c r="H2063" s="18">
        <v>40959</v>
      </c>
      <c r="I2063">
        <v>7811</v>
      </c>
      <c r="J2063">
        <v>437.2</v>
      </c>
      <c r="K2063">
        <v>263.33</v>
      </c>
      <c r="L2063">
        <v>3414969.2</v>
      </c>
      <c r="M2063">
        <v>2056870.63</v>
      </c>
      <c r="N2063">
        <v>1358098.57</v>
      </c>
    </row>
    <row r="2064" spans="1:14">
      <c r="A2064" t="s">
        <v>23</v>
      </c>
      <c r="B2064" t="s">
        <v>80</v>
      </c>
      <c r="C2064" t="s">
        <v>28</v>
      </c>
      <c r="D2064" t="s">
        <v>17</v>
      </c>
      <c r="E2064" t="s">
        <v>37</v>
      </c>
      <c r="F2064" s="18">
        <v>40740</v>
      </c>
      <c r="G2064">
        <v>280192410</v>
      </c>
      <c r="H2064" s="18">
        <v>40783</v>
      </c>
      <c r="I2064">
        <v>4016</v>
      </c>
      <c r="J2064">
        <v>205.7</v>
      </c>
      <c r="K2064">
        <v>117.11</v>
      </c>
      <c r="L2064">
        <v>826091.2</v>
      </c>
      <c r="M2064">
        <v>470313.76</v>
      </c>
      <c r="N2064">
        <v>355777.44</v>
      </c>
    </row>
    <row r="2065" spans="1:14">
      <c r="A2065" t="s">
        <v>34</v>
      </c>
      <c r="B2065" t="s">
        <v>154</v>
      </c>
      <c r="C2065" t="s">
        <v>79</v>
      </c>
      <c r="D2065" t="s">
        <v>17</v>
      </c>
      <c r="E2065" t="s">
        <v>29</v>
      </c>
      <c r="F2065" s="18">
        <v>41288</v>
      </c>
      <c r="G2065">
        <v>753133666</v>
      </c>
      <c r="H2065" s="18">
        <v>41309</v>
      </c>
      <c r="I2065">
        <v>7843</v>
      </c>
      <c r="J2065">
        <v>668.27</v>
      </c>
      <c r="K2065">
        <v>502.54</v>
      </c>
      <c r="L2065">
        <v>5241241.6100000003</v>
      </c>
      <c r="M2065">
        <v>3941421.22</v>
      </c>
      <c r="N2065">
        <v>1299820.3899999999</v>
      </c>
    </row>
    <row r="2066" spans="1:14">
      <c r="A2066" t="s">
        <v>26</v>
      </c>
      <c r="B2066" t="s">
        <v>151</v>
      </c>
      <c r="C2066" t="s">
        <v>71</v>
      </c>
      <c r="D2066" t="s">
        <v>21</v>
      </c>
      <c r="E2066" t="s">
        <v>18</v>
      </c>
      <c r="F2066" s="18">
        <v>42266</v>
      </c>
      <c r="G2066">
        <v>594539582</v>
      </c>
      <c r="H2066" s="18">
        <v>42306</v>
      </c>
      <c r="I2066">
        <v>6329</v>
      </c>
      <c r="J2066">
        <v>154.06</v>
      </c>
      <c r="K2066">
        <v>90.93</v>
      </c>
      <c r="L2066">
        <v>975045.74</v>
      </c>
      <c r="M2066">
        <v>575495.97</v>
      </c>
      <c r="N2066">
        <v>399549.77</v>
      </c>
    </row>
    <row r="2067" spans="1:14">
      <c r="A2067" t="s">
        <v>26</v>
      </c>
      <c r="B2067" t="s">
        <v>143</v>
      </c>
      <c r="C2067" t="s">
        <v>20</v>
      </c>
      <c r="D2067" t="s">
        <v>17</v>
      </c>
      <c r="E2067" t="s">
        <v>29</v>
      </c>
      <c r="F2067" s="18">
        <v>42354</v>
      </c>
      <c r="G2067">
        <v>645083987</v>
      </c>
      <c r="H2067" s="18">
        <v>42388</v>
      </c>
      <c r="I2067">
        <v>3542</v>
      </c>
      <c r="J2067">
        <v>152.58000000000001</v>
      </c>
      <c r="K2067">
        <v>97.44</v>
      </c>
      <c r="L2067">
        <v>540438.36</v>
      </c>
      <c r="M2067">
        <v>345132.48</v>
      </c>
      <c r="N2067">
        <v>195305.88</v>
      </c>
    </row>
    <row r="2068" spans="1:14">
      <c r="A2068" t="s">
        <v>23</v>
      </c>
      <c r="B2068" t="s">
        <v>187</v>
      </c>
      <c r="C2068" t="s">
        <v>71</v>
      </c>
      <c r="D2068" t="s">
        <v>21</v>
      </c>
      <c r="E2068" t="s">
        <v>22</v>
      </c>
      <c r="F2068" s="18">
        <v>40616</v>
      </c>
      <c r="G2068">
        <v>465753209</v>
      </c>
      <c r="H2068" s="18">
        <v>40616</v>
      </c>
      <c r="I2068">
        <v>5579</v>
      </c>
      <c r="J2068">
        <v>154.06</v>
      </c>
      <c r="K2068">
        <v>90.93</v>
      </c>
      <c r="L2068">
        <v>859500.74</v>
      </c>
      <c r="M2068">
        <v>507298.47</v>
      </c>
      <c r="N2068">
        <v>352202.27</v>
      </c>
    </row>
    <row r="2069" spans="1:14">
      <c r="A2069" t="s">
        <v>23</v>
      </c>
      <c r="B2069" t="s">
        <v>175</v>
      </c>
      <c r="C2069" t="s">
        <v>33</v>
      </c>
      <c r="D2069" t="s">
        <v>17</v>
      </c>
      <c r="E2069" t="s">
        <v>22</v>
      </c>
      <c r="F2069" s="18">
        <v>40659</v>
      </c>
      <c r="G2069">
        <v>587846076</v>
      </c>
      <c r="H2069" s="18">
        <v>40687</v>
      </c>
      <c r="I2069">
        <v>5572</v>
      </c>
      <c r="J2069">
        <v>81.73</v>
      </c>
      <c r="K2069">
        <v>56.67</v>
      </c>
      <c r="L2069">
        <v>455399.56</v>
      </c>
      <c r="M2069">
        <v>315765.24</v>
      </c>
      <c r="N2069">
        <v>139634.32</v>
      </c>
    </row>
    <row r="2070" spans="1:14">
      <c r="A2070" t="s">
        <v>26</v>
      </c>
      <c r="B2070" t="s">
        <v>104</v>
      </c>
      <c r="C2070" t="s">
        <v>33</v>
      </c>
      <c r="D2070" t="s">
        <v>17</v>
      </c>
      <c r="E2070" t="s">
        <v>22</v>
      </c>
      <c r="F2070" s="18">
        <v>40944</v>
      </c>
      <c r="G2070">
        <v>262973916</v>
      </c>
      <c r="H2070" s="18">
        <v>40959</v>
      </c>
      <c r="I2070">
        <v>8680</v>
      </c>
      <c r="J2070">
        <v>81.73</v>
      </c>
      <c r="K2070">
        <v>56.67</v>
      </c>
      <c r="L2070">
        <v>709416.4</v>
      </c>
      <c r="M2070">
        <v>491895.6</v>
      </c>
      <c r="N2070">
        <v>217520.8</v>
      </c>
    </row>
    <row r="2071" spans="1:14">
      <c r="A2071" t="s">
        <v>26</v>
      </c>
      <c r="B2071" t="s">
        <v>75</v>
      </c>
      <c r="C2071" t="s">
        <v>36</v>
      </c>
      <c r="D2071" t="s">
        <v>17</v>
      </c>
      <c r="E2071" t="s">
        <v>22</v>
      </c>
      <c r="F2071" s="18">
        <v>41704</v>
      </c>
      <c r="G2071">
        <v>613060557</v>
      </c>
      <c r="H2071" s="18">
        <v>41754</v>
      </c>
      <c r="I2071">
        <v>7097</v>
      </c>
      <c r="J2071">
        <v>109.28</v>
      </c>
      <c r="K2071">
        <v>35.840000000000003</v>
      </c>
      <c r="L2071">
        <v>775560.16</v>
      </c>
      <c r="M2071">
        <v>254356.48000000001</v>
      </c>
      <c r="N2071">
        <v>521203.68</v>
      </c>
    </row>
    <row r="2072" spans="1:14">
      <c r="A2072" t="s">
        <v>23</v>
      </c>
      <c r="B2072" t="s">
        <v>132</v>
      </c>
      <c r="C2072" t="s">
        <v>28</v>
      </c>
      <c r="D2072" t="s">
        <v>21</v>
      </c>
      <c r="E2072" t="s">
        <v>37</v>
      </c>
      <c r="F2072" s="18">
        <v>40796</v>
      </c>
      <c r="G2072">
        <v>580342328</v>
      </c>
      <c r="H2072" s="18">
        <v>40830</v>
      </c>
      <c r="I2072">
        <v>5046</v>
      </c>
      <c r="J2072">
        <v>205.7</v>
      </c>
      <c r="K2072">
        <v>117.11</v>
      </c>
      <c r="L2072">
        <v>1037962.2</v>
      </c>
      <c r="M2072">
        <v>590937.06000000006</v>
      </c>
      <c r="N2072">
        <v>447025.14</v>
      </c>
    </row>
    <row r="2073" spans="1:14">
      <c r="A2073" t="s">
        <v>34</v>
      </c>
      <c r="B2073" t="s">
        <v>212</v>
      </c>
      <c r="C2073" t="s">
        <v>20</v>
      </c>
      <c r="D2073" t="s">
        <v>21</v>
      </c>
      <c r="E2073" t="s">
        <v>18</v>
      </c>
      <c r="F2073" s="18">
        <v>40615</v>
      </c>
      <c r="G2073">
        <v>977368056</v>
      </c>
      <c r="H2073" s="18">
        <v>40620</v>
      </c>
      <c r="I2073">
        <v>3782</v>
      </c>
      <c r="J2073">
        <v>152.58000000000001</v>
      </c>
      <c r="K2073">
        <v>97.44</v>
      </c>
      <c r="L2073">
        <v>577057.56000000006</v>
      </c>
      <c r="M2073">
        <v>368518.08</v>
      </c>
      <c r="N2073">
        <v>208539.48</v>
      </c>
    </row>
    <row r="2074" spans="1:14">
      <c r="A2074" t="s">
        <v>31</v>
      </c>
      <c r="B2074" t="s">
        <v>61</v>
      </c>
      <c r="C2074" t="s">
        <v>20</v>
      </c>
      <c r="D2074" t="s">
        <v>21</v>
      </c>
      <c r="E2074" t="s">
        <v>18</v>
      </c>
      <c r="F2074" s="18">
        <v>41178</v>
      </c>
      <c r="G2074">
        <v>436999070</v>
      </c>
      <c r="H2074" s="18">
        <v>41197</v>
      </c>
      <c r="I2074">
        <v>6591</v>
      </c>
      <c r="J2074">
        <v>152.58000000000001</v>
      </c>
      <c r="K2074">
        <v>97.44</v>
      </c>
      <c r="L2074">
        <v>1005654.78</v>
      </c>
      <c r="M2074">
        <v>642227.04</v>
      </c>
      <c r="N2074">
        <v>363427.74</v>
      </c>
    </row>
    <row r="2075" spans="1:14">
      <c r="A2075" t="s">
        <v>14</v>
      </c>
      <c r="B2075" t="s">
        <v>174</v>
      </c>
      <c r="C2075" t="s">
        <v>45</v>
      </c>
      <c r="D2075" t="s">
        <v>21</v>
      </c>
      <c r="E2075" t="s">
        <v>37</v>
      </c>
      <c r="F2075" s="18">
        <v>41509</v>
      </c>
      <c r="G2075">
        <v>362409198</v>
      </c>
      <c r="H2075" s="18">
        <v>41524</v>
      </c>
      <c r="I2075">
        <v>3790</v>
      </c>
      <c r="J2075">
        <v>437.2</v>
      </c>
      <c r="K2075">
        <v>263.33</v>
      </c>
      <c r="L2075">
        <v>1656988</v>
      </c>
      <c r="M2075">
        <v>998020.7</v>
      </c>
      <c r="N2075">
        <v>658967.30000000005</v>
      </c>
    </row>
    <row r="2076" spans="1:14">
      <c r="A2076" t="s">
        <v>23</v>
      </c>
      <c r="B2076" t="s">
        <v>74</v>
      </c>
      <c r="C2076" t="s">
        <v>50</v>
      </c>
      <c r="D2076" t="s">
        <v>17</v>
      </c>
      <c r="E2076" t="s">
        <v>22</v>
      </c>
      <c r="F2076" s="18">
        <v>41020</v>
      </c>
      <c r="G2076">
        <v>877084767</v>
      </c>
      <c r="H2076" s="18">
        <v>41069</v>
      </c>
      <c r="I2076">
        <v>7728</v>
      </c>
      <c r="J2076">
        <v>421.89</v>
      </c>
      <c r="K2076">
        <v>364.69</v>
      </c>
      <c r="L2076">
        <v>3260365.92</v>
      </c>
      <c r="M2076">
        <v>2818324.32</v>
      </c>
      <c r="N2076">
        <v>442041.59999999998</v>
      </c>
    </row>
    <row r="2077" spans="1:14">
      <c r="A2077" t="s">
        <v>40</v>
      </c>
      <c r="B2077" t="s">
        <v>153</v>
      </c>
      <c r="C2077" t="s">
        <v>36</v>
      </c>
      <c r="D2077" t="s">
        <v>17</v>
      </c>
      <c r="E2077" t="s">
        <v>22</v>
      </c>
      <c r="F2077" s="18">
        <v>40895</v>
      </c>
      <c r="G2077">
        <v>374824607</v>
      </c>
      <c r="H2077" s="18">
        <v>40905</v>
      </c>
      <c r="I2077">
        <v>7785</v>
      </c>
      <c r="J2077">
        <v>109.28</v>
      </c>
      <c r="K2077">
        <v>35.840000000000003</v>
      </c>
      <c r="L2077">
        <v>850744.8</v>
      </c>
      <c r="M2077">
        <v>279014.40000000002</v>
      </c>
      <c r="N2077">
        <v>571730.4</v>
      </c>
    </row>
    <row r="2078" spans="1:14">
      <c r="A2078" t="s">
        <v>40</v>
      </c>
      <c r="B2078" t="s">
        <v>188</v>
      </c>
      <c r="C2078" t="s">
        <v>43</v>
      </c>
      <c r="D2078" t="s">
        <v>17</v>
      </c>
      <c r="E2078" t="s">
        <v>22</v>
      </c>
      <c r="F2078" s="18">
        <v>42709</v>
      </c>
      <c r="G2078">
        <v>469740045</v>
      </c>
      <c r="H2078" s="18">
        <v>42718</v>
      </c>
      <c r="I2078">
        <v>5373</v>
      </c>
      <c r="J2078">
        <v>651.21</v>
      </c>
      <c r="K2078">
        <v>524.96</v>
      </c>
      <c r="L2078">
        <v>3498951.33</v>
      </c>
      <c r="M2078">
        <v>2820610.08</v>
      </c>
      <c r="N2078">
        <v>678341.25</v>
      </c>
    </row>
    <row r="2079" spans="1:14">
      <c r="A2079" t="s">
        <v>31</v>
      </c>
      <c r="B2079" t="s">
        <v>99</v>
      </c>
      <c r="C2079" t="s">
        <v>71</v>
      </c>
      <c r="D2079" t="s">
        <v>21</v>
      </c>
      <c r="E2079" t="s">
        <v>18</v>
      </c>
      <c r="F2079" s="18">
        <v>41509</v>
      </c>
      <c r="G2079">
        <v>146254909</v>
      </c>
      <c r="H2079" s="18">
        <v>41546</v>
      </c>
      <c r="I2079">
        <v>8932</v>
      </c>
      <c r="J2079">
        <v>154.06</v>
      </c>
      <c r="K2079">
        <v>90.93</v>
      </c>
      <c r="L2079">
        <v>1376063.92</v>
      </c>
      <c r="M2079">
        <v>812186.76</v>
      </c>
      <c r="N2079">
        <v>563877.16</v>
      </c>
    </row>
    <row r="2080" spans="1:14">
      <c r="A2080" t="s">
        <v>23</v>
      </c>
      <c r="B2080" t="s">
        <v>128</v>
      </c>
      <c r="C2080" t="s">
        <v>36</v>
      </c>
      <c r="D2080" t="s">
        <v>17</v>
      </c>
      <c r="E2080" t="s">
        <v>22</v>
      </c>
      <c r="F2080" s="18">
        <v>41028</v>
      </c>
      <c r="G2080">
        <v>709105527</v>
      </c>
      <c r="H2080" s="18">
        <v>41030</v>
      </c>
      <c r="I2080">
        <v>8938</v>
      </c>
      <c r="J2080">
        <v>109.28</v>
      </c>
      <c r="K2080">
        <v>35.840000000000003</v>
      </c>
      <c r="L2080">
        <v>976744.64</v>
      </c>
      <c r="M2080">
        <v>320337.91999999998</v>
      </c>
      <c r="N2080">
        <v>656406.72</v>
      </c>
    </row>
    <row r="2081" spans="1:14">
      <c r="A2081" t="s">
        <v>26</v>
      </c>
      <c r="B2081" t="s">
        <v>186</v>
      </c>
      <c r="C2081" t="s">
        <v>43</v>
      </c>
      <c r="D2081" t="s">
        <v>21</v>
      </c>
      <c r="E2081" t="s">
        <v>18</v>
      </c>
      <c r="F2081" s="18">
        <v>41241</v>
      </c>
      <c r="G2081">
        <v>833340728</v>
      </c>
      <c r="H2081" s="18">
        <v>41242</v>
      </c>
      <c r="I2081">
        <v>2895</v>
      </c>
      <c r="J2081">
        <v>651.21</v>
      </c>
      <c r="K2081">
        <v>524.96</v>
      </c>
      <c r="L2081">
        <v>1885252.95</v>
      </c>
      <c r="M2081">
        <v>1519759.2</v>
      </c>
      <c r="N2081">
        <v>365493.75</v>
      </c>
    </row>
    <row r="2082" spans="1:14">
      <c r="A2082" t="s">
        <v>23</v>
      </c>
      <c r="B2082" t="s">
        <v>83</v>
      </c>
      <c r="C2082" t="s">
        <v>50</v>
      </c>
      <c r="D2082" t="s">
        <v>17</v>
      </c>
      <c r="E2082" t="s">
        <v>37</v>
      </c>
      <c r="F2082" s="18">
        <v>42513</v>
      </c>
      <c r="G2082">
        <v>614321839</v>
      </c>
      <c r="H2082" s="18">
        <v>42556</v>
      </c>
      <c r="I2082">
        <v>339</v>
      </c>
      <c r="J2082">
        <v>421.89</v>
      </c>
      <c r="K2082">
        <v>364.69</v>
      </c>
      <c r="L2082">
        <v>143020.71</v>
      </c>
      <c r="M2082">
        <v>123629.91</v>
      </c>
      <c r="N2082">
        <v>19390.8</v>
      </c>
    </row>
    <row r="2083" spans="1:14">
      <c r="A2083" t="s">
        <v>26</v>
      </c>
      <c r="B2083" t="s">
        <v>104</v>
      </c>
      <c r="C2083" t="s">
        <v>71</v>
      </c>
      <c r="D2083" t="s">
        <v>21</v>
      </c>
      <c r="E2083" t="s">
        <v>22</v>
      </c>
      <c r="F2083" s="18">
        <v>41444</v>
      </c>
      <c r="G2083">
        <v>217722690</v>
      </c>
      <c r="H2083" s="18">
        <v>41468</v>
      </c>
      <c r="I2083">
        <v>7837</v>
      </c>
      <c r="J2083">
        <v>154.06</v>
      </c>
      <c r="K2083">
        <v>90.93</v>
      </c>
      <c r="L2083">
        <v>1207368.22</v>
      </c>
      <c r="M2083">
        <v>712618.41</v>
      </c>
      <c r="N2083">
        <v>494749.81</v>
      </c>
    </row>
    <row r="2084" spans="1:14">
      <c r="A2084" t="s">
        <v>23</v>
      </c>
      <c r="B2084" t="s">
        <v>103</v>
      </c>
      <c r="C2084" t="s">
        <v>45</v>
      </c>
      <c r="D2084" t="s">
        <v>17</v>
      </c>
      <c r="E2084" t="s">
        <v>29</v>
      </c>
      <c r="F2084" s="18">
        <v>40561</v>
      </c>
      <c r="G2084">
        <v>329529607</v>
      </c>
      <c r="H2084" s="18">
        <v>40566</v>
      </c>
      <c r="I2084">
        <v>3988</v>
      </c>
      <c r="J2084">
        <v>437.2</v>
      </c>
      <c r="K2084">
        <v>263.33</v>
      </c>
      <c r="L2084">
        <v>1743553.6</v>
      </c>
      <c r="M2084">
        <v>1050160.04</v>
      </c>
      <c r="N2084">
        <v>693393.56</v>
      </c>
    </row>
    <row r="2085" spans="1:14">
      <c r="A2085" t="s">
        <v>40</v>
      </c>
      <c r="B2085" t="s">
        <v>222</v>
      </c>
      <c r="C2085" t="s">
        <v>45</v>
      </c>
      <c r="D2085" t="s">
        <v>17</v>
      </c>
      <c r="E2085" t="s">
        <v>22</v>
      </c>
      <c r="F2085" s="18">
        <v>41394</v>
      </c>
      <c r="G2085">
        <v>806041419</v>
      </c>
      <c r="H2085" s="18">
        <v>41430</v>
      </c>
      <c r="I2085">
        <v>4423</v>
      </c>
      <c r="J2085">
        <v>437.2</v>
      </c>
      <c r="K2085">
        <v>263.33</v>
      </c>
      <c r="L2085">
        <v>1933735.6</v>
      </c>
      <c r="M2085">
        <v>1164708.5900000001</v>
      </c>
      <c r="N2085">
        <v>769027.01</v>
      </c>
    </row>
    <row r="2086" spans="1:14">
      <c r="A2086" t="s">
        <v>23</v>
      </c>
      <c r="B2086" t="s">
        <v>208</v>
      </c>
      <c r="C2086" t="s">
        <v>59</v>
      </c>
      <c r="D2086" t="s">
        <v>17</v>
      </c>
      <c r="E2086" t="s">
        <v>29</v>
      </c>
      <c r="F2086" s="18">
        <v>40328</v>
      </c>
      <c r="G2086">
        <v>223869454</v>
      </c>
      <c r="H2086" s="18">
        <v>40356</v>
      </c>
      <c r="I2086">
        <v>6801</v>
      </c>
      <c r="J2086">
        <v>9.33</v>
      </c>
      <c r="K2086">
        <v>6.92</v>
      </c>
      <c r="L2086">
        <v>63453.33</v>
      </c>
      <c r="M2086">
        <v>47062.92</v>
      </c>
      <c r="N2086">
        <v>16390.41</v>
      </c>
    </row>
    <row r="2087" spans="1:14">
      <c r="A2087" t="s">
        <v>40</v>
      </c>
      <c r="B2087" t="s">
        <v>150</v>
      </c>
      <c r="C2087" t="s">
        <v>33</v>
      </c>
      <c r="D2087" t="s">
        <v>21</v>
      </c>
      <c r="E2087" t="s">
        <v>18</v>
      </c>
      <c r="F2087" s="18">
        <v>41057</v>
      </c>
      <c r="G2087">
        <v>829937541</v>
      </c>
      <c r="H2087" s="18">
        <v>41090</v>
      </c>
      <c r="I2087">
        <v>5816</v>
      </c>
      <c r="J2087">
        <v>81.73</v>
      </c>
      <c r="K2087">
        <v>56.67</v>
      </c>
      <c r="L2087">
        <v>475341.68</v>
      </c>
      <c r="M2087">
        <v>329592.71999999997</v>
      </c>
      <c r="N2087">
        <v>145748.96</v>
      </c>
    </row>
    <row r="2088" spans="1:14">
      <c r="A2088" t="s">
        <v>26</v>
      </c>
      <c r="B2088" t="s">
        <v>30</v>
      </c>
      <c r="C2088" t="s">
        <v>25</v>
      </c>
      <c r="D2088" t="s">
        <v>17</v>
      </c>
      <c r="E2088" t="s">
        <v>29</v>
      </c>
      <c r="F2088" s="18">
        <v>42127</v>
      </c>
      <c r="G2088">
        <v>891482007</v>
      </c>
      <c r="H2088" s="18">
        <v>42140</v>
      </c>
      <c r="I2088">
        <v>8191</v>
      </c>
      <c r="J2088">
        <v>47.45</v>
      </c>
      <c r="K2088">
        <v>31.79</v>
      </c>
      <c r="L2088">
        <v>388662.95</v>
      </c>
      <c r="M2088">
        <v>260391.89</v>
      </c>
      <c r="N2088">
        <v>128271.06</v>
      </c>
    </row>
    <row r="2089" spans="1:14">
      <c r="A2089" t="s">
        <v>40</v>
      </c>
      <c r="B2089" t="s">
        <v>166</v>
      </c>
      <c r="C2089" t="s">
        <v>45</v>
      </c>
      <c r="D2089" t="s">
        <v>17</v>
      </c>
      <c r="E2089" t="s">
        <v>29</v>
      </c>
      <c r="F2089" s="18">
        <v>41093</v>
      </c>
      <c r="G2089">
        <v>546051681</v>
      </c>
      <c r="H2089" s="18">
        <v>41115</v>
      </c>
      <c r="I2089">
        <v>7682</v>
      </c>
      <c r="J2089">
        <v>437.2</v>
      </c>
      <c r="K2089">
        <v>263.33</v>
      </c>
      <c r="L2089">
        <v>3358570.4</v>
      </c>
      <c r="M2089">
        <v>2022901.06</v>
      </c>
      <c r="N2089">
        <v>1335669.3400000001</v>
      </c>
    </row>
    <row r="2090" spans="1:14">
      <c r="A2090" t="s">
        <v>26</v>
      </c>
      <c r="B2090" t="s">
        <v>194</v>
      </c>
      <c r="C2090" t="s">
        <v>16</v>
      </c>
      <c r="D2090" t="s">
        <v>21</v>
      </c>
      <c r="E2090" t="s">
        <v>22</v>
      </c>
      <c r="F2090" s="18">
        <v>41430</v>
      </c>
      <c r="G2090">
        <v>451507890</v>
      </c>
      <c r="H2090" s="18">
        <v>41453</v>
      </c>
      <c r="I2090">
        <v>73</v>
      </c>
      <c r="J2090">
        <v>255.28</v>
      </c>
      <c r="K2090">
        <v>159.41999999999999</v>
      </c>
      <c r="L2090">
        <v>18635.439999999999</v>
      </c>
      <c r="M2090">
        <v>11637.66</v>
      </c>
      <c r="N2090">
        <v>6997.78</v>
      </c>
    </row>
    <row r="2091" spans="1:14">
      <c r="A2091" t="s">
        <v>40</v>
      </c>
      <c r="B2091" t="s">
        <v>65</v>
      </c>
      <c r="C2091" t="s">
        <v>45</v>
      </c>
      <c r="D2091" t="s">
        <v>21</v>
      </c>
      <c r="E2091" t="s">
        <v>37</v>
      </c>
      <c r="F2091" s="18">
        <v>42852</v>
      </c>
      <c r="G2091">
        <v>436024463</v>
      </c>
      <c r="H2091" s="18">
        <v>42874</v>
      </c>
      <c r="I2091">
        <v>8183</v>
      </c>
      <c r="J2091">
        <v>437.2</v>
      </c>
      <c r="K2091">
        <v>263.33</v>
      </c>
      <c r="L2091">
        <v>3577607.6</v>
      </c>
      <c r="M2091">
        <v>2154829.39</v>
      </c>
      <c r="N2091">
        <v>1422778.21</v>
      </c>
    </row>
    <row r="2092" spans="1:14">
      <c r="A2092" t="s">
        <v>14</v>
      </c>
      <c r="B2092" t="s">
        <v>19</v>
      </c>
      <c r="C2092" t="s">
        <v>45</v>
      </c>
      <c r="D2092" t="s">
        <v>17</v>
      </c>
      <c r="E2092" t="s">
        <v>18</v>
      </c>
      <c r="F2092" s="18">
        <v>42699</v>
      </c>
      <c r="G2092">
        <v>848087728</v>
      </c>
      <c r="H2092" s="18">
        <v>42734</v>
      </c>
      <c r="I2092">
        <v>6860</v>
      </c>
      <c r="J2092">
        <v>437.2</v>
      </c>
      <c r="K2092">
        <v>263.33</v>
      </c>
      <c r="L2092">
        <v>2999192</v>
      </c>
      <c r="M2092">
        <v>1806443.8</v>
      </c>
      <c r="N2092">
        <v>1192748.2</v>
      </c>
    </row>
    <row r="2093" spans="1:14">
      <c r="A2093" t="s">
        <v>40</v>
      </c>
      <c r="B2093" t="s">
        <v>77</v>
      </c>
      <c r="C2093" t="s">
        <v>79</v>
      </c>
      <c r="D2093" t="s">
        <v>17</v>
      </c>
      <c r="E2093" t="s">
        <v>29</v>
      </c>
      <c r="F2093" s="18">
        <v>42845</v>
      </c>
      <c r="G2093">
        <v>306496512</v>
      </c>
      <c r="H2093" s="18">
        <v>42861</v>
      </c>
      <c r="I2093">
        <v>7984</v>
      </c>
      <c r="J2093">
        <v>668.27</v>
      </c>
      <c r="K2093">
        <v>502.54</v>
      </c>
      <c r="L2093">
        <v>5335467.68</v>
      </c>
      <c r="M2093">
        <v>4012279.36</v>
      </c>
      <c r="N2093">
        <v>1323188.32</v>
      </c>
    </row>
    <row r="2094" spans="1:14">
      <c r="A2094" t="s">
        <v>40</v>
      </c>
      <c r="B2094" t="s">
        <v>189</v>
      </c>
      <c r="C2094" t="s">
        <v>25</v>
      </c>
      <c r="D2094" t="s">
        <v>17</v>
      </c>
      <c r="E2094" t="s">
        <v>18</v>
      </c>
      <c r="F2094" s="18">
        <v>42791</v>
      </c>
      <c r="G2094">
        <v>650362145</v>
      </c>
      <c r="H2094" s="18">
        <v>42827</v>
      </c>
      <c r="I2094">
        <v>5466</v>
      </c>
      <c r="J2094">
        <v>47.45</v>
      </c>
      <c r="K2094">
        <v>31.79</v>
      </c>
      <c r="L2094">
        <v>259361.7</v>
      </c>
      <c r="M2094">
        <v>173764.14</v>
      </c>
      <c r="N2094">
        <v>85597.56</v>
      </c>
    </row>
    <row r="2095" spans="1:14">
      <c r="A2095" t="s">
        <v>23</v>
      </c>
      <c r="B2095" t="s">
        <v>24</v>
      </c>
      <c r="C2095" t="s">
        <v>43</v>
      </c>
      <c r="D2095" t="s">
        <v>21</v>
      </c>
      <c r="E2095" t="s">
        <v>37</v>
      </c>
      <c r="F2095" s="18">
        <v>41040</v>
      </c>
      <c r="G2095">
        <v>189108455</v>
      </c>
      <c r="H2095" s="18">
        <v>41090</v>
      </c>
      <c r="I2095">
        <v>249</v>
      </c>
      <c r="J2095">
        <v>651.21</v>
      </c>
      <c r="K2095">
        <v>524.96</v>
      </c>
      <c r="L2095">
        <v>162151.29</v>
      </c>
      <c r="M2095">
        <v>130715.04</v>
      </c>
      <c r="N2095">
        <v>31436.25</v>
      </c>
    </row>
    <row r="2096" spans="1:14">
      <c r="A2096" t="s">
        <v>23</v>
      </c>
      <c r="B2096" t="s">
        <v>175</v>
      </c>
      <c r="C2096" t="s">
        <v>59</v>
      </c>
      <c r="D2096" t="s">
        <v>21</v>
      </c>
      <c r="E2096" t="s">
        <v>29</v>
      </c>
      <c r="F2096" s="18">
        <v>42018</v>
      </c>
      <c r="G2096">
        <v>452471768</v>
      </c>
      <c r="H2096" s="18">
        <v>42045</v>
      </c>
      <c r="I2096">
        <v>5306</v>
      </c>
      <c r="J2096">
        <v>9.33</v>
      </c>
      <c r="K2096">
        <v>6.92</v>
      </c>
      <c r="L2096">
        <v>49504.98</v>
      </c>
      <c r="M2096">
        <v>36717.519999999997</v>
      </c>
      <c r="N2096">
        <v>12787.46</v>
      </c>
    </row>
    <row r="2097" spans="1:14">
      <c r="A2097" t="s">
        <v>34</v>
      </c>
      <c r="B2097" t="s">
        <v>154</v>
      </c>
      <c r="C2097" t="s">
        <v>20</v>
      </c>
      <c r="D2097" t="s">
        <v>17</v>
      </c>
      <c r="E2097" t="s">
        <v>22</v>
      </c>
      <c r="F2097" s="18">
        <v>40860</v>
      </c>
      <c r="G2097">
        <v>340500915</v>
      </c>
      <c r="H2097" s="18">
        <v>40888</v>
      </c>
      <c r="I2097">
        <v>642</v>
      </c>
      <c r="J2097">
        <v>152.58000000000001</v>
      </c>
      <c r="K2097">
        <v>97.44</v>
      </c>
      <c r="L2097">
        <v>97956.36</v>
      </c>
      <c r="M2097">
        <v>62556.480000000003</v>
      </c>
      <c r="N2097">
        <v>35399.879999999997</v>
      </c>
    </row>
    <row r="2098" spans="1:14">
      <c r="A2098" t="s">
        <v>26</v>
      </c>
      <c r="B2098" t="s">
        <v>143</v>
      </c>
      <c r="C2098" t="s">
        <v>45</v>
      </c>
      <c r="D2098" t="s">
        <v>17</v>
      </c>
      <c r="E2098" t="s">
        <v>22</v>
      </c>
      <c r="F2098" s="18">
        <v>41387</v>
      </c>
      <c r="G2098">
        <v>173557221</v>
      </c>
      <c r="H2098" s="18">
        <v>41410</v>
      </c>
      <c r="I2098">
        <v>8293</v>
      </c>
      <c r="J2098">
        <v>437.2</v>
      </c>
      <c r="K2098">
        <v>263.33</v>
      </c>
      <c r="L2098">
        <v>3625699.6</v>
      </c>
      <c r="M2098">
        <v>2183795.69</v>
      </c>
      <c r="N2098">
        <v>1441903.91</v>
      </c>
    </row>
    <row r="2099" spans="1:14">
      <c r="A2099" t="s">
        <v>40</v>
      </c>
      <c r="B2099" t="s">
        <v>188</v>
      </c>
      <c r="C2099" t="s">
        <v>43</v>
      </c>
      <c r="D2099" t="s">
        <v>21</v>
      </c>
      <c r="E2099" t="s">
        <v>37</v>
      </c>
      <c r="F2099" s="18">
        <v>40892</v>
      </c>
      <c r="G2099">
        <v>342314517</v>
      </c>
      <c r="H2099" s="18">
        <v>40914</v>
      </c>
      <c r="I2099">
        <v>7327</v>
      </c>
      <c r="J2099">
        <v>651.21</v>
      </c>
      <c r="K2099">
        <v>524.96</v>
      </c>
      <c r="L2099">
        <v>4771415.67</v>
      </c>
      <c r="M2099">
        <v>3846381.92</v>
      </c>
      <c r="N2099">
        <v>925033.75</v>
      </c>
    </row>
    <row r="2100" spans="1:14">
      <c r="A2100" t="s">
        <v>26</v>
      </c>
      <c r="B2100" t="s">
        <v>81</v>
      </c>
      <c r="C2100" t="s">
        <v>71</v>
      </c>
      <c r="D2100" t="s">
        <v>21</v>
      </c>
      <c r="E2100" t="s">
        <v>18</v>
      </c>
      <c r="F2100" s="18">
        <v>42592</v>
      </c>
      <c r="G2100">
        <v>857759130</v>
      </c>
      <c r="H2100" s="18">
        <v>42641</v>
      </c>
      <c r="I2100">
        <v>8843</v>
      </c>
      <c r="J2100">
        <v>154.06</v>
      </c>
      <c r="K2100">
        <v>90.93</v>
      </c>
      <c r="L2100">
        <v>1362352.58</v>
      </c>
      <c r="M2100">
        <v>804093.99</v>
      </c>
      <c r="N2100">
        <v>558258.59</v>
      </c>
    </row>
    <row r="2101" spans="1:14">
      <c r="A2101" t="s">
        <v>40</v>
      </c>
      <c r="B2101" t="s">
        <v>216</v>
      </c>
      <c r="C2101" t="s">
        <v>16</v>
      </c>
      <c r="D2101" t="s">
        <v>21</v>
      </c>
      <c r="E2101" t="s">
        <v>37</v>
      </c>
      <c r="F2101" s="18">
        <v>40410</v>
      </c>
      <c r="G2101">
        <v>901189887</v>
      </c>
      <c r="H2101" s="18">
        <v>40424</v>
      </c>
      <c r="I2101">
        <v>969</v>
      </c>
      <c r="J2101">
        <v>255.28</v>
      </c>
      <c r="K2101">
        <v>159.41999999999999</v>
      </c>
      <c r="L2101">
        <v>247366.32</v>
      </c>
      <c r="M2101">
        <v>154477.98000000001</v>
      </c>
      <c r="N2101">
        <v>92888.34</v>
      </c>
    </row>
    <row r="2102" spans="1:14">
      <c r="A2102" t="s">
        <v>23</v>
      </c>
      <c r="B2102" t="s">
        <v>187</v>
      </c>
      <c r="C2102" t="s">
        <v>28</v>
      </c>
      <c r="D2102" t="s">
        <v>21</v>
      </c>
      <c r="E2102" t="s">
        <v>18</v>
      </c>
      <c r="F2102" s="18">
        <v>42490</v>
      </c>
      <c r="G2102">
        <v>174218118</v>
      </c>
      <c r="H2102" s="18">
        <v>42534</v>
      </c>
      <c r="I2102">
        <v>3867</v>
      </c>
      <c r="J2102">
        <v>205.7</v>
      </c>
      <c r="K2102">
        <v>117.11</v>
      </c>
      <c r="L2102">
        <v>795441.9</v>
      </c>
      <c r="M2102">
        <v>452864.37</v>
      </c>
      <c r="N2102">
        <v>342577.53</v>
      </c>
    </row>
    <row r="2103" spans="1:14">
      <c r="A2103" t="s">
        <v>40</v>
      </c>
      <c r="B2103" t="s">
        <v>188</v>
      </c>
      <c r="C2103" t="s">
        <v>43</v>
      </c>
      <c r="D2103" t="s">
        <v>21</v>
      </c>
      <c r="E2103" t="s">
        <v>29</v>
      </c>
      <c r="F2103" s="18">
        <v>42149</v>
      </c>
      <c r="G2103">
        <v>248767650</v>
      </c>
      <c r="H2103" s="18">
        <v>42198</v>
      </c>
      <c r="I2103">
        <v>4731</v>
      </c>
      <c r="J2103">
        <v>651.21</v>
      </c>
      <c r="K2103">
        <v>524.96</v>
      </c>
      <c r="L2103">
        <v>3080874.51</v>
      </c>
      <c r="M2103">
        <v>2483585.7599999998</v>
      </c>
      <c r="N2103">
        <v>597288.75</v>
      </c>
    </row>
    <row r="2104" spans="1:14">
      <c r="A2104" t="s">
        <v>40</v>
      </c>
      <c r="B2104" t="s">
        <v>93</v>
      </c>
      <c r="C2104" t="s">
        <v>33</v>
      </c>
      <c r="D2104" t="s">
        <v>17</v>
      </c>
      <c r="E2104" t="s">
        <v>22</v>
      </c>
      <c r="F2104" s="18">
        <v>41394</v>
      </c>
      <c r="G2104">
        <v>517074811</v>
      </c>
      <c r="H2104" s="18">
        <v>41401</v>
      </c>
      <c r="I2104">
        <v>2782</v>
      </c>
      <c r="J2104">
        <v>81.73</v>
      </c>
      <c r="K2104">
        <v>56.67</v>
      </c>
      <c r="L2104">
        <v>227372.86</v>
      </c>
      <c r="M2104">
        <v>157655.94</v>
      </c>
      <c r="N2104">
        <v>69716.92</v>
      </c>
    </row>
    <row r="2105" spans="1:14">
      <c r="A2105" t="s">
        <v>26</v>
      </c>
      <c r="B2105" t="s">
        <v>176</v>
      </c>
      <c r="C2105" t="s">
        <v>59</v>
      </c>
      <c r="D2105" t="s">
        <v>17</v>
      </c>
      <c r="E2105" t="s">
        <v>22</v>
      </c>
      <c r="F2105" s="18">
        <v>41236</v>
      </c>
      <c r="G2105">
        <v>441688430</v>
      </c>
      <c r="H2105" s="18">
        <v>41269</v>
      </c>
      <c r="I2105">
        <v>4277</v>
      </c>
      <c r="J2105">
        <v>9.33</v>
      </c>
      <c r="K2105">
        <v>6.92</v>
      </c>
      <c r="L2105">
        <v>39904.410000000003</v>
      </c>
      <c r="M2105">
        <v>29596.84</v>
      </c>
      <c r="N2105">
        <v>10307.57</v>
      </c>
    </row>
    <row r="2106" spans="1:14">
      <c r="A2106" t="s">
        <v>34</v>
      </c>
      <c r="B2106" t="s">
        <v>95</v>
      </c>
      <c r="C2106" t="s">
        <v>36</v>
      </c>
      <c r="D2106" t="s">
        <v>21</v>
      </c>
      <c r="E2106" t="s">
        <v>18</v>
      </c>
      <c r="F2106" s="18">
        <v>40309</v>
      </c>
      <c r="G2106">
        <v>905469834</v>
      </c>
      <c r="H2106" s="18">
        <v>40313</v>
      </c>
      <c r="I2106">
        <v>7500</v>
      </c>
      <c r="J2106">
        <v>109.28</v>
      </c>
      <c r="K2106">
        <v>35.840000000000003</v>
      </c>
      <c r="L2106">
        <v>819600</v>
      </c>
      <c r="M2106">
        <v>268800</v>
      </c>
      <c r="N2106">
        <v>550800</v>
      </c>
    </row>
    <row r="2107" spans="1:14">
      <c r="A2107" t="s">
        <v>40</v>
      </c>
      <c r="B2107" t="s">
        <v>97</v>
      </c>
      <c r="C2107" t="s">
        <v>79</v>
      </c>
      <c r="D2107" t="s">
        <v>21</v>
      </c>
      <c r="E2107" t="s">
        <v>18</v>
      </c>
      <c r="F2107" s="18">
        <v>41786</v>
      </c>
      <c r="G2107">
        <v>161592853</v>
      </c>
      <c r="H2107" s="18">
        <v>41823</v>
      </c>
      <c r="I2107">
        <v>7771</v>
      </c>
      <c r="J2107">
        <v>668.27</v>
      </c>
      <c r="K2107">
        <v>502.54</v>
      </c>
      <c r="L2107">
        <v>5193126.17</v>
      </c>
      <c r="M2107">
        <v>3905238.34</v>
      </c>
      <c r="N2107">
        <v>1287887.83</v>
      </c>
    </row>
    <row r="2108" spans="1:14">
      <c r="A2108" t="s">
        <v>31</v>
      </c>
      <c r="B2108" t="s">
        <v>56</v>
      </c>
      <c r="C2108" t="s">
        <v>59</v>
      </c>
      <c r="D2108" t="s">
        <v>17</v>
      </c>
      <c r="E2108" t="s">
        <v>22</v>
      </c>
      <c r="F2108" s="18">
        <v>40931</v>
      </c>
      <c r="G2108">
        <v>583543813</v>
      </c>
      <c r="H2108" s="18">
        <v>40941</v>
      </c>
      <c r="I2108">
        <v>2437</v>
      </c>
      <c r="J2108">
        <v>9.33</v>
      </c>
      <c r="K2108">
        <v>6.92</v>
      </c>
      <c r="L2108">
        <v>22737.21</v>
      </c>
      <c r="M2108">
        <v>16864.04</v>
      </c>
      <c r="N2108">
        <v>5873.17</v>
      </c>
    </row>
    <row r="2109" spans="1:14">
      <c r="A2109" t="s">
        <v>40</v>
      </c>
      <c r="B2109" t="s">
        <v>114</v>
      </c>
      <c r="C2109" t="s">
        <v>20</v>
      </c>
      <c r="D2109" t="s">
        <v>17</v>
      </c>
      <c r="E2109" t="s">
        <v>29</v>
      </c>
      <c r="F2109" s="18">
        <v>40311</v>
      </c>
      <c r="G2109">
        <v>115121543</v>
      </c>
      <c r="H2109" s="18">
        <v>40354</v>
      </c>
      <c r="I2109">
        <v>5878</v>
      </c>
      <c r="J2109">
        <v>152.58000000000001</v>
      </c>
      <c r="K2109">
        <v>97.44</v>
      </c>
      <c r="L2109">
        <v>896865.24</v>
      </c>
      <c r="M2109">
        <v>572752.31999999995</v>
      </c>
      <c r="N2109">
        <v>324112.92</v>
      </c>
    </row>
    <row r="2110" spans="1:14">
      <c r="A2110" t="s">
        <v>23</v>
      </c>
      <c r="B2110" t="s">
        <v>187</v>
      </c>
      <c r="C2110" t="s">
        <v>50</v>
      </c>
      <c r="D2110" t="s">
        <v>17</v>
      </c>
      <c r="E2110" t="s">
        <v>37</v>
      </c>
      <c r="F2110" s="18">
        <v>42883</v>
      </c>
      <c r="G2110">
        <v>820437371</v>
      </c>
      <c r="H2110" s="18">
        <v>42897</v>
      </c>
      <c r="I2110">
        <v>4505</v>
      </c>
      <c r="J2110">
        <v>421.89</v>
      </c>
      <c r="K2110">
        <v>364.69</v>
      </c>
      <c r="L2110">
        <v>1900614.45</v>
      </c>
      <c r="M2110">
        <v>1642928.45</v>
      </c>
      <c r="N2110">
        <v>257686</v>
      </c>
    </row>
    <row r="2111" spans="1:14">
      <c r="A2111" t="s">
        <v>40</v>
      </c>
      <c r="B2111" t="s">
        <v>135</v>
      </c>
      <c r="C2111" t="s">
        <v>43</v>
      </c>
      <c r="D2111" t="s">
        <v>21</v>
      </c>
      <c r="E2111" t="s">
        <v>37</v>
      </c>
      <c r="F2111" s="18">
        <v>42310</v>
      </c>
      <c r="G2111">
        <v>333915126</v>
      </c>
      <c r="H2111" s="18">
        <v>42355</v>
      </c>
      <c r="I2111">
        <v>1761</v>
      </c>
      <c r="J2111">
        <v>651.21</v>
      </c>
      <c r="K2111">
        <v>524.96</v>
      </c>
      <c r="L2111">
        <v>1146780.81</v>
      </c>
      <c r="M2111">
        <v>924454.56</v>
      </c>
      <c r="N2111">
        <v>222326.25</v>
      </c>
    </row>
    <row r="2112" spans="1:14">
      <c r="A2112" t="s">
        <v>23</v>
      </c>
      <c r="B2112" t="s">
        <v>119</v>
      </c>
      <c r="C2112" t="s">
        <v>33</v>
      </c>
      <c r="D2112" t="s">
        <v>21</v>
      </c>
      <c r="E2112" t="s">
        <v>29</v>
      </c>
      <c r="F2112" s="18">
        <v>40945</v>
      </c>
      <c r="G2112">
        <v>410291135</v>
      </c>
      <c r="H2112" s="18">
        <v>40961</v>
      </c>
      <c r="I2112">
        <v>3119</v>
      </c>
      <c r="J2112">
        <v>81.73</v>
      </c>
      <c r="K2112">
        <v>56.67</v>
      </c>
      <c r="L2112">
        <v>254915.87</v>
      </c>
      <c r="M2112">
        <v>176753.73</v>
      </c>
      <c r="N2112">
        <v>78162.14</v>
      </c>
    </row>
    <row r="2113" spans="1:14">
      <c r="A2113" t="s">
        <v>23</v>
      </c>
      <c r="B2113" t="s">
        <v>191</v>
      </c>
      <c r="C2113" t="s">
        <v>16</v>
      </c>
      <c r="D2113" t="s">
        <v>21</v>
      </c>
      <c r="E2113" t="s">
        <v>22</v>
      </c>
      <c r="F2113" s="18">
        <v>42910</v>
      </c>
      <c r="G2113">
        <v>174614226</v>
      </c>
      <c r="H2113" s="18">
        <v>42960</v>
      </c>
      <c r="I2113">
        <v>1085</v>
      </c>
      <c r="J2113">
        <v>255.28</v>
      </c>
      <c r="K2113">
        <v>159.41999999999999</v>
      </c>
      <c r="L2113">
        <v>276978.8</v>
      </c>
      <c r="M2113">
        <v>172970.7</v>
      </c>
      <c r="N2113">
        <v>104008.1</v>
      </c>
    </row>
    <row r="2114" spans="1:14">
      <c r="A2114" t="s">
        <v>40</v>
      </c>
      <c r="B2114" t="s">
        <v>117</v>
      </c>
      <c r="C2114" t="s">
        <v>43</v>
      </c>
      <c r="D2114" t="s">
        <v>17</v>
      </c>
      <c r="E2114" t="s">
        <v>18</v>
      </c>
      <c r="F2114" s="18">
        <v>41654</v>
      </c>
      <c r="G2114">
        <v>172245728</v>
      </c>
      <c r="H2114" s="18">
        <v>41684</v>
      </c>
      <c r="I2114">
        <v>194</v>
      </c>
      <c r="J2114">
        <v>651.21</v>
      </c>
      <c r="K2114">
        <v>524.96</v>
      </c>
      <c r="L2114">
        <v>126334.74</v>
      </c>
      <c r="M2114">
        <v>101842.24000000001</v>
      </c>
      <c r="N2114">
        <v>24492.5</v>
      </c>
    </row>
    <row r="2115" spans="1:14">
      <c r="A2115" t="s">
        <v>23</v>
      </c>
      <c r="B2115" t="s">
        <v>206</v>
      </c>
      <c r="C2115" t="s">
        <v>20</v>
      </c>
      <c r="D2115" t="s">
        <v>21</v>
      </c>
      <c r="E2115" t="s">
        <v>29</v>
      </c>
      <c r="F2115" s="18">
        <v>40696</v>
      </c>
      <c r="G2115">
        <v>118859469</v>
      </c>
      <c r="H2115" s="18">
        <v>40725</v>
      </c>
      <c r="I2115">
        <v>2013</v>
      </c>
      <c r="J2115">
        <v>152.58000000000001</v>
      </c>
      <c r="K2115">
        <v>97.44</v>
      </c>
      <c r="L2115">
        <v>307143.53999999998</v>
      </c>
      <c r="M2115">
        <v>196146.72</v>
      </c>
      <c r="N2115">
        <v>110996.82</v>
      </c>
    </row>
    <row r="2116" spans="1:14">
      <c r="A2116" t="s">
        <v>31</v>
      </c>
      <c r="B2116" t="s">
        <v>57</v>
      </c>
      <c r="C2116" t="s">
        <v>36</v>
      </c>
      <c r="D2116" t="s">
        <v>17</v>
      </c>
      <c r="E2116" t="s">
        <v>37</v>
      </c>
      <c r="F2116" s="18">
        <v>41175</v>
      </c>
      <c r="G2116">
        <v>250441777</v>
      </c>
      <c r="H2116" s="18">
        <v>41207</v>
      </c>
      <c r="I2116">
        <v>142</v>
      </c>
      <c r="J2116">
        <v>109.28</v>
      </c>
      <c r="K2116">
        <v>35.840000000000003</v>
      </c>
      <c r="L2116">
        <v>15517.76</v>
      </c>
      <c r="M2116">
        <v>5089.28</v>
      </c>
      <c r="N2116">
        <v>10428.48</v>
      </c>
    </row>
    <row r="2117" spans="1:14">
      <c r="A2117" t="s">
        <v>31</v>
      </c>
      <c r="B2117" t="s">
        <v>149</v>
      </c>
      <c r="C2117" t="s">
        <v>16</v>
      </c>
      <c r="D2117" t="s">
        <v>17</v>
      </c>
      <c r="E2117" t="s">
        <v>29</v>
      </c>
      <c r="F2117" s="18">
        <v>40475</v>
      </c>
      <c r="G2117">
        <v>873291480</v>
      </c>
      <c r="H2117" s="18">
        <v>40488</v>
      </c>
      <c r="I2117">
        <v>5210</v>
      </c>
      <c r="J2117">
        <v>255.28</v>
      </c>
      <c r="K2117">
        <v>159.41999999999999</v>
      </c>
      <c r="L2117">
        <v>1330008.8</v>
      </c>
      <c r="M2117">
        <v>830578.2</v>
      </c>
      <c r="N2117">
        <v>499430.6</v>
      </c>
    </row>
    <row r="2118" spans="1:14">
      <c r="A2118" t="s">
        <v>26</v>
      </c>
      <c r="B2118" t="s">
        <v>176</v>
      </c>
      <c r="C2118" t="s">
        <v>25</v>
      </c>
      <c r="D2118" t="s">
        <v>17</v>
      </c>
      <c r="E2118" t="s">
        <v>29</v>
      </c>
      <c r="F2118" s="18">
        <v>41896</v>
      </c>
      <c r="G2118">
        <v>114019906</v>
      </c>
      <c r="H2118" s="18">
        <v>41906</v>
      </c>
      <c r="I2118">
        <v>9879</v>
      </c>
      <c r="J2118">
        <v>47.45</v>
      </c>
      <c r="K2118">
        <v>31.79</v>
      </c>
      <c r="L2118">
        <v>468758.55</v>
      </c>
      <c r="M2118">
        <v>314053.40999999997</v>
      </c>
      <c r="N2118">
        <v>154705.14000000001</v>
      </c>
    </row>
    <row r="2119" spans="1:14">
      <c r="A2119" t="s">
        <v>23</v>
      </c>
      <c r="B2119" t="s">
        <v>207</v>
      </c>
      <c r="C2119" t="s">
        <v>45</v>
      </c>
      <c r="D2119" t="s">
        <v>21</v>
      </c>
      <c r="E2119" t="s">
        <v>37</v>
      </c>
      <c r="F2119" s="18">
        <v>42215</v>
      </c>
      <c r="G2119">
        <v>669550883</v>
      </c>
      <c r="H2119" s="18">
        <v>42263</v>
      </c>
      <c r="I2119">
        <v>3840</v>
      </c>
      <c r="J2119">
        <v>437.2</v>
      </c>
      <c r="K2119">
        <v>263.33</v>
      </c>
      <c r="L2119">
        <v>1678848</v>
      </c>
      <c r="M2119">
        <v>1011187.2</v>
      </c>
      <c r="N2119">
        <v>667660.80000000005</v>
      </c>
    </row>
    <row r="2120" spans="1:14">
      <c r="A2120" t="s">
        <v>14</v>
      </c>
      <c r="B2120" t="s">
        <v>185</v>
      </c>
      <c r="C2120" t="s">
        <v>16</v>
      </c>
      <c r="D2120" t="s">
        <v>21</v>
      </c>
      <c r="E2120" t="s">
        <v>29</v>
      </c>
      <c r="F2120" s="18">
        <v>41363</v>
      </c>
      <c r="G2120">
        <v>357120740</v>
      </c>
      <c r="H2120" s="18">
        <v>41378</v>
      </c>
      <c r="I2120">
        <v>8818</v>
      </c>
      <c r="J2120">
        <v>255.28</v>
      </c>
      <c r="K2120">
        <v>159.41999999999999</v>
      </c>
      <c r="L2120">
        <v>2251059.04</v>
      </c>
      <c r="M2120">
        <v>1405765.56</v>
      </c>
      <c r="N2120">
        <v>845293.48</v>
      </c>
    </row>
    <row r="2121" spans="1:14">
      <c r="A2121" t="s">
        <v>40</v>
      </c>
      <c r="B2121" t="s">
        <v>216</v>
      </c>
      <c r="C2121" t="s">
        <v>25</v>
      </c>
      <c r="D2121" t="s">
        <v>21</v>
      </c>
      <c r="E2121" t="s">
        <v>29</v>
      </c>
      <c r="F2121" s="18">
        <v>41044</v>
      </c>
      <c r="G2121">
        <v>664278304</v>
      </c>
      <c r="H2121" s="18">
        <v>41084</v>
      </c>
      <c r="I2121">
        <v>3567</v>
      </c>
      <c r="J2121">
        <v>47.45</v>
      </c>
      <c r="K2121">
        <v>31.79</v>
      </c>
      <c r="L2121">
        <v>169254.15</v>
      </c>
      <c r="M2121">
        <v>113394.93</v>
      </c>
      <c r="N2121">
        <v>55859.22</v>
      </c>
    </row>
    <row r="2122" spans="1:14">
      <c r="A2122" t="s">
        <v>26</v>
      </c>
      <c r="B2122" t="s">
        <v>87</v>
      </c>
      <c r="C2122" t="s">
        <v>28</v>
      </c>
      <c r="D2122" t="s">
        <v>21</v>
      </c>
      <c r="E2122" t="s">
        <v>18</v>
      </c>
      <c r="F2122" s="18">
        <v>40582</v>
      </c>
      <c r="G2122">
        <v>898884904</v>
      </c>
      <c r="H2122" s="18">
        <v>40594</v>
      </c>
      <c r="I2122">
        <v>8873</v>
      </c>
      <c r="J2122">
        <v>205.7</v>
      </c>
      <c r="K2122">
        <v>117.11</v>
      </c>
      <c r="L2122">
        <v>1825176.1</v>
      </c>
      <c r="M2122">
        <v>1039117.03</v>
      </c>
      <c r="N2122">
        <v>786059.07</v>
      </c>
    </row>
    <row r="2123" spans="1:14">
      <c r="A2123" t="s">
        <v>23</v>
      </c>
      <c r="B2123" t="s">
        <v>118</v>
      </c>
      <c r="C2123" t="s">
        <v>33</v>
      </c>
      <c r="D2123" t="s">
        <v>17</v>
      </c>
      <c r="E2123" t="s">
        <v>18</v>
      </c>
      <c r="F2123" s="18">
        <v>41077</v>
      </c>
      <c r="G2123">
        <v>439114367</v>
      </c>
      <c r="H2123" s="18">
        <v>41086</v>
      </c>
      <c r="I2123">
        <v>2554</v>
      </c>
      <c r="J2123">
        <v>81.73</v>
      </c>
      <c r="K2123">
        <v>56.67</v>
      </c>
      <c r="L2123">
        <v>208738.42</v>
      </c>
      <c r="M2123">
        <v>144735.18</v>
      </c>
      <c r="N2123">
        <v>64003.24</v>
      </c>
    </row>
    <row r="2124" spans="1:14">
      <c r="A2124" t="s">
        <v>31</v>
      </c>
      <c r="B2124" t="s">
        <v>44</v>
      </c>
      <c r="C2124" t="s">
        <v>33</v>
      </c>
      <c r="D2124" t="s">
        <v>21</v>
      </c>
      <c r="E2124" t="s">
        <v>29</v>
      </c>
      <c r="F2124" s="18">
        <v>41249</v>
      </c>
      <c r="G2124">
        <v>983453023</v>
      </c>
      <c r="H2124" s="18">
        <v>41274</v>
      </c>
      <c r="I2124">
        <v>4459</v>
      </c>
      <c r="J2124">
        <v>81.73</v>
      </c>
      <c r="K2124">
        <v>56.67</v>
      </c>
      <c r="L2124">
        <v>364434.07</v>
      </c>
      <c r="M2124">
        <v>252691.53</v>
      </c>
      <c r="N2124">
        <v>111742.54</v>
      </c>
    </row>
    <row r="2125" spans="1:14">
      <c r="A2125" t="s">
        <v>40</v>
      </c>
      <c r="B2125" t="s">
        <v>205</v>
      </c>
      <c r="C2125" t="s">
        <v>45</v>
      </c>
      <c r="D2125" t="s">
        <v>17</v>
      </c>
      <c r="E2125" t="s">
        <v>37</v>
      </c>
      <c r="F2125" s="18">
        <v>41592</v>
      </c>
      <c r="G2125">
        <v>700699698</v>
      </c>
      <c r="H2125" s="18">
        <v>41631</v>
      </c>
      <c r="I2125">
        <v>1467</v>
      </c>
      <c r="J2125">
        <v>437.2</v>
      </c>
      <c r="K2125">
        <v>263.33</v>
      </c>
      <c r="L2125">
        <v>641372.4</v>
      </c>
      <c r="M2125">
        <v>386305.11</v>
      </c>
      <c r="N2125">
        <v>255067.29</v>
      </c>
    </row>
    <row r="2126" spans="1:14">
      <c r="A2126" t="s">
        <v>14</v>
      </c>
      <c r="B2126" t="s">
        <v>152</v>
      </c>
      <c r="C2126" t="s">
        <v>28</v>
      </c>
      <c r="D2126" t="s">
        <v>21</v>
      </c>
      <c r="E2126" t="s">
        <v>18</v>
      </c>
      <c r="F2126" s="18">
        <v>40220</v>
      </c>
      <c r="G2126">
        <v>979965722</v>
      </c>
      <c r="H2126" s="18">
        <v>40264</v>
      </c>
      <c r="I2126">
        <v>2489</v>
      </c>
      <c r="J2126">
        <v>205.7</v>
      </c>
      <c r="K2126">
        <v>117.11</v>
      </c>
      <c r="L2126">
        <v>511987.3</v>
      </c>
      <c r="M2126">
        <v>291486.78999999998</v>
      </c>
      <c r="N2126">
        <v>220500.51</v>
      </c>
    </row>
    <row r="2127" spans="1:14">
      <c r="A2127" t="s">
        <v>14</v>
      </c>
      <c r="B2127" t="s">
        <v>64</v>
      </c>
      <c r="C2127" t="s">
        <v>43</v>
      </c>
      <c r="D2127" t="s">
        <v>17</v>
      </c>
      <c r="E2127" t="s">
        <v>22</v>
      </c>
      <c r="F2127" s="18">
        <v>42555</v>
      </c>
      <c r="G2127">
        <v>580674922</v>
      </c>
      <c r="H2127" s="18">
        <v>42577</v>
      </c>
      <c r="I2127">
        <v>3468</v>
      </c>
      <c r="J2127">
        <v>651.21</v>
      </c>
      <c r="K2127">
        <v>524.96</v>
      </c>
      <c r="L2127">
        <v>2258396.2799999998</v>
      </c>
      <c r="M2127">
        <v>1820561.28</v>
      </c>
      <c r="N2127">
        <v>437835</v>
      </c>
    </row>
    <row r="2128" spans="1:14">
      <c r="A2128" t="s">
        <v>23</v>
      </c>
      <c r="B2128" t="s">
        <v>162</v>
      </c>
      <c r="C2128" t="s">
        <v>79</v>
      </c>
      <c r="D2128" t="s">
        <v>17</v>
      </c>
      <c r="E2128" t="s">
        <v>18</v>
      </c>
      <c r="F2128" s="18">
        <v>40574</v>
      </c>
      <c r="G2128">
        <v>582563626</v>
      </c>
      <c r="H2128" s="18">
        <v>40593</v>
      </c>
      <c r="I2128">
        <v>2378</v>
      </c>
      <c r="J2128">
        <v>668.27</v>
      </c>
      <c r="K2128">
        <v>502.54</v>
      </c>
      <c r="L2128">
        <v>1589146.06</v>
      </c>
      <c r="M2128">
        <v>1195040.1200000001</v>
      </c>
      <c r="N2128">
        <v>394105.94</v>
      </c>
    </row>
    <row r="2129" spans="1:14">
      <c r="A2129" t="s">
        <v>31</v>
      </c>
      <c r="B2129" t="s">
        <v>145</v>
      </c>
      <c r="C2129" t="s">
        <v>20</v>
      </c>
      <c r="D2129" t="s">
        <v>21</v>
      </c>
      <c r="E2129" t="s">
        <v>22</v>
      </c>
      <c r="F2129" s="18">
        <v>41859</v>
      </c>
      <c r="G2129">
        <v>335680663</v>
      </c>
      <c r="H2129" s="18">
        <v>41876</v>
      </c>
      <c r="I2129">
        <v>4223</v>
      </c>
      <c r="J2129">
        <v>152.58000000000001</v>
      </c>
      <c r="K2129">
        <v>97.44</v>
      </c>
      <c r="L2129">
        <v>644345.34</v>
      </c>
      <c r="M2129">
        <v>411489.12</v>
      </c>
      <c r="N2129">
        <v>232856.22</v>
      </c>
    </row>
    <row r="2130" spans="1:14">
      <c r="A2130" t="s">
        <v>40</v>
      </c>
      <c r="B2130" t="s">
        <v>216</v>
      </c>
      <c r="C2130" t="s">
        <v>71</v>
      </c>
      <c r="D2130" t="s">
        <v>17</v>
      </c>
      <c r="E2130" t="s">
        <v>29</v>
      </c>
      <c r="F2130" s="18">
        <v>40550</v>
      </c>
      <c r="G2130">
        <v>610387361</v>
      </c>
      <c r="H2130" s="18">
        <v>40563</v>
      </c>
      <c r="I2130">
        <v>6039</v>
      </c>
      <c r="J2130">
        <v>154.06</v>
      </c>
      <c r="K2130">
        <v>90.93</v>
      </c>
      <c r="L2130">
        <v>930368.34</v>
      </c>
      <c r="M2130">
        <v>549126.27</v>
      </c>
      <c r="N2130">
        <v>381242.07</v>
      </c>
    </row>
    <row r="2131" spans="1:14">
      <c r="A2131" t="s">
        <v>34</v>
      </c>
      <c r="B2131" t="s">
        <v>212</v>
      </c>
      <c r="C2131" t="s">
        <v>36</v>
      </c>
      <c r="D2131" t="s">
        <v>17</v>
      </c>
      <c r="E2131" t="s">
        <v>22</v>
      </c>
      <c r="F2131" s="18">
        <v>40856</v>
      </c>
      <c r="G2131">
        <v>447357547</v>
      </c>
      <c r="H2131" s="18">
        <v>40899</v>
      </c>
      <c r="I2131">
        <v>1894</v>
      </c>
      <c r="J2131">
        <v>109.28</v>
      </c>
      <c r="K2131">
        <v>35.840000000000003</v>
      </c>
      <c r="L2131">
        <v>206976.32</v>
      </c>
      <c r="M2131">
        <v>67880.960000000006</v>
      </c>
      <c r="N2131">
        <v>139095.35999999999</v>
      </c>
    </row>
    <row r="2132" spans="1:14">
      <c r="A2132" t="s">
        <v>14</v>
      </c>
      <c r="B2132" t="s">
        <v>19</v>
      </c>
      <c r="C2132" t="s">
        <v>33</v>
      </c>
      <c r="D2132" t="s">
        <v>17</v>
      </c>
      <c r="E2132" t="s">
        <v>37</v>
      </c>
      <c r="F2132" s="18">
        <v>41844</v>
      </c>
      <c r="G2132">
        <v>307577550</v>
      </c>
      <c r="H2132" s="18">
        <v>41847</v>
      </c>
      <c r="I2132">
        <v>7887</v>
      </c>
      <c r="J2132">
        <v>81.73</v>
      </c>
      <c r="K2132">
        <v>56.67</v>
      </c>
      <c r="L2132">
        <v>644604.51</v>
      </c>
      <c r="M2132">
        <v>446956.29</v>
      </c>
      <c r="N2132">
        <v>197648.22</v>
      </c>
    </row>
    <row r="2133" spans="1:14">
      <c r="A2133" t="s">
        <v>14</v>
      </c>
      <c r="B2133" t="s">
        <v>185</v>
      </c>
      <c r="C2133" t="s">
        <v>45</v>
      </c>
      <c r="D2133" t="s">
        <v>17</v>
      </c>
      <c r="E2133" t="s">
        <v>37</v>
      </c>
      <c r="F2133" s="18">
        <v>41587</v>
      </c>
      <c r="G2133">
        <v>722346198</v>
      </c>
      <c r="H2133" s="18">
        <v>41619</v>
      </c>
      <c r="I2133">
        <v>7147</v>
      </c>
      <c r="J2133">
        <v>437.2</v>
      </c>
      <c r="K2133">
        <v>263.33</v>
      </c>
      <c r="L2133">
        <v>3124668.4</v>
      </c>
      <c r="M2133">
        <v>1882019.51</v>
      </c>
      <c r="N2133">
        <v>1242648.8899999999</v>
      </c>
    </row>
    <row r="2134" spans="1:14">
      <c r="A2134" t="s">
        <v>23</v>
      </c>
      <c r="B2134" t="s">
        <v>105</v>
      </c>
      <c r="C2134" t="s">
        <v>20</v>
      </c>
      <c r="D2134" t="s">
        <v>17</v>
      </c>
      <c r="E2134" t="s">
        <v>18</v>
      </c>
      <c r="F2134" s="18">
        <v>41313</v>
      </c>
      <c r="G2134">
        <v>943274819</v>
      </c>
      <c r="H2134" s="18">
        <v>41341</v>
      </c>
      <c r="I2134">
        <v>4836</v>
      </c>
      <c r="J2134">
        <v>152.58000000000001</v>
      </c>
      <c r="K2134">
        <v>97.44</v>
      </c>
      <c r="L2134">
        <v>737876.88</v>
      </c>
      <c r="M2134">
        <v>471219.84</v>
      </c>
      <c r="N2134">
        <v>266657.03999999998</v>
      </c>
    </row>
    <row r="2135" spans="1:14">
      <c r="A2135" t="s">
        <v>26</v>
      </c>
      <c r="B2135" t="s">
        <v>209</v>
      </c>
      <c r="C2135" t="s">
        <v>25</v>
      </c>
      <c r="D2135" t="s">
        <v>21</v>
      </c>
      <c r="E2135" t="s">
        <v>18</v>
      </c>
      <c r="F2135" s="18">
        <v>41255</v>
      </c>
      <c r="G2135">
        <v>292287242</v>
      </c>
      <c r="H2135" s="18">
        <v>41285</v>
      </c>
      <c r="I2135">
        <v>3145</v>
      </c>
      <c r="J2135">
        <v>47.45</v>
      </c>
      <c r="K2135">
        <v>31.79</v>
      </c>
      <c r="L2135">
        <v>149230.25</v>
      </c>
      <c r="M2135">
        <v>99979.55</v>
      </c>
      <c r="N2135">
        <v>49250.7</v>
      </c>
    </row>
    <row r="2136" spans="1:14">
      <c r="A2136" t="s">
        <v>31</v>
      </c>
      <c r="B2136" t="s">
        <v>223</v>
      </c>
      <c r="C2136" t="s">
        <v>71</v>
      </c>
      <c r="D2136" t="s">
        <v>21</v>
      </c>
      <c r="E2136" t="s">
        <v>22</v>
      </c>
      <c r="F2136" s="18">
        <v>42035</v>
      </c>
      <c r="G2136">
        <v>411619794</v>
      </c>
      <c r="H2136" s="18">
        <v>42073</v>
      </c>
      <c r="I2136">
        <v>6299</v>
      </c>
      <c r="J2136">
        <v>154.06</v>
      </c>
      <c r="K2136">
        <v>90.93</v>
      </c>
      <c r="L2136">
        <v>970423.94</v>
      </c>
      <c r="M2136">
        <v>572768.06999999995</v>
      </c>
      <c r="N2136">
        <v>397655.87</v>
      </c>
    </row>
    <row r="2137" spans="1:14">
      <c r="A2137" t="s">
        <v>23</v>
      </c>
      <c r="B2137" t="s">
        <v>148</v>
      </c>
      <c r="C2137" t="s">
        <v>43</v>
      </c>
      <c r="D2137" t="s">
        <v>17</v>
      </c>
      <c r="E2137" t="s">
        <v>37</v>
      </c>
      <c r="F2137" s="18">
        <v>40517</v>
      </c>
      <c r="G2137">
        <v>313821303</v>
      </c>
      <c r="H2137" s="18">
        <v>40560</v>
      </c>
      <c r="I2137">
        <v>5552</v>
      </c>
      <c r="J2137">
        <v>651.21</v>
      </c>
      <c r="K2137">
        <v>524.96</v>
      </c>
      <c r="L2137">
        <v>3615517.92</v>
      </c>
      <c r="M2137">
        <v>2914577.92</v>
      </c>
      <c r="N2137">
        <v>700940</v>
      </c>
    </row>
    <row r="2138" spans="1:14">
      <c r="A2138" t="s">
        <v>23</v>
      </c>
      <c r="B2138" t="s">
        <v>198</v>
      </c>
      <c r="C2138" t="s">
        <v>25</v>
      </c>
      <c r="D2138" t="s">
        <v>17</v>
      </c>
      <c r="E2138" t="s">
        <v>18</v>
      </c>
      <c r="F2138" s="18">
        <v>42249</v>
      </c>
      <c r="G2138">
        <v>431753098</v>
      </c>
      <c r="H2138" s="18">
        <v>42296</v>
      </c>
      <c r="I2138">
        <v>4191</v>
      </c>
      <c r="J2138">
        <v>47.45</v>
      </c>
      <c r="K2138">
        <v>31.79</v>
      </c>
      <c r="L2138">
        <v>198862.95</v>
      </c>
      <c r="M2138">
        <v>133231.89000000001</v>
      </c>
      <c r="N2138">
        <v>65631.06</v>
      </c>
    </row>
    <row r="2139" spans="1:14">
      <c r="A2139" t="s">
        <v>26</v>
      </c>
      <c r="B2139" t="s">
        <v>183</v>
      </c>
      <c r="C2139" t="s">
        <v>16</v>
      </c>
      <c r="D2139" t="s">
        <v>17</v>
      </c>
      <c r="E2139" t="s">
        <v>18</v>
      </c>
      <c r="F2139" s="18">
        <v>40724</v>
      </c>
      <c r="G2139">
        <v>368589007</v>
      </c>
      <c r="H2139" s="18">
        <v>40765</v>
      </c>
      <c r="I2139">
        <v>2533</v>
      </c>
      <c r="J2139">
        <v>255.28</v>
      </c>
      <c r="K2139">
        <v>159.41999999999999</v>
      </c>
      <c r="L2139">
        <v>646624.24</v>
      </c>
      <c r="M2139">
        <v>403810.86</v>
      </c>
      <c r="N2139">
        <v>242813.38</v>
      </c>
    </row>
    <row r="2140" spans="1:14">
      <c r="A2140" t="s">
        <v>40</v>
      </c>
      <c r="B2140" t="s">
        <v>72</v>
      </c>
      <c r="C2140" t="s">
        <v>71</v>
      </c>
      <c r="D2140" t="s">
        <v>21</v>
      </c>
      <c r="E2140" t="s">
        <v>18</v>
      </c>
      <c r="F2140" s="18">
        <v>40886</v>
      </c>
      <c r="G2140">
        <v>247815358</v>
      </c>
      <c r="H2140" s="18">
        <v>40916</v>
      </c>
      <c r="I2140">
        <v>2926</v>
      </c>
      <c r="J2140">
        <v>154.06</v>
      </c>
      <c r="K2140">
        <v>90.93</v>
      </c>
      <c r="L2140">
        <v>450779.56</v>
      </c>
      <c r="M2140">
        <v>266061.18</v>
      </c>
      <c r="N2140">
        <v>184718.38</v>
      </c>
    </row>
    <row r="2141" spans="1:14">
      <c r="A2141" t="s">
        <v>34</v>
      </c>
      <c r="B2141" t="s">
        <v>154</v>
      </c>
      <c r="C2141" t="s">
        <v>36</v>
      </c>
      <c r="D2141" t="s">
        <v>17</v>
      </c>
      <c r="E2141" t="s">
        <v>29</v>
      </c>
      <c r="F2141" s="18">
        <v>41154</v>
      </c>
      <c r="G2141">
        <v>263230979</v>
      </c>
      <c r="H2141" s="18">
        <v>41160</v>
      </c>
      <c r="I2141">
        <v>4751</v>
      </c>
      <c r="J2141">
        <v>109.28</v>
      </c>
      <c r="K2141">
        <v>35.840000000000003</v>
      </c>
      <c r="L2141">
        <v>519189.28</v>
      </c>
      <c r="M2141">
        <v>170275.84</v>
      </c>
      <c r="N2141">
        <v>348913.44</v>
      </c>
    </row>
    <row r="2142" spans="1:14">
      <c r="A2142" t="s">
        <v>14</v>
      </c>
      <c r="B2142" t="s">
        <v>185</v>
      </c>
      <c r="C2142" t="s">
        <v>20</v>
      </c>
      <c r="D2142" t="s">
        <v>21</v>
      </c>
      <c r="E2142" t="s">
        <v>22</v>
      </c>
      <c r="F2142" s="18">
        <v>40334</v>
      </c>
      <c r="G2142">
        <v>228947198</v>
      </c>
      <c r="H2142" s="18">
        <v>40360</v>
      </c>
      <c r="I2142">
        <v>9418</v>
      </c>
      <c r="J2142">
        <v>152.58000000000001</v>
      </c>
      <c r="K2142">
        <v>97.44</v>
      </c>
      <c r="L2142">
        <v>1436998.44</v>
      </c>
      <c r="M2142">
        <v>917689.92</v>
      </c>
      <c r="N2142">
        <v>519308.52</v>
      </c>
    </row>
    <row r="2143" spans="1:14">
      <c r="A2143" t="s">
        <v>40</v>
      </c>
      <c r="B2143" t="s">
        <v>170</v>
      </c>
      <c r="C2143" t="s">
        <v>71</v>
      </c>
      <c r="D2143" t="s">
        <v>21</v>
      </c>
      <c r="E2143" t="s">
        <v>22</v>
      </c>
      <c r="F2143" s="18">
        <v>41772</v>
      </c>
      <c r="G2143">
        <v>929387843</v>
      </c>
      <c r="H2143" s="18">
        <v>41805</v>
      </c>
      <c r="I2143">
        <v>5371</v>
      </c>
      <c r="J2143">
        <v>154.06</v>
      </c>
      <c r="K2143">
        <v>90.93</v>
      </c>
      <c r="L2143">
        <v>827456.26</v>
      </c>
      <c r="M2143">
        <v>488385.03</v>
      </c>
      <c r="N2143">
        <v>339071.23</v>
      </c>
    </row>
    <row r="2144" spans="1:14">
      <c r="A2144" t="s">
        <v>23</v>
      </c>
      <c r="B2144" t="s">
        <v>38</v>
      </c>
      <c r="C2144" t="s">
        <v>79</v>
      </c>
      <c r="D2144" t="s">
        <v>17</v>
      </c>
      <c r="E2144" t="s">
        <v>22</v>
      </c>
      <c r="F2144" s="18">
        <v>40905</v>
      </c>
      <c r="G2144">
        <v>969289243</v>
      </c>
      <c r="H2144" s="18">
        <v>40941</v>
      </c>
      <c r="I2144">
        <v>3082</v>
      </c>
      <c r="J2144">
        <v>668.27</v>
      </c>
      <c r="K2144">
        <v>502.54</v>
      </c>
      <c r="L2144">
        <v>2059608.14</v>
      </c>
      <c r="M2144">
        <v>1548828.28</v>
      </c>
      <c r="N2144">
        <v>510779.86</v>
      </c>
    </row>
    <row r="2145" spans="1:14">
      <c r="A2145" t="s">
        <v>40</v>
      </c>
      <c r="B2145" t="s">
        <v>114</v>
      </c>
      <c r="C2145" t="s">
        <v>43</v>
      </c>
      <c r="D2145" t="s">
        <v>21</v>
      </c>
      <c r="E2145" t="s">
        <v>18</v>
      </c>
      <c r="F2145" s="18">
        <v>40473</v>
      </c>
      <c r="G2145">
        <v>823700225</v>
      </c>
      <c r="H2145" s="18">
        <v>40503</v>
      </c>
      <c r="I2145">
        <v>56</v>
      </c>
      <c r="J2145">
        <v>651.21</v>
      </c>
      <c r="K2145">
        <v>524.96</v>
      </c>
      <c r="L2145">
        <v>36467.760000000002</v>
      </c>
      <c r="M2145">
        <v>29397.759999999998</v>
      </c>
      <c r="N2145">
        <v>7070</v>
      </c>
    </row>
    <row r="2146" spans="1:14">
      <c r="A2146" t="s">
        <v>26</v>
      </c>
      <c r="B2146" t="s">
        <v>30</v>
      </c>
      <c r="C2146" t="s">
        <v>36</v>
      </c>
      <c r="D2146" t="s">
        <v>17</v>
      </c>
      <c r="E2146" t="s">
        <v>22</v>
      </c>
      <c r="F2146" s="18">
        <v>40840</v>
      </c>
      <c r="G2146">
        <v>587982118</v>
      </c>
      <c r="H2146" s="18">
        <v>40864</v>
      </c>
      <c r="I2146">
        <v>5830</v>
      </c>
      <c r="J2146">
        <v>109.28</v>
      </c>
      <c r="K2146">
        <v>35.840000000000003</v>
      </c>
      <c r="L2146">
        <v>637102.4</v>
      </c>
      <c r="M2146">
        <v>208947.20000000001</v>
      </c>
      <c r="N2146">
        <v>428155.2</v>
      </c>
    </row>
    <row r="2147" spans="1:14">
      <c r="A2147" t="s">
        <v>31</v>
      </c>
      <c r="B2147" t="s">
        <v>149</v>
      </c>
      <c r="C2147" t="s">
        <v>28</v>
      </c>
      <c r="D2147" t="s">
        <v>17</v>
      </c>
      <c r="E2147" t="s">
        <v>22</v>
      </c>
      <c r="F2147" s="18">
        <v>41373</v>
      </c>
      <c r="G2147">
        <v>427808749</v>
      </c>
      <c r="H2147" s="18">
        <v>41388</v>
      </c>
      <c r="I2147">
        <v>6971</v>
      </c>
      <c r="J2147">
        <v>205.7</v>
      </c>
      <c r="K2147">
        <v>117.11</v>
      </c>
      <c r="L2147">
        <v>1433934.7</v>
      </c>
      <c r="M2147">
        <v>816373.81</v>
      </c>
      <c r="N2147">
        <v>617560.89</v>
      </c>
    </row>
    <row r="2148" spans="1:14">
      <c r="A2148" t="s">
        <v>14</v>
      </c>
      <c r="B2148" t="s">
        <v>161</v>
      </c>
      <c r="C2148" t="s">
        <v>79</v>
      </c>
      <c r="D2148" t="s">
        <v>21</v>
      </c>
      <c r="E2148" t="s">
        <v>37</v>
      </c>
      <c r="F2148" s="18">
        <v>41833</v>
      </c>
      <c r="G2148">
        <v>129166448</v>
      </c>
      <c r="H2148" s="18">
        <v>41848</v>
      </c>
      <c r="I2148">
        <v>2077</v>
      </c>
      <c r="J2148">
        <v>668.27</v>
      </c>
      <c r="K2148">
        <v>502.54</v>
      </c>
      <c r="L2148">
        <v>1387996.79</v>
      </c>
      <c r="M2148">
        <v>1043775.58</v>
      </c>
      <c r="N2148">
        <v>344221.21</v>
      </c>
    </row>
    <row r="2149" spans="1:14">
      <c r="A2149" t="s">
        <v>26</v>
      </c>
      <c r="B2149" t="s">
        <v>164</v>
      </c>
      <c r="C2149" t="s">
        <v>33</v>
      </c>
      <c r="D2149" t="s">
        <v>21</v>
      </c>
      <c r="E2149" t="s">
        <v>37</v>
      </c>
      <c r="F2149" s="18">
        <v>40982</v>
      </c>
      <c r="G2149">
        <v>448354041</v>
      </c>
      <c r="H2149" s="18">
        <v>41004</v>
      </c>
      <c r="I2149">
        <v>6779</v>
      </c>
      <c r="J2149">
        <v>81.73</v>
      </c>
      <c r="K2149">
        <v>56.67</v>
      </c>
      <c r="L2149">
        <v>554047.67000000004</v>
      </c>
      <c r="M2149">
        <v>384165.93</v>
      </c>
      <c r="N2149">
        <v>169881.74</v>
      </c>
    </row>
    <row r="2150" spans="1:14">
      <c r="A2150" t="s">
        <v>23</v>
      </c>
      <c r="B2150" t="s">
        <v>128</v>
      </c>
      <c r="C2150" t="s">
        <v>20</v>
      </c>
      <c r="D2150" t="s">
        <v>21</v>
      </c>
      <c r="E2150" t="s">
        <v>18</v>
      </c>
      <c r="F2150" s="18">
        <v>40741</v>
      </c>
      <c r="G2150">
        <v>861982858</v>
      </c>
      <c r="H2150" s="18">
        <v>40790</v>
      </c>
      <c r="I2150">
        <v>8738</v>
      </c>
      <c r="J2150">
        <v>152.58000000000001</v>
      </c>
      <c r="K2150">
        <v>97.44</v>
      </c>
      <c r="L2150">
        <v>1333244.04</v>
      </c>
      <c r="M2150">
        <v>851430.72</v>
      </c>
      <c r="N2150">
        <v>481813.32</v>
      </c>
    </row>
    <row r="2151" spans="1:14">
      <c r="A2151" t="s">
        <v>26</v>
      </c>
      <c r="B2151" t="s">
        <v>141</v>
      </c>
      <c r="C2151" t="s">
        <v>50</v>
      </c>
      <c r="D2151" t="s">
        <v>17</v>
      </c>
      <c r="E2151" t="s">
        <v>22</v>
      </c>
      <c r="F2151" s="18">
        <v>42034</v>
      </c>
      <c r="G2151">
        <v>916976726</v>
      </c>
      <c r="H2151" s="18">
        <v>42079</v>
      </c>
      <c r="I2151">
        <v>2645</v>
      </c>
      <c r="J2151">
        <v>421.89</v>
      </c>
      <c r="K2151">
        <v>364.69</v>
      </c>
      <c r="L2151">
        <v>1115899.05</v>
      </c>
      <c r="M2151">
        <v>964605.05</v>
      </c>
      <c r="N2151">
        <v>151294</v>
      </c>
    </row>
    <row r="2152" spans="1:14">
      <c r="A2152" t="s">
        <v>40</v>
      </c>
      <c r="B2152" t="s">
        <v>169</v>
      </c>
      <c r="C2152" t="s">
        <v>43</v>
      </c>
      <c r="D2152" t="s">
        <v>17</v>
      </c>
      <c r="E2152" t="s">
        <v>29</v>
      </c>
      <c r="F2152" s="18">
        <v>40643</v>
      </c>
      <c r="G2152">
        <v>680571973</v>
      </c>
      <c r="H2152" s="18">
        <v>40668</v>
      </c>
      <c r="I2152">
        <v>5225</v>
      </c>
      <c r="J2152">
        <v>651.21</v>
      </c>
      <c r="K2152">
        <v>524.96</v>
      </c>
      <c r="L2152">
        <v>3402572.25</v>
      </c>
      <c r="M2152">
        <v>2742916</v>
      </c>
      <c r="N2152">
        <v>659656.25</v>
      </c>
    </row>
    <row r="2153" spans="1:14">
      <c r="A2153" t="s">
        <v>23</v>
      </c>
      <c r="B2153" t="s">
        <v>181</v>
      </c>
      <c r="C2153" t="s">
        <v>50</v>
      </c>
      <c r="D2153" t="s">
        <v>17</v>
      </c>
      <c r="E2153" t="s">
        <v>18</v>
      </c>
      <c r="F2153" s="18">
        <v>42421</v>
      </c>
      <c r="G2153">
        <v>290317428</v>
      </c>
      <c r="H2153" s="18">
        <v>42462</v>
      </c>
      <c r="I2153">
        <v>233</v>
      </c>
      <c r="J2153">
        <v>421.89</v>
      </c>
      <c r="K2153">
        <v>364.69</v>
      </c>
      <c r="L2153">
        <v>98300.37</v>
      </c>
      <c r="M2153">
        <v>84972.77</v>
      </c>
      <c r="N2153">
        <v>13327.6</v>
      </c>
    </row>
    <row r="2154" spans="1:14">
      <c r="A2154" t="s">
        <v>26</v>
      </c>
      <c r="B2154" t="s">
        <v>164</v>
      </c>
      <c r="C2154" t="s">
        <v>43</v>
      </c>
      <c r="D2154" t="s">
        <v>17</v>
      </c>
      <c r="E2154" t="s">
        <v>37</v>
      </c>
      <c r="F2154" s="18">
        <v>42544</v>
      </c>
      <c r="G2154">
        <v>404074418</v>
      </c>
      <c r="H2154" s="18">
        <v>42551</v>
      </c>
      <c r="I2154">
        <v>3455</v>
      </c>
      <c r="J2154">
        <v>651.21</v>
      </c>
      <c r="K2154">
        <v>524.96</v>
      </c>
      <c r="L2154">
        <v>2249930.5499999998</v>
      </c>
      <c r="M2154">
        <v>1813736.8</v>
      </c>
      <c r="N2154">
        <v>436193.75</v>
      </c>
    </row>
    <row r="2155" spans="1:14">
      <c r="A2155" t="s">
        <v>53</v>
      </c>
      <c r="B2155" t="s">
        <v>210</v>
      </c>
      <c r="C2155" t="s">
        <v>20</v>
      </c>
      <c r="D2155" t="s">
        <v>21</v>
      </c>
      <c r="E2155" t="s">
        <v>37</v>
      </c>
      <c r="F2155" s="18">
        <v>40728</v>
      </c>
      <c r="G2155">
        <v>850016772</v>
      </c>
      <c r="H2155" s="18">
        <v>40758</v>
      </c>
      <c r="I2155">
        <v>7707</v>
      </c>
      <c r="J2155">
        <v>152.58000000000001</v>
      </c>
      <c r="K2155">
        <v>97.44</v>
      </c>
      <c r="L2155">
        <v>1175934.06</v>
      </c>
      <c r="M2155">
        <v>750970.08</v>
      </c>
      <c r="N2155">
        <v>424963.98</v>
      </c>
    </row>
    <row r="2156" spans="1:14">
      <c r="A2156" t="s">
        <v>14</v>
      </c>
      <c r="B2156" t="s">
        <v>161</v>
      </c>
      <c r="C2156" t="s">
        <v>71</v>
      </c>
      <c r="D2156" t="s">
        <v>21</v>
      </c>
      <c r="E2156" t="s">
        <v>37</v>
      </c>
      <c r="F2156" s="18">
        <v>42609</v>
      </c>
      <c r="G2156">
        <v>176630818</v>
      </c>
      <c r="H2156" s="18">
        <v>42632</v>
      </c>
      <c r="I2156">
        <v>7839</v>
      </c>
      <c r="J2156">
        <v>154.06</v>
      </c>
      <c r="K2156">
        <v>90.93</v>
      </c>
      <c r="L2156">
        <v>1207676.3400000001</v>
      </c>
      <c r="M2156">
        <v>712800.27</v>
      </c>
      <c r="N2156">
        <v>494876.07</v>
      </c>
    </row>
    <row r="2157" spans="1:14">
      <c r="A2157" t="s">
        <v>31</v>
      </c>
      <c r="B2157" t="s">
        <v>39</v>
      </c>
      <c r="C2157" t="s">
        <v>50</v>
      </c>
      <c r="D2157" t="s">
        <v>21</v>
      </c>
      <c r="E2157" t="s">
        <v>37</v>
      </c>
      <c r="F2157" s="18">
        <v>41764</v>
      </c>
      <c r="G2157">
        <v>602715384</v>
      </c>
      <c r="H2157" s="18">
        <v>41808</v>
      </c>
      <c r="I2157">
        <v>5731</v>
      </c>
      <c r="J2157">
        <v>421.89</v>
      </c>
      <c r="K2157">
        <v>364.69</v>
      </c>
      <c r="L2157">
        <v>2417851.59</v>
      </c>
      <c r="M2157">
        <v>2090038.39</v>
      </c>
      <c r="N2157">
        <v>327813.2</v>
      </c>
    </row>
    <row r="2158" spans="1:14">
      <c r="A2158" t="s">
        <v>31</v>
      </c>
      <c r="B2158" t="s">
        <v>73</v>
      </c>
      <c r="C2158" t="s">
        <v>33</v>
      </c>
      <c r="D2158" t="s">
        <v>17</v>
      </c>
      <c r="E2158" t="s">
        <v>29</v>
      </c>
      <c r="F2158" s="18">
        <v>40459</v>
      </c>
      <c r="G2158">
        <v>367381799</v>
      </c>
      <c r="H2158" s="18">
        <v>40468</v>
      </c>
      <c r="I2158">
        <v>5293</v>
      </c>
      <c r="J2158">
        <v>81.73</v>
      </c>
      <c r="K2158">
        <v>56.67</v>
      </c>
      <c r="L2158">
        <v>432596.89</v>
      </c>
      <c r="M2158">
        <v>299954.31</v>
      </c>
      <c r="N2158">
        <v>132642.57999999999</v>
      </c>
    </row>
    <row r="2159" spans="1:14">
      <c r="A2159" t="s">
        <v>31</v>
      </c>
      <c r="B2159" t="s">
        <v>99</v>
      </c>
      <c r="C2159" t="s">
        <v>59</v>
      </c>
      <c r="D2159" t="s">
        <v>17</v>
      </c>
      <c r="E2159" t="s">
        <v>18</v>
      </c>
      <c r="F2159" s="18">
        <v>42730</v>
      </c>
      <c r="G2159">
        <v>480053889</v>
      </c>
      <c r="H2159" s="18">
        <v>42757</v>
      </c>
      <c r="I2159">
        <v>7469</v>
      </c>
      <c r="J2159">
        <v>9.33</v>
      </c>
      <c r="K2159">
        <v>6.92</v>
      </c>
      <c r="L2159">
        <v>69685.77</v>
      </c>
      <c r="M2159">
        <v>51685.48</v>
      </c>
      <c r="N2159">
        <v>18000.29</v>
      </c>
    </row>
    <row r="2160" spans="1:14">
      <c r="A2160" t="s">
        <v>26</v>
      </c>
      <c r="B2160" t="s">
        <v>183</v>
      </c>
      <c r="C2160" t="s">
        <v>43</v>
      </c>
      <c r="D2160" t="s">
        <v>21</v>
      </c>
      <c r="E2160" t="s">
        <v>29</v>
      </c>
      <c r="F2160" s="18">
        <v>41939</v>
      </c>
      <c r="G2160">
        <v>670467984</v>
      </c>
      <c r="H2160" s="18">
        <v>41956</v>
      </c>
      <c r="I2160">
        <v>5231</v>
      </c>
      <c r="J2160">
        <v>651.21</v>
      </c>
      <c r="K2160">
        <v>524.96</v>
      </c>
      <c r="L2160">
        <v>3406479.51</v>
      </c>
      <c r="M2160">
        <v>2746065.76</v>
      </c>
      <c r="N2160">
        <v>660413.75</v>
      </c>
    </row>
    <row r="2161" spans="1:14">
      <c r="A2161" t="s">
        <v>40</v>
      </c>
      <c r="B2161" t="s">
        <v>127</v>
      </c>
      <c r="C2161" t="s">
        <v>33</v>
      </c>
      <c r="D2161" t="s">
        <v>17</v>
      </c>
      <c r="E2161" t="s">
        <v>22</v>
      </c>
      <c r="F2161" s="18">
        <v>41519</v>
      </c>
      <c r="G2161">
        <v>738672912</v>
      </c>
      <c r="H2161" s="18">
        <v>41557</v>
      </c>
      <c r="I2161">
        <v>8584</v>
      </c>
      <c r="J2161">
        <v>81.73</v>
      </c>
      <c r="K2161">
        <v>56.67</v>
      </c>
      <c r="L2161">
        <v>701570.32</v>
      </c>
      <c r="M2161">
        <v>486455.28</v>
      </c>
      <c r="N2161">
        <v>215115.04</v>
      </c>
    </row>
    <row r="2162" spans="1:14">
      <c r="A2162" t="s">
        <v>23</v>
      </c>
      <c r="B2162" t="s">
        <v>119</v>
      </c>
      <c r="C2162" t="s">
        <v>36</v>
      </c>
      <c r="D2162" t="s">
        <v>21</v>
      </c>
      <c r="E2162" t="s">
        <v>22</v>
      </c>
      <c r="F2162" s="18">
        <v>42523</v>
      </c>
      <c r="G2162">
        <v>105030000</v>
      </c>
      <c r="H2162" s="18">
        <v>42534</v>
      </c>
      <c r="I2162">
        <v>9566</v>
      </c>
      <c r="J2162">
        <v>109.28</v>
      </c>
      <c r="K2162">
        <v>35.840000000000003</v>
      </c>
      <c r="L2162">
        <v>1045372.48</v>
      </c>
      <c r="M2162">
        <v>342845.44</v>
      </c>
      <c r="N2162">
        <v>702527.04</v>
      </c>
    </row>
    <row r="2163" spans="1:14">
      <c r="A2163" t="s">
        <v>23</v>
      </c>
      <c r="B2163" t="s">
        <v>82</v>
      </c>
      <c r="C2163" t="s">
        <v>25</v>
      </c>
      <c r="D2163" t="s">
        <v>17</v>
      </c>
      <c r="E2163" t="s">
        <v>37</v>
      </c>
      <c r="F2163" s="18">
        <v>42247</v>
      </c>
      <c r="G2163">
        <v>960213077</v>
      </c>
      <c r="H2163" s="18">
        <v>42293</v>
      </c>
      <c r="I2163">
        <v>7242</v>
      </c>
      <c r="J2163">
        <v>47.45</v>
      </c>
      <c r="K2163">
        <v>31.79</v>
      </c>
      <c r="L2163">
        <v>343632.9</v>
      </c>
      <c r="M2163">
        <v>230223.18</v>
      </c>
      <c r="N2163">
        <v>113409.72</v>
      </c>
    </row>
    <row r="2164" spans="1:14">
      <c r="A2164" t="s">
        <v>34</v>
      </c>
      <c r="B2164" t="s">
        <v>68</v>
      </c>
      <c r="C2164" t="s">
        <v>28</v>
      </c>
      <c r="D2164" t="s">
        <v>17</v>
      </c>
      <c r="E2164" t="s">
        <v>18</v>
      </c>
      <c r="F2164" s="18">
        <v>41140</v>
      </c>
      <c r="G2164">
        <v>615208470</v>
      </c>
      <c r="H2164" s="18">
        <v>41156</v>
      </c>
      <c r="I2164">
        <v>2713</v>
      </c>
      <c r="J2164">
        <v>205.7</v>
      </c>
      <c r="K2164">
        <v>117.11</v>
      </c>
      <c r="L2164">
        <v>558064.1</v>
      </c>
      <c r="M2164">
        <v>317719.43</v>
      </c>
      <c r="N2164">
        <v>240344.67</v>
      </c>
    </row>
    <row r="2165" spans="1:14">
      <c r="A2165" t="s">
        <v>53</v>
      </c>
      <c r="B2165" t="s">
        <v>210</v>
      </c>
      <c r="C2165" t="s">
        <v>45</v>
      </c>
      <c r="D2165" t="s">
        <v>21</v>
      </c>
      <c r="E2165" t="s">
        <v>37</v>
      </c>
      <c r="F2165" s="18">
        <v>41425</v>
      </c>
      <c r="G2165">
        <v>951315009</v>
      </c>
      <c r="H2165" s="18">
        <v>41458</v>
      </c>
      <c r="I2165">
        <v>4106</v>
      </c>
      <c r="J2165">
        <v>437.2</v>
      </c>
      <c r="K2165">
        <v>263.33</v>
      </c>
      <c r="L2165">
        <v>1795143.2</v>
      </c>
      <c r="M2165">
        <v>1081232.98</v>
      </c>
      <c r="N2165">
        <v>713910.22</v>
      </c>
    </row>
    <row r="2166" spans="1:14">
      <c r="A2166" t="s">
        <v>31</v>
      </c>
      <c r="B2166" t="s">
        <v>49</v>
      </c>
      <c r="C2166" t="s">
        <v>25</v>
      </c>
      <c r="D2166" t="s">
        <v>21</v>
      </c>
      <c r="E2166" t="s">
        <v>29</v>
      </c>
      <c r="F2166" s="18">
        <v>40179</v>
      </c>
      <c r="G2166">
        <v>770144021</v>
      </c>
      <c r="H2166" s="18">
        <v>40199</v>
      </c>
      <c r="I2166">
        <v>1585</v>
      </c>
      <c r="J2166">
        <v>47.45</v>
      </c>
      <c r="K2166">
        <v>31.79</v>
      </c>
      <c r="L2166">
        <v>75208.25</v>
      </c>
      <c r="M2166">
        <v>50387.15</v>
      </c>
      <c r="N2166">
        <v>24821.1</v>
      </c>
    </row>
    <row r="2167" spans="1:14">
      <c r="A2167" t="s">
        <v>23</v>
      </c>
      <c r="B2167" t="s">
        <v>148</v>
      </c>
      <c r="C2167" t="s">
        <v>45</v>
      </c>
      <c r="D2167" t="s">
        <v>21</v>
      </c>
      <c r="E2167" t="s">
        <v>29</v>
      </c>
      <c r="F2167" s="18">
        <v>41786</v>
      </c>
      <c r="G2167">
        <v>743619334</v>
      </c>
      <c r="H2167" s="18">
        <v>41829</v>
      </c>
      <c r="I2167">
        <v>2341</v>
      </c>
      <c r="J2167">
        <v>437.2</v>
      </c>
      <c r="K2167">
        <v>263.33</v>
      </c>
      <c r="L2167">
        <v>1023485.2</v>
      </c>
      <c r="M2167">
        <v>616455.53</v>
      </c>
      <c r="N2167">
        <v>407029.67</v>
      </c>
    </row>
    <row r="2168" spans="1:14">
      <c r="A2168" t="s">
        <v>23</v>
      </c>
      <c r="B2168" t="s">
        <v>208</v>
      </c>
      <c r="C2168" t="s">
        <v>43</v>
      </c>
      <c r="D2168" t="s">
        <v>21</v>
      </c>
      <c r="E2168" t="s">
        <v>37</v>
      </c>
      <c r="F2168" s="18">
        <v>42719</v>
      </c>
      <c r="G2168">
        <v>263977277</v>
      </c>
      <c r="H2168" s="18">
        <v>42745</v>
      </c>
      <c r="I2168">
        <v>5597</v>
      </c>
      <c r="J2168">
        <v>651.21</v>
      </c>
      <c r="K2168">
        <v>524.96</v>
      </c>
      <c r="L2168">
        <v>3644822.37</v>
      </c>
      <c r="M2168">
        <v>2938201.12</v>
      </c>
      <c r="N2168">
        <v>706621.25</v>
      </c>
    </row>
    <row r="2169" spans="1:14">
      <c r="A2169" t="s">
        <v>34</v>
      </c>
      <c r="B2169" t="s">
        <v>199</v>
      </c>
      <c r="C2169" t="s">
        <v>71</v>
      </c>
      <c r="D2169" t="s">
        <v>21</v>
      </c>
      <c r="E2169" t="s">
        <v>37</v>
      </c>
      <c r="F2169" s="18">
        <v>41224</v>
      </c>
      <c r="G2169">
        <v>593766677</v>
      </c>
      <c r="H2169" s="18">
        <v>41259</v>
      </c>
      <c r="I2169">
        <v>7609</v>
      </c>
      <c r="J2169">
        <v>154.06</v>
      </c>
      <c r="K2169">
        <v>90.93</v>
      </c>
      <c r="L2169">
        <v>1172242.54</v>
      </c>
      <c r="M2169">
        <v>691886.37</v>
      </c>
      <c r="N2169">
        <v>480356.17</v>
      </c>
    </row>
    <row r="2170" spans="1:14">
      <c r="A2170" t="s">
        <v>40</v>
      </c>
      <c r="B2170" t="s">
        <v>131</v>
      </c>
      <c r="C2170" t="s">
        <v>43</v>
      </c>
      <c r="D2170" t="s">
        <v>21</v>
      </c>
      <c r="E2170" t="s">
        <v>22</v>
      </c>
      <c r="F2170" s="18">
        <v>41467</v>
      </c>
      <c r="G2170">
        <v>815848863</v>
      </c>
      <c r="H2170" s="18">
        <v>41513</v>
      </c>
      <c r="I2170">
        <v>6663</v>
      </c>
      <c r="J2170">
        <v>651.21</v>
      </c>
      <c r="K2170">
        <v>524.96</v>
      </c>
      <c r="L2170">
        <v>4339012.2300000004</v>
      </c>
      <c r="M2170">
        <v>3497808.48</v>
      </c>
      <c r="N2170">
        <v>841203.75</v>
      </c>
    </row>
    <row r="2171" spans="1:14">
      <c r="A2171" t="s">
        <v>40</v>
      </c>
      <c r="B2171" t="s">
        <v>65</v>
      </c>
      <c r="C2171" t="s">
        <v>28</v>
      </c>
      <c r="D2171" t="s">
        <v>17</v>
      </c>
      <c r="E2171" t="s">
        <v>37</v>
      </c>
      <c r="F2171" s="18">
        <v>41089</v>
      </c>
      <c r="G2171">
        <v>983397662</v>
      </c>
      <c r="H2171" s="18">
        <v>41115</v>
      </c>
      <c r="I2171">
        <v>8076</v>
      </c>
      <c r="J2171">
        <v>205.7</v>
      </c>
      <c r="K2171">
        <v>117.11</v>
      </c>
      <c r="L2171">
        <v>1661233.2</v>
      </c>
      <c r="M2171">
        <v>945780.36</v>
      </c>
      <c r="N2171">
        <v>715452.84</v>
      </c>
    </row>
    <row r="2172" spans="1:14">
      <c r="A2172" t="s">
        <v>40</v>
      </c>
      <c r="B2172" t="s">
        <v>136</v>
      </c>
      <c r="C2172" t="s">
        <v>79</v>
      </c>
      <c r="D2172" t="s">
        <v>21</v>
      </c>
      <c r="E2172" t="s">
        <v>37</v>
      </c>
      <c r="F2172" s="18">
        <v>40885</v>
      </c>
      <c r="G2172">
        <v>769899404</v>
      </c>
      <c r="H2172" s="18">
        <v>40890</v>
      </c>
      <c r="I2172">
        <v>9197</v>
      </c>
      <c r="J2172">
        <v>668.27</v>
      </c>
      <c r="K2172">
        <v>502.54</v>
      </c>
      <c r="L2172">
        <v>6146079.1900000004</v>
      </c>
      <c r="M2172">
        <v>4621860.38</v>
      </c>
      <c r="N2172">
        <v>1524218.81</v>
      </c>
    </row>
    <row r="2173" spans="1:14">
      <c r="A2173" t="s">
        <v>23</v>
      </c>
      <c r="B2173" t="s">
        <v>63</v>
      </c>
      <c r="C2173" t="s">
        <v>43</v>
      </c>
      <c r="D2173" t="s">
        <v>21</v>
      </c>
      <c r="E2173" t="s">
        <v>37</v>
      </c>
      <c r="F2173" s="18">
        <v>40656</v>
      </c>
      <c r="G2173">
        <v>819152915</v>
      </c>
      <c r="H2173" s="18">
        <v>40657</v>
      </c>
      <c r="I2173">
        <v>4406</v>
      </c>
      <c r="J2173">
        <v>651.21</v>
      </c>
      <c r="K2173">
        <v>524.96</v>
      </c>
      <c r="L2173">
        <v>2869231.26</v>
      </c>
      <c r="M2173">
        <v>2312973.7599999998</v>
      </c>
      <c r="N2173">
        <v>556257.5</v>
      </c>
    </row>
    <row r="2174" spans="1:14">
      <c r="A2174" t="s">
        <v>14</v>
      </c>
      <c r="B2174" t="s">
        <v>62</v>
      </c>
      <c r="C2174" t="s">
        <v>50</v>
      </c>
      <c r="D2174" t="s">
        <v>21</v>
      </c>
      <c r="E2174" t="s">
        <v>22</v>
      </c>
      <c r="F2174" s="18">
        <v>40594</v>
      </c>
      <c r="G2174">
        <v>495269525</v>
      </c>
      <c r="H2174" s="18">
        <v>40639</v>
      </c>
      <c r="I2174">
        <v>113</v>
      </c>
      <c r="J2174">
        <v>421.89</v>
      </c>
      <c r="K2174">
        <v>364.69</v>
      </c>
      <c r="L2174">
        <v>47673.57</v>
      </c>
      <c r="M2174">
        <v>41209.97</v>
      </c>
      <c r="N2174">
        <v>6463.6</v>
      </c>
    </row>
    <row r="2175" spans="1:14">
      <c r="A2175" t="s">
        <v>40</v>
      </c>
      <c r="B2175" t="s">
        <v>130</v>
      </c>
      <c r="C2175" t="s">
        <v>28</v>
      </c>
      <c r="D2175" t="s">
        <v>21</v>
      </c>
      <c r="E2175" t="s">
        <v>18</v>
      </c>
      <c r="F2175" s="18">
        <v>42661</v>
      </c>
      <c r="G2175">
        <v>132673060</v>
      </c>
      <c r="H2175" s="18">
        <v>42665</v>
      </c>
      <c r="I2175">
        <v>9762</v>
      </c>
      <c r="J2175">
        <v>205.7</v>
      </c>
      <c r="K2175">
        <v>117.11</v>
      </c>
      <c r="L2175">
        <v>2008043.4</v>
      </c>
      <c r="M2175">
        <v>1143227.82</v>
      </c>
      <c r="N2175">
        <v>864815.58</v>
      </c>
    </row>
    <row r="2176" spans="1:14">
      <c r="A2176" t="s">
        <v>40</v>
      </c>
      <c r="B2176" t="s">
        <v>144</v>
      </c>
      <c r="C2176" t="s">
        <v>28</v>
      </c>
      <c r="D2176" t="s">
        <v>17</v>
      </c>
      <c r="E2176" t="s">
        <v>37</v>
      </c>
      <c r="F2176" s="18">
        <v>40909</v>
      </c>
      <c r="G2176">
        <v>586099851</v>
      </c>
      <c r="H2176" s="18">
        <v>40922</v>
      </c>
      <c r="I2176">
        <v>8825</v>
      </c>
      <c r="J2176">
        <v>205.7</v>
      </c>
      <c r="K2176">
        <v>117.11</v>
      </c>
      <c r="L2176">
        <v>1815302.5</v>
      </c>
      <c r="M2176">
        <v>1033495.75</v>
      </c>
      <c r="N2176">
        <v>781806.75</v>
      </c>
    </row>
    <row r="2177" spans="1:14">
      <c r="A2177" t="s">
        <v>23</v>
      </c>
      <c r="B2177" t="s">
        <v>168</v>
      </c>
      <c r="C2177" t="s">
        <v>33</v>
      </c>
      <c r="D2177" t="s">
        <v>21</v>
      </c>
      <c r="E2177" t="s">
        <v>22</v>
      </c>
      <c r="F2177" s="18">
        <v>42229</v>
      </c>
      <c r="G2177">
        <v>980598723</v>
      </c>
      <c r="H2177" s="18">
        <v>42271</v>
      </c>
      <c r="I2177">
        <v>9808</v>
      </c>
      <c r="J2177">
        <v>81.73</v>
      </c>
      <c r="K2177">
        <v>56.67</v>
      </c>
      <c r="L2177">
        <v>801607.84</v>
      </c>
      <c r="M2177">
        <v>555819.36</v>
      </c>
      <c r="N2177">
        <v>245788.48</v>
      </c>
    </row>
    <row r="2178" spans="1:14">
      <c r="A2178" t="s">
        <v>26</v>
      </c>
      <c r="B2178" t="s">
        <v>46</v>
      </c>
      <c r="C2178" t="s">
        <v>59</v>
      </c>
      <c r="D2178" t="s">
        <v>21</v>
      </c>
      <c r="E2178" t="s">
        <v>29</v>
      </c>
      <c r="F2178" s="18">
        <v>42834</v>
      </c>
      <c r="G2178">
        <v>961531007</v>
      </c>
      <c r="H2178" s="18">
        <v>42859</v>
      </c>
      <c r="I2178">
        <v>7247</v>
      </c>
      <c r="J2178">
        <v>9.33</v>
      </c>
      <c r="K2178">
        <v>6.92</v>
      </c>
      <c r="L2178">
        <v>67614.509999999995</v>
      </c>
      <c r="M2178">
        <v>50149.24</v>
      </c>
      <c r="N2178">
        <v>17465.27</v>
      </c>
    </row>
    <row r="2179" spans="1:14">
      <c r="A2179" t="s">
        <v>31</v>
      </c>
      <c r="B2179" t="s">
        <v>133</v>
      </c>
      <c r="C2179" t="s">
        <v>45</v>
      </c>
      <c r="D2179" t="s">
        <v>21</v>
      </c>
      <c r="E2179" t="s">
        <v>18</v>
      </c>
      <c r="F2179" s="18">
        <v>40711</v>
      </c>
      <c r="G2179">
        <v>244570529</v>
      </c>
      <c r="H2179" s="18">
        <v>40745</v>
      </c>
      <c r="I2179">
        <v>2709</v>
      </c>
      <c r="J2179">
        <v>437.2</v>
      </c>
      <c r="K2179">
        <v>263.33</v>
      </c>
      <c r="L2179">
        <v>1184374.8</v>
      </c>
      <c r="M2179">
        <v>713360.97</v>
      </c>
      <c r="N2179">
        <v>471013.83</v>
      </c>
    </row>
    <row r="2180" spans="1:14">
      <c r="A2180" t="s">
        <v>40</v>
      </c>
      <c r="B2180" t="s">
        <v>170</v>
      </c>
      <c r="C2180" t="s">
        <v>20</v>
      </c>
      <c r="D2180" t="s">
        <v>17</v>
      </c>
      <c r="E2180" t="s">
        <v>18</v>
      </c>
      <c r="F2180" s="18">
        <v>42533</v>
      </c>
      <c r="G2180">
        <v>865703618</v>
      </c>
      <c r="H2180" s="18">
        <v>42538</v>
      </c>
      <c r="I2180">
        <v>9793</v>
      </c>
      <c r="J2180">
        <v>152.58000000000001</v>
      </c>
      <c r="K2180">
        <v>97.44</v>
      </c>
      <c r="L2180">
        <v>1494215.94</v>
      </c>
      <c r="M2180">
        <v>954229.92</v>
      </c>
      <c r="N2180">
        <v>539986.02</v>
      </c>
    </row>
    <row r="2181" spans="1:14">
      <c r="A2181" t="s">
        <v>26</v>
      </c>
      <c r="B2181" t="s">
        <v>122</v>
      </c>
      <c r="C2181" t="s">
        <v>16</v>
      </c>
      <c r="D2181" t="s">
        <v>17</v>
      </c>
      <c r="E2181" t="s">
        <v>18</v>
      </c>
      <c r="F2181" s="18">
        <v>42916</v>
      </c>
      <c r="G2181">
        <v>431229102</v>
      </c>
      <c r="H2181" s="18">
        <v>42929</v>
      </c>
      <c r="I2181">
        <v>9129</v>
      </c>
      <c r="J2181">
        <v>255.28</v>
      </c>
      <c r="K2181">
        <v>159.41999999999999</v>
      </c>
      <c r="L2181">
        <v>2330451.12</v>
      </c>
      <c r="M2181">
        <v>1455345.18</v>
      </c>
      <c r="N2181">
        <v>875105.94</v>
      </c>
    </row>
    <row r="2182" spans="1:14">
      <c r="A2182" t="s">
        <v>14</v>
      </c>
      <c r="B2182" t="s">
        <v>157</v>
      </c>
      <c r="C2182" t="s">
        <v>28</v>
      </c>
      <c r="D2182" t="s">
        <v>21</v>
      </c>
      <c r="E2182" t="s">
        <v>37</v>
      </c>
      <c r="F2182" s="18">
        <v>42395</v>
      </c>
      <c r="G2182">
        <v>667758309</v>
      </c>
      <c r="H2182" s="18">
        <v>42440</v>
      </c>
      <c r="I2182">
        <v>3378</v>
      </c>
      <c r="J2182">
        <v>205.7</v>
      </c>
      <c r="K2182">
        <v>117.11</v>
      </c>
      <c r="L2182">
        <v>694854.6</v>
      </c>
      <c r="M2182">
        <v>395597.58</v>
      </c>
      <c r="N2182">
        <v>299257.02</v>
      </c>
    </row>
    <row r="2183" spans="1:14">
      <c r="A2183" t="s">
        <v>26</v>
      </c>
      <c r="B2183" t="s">
        <v>141</v>
      </c>
      <c r="C2183" t="s">
        <v>79</v>
      </c>
      <c r="D2183" t="s">
        <v>17</v>
      </c>
      <c r="E2183" t="s">
        <v>37</v>
      </c>
      <c r="F2183" s="18">
        <v>40512</v>
      </c>
      <c r="G2183">
        <v>672215068</v>
      </c>
      <c r="H2183" s="18">
        <v>40536</v>
      </c>
      <c r="I2183">
        <v>2232</v>
      </c>
      <c r="J2183">
        <v>668.27</v>
      </c>
      <c r="K2183">
        <v>502.54</v>
      </c>
      <c r="L2183">
        <v>1491578.64</v>
      </c>
      <c r="M2183">
        <v>1121669.28</v>
      </c>
      <c r="N2183">
        <v>369909.36</v>
      </c>
    </row>
    <row r="2184" spans="1:14">
      <c r="A2184" t="s">
        <v>40</v>
      </c>
      <c r="B2184" t="s">
        <v>113</v>
      </c>
      <c r="C2184" t="s">
        <v>45</v>
      </c>
      <c r="D2184" t="s">
        <v>17</v>
      </c>
      <c r="E2184" t="s">
        <v>37</v>
      </c>
      <c r="F2184" s="18">
        <v>42732</v>
      </c>
      <c r="G2184">
        <v>961835706</v>
      </c>
      <c r="H2184" s="18">
        <v>42774</v>
      </c>
      <c r="I2184">
        <v>7414</v>
      </c>
      <c r="J2184">
        <v>437.2</v>
      </c>
      <c r="K2184">
        <v>263.33</v>
      </c>
      <c r="L2184">
        <v>3241400.8</v>
      </c>
      <c r="M2184">
        <v>1952328.62</v>
      </c>
      <c r="N2184">
        <v>1289072.18</v>
      </c>
    </row>
    <row r="2185" spans="1:14">
      <c r="A2185" t="s">
        <v>26</v>
      </c>
      <c r="B2185" t="s">
        <v>183</v>
      </c>
      <c r="C2185" t="s">
        <v>25</v>
      </c>
      <c r="D2185" t="s">
        <v>21</v>
      </c>
      <c r="E2185" t="s">
        <v>22</v>
      </c>
      <c r="F2185" s="18">
        <v>42458</v>
      </c>
      <c r="G2185">
        <v>324169051</v>
      </c>
      <c r="H2185" s="18">
        <v>42481</v>
      </c>
      <c r="I2185">
        <v>7681</v>
      </c>
      <c r="J2185">
        <v>47.45</v>
      </c>
      <c r="K2185">
        <v>31.79</v>
      </c>
      <c r="L2185">
        <v>364463.45</v>
      </c>
      <c r="M2185">
        <v>244178.99</v>
      </c>
      <c r="N2185">
        <v>120284.46</v>
      </c>
    </row>
    <row r="2186" spans="1:14">
      <c r="A2186" t="s">
        <v>40</v>
      </c>
      <c r="B2186" t="s">
        <v>114</v>
      </c>
      <c r="C2186" t="s">
        <v>16</v>
      </c>
      <c r="D2186" t="s">
        <v>21</v>
      </c>
      <c r="E2186" t="s">
        <v>18</v>
      </c>
      <c r="F2186" s="18">
        <v>41783</v>
      </c>
      <c r="G2186">
        <v>767076432</v>
      </c>
      <c r="H2186" s="18">
        <v>41793</v>
      </c>
      <c r="I2186">
        <v>3817</v>
      </c>
      <c r="J2186">
        <v>255.28</v>
      </c>
      <c r="K2186">
        <v>159.41999999999999</v>
      </c>
      <c r="L2186">
        <v>974403.76</v>
      </c>
      <c r="M2186">
        <v>608506.14</v>
      </c>
      <c r="N2186">
        <v>365897.62</v>
      </c>
    </row>
    <row r="2187" spans="1:14">
      <c r="A2187" t="s">
        <v>40</v>
      </c>
      <c r="B2187" t="s">
        <v>101</v>
      </c>
      <c r="C2187" t="s">
        <v>20</v>
      </c>
      <c r="D2187" t="s">
        <v>17</v>
      </c>
      <c r="E2187" t="s">
        <v>22</v>
      </c>
      <c r="F2187" s="18">
        <v>41806</v>
      </c>
      <c r="G2187">
        <v>768731677</v>
      </c>
      <c r="H2187" s="18">
        <v>41838</v>
      </c>
      <c r="I2187">
        <v>3641</v>
      </c>
      <c r="J2187">
        <v>152.58000000000001</v>
      </c>
      <c r="K2187">
        <v>97.44</v>
      </c>
      <c r="L2187">
        <v>555543.78</v>
      </c>
      <c r="M2187">
        <v>354779.04</v>
      </c>
      <c r="N2187">
        <v>200764.74</v>
      </c>
    </row>
    <row r="2188" spans="1:14">
      <c r="A2188" t="s">
        <v>40</v>
      </c>
      <c r="B2188" t="s">
        <v>184</v>
      </c>
      <c r="C2188" t="s">
        <v>71</v>
      </c>
      <c r="D2188" t="s">
        <v>21</v>
      </c>
      <c r="E2188" t="s">
        <v>22</v>
      </c>
      <c r="F2188" s="18">
        <v>41246</v>
      </c>
      <c r="G2188">
        <v>227621114</v>
      </c>
      <c r="H2188" s="18">
        <v>41274</v>
      </c>
      <c r="I2188">
        <v>7001</v>
      </c>
      <c r="J2188">
        <v>154.06</v>
      </c>
      <c r="K2188">
        <v>90.93</v>
      </c>
      <c r="L2188">
        <v>1078574.06</v>
      </c>
      <c r="M2188">
        <v>636600.93000000005</v>
      </c>
      <c r="N2188">
        <v>441973.13</v>
      </c>
    </row>
    <row r="2189" spans="1:14">
      <c r="A2189" t="s">
        <v>40</v>
      </c>
      <c r="B2189" t="s">
        <v>156</v>
      </c>
      <c r="C2189" t="s">
        <v>33</v>
      </c>
      <c r="D2189" t="s">
        <v>21</v>
      </c>
      <c r="E2189" t="s">
        <v>37</v>
      </c>
      <c r="F2189" s="18">
        <v>40597</v>
      </c>
      <c r="G2189">
        <v>912543570</v>
      </c>
      <c r="H2189" s="18">
        <v>40627</v>
      </c>
      <c r="I2189">
        <v>776</v>
      </c>
      <c r="J2189">
        <v>81.73</v>
      </c>
      <c r="K2189">
        <v>56.67</v>
      </c>
      <c r="L2189">
        <v>63422.48</v>
      </c>
      <c r="M2189">
        <v>43975.92</v>
      </c>
      <c r="N2189">
        <v>19446.560000000001</v>
      </c>
    </row>
    <row r="2190" spans="1:14">
      <c r="A2190" t="s">
        <v>14</v>
      </c>
      <c r="B2190" t="s">
        <v>174</v>
      </c>
      <c r="C2190" t="s">
        <v>43</v>
      </c>
      <c r="D2190" t="s">
        <v>21</v>
      </c>
      <c r="E2190" t="s">
        <v>18</v>
      </c>
      <c r="F2190" s="18">
        <v>40741</v>
      </c>
      <c r="G2190">
        <v>612610375</v>
      </c>
      <c r="H2190" s="18">
        <v>40773</v>
      </c>
      <c r="I2190">
        <v>3878</v>
      </c>
      <c r="J2190">
        <v>651.21</v>
      </c>
      <c r="K2190">
        <v>524.96</v>
      </c>
      <c r="L2190">
        <v>2525392.38</v>
      </c>
      <c r="M2190">
        <v>2035794.88</v>
      </c>
      <c r="N2190">
        <v>489597.5</v>
      </c>
    </row>
    <row r="2191" spans="1:14">
      <c r="A2191" t="s">
        <v>34</v>
      </c>
      <c r="B2191" t="s">
        <v>199</v>
      </c>
      <c r="C2191" t="s">
        <v>20</v>
      </c>
      <c r="D2191" t="s">
        <v>21</v>
      </c>
      <c r="E2191" t="s">
        <v>29</v>
      </c>
      <c r="F2191" s="18">
        <v>41565</v>
      </c>
      <c r="G2191">
        <v>787245357</v>
      </c>
      <c r="H2191" s="18">
        <v>41579</v>
      </c>
      <c r="I2191">
        <v>2250</v>
      </c>
      <c r="J2191">
        <v>152.58000000000001</v>
      </c>
      <c r="K2191">
        <v>97.44</v>
      </c>
      <c r="L2191">
        <v>343305</v>
      </c>
      <c r="M2191">
        <v>219240</v>
      </c>
      <c r="N2191">
        <v>124065</v>
      </c>
    </row>
    <row r="2192" spans="1:14">
      <c r="A2192" t="s">
        <v>14</v>
      </c>
      <c r="B2192" t="s">
        <v>173</v>
      </c>
      <c r="C2192" t="s">
        <v>50</v>
      </c>
      <c r="D2192" t="s">
        <v>21</v>
      </c>
      <c r="E2192" t="s">
        <v>37</v>
      </c>
      <c r="F2192" s="18">
        <v>40581</v>
      </c>
      <c r="G2192">
        <v>716184842</v>
      </c>
      <c r="H2192" s="18">
        <v>40604</v>
      </c>
      <c r="I2192">
        <v>3865</v>
      </c>
      <c r="J2192">
        <v>421.89</v>
      </c>
      <c r="K2192">
        <v>364.69</v>
      </c>
      <c r="L2192">
        <v>1630604.85</v>
      </c>
      <c r="M2192">
        <v>1409526.85</v>
      </c>
      <c r="N2192">
        <v>221078</v>
      </c>
    </row>
    <row r="2193" spans="1:14">
      <c r="A2193" t="s">
        <v>53</v>
      </c>
      <c r="B2193" t="s">
        <v>219</v>
      </c>
      <c r="C2193" t="s">
        <v>45</v>
      </c>
      <c r="D2193" t="s">
        <v>21</v>
      </c>
      <c r="E2193" t="s">
        <v>29</v>
      </c>
      <c r="F2193" s="18">
        <v>42604</v>
      </c>
      <c r="G2193">
        <v>649477660</v>
      </c>
      <c r="H2193" s="18">
        <v>42646</v>
      </c>
      <c r="I2193">
        <v>3727</v>
      </c>
      <c r="J2193">
        <v>437.2</v>
      </c>
      <c r="K2193">
        <v>263.33</v>
      </c>
      <c r="L2193">
        <v>1629444.4</v>
      </c>
      <c r="M2193">
        <v>981430.91</v>
      </c>
      <c r="N2193">
        <v>648013.49</v>
      </c>
    </row>
    <row r="2194" spans="1:14">
      <c r="A2194" t="s">
        <v>40</v>
      </c>
      <c r="B2194" t="s">
        <v>169</v>
      </c>
      <c r="C2194" t="s">
        <v>43</v>
      </c>
      <c r="D2194" t="s">
        <v>21</v>
      </c>
      <c r="E2194" t="s">
        <v>18</v>
      </c>
      <c r="F2194" s="18">
        <v>41773</v>
      </c>
      <c r="G2194">
        <v>457485139</v>
      </c>
      <c r="H2194" s="18">
        <v>41788</v>
      </c>
      <c r="I2194">
        <v>8874</v>
      </c>
      <c r="J2194">
        <v>651.21</v>
      </c>
      <c r="K2194">
        <v>524.96</v>
      </c>
      <c r="L2194">
        <v>5778837.54</v>
      </c>
      <c r="M2194">
        <v>4658495.04</v>
      </c>
      <c r="N2194">
        <v>1120342.5</v>
      </c>
    </row>
    <row r="2195" spans="1:14">
      <c r="A2195" t="s">
        <v>40</v>
      </c>
      <c r="B2195" t="s">
        <v>188</v>
      </c>
      <c r="C2195" t="s">
        <v>25</v>
      </c>
      <c r="D2195" t="s">
        <v>21</v>
      </c>
      <c r="E2195" t="s">
        <v>18</v>
      </c>
      <c r="F2195" s="18">
        <v>42298</v>
      </c>
      <c r="G2195">
        <v>980881106</v>
      </c>
      <c r="H2195" s="18">
        <v>42329</v>
      </c>
      <c r="I2195">
        <v>3372</v>
      </c>
      <c r="J2195">
        <v>47.45</v>
      </c>
      <c r="K2195">
        <v>31.79</v>
      </c>
      <c r="L2195">
        <v>160001.4</v>
      </c>
      <c r="M2195">
        <v>107195.88</v>
      </c>
      <c r="N2195">
        <v>52805.52</v>
      </c>
    </row>
    <row r="2196" spans="1:14">
      <c r="A2196" t="s">
        <v>34</v>
      </c>
      <c r="B2196" t="s">
        <v>85</v>
      </c>
      <c r="C2196" t="s">
        <v>25</v>
      </c>
      <c r="D2196" t="s">
        <v>21</v>
      </c>
      <c r="E2196" t="s">
        <v>22</v>
      </c>
      <c r="F2196" s="18">
        <v>40479</v>
      </c>
      <c r="G2196">
        <v>880651891</v>
      </c>
      <c r="H2196" s="18">
        <v>40514</v>
      </c>
      <c r="I2196">
        <v>3319</v>
      </c>
      <c r="J2196">
        <v>47.45</v>
      </c>
      <c r="K2196">
        <v>31.79</v>
      </c>
      <c r="L2196">
        <v>157486.54999999999</v>
      </c>
      <c r="M2196">
        <v>105511.01</v>
      </c>
      <c r="N2196">
        <v>51975.54</v>
      </c>
    </row>
    <row r="2197" spans="1:14">
      <c r="A2197" t="s">
        <v>40</v>
      </c>
      <c r="B2197" t="s">
        <v>102</v>
      </c>
      <c r="C2197" t="s">
        <v>16</v>
      </c>
      <c r="D2197" t="s">
        <v>21</v>
      </c>
      <c r="E2197" t="s">
        <v>22</v>
      </c>
      <c r="F2197" s="18">
        <v>42689</v>
      </c>
      <c r="G2197">
        <v>688096320</v>
      </c>
      <c r="H2197" s="18">
        <v>42703</v>
      </c>
      <c r="I2197">
        <v>1847</v>
      </c>
      <c r="J2197">
        <v>255.28</v>
      </c>
      <c r="K2197">
        <v>159.41999999999999</v>
      </c>
      <c r="L2197">
        <v>471502.16</v>
      </c>
      <c r="M2197">
        <v>294448.74</v>
      </c>
      <c r="N2197">
        <v>177053.42</v>
      </c>
    </row>
    <row r="2198" spans="1:14">
      <c r="A2198" t="s">
        <v>40</v>
      </c>
      <c r="B2198" t="s">
        <v>65</v>
      </c>
      <c r="C2198" t="s">
        <v>71</v>
      </c>
      <c r="D2198" t="s">
        <v>21</v>
      </c>
      <c r="E2198" t="s">
        <v>37</v>
      </c>
      <c r="F2198" s="18">
        <v>41855</v>
      </c>
      <c r="G2198">
        <v>554825723</v>
      </c>
      <c r="H2198" s="18">
        <v>41875</v>
      </c>
      <c r="I2198">
        <v>4116</v>
      </c>
      <c r="J2198">
        <v>154.06</v>
      </c>
      <c r="K2198">
        <v>90.93</v>
      </c>
      <c r="L2198">
        <v>634110.96</v>
      </c>
      <c r="M2198">
        <v>374267.88</v>
      </c>
      <c r="N2198">
        <v>259843.08</v>
      </c>
    </row>
    <row r="2199" spans="1:14">
      <c r="A2199" t="s">
        <v>34</v>
      </c>
      <c r="B2199" t="s">
        <v>66</v>
      </c>
      <c r="C2199" t="s">
        <v>59</v>
      </c>
      <c r="D2199" t="s">
        <v>21</v>
      </c>
      <c r="E2199" t="s">
        <v>37</v>
      </c>
      <c r="F2199" s="18">
        <v>40978</v>
      </c>
      <c r="G2199">
        <v>702763926</v>
      </c>
      <c r="H2199" s="18">
        <v>41016</v>
      </c>
      <c r="I2199">
        <v>2318</v>
      </c>
      <c r="J2199">
        <v>9.33</v>
      </c>
      <c r="K2199">
        <v>6.92</v>
      </c>
      <c r="L2199">
        <v>21626.94</v>
      </c>
      <c r="M2199">
        <v>16040.56</v>
      </c>
      <c r="N2199">
        <v>5586.38</v>
      </c>
    </row>
    <row r="2200" spans="1:14">
      <c r="A2200" t="s">
        <v>23</v>
      </c>
      <c r="B2200" t="s">
        <v>191</v>
      </c>
      <c r="C2200" t="s">
        <v>36</v>
      </c>
      <c r="D2200" t="s">
        <v>21</v>
      </c>
      <c r="E2200" t="s">
        <v>29</v>
      </c>
      <c r="F2200" s="18">
        <v>40681</v>
      </c>
      <c r="G2200">
        <v>974147260</v>
      </c>
      <c r="H2200" s="18">
        <v>40702</v>
      </c>
      <c r="I2200">
        <v>677</v>
      </c>
      <c r="J2200">
        <v>109.28</v>
      </c>
      <c r="K2200">
        <v>35.840000000000003</v>
      </c>
      <c r="L2200">
        <v>73982.559999999998</v>
      </c>
      <c r="M2200">
        <v>24263.68</v>
      </c>
      <c r="N2200">
        <v>49718.879999999997</v>
      </c>
    </row>
    <row r="2201" spans="1:14">
      <c r="A2201" t="s">
        <v>40</v>
      </c>
      <c r="B2201" t="s">
        <v>201</v>
      </c>
      <c r="C2201" t="s">
        <v>45</v>
      </c>
      <c r="D2201" t="s">
        <v>21</v>
      </c>
      <c r="E2201" t="s">
        <v>37</v>
      </c>
      <c r="F2201" s="18">
        <v>40591</v>
      </c>
      <c r="G2201">
        <v>381524550</v>
      </c>
      <c r="H2201" s="18">
        <v>40599</v>
      </c>
      <c r="I2201">
        <v>448</v>
      </c>
      <c r="J2201">
        <v>437.2</v>
      </c>
      <c r="K2201">
        <v>263.33</v>
      </c>
      <c r="L2201">
        <v>195865.60000000001</v>
      </c>
      <c r="M2201">
        <v>117971.84</v>
      </c>
      <c r="N2201">
        <v>77893.759999999995</v>
      </c>
    </row>
    <row r="2202" spans="1:14">
      <c r="A2202" t="s">
        <v>40</v>
      </c>
      <c r="B2202" t="s">
        <v>69</v>
      </c>
      <c r="C2202" t="s">
        <v>59</v>
      </c>
      <c r="D2202" t="s">
        <v>17</v>
      </c>
      <c r="E2202" t="s">
        <v>29</v>
      </c>
      <c r="F2202" s="18">
        <v>40728</v>
      </c>
      <c r="G2202">
        <v>257757127</v>
      </c>
      <c r="H2202" s="18">
        <v>40730</v>
      </c>
      <c r="I2202">
        <v>4917</v>
      </c>
      <c r="J2202">
        <v>9.33</v>
      </c>
      <c r="K2202">
        <v>6.92</v>
      </c>
      <c r="L2202">
        <v>45875.61</v>
      </c>
      <c r="M2202">
        <v>34025.64</v>
      </c>
      <c r="N2202">
        <v>11849.97</v>
      </c>
    </row>
    <row r="2203" spans="1:14">
      <c r="A2203" t="s">
        <v>40</v>
      </c>
      <c r="B2203" t="s">
        <v>114</v>
      </c>
      <c r="C2203" t="s">
        <v>16</v>
      </c>
      <c r="D2203" t="s">
        <v>17</v>
      </c>
      <c r="E2203" t="s">
        <v>22</v>
      </c>
      <c r="F2203" s="18">
        <v>42879</v>
      </c>
      <c r="G2203">
        <v>206018817</v>
      </c>
      <c r="H2203" s="18">
        <v>42924</v>
      </c>
      <c r="I2203">
        <v>4401</v>
      </c>
      <c r="J2203">
        <v>255.28</v>
      </c>
      <c r="K2203">
        <v>159.41999999999999</v>
      </c>
      <c r="L2203">
        <v>1123487.28</v>
      </c>
      <c r="M2203">
        <v>701607.42</v>
      </c>
      <c r="N2203">
        <v>421879.86</v>
      </c>
    </row>
    <row r="2204" spans="1:14">
      <c r="A2204" t="s">
        <v>40</v>
      </c>
      <c r="B2204" t="s">
        <v>137</v>
      </c>
      <c r="C2204" t="s">
        <v>71</v>
      </c>
      <c r="D2204" t="s">
        <v>21</v>
      </c>
      <c r="E2204" t="s">
        <v>37</v>
      </c>
      <c r="F2204" s="18">
        <v>40926</v>
      </c>
      <c r="G2204">
        <v>349795949</v>
      </c>
      <c r="H2204" s="18">
        <v>40965</v>
      </c>
      <c r="I2204">
        <v>1249</v>
      </c>
      <c r="J2204">
        <v>154.06</v>
      </c>
      <c r="K2204">
        <v>90.93</v>
      </c>
      <c r="L2204">
        <v>192420.94</v>
      </c>
      <c r="M2204">
        <v>113571.57</v>
      </c>
      <c r="N2204">
        <v>78849.37</v>
      </c>
    </row>
    <row r="2205" spans="1:14">
      <c r="A2205" t="s">
        <v>31</v>
      </c>
      <c r="B2205" t="s">
        <v>32</v>
      </c>
      <c r="C2205" t="s">
        <v>25</v>
      </c>
      <c r="D2205" t="s">
        <v>21</v>
      </c>
      <c r="E2205" t="s">
        <v>29</v>
      </c>
      <c r="F2205" s="18">
        <v>41585</v>
      </c>
      <c r="G2205">
        <v>882887351</v>
      </c>
      <c r="H2205" s="18">
        <v>41614</v>
      </c>
      <c r="I2205">
        <v>4842</v>
      </c>
      <c r="J2205">
        <v>47.45</v>
      </c>
      <c r="K2205">
        <v>31.79</v>
      </c>
      <c r="L2205">
        <v>229752.9</v>
      </c>
      <c r="M2205">
        <v>153927.18</v>
      </c>
      <c r="N2205">
        <v>75825.72</v>
      </c>
    </row>
    <row r="2206" spans="1:14">
      <c r="A2206" t="s">
        <v>23</v>
      </c>
      <c r="B2206" t="s">
        <v>80</v>
      </c>
      <c r="C2206" t="s">
        <v>43</v>
      </c>
      <c r="D2206" t="s">
        <v>17</v>
      </c>
      <c r="E2206" t="s">
        <v>37</v>
      </c>
      <c r="F2206" s="18">
        <v>40898</v>
      </c>
      <c r="G2206">
        <v>719404351</v>
      </c>
      <c r="H2206" s="18">
        <v>40918</v>
      </c>
      <c r="I2206">
        <v>6589</v>
      </c>
      <c r="J2206">
        <v>651.21</v>
      </c>
      <c r="K2206">
        <v>524.96</v>
      </c>
      <c r="L2206">
        <v>4290822.6900000004</v>
      </c>
      <c r="M2206">
        <v>3458961.44</v>
      </c>
      <c r="N2206">
        <v>831861.25</v>
      </c>
    </row>
    <row r="2207" spans="1:14">
      <c r="A2207" t="s">
        <v>23</v>
      </c>
      <c r="B2207" t="s">
        <v>218</v>
      </c>
      <c r="C2207" t="s">
        <v>33</v>
      </c>
      <c r="D2207" t="s">
        <v>21</v>
      </c>
      <c r="E2207" t="s">
        <v>29</v>
      </c>
      <c r="F2207" s="18">
        <v>42209</v>
      </c>
      <c r="G2207">
        <v>643770778</v>
      </c>
      <c r="H2207" s="18">
        <v>42216</v>
      </c>
      <c r="I2207">
        <v>4934</v>
      </c>
      <c r="J2207">
        <v>81.73</v>
      </c>
      <c r="K2207">
        <v>56.67</v>
      </c>
      <c r="L2207">
        <v>403255.82</v>
      </c>
      <c r="M2207">
        <v>279609.78000000003</v>
      </c>
      <c r="N2207">
        <v>123646.04</v>
      </c>
    </row>
    <row r="2208" spans="1:14">
      <c r="A2208" t="s">
        <v>31</v>
      </c>
      <c r="B2208" t="s">
        <v>32</v>
      </c>
      <c r="C2208" t="s">
        <v>36</v>
      </c>
      <c r="D2208" t="s">
        <v>17</v>
      </c>
      <c r="E2208" t="s">
        <v>22</v>
      </c>
      <c r="F2208" s="18">
        <v>40956</v>
      </c>
      <c r="G2208">
        <v>160722959</v>
      </c>
      <c r="H2208" s="18">
        <v>41004</v>
      </c>
      <c r="I2208">
        <v>350</v>
      </c>
      <c r="J2208">
        <v>109.28</v>
      </c>
      <c r="K2208">
        <v>35.840000000000003</v>
      </c>
      <c r="L2208">
        <v>38248</v>
      </c>
      <c r="M2208">
        <v>12544</v>
      </c>
      <c r="N2208">
        <v>25704</v>
      </c>
    </row>
    <row r="2209" spans="1:14">
      <c r="A2209" t="s">
        <v>23</v>
      </c>
      <c r="B2209" t="s">
        <v>132</v>
      </c>
      <c r="C2209" t="s">
        <v>50</v>
      </c>
      <c r="D2209" t="s">
        <v>21</v>
      </c>
      <c r="E2209" t="s">
        <v>22</v>
      </c>
      <c r="F2209" s="18">
        <v>42644</v>
      </c>
      <c r="G2209">
        <v>645309722</v>
      </c>
      <c r="H2209" s="18">
        <v>42680</v>
      </c>
      <c r="I2209">
        <v>342</v>
      </c>
      <c r="J2209">
        <v>421.89</v>
      </c>
      <c r="K2209">
        <v>364.69</v>
      </c>
      <c r="L2209">
        <v>144286.38</v>
      </c>
      <c r="M2209">
        <v>124723.98</v>
      </c>
      <c r="N2209">
        <v>19562.400000000001</v>
      </c>
    </row>
    <row r="2210" spans="1:14">
      <c r="A2210" t="s">
        <v>40</v>
      </c>
      <c r="B2210" t="s">
        <v>69</v>
      </c>
      <c r="C2210" t="s">
        <v>45</v>
      </c>
      <c r="D2210" t="s">
        <v>21</v>
      </c>
      <c r="E2210" t="s">
        <v>22</v>
      </c>
      <c r="F2210" s="18">
        <v>42105</v>
      </c>
      <c r="G2210">
        <v>392892396</v>
      </c>
      <c r="H2210" s="18">
        <v>42138</v>
      </c>
      <c r="I2210">
        <v>4446</v>
      </c>
      <c r="J2210">
        <v>437.2</v>
      </c>
      <c r="K2210">
        <v>263.33</v>
      </c>
      <c r="L2210">
        <v>1943791.2</v>
      </c>
      <c r="M2210">
        <v>1170765.18</v>
      </c>
      <c r="N2210">
        <v>773026.02</v>
      </c>
    </row>
    <row r="2211" spans="1:14">
      <c r="A2211" t="s">
        <v>23</v>
      </c>
      <c r="B2211" t="s">
        <v>120</v>
      </c>
      <c r="C2211" t="s">
        <v>28</v>
      </c>
      <c r="D2211" t="s">
        <v>21</v>
      </c>
      <c r="E2211" t="s">
        <v>18</v>
      </c>
      <c r="F2211" s="18">
        <v>41475</v>
      </c>
      <c r="G2211">
        <v>469144809</v>
      </c>
      <c r="H2211" s="18">
        <v>41510</v>
      </c>
      <c r="I2211">
        <v>9229</v>
      </c>
      <c r="J2211">
        <v>205.7</v>
      </c>
      <c r="K2211">
        <v>117.11</v>
      </c>
      <c r="L2211">
        <v>1898405.3</v>
      </c>
      <c r="M2211">
        <v>1080808.19</v>
      </c>
      <c r="N2211">
        <v>817597.11</v>
      </c>
    </row>
    <row r="2212" spans="1:14">
      <c r="A2212" t="s">
        <v>40</v>
      </c>
      <c r="B2212" t="s">
        <v>77</v>
      </c>
      <c r="C2212" t="s">
        <v>71</v>
      </c>
      <c r="D2212" t="s">
        <v>21</v>
      </c>
      <c r="E2212" t="s">
        <v>37</v>
      </c>
      <c r="F2212" s="18">
        <v>40511</v>
      </c>
      <c r="G2212">
        <v>660053288</v>
      </c>
      <c r="H2212" s="18">
        <v>40514</v>
      </c>
      <c r="I2212">
        <v>3291</v>
      </c>
      <c r="J2212">
        <v>154.06</v>
      </c>
      <c r="K2212">
        <v>90.93</v>
      </c>
      <c r="L2212">
        <v>507011.46</v>
      </c>
      <c r="M2212">
        <v>299250.63</v>
      </c>
      <c r="N2212">
        <v>207760.83</v>
      </c>
    </row>
    <row r="2213" spans="1:14">
      <c r="A2213" t="s">
        <v>23</v>
      </c>
      <c r="B2213" t="s">
        <v>128</v>
      </c>
      <c r="C2213" t="s">
        <v>45</v>
      </c>
      <c r="D2213" t="s">
        <v>17</v>
      </c>
      <c r="E2213" t="s">
        <v>29</v>
      </c>
      <c r="F2213" s="18">
        <v>40744</v>
      </c>
      <c r="G2213">
        <v>821916663</v>
      </c>
      <c r="H2213" s="18">
        <v>40781</v>
      </c>
      <c r="I2213">
        <v>2260</v>
      </c>
      <c r="J2213">
        <v>437.2</v>
      </c>
      <c r="K2213">
        <v>263.33</v>
      </c>
      <c r="L2213">
        <v>988072</v>
      </c>
      <c r="M2213">
        <v>595125.80000000005</v>
      </c>
      <c r="N2213">
        <v>392946.2</v>
      </c>
    </row>
    <row r="2214" spans="1:14">
      <c r="A2214" t="s">
        <v>14</v>
      </c>
      <c r="B2214" t="s">
        <v>185</v>
      </c>
      <c r="C2214" t="s">
        <v>33</v>
      </c>
      <c r="D2214" t="s">
        <v>17</v>
      </c>
      <c r="E2214" t="s">
        <v>18</v>
      </c>
      <c r="F2214" s="18">
        <v>41326</v>
      </c>
      <c r="G2214">
        <v>431346261</v>
      </c>
      <c r="H2214" s="18">
        <v>41373</v>
      </c>
      <c r="I2214">
        <v>3799</v>
      </c>
      <c r="J2214">
        <v>81.73</v>
      </c>
      <c r="K2214">
        <v>56.67</v>
      </c>
      <c r="L2214">
        <v>310492.27</v>
      </c>
      <c r="M2214">
        <v>215289.33</v>
      </c>
      <c r="N2214">
        <v>95202.94</v>
      </c>
    </row>
    <row r="2215" spans="1:14">
      <c r="A2215" t="s">
        <v>23</v>
      </c>
      <c r="B2215" t="s">
        <v>51</v>
      </c>
      <c r="C2215" t="s">
        <v>79</v>
      </c>
      <c r="D2215" t="s">
        <v>21</v>
      </c>
      <c r="E2215" t="s">
        <v>18</v>
      </c>
      <c r="F2215" s="18">
        <v>40417</v>
      </c>
      <c r="G2215">
        <v>835265910</v>
      </c>
      <c r="H2215" s="18">
        <v>40452</v>
      </c>
      <c r="I2215">
        <v>2599</v>
      </c>
      <c r="J2215">
        <v>668.27</v>
      </c>
      <c r="K2215">
        <v>502.54</v>
      </c>
      <c r="L2215">
        <v>1736833.73</v>
      </c>
      <c r="M2215">
        <v>1306101.46</v>
      </c>
      <c r="N2215">
        <v>430732.27</v>
      </c>
    </row>
    <row r="2216" spans="1:14">
      <c r="A2216" t="s">
        <v>14</v>
      </c>
      <c r="B2216" t="s">
        <v>157</v>
      </c>
      <c r="C2216" t="s">
        <v>45</v>
      </c>
      <c r="D2216" t="s">
        <v>17</v>
      </c>
      <c r="E2216" t="s">
        <v>22</v>
      </c>
      <c r="F2216" s="18">
        <v>42098</v>
      </c>
      <c r="G2216">
        <v>300911939</v>
      </c>
      <c r="H2216" s="18">
        <v>42113</v>
      </c>
      <c r="I2216">
        <v>5384</v>
      </c>
      <c r="J2216">
        <v>437.2</v>
      </c>
      <c r="K2216">
        <v>263.33</v>
      </c>
      <c r="L2216">
        <v>2353884.7999999998</v>
      </c>
      <c r="M2216">
        <v>1417768.72</v>
      </c>
      <c r="N2216">
        <v>936116.08</v>
      </c>
    </row>
    <row r="2217" spans="1:14">
      <c r="A2217" t="s">
        <v>26</v>
      </c>
      <c r="B2217" t="s">
        <v>183</v>
      </c>
      <c r="C2217" t="s">
        <v>28</v>
      </c>
      <c r="D2217" t="s">
        <v>21</v>
      </c>
      <c r="E2217" t="s">
        <v>37</v>
      </c>
      <c r="F2217" s="18">
        <v>41156</v>
      </c>
      <c r="G2217">
        <v>765833175</v>
      </c>
      <c r="H2217" s="18">
        <v>41194</v>
      </c>
      <c r="I2217">
        <v>5910</v>
      </c>
      <c r="J2217">
        <v>205.7</v>
      </c>
      <c r="K2217">
        <v>117.11</v>
      </c>
      <c r="L2217">
        <v>1215687</v>
      </c>
      <c r="M2217">
        <v>692120.1</v>
      </c>
      <c r="N2217">
        <v>523566.9</v>
      </c>
    </row>
    <row r="2218" spans="1:14">
      <c r="A2218" t="s">
        <v>26</v>
      </c>
      <c r="B2218" t="s">
        <v>122</v>
      </c>
      <c r="C2218" t="s">
        <v>16</v>
      </c>
      <c r="D2218" t="s">
        <v>21</v>
      </c>
      <c r="E2218" t="s">
        <v>22</v>
      </c>
      <c r="F2218" s="18">
        <v>41066</v>
      </c>
      <c r="G2218">
        <v>187890946</v>
      </c>
      <c r="H2218" s="18">
        <v>41086</v>
      </c>
      <c r="I2218">
        <v>9961</v>
      </c>
      <c r="J2218">
        <v>255.28</v>
      </c>
      <c r="K2218">
        <v>159.41999999999999</v>
      </c>
      <c r="L2218">
        <v>2542844.08</v>
      </c>
      <c r="M2218">
        <v>1587982.62</v>
      </c>
      <c r="N2218">
        <v>954861.46</v>
      </c>
    </row>
    <row r="2219" spans="1:14">
      <c r="A2219" t="s">
        <v>23</v>
      </c>
      <c r="B2219" t="s">
        <v>179</v>
      </c>
      <c r="C2219" t="s">
        <v>79</v>
      </c>
      <c r="D2219" t="s">
        <v>17</v>
      </c>
      <c r="E2219" t="s">
        <v>29</v>
      </c>
      <c r="F2219" s="18">
        <v>41543</v>
      </c>
      <c r="G2219">
        <v>195259082</v>
      </c>
      <c r="H2219" s="18">
        <v>41558</v>
      </c>
      <c r="I2219">
        <v>356</v>
      </c>
      <c r="J2219">
        <v>668.27</v>
      </c>
      <c r="K2219">
        <v>502.54</v>
      </c>
      <c r="L2219">
        <v>237904.12</v>
      </c>
      <c r="M2219">
        <v>178904.24</v>
      </c>
      <c r="N2219">
        <v>58999.88</v>
      </c>
    </row>
    <row r="2220" spans="1:14">
      <c r="A2220" t="s">
        <v>53</v>
      </c>
      <c r="B2220" t="s">
        <v>142</v>
      </c>
      <c r="C2220" t="s">
        <v>33</v>
      </c>
      <c r="D2220" t="s">
        <v>21</v>
      </c>
      <c r="E2220" t="s">
        <v>37</v>
      </c>
      <c r="F2220" s="18">
        <v>42692</v>
      </c>
      <c r="G2220">
        <v>236423909</v>
      </c>
      <c r="H2220" s="18">
        <v>42732</v>
      </c>
      <c r="I2220">
        <v>1943</v>
      </c>
      <c r="J2220">
        <v>81.73</v>
      </c>
      <c r="K2220">
        <v>56.67</v>
      </c>
      <c r="L2220">
        <v>158801.39000000001</v>
      </c>
      <c r="M2220">
        <v>110109.81</v>
      </c>
      <c r="N2220">
        <v>48691.58</v>
      </c>
    </row>
    <row r="2221" spans="1:14">
      <c r="A2221" t="s">
        <v>40</v>
      </c>
      <c r="B2221" t="s">
        <v>86</v>
      </c>
      <c r="C2221" t="s">
        <v>50</v>
      </c>
      <c r="D2221" t="s">
        <v>21</v>
      </c>
      <c r="E2221" t="s">
        <v>37</v>
      </c>
      <c r="F2221" s="18">
        <v>40856</v>
      </c>
      <c r="G2221">
        <v>730184257</v>
      </c>
      <c r="H2221" s="18">
        <v>40905</v>
      </c>
      <c r="I2221">
        <v>6603</v>
      </c>
      <c r="J2221">
        <v>421.89</v>
      </c>
      <c r="K2221">
        <v>364.69</v>
      </c>
      <c r="L2221">
        <v>2785739.67</v>
      </c>
      <c r="M2221">
        <v>2408048.0699999998</v>
      </c>
      <c r="N2221">
        <v>377691.6</v>
      </c>
    </row>
    <row r="2222" spans="1:14">
      <c r="A2222" t="s">
        <v>40</v>
      </c>
      <c r="B2222" t="s">
        <v>131</v>
      </c>
      <c r="C2222" t="s">
        <v>50</v>
      </c>
      <c r="D2222" t="s">
        <v>17</v>
      </c>
      <c r="E2222" t="s">
        <v>18</v>
      </c>
      <c r="F2222" s="18">
        <v>41066</v>
      </c>
      <c r="G2222">
        <v>815651452</v>
      </c>
      <c r="H2222" s="18">
        <v>41077</v>
      </c>
      <c r="I2222">
        <v>8245</v>
      </c>
      <c r="J2222">
        <v>421.89</v>
      </c>
      <c r="K2222">
        <v>364.69</v>
      </c>
      <c r="L2222">
        <v>3478483.05</v>
      </c>
      <c r="M2222">
        <v>3006869.05</v>
      </c>
      <c r="N2222">
        <v>471614</v>
      </c>
    </row>
    <row r="2223" spans="1:14">
      <c r="A2223" t="s">
        <v>26</v>
      </c>
      <c r="B2223" t="s">
        <v>27</v>
      </c>
      <c r="C2223" t="s">
        <v>59</v>
      </c>
      <c r="D2223" t="s">
        <v>17</v>
      </c>
      <c r="E2223" t="s">
        <v>22</v>
      </c>
      <c r="F2223" s="18">
        <v>41827</v>
      </c>
      <c r="G2223">
        <v>602249324</v>
      </c>
      <c r="H2223" s="18">
        <v>41861</v>
      </c>
      <c r="I2223">
        <v>7813</v>
      </c>
      <c r="J2223">
        <v>9.33</v>
      </c>
      <c r="K2223">
        <v>6.92</v>
      </c>
      <c r="L2223">
        <v>72895.289999999994</v>
      </c>
      <c r="M2223">
        <v>54065.96</v>
      </c>
      <c r="N2223">
        <v>18829.330000000002</v>
      </c>
    </row>
    <row r="2224" spans="1:14">
      <c r="A2224" t="s">
        <v>40</v>
      </c>
      <c r="B2224" t="s">
        <v>140</v>
      </c>
      <c r="C2224" t="s">
        <v>20</v>
      </c>
      <c r="D2224" t="s">
        <v>21</v>
      </c>
      <c r="E2224" t="s">
        <v>37</v>
      </c>
      <c r="F2224" s="18">
        <v>42033</v>
      </c>
      <c r="G2224">
        <v>719714200</v>
      </c>
      <c r="H2224" s="18">
        <v>42069</v>
      </c>
      <c r="I2224">
        <v>8280</v>
      </c>
      <c r="J2224">
        <v>152.58000000000001</v>
      </c>
      <c r="K2224">
        <v>97.44</v>
      </c>
      <c r="L2224">
        <v>1263362.3999999999</v>
      </c>
      <c r="M2224">
        <v>806803.2</v>
      </c>
      <c r="N2224">
        <v>456559.2</v>
      </c>
    </row>
    <row r="2225" spans="1:14">
      <c r="A2225" t="s">
        <v>14</v>
      </c>
      <c r="B2225" t="s">
        <v>211</v>
      </c>
      <c r="C2225" t="s">
        <v>33</v>
      </c>
      <c r="D2225" t="s">
        <v>17</v>
      </c>
      <c r="E2225" t="s">
        <v>37</v>
      </c>
      <c r="F2225" s="18">
        <v>42350</v>
      </c>
      <c r="G2225">
        <v>968094909</v>
      </c>
      <c r="H2225" s="18">
        <v>42376</v>
      </c>
      <c r="I2225">
        <v>9652</v>
      </c>
      <c r="J2225">
        <v>81.73</v>
      </c>
      <c r="K2225">
        <v>56.67</v>
      </c>
      <c r="L2225">
        <v>788857.96</v>
      </c>
      <c r="M2225">
        <v>546978.84</v>
      </c>
      <c r="N2225">
        <v>241879.12</v>
      </c>
    </row>
    <row r="2226" spans="1:14">
      <c r="A2226" t="s">
        <v>34</v>
      </c>
      <c r="B2226" t="s">
        <v>182</v>
      </c>
      <c r="C2226" t="s">
        <v>43</v>
      </c>
      <c r="D2226" t="s">
        <v>21</v>
      </c>
      <c r="E2226" t="s">
        <v>37</v>
      </c>
      <c r="F2226" s="18">
        <v>41066</v>
      </c>
      <c r="G2226">
        <v>767752778</v>
      </c>
      <c r="H2226" s="18">
        <v>41093</v>
      </c>
      <c r="I2226">
        <v>3963</v>
      </c>
      <c r="J2226">
        <v>651.21</v>
      </c>
      <c r="K2226">
        <v>524.96</v>
      </c>
      <c r="L2226">
        <v>2580745.23</v>
      </c>
      <c r="M2226">
        <v>2080416.48</v>
      </c>
      <c r="N2226">
        <v>500328.75</v>
      </c>
    </row>
    <row r="2227" spans="1:14">
      <c r="A2227" t="s">
        <v>40</v>
      </c>
      <c r="B2227" t="s">
        <v>131</v>
      </c>
      <c r="C2227" t="s">
        <v>79</v>
      </c>
      <c r="D2227" t="s">
        <v>17</v>
      </c>
      <c r="E2227" t="s">
        <v>18</v>
      </c>
      <c r="F2227" s="18">
        <v>41009</v>
      </c>
      <c r="G2227">
        <v>509361636</v>
      </c>
      <c r="H2227" s="18">
        <v>41057</v>
      </c>
      <c r="I2227">
        <v>282</v>
      </c>
      <c r="J2227">
        <v>668.27</v>
      </c>
      <c r="K2227">
        <v>502.54</v>
      </c>
      <c r="L2227">
        <v>188452.14</v>
      </c>
      <c r="M2227">
        <v>141716.28</v>
      </c>
      <c r="N2227">
        <v>46735.86</v>
      </c>
    </row>
    <row r="2228" spans="1:14">
      <c r="A2228" t="s">
        <v>40</v>
      </c>
      <c r="B2228" t="s">
        <v>156</v>
      </c>
      <c r="C2228" t="s">
        <v>16</v>
      </c>
      <c r="D2228" t="s">
        <v>21</v>
      </c>
      <c r="E2228" t="s">
        <v>29</v>
      </c>
      <c r="F2228" s="18">
        <v>42628</v>
      </c>
      <c r="G2228">
        <v>203907811</v>
      </c>
      <c r="H2228" s="18">
        <v>42639</v>
      </c>
      <c r="I2228">
        <v>9707</v>
      </c>
      <c r="J2228">
        <v>255.28</v>
      </c>
      <c r="K2228">
        <v>159.41999999999999</v>
      </c>
      <c r="L2228">
        <v>2478002.96</v>
      </c>
      <c r="M2228">
        <v>1547489.94</v>
      </c>
      <c r="N2228">
        <v>930513.02</v>
      </c>
    </row>
    <row r="2229" spans="1:14">
      <c r="A2229" t="s">
        <v>31</v>
      </c>
      <c r="B2229" t="s">
        <v>44</v>
      </c>
      <c r="C2229" t="s">
        <v>33</v>
      </c>
      <c r="D2229" t="s">
        <v>21</v>
      </c>
      <c r="E2229" t="s">
        <v>18</v>
      </c>
      <c r="F2229" s="18">
        <v>42613</v>
      </c>
      <c r="G2229">
        <v>832690131</v>
      </c>
      <c r="H2229" s="18">
        <v>42642</v>
      </c>
      <c r="I2229">
        <v>369</v>
      </c>
      <c r="J2229">
        <v>81.73</v>
      </c>
      <c r="K2229">
        <v>56.67</v>
      </c>
      <c r="L2229">
        <v>30158.37</v>
      </c>
      <c r="M2229">
        <v>20911.23</v>
      </c>
      <c r="N2229">
        <v>9247.14</v>
      </c>
    </row>
    <row r="2230" spans="1:14">
      <c r="A2230" t="s">
        <v>26</v>
      </c>
      <c r="B2230" t="s">
        <v>122</v>
      </c>
      <c r="C2230" t="s">
        <v>16</v>
      </c>
      <c r="D2230" t="s">
        <v>21</v>
      </c>
      <c r="E2230" t="s">
        <v>22</v>
      </c>
      <c r="F2230" s="18">
        <v>40808</v>
      </c>
      <c r="G2230">
        <v>297319924</v>
      </c>
      <c r="H2230" s="18">
        <v>40834</v>
      </c>
      <c r="I2230">
        <v>2428</v>
      </c>
      <c r="J2230">
        <v>255.28</v>
      </c>
      <c r="K2230">
        <v>159.41999999999999</v>
      </c>
      <c r="L2230">
        <v>619819.84</v>
      </c>
      <c r="M2230">
        <v>387071.76</v>
      </c>
      <c r="N2230">
        <v>232748.08</v>
      </c>
    </row>
    <row r="2231" spans="1:14">
      <c r="A2231" t="s">
        <v>40</v>
      </c>
      <c r="B2231" t="s">
        <v>136</v>
      </c>
      <c r="C2231" t="s">
        <v>28</v>
      </c>
      <c r="D2231" t="s">
        <v>21</v>
      </c>
      <c r="E2231" t="s">
        <v>37</v>
      </c>
      <c r="F2231" s="18">
        <v>41596</v>
      </c>
      <c r="G2231">
        <v>169721019</v>
      </c>
      <c r="H2231" s="18">
        <v>41611</v>
      </c>
      <c r="I2231">
        <v>3076</v>
      </c>
      <c r="J2231">
        <v>205.7</v>
      </c>
      <c r="K2231">
        <v>117.11</v>
      </c>
      <c r="L2231">
        <v>632733.19999999995</v>
      </c>
      <c r="M2231">
        <v>360230.36</v>
      </c>
      <c r="N2231">
        <v>272502.84000000003</v>
      </c>
    </row>
    <row r="2232" spans="1:14">
      <c r="A2232" t="s">
        <v>34</v>
      </c>
      <c r="B2232" t="s">
        <v>197</v>
      </c>
      <c r="C2232" t="s">
        <v>43</v>
      </c>
      <c r="D2232" t="s">
        <v>21</v>
      </c>
      <c r="E2232" t="s">
        <v>29</v>
      </c>
      <c r="F2232" s="18">
        <v>41451</v>
      </c>
      <c r="G2232">
        <v>742129743</v>
      </c>
      <c r="H2232" s="18">
        <v>41474</v>
      </c>
      <c r="I2232">
        <v>1537</v>
      </c>
      <c r="J2232">
        <v>651.21</v>
      </c>
      <c r="K2232">
        <v>524.96</v>
      </c>
      <c r="L2232">
        <v>1000909.77</v>
      </c>
      <c r="M2232">
        <v>806863.52</v>
      </c>
      <c r="N2232">
        <v>194046.25</v>
      </c>
    </row>
    <row r="2233" spans="1:14">
      <c r="A2233" t="s">
        <v>34</v>
      </c>
      <c r="B2233" t="s">
        <v>199</v>
      </c>
      <c r="C2233" t="s">
        <v>36</v>
      </c>
      <c r="D2233" t="s">
        <v>21</v>
      </c>
      <c r="E2233" t="s">
        <v>22</v>
      </c>
      <c r="F2233" s="18">
        <v>41385</v>
      </c>
      <c r="G2233">
        <v>577094924</v>
      </c>
      <c r="H2233" s="18">
        <v>41398</v>
      </c>
      <c r="I2233">
        <v>4067</v>
      </c>
      <c r="J2233">
        <v>109.28</v>
      </c>
      <c r="K2233">
        <v>35.840000000000003</v>
      </c>
      <c r="L2233">
        <v>444441.76</v>
      </c>
      <c r="M2233">
        <v>145761.28</v>
      </c>
      <c r="N2233">
        <v>298680.48</v>
      </c>
    </row>
    <row r="2234" spans="1:14">
      <c r="A2234" t="s">
        <v>14</v>
      </c>
      <c r="B2234" t="s">
        <v>108</v>
      </c>
      <c r="C2234" t="s">
        <v>71</v>
      </c>
      <c r="D2234" t="s">
        <v>17</v>
      </c>
      <c r="E2234" t="s">
        <v>22</v>
      </c>
      <c r="F2234" s="18">
        <v>42798</v>
      </c>
      <c r="G2234">
        <v>557477891</v>
      </c>
      <c r="H2234" s="18">
        <v>42813</v>
      </c>
      <c r="I2234">
        <v>8951</v>
      </c>
      <c r="J2234">
        <v>154.06</v>
      </c>
      <c r="K2234">
        <v>90.93</v>
      </c>
      <c r="L2234">
        <v>1378991.06</v>
      </c>
      <c r="M2234">
        <v>813914.43</v>
      </c>
      <c r="N2234">
        <v>565076.63</v>
      </c>
    </row>
    <row r="2235" spans="1:14">
      <c r="A2235" t="s">
        <v>40</v>
      </c>
      <c r="B2235" t="s">
        <v>139</v>
      </c>
      <c r="C2235" t="s">
        <v>36</v>
      </c>
      <c r="D2235" t="s">
        <v>17</v>
      </c>
      <c r="E2235" t="s">
        <v>18</v>
      </c>
      <c r="F2235" s="18">
        <v>40564</v>
      </c>
      <c r="G2235">
        <v>736452472</v>
      </c>
      <c r="H2235" s="18">
        <v>40609</v>
      </c>
      <c r="I2235">
        <v>1507</v>
      </c>
      <c r="J2235">
        <v>109.28</v>
      </c>
      <c r="K2235">
        <v>35.840000000000003</v>
      </c>
      <c r="L2235">
        <v>164684.96</v>
      </c>
      <c r="M2235">
        <v>54010.879999999997</v>
      </c>
      <c r="N2235">
        <v>110674.08</v>
      </c>
    </row>
    <row r="2236" spans="1:14">
      <c r="A2236" t="s">
        <v>14</v>
      </c>
      <c r="B2236" t="s">
        <v>47</v>
      </c>
      <c r="C2236" t="s">
        <v>59</v>
      </c>
      <c r="D2236" t="s">
        <v>21</v>
      </c>
      <c r="E2236" t="s">
        <v>18</v>
      </c>
      <c r="F2236" s="18">
        <v>41011</v>
      </c>
      <c r="G2236">
        <v>787504994</v>
      </c>
      <c r="H2236" s="18">
        <v>41041</v>
      </c>
      <c r="I2236">
        <v>9083</v>
      </c>
      <c r="J2236">
        <v>9.33</v>
      </c>
      <c r="K2236">
        <v>6.92</v>
      </c>
      <c r="L2236">
        <v>84744.39</v>
      </c>
      <c r="M2236">
        <v>62854.36</v>
      </c>
      <c r="N2236">
        <v>21890.03</v>
      </c>
    </row>
    <row r="2237" spans="1:14">
      <c r="A2237" t="s">
        <v>31</v>
      </c>
      <c r="B2237" t="s">
        <v>42</v>
      </c>
      <c r="C2237" t="s">
        <v>59</v>
      </c>
      <c r="D2237" t="s">
        <v>17</v>
      </c>
      <c r="E2237" t="s">
        <v>22</v>
      </c>
      <c r="F2237" s="18">
        <v>41174</v>
      </c>
      <c r="G2237">
        <v>454434287</v>
      </c>
      <c r="H2237" s="18">
        <v>41213</v>
      </c>
      <c r="I2237">
        <v>6059</v>
      </c>
      <c r="J2237">
        <v>9.33</v>
      </c>
      <c r="K2237">
        <v>6.92</v>
      </c>
      <c r="L2237">
        <v>56530.47</v>
      </c>
      <c r="M2237">
        <v>41928.28</v>
      </c>
      <c r="N2237">
        <v>14602.19</v>
      </c>
    </row>
    <row r="2238" spans="1:14">
      <c r="A2238" t="s">
        <v>40</v>
      </c>
      <c r="B2238" t="s">
        <v>213</v>
      </c>
      <c r="C2238" t="s">
        <v>79</v>
      </c>
      <c r="D2238" t="s">
        <v>17</v>
      </c>
      <c r="E2238" t="s">
        <v>22</v>
      </c>
      <c r="F2238" s="18">
        <v>41244</v>
      </c>
      <c r="G2238">
        <v>901351678</v>
      </c>
      <c r="H2238" s="18">
        <v>41247</v>
      </c>
      <c r="I2238">
        <v>8846</v>
      </c>
      <c r="J2238">
        <v>668.27</v>
      </c>
      <c r="K2238">
        <v>502.54</v>
      </c>
      <c r="L2238">
        <v>5911516.4199999999</v>
      </c>
      <c r="M2238">
        <v>4445468.84</v>
      </c>
      <c r="N2238">
        <v>1466047.58</v>
      </c>
    </row>
    <row r="2239" spans="1:14">
      <c r="A2239" t="s">
        <v>26</v>
      </c>
      <c r="B2239" t="s">
        <v>75</v>
      </c>
      <c r="C2239" t="s">
        <v>25</v>
      </c>
      <c r="D2239" t="s">
        <v>17</v>
      </c>
      <c r="E2239" t="s">
        <v>29</v>
      </c>
      <c r="F2239" s="18">
        <v>40418</v>
      </c>
      <c r="G2239">
        <v>662680995</v>
      </c>
      <c r="H2239" s="18">
        <v>40461</v>
      </c>
      <c r="I2239">
        <v>888</v>
      </c>
      <c r="J2239">
        <v>47.45</v>
      </c>
      <c r="K2239">
        <v>31.79</v>
      </c>
      <c r="L2239">
        <v>42135.6</v>
      </c>
      <c r="M2239">
        <v>28229.52</v>
      </c>
      <c r="N2239">
        <v>13906.08</v>
      </c>
    </row>
    <row r="2240" spans="1:14">
      <c r="A2240" t="s">
        <v>23</v>
      </c>
      <c r="B2240" t="s">
        <v>124</v>
      </c>
      <c r="C2240" t="s">
        <v>36</v>
      </c>
      <c r="D2240" t="s">
        <v>17</v>
      </c>
      <c r="E2240" t="s">
        <v>22</v>
      </c>
      <c r="F2240" s="18">
        <v>41046</v>
      </c>
      <c r="G2240">
        <v>593158566</v>
      </c>
      <c r="H2240" s="18">
        <v>41085</v>
      </c>
      <c r="I2240">
        <v>7656</v>
      </c>
      <c r="J2240">
        <v>109.28</v>
      </c>
      <c r="K2240">
        <v>35.840000000000003</v>
      </c>
      <c r="L2240">
        <v>836647.68</v>
      </c>
      <c r="M2240">
        <v>274391.03999999998</v>
      </c>
      <c r="N2240">
        <v>562256.64000000001</v>
      </c>
    </row>
    <row r="2241" spans="1:14">
      <c r="A2241" t="s">
        <v>23</v>
      </c>
      <c r="B2241" t="s">
        <v>106</v>
      </c>
      <c r="C2241" t="s">
        <v>71</v>
      </c>
      <c r="D2241" t="s">
        <v>21</v>
      </c>
      <c r="E2241" t="s">
        <v>22</v>
      </c>
      <c r="F2241" s="18">
        <v>41720</v>
      </c>
      <c r="G2241">
        <v>717833220</v>
      </c>
      <c r="H2241" s="18">
        <v>41732</v>
      </c>
      <c r="I2241">
        <v>1657</v>
      </c>
      <c r="J2241">
        <v>154.06</v>
      </c>
      <c r="K2241">
        <v>90.93</v>
      </c>
      <c r="L2241">
        <v>255277.42</v>
      </c>
      <c r="M2241">
        <v>150671.01</v>
      </c>
      <c r="N2241">
        <v>104606.41</v>
      </c>
    </row>
    <row r="2242" spans="1:14">
      <c r="A2242" t="s">
        <v>23</v>
      </c>
      <c r="B2242" t="s">
        <v>82</v>
      </c>
      <c r="C2242" t="s">
        <v>71</v>
      </c>
      <c r="D2242" t="s">
        <v>17</v>
      </c>
      <c r="E2242" t="s">
        <v>37</v>
      </c>
      <c r="F2242" s="18">
        <v>41420</v>
      </c>
      <c r="G2242">
        <v>682066285</v>
      </c>
      <c r="H2242" s="18">
        <v>41468</v>
      </c>
      <c r="I2242">
        <v>7426</v>
      </c>
      <c r="J2242">
        <v>154.06</v>
      </c>
      <c r="K2242">
        <v>90.93</v>
      </c>
      <c r="L2242">
        <v>1144049.56</v>
      </c>
      <c r="M2242">
        <v>675246.18</v>
      </c>
      <c r="N2242">
        <v>468803.38</v>
      </c>
    </row>
    <row r="2243" spans="1:14">
      <c r="A2243" t="s">
        <v>40</v>
      </c>
      <c r="B2243" t="s">
        <v>216</v>
      </c>
      <c r="C2243" t="s">
        <v>36</v>
      </c>
      <c r="D2243" t="s">
        <v>17</v>
      </c>
      <c r="E2243" t="s">
        <v>18</v>
      </c>
      <c r="F2243" s="18">
        <v>40899</v>
      </c>
      <c r="G2243">
        <v>201531589</v>
      </c>
      <c r="H2243" s="18">
        <v>40917</v>
      </c>
      <c r="I2243">
        <v>6530</v>
      </c>
      <c r="J2243">
        <v>109.28</v>
      </c>
      <c r="K2243">
        <v>35.840000000000003</v>
      </c>
      <c r="L2243">
        <v>713598.4</v>
      </c>
      <c r="M2243">
        <v>234035.20000000001</v>
      </c>
      <c r="N2243">
        <v>479563.2</v>
      </c>
    </row>
    <row r="2244" spans="1:14">
      <c r="A2244" t="s">
        <v>23</v>
      </c>
      <c r="B2244" t="s">
        <v>179</v>
      </c>
      <c r="C2244" t="s">
        <v>28</v>
      </c>
      <c r="D2244" t="s">
        <v>17</v>
      </c>
      <c r="E2244" t="s">
        <v>37</v>
      </c>
      <c r="F2244" s="18">
        <v>41298</v>
      </c>
      <c r="G2244">
        <v>412215459</v>
      </c>
      <c r="H2244" s="18">
        <v>41305</v>
      </c>
      <c r="I2244">
        <v>2569</v>
      </c>
      <c r="J2244">
        <v>205.7</v>
      </c>
      <c r="K2244">
        <v>117.11</v>
      </c>
      <c r="L2244">
        <v>528443.30000000005</v>
      </c>
      <c r="M2244">
        <v>300855.59000000003</v>
      </c>
      <c r="N2244">
        <v>227587.71</v>
      </c>
    </row>
    <row r="2245" spans="1:14">
      <c r="A2245" t="s">
        <v>26</v>
      </c>
      <c r="B2245" t="s">
        <v>90</v>
      </c>
      <c r="C2245" t="s">
        <v>45</v>
      </c>
      <c r="D2245" t="s">
        <v>21</v>
      </c>
      <c r="E2245" t="s">
        <v>29</v>
      </c>
      <c r="F2245" s="18">
        <v>42764</v>
      </c>
      <c r="G2245">
        <v>720416724</v>
      </c>
      <c r="H2245" s="18">
        <v>42806</v>
      </c>
      <c r="I2245">
        <v>6173</v>
      </c>
      <c r="J2245">
        <v>437.2</v>
      </c>
      <c r="K2245">
        <v>263.33</v>
      </c>
      <c r="L2245">
        <v>2698835.6</v>
      </c>
      <c r="M2245">
        <v>1625536.09</v>
      </c>
      <c r="N2245">
        <v>1073299.51</v>
      </c>
    </row>
    <row r="2246" spans="1:14">
      <c r="A2246" t="s">
        <v>23</v>
      </c>
      <c r="B2246" t="s">
        <v>38</v>
      </c>
      <c r="C2246" t="s">
        <v>43</v>
      </c>
      <c r="D2246" t="s">
        <v>21</v>
      </c>
      <c r="E2246" t="s">
        <v>22</v>
      </c>
      <c r="F2246" s="18">
        <v>40300</v>
      </c>
      <c r="G2246">
        <v>152746713</v>
      </c>
      <c r="H2246" s="18">
        <v>40306</v>
      </c>
      <c r="I2246">
        <v>2</v>
      </c>
      <c r="J2246">
        <v>651.21</v>
      </c>
      <c r="K2246">
        <v>524.96</v>
      </c>
      <c r="L2246">
        <v>1302.42</v>
      </c>
      <c r="M2246">
        <v>1049.92</v>
      </c>
      <c r="N2246">
        <v>252.5</v>
      </c>
    </row>
    <row r="2247" spans="1:14">
      <c r="A2247" t="s">
        <v>40</v>
      </c>
      <c r="B2247" t="s">
        <v>101</v>
      </c>
      <c r="C2247" t="s">
        <v>43</v>
      </c>
      <c r="D2247" t="s">
        <v>21</v>
      </c>
      <c r="E2247" t="s">
        <v>18</v>
      </c>
      <c r="F2247" s="18">
        <v>41749</v>
      </c>
      <c r="G2247">
        <v>506129252</v>
      </c>
      <c r="H2247" s="18">
        <v>41777</v>
      </c>
      <c r="I2247">
        <v>3748</v>
      </c>
      <c r="J2247">
        <v>651.21</v>
      </c>
      <c r="K2247">
        <v>524.96</v>
      </c>
      <c r="L2247">
        <v>2440735.08</v>
      </c>
      <c r="M2247">
        <v>1967550.08</v>
      </c>
      <c r="N2247">
        <v>473185</v>
      </c>
    </row>
    <row r="2248" spans="1:14">
      <c r="A2248" t="s">
        <v>31</v>
      </c>
      <c r="B2248" t="s">
        <v>172</v>
      </c>
      <c r="C2248" t="s">
        <v>50</v>
      </c>
      <c r="D2248" t="s">
        <v>17</v>
      </c>
      <c r="E2248" t="s">
        <v>37</v>
      </c>
      <c r="F2248" s="18">
        <v>41507</v>
      </c>
      <c r="G2248">
        <v>497800672</v>
      </c>
      <c r="H2248" s="18">
        <v>41553</v>
      </c>
      <c r="I2248">
        <v>9136</v>
      </c>
      <c r="J2248">
        <v>421.89</v>
      </c>
      <c r="K2248">
        <v>364.69</v>
      </c>
      <c r="L2248">
        <v>3854387.04</v>
      </c>
      <c r="M2248">
        <v>3331807.84</v>
      </c>
      <c r="N2248">
        <v>522579.20000000001</v>
      </c>
    </row>
    <row r="2249" spans="1:14">
      <c r="A2249" t="s">
        <v>23</v>
      </c>
      <c r="B2249" t="s">
        <v>181</v>
      </c>
      <c r="C2249" t="s">
        <v>28</v>
      </c>
      <c r="D2249" t="s">
        <v>17</v>
      </c>
      <c r="E2249" t="s">
        <v>18</v>
      </c>
      <c r="F2249" s="18">
        <v>41280</v>
      </c>
      <c r="G2249">
        <v>715309798</v>
      </c>
      <c r="H2249" s="18">
        <v>41315</v>
      </c>
      <c r="I2249">
        <v>4920</v>
      </c>
      <c r="J2249">
        <v>205.7</v>
      </c>
      <c r="K2249">
        <v>117.11</v>
      </c>
      <c r="L2249">
        <v>1012044</v>
      </c>
      <c r="M2249">
        <v>576181.19999999995</v>
      </c>
      <c r="N2249">
        <v>435862.8</v>
      </c>
    </row>
    <row r="2250" spans="1:14">
      <c r="A2250" t="s">
        <v>23</v>
      </c>
      <c r="B2250" t="s">
        <v>207</v>
      </c>
      <c r="C2250" t="s">
        <v>59</v>
      </c>
      <c r="D2250" t="s">
        <v>17</v>
      </c>
      <c r="E2250" t="s">
        <v>29</v>
      </c>
      <c r="F2250" s="18">
        <v>40391</v>
      </c>
      <c r="G2250">
        <v>466517961</v>
      </c>
      <c r="H2250" s="18">
        <v>40428</v>
      </c>
      <c r="I2250">
        <v>1886</v>
      </c>
      <c r="J2250">
        <v>9.33</v>
      </c>
      <c r="K2250">
        <v>6.92</v>
      </c>
      <c r="L2250">
        <v>17596.38</v>
      </c>
      <c r="M2250">
        <v>13051.12</v>
      </c>
      <c r="N2250">
        <v>4545.26</v>
      </c>
    </row>
    <row r="2251" spans="1:14">
      <c r="A2251" t="s">
        <v>31</v>
      </c>
      <c r="B2251" t="s">
        <v>96</v>
      </c>
      <c r="C2251" t="s">
        <v>59</v>
      </c>
      <c r="D2251" t="s">
        <v>17</v>
      </c>
      <c r="E2251" t="s">
        <v>22</v>
      </c>
      <c r="F2251" s="18">
        <v>42707</v>
      </c>
      <c r="G2251">
        <v>929598987</v>
      </c>
      <c r="H2251" s="18">
        <v>42738</v>
      </c>
      <c r="I2251">
        <v>7853</v>
      </c>
      <c r="J2251">
        <v>9.33</v>
      </c>
      <c r="K2251">
        <v>6.92</v>
      </c>
      <c r="L2251">
        <v>73268.490000000005</v>
      </c>
      <c r="M2251">
        <v>54342.76</v>
      </c>
      <c r="N2251">
        <v>18925.73</v>
      </c>
    </row>
    <row r="2252" spans="1:14">
      <c r="A2252" t="s">
        <v>31</v>
      </c>
      <c r="B2252" t="s">
        <v>133</v>
      </c>
      <c r="C2252" t="s">
        <v>59</v>
      </c>
      <c r="D2252" t="s">
        <v>17</v>
      </c>
      <c r="E2252" t="s">
        <v>29</v>
      </c>
      <c r="F2252" s="18">
        <v>41415</v>
      </c>
      <c r="G2252">
        <v>203039205</v>
      </c>
      <c r="H2252" s="18">
        <v>41423</v>
      </c>
      <c r="I2252">
        <v>2667</v>
      </c>
      <c r="J2252">
        <v>9.33</v>
      </c>
      <c r="K2252">
        <v>6.92</v>
      </c>
      <c r="L2252">
        <v>24883.11</v>
      </c>
      <c r="M2252">
        <v>18455.64</v>
      </c>
      <c r="N2252">
        <v>6427.47</v>
      </c>
    </row>
    <row r="2253" spans="1:14">
      <c r="A2253" t="s">
        <v>40</v>
      </c>
      <c r="B2253" t="s">
        <v>92</v>
      </c>
      <c r="C2253" t="s">
        <v>45</v>
      </c>
      <c r="D2253" t="s">
        <v>17</v>
      </c>
      <c r="E2253" t="s">
        <v>22</v>
      </c>
      <c r="F2253" s="18">
        <v>42541</v>
      </c>
      <c r="G2253">
        <v>955637443</v>
      </c>
      <c r="H2253" s="18">
        <v>42591</v>
      </c>
      <c r="I2253">
        <v>3210</v>
      </c>
      <c r="J2253">
        <v>437.2</v>
      </c>
      <c r="K2253">
        <v>263.33</v>
      </c>
      <c r="L2253">
        <v>1403412</v>
      </c>
      <c r="M2253">
        <v>845289.3</v>
      </c>
      <c r="N2253">
        <v>558122.69999999995</v>
      </c>
    </row>
    <row r="2254" spans="1:14">
      <c r="A2254" t="s">
        <v>40</v>
      </c>
      <c r="B2254" t="s">
        <v>72</v>
      </c>
      <c r="C2254" t="s">
        <v>25</v>
      </c>
      <c r="D2254" t="s">
        <v>17</v>
      </c>
      <c r="E2254" t="s">
        <v>29</v>
      </c>
      <c r="F2254" s="18">
        <v>41434</v>
      </c>
      <c r="G2254">
        <v>976505029</v>
      </c>
      <c r="H2254" s="18">
        <v>41482</v>
      </c>
      <c r="I2254">
        <v>8393</v>
      </c>
      <c r="J2254">
        <v>47.45</v>
      </c>
      <c r="K2254">
        <v>31.79</v>
      </c>
      <c r="L2254">
        <v>398247.85</v>
      </c>
      <c r="M2254">
        <v>266813.46999999997</v>
      </c>
      <c r="N2254">
        <v>131434.38</v>
      </c>
    </row>
    <row r="2255" spans="1:14">
      <c r="A2255" t="s">
        <v>23</v>
      </c>
      <c r="B2255" t="s">
        <v>105</v>
      </c>
      <c r="C2255" t="s">
        <v>50</v>
      </c>
      <c r="D2255" t="s">
        <v>21</v>
      </c>
      <c r="E2255" t="s">
        <v>22</v>
      </c>
      <c r="F2255" s="18">
        <v>40748</v>
      </c>
      <c r="G2255">
        <v>825065791</v>
      </c>
      <c r="H2255" s="18">
        <v>40783</v>
      </c>
      <c r="I2255">
        <v>4157</v>
      </c>
      <c r="J2255">
        <v>421.89</v>
      </c>
      <c r="K2255">
        <v>364.69</v>
      </c>
      <c r="L2255">
        <v>1753796.73</v>
      </c>
      <c r="M2255">
        <v>1516016.33</v>
      </c>
      <c r="N2255">
        <v>237780.4</v>
      </c>
    </row>
    <row r="2256" spans="1:14">
      <c r="A2256" t="s">
        <v>40</v>
      </c>
      <c r="B2256" t="s">
        <v>214</v>
      </c>
      <c r="C2256" t="s">
        <v>50</v>
      </c>
      <c r="D2256" t="s">
        <v>21</v>
      </c>
      <c r="E2256" t="s">
        <v>18</v>
      </c>
      <c r="F2256" s="18">
        <v>40761</v>
      </c>
      <c r="G2256">
        <v>681056058</v>
      </c>
      <c r="H2256" s="18">
        <v>40766</v>
      </c>
      <c r="I2256">
        <v>8477</v>
      </c>
      <c r="J2256">
        <v>421.89</v>
      </c>
      <c r="K2256">
        <v>364.69</v>
      </c>
      <c r="L2256">
        <v>3576361.53</v>
      </c>
      <c r="M2256">
        <v>3091477.13</v>
      </c>
      <c r="N2256">
        <v>484884.4</v>
      </c>
    </row>
    <row r="2257" spans="1:14">
      <c r="A2257" t="s">
        <v>34</v>
      </c>
      <c r="B2257" t="s">
        <v>215</v>
      </c>
      <c r="C2257" t="s">
        <v>36</v>
      </c>
      <c r="D2257" t="s">
        <v>17</v>
      </c>
      <c r="E2257" t="s">
        <v>29</v>
      </c>
      <c r="F2257" s="18">
        <v>40755</v>
      </c>
      <c r="G2257">
        <v>794524657</v>
      </c>
      <c r="H2257" s="18">
        <v>40799</v>
      </c>
      <c r="I2257">
        <v>6357</v>
      </c>
      <c r="J2257">
        <v>109.28</v>
      </c>
      <c r="K2257">
        <v>35.840000000000003</v>
      </c>
      <c r="L2257">
        <v>694692.96</v>
      </c>
      <c r="M2257">
        <v>227834.88</v>
      </c>
      <c r="N2257">
        <v>466858.08</v>
      </c>
    </row>
    <row r="2258" spans="1:14">
      <c r="A2258" t="s">
        <v>40</v>
      </c>
      <c r="B2258" t="s">
        <v>201</v>
      </c>
      <c r="C2258" t="s">
        <v>36</v>
      </c>
      <c r="D2258" t="s">
        <v>21</v>
      </c>
      <c r="E2258" t="s">
        <v>37</v>
      </c>
      <c r="F2258" s="18">
        <v>40402</v>
      </c>
      <c r="G2258">
        <v>135832917</v>
      </c>
      <c r="H2258" s="18">
        <v>40448</v>
      </c>
      <c r="I2258">
        <v>4834</v>
      </c>
      <c r="J2258">
        <v>109.28</v>
      </c>
      <c r="K2258">
        <v>35.840000000000003</v>
      </c>
      <c r="L2258">
        <v>528259.52</v>
      </c>
      <c r="M2258">
        <v>173250.56</v>
      </c>
      <c r="N2258">
        <v>355008.96</v>
      </c>
    </row>
    <row r="2259" spans="1:14">
      <c r="A2259" t="s">
        <v>40</v>
      </c>
      <c r="B2259" t="s">
        <v>137</v>
      </c>
      <c r="C2259" t="s">
        <v>59</v>
      </c>
      <c r="D2259" t="s">
        <v>21</v>
      </c>
      <c r="E2259" t="s">
        <v>18</v>
      </c>
      <c r="F2259" s="18">
        <v>41146</v>
      </c>
      <c r="G2259">
        <v>445654666</v>
      </c>
      <c r="H2259" s="18">
        <v>41193</v>
      </c>
      <c r="I2259">
        <v>7974</v>
      </c>
      <c r="J2259">
        <v>9.33</v>
      </c>
      <c r="K2259">
        <v>6.92</v>
      </c>
      <c r="L2259">
        <v>74397.42</v>
      </c>
      <c r="M2259">
        <v>55180.08</v>
      </c>
      <c r="N2259">
        <v>19217.34</v>
      </c>
    </row>
    <row r="2260" spans="1:14">
      <c r="A2260" t="s">
        <v>23</v>
      </c>
      <c r="B2260" t="s">
        <v>192</v>
      </c>
      <c r="C2260" t="s">
        <v>43</v>
      </c>
      <c r="D2260" t="s">
        <v>17</v>
      </c>
      <c r="E2260" t="s">
        <v>29</v>
      </c>
      <c r="F2260" s="18">
        <v>42053</v>
      </c>
      <c r="G2260">
        <v>384976232</v>
      </c>
      <c r="H2260" s="18">
        <v>42097</v>
      </c>
      <c r="I2260">
        <v>1877</v>
      </c>
      <c r="J2260">
        <v>651.21</v>
      </c>
      <c r="K2260">
        <v>524.96</v>
      </c>
      <c r="L2260">
        <v>1222321.17</v>
      </c>
      <c r="M2260">
        <v>985349.92</v>
      </c>
      <c r="N2260">
        <v>236971.25</v>
      </c>
    </row>
    <row r="2261" spans="1:14">
      <c r="A2261" t="s">
        <v>34</v>
      </c>
      <c r="B2261" t="s">
        <v>182</v>
      </c>
      <c r="C2261" t="s">
        <v>16</v>
      </c>
      <c r="D2261" t="s">
        <v>21</v>
      </c>
      <c r="E2261" t="s">
        <v>22</v>
      </c>
      <c r="F2261" s="18">
        <v>41197</v>
      </c>
      <c r="G2261">
        <v>485096442</v>
      </c>
      <c r="H2261" s="18">
        <v>41222</v>
      </c>
      <c r="I2261">
        <v>9672</v>
      </c>
      <c r="J2261">
        <v>255.28</v>
      </c>
      <c r="K2261">
        <v>159.41999999999999</v>
      </c>
      <c r="L2261">
        <v>2469068.16</v>
      </c>
      <c r="M2261">
        <v>1541910.24</v>
      </c>
      <c r="N2261">
        <v>927157.92</v>
      </c>
    </row>
    <row r="2262" spans="1:14">
      <c r="A2262" t="s">
        <v>31</v>
      </c>
      <c r="B2262" t="s">
        <v>49</v>
      </c>
      <c r="C2262" t="s">
        <v>25</v>
      </c>
      <c r="D2262" t="s">
        <v>21</v>
      </c>
      <c r="E2262" t="s">
        <v>37</v>
      </c>
      <c r="F2262" s="18">
        <v>42570</v>
      </c>
      <c r="G2262">
        <v>897626626</v>
      </c>
      <c r="H2262" s="18">
        <v>42609</v>
      </c>
      <c r="I2262">
        <v>6521</v>
      </c>
      <c r="J2262">
        <v>47.45</v>
      </c>
      <c r="K2262">
        <v>31.79</v>
      </c>
      <c r="L2262">
        <v>309421.45</v>
      </c>
      <c r="M2262">
        <v>207302.59</v>
      </c>
      <c r="N2262">
        <v>102118.86</v>
      </c>
    </row>
    <row r="2263" spans="1:14">
      <c r="A2263" t="s">
        <v>26</v>
      </c>
      <c r="B2263" t="s">
        <v>90</v>
      </c>
      <c r="C2263" t="s">
        <v>36</v>
      </c>
      <c r="D2263" t="s">
        <v>17</v>
      </c>
      <c r="E2263" t="s">
        <v>37</v>
      </c>
      <c r="F2263" s="18">
        <v>40875</v>
      </c>
      <c r="G2263">
        <v>944490611</v>
      </c>
      <c r="H2263" s="18">
        <v>40899</v>
      </c>
      <c r="I2263">
        <v>4615</v>
      </c>
      <c r="J2263">
        <v>109.28</v>
      </c>
      <c r="K2263">
        <v>35.840000000000003</v>
      </c>
      <c r="L2263">
        <v>504327.2</v>
      </c>
      <c r="M2263">
        <v>165401.60000000001</v>
      </c>
      <c r="N2263">
        <v>338925.6</v>
      </c>
    </row>
    <row r="2264" spans="1:14">
      <c r="A2264" t="s">
        <v>23</v>
      </c>
      <c r="B2264" t="s">
        <v>148</v>
      </c>
      <c r="C2264" t="s">
        <v>43</v>
      </c>
      <c r="D2264" t="s">
        <v>21</v>
      </c>
      <c r="E2264" t="s">
        <v>22</v>
      </c>
      <c r="F2264" s="18">
        <v>42265</v>
      </c>
      <c r="G2264">
        <v>467924726</v>
      </c>
      <c r="H2264" s="18">
        <v>42297</v>
      </c>
      <c r="I2264">
        <v>8179</v>
      </c>
      <c r="J2264">
        <v>651.21</v>
      </c>
      <c r="K2264">
        <v>524.96</v>
      </c>
      <c r="L2264">
        <v>5326246.59</v>
      </c>
      <c r="M2264">
        <v>4293647.84</v>
      </c>
      <c r="N2264">
        <v>1032598.75</v>
      </c>
    </row>
    <row r="2265" spans="1:14">
      <c r="A2265" t="s">
        <v>23</v>
      </c>
      <c r="B2265" t="s">
        <v>179</v>
      </c>
      <c r="C2265" t="s">
        <v>28</v>
      </c>
      <c r="D2265" t="s">
        <v>21</v>
      </c>
      <c r="E2265" t="s">
        <v>29</v>
      </c>
      <c r="F2265" s="18">
        <v>40839</v>
      </c>
      <c r="G2265">
        <v>280477797</v>
      </c>
      <c r="H2265" s="18">
        <v>40840</v>
      </c>
      <c r="I2265">
        <v>8468</v>
      </c>
      <c r="J2265">
        <v>205.7</v>
      </c>
      <c r="K2265">
        <v>117.11</v>
      </c>
      <c r="L2265">
        <v>1741867.6</v>
      </c>
      <c r="M2265">
        <v>991687.48</v>
      </c>
      <c r="N2265">
        <v>750180.12</v>
      </c>
    </row>
    <row r="2266" spans="1:14">
      <c r="A2266" t="s">
        <v>31</v>
      </c>
      <c r="B2266" t="s">
        <v>96</v>
      </c>
      <c r="C2266" t="s">
        <v>79</v>
      </c>
      <c r="D2266" t="s">
        <v>17</v>
      </c>
      <c r="E2266" t="s">
        <v>18</v>
      </c>
      <c r="F2266" s="18">
        <v>42145</v>
      </c>
      <c r="G2266">
        <v>815011155</v>
      </c>
      <c r="H2266" s="18">
        <v>42181</v>
      </c>
      <c r="I2266">
        <v>8767</v>
      </c>
      <c r="J2266">
        <v>668.27</v>
      </c>
      <c r="K2266">
        <v>502.54</v>
      </c>
      <c r="L2266">
        <v>5858723.0899999999</v>
      </c>
      <c r="M2266">
        <v>4405768.18</v>
      </c>
      <c r="N2266">
        <v>1452954.91</v>
      </c>
    </row>
    <row r="2267" spans="1:14">
      <c r="A2267" t="s">
        <v>23</v>
      </c>
      <c r="B2267" t="s">
        <v>52</v>
      </c>
      <c r="C2267" t="s">
        <v>59</v>
      </c>
      <c r="D2267" t="s">
        <v>17</v>
      </c>
      <c r="E2267" t="s">
        <v>29</v>
      </c>
      <c r="F2267" s="18">
        <v>42441</v>
      </c>
      <c r="G2267">
        <v>774698626</v>
      </c>
      <c r="H2267" s="18">
        <v>42467</v>
      </c>
      <c r="I2267">
        <v>9394</v>
      </c>
      <c r="J2267">
        <v>9.33</v>
      </c>
      <c r="K2267">
        <v>6.92</v>
      </c>
      <c r="L2267">
        <v>87646.02</v>
      </c>
      <c r="M2267">
        <v>65006.48</v>
      </c>
      <c r="N2267">
        <v>22639.54</v>
      </c>
    </row>
    <row r="2268" spans="1:14">
      <c r="A2268" t="s">
        <v>31</v>
      </c>
      <c r="B2268" t="s">
        <v>163</v>
      </c>
      <c r="C2268" t="s">
        <v>50</v>
      </c>
      <c r="D2268" t="s">
        <v>17</v>
      </c>
      <c r="E2268" t="s">
        <v>37</v>
      </c>
      <c r="F2268" s="18">
        <v>41138</v>
      </c>
      <c r="G2268">
        <v>283026540</v>
      </c>
      <c r="H2268" s="18">
        <v>41165</v>
      </c>
      <c r="I2268">
        <v>2697</v>
      </c>
      <c r="J2268">
        <v>421.89</v>
      </c>
      <c r="K2268">
        <v>364.69</v>
      </c>
      <c r="L2268">
        <v>1137837.33</v>
      </c>
      <c r="M2268">
        <v>983568.93</v>
      </c>
      <c r="N2268">
        <v>154268.4</v>
      </c>
    </row>
    <row r="2269" spans="1:14">
      <c r="A2269" t="s">
        <v>14</v>
      </c>
      <c r="B2269" t="s">
        <v>161</v>
      </c>
      <c r="C2269" t="s">
        <v>71</v>
      </c>
      <c r="D2269" t="s">
        <v>17</v>
      </c>
      <c r="E2269" t="s">
        <v>22</v>
      </c>
      <c r="F2269" s="18">
        <v>42189</v>
      </c>
      <c r="G2269">
        <v>433793723</v>
      </c>
      <c r="H2269" s="18">
        <v>42220</v>
      </c>
      <c r="I2269">
        <v>8057</v>
      </c>
      <c r="J2269">
        <v>154.06</v>
      </c>
      <c r="K2269">
        <v>90.93</v>
      </c>
      <c r="L2269">
        <v>1241261.42</v>
      </c>
      <c r="M2269">
        <v>732623.01</v>
      </c>
      <c r="N2269">
        <v>508638.41</v>
      </c>
    </row>
    <row r="2270" spans="1:14">
      <c r="A2270" t="s">
        <v>31</v>
      </c>
      <c r="B2270" t="s">
        <v>99</v>
      </c>
      <c r="C2270" t="s">
        <v>59</v>
      </c>
      <c r="D2270" t="s">
        <v>21</v>
      </c>
      <c r="E2270" t="s">
        <v>22</v>
      </c>
      <c r="F2270" s="18">
        <v>41634</v>
      </c>
      <c r="G2270">
        <v>141111505</v>
      </c>
      <c r="H2270" s="18">
        <v>41678</v>
      </c>
      <c r="I2270">
        <v>6885</v>
      </c>
      <c r="J2270">
        <v>9.33</v>
      </c>
      <c r="K2270">
        <v>6.92</v>
      </c>
      <c r="L2270">
        <v>64237.05</v>
      </c>
      <c r="M2270">
        <v>47644.2</v>
      </c>
      <c r="N2270">
        <v>16592.849999999999</v>
      </c>
    </row>
    <row r="2271" spans="1:14">
      <c r="A2271" t="s">
        <v>26</v>
      </c>
      <c r="B2271" t="s">
        <v>151</v>
      </c>
      <c r="C2271" t="s">
        <v>16</v>
      </c>
      <c r="D2271" t="s">
        <v>21</v>
      </c>
      <c r="E2271" t="s">
        <v>29</v>
      </c>
      <c r="F2271" s="18">
        <v>42819</v>
      </c>
      <c r="G2271">
        <v>189403712</v>
      </c>
      <c r="H2271" s="18">
        <v>42828</v>
      </c>
      <c r="I2271">
        <v>7622</v>
      </c>
      <c r="J2271">
        <v>255.28</v>
      </c>
      <c r="K2271">
        <v>159.41999999999999</v>
      </c>
      <c r="L2271">
        <v>1945744.16</v>
      </c>
      <c r="M2271">
        <v>1215099.24</v>
      </c>
      <c r="N2271">
        <v>730644.92</v>
      </c>
    </row>
    <row r="2272" spans="1:14">
      <c r="A2272" t="s">
        <v>31</v>
      </c>
      <c r="B2272" t="s">
        <v>133</v>
      </c>
      <c r="C2272" t="s">
        <v>16</v>
      </c>
      <c r="D2272" t="s">
        <v>17</v>
      </c>
      <c r="E2272" t="s">
        <v>18</v>
      </c>
      <c r="F2272" s="18">
        <v>41179</v>
      </c>
      <c r="G2272">
        <v>983406674</v>
      </c>
      <c r="H2272" s="18">
        <v>41216</v>
      </c>
      <c r="I2272">
        <v>743</v>
      </c>
      <c r="J2272">
        <v>255.28</v>
      </c>
      <c r="K2272">
        <v>159.41999999999999</v>
      </c>
      <c r="L2272">
        <v>189673.04</v>
      </c>
      <c r="M2272">
        <v>118449.06</v>
      </c>
      <c r="N2272">
        <v>71223.98</v>
      </c>
    </row>
    <row r="2273" spans="1:14">
      <c r="A2273" t="s">
        <v>34</v>
      </c>
      <c r="B2273" t="s">
        <v>197</v>
      </c>
      <c r="C2273" t="s">
        <v>20</v>
      </c>
      <c r="D2273" t="s">
        <v>17</v>
      </c>
      <c r="E2273" t="s">
        <v>22</v>
      </c>
      <c r="F2273" s="18">
        <v>42222</v>
      </c>
      <c r="G2273">
        <v>298169219</v>
      </c>
      <c r="H2273" s="18">
        <v>42242</v>
      </c>
      <c r="I2273">
        <v>3753</v>
      </c>
      <c r="J2273">
        <v>152.58000000000001</v>
      </c>
      <c r="K2273">
        <v>97.44</v>
      </c>
      <c r="L2273">
        <v>572632.74</v>
      </c>
      <c r="M2273">
        <v>365692.32</v>
      </c>
      <c r="N2273">
        <v>206940.42</v>
      </c>
    </row>
    <row r="2274" spans="1:14">
      <c r="A2274" t="s">
        <v>14</v>
      </c>
      <c r="B2274" t="s">
        <v>111</v>
      </c>
      <c r="C2274" t="s">
        <v>36</v>
      </c>
      <c r="D2274" t="s">
        <v>17</v>
      </c>
      <c r="E2274" t="s">
        <v>37</v>
      </c>
      <c r="F2274" s="18">
        <v>40778</v>
      </c>
      <c r="G2274">
        <v>929052674</v>
      </c>
      <c r="H2274" s="18">
        <v>40798</v>
      </c>
      <c r="I2274">
        <v>6187</v>
      </c>
      <c r="J2274">
        <v>109.28</v>
      </c>
      <c r="K2274">
        <v>35.840000000000003</v>
      </c>
      <c r="L2274">
        <v>676115.36</v>
      </c>
      <c r="M2274">
        <v>221742.07999999999</v>
      </c>
      <c r="N2274">
        <v>454373.28</v>
      </c>
    </row>
    <row r="2275" spans="1:14">
      <c r="A2275" t="s">
        <v>40</v>
      </c>
      <c r="B2275" t="s">
        <v>222</v>
      </c>
      <c r="C2275" t="s">
        <v>45</v>
      </c>
      <c r="D2275" t="s">
        <v>17</v>
      </c>
      <c r="E2275" t="s">
        <v>37</v>
      </c>
      <c r="F2275" s="18">
        <v>41750</v>
      </c>
      <c r="G2275">
        <v>341730868</v>
      </c>
      <c r="H2275" s="18">
        <v>41783</v>
      </c>
      <c r="I2275">
        <v>4613</v>
      </c>
      <c r="J2275">
        <v>437.2</v>
      </c>
      <c r="K2275">
        <v>263.33</v>
      </c>
      <c r="L2275">
        <v>2016803.6</v>
      </c>
      <c r="M2275">
        <v>1214741.29</v>
      </c>
      <c r="N2275">
        <v>802062.31</v>
      </c>
    </row>
    <row r="2276" spans="1:14">
      <c r="A2276" t="s">
        <v>40</v>
      </c>
      <c r="B2276" t="s">
        <v>109</v>
      </c>
      <c r="C2276" t="s">
        <v>45</v>
      </c>
      <c r="D2276" t="s">
        <v>17</v>
      </c>
      <c r="E2276" t="s">
        <v>18</v>
      </c>
      <c r="F2276" s="18">
        <v>42128</v>
      </c>
      <c r="G2276">
        <v>122190129</v>
      </c>
      <c r="H2276" s="18">
        <v>42147</v>
      </c>
      <c r="I2276">
        <v>7629</v>
      </c>
      <c r="J2276">
        <v>437.2</v>
      </c>
      <c r="K2276">
        <v>263.33</v>
      </c>
      <c r="L2276">
        <v>3335398.8</v>
      </c>
      <c r="M2276">
        <v>2008944.57</v>
      </c>
      <c r="N2276">
        <v>1326454.23</v>
      </c>
    </row>
    <row r="2277" spans="1:14">
      <c r="A2277" t="s">
        <v>34</v>
      </c>
      <c r="B2277" t="s">
        <v>154</v>
      </c>
      <c r="C2277" t="s">
        <v>25</v>
      </c>
      <c r="D2277" t="s">
        <v>21</v>
      </c>
      <c r="E2277" t="s">
        <v>18</v>
      </c>
      <c r="F2277" s="18">
        <v>40678</v>
      </c>
      <c r="G2277">
        <v>126729285</v>
      </c>
      <c r="H2277" s="18">
        <v>40707</v>
      </c>
      <c r="I2277">
        <v>867</v>
      </c>
      <c r="J2277">
        <v>47.45</v>
      </c>
      <c r="K2277">
        <v>31.79</v>
      </c>
      <c r="L2277">
        <v>41139.15</v>
      </c>
      <c r="M2277">
        <v>27561.93</v>
      </c>
      <c r="N2277">
        <v>13577.22</v>
      </c>
    </row>
    <row r="2278" spans="1:14">
      <c r="A2278" t="s">
        <v>40</v>
      </c>
      <c r="B2278" t="s">
        <v>156</v>
      </c>
      <c r="C2278" t="s">
        <v>50</v>
      </c>
      <c r="D2278" t="s">
        <v>21</v>
      </c>
      <c r="E2278" t="s">
        <v>29</v>
      </c>
      <c r="F2278" s="18">
        <v>42084</v>
      </c>
      <c r="G2278">
        <v>731959664</v>
      </c>
      <c r="H2278" s="18">
        <v>42107</v>
      </c>
      <c r="I2278">
        <v>1985</v>
      </c>
      <c r="J2278">
        <v>421.89</v>
      </c>
      <c r="K2278">
        <v>364.69</v>
      </c>
      <c r="L2278">
        <v>837451.65</v>
      </c>
      <c r="M2278">
        <v>723909.65</v>
      </c>
      <c r="N2278">
        <v>113542</v>
      </c>
    </row>
    <row r="2279" spans="1:14">
      <c r="A2279" t="s">
        <v>14</v>
      </c>
      <c r="B2279" t="s">
        <v>115</v>
      </c>
      <c r="C2279" t="s">
        <v>16</v>
      </c>
      <c r="D2279" t="s">
        <v>21</v>
      </c>
      <c r="E2279" t="s">
        <v>18</v>
      </c>
      <c r="F2279" s="18">
        <v>41740</v>
      </c>
      <c r="G2279">
        <v>584805095</v>
      </c>
      <c r="H2279" s="18">
        <v>41743</v>
      </c>
      <c r="I2279">
        <v>5678</v>
      </c>
      <c r="J2279">
        <v>255.28</v>
      </c>
      <c r="K2279">
        <v>159.41999999999999</v>
      </c>
      <c r="L2279">
        <v>1449479.84</v>
      </c>
      <c r="M2279">
        <v>905186.76</v>
      </c>
      <c r="N2279">
        <v>544293.07999999996</v>
      </c>
    </row>
    <row r="2280" spans="1:14">
      <c r="A2280" t="s">
        <v>23</v>
      </c>
      <c r="B2280" t="s">
        <v>119</v>
      </c>
      <c r="C2280" t="s">
        <v>28</v>
      </c>
      <c r="D2280" t="s">
        <v>17</v>
      </c>
      <c r="E2280" t="s">
        <v>18</v>
      </c>
      <c r="F2280" s="18">
        <v>40960</v>
      </c>
      <c r="G2280">
        <v>652501904</v>
      </c>
      <c r="H2280" s="18">
        <v>40993</v>
      </c>
      <c r="I2280">
        <v>8668</v>
      </c>
      <c r="J2280">
        <v>205.7</v>
      </c>
      <c r="K2280">
        <v>117.11</v>
      </c>
      <c r="L2280">
        <v>1783007.6</v>
      </c>
      <c r="M2280">
        <v>1015109.48</v>
      </c>
      <c r="N2280">
        <v>767898.12</v>
      </c>
    </row>
    <row r="2281" spans="1:14">
      <c r="A2281" t="s">
        <v>40</v>
      </c>
      <c r="B2281" t="s">
        <v>216</v>
      </c>
      <c r="C2281" t="s">
        <v>20</v>
      </c>
      <c r="D2281" t="s">
        <v>17</v>
      </c>
      <c r="E2281" t="s">
        <v>18</v>
      </c>
      <c r="F2281" s="18">
        <v>42830</v>
      </c>
      <c r="G2281">
        <v>172598922</v>
      </c>
      <c r="H2281" s="18">
        <v>42843</v>
      </c>
      <c r="I2281">
        <v>4711</v>
      </c>
      <c r="J2281">
        <v>152.58000000000001</v>
      </c>
      <c r="K2281">
        <v>97.44</v>
      </c>
      <c r="L2281">
        <v>718804.38</v>
      </c>
      <c r="M2281">
        <v>459039.84</v>
      </c>
      <c r="N2281">
        <v>259764.54</v>
      </c>
    </row>
    <row r="2282" spans="1:14">
      <c r="A2282" t="s">
        <v>31</v>
      </c>
      <c r="B2282" t="s">
        <v>223</v>
      </c>
      <c r="C2282" t="s">
        <v>36</v>
      </c>
      <c r="D2282" t="s">
        <v>17</v>
      </c>
      <c r="E2282" t="s">
        <v>29</v>
      </c>
      <c r="F2282" s="18">
        <v>42526</v>
      </c>
      <c r="G2282">
        <v>702957475</v>
      </c>
      <c r="H2282" s="18">
        <v>42537</v>
      </c>
      <c r="I2282">
        <v>9593</v>
      </c>
      <c r="J2282">
        <v>109.28</v>
      </c>
      <c r="K2282">
        <v>35.840000000000003</v>
      </c>
      <c r="L2282">
        <v>1048323.04</v>
      </c>
      <c r="M2282">
        <v>343813.12</v>
      </c>
      <c r="N2282">
        <v>704509.92</v>
      </c>
    </row>
    <row r="2283" spans="1:14">
      <c r="A2283" t="s">
        <v>31</v>
      </c>
      <c r="B2283" t="s">
        <v>42</v>
      </c>
      <c r="C2283" t="s">
        <v>79</v>
      </c>
      <c r="D2283" t="s">
        <v>17</v>
      </c>
      <c r="E2283" t="s">
        <v>37</v>
      </c>
      <c r="F2283" s="18">
        <v>42531</v>
      </c>
      <c r="G2283">
        <v>271751391</v>
      </c>
      <c r="H2283" s="18">
        <v>42560</v>
      </c>
      <c r="I2283">
        <v>6130</v>
      </c>
      <c r="J2283">
        <v>668.27</v>
      </c>
      <c r="K2283">
        <v>502.54</v>
      </c>
      <c r="L2283">
        <v>4096495.1</v>
      </c>
      <c r="M2283">
        <v>3080570.2</v>
      </c>
      <c r="N2283">
        <v>1015924.9</v>
      </c>
    </row>
    <row r="2284" spans="1:14">
      <c r="A2284" t="s">
        <v>14</v>
      </c>
      <c r="B2284" t="s">
        <v>211</v>
      </c>
      <c r="C2284" t="s">
        <v>28</v>
      </c>
      <c r="D2284" t="s">
        <v>17</v>
      </c>
      <c r="E2284" t="s">
        <v>29</v>
      </c>
      <c r="F2284" s="18">
        <v>40181</v>
      </c>
      <c r="G2284">
        <v>127467000</v>
      </c>
      <c r="H2284" s="18">
        <v>40216</v>
      </c>
      <c r="I2284">
        <v>9173</v>
      </c>
      <c r="J2284">
        <v>205.7</v>
      </c>
      <c r="K2284">
        <v>117.11</v>
      </c>
      <c r="L2284">
        <v>1886886.1</v>
      </c>
      <c r="M2284">
        <v>1074250.03</v>
      </c>
      <c r="N2284">
        <v>812636.07</v>
      </c>
    </row>
    <row r="2285" spans="1:14">
      <c r="A2285" t="s">
        <v>23</v>
      </c>
      <c r="B2285" t="s">
        <v>52</v>
      </c>
      <c r="C2285" t="s">
        <v>79</v>
      </c>
      <c r="D2285" t="s">
        <v>17</v>
      </c>
      <c r="E2285" t="s">
        <v>18</v>
      </c>
      <c r="F2285" s="18">
        <v>42886</v>
      </c>
      <c r="G2285">
        <v>688903129</v>
      </c>
      <c r="H2285" s="18">
        <v>42918</v>
      </c>
      <c r="I2285">
        <v>600</v>
      </c>
      <c r="J2285">
        <v>668.27</v>
      </c>
      <c r="K2285">
        <v>502.54</v>
      </c>
      <c r="L2285">
        <v>400962</v>
      </c>
      <c r="M2285">
        <v>301524</v>
      </c>
      <c r="N2285">
        <v>99438</v>
      </c>
    </row>
    <row r="2286" spans="1:14">
      <c r="A2286" t="s">
        <v>23</v>
      </c>
      <c r="B2286" t="s">
        <v>80</v>
      </c>
      <c r="C2286" t="s">
        <v>33</v>
      </c>
      <c r="D2286" t="s">
        <v>17</v>
      </c>
      <c r="E2286" t="s">
        <v>18</v>
      </c>
      <c r="F2286" s="18">
        <v>41845</v>
      </c>
      <c r="G2286">
        <v>195171105</v>
      </c>
      <c r="H2286" s="18">
        <v>41886</v>
      </c>
      <c r="I2286">
        <v>4322</v>
      </c>
      <c r="J2286">
        <v>81.73</v>
      </c>
      <c r="K2286">
        <v>56.67</v>
      </c>
      <c r="L2286">
        <v>353237.06</v>
      </c>
      <c r="M2286">
        <v>244927.74</v>
      </c>
      <c r="N2286">
        <v>108309.32</v>
      </c>
    </row>
    <row r="2287" spans="1:14">
      <c r="A2287" t="s">
        <v>26</v>
      </c>
      <c r="B2287" t="s">
        <v>194</v>
      </c>
      <c r="C2287" t="s">
        <v>50</v>
      </c>
      <c r="D2287" t="s">
        <v>17</v>
      </c>
      <c r="E2287" t="s">
        <v>29</v>
      </c>
      <c r="F2287" s="18">
        <v>41096</v>
      </c>
      <c r="G2287">
        <v>555694758</v>
      </c>
      <c r="H2287" s="18">
        <v>41114</v>
      </c>
      <c r="I2287">
        <v>1283</v>
      </c>
      <c r="J2287">
        <v>421.89</v>
      </c>
      <c r="K2287">
        <v>364.69</v>
      </c>
      <c r="L2287">
        <v>541284.87</v>
      </c>
      <c r="M2287">
        <v>467897.27</v>
      </c>
      <c r="N2287">
        <v>73387.600000000006</v>
      </c>
    </row>
    <row r="2288" spans="1:14">
      <c r="A2288" t="s">
        <v>53</v>
      </c>
      <c r="B2288" t="s">
        <v>210</v>
      </c>
      <c r="C2288" t="s">
        <v>43</v>
      </c>
      <c r="D2288" t="s">
        <v>17</v>
      </c>
      <c r="E2288" t="s">
        <v>22</v>
      </c>
      <c r="F2288" s="18">
        <v>42299</v>
      </c>
      <c r="G2288">
        <v>600210416</v>
      </c>
      <c r="H2288" s="18">
        <v>42331</v>
      </c>
      <c r="I2288">
        <v>4455</v>
      </c>
      <c r="J2288">
        <v>651.21</v>
      </c>
      <c r="K2288">
        <v>524.96</v>
      </c>
      <c r="L2288">
        <v>2901140.55</v>
      </c>
      <c r="M2288">
        <v>2338696.7999999998</v>
      </c>
      <c r="N2288">
        <v>562443.75</v>
      </c>
    </row>
    <row r="2289" spans="1:14">
      <c r="A2289" t="s">
        <v>23</v>
      </c>
      <c r="B2289" t="s">
        <v>206</v>
      </c>
      <c r="C2289" t="s">
        <v>79</v>
      </c>
      <c r="D2289" t="s">
        <v>21</v>
      </c>
      <c r="E2289" t="s">
        <v>22</v>
      </c>
      <c r="F2289" s="18">
        <v>40587</v>
      </c>
      <c r="G2289">
        <v>128766906</v>
      </c>
      <c r="H2289" s="18">
        <v>40630</v>
      </c>
      <c r="I2289">
        <v>3844</v>
      </c>
      <c r="J2289">
        <v>668.27</v>
      </c>
      <c r="K2289">
        <v>502.54</v>
      </c>
      <c r="L2289">
        <v>2568829.88</v>
      </c>
      <c r="M2289">
        <v>1931763.76</v>
      </c>
      <c r="N2289">
        <v>637066.12</v>
      </c>
    </row>
    <row r="2290" spans="1:14">
      <c r="A2290" t="s">
        <v>23</v>
      </c>
      <c r="B2290" t="s">
        <v>83</v>
      </c>
      <c r="C2290" t="s">
        <v>71</v>
      </c>
      <c r="D2290" t="s">
        <v>21</v>
      </c>
      <c r="E2290" t="s">
        <v>29</v>
      </c>
      <c r="F2290" s="18">
        <v>42548</v>
      </c>
      <c r="G2290">
        <v>361725556</v>
      </c>
      <c r="H2290" s="18">
        <v>42569</v>
      </c>
      <c r="I2290">
        <v>1485</v>
      </c>
      <c r="J2290">
        <v>154.06</v>
      </c>
      <c r="K2290">
        <v>90.93</v>
      </c>
      <c r="L2290">
        <v>228779.1</v>
      </c>
      <c r="M2290">
        <v>135031.04999999999</v>
      </c>
      <c r="N2290">
        <v>93748.05</v>
      </c>
    </row>
    <row r="2291" spans="1:14">
      <c r="A2291" t="s">
        <v>23</v>
      </c>
      <c r="B2291" t="s">
        <v>132</v>
      </c>
      <c r="C2291" t="s">
        <v>33</v>
      </c>
      <c r="D2291" t="s">
        <v>17</v>
      </c>
      <c r="E2291" t="s">
        <v>22</v>
      </c>
      <c r="F2291" s="18">
        <v>42710</v>
      </c>
      <c r="G2291">
        <v>789760196</v>
      </c>
      <c r="H2291" s="18">
        <v>42737</v>
      </c>
      <c r="I2291">
        <v>6447</v>
      </c>
      <c r="J2291">
        <v>81.73</v>
      </c>
      <c r="K2291">
        <v>56.67</v>
      </c>
      <c r="L2291">
        <v>526913.31000000006</v>
      </c>
      <c r="M2291">
        <v>365351.49</v>
      </c>
      <c r="N2291">
        <v>161561.82</v>
      </c>
    </row>
    <row r="2292" spans="1:14">
      <c r="A2292" t="s">
        <v>40</v>
      </c>
      <c r="B2292" t="s">
        <v>165</v>
      </c>
      <c r="C2292" t="s">
        <v>45</v>
      </c>
      <c r="D2292" t="s">
        <v>17</v>
      </c>
      <c r="E2292" t="s">
        <v>37</v>
      </c>
      <c r="F2292" s="18">
        <v>41522</v>
      </c>
      <c r="G2292">
        <v>523857152</v>
      </c>
      <c r="H2292" s="18">
        <v>41556</v>
      </c>
      <c r="I2292">
        <v>9827</v>
      </c>
      <c r="J2292">
        <v>437.2</v>
      </c>
      <c r="K2292">
        <v>263.33</v>
      </c>
      <c r="L2292">
        <v>4296364.4000000004</v>
      </c>
      <c r="M2292">
        <v>2587743.91</v>
      </c>
      <c r="N2292">
        <v>1708620.49</v>
      </c>
    </row>
    <row r="2293" spans="1:14">
      <c r="A2293" t="s">
        <v>34</v>
      </c>
      <c r="B2293" t="s">
        <v>212</v>
      </c>
      <c r="C2293" t="s">
        <v>45</v>
      </c>
      <c r="D2293" t="s">
        <v>21</v>
      </c>
      <c r="E2293" t="s">
        <v>37</v>
      </c>
      <c r="F2293" s="18">
        <v>41207</v>
      </c>
      <c r="G2293">
        <v>545315253</v>
      </c>
      <c r="H2293" s="18">
        <v>41210</v>
      </c>
      <c r="I2293">
        <v>9756</v>
      </c>
      <c r="J2293">
        <v>437.2</v>
      </c>
      <c r="K2293">
        <v>263.33</v>
      </c>
      <c r="L2293">
        <v>4265323.2</v>
      </c>
      <c r="M2293">
        <v>2569047.48</v>
      </c>
      <c r="N2293">
        <v>1696275.72</v>
      </c>
    </row>
    <row r="2294" spans="1:14">
      <c r="A2294" t="s">
        <v>26</v>
      </c>
      <c r="B2294" t="s">
        <v>75</v>
      </c>
      <c r="C2294" t="s">
        <v>45</v>
      </c>
      <c r="D2294" t="s">
        <v>21</v>
      </c>
      <c r="E2294" t="s">
        <v>29</v>
      </c>
      <c r="F2294" s="18">
        <v>41609</v>
      </c>
      <c r="G2294">
        <v>555745828</v>
      </c>
      <c r="H2294" s="18">
        <v>41618</v>
      </c>
      <c r="I2294">
        <v>6395</v>
      </c>
      <c r="J2294">
        <v>437.2</v>
      </c>
      <c r="K2294">
        <v>263.33</v>
      </c>
      <c r="L2294">
        <v>2795894</v>
      </c>
      <c r="M2294">
        <v>1683995.35</v>
      </c>
      <c r="N2294">
        <v>1111898.6499999999</v>
      </c>
    </row>
    <row r="2295" spans="1:14">
      <c r="A2295" t="s">
        <v>23</v>
      </c>
      <c r="B2295" t="s">
        <v>198</v>
      </c>
      <c r="C2295" t="s">
        <v>45</v>
      </c>
      <c r="D2295" t="s">
        <v>17</v>
      </c>
      <c r="E2295" t="s">
        <v>22</v>
      </c>
      <c r="F2295" s="18">
        <v>41579</v>
      </c>
      <c r="G2295">
        <v>327072703</v>
      </c>
      <c r="H2295" s="18">
        <v>41594</v>
      </c>
      <c r="I2295">
        <v>6936</v>
      </c>
      <c r="J2295">
        <v>437.2</v>
      </c>
      <c r="K2295">
        <v>263.33</v>
      </c>
      <c r="L2295">
        <v>3032419.2</v>
      </c>
      <c r="M2295">
        <v>1826456.88</v>
      </c>
      <c r="N2295">
        <v>1205962.32</v>
      </c>
    </row>
    <row r="2296" spans="1:14">
      <c r="A2296" t="s">
        <v>14</v>
      </c>
      <c r="B2296" t="s">
        <v>111</v>
      </c>
      <c r="C2296" t="s">
        <v>79</v>
      </c>
      <c r="D2296" t="s">
        <v>21</v>
      </c>
      <c r="E2296" t="s">
        <v>29</v>
      </c>
      <c r="F2296" s="18">
        <v>40357</v>
      </c>
      <c r="G2296">
        <v>151532208</v>
      </c>
      <c r="H2296" s="18">
        <v>40405</v>
      </c>
      <c r="I2296">
        <v>603</v>
      </c>
      <c r="J2296">
        <v>668.27</v>
      </c>
      <c r="K2296">
        <v>502.54</v>
      </c>
      <c r="L2296">
        <v>402966.81</v>
      </c>
      <c r="M2296">
        <v>303031.62</v>
      </c>
      <c r="N2296">
        <v>99935.19</v>
      </c>
    </row>
    <row r="2297" spans="1:14">
      <c r="A2297" t="s">
        <v>26</v>
      </c>
      <c r="B2297" t="s">
        <v>164</v>
      </c>
      <c r="C2297" t="s">
        <v>59</v>
      </c>
      <c r="D2297" t="s">
        <v>21</v>
      </c>
      <c r="E2297" t="s">
        <v>37</v>
      </c>
      <c r="F2297" s="18">
        <v>41719</v>
      </c>
      <c r="G2297">
        <v>391673171</v>
      </c>
      <c r="H2297" s="18">
        <v>41740</v>
      </c>
      <c r="I2297">
        <v>3650</v>
      </c>
      <c r="J2297">
        <v>9.33</v>
      </c>
      <c r="K2297">
        <v>6.92</v>
      </c>
      <c r="L2297">
        <v>34054.5</v>
      </c>
      <c r="M2297">
        <v>25258</v>
      </c>
      <c r="N2297">
        <v>8796.5</v>
      </c>
    </row>
    <row r="2298" spans="1:14">
      <c r="A2298" t="s">
        <v>23</v>
      </c>
      <c r="B2298" t="s">
        <v>74</v>
      </c>
      <c r="C2298" t="s">
        <v>71</v>
      </c>
      <c r="D2298" t="s">
        <v>17</v>
      </c>
      <c r="E2298" t="s">
        <v>37</v>
      </c>
      <c r="F2298" s="18">
        <v>41535</v>
      </c>
      <c r="G2298">
        <v>130356919</v>
      </c>
      <c r="H2298" s="18">
        <v>41548</v>
      </c>
      <c r="I2298">
        <v>4364</v>
      </c>
      <c r="J2298">
        <v>154.06</v>
      </c>
      <c r="K2298">
        <v>90.93</v>
      </c>
      <c r="L2298">
        <v>672317.84</v>
      </c>
      <c r="M2298">
        <v>396818.52</v>
      </c>
      <c r="N2298">
        <v>275499.32</v>
      </c>
    </row>
    <row r="2299" spans="1:14">
      <c r="A2299" t="s">
        <v>26</v>
      </c>
      <c r="B2299" t="s">
        <v>180</v>
      </c>
      <c r="C2299" t="s">
        <v>33</v>
      </c>
      <c r="D2299" t="s">
        <v>21</v>
      </c>
      <c r="E2299" t="s">
        <v>29</v>
      </c>
      <c r="F2299" s="18">
        <v>40212</v>
      </c>
      <c r="G2299">
        <v>320757281</v>
      </c>
      <c r="H2299" s="18">
        <v>40252</v>
      </c>
      <c r="I2299">
        <v>8062</v>
      </c>
      <c r="J2299">
        <v>81.73</v>
      </c>
      <c r="K2299">
        <v>56.67</v>
      </c>
      <c r="L2299">
        <v>658907.26</v>
      </c>
      <c r="M2299">
        <v>456873.54</v>
      </c>
      <c r="N2299">
        <v>202033.72</v>
      </c>
    </row>
    <row r="2300" spans="1:14">
      <c r="A2300" t="s">
        <v>23</v>
      </c>
      <c r="B2300" t="s">
        <v>110</v>
      </c>
      <c r="C2300" t="s">
        <v>28</v>
      </c>
      <c r="D2300" t="s">
        <v>21</v>
      </c>
      <c r="E2300" t="s">
        <v>37</v>
      </c>
      <c r="F2300" s="18">
        <v>41310</v>
      </c>
      <c r="G2300">
        <v>636360585</v>
      </c>
      <c r="H2300" s="18">
        <v>41341</v>
      </c>
      <c r="I2300">
        <v>2093</v>
      </c>
      <c r="J2300">
        <v>205.7</v>
      </c>
      <c r="K2300">
        <v>117.11</v>
      </c>
      <c r="L2300">
        <v>430530.1</v>
      </c>
      <c r="M2300">
        <v>245111.23</v>
      </c>
      <c r="N2300">
        <v>185418.87</v>
      </c>
    </row>
    <row r="2301" spans="1:14">
      <c r="A2301" t="s">
        <v>26</v>
      </c>
      <c r="B2301" t="s">
        <v>146</v>
      </c>
      <c r="C2301" t="s">
        <v>45</v>
      </c>
      <c r="D2301" t="s">
        <v>17</v>
      </c>
      <c r="E2301" t="s">
        <v>22</v>
      </c>
      <c r="F2301" s="18">
        <v>41865</v>
      </c>
      <c r="G2301">
        <v>820965659</v>
      </c>
      <c r="H2301" s="18">
        <v>41869</v>
      </c>
      <c r="I2301">
        <v>837</v>
      </c>
      <c r="J2301">
        <v>437.2</v>
      </c>
      <c r="K2301">
        <v>263.33</v>
      </c>
      <c r="L2301">
        <v>365936.4</v>
      </c>
      <c r="M2301">
        <v>220407.21</v>
      </c>
      <c r="N2301">
        <v>145529.19</v>
      </c>
    </row>
    <row r="2302" spans="1:14">
      <c r="A2302" t="s">
        <v>31</v>
      </c>
      <c r="B2302" t="s">
        <v>44</v>
      </c>
      <c r="C2302" t="s">
        <v>28</v>
      </c>
      <c r="D2302" t="s">
        <v>17</v>
      </c>
      <c r="E2302" t="s">
        <v>37</v>
      </c>
      <c r="F2302" s="18">
        <v>42067</v>
      </c>
      <c r="G2302">
        <v>238683831</v>
      </c>
      <c r="H2302" s="18">
        <v>42108</v>
      </c>
      <c r="I2302">
        <v>705</v>
      </c>
      <c r="J2302">
        <v>205.7</v>
      </c>
      <c r="K2302">
        <v>117.11</v>
      </c>
      <c r="L2302">
        <v>145018.5</v>
      </c>
      <c r="M2302">
        <v>82562.55</v>
      </c>
      <c r="N2302">
        <v>62455.95</v>
      </c>
    </row>
    <row r="2303" spans="1:14">
      <c r="A2303" t="s">
        <v>23</v>
      </c>
      <c r="B2303" t="s">
        <v>207</v>
      </c>
      <c r="C2303" t="s">
        <v>25</v>
      </c>
      <c r="D2303" t="s">
        <v>17</v>
      </c>
      <c r="E2303" t="s">
        <v>18</v>
      </c>
      <c r="F2303" s="18">
        <v>41114</v>
      </c>
      <c r="G2303">
        <v>123938930</v>
      </c>
      <c r="H2303" s="18">
        <v>41123</v>
      </c>
      <c r="I2303">
        <v>5138</v>
      </c>
      <c r="J2303">
        <v>47.45</v>
      </c>
      <c r="K2303">
        <v>31.79</v>
      </c>
      <c r="L2303">
        <v>243798.1</v>
      </c>
      <c r="M2303">
        <v>163337.01999999999</v>
      </c>
      <c r="N2303">
        <v>80461.08</v>
      </c>
    </row>
    <row r="2304" spans="1:14">
      <c r="A2304" t="s">
        <v>40</v>
      </c>
      <c r="B2304" t="s">
        <v>150</v>
      </c>
      <c r="C2304" t="s">
        <v>33</v>
      </c>
      <c r="D2304" t="s">
        <v>17</v>
      </c>
      <c r="E2304" t="s">
        <v>22</v>
      </c>
      <c r="F2304" s="18">
        <v>41356</v>
      </c>
      <c r="G2304">
        <v>431467282</v>
      </c>
      <c r="H2304" s="18">
        <v>41398</v>
      </c>
      <c r="I2304">
        <v>9612</v>
      </c>
      <c r="J2304">
        <v>81.73</v>
      </c>
      <c r="K2304">
        <v>56.67</v>
      </c>
      <c r="L2304">
        <v>785588.76</v>
      </c>
      <c r="M2304">
        <v>544712.04</v>
      </c>
      <c r="N2304">
        <v>240876.72</v>
      </c>
    </row>
    <row r="2305" spans="1:14">
      <c r="A2305" t="s">
        <v>40</v>
      </c>
      <c r="B2305" t="s">
        <v>184</v>
      </c>
      <c r="C2305" t="s">
        <v>59</v>
      </c>
      <c r="D2305" t="s">
        <v>21</v>
      </c>
      <c r="E2305" t="s">
        <v>18</v>
      </c>
      <c r="F2305" s="18">
        <v>41384</v>
      </c>
      <c r="G2305">
        <v>286317718</v>
      </c>
      <c r="H2305" s="18">
        <v>41394</v>
      </c>
      <c r="I2305">
        <v>6630</v>
      </c>
      <c r="J2305">
        <v>9.33</v>
      </c>
      <c r="K2305">
        <v>6.92</v>
      </c>
      <c r="L2305">
        <v>61857.9</v>
      </c>
      <c r="M2305">
        <v>45879.6</v>
      </c>
      <c r="N2305">
        <v>15978.3</v>
      </c>
    </row>
    <row r="2306" spans="1:14">
      <c r="A2306" t="s">
        <v>14</v>
      </c>
      <c r="B2306" t="s">
        <v>185</v>
      </c>
      <c r="C2306" t="s">
        <v>50</v>
      </c>
      <c r="D2306" t="s">
        <v>21</v>
      </c>
      <c r="E2306" t="s">
        <v>37</v>
      </c>
      <c r="F2306" s="18">
        <v>40180</v>
      </c>
      <c r="G2306">
        <v>233851563</v>
      </c>
      <c r="H2306" s="18">
        <v>40230</v>
      </c>
      <c r="I2306">
        <v>729</v>
      </c>
      <c r="J2306">
        <v>421.89</v>
      </c>
      <c r="K2306">
        <v>364.69</v>
      </c>
      <c r="L2306">
        <v>307557.81</v>
      </c>
      <c r="M2306">
        <v>265859.01</v>
      </c>
      <c r="N2306">
        <v>41698.800000000003</v>
      </c>
    </row>
    <row r="2307" spans="1:14">
      <c r="A2307" t="s">
        <v>40</v>
      </c>
      <c r="B2307" t="s">
        <v>167</v>
      </c>
      <c r="C2307" t="s">
        <v>43</v>
      </c>
      <c r="D2307" t="s">
        <v>21</v>
      </c>
      <c r="E2307" t="s">
        <v>29</v>
      </c>
      <c r="F2307" s="18">
        <v>41260</v>
      </c>
      <c r="G2307">
        <v>889742648</v>
      </c>
      <c r="H2307" s="18">
        <v>41290</v>
      </c>
      <c r="I2307">
        <v>3476</v>
      </c>
      <c r="J2307">
        <v>651.21</v>
      </c>
      <c r="K2307">
        <v>524.96</v>
      </c>
      <c r="L2307">
        <v>2263605.96</v>
      </c>
      <c r="M2307">
        <v>1824760.96</v>
      </c>
      <c r="N2307">
        <v>438845</v>
      </c>
    </row>
    <row r="2308" spans="1:14">
      <c r="A2308" t="s">
        <v>26</v>
      </c>
      <c r="B2308" t="s">
        <v>76</v>
      </c>
      <c r="C2308" t="s">
        <v>50</v>
      </c>
      <c r="D2308" t="s">
        <v>17</v>
      </c>
      <c r="E2308" t="s">
        <v>22</v>
      </c>
      <c r="F2308" s="18">
        <v>40235</v>
      </c>
      <c r="G2308">
        <v>689977300</v>
      </c>
      <c r="H2308" s="18">
        <v>40273</v>
      </c>
      <c r="I2308">
        <v>8471</v>
      </c>
      <c r="J2308">
        <v>421.89</v>
      </c>
      <c r="K2308">
        <v>364.69</v>
      </c>
      <c r="L2308">
        <v>3573830.19</v>
      </c>
      <c r="M2308">
        <v>3089288.99</v>
      </c>
      <c r="N2308">
        <v>484541.2</v>
      </c>
    </row>
    <row r="2309" spans="1:14">
      <c r="A2309" t="s">
        <v>26</v>
      </c>
      <c r="B2309" t="s">
        <v>75</v>
      </c>
      <c r="C2309" t="s">
        <v>50</v>
      </c>
      <c r="D2309" t="s">
        <v>17</v>
      </c>
      <c r="E2309" t="s">
        <v>22</v>
      </c>
      <c r="F2309" s="18">
        <v>42784</v>
      </c>
      <c r="G2309">
        <v>840854346</v>
      </c>
      <c r="H2309" s="18">
        <v>42833</v>
      </c>
      <c r="I2309">
        <v>6342</v>
      </c>
      <c r="J2309">
        <v>421.89</v>
      </c>
      <c r="K2309">
        <v>364.69</v>
      </c>
      <c r="L2309">
        <v>2675626.38</v>
      </c>
      <c r="M2309">
        <v>2312863.98</v>
      </c>
      <c r="N2309">
        <v>362762.4</v>
      </c>
    </row>
    <row r="2310" spans="1:14">
      <c r="A2310" t="s">
        <v>26</v>
      </c>
      <c r="B2310" t="s">
        <v>160</v>
      </c>
      <c r="C2310" t="s">
        <v>25</v>
      </c>
      <c r="D2310" t="s">
        <v>17</v>
      </c>
      <c r="E2310" t="s">
        <v>22</v>
      </c>
      <c r="F2310" s="18">
        <v>41145</v>
      </c>
      <c r="G2310">
        <v>368985116</v>
      </c>
      <c r="H2310" s="18">
        <v>41193</v>
      </c>
      <c r="I2310">
        <v>9750</v>
      </c>
      <c r="J2310">
        <v>47.45</v>
      </c>
      <c r="K2310">
        <v>31.79</v>
      </c>
      <c r="L2310">
        <v>462637.5</v>
      </c>
      <c r="M2310">
        <v>309952.5</v>
      </c>
      <c r="N2310">
        <v>152685</v>
      </c>
    </row>
    <row r="2311" spans="1:14">
      <c r="A2311" t="s">
        <v>40</v>
      </c>
      <c r="B2311" t="s">
        <v>222</v>
      </c>
      <c r="C2311" t="s">
        <v>71</v>
      </c>
      <c r="D2311" t="s">
        <v>17</v>
      </c>
      <c r="E2311" t="s">
        <v>37</v>
      </c>
      <c r="F2311" s="18">
        <v>40392</v>
      </c>
      <c r="G2311">
        <v>171293437</v>
      </c>
      <c r="H2311" s="18">
        <v>40402</v>
      </c>
      <c r="I2311">
        <v>8389</v>
      </c>
      <c r="J2311">
        <v>154.06</v>
      </c>
      <c r="K2311">
        <v>90.93</v>
      </c>
      <c r="L2311">
        <v>1292409.3400000001</v>
      </c>
      <c r="M2311">
        <v>762811.77</v>
      </c>
      <c r="N2311">
        <v>529597.56999999995</v>
      </c>
    </row>
    <row r="2312" spans="1:14">
      <c r="A2312" t="s">
        <v>14</v>
      </c>
      <c r="B2312" t="s">
        <v>173</v>
      </c>
      <c r="C2312" t="s">
        <v>16</v>
      </c>
      <c r="D2312" t="s">
        <v>21</v>
      </c>
      <c r="E2312" t="s">
        <v>37</v>
      </c>
      <c r="F2312" s="18">
        <v>40456</v>
      </c>
      <c r="G2312">
        <v>765015637</v>
      </c>
      <c r="H2312" s="18">
        <v>40483</v>
      </c>
      <c r="I2312">
        <v>3982</v>
      </c>
      <c r="J2312">
        <v>255.28</v>
      </c>
      <c r="K2312">
        <v>159.41999999999999</v>
      </c>
      <c r="L2312">
        <v>1016524.96</v>
      </c>
      <c r="M2312">
        <v>634810.43999999994</v>
      </c>
      <c r="N2312">
        <v>381714.52</v>
      </c>
    </row>
    <row r="2313" spans="1:14">
      <c r="A2313" t="s">
        <v>40</v>
      </c>
      <c r="B2313" t="s">
        <v>167</v>
      </c>
      <c r="C2313" t="s">
        <v>71</v>
      </c>
      <c r="D2313" t="s">
        <v>17</v>
      </c>
      <c r="E2313" t="s">
        <v>18</v>
      </c>
      <c r="F2313" s="18">
        <v>40274</v>
      </c>
      <c r="G2313">
        <v>937700545</v>
      </c>
      <c r="H2313" s="18">
        <v>40298</v>
      </c>
      <c r="I2313">
        <v>5284</v>
      </c>
      <c r="J2313">
        <v>154.06</v>
      </c>
      <c r="K2313">
        <v>90.93</v>
      </c>
      <c r="L2313">
        <v>814053.04</v>
      </c>
      <c r="M2313">
        <v>480474.12</v>
      </c>
      <c r="N2313">
        <v>333578.92</v>
      </c>
    </row>
    <row r="2314" spans="1:14">
      <c r="A2314" t="s">
        <v>34</v>
      </c>
      <c r="B2314" t="s">
        <v>212</v>
      </c>
      <c r="C2314" t="s">
        <v>33</v>
      </c>
      <c r="D2314" t="s">
        <v>21</v>
      </c>
      <c r="E2314" t="s">
        <v>37</v>
      </c>
      <c r="F2314" s="18">
        <v>41938</v>
      </c>
      <c r="G2314">
        <v>897209489</v>
      </c>
      <c r="H2314" s="18">
        <v>41980</v>
      </c>
      <c r="I2314">
        <v>3081</v>
      </c>
      <c r="J2314">
        <v>81.73</v>
      </c>
      <c r="K2314">
        <v>56.67</v>
      </c>
      <c r="L2314">
        <v>251810.13</v>
      </c>
      <c r="M2314">
        <v>174600.27</v>
      </c>
      <c r="N2314">
        <v>77209.86</v>
      </c>
    </row>
    <row r="2315" spans="1:14">
      <c r="A2315" t="s">
        <v>14</v>
      </c>
      <c r="B2315" t="s">
        <v>108</v>
      </c>
      <c r="C2315" t="s">
        <v>25</v>
      </c>
      <c r="D2315" t="s">
        <v>17</v>
      </c>
      <c r="E2315" t="s">
        <v>37</v>
      </c>
      <c r="F2315" s="18">
        <v>41015</v>
      </c>
      <c r="G2315">
        <v>921716296</v>
      </c>
      <c r="H2315" s="18">
        <v>41024</v>
      </c>
      <c r="I2315">
        <v>5189</v>
      </c>
      <c r="J2315">
        <v>47.45</v>
      </c>
      <c r="K2315">
        <v>31.79</v>
      </c>
      <c r="L2315">
        <v>246218.05</v>
      </c>
      <c r="M2315">
        <v>164958.31</v>
      </c>
      <c r="N2315">
        <v>81259.740000000005</v>
      </c>
    </row>
    <row r="2316" spans="1:14">
      <c r="A2316" t="s">
        <v>40</v>
      </c>
      <c r="B2316" t="s">
        <v>65</v>
      </c>
      <c r="C2316" t="s">
        <v>71</v>
      </c>
      <c r="D2316" t="s">
        <v>21</v>
      </c>
      <c r="E2316" t="s">
        <v>22</v>
      </c>
      <c r="F2316" s="18">
        <v>41757</v>
      </c>
      <c r="G2316">
        <v>909707295</v>
      </c>
      <c r="H2316" s="18">
        <v>41774</v>
      </c>
      <c r="I2316">
        <v>1459</v>
      </c>
      <c r="J2316">
        <v>154.06</v>
      </c>
      <c r="K2316">
        <v>90.93</v>
      </c>
      <c r="L2316">
        <v>224773.54</v>
      </c>
      <c r="M2316">
        <v>132666.87</v>
      </c>
      <c r="N2316">
        <v>92106.67</v>
      </c>
    </row>
    <row r="2317" spans="1:14">
      <c r="A2317" t="s">
        <v>26</v>
      </c>
      <c r="B2317" t="s">
        <v>180</v>
      </c>
      <c r="C2317" t="s">
        <v>25</v>
      </c>
      <c r="D2317" t="s">
        <v>21</v>
      </c>
      <c r="E2317" t="s">
        <v>29</v>
      </c>
      <c r="F2317" s="18">
        <v>41891</v>
      </c>
      <c r="G2317">
        <v>829981315</v>
      </c>
      <c r="H2317" s="18">
        <v>41938</v>
      </c>
      <c r="I2317">
        <v>8770</v>
      </c>
      <c r="J2317">
        <v>47.45</v>
      </c>
      <c r="K2317">
        <v>31.79</v>
      </c>
      <c r="L2317">
        <v>416136.5</v>
      </c>
      <c r="M2317">
        <v>278798.3</v>
      </c>
      <c r="N2317">
        <v>137338.20000000001</v>
      </c>
    </row>
    <row r="2318" spans="1:14">
      <c r="A2318" t="s">
        <v>40</v>
      </c>
      <c r="B2318" t="s">
        <v>189</v>
      </c>
      <c r="C2318" t="s">
        <v>33</v>
      </c>
      <c r="D2318" t="s">
        <v>17</v>
      </c>
      <c r="E2318" t="s">
        <v>18</v>
      </c>
      <c r="F2318" s="18">
        <v>42300</v>
      </c>
      <c r="G2318">
        <v>271649682</v>
      </c>
      <c r="H2318" s="18">
        <v>42342</v>
      </c>
      <c r="I2318">
        <v>6032</v>
      </c>
      <c r="J2318">
        <v>81.73</v>
      </c>
      <c r="K2318">
        <v>56.67</v>
      </c>
      <c r="L2318">
        <v>492995.36</v>
      </c>
      <c r="M2318">
        <v>341833.44</v>
      </c>
      <c r="N2318">
        <v>151161.92000000001</v>
      </c>
    </row>
    <row r="2319" spans="1:14">
      <c r="A2319" t="s">
        <v>40</v>
      </c>
      <c r="B2319" t="s">
        <v>137</v>
      </c>
      <c r="C2319" t="s">
        <v>59</v>
      </c>
      <c r="D2319" t="s">
        <v>17</v>
      </c>
      <c r="E2319" t="s">
        <v>18</v>
      </c>
      <c r="F2319" s="18">
        <v>42871</v>
      </c>
      <c r="G2319">
        <v>694136226</v>
      </c>
      <c r="H2319" s="18">
        <v>42904</v>
      </c>
      <c r="I2319">
        <v>9189</v>
      </c>
      <c r="J2319">
        <v>9.33</v>
      </c>
      <c r="K2319">
        <v>6.92</v>
      </c>
      <c r="L2319">
        <v>85733.37</v>
      </c>
      <c r="M2319">
        <v>63587.88</v>
      </c>
      <c r="N2319">
        <v>22145.49</v>
      </c>
    </row>
    <row r="2320" spans="1:14">
      <c r="A2320" t="s">
        <v>26</v>
      </c>
      <c r="B2320" t="s">
        <v>90</v>
      </c>
      <c r="C2320" t="s">
        <v>33</v>
      </c>
      <c r="D2320" t="s">
        <v>17</v>
      </c>
      <c r="E2320" t="s">
        <v>29</v>
      </c>
      <c r="F2320" s="18">
        <v>41114</v>
      </c>
      <c r="G2320">
        <v>477177274</v>
      </c>
      <c r="H2320" s="18">
        <v>41130</v>
      </c>
      <c r="I2320">
        <v>6214</v>
      </c>
      <c r="J2320">
        <v>81.73</v>
      </c>
      <c r="K2320">
        <v>56.67</v>
      </c>
      <c r="L2320">
        <v>507870.22</v>
      </c>
      <c r="M2320">
        <v>352147.38</v>
      </c>
      <c r="N2320">
        <v>155722.84</v>
      </c>
    </row>
    <row r="2321" spans="1:14">
      <c r="A2321" t="s">
        <v>23</v>
      </c>
      <c r="B2321" t="s">
        <v>147</v>
      </c>
      <c r="C2321" t="s">
        <v>43</v>
      </c>
      <c r="D2321" t="s">
        <v>21</v>
      </c>
      <c r="E2321" t="s">
        <v>22</v>
      </c>
      <c r="F2321" s="18">
        <v>41846</v>
      </c>
      <c r="G2321">
        <v>770821654</v>
      </c>
      <c r="H2321" s="18">
        <v>41870</v>
      </c>
      <c r="I2321">
        <v>2112</v>
      </c>
      <c r="J2321">
        <v>651.21</v>
      </c>
      <c r="K2321">
        <v>524.96</v>
      </c>
      <c r="L2321">
        <v>1375355.52</v>
      </c>
      <c r="M2321">
        <v>1108715.52</v>
      </c>
      <c r="N2321">
        <v>266640</v>
      </c>
    </row>
    <row r="2322" spans="1:14">
      <c r="A2322" t="s">
        <v>40</v>
      </c>
      <c r="B2322" t="s">
        <v>137</v>
      </c>
      <c r="C2322" t="s">
        <v>59</v>
      </c>
      <c r="D2322" t="s">
        <v>17</v>
      </c>
      <c r="E2322" t="s">
        <v>18</v>
      </c>
      <c r="F2322" s="18">
        <v>41971</v>
      </c>
      <c r="G2322">
        <v>545430696</v>
      </c>
      <c r="H2322" s="18">
        <v>41975</v>
      </c>
      <c r="I2322">
        <v>3918</v>
      </c>
      <c r="J2322">
        <v>9.33</v>
      </c>
      <c r="K2322">
        <v>6.92</v>
      </c>
      <c r="L2322">
        <v>36554.94</v>
      </c>
      <c r="M2322">
        <v>27112.560000000001</v>
      </c>
      <c r="N2322">
        <v>9442.3799999999992</v>
      </c>
    </row>
    <row r="2323" spans="1:14">
      <c r="A2323" t="s">
        <v>34</v>
      </c>
      <c r="B2323" t="s">
        <v>35</v>
      </c>
      <c r="C2323" t="s">
        <v>36</v>
      </c>
      <c r="D2323" t="s">
        <v>17</v>
      </c>
      <c r="E2323" t="s">
        <v>18</v>
      </c>
      <c r="F2323" s="18">
        <v>42933</v>
      </c>
      <c r="G2323">
        <v>641678225</v>
      </c>
      <c r="H2323" s="18">
        <v>42974</v>
      </c>
      <c r="I2323">
        <v>5701</v>
      </c>
      <c r="J2323">
        <v>109.28</v>
      </c>
      <c r="K2323">
        <v>35.840000000000003</v>
      </c>
      <c r="L2323">
        <v>623005.28</v>
      </c>
      <c r="M2323">
        <v>204323.84</v>
      </c>
      <c r="N2323">
        <v>418681.44</v>
      </c>
    </row>
    <row r="2324" spans="1:14">
      <c r="A2324" t="s">
        <v>40</v>
      </c>
      <c r="B2324" t="s">
        <v>91</v>
      </c>
      <c r="C2324" t="s">
        <v>45</v>
      </c>
      <c r="D2324" t="s">
        <v>17</v>
      </c>
      <c r="E2324" t="s">
        <v>22</v>
      </c>
      <c r="F2324" s="18">
        <v>41034</v>
      </c>
      <c r="G2324">
        <v>620550572</v>
      </c>
      <c r="H2324" s="18">
        <v>41065</v>
      </c>
      <c r="I2324">
        <v>3559</v>
      </c>
      <c r="J2324">
        <v>437.2</v>
      </c>
      <c r="K2324">
        <v>263.33</v>
      </c>
      <c r="L2324">
        <v>1555994.8</v>
      </c>
      <c r="M2324">
        <v>937191.47</v>
      </c>
      <c r="N2324">
        <v>618803.32999999996</v>
      </c>
    </row>
    <row r="2325" spans="1:14">
      <c r="A2325" t="s">
        <v>31</v>
      </c>
      <c r="B2325" t="s">
        <v>61</v>
      </c>
      <c r="C2325" t="s">
        <v>45</v>
      </c>
      <c r="D2325" t="s">
        <v>17</v>
      </c>
      <c r="E2325" t="s">
        <v>37</v>
      </c>
      <c r="F2325" s="18">
        <v>42644</v>
      </c>
      <c r="G2325">
        <v>113346564</v>
      </c>
      <c r="H2325" s="18">
        <v>42657</v>
      </c>
      <c r="I2325">
        <v>622</v>
      </c>
      <c r="J2325">
        <v>437.2</v>
      </c>
      <c r="K2325">
        <v>263.33</v>
      </c>
      <c r="L2325">
        <v>271938.40000000002</v>
      </c>
      <c r="M2325">
        <v>163791.26</v>
      </c>
      <c r="N2325">
        <v>108147.14</v>
      </c>
    </row>
    <row r="2326" spans="1:14">
      <c r="A2326" t="s">
        <v>40</v>
      </c>
      <c r="B2326" t="s">
        <v>86</v>
      </c>
      <c r="C2326" t="s">
        <v>36</v>
      </c>
      <c r="D2326" t="s">
        <v>17</v>
      </c>
      <c r="E2326" t="s">
        <v>18</v>
      </c>
      <c r="F2326" s="18">
        <v>40692</v>
      </c>
      <c r="G2326">
        <v>171677529</v>
      </c>
      <c r="H2326" s="18">
        <v>40729</v>
      </c>
      <c r="I2326">
        <v>2051</v>
      </c>
      <c r="J2326">
        <v>109.28</v>
      </c>
      <c r="K2326">
        <v>35.840000000000003</v>
      </c>
      <c r="L2326">
        <v>224133.28</v>
      </c>
      <c r="M2326">
        <v>73507.839999999997</v>
      </c>
      <c r="N2326">
        <v>150625.44</v>
      </c>
    </row>
    <row r="2327" spans="1:14">
      <c r="A2327" t="s">
        <v>31</v>
      </c>
      <c r="B2327" t="s">
        <v>100</v>
      </c>
      <c r="C2327" t="s">
        <v>43</v>
      </c>
      <c r="D2327" t="s">
        <v>17</v>
      </c>
      <c r="E2327" t="s">
        <v>29</v>
      </c>
      <c r="F2327" s="18">
        <v>40944</v>
      </c>
      <c r="G2327">
        <v>117467296</v>
      </c>
      <c r="H2327" s="18">
        <v>40983</v>
      </c>
      <c r="I2327">
        <v>38</v>
      </c>
      <c r="J2327">
        <v>651.21</v>
      </c>
      <c r="K2327">
        <v>524.96</v>
      </c>
      <c r="L2327">
        <v>24745.98</v>
      </c>
      <c r="M2327">
        <v>19948.48</v>
      </c>
      <c r="N2327">
        <v>4797.5</v>
      </c>
    </row>
    <row r="2328" spans="1:14">
      <c r="A2328" t="s">
        <v>23</v>
      </c>
      <c r="B2328" t="s">
        <v>118</v>
      </c>
      <c r="C2328" t="s">
        <v>45</v>
      </c>
      <c r="D2328" t="s">
        <v>17</v>
      </c>
      <c r="E2328" t="s">
        <v>18</v>
      </c>
      <c r="F2328" s="18">
        <v>41257</v>
      </c>
      <c r="G2328">
        <v>692952191</v>
      </c>
      <c r="H2328" s="18">
        <v>41278</v>
      </c>
      <c r="I2328">
        <v>8807</v>
      </c>
      <c r="J2328">
        <v>437.2</v>
      </c>
      <c r="K2328">
        <v>263.33</v>
      </c>
      <c r="L2328">
        <v>3850420.4</v>
      </c>
      <c r="M2328">
        <v>2319147.31</v>
      </c>
      <c r="N2328">
        <v>1531273.09</v>
      </c>
    </row>
    <row r="2329" spans="1:14">
      <c r="A2329" t="s">
        <v>34</v>
      </c>
      <c r="B2329" t="s">
        <v>182</v>
      </c>
      <c r="C2329" t="s">
        <v>45</v>
      </c>
      <c r="D2329" t="s">
        <v>21</v>
      </c>
      <c r="E2329" t="s">
        <v>18</v>
      </c>
      <c r="F2329" s="18">
        <v>41259</v>
      </c>
      <c r="G2329">
        <v>910681045</v>
      </c>
      <c r="H2329" s="18">
        <v>41282</v>
      </c>
      <c r="I2329">
        <v>9613</v>
      </c>
      <c r="J2329">
        <v>437.2</v>
      </c>
      <c r="K2329">
        <v>263.33</v>
      </c>
      <c r="L2329">
        <v>4202803.5999999996</v>
      </c>
      <c r="M2329">
        <v>2531391.29</v>
      </c>
      <c r="N2329">
        <v>1671412.31</v>
      </c>
    </row>
    <row r="2330" spans="1:14">
      <c r="A2330" t="s">
        <v>14</v>
      </c>
      <c r="B2330" t="s">
        <v>115</v>
      </c>
      <c r="C2330" t="s">
        <v>71</v>
      </c>
      <c r="D2330" t="s">
        <v>17</v>
      </c>
      <c r="E2330" t="s">
        <v>37</v>
      </c>
      <c r="F2330" s="18">
        <v>40969</v>
      </c>
      <c r="G2330">
        <v>303515183</v>
      </c>
      <c r="H2330" s="18">
        <v>41017</v>
      </c>
      <c r="I2330">
        <v>5742</v>
      </c>
      <c r="J2330">
        <v>154.06</v>
      </c>
      <c r="K2330">
        <v>90.93</v>
      </c>
      <c r="L2330">
        <v>884612.52</v>
      </c>
      <c r="M2330">
        <v>522120.06</v>
      </c>
      <c r="N2330">
        <v>362492.46</v>
      </c>
    </row>
    <row r="2331" spans="1:14">
      <c r="A2331" t="s">
        <v>34</v>
      </c>
      <c r="B2331" t="s">
        <v>66</v>
      </c>
      <c r="C2331" t="s">
        <v>79</v>
      </c>
      <c r="D2331" t="s">
        <v>17</v>
      </c>
      <c r="E2331" t="s">
        <v>29</v>
      </c>
      <c r="F2331" s="18">
        <v>42175</v>
      </c>
      <c r="G2331">
        <v>274628436</v>
      </c>
      <c r="H2331" s="18">
        <v>42211</v>
      </c>
      <c r="I2331">
        <v>7512</v>
      </c>
      <c r="J2331">
        <v>668.27</v>
      </c>
      <c r="K2331">
        <v>502.54</v>
      </c>
      <c r="L2331">
        <v>5020044.24</v>
      </c>
      <c r="M2331">
        <v>3775080.48</v>
      </c>
      <c r="N2331">
        <v>1244963.76</v>
      </c>
    </row>
    <row r="2332" spans="1:14">
      <c r="A2332" t="s">
        <v>23</v>
      </c>
      <c r="B2332" t="s">
        <v>103</v>
      </c>
      <c r="C2332" t="s">
        <v>25</v>
      </c>
      <c r="D2332" t="s">
        <v>21</v>
      </c>
      <c r="E2332" t="s">
        <v>29</v>
      </c>
      <c r="F2332" s="18">
        <v>41524</v>
      </c>
      <c r="G2332">
        <v>947507131</v>
      </c>
      <c r="H2332" s="18">
        <v>41567</v>
      </c>
      <c r="I2332">
        <v>7271</v>
      </c>
      <c r="J2332">
        <v>47.45</v>
      </c>
      <c r="K2332">
        <v>31.79</v>
      </c>
      <c r="L2332">
        <v>345008.95</v>
      </c>
      <c r="M2332">
        <v>231145.09</v>
      </c>
      <c r="N2332">
        <v>113863.86</v>
      </c>
    </row>
    <row r="2333" spans="1:14">
      <c r="A2333" t="s">
        <v>34</v>
      </c>
      <c r="B2333" t="s">
        <v>199</v>
      </c>
      <c r="C2333" t="s">
        <v>25</v>
      </c>
      <c r="D2333" t="s">
        <v>21</v>
      </c>
      <c r="E2333" t="s">
        <v>29</v>
      </c>
      <c r="F2333" s="18">
        <v>40200</v>
      </c>
      <c r="G2333">
        <v>715950095</v>
      </c>
      <c r="H2333" s="18">
        <v>40210</v>
      </c>
      <c r="I2333">
        <v>4398</v>
      </c>
      <c r="J2333">
        <v>47.45</v>
      </c>
      <c r="K2333">
        <v>31.79</v>
      </c>
      <c r="L2333">
        <v>208685.1</v>
      </c>
      <c r="M2333">
        <v>139812.42000000001</v>
      </c>
      <c r="N2333">
        <v>68872.679999999993</v>
      </c>
    </row>
    <row r="2334" spans="1:14">
      <c r="A2334" t="s">
        <v>26</v>
      </c>
      <c r="B2334" t="s">
        <v>160</v>
      </c>
      <c r="C2334" t="s">
        <v>59</v>
      </c>
      <c r="D2334" t="s">
        <v>21</v>
      </c>
      <c r="E2334" t="s">
        <v>22</v>
      </c>
      <c r="F2334" s="18">
        <v>42543</v>
      </c>
      <c r="G2334">
        <v>294068658</v>
      </c>
      <c r="H2334" s="18">
        <v>42588</v>
      </c>
      <c r="I2334">
        <v>306</v>
      </c>
      <c r="J2334">
        <v>9.33</v>
      </c>
      <c r="K2334">
        <v>6.92</v>
      </c>
      <c r="L2334">
        <v>2854.98</v>
      </c>
      <c r="M2334">
        <v>2117.52</v>
      </c>
      <c r="N2334">
        <v>737.46</v>
      </c>
    </row>
    <row r="2335" spans="1:14">
      <c r="A2335" t="s">
        <v>40</v>
      </c>
      <c r="B2335" t="s">
        <v>69</v>
      </c>
      <c r="C2335" t="s">
        <v>33</v>
      </c>
      <c r="D2335" t="s">
        <v>21</v>
      </c>
      <c r="E2335" t="s">
        <v>22</v>
      </c>
      <c r="F2335" s="18">
        <v>40835</v>
      </c>
      <c r="G2335">
        <v>466286647</v>
      </c>
      <c r="H2335" s="18">
        <v>40875</v>
      </c>
      <c r="I2335">
        <v>3436</v>
      </c>
      <c r="J2335">
        <v>81.73</v>
      </c>
      <c r="K2335">
        <v>56.67</v>
      </c>
      <c r="L2335">
        <v>280824.28000000003</v>
      </c>
      <c r="M2335">
        <v>194718.12</v>
      </c>
      <c r="N2335">
        <v>86106.16</v>
      </c>
    </row>
    <row r="2336" spans="1:14">
      <c r="A2336" t="s">
        <v>31</v>
      </c>
      <c r="B2336" t="s">
        <v>89</v>
      </c>
      <c r="C2336" t="s">
        <v>50</v>
      </c>
      <c r="D2336" t="s">
        <v>21</v>
      </c>
      <c r="E2336" t="s">
        <v>22</v>
      </c>
      <c r="F2336" s="18">
        <v>41575</v>
      </c>
      <c r="G2336">
        <v>737340390</v>
      </c>
      <c r="H2336" s="18">
        <v>41579</v>
      </c>
      <c r="I2336">
        <v>4262</v>
      </c>
      <c r="J2336">
        <v>421.89</v>
      </c>
      <c r="K2336">
        <v>364.69</v>
      </c>
      <c r="L2336">
        <v>1798095.18</v>
      </c>
      <c r="M2336">
        <v>1554308.78</v>
      </c>
      <c r="N2336">
        <v>243786.4</v>
      </c>
    </row>
    <row r="2337" spans="1:14">
      <c r="A2337" t="s">
        <v>40</v>
      </c>
      <c r="B2337" t="s">
        <v>184</v>
      </c>
      <c r="C2337" t="s">
        <v>43</v>
      </c>
      <c r="D2337" t="s">
        <v>21</v>
      </c>
      <c r="E2337" t="s">
        <v>22</v>
      </c>
      <c r="F2337" s="18">
        <v>41972</v>
      </c>
      <c r="G2337">
        <v>682278716</v>
      </c>
      <c r="H2337" s="18">
        <v>42005</v>
      </c>
      <c r="I2337">
        <v>289</v>
      </c>
      <c r="J2337">
        <v>651.21</v>
      </c>
      <c r="K2337">
        <v>524.96</v>
      </c>
      <c r="L2337">
        <v>188199.69</v>
      </c>
      <c r="M2337">
        <v>151713.44</v>
      </c>
      <c r="N2337">
        <v>36486.25</v>
      </c>
    </row>
    <row r="2338" spans="1:14">
      <c r="A2338" t="s">
        <v>23</v>
      </c>
      <c r="B2338" t="s">
        <v>208</v>
      </c>
      <c r="C2338" t="s">
        <v>33</v>
      </c>
      <c r="D2338" t="s">
        <v>21</v>
      </c>
      <c r="E2338" t="s">
        <v>29</v>
      </c>
      <c r="F2338" s="18">
        <v>42390</v>
      </c>
      <c r="G2338">
        <v>396462953</v>
      </c>
      <c r="H2338" s="18">
        <v>42426</v>
      </c>
      <c r="I2338">
        <v>1053</v>
      </c>
      <c r="J2338">
        <v>81.73</v>
      </c>
      <c r="K2338">
        <v>56.67</v>
      </c>
      <c r="L2338">
        <v>86061.69</v>
      </c>
      <c r="M2338">
        <v>59673.51</v>
      </c>
      <c r="N2338">
        <v>26388.18</v>
      </c>
    </row>
    <row r="2339" spans="1:14">
      <c r="A2339" t="s">
        <v>26</v>
      </c>
      <c r="B2339" t="s">
        <v>209</v>
      </c>
      <c r="C2339" t="s">
        <v>50</v>
      </c>
      <c r="D2339" t="s">
        <v>17</v>
      </c>
      <c r="E2339" t="s">
        <v>37</v>
      </c>
      <c r="F2339" s="18">
        <v>42197</v>
      </c>
      <c r="G2339">
        <v>945566928</v>
      </c>
      <c r="H2339" s="18">
        <v>42205</v>
      </c>
      <c r="I2339">
        <v>3121</v>
      </c>
      <c r="J2339">
        <v>421.89</v>
      </c>
      <c r="K2339">
        <v>364.69</v>
      </c>
      <c r="L2339">
        <v>1316718.69</v>
      </c>
      <c r="M2339">
        <v>1138197.49</v>
      </c>
      <c r="N2339">
        <v>178521.2</v>
      </c>
    </row>
    <row r="2340" spans="1:14">
      <c r="A2340" t="s">
        <v>26</v>
      </c>
      <c r="B2340" t="s">
        <v>90</v>
      </c>
      <c r="C2340" t="s">
        <v>45</v>
      </c>
      <c r="D2340" t="s">
        <v>17</v>
      </c>
      <c r="E2340" t="s">
        <v>22</v>
      </c>
      <c r="F2340" s="18">
        <v>41152</v>
      </c>
      <c r="G2340">
        <v>315576970</v>
      </c>
      <c r="H2340" s="18">
        <v>41166</v>
      </c>
      <c r="I2340">
        <v>5093</v>
      </c>
      <c r="J2340">
        <v>437.2</v>
      </c>
      <c r="K2340">
        <v>263.33</v>
      </c>
      <c r="L2340">
        <v>2226659.6</v>
      </c>
      <c r="M2340">
        <v>1341139.69</v>
      </c>
      <c r="N2340">
        <v>885519.91</v>
      </c>
    </row>
    <row r="2341" spans="1:14">
      <c r="A2341" t="s">
        <v>23</v>
      </c>
      <c r="B2341" t="s">
        <v>98</v>
      </c>
      <c r="C2341" t="s">
        <v>25</v>
      </c>
      <c r="D2341" t="s">
        <v>21</v>
      </c>
      <c r="E2341" t="s">
        <v>18</v>
      </c>
      <c r="F2341" s="18">
        <v>40785</v>
      </c>
      <c r="G2341">
        <v>162791907</v>
      </c>
      <c r="H2341" s="18">
        <v>40835</v>
      </c>
      <c r="I2341">
        <v>2598</v>
      </c>
      <c r="J2341">
        <v>47.45</v>
      </c>
      <c r="K2341">
        <v>31.79</v>
      </c>
      <c r="L2341">
        <v>123275.1</v>
      </c>
      <c r="M2341">
        <v>82590.42</v>
      </c>
      <c r="N2341">
        <v>40684.68</v>
      </c>
    </row>
    <row r="2342" spans="1:14">
      <c r="A2342" t="s">
        <v>26</v>
      </c>
      <c r="B2342" t="s">
        <v>27</v>
      </c>
      <c r="C2342" t="s">
        <v>79</v>
      </c>
      <c r="D2342" t="s">
        <v>17</v>
      </c>
      <c r="E2342" t="s">
        <v>18</v>
      </c>
      <c r="F2342" s="18">
        <v>40249</v>
      </c>
      <c r="G2342">
        <v>863823068</v>
      </c>
      <c r="H2342" s="18">
        <v>40277</v>
      </c>
      <c r="I2342">
        <v>3297</v>
      </c>
      <c r="J2342">
        <v>668.27</v>
      </c>
      <c r="K2342">
        <v>502.54</v>
      </c>
      <c r="L2342">
        <v>2203286.19</v>
      </c>
      <c r="M2342">
        <v>1656874.38</v>
      </c>
      <c r="N2342">
        <v>546411.81000000006</v>
      </c>
    </row>
    <row r="2343" spans="1:14">
      <c r="A2343" t="s">
        <v>26</v>
      </c>
      <c r="B2343" t="s">
        <v>209</v>
      </c>
      <c r="C2343" t="s">
        <v>50</v>
      </c>
      <c r="D2343" t="s">
        <v>17</v>
      </c>
      <c r="E2343" t="s">
        <v>29</v>
      </c>
      <c r="F2343" s="18">
        <v>40470</v>
      </c>
      <c r="G2343">
        <v>165594279</v>
      </c>
      <c r="H2343" s="18">
        <v>40520</v>
      </c>
      <c r="I2343">
        <v>1882</v>
      </c>
      <c r="J2343">
        <v>421.89</v>
      </c>
      <c r="K2343">
        <v>364.69</v>
      </c>
      <c r="L2343">
        <v>793996.98</v>
      </c>
      <c r="M2343">
        <v>686346.58</v>
      </c>
      <c r="N2343">
        <v>107650.4</v>
      </c>
    </row>
    <row r="2344" spans="1:14">
      <c r="A2344" t="s">
        <v>23</v>
      </c>
      <c r="B2344" t="s">
        <v>70</v>
      </c>
      <c r="C2344" t="s">
        <v>45</v>
      </c>
      <c r="D2344" t="s">
        <v>17</v>
      </c>
      <c r="E2344" t="s">
        <v>18</v>
      </c>
      <c r="F2344" s="18">
        <v>42761</v>
      </c>
      <c r="G2344">
        <v>835341870</v>
      </c>
      <c r="H2344" s="18">
        <v>42790</v>
      </c>
      <c r="I2344">
        <v>5077</v>
      </c>
      <c r="J2344">
        <v>437.2</v>
      </c>
      <c r="K2344">
        <v>263.33</v>
      </c>
      <c r="L2344">
        <v>2219664.4</v>
      </c>
      <c r="M2344">
        <v>1336926.4099999999</v>
      </c>
      <c r="N2344">
        <v>882737.99</v>
      </c>
    </row>
    <row r="2345" spans="1:14">
      <c r="A2345" t="s">
        <v>40</v>
      </c>
      <c r="B2345" t="s">
        <v>205</v>
      </c>
      <c r="C2345" t="s">
        <v>36</v>
      </c>
      <c r="D2345" t="s">
        <v>21</v>
      </c>
      <c r="E2345" t="s">
        <v>22</v>
      </c>
      <c r="F2345" s="18">
        <v>41910</v>
      </c>
      <c r="G2345">
        <v>310614669</v>
      </c>
      <c r="H2345" s="18">
        <v>41927</v>
      </c>
      <c r="I2345">
        <v>6638</v>
      </c>
      <c r="J2345">
        <v>109.28</v>
      </c>
      <c r="K2345">
        <v>35.840000000000003</v>
      </c>
      <c r="L2345">
        <v>725400.64</v>
      </c>
      <c r="M2345">
        <v>237905.92000000001</v>
      </c>
      <c r="N2345">
        <v>487494.72</v>
      </c>
    </row>
    <row r="2346" spans="1:14">
      <c r="A2346" t="s">
        <v>23</v>
      </c>
      <c r="B2346" t="s">
        <v>128</v>
      </c>
      <c r="C2346" t="s">
        <v>79</v>
      </c>
      <c r="D2346" t="s">
        <v>21</v>
      </c>
      <c r="E2346" t="s">
        <v>22</v>
      </c>
      <c r="F2346" s="18">
        <v>41393</v>
      </c>
      <c r="G2346">
        <v>149274003</v>
      </c>
      <c r="H2346" s="18">
        <v>41423</v>
      </c>
      <c r="I2346">
        <v>2350</v>
      </c>
      <c r="J2346">
        <v>668.27</v>
      </c>
      <c r="K2346">
        <v>502.54</v>
      </c>
      <c r="L2346">
        <v>1570434.5</v>
      </c>
      <c r="M2346">
        <v>1180969</v>
      </c>
      <c r="N2346">
        <v>389465.5</v>
      </c>
    </row>
    <row r="2347" spans="1:14">
      <c r="A2347" t="s">
        <v>31</v>
      </c>
      <c r="B2347" t="s">
        <v>56</v>
      </c>
      <c r="C2347" t="s">
        <v>25</v>
      </c>
      <c r="D2347" t="s">
        <v>21</v>
      </c>
      <c r="E2347" t="s">
        <v>37</v>
      </c>
      <c r="F2347" s="18">
        <v>40925</v>
      </c>
      <c r="G2347">
        <v>179493701</v>
      </c>
      <c r="H2347" s="18">
        <v>40946</v>
      </c>
      <c r="I2347">
        <v>5030</v>
      </c>
      <c r="J2347">
        <v>47.45</v>
      </c>
      <c r="K2347">
        <v>31.79</v>
      </c>
      <c r="L2347">
        <v>238673.5</v>
      </c>
      <c r="M2347">
        <v>159903.70000000001</v>
      </c>
      <c r="N2347">
        <v>78769.8</v>
      </c>
    </row>
    <row r="2348" spans="1:14">
      <c r="A2348" t="s">
        <v>40</v>
      </c>
      <c r="B2348" t="s">
        <v>153</v>
      </c>
      <c r="C2348" t="s">
        <v>36</v>
      </c>
      <c r="D2348" t="s">
        <v>17</v>
      </c>
      <c r="E2348" t="s">
        <v>18</v>
      </c>
      <c r="F2348" s="18">
        <v>40610</v>
      </c>
      <c r="G2348">
        <v>749760091</v>
      </c>
      <c r="H2348" s="18">
        <v>40617</v>
      </c>
      <c r="I2348">
        <v>9527</v>
      </c>
      <c r="J2348">
        <v>109.28</v>
      </c>
      <c r="K2348">
        <v>35.840000000000003</v>
      </c>
      <c r="L2348">
        <v>1041110.56</v>
      </c>
      <c r="M2348">
        <v>341447.67999999999</v>
      </c>
      <c r="N2348">
        <v>699662.88</v>
      </c>
    </row>
    <row r="2349" spans="1:14">
      <c r="A2349" t="s">
        <v>34</v>
      </c>
      <c r="B2349" t="s">
        <v>134</v>
      </c>
      <c r="C2349" t="s">
        <v>16</v>
      </c>
      <c r="D2349" t="s">
        <v>21</v>
      </c>
      <c r="E2349" t="s">
        <v>22</v>
      </c>
      <c r="F2349" s="18">
        <v>42323</v>
      </c>
      <c r="G2349">
        <v>478872001</v>
      </c>
      <c r="H2349" s="18">
        <v>42367</v>
      </c>
      <c r="I2349">
        <v>7721</v>
      </c>
      <c r="J2349">
        <v>255.28</v>
      </c>
      <c r="K2349">
        <v>159.41999999999999</v>
      </c>
      <c r="L2349">
        <v>1971016.88</v>
      </c>
      <c r="M2349">
        <v>1230881.82</v>
      </c>
      <c r="N2349">
        <v>740135.06</v>
      </c>
    </row>
    <row r="2350" spans="1:14">
      <c r="A2350" t="s">
        <v>34</v>
      </c>
      <c r="B2350" t="s">
        <v>134</v>
      </c>
      <c r="C2350" t="s">
        <v>25</v>
      </c>
      <c r="D2350" t="s">
        <v>17</v>
      </c>
      <c r="E2350" t="s">
        <v>29</v>
      </c>
      <c r="F2350" s="18">
        <v>42798</v>
      </c>
      <c r="G2350">
        <v>305940759</v>
      </c>
      <c r="H2350" s="18">
        <v>42848</v>
      </c>
      <c r="I2350">
        <v>3524</v>
      </c>
      <c r="J2350">
        <v>47.45</v>
      </c>
      <c r="K2350">
        <v>31.79</v>
      </c>
      <c r="L2350">
        <v>167213.79999999999</v>
      </c>
      <c r="M2350">
        <v>112027.96</v>
      </c>
      <c r="N2350">
        <v>55185.84</v>
      </c>
    </row>
    <row r="2351" spans="1:14">
      <c r="A2351" t="s">
        <v>26</v>
      </c>
      <c r="B2351" t="s">
        <v>164</v>
      </c>
      <c r="C2351" t="s">
        <v>25</v>
      </c>
      <c r="D2351" t="s">
        <v>17</v>
      </c>
      <c r="E2351" t="s">
        <v>22</v>
      </c>
      <c r="F2351" s="18">
        <v>40539</v>
      </c>
      <c r="G2351">
        <v>340390193</v>
      </c>
      <c r="H2351" s="18">
        <v>40569</v>
      </c>
      <c r="I2351">
        <v>7877</v>
      </c>
      <c r="J2351">
        <v>47.45</v>
      </c>
      <c r="K2351">
        <v>31.79</v>
      </c>
      <c r="L2351">
        <v>373763.65</v>
      </c>
      <c r="M2351">
        <v>250409.83</v>
      </c>
      <c r="N2351">
        <v>123353.82</v>
      </c>
    </row>
    <row r="2352" spans="1:14">
      <c r="A2352" t="s">
        <v>23</v>
      </c>
      <c r="B2352" t="s">
        <v>58</v>
      </c>
      <c r="C2352" t="s">
        <v>45</v>
      </c>
      <c r="D2352" t="s">
        <v>21</v>
      </c>
      <c r="E2352" t="s">
        <v>22</v>
      </c>
      <c r="F2352" s="18">
        <v>42739</v>
      </c>
      <c r="G2352">
        <v>311956632</v>
      </c>
      <c r="H2352" s="18">
        <v>42745</v>
      </c>
      <c r="I2352">
        <v>3755</v>
      </c>
      <c r="J2352">
        <v>437.2</v>
      </c>
      <c r="K2352">
        <v>263.33</v>
      </c>
      <c r="L2352">
        <v>1641686</v>
      </c>
      <c r="M2352">
        <v>988804.15</v>
      </c>
      <c r="N2352">
        <v>652881.85</v>
      </c>
    </row>
    <row r="2353" spans="1:14">
      <c r="A2353" t="s">
        <v>23</v>
      </c>
      <c r="B2353" t="s">
        <v>103</v>
      </c>
      <c r="C2353" t="s">
        <v>16</v>
      </c>
      <c r="D2353" t="s">
        <v>21</v>
      </c>
      <c r="E2353" t="s">
        <v>29</v>
      </c>
      <c r="F2353" s="18">
        <v>41764</v>
      </c>
      <c r="G2353">
        <v>920688903</v>
      </c>
      <c r="H2353" s="18">
        <v>41802</v>
      </c>
      <c r="I2353">
        <v>1161</v>
      </c>
      <c r="J2353">
        <v>255.28</v>
      </c>
      <c r="K2353">
        <v>159.41999999999999</v>
      </c>
      <c r="L2353">
        <v>296380.08</v>
      </c>
      <c r="M2353">
        <v>185086.62</v>
      </c>
      <c r="N2353">
        <v>111293.46</v>
      </c>
    </row>
    <row r="2354" spans="1:14">
      <c r="A2354" t="s">
        <v>26</v>
      </c>
      <c r="B2354" t="s">
        <v>75</v>
      </c>
      <c r="C2354" t="s">
        <v>50</v>
      </c>
      <c r="D2354" t="s">
        <v>17</v>
      </c>
      <c r="E2354" t="s">
        <v>29</v>
      </c>
      <c r="F2354" s="18">
        <v>41437</v>
      </c>
      <c r="G2354">
        <v>686948335</v>
      </c>
      <c r="H2354" s="18">
        <v>41481</v>
      </c>
      <c r="I2354">
        <v>2133</v>
      </c>
      <c r="J2354">
        <v>421.89</v>
      </c>
      <c r="K2354">
        <v>364.69</v>
      </c>
      <c r="L2354">
        <v>899891.37</v>
      </c>
      <c r="M2354">
        <v>777883.77</v>
      </c>
      <c r="N2354">
        <v>122007.6</v>
      </c>
    </row>
    <row r="2355" spans="1:14">
      <c r="A2355" t="s">
        <v>40</v>
      </c>
      <c r="B2355" t="s">
        <v>92</v>
      </c>
      <c r="C2355" t="s">
        <v>79</v>
      </c>
      <c r="D2355" t="s">
        <v>21</v>
      </c>
      <c r="E2355" t="s">
        <v>22</v>
      </c>
      <c r="F2355" s="18">
        <v>41817</v>
      </c>
      <c r="G2355">
        <v>901408755</v>
      </c>
      <c r="H2355" s="18">
        <v>41852</v>
      </c>
      <c r="I2355">
        <v>5737</v>
      </c>
      <c r="J2355">
        <v>668.27</v>
      </c>
      <c r="K2355">
        <v>502.54</v>
      </c>
      <c r="L2355">
        <v>3833864.99</v>
      </c>
      <c r="M2355">
        <v>2883071.98</v>
      </c>
      <c r="N2355">
        <v>950793.01</v>
      </c>
    </row>
    <row r="2356" spans="1:14">
      <c r="A2356" t="s">
        <v>40</v>
      </c>
      <c r="B2356" t="s">
        <v>166</v>
      </c>
      <c r="C2356" t="s">
        <v>50</v>
      </c>
      <c r="D2356" t="s">
        <v>17</v>
      </c>
      <c r="E2356" t="s">
        <v>22</v>
      </c>
      <c r="F2356" s="18">
        <v>40589</v>
      </c>
      <c r="G2356">
        <v>675056493</v>
      </c>
      <c r="H2356" s="18">
        <v>40625</v>
      </c>
      <c r="I2356">
        <v>3072</v>
      </c>
      <c r="J2356">
        <v>421.89</v>
      </c>
      <c r="K2356">
        <v>364.69</v>
      </c>
      <c r="L2356">
        <v>1296046.0800000001</v>
      </c>
      <c r="M2356">
        <v>1120327.6799999999</v>
      </c>
      <c r="N2356">
        <v>175718.39999999999</v>
      </c>
    </row>
    <row r="2357" spans="1:14">
      <c r="A2357" t="s">
        <v>40</v>
      </c>
      <c r="B2357" t="s">
        <v>65</v>
      </c>
      <c r="C2357" t="s">
        <v>25</v>
      </c>
      <c r="D2357" t="s">
        <v>21</v>
      </c>
      <c r="E2357" t="s">
        <v>22</v>
      </c>
      <c r="F2357" s="18">
        <v>42740</v>
      </c>
      <c r="G2357">
        <v>989190375</v>
      </c>
      <c r="H2357" s="18">
        <v>42745</v>
      </c>
      <c r="I2357">
        <v>2269</v>
      </c>
      <c r="J2357">
        <v>47.45</v>
      </c>
      <c r="K2357">
        <v>31.79</v>
      </c>
      <c r="L2357">
        <v>107664.05</v>
      </c>
      <c r="M2357">
        <v>72131.509999999995</v>
      </c>
      <c r="N2357">
        <v>35532.54</v>
      </c>
    </row>
    <row r="2358" spans="1:14">
      <c r="A2358" t="s">
        <v>26</v>
      </c>
      <c r="B2358" t="s">
        <v>203</v>
      </c>
      <c r="C2358" t="s">
        <v>79</v>
      </c>
      <c r="D2358" t="s">
        <v>21</v>
      </c>
      <c r="E2358" t="s">
        <v>29</v>
      </c>
      <c r="F2358" s="18">
        <v>42583</v>
      </c>
      <c r="G2358">
        <v>645421731</v>
      </c>
      <c r="H2358" s="18">
        <v>42604</v>
      </c>
      <c r="I2358">
        <v>3488</v>
      </c>
      <c r="J2358">
        <v>668.27</v>
      </c>
      <c r="K2358">
        <v>502.54</v>
      </c>
      <c r="L2358">
        <v>2330925.7599999998</v>
      </c>
      <c r="M2358">
        <v>1752859.52</v>
      </c>
      <c r="N2358">
        <v>578066.24</v>
      </c>
    </row>
    <row r="2359" spans="1:14">
      <c r="A2359" t="s">
        <v>26</v>
      </c>
      <c r="B2359" t="s">
        <v>186</v>
      </c>
      <c r="C2359" t="s">
        <v>50</v>
      </c>
      <c r="D2359" t="s">
        <v>17</v>
      </c>
      <c r="E2359" t="s">
        <v>37</v>
      </c>
      <c r="F2359" s="18">
        <v>41735</v>
      </c>
      <c r="G2359">
        <v>315674388</v>
      </c>
      <c r="H2359" s="18">
        <v>41779</v>
      </c>
      <c r="I2359">
        <v>3921</v>
      </c>
      <c r="J2359">
        <v>421.89</v>
      </c>
      <c r="K2359">
        <v>364.69</v>
      </c>
      <c r="L2359">
        <v>1654230.69</v>
      </c>
      <c r="M2359">
        <v>1429949.49</v>
      </c>
      <c r="N2359">
        <v>224281.2</v>
      </c>
    </row>
    <row r="2360" spans="1:14">
      <c r="A2360" t="s">
        <v>31</v>
      </c>
      <c r="B2360" t="s">
        <v>190</v>
      </c>
      <c r="C2360" t="s">
        <v>28</v>
      </c>
      <c r="D2360" t="s">
        <v>21</v>
      </c>
      <c r="E2360" t="s">
        <v>22</v>
      </c>
      <c r="F2360" s="18">
        <v>42201</v>
      </c>
      <c r="G2360">
        <v>292184674</v>
      </c>
      <c r="H2360" s="18">
        <v>42201</v>
      </c>
      <c r="I2360">
        <v>2793</v>
      </c>
      <c r="J2360">
        <v>205.7</v>
      </c>
      <c r="K2360">
        <v>117.11</v>
      </c>
      <c r="L2360">
        <v>574520.1</v>
      </c>
      <c r="M2360">
        <v>327088.23</v>
      </c>
      <c r="N2360">
        <v>247431.87</v>
      </c>
    </row>
    <row r="2361" spans="1:14">
      <c r="A2361" t="s">
        <v>31</v>
      </c>
      <c r="B2361" t="s">
        <v>57</v>
      </c>
      <c r="C2361" t="s">
        <v>16</v>
      </c>
      <c r="D2361" t="s">
        <v>21</v>
      </c>
      <c r="E2361" t="s">
        <v>18</v>
      </c>
      <c r="F2361" s="18">
        <v>42226</v>
      </c>
      <c r="G2361">
        <v>937501418</v>
      </c>
      <c r="H2361" s="18">
        <v>42232</v>
      </c>
      <c r="I2361">
        <v>6358</v>
      </c>
      <c r="J2361">
        <v>255.28</v>
      </c>
      <c r="K2361">
        <v>159.41999999999999</v>
      </c>
      <c r="L2361">
        <v>1623070.24</v>
      </c>
      <c r="M2361">
        <v>1013592.36</v>
      </c>
      <c r="N2361">
        <v>609477.88</v>
      </c>
    </row>
    <row r="2362" spans="1:14">
      <c r="A2362" t="s">
        <v>23</v>
      </c>
      <c r="B2362" t="s">
        <v>83</v>
      </c>
      <c r="C2362" t="s">
        <v>33</v>
      </c>
      <c r="D2362" t="s">
        <v>17</v>
      </c>
      <c r="E2362" t="s">
        <v>29</v>
      </c>
      <c r="F2362" s="18">
        <v>40446</v>
      </c>
      <c r="G2362">
        <v>434485948</v>
      </c>
      <c r="H2362" s="18">
        <v>40485</v>
      </c>
      <c r="I2362">
        <v>2902</v>
      </c>
      <c r="J2362">
        <v>81.73</v>
      </c>
      <c r="K2362">
        <v>56.67</v>
      </c>
      <c r="L2362">
        <v>237180.46</v>
      </c>
      <c r="M2362">
        <v>164456.34</v>
      </c>
      <c r="N2362">
        <v>72724.12</v>
      </c>
    </row>
    <row r="2363" spans="1:14">
      <c r="A2363" t="s">
        <v>31</v>
      </c>
      <c r="B2363" t="s">
        <v>73</v>
      </c>
      <c r="C2363" t="s">
        <v>33</v>
      </c>
      <c r="D2363" t="s">
        <v>21</v>
      </c>
      <c r="E2363" t="s">
        <v>29</v>
      </c>
      <c r="F2363" s="18">
        <v>42798</v>
      </c>
      <c r="G2363">
        <v>636312091</v>
      </c>
      <c r="H2363" s="18">
        <v>42812</v>
      </c>
      <c r="I2363">
        <v>7743</v>
      </c>
      <c r="J2363">
        <v>81.73</v>
      </c>
      <c r="K2363">
        <v>56.67</v>
      </c>
      <c r="L2363">
        <v>632835.39</v>
      </c>
      <c r="M2363">
        <v>438795.81</v>
      </c>
      <c r="N2363">
        <v>194039.58</v>
      </c>
    </row>
    <row r="2364" spans="1:14">
      <c r="A2364" t="s">
        <v>23</v>
      </c>
      <c r="B2364" t="s">
        <v>58</v>
      </c>
      <c r="C2364" t="s">
        <v>16</v>
      </c>
      <c r="D2364" t="s">
        <v>21</v>
      </c>
      <c r="E2364" t="s">
        <v>37</v>
      </c>
      <c r="F2364" s="18">
        <v>41781</v>
      </c>
      <c r="G2364">
        <v>316466176</v>
      </c>
      <c r="H2364" s="18">
        <v>41792</v>
      </c>
      <c r="I2364">
        <v>8229</v>
      </c>
      <c r="J2364">
        <v>255.28</v>
      </c>
      <c r="K2364">
        <v>159.41999999999999</v>
      </c>
      <c r="L2364">
        <v>2100699.12</v>
      </c>
      <c r="M2364">
        <v>1311867.18</v>
      </c>
      <c r="N2364">
        <v>788831.94</v>
      </c>
    </row>
    <row r="2365" spans="1:14">
      <c r="A2365" t="s">
        <v>26</v>
      </c>
      <c r="B2365" t="s">
        <v>46</v>
      </c>
      <c r="C2365" t="s">
        <v>71</v>
      </c>
      <c r="D2365" t="s">
        <v>21</v>
      </c>
      <c r="E2365" t="s">
        <v>37</v>
      </c>
      <c r="F2365" s="18">
        <v>42728</v>
      </c>
      <c r="G2365">
        <v>118747031</v>
      </c>
      <c r="H2365" s="18">
        <v>42776</v>
      </c>
      <c r="I2365">
        <v>8740</v>
      </c>
      <c r="J2365">
        <v>154.06</v>
      </c>
      <c r="K2365">
        <v>90.93</v>
      </c>
      <c r="L2365">
        <v>1346484.4</v>
      </c>
      <c r="M2365">
        <v>794728.2</v>
      </c>
      <c r="N2365">
        <v>551756.19999999995</v>
      </c>
    </row>
    <row r="2366" spans="1:14">
      <c r="A2366" t="s">
        <v>14</v>
      </c>
      <c r="B2366" t="s">
        <v>152</v>
      </c>
      <c r="C2366" t="s">
        <v>79</v>
      </c>
      <c r="D2366" t="s">
        <v>17</v>
      </c>
      <c r="E2366" t="s">
        <v>22</v>
      </c>
      <c r="F2366" s="18">
        <v>40297</v>
      </c>
      <c r="G2366">
        <v>307265985</v>
      </c>
      <c r="H2366" s="18">
        <v>40302</v>
      </c>
      <c r="I2366">
        <v>5688</v>
      </c>
      <c r="J2366">
        <v>668.27</v>
      </c>
      <c r="K2366">
        <v>502.54</v>
      </c>
      <c r="L2366">
        <v>3801119.76</v>
      </c>
      <c r="M2366">
        <v>2858447.52</v>
      </c>
      <c r="N2366">
        <v>942672.24</v>
      </c>
    </row>
    <row r="2367" spans="1:14">
      <c r="A2367" t="s">
        <v>14</v>
      </c>
      <c r="B2367" t="s">
        <v>62</v>
      </c>
      <c r="C2367" t="s">
        <v>28</v>
      </c>
      <c r="D2367" t="s">
        <v>21</v>
      </c>
      <c r="E2367" t="s">
        <v>18</v>
      </c>
      <c r="F2367" s="18">
        <v>41983</v>
      </c>
      <c r="G2367">
        <v>316446864</v>
      </c>
      <c r="H2367" s="18">
        <v>41986</v>
      </c>
      <c r="I2367">
        <v>2514</v>
      </c>
      <c r="J2367">
        <v>205.7</v>
      </c>
      <c r="K2367">
        <v>117.11</v>
      </c>
      <c r="L2367">
        <v>517129.8</v>
      </c>
      <c r="M2367">
        <v>294414.53999999998</v>
      </c>
      <c r="N2367">
        <v>222715.26</v>
      </c>
    </row>
    <row r="2368" spans="1:14">
      <c r="A2368" t="s">
        <v>23</v>
      </c>
      <c r="B2368" t="s">
        <v>147</v>
      </c>
      <c r="C2368" t="s">
        <v>79</v>
      </c>
      <c r="D2368" t="s">
        <v>17</v>
      </c>
      <c r="E2368" t="s">
        <v>18</v>
      </c>
      <c r="F2368" s="18">
        <v>41838</v>
      </c>
      <c r="G2368">
        <v>101025998</v>
      </c>
      <c r="H2368" s="18">
        <v>41862</v>
      </c>
      <c r="I2368">
        <v>4693</v>
      </c>
      <c r="J2368">
        <v>668.27</v>
      </c>
      <c r="K2368">
        <v>502.54</v>
      </c>
      <c r="L2368">
        <v>3136191.11</v>
      </c>
      <c r="M2368">
        <v>2358420.2200000002</v>
      </c>
      <c r="N2368">
        <v>777770.89</v>
      </c>
    </row>
    <row r="2369" spans="1:14">
      <c r="A2369" t="s">
        <v>34</v>
      </c>
      <c r="B2369" t="s">
        <v>215</v>
      </c>
      <c r="C2369" t="s">
        <v>71</v>
      </c>
      <c r="D2369" t="s">
        <v>21</v>
      </c>
      <c r="E2369" t="s">
        <v>37</v>
      </c>
      <c r="F2369" s="18">
        <v>41221</v>
      </c>
      <c r="G2369">
        <v>586052215</v>
      </c>
      <c r="H2369" s="18">
        <v>41259</v>
      </c>
      <c r="I2369">
        <v>4729</v>
      </c>
      <c r="J2369">
        <v>154.06</v>
      </c>
      <c r="K2369">
        <v>90.93</v>
      </c>
      <c r="L2369">
        <v>728549.74</v>
      </c>
      <c r="M2369">
        <v>430007.97</v>
      </c>
      <c r="N2369">
        <v>298541.77</v>
      </c>
    </row>
    <row r="2370" spans="1:14">
      <c r="A2370" t="s">
        <v>34</v>
      </c>
      <c r="B2370" t="s">
        <v>197</v>
      </c>
      <c r="C2370" t="s">
        <v>25</v>
      </c>
      <c r="D2370" t="s">
        <v>21</v>
      </c>
      <c r="E2370" t="s">
        <v>18</v>
      </c>
      <c r="F2370" s="18">
        <v>41878</v>
      </c>
      <c r="G2370">
        <v>516886842</v>
      </c>
      <c r="H2370" s="18">
        <v>41907</v>
      </c>
      <c r="I2370">
        <v>7158</v>
      </c>
      <c r="J2370">
        <v>47.45</v>
      </c>
      <c r="K2370">
        <v>31.79</v>
      </c>
      <c r="L2370">
        <v>339647.1</v>
      </c>
      <c r="M2370">
        <v>227552.82</v>
      </c>
      <c r="N2370">
        <v>112094.28</v>
      </c>
    </row>
    <row r="2371" spans="1:14">
      <c r="A2371" t="s">
        <v>14</v>
      </c>
      <c r="B2371" t="s">
        <v>161</v>
      </c>
      <c r="C2371" t="s">
        <v>71</v>
      </c>
      <c r="D2371" t="s">
        <v>17</v>
      </c>
      <c r="E2371" t="s">
        <v>18</v>
      </c>
      <c r="F2371" s="18">
        <v>41794</v>
      </c>
      <c r="G2371">
        <v>509203708</v>
      </c>
      <c r="H2371" s="18">
        <v>41814</v>
      </c>
      <c r="I2371">
        <v>3548</v>
      </c>
      <c r="J2371">
        <v>154.06</v>
      </c>
      <c r="K2371">
        <v>90.93</v>
      </c>
      <c r="L2371">
        <v>546604.88</v>
      </c>
      <c r="M2371">
        <v>322619.64</v>
      </c>
      <c r="N2371">
        <v>223985.24</v>
      </c>
    </row>
    <row r="2372" spans="1:14">
      <c r="A2372" t="s">
        <v>40</v>
      </c>
      <c r="B2372" t="s">
        <v>101</v>
      </c>
      <c r="C2372" t="s">
        <v>45</v>
      </c>
      <c r="D2372" t="s">
        <v>17</v>
      </c>
      <c r="E2372" t="s">
        <v>37</v>
      </c>
      <c r="F2372" s="18">
        <v>42112</v>
      </c>
      <c r="G2372">
        <v>798989140</v>
      </c>
      <c r="H2372" s="18">
        <v>42159</v>
      </c>
      <c r="I2372">
        <v>7497</v>
      </c>
      <c r="J2372">
        <v>437.2</v>
      </c>
      <c r="K2372">
        <v>263.33</v>
      </c>
      <c r="L2372">
        <v>3277688.4</v>
      </c>
      <c r="M2372">
        <v>1974185.01</v>
      </c>
      <c r="N2372">
        <v>1303503.3899999999</v>
      </c>
    </row>
    <row r="2373" spans="1:14">
      <c r="A2373" t="s">
        <v>26</v>
      </c>
      <c r="B2373" t="s">
        <v>87</v>
      </c>
      <c r="C2373" t="s">
        <v>28</v>
      </c>
      <c r="D2373" t="s">
        <v>21</v>
      </c>
      <c r="E2373" t="s">
        <v>29</v>
      </c>
      <c r="F2373" s="18">
        <v>40212</v>
      </c>
      <c r="G2373">
        <v>792541968</v>
      </c>
      <c r="H2373" s="18">
        <v>40245</v>
      </c>
      <c r="I2373">
        <v>9635</v>
      </c>
      <c r="J2373">
        <v>205.7</v>
      </c>
      <c r="K2373">
        <v>117.11</v>
      </c>
      <c r="L2373">
        <v>1981919.5</v>
      </c>
      <c r="M2373">
        <v>1128354.8500000001</v>
      </c>
      <c r="N2373">
        <v>853564.65</v>
      </c>
    </row>
    <row r="2374" spans="1:14">
      <c r="A2374" t="s">
        <v>40</v>
      </c>
      <c r="B2374" t="s">
        <v>109</v>
      </c>
      <c r="C2374" t="s">
        <v>79</v>
      </c>
      <c r="D2374" t="s">
        <v>17</v>
      </c>
      <c r="E2374" t="s">
        <v>37</v>
      </c>
      <c r="F2374" s="18">
        <v>42162</v>
      </c>
      <c r="G2374">
        <v>416473519</v>
      </c>
      <c r="H2374" s="18">
        <v>42178</v>
      </c>
      <c r="I2374">
        <v>2624</v>
      </c>
      <c r="J2374">
        <v>668.27</v>
      </c>
      <c r="K2374">
        <v>502.54</v>
      </c>
      <c r="L2374">
        <v>1753540.48</v>
      </c>
      <c r="M2374">
        <v>1318664.96</v>
      </c>
      <c r="N2374">
        <v>434875.52</v>
      </c>
    </row>
    <row r="2375" spans="1:14">
      <c r="A2375" t="s">
        <v>14</v>
      </c>
      <c r="B2375" t="s">
        <v>211</v>
      </c>
      <c r="C2375" t="s">
        <v>43</v>
      </c>
      <c r="D2375" t="s">
        <v>21</v>
      </c>
      <c r="E2375" t="s">
        <v>22</v>
      </c>
      <c r="F2375" s="18">
        <v>41974</v>
      </c>
      <c r="G2375">
        <v>567707622</v>
      </c>
      <c r="H2375" s="18">
        <v>41995</v>
      </c>
      <c r="I2375">
        <v>6156</v>
      </c>
      <c r="J2375">
        <v>651.21</v>
      </c>
      <c r="K2375">
        <v>524.96</v>
      </c>
      <c r="L2375">
        <v>4008848.76</v>
      </c>
      <c r="M2375">
        <v>3231653.76</v>
      </c>
      <c r="N2375">
        <v>777195</v>
      </c>
    </row>
    <row r="2376" spans="1:14">
      <c r="A2376" t="s">
        <v>26</v>
      </c>
      <c r="B2376" t="s">
        <v>141</v>
      </c>
      <c r="C2376" t="s">
        <v>79</v>
      </c>
      <c r="D2376" t="s">
        <v>21</v>
      </c>
      <c r="E2376" t="s">
        <v>22</v>
      </c>
      <c r="F2376" s="18">
        <v>42343</v>
      </c>
      <c r="G2376">
        <v>863480603</v>
      </c>
      <c r="H2376" s="18">
        <v>42381</v>
      </c>
      <c r="I2376">
        <v>1954</v>
      </c>
      <c r="J2376">
        <v>668.27</v>
      </c>
      <c r="K2376">
        <v>502.54</v>
      </c>
      <c r="L2376">
        <v>1305799.58</v>
      </c>
      <c r="M2376">
        <v>981963.16</v>
      </c>
      <c r="N2376">
        <v>323836.42</v>
      </c>
    </row>
    <row r="2377" spans="1:14">
      <c r="A2377" t="s">
        <v>26</v>
      </c>
      <c r="B2377" t="s">
        <v>143</v>
      </c>
      <c r="C2377" t="s">
        <v>25</v>
      </c>
      <c r="D2377" t="s">
        <v>21</v>
      </c>
      <c r="E2377" t="s">
        <v>29</v>
      </c>
      <c r="F2377" s="18">
        <v>42207</v>
      </c>
      <c r="G2377">
        <v>991341292</v>
      </c>
      <c r="H2377" s="18">
        <v>42249</v>
      </c>
      <c r="I2377">
        <v>8773</v>
      </c>
      <c r="J2377">
        <v>47.45</v>
      </c>
      <c r="K2377">
        <v>31.79</v>
      </c>
      <c r="L2377">
        <v>416278.85</v>
      </c>
      <c r="M2377">
        <v>278893.67</v>
      </c>
      <c r="N2377">
        <v>137385.18</v>
      </c>
    </row>
    <row r="2378" spans="1:14">
      <c r="A2378" t="s">
        <v>40</v>
      </c>
      <c r="B2378" t="s">
        <v>86</v>
      </c>
      <c r="C2378" t="s">
        <v>28</v>
      </c>
      <c r="D2378" t="s">
        <v>17</v>
      </c>
      <c r="E2378" t="s">
        <v>37</v>
      </c>
      <c r="F2378" s="18">
        <v>40892</v>
      </c>
      <c r="G2378">
        <v>259151017</v>
      </c>
      <c r="H2378" s="18">
        <v>40917</v>
      </c>
      <c r="I2378">
        <v>7400</v>
      </c>
      <c r="J2378">
        <v>205.7</v>
      </c>
      <c r="K2378">
        <v>117.11</v>
      </c>
      <c r="L2378">
        <v>1522180</v>
      </c>
      <c r="M2378">
        <v>866614</v>
      </c>
      <c r="N2378">
        <v>655566</v>
      </c>
    </row>
    <row r="2379" spans="1:14">
      <c r="A2379" t="s">
        <v>26</v>
      </c>
      <c r="B2379" t="s">
        <v>107</v>
      </c>
      <c r="C2379" t="s">
        <v>79</v>
      </c>
      <c r="D2379" t="s">
        <v>21</v>
      </c>
      <c r="E2379" t="s">
        <v>22</v>
      </c>
      <c r="F2379" s="18">
        <v>42262</v>
      </c>
      <c r="G2379">
        <v>745083606</v>
      </c>
      <c r="H2379" s="18">
        <v>42277</v>
      </c>
      <c r="I2379">
        <v>5651</v>
      </c>
      <c r="J2379">
        <v>668.27</v>
      </c>
      <c r="K2379">
        <v>502.54</v>
      </c>
      <c r="L2379">
        <v>3776393.77</v>
      </c>
      <c r="M2379">
        <v>2839853.54</v>
      </c>
      <c r="N2379">
        <v>936540.23</v>
      </c>
    </row>
    <row r="2380" spans="1:14">
      <c r="A2380" t="s">
        <v>23</v>
      </c>
      <c r="B2380" t="s">
        <v>70</v>
      </c>
      <c r="C2380" t="s">
        <v>33</v>
      </c>
      <c r="D2380" t="s">
        <v>21</v>
      </c>
      <c r="E2380" t="s">
        <v>37</v>
      </c>
      <c r="F2380" s="18">
        <v>42272</v>
      </c>
      <c r="G2380">
        <v>547625386</v>
      </c>
      <c r="H2380" s="18">
        <v>42276</v>
      </c>
      <c r="I2380">
        <v>3376</v>
      </c>
      <c r="J2380">
        <v>81.73</v>
      </c>
      <c r="K2380">
        <v>56.67</v>
      </c>
      <c r="L2380">
        <v>275920.48</v>
      </c>
      <c r="M2380">
        <v>191317.92</v>
      </c>
      <c r="N2380">
        <v>84602.559999999998</v>
      </c>
    </row>
    <row r="2381" spans="1:14">
      <c r="A2381" t="s">
        <v>31</v>
      </c>
      <c r="B2381" t="s">
        <v>149</v>
      </c>
      <c r="C2381" t="s">
        <v>25</v>
      </c>
      <c r="D2381" t="s">
        <v>21</v>
      </c>
      <c r="E2381" t="s">
        <v>22</v>
      </c>
      <c r="F2381" s="18">
        <v>41415</v>
      </c>
      <c r="G2381">
        <v>535575187</v>
      </c>
      <c r="H2381" s="18">
        <v>41438</v>
      </c>
      <c r="I2381">
        <v>7454</v>
      </c>
      <c r="J2381">
        <v>47.45</v>
      </c>
      <c r="K2381">
        <v>31.79</v>
      </c>
      <c r="L2381">
        <v>353692.3</v>
      </c>
      <c r="M2381">
        <v>236962.66</v>
      </c>
      <c r="N2381">
        <v>116729.64</v>
      </c>
    </row>
    <row r="2382" spans="1:14">
      <c r="A2382" t="s">
        <v>34</v>
      </c>
      <c r="B2382" t="s">
        <v>182</v>
      </c>
      <c r="C2382" t="s">
        <v>50</v>
      </c>
      <c r="D2382" t="s">
        <v>17</v>
      </c>
      <c r="E2382" t="s">
        <v>18</v>
      </c>
      <c r="F2382" s="18">
        <v>40573</v>
      </c>
      <c r="G2382">
        <v>298044335</v>
      </c>
      <c r="H2382" s="18">
        <v>40587</v>
      </c>
      <c r="I2382">
        <v>6797</v>
      </c>
      <c r="J2382">
        <v>421.89</v>
      </c>
      <c r="K2382">
        <v>364.69</v>
      </c>
      <c r="L2382">
        <v>2867586.33</v>
      </c>
      <c r="M2382">
        <v>2478797.9300000002</v>
      </c>
      <c r="N2382">
        <v>388788.4</v>
      </c>
    </row>
    <row r="2383" spans="1:14">
      <c r="A2383" t="s">
        <v>23</v>
      </c>
      <c r="B2383" t="s">
        <v>63</v>
      </c>
      <c r="C2383" t="s">
        <v>59</v>
      </c>
      <c r="D2383" t="s">
        <v>17</v>
      </c>
      <c r="E2383" t="s">
        <v>37</v>
      </c>
      <c r="F2383" s="18">
        <v>42400</v>
      </c>
      <c r="G2383">
        <v>394456660</v>
      </c>
      <c r="H2383" s="18">
        <v>42409</v>
      </c>
      <c r="I2383">
        <v>7346</v>
      </c>
      <c r="J2383">
        <v>9.33</v>
      </c>
      <c r="K2383">
        <v>6.92</v>
      </c>
      <c r="L2383">
        <v>68538.179999999993</v>
      </c>
      <c r="M2383">
        <v>50834.32</v>
      </c>
      <c r="N2383">
        <v>17703.86</v>
      </c>
    </row>
    <row r="2384" spans="1:14">
      <c r="A2384" t="s">
        <v>23</v>
      </c>
      <c r="B2384" t="s">
        <v>147</v>
      </c>
      <c r="C2384" t="s">
        <v>16</v>
      </c>
      <c r="D2384" t="s">
        <v>17</v>
      </c>
      <c r="E2384" t="s">
        <v>18</v>
      </c>
      <c r="F2384" s="18">
        <v>41640</v>
      </c>
      <c r="G2384">
        <v>104548490</v>
      </c>
      <c r="H2384" s="18">
        <v>41644</v>
      </c>
      <c r="I2384">
        <v>7076</v>
      </c>
      <c r="J2384">
        <v>255.28</v>
      </c>
      <c r="K2384">
        <v>159.41999999999999</v>
      </c>
      <c r="L2384">
        <v>1806361.28</v>
      </c>
      <c r="M2384">
        <v>1128055.92</v>
      </c>
      <c r="N2384">
        <v>678305.36</v>
      </c>
    </row>
    <row r="2385" spans="1:14">
      <c r="A2385" t="s">
        <v>40</v>
      </c>
      <c r="B2385" t="s">
        <v>117</v>
      </c>
      <c r="C2385" t="s">
        <v>71</v>
      </c>
      <c r="D2385" t="s">
        <v>17</v>
      </c>
      <c r="E2385" t="s">
        <v>18</v>
      </c>
      <c r="F2385" s="18">
        <v>40343</v>
      </c>
      <c r="G2385">
        <v>578368651</v>
      </c>
      <c r="H2385" s="18">
        <v>40376</v>
      </c>
      <c r="I2385">
        <v>991</v>
      </c>
      <c r="J2385">
        <v>154.06</v>
      </c>
      <c r="K2385">
        <v>90.93</v>
      </c>
      <c r="L2385">
        <v>152673.46</v>
      </c>
      <c r="M2385">
        <v>90111.63</v>
      </c>
      <c r="N2385">
        <v>62561.83</v>
      </c>
    </row>
    <row r="2386" spans="1:14">
      <c r="A2386" t="s">
        <v>26</v>
      </c>
      <c r="B2386" t="s">
        <v>121</v>
      </c>
      <c r="C2386" t="s">
        <v>25</v>
      </c>
      <c r="D2386" t="s">
        <v>21</v>
      </c>
      <c r="E2386" t="s">
        <v>37</v>
      </c>
      <c r="F2386" s="18">
        <v>40946</v>
      </c>
      <c r="G2386">
        <v>786278474</v>
      </c>
      <c r="H2386" s="18">
        <v>40987</v>
      </c>
      <c r="I2386">
        <v>6128</v>
      </c>
      <c r="J2386">
        <v>47.45</v>
      </c>
      <c r="K2386">
        <v>31.79</v>
      </c>
      <c r="L2386">
        <v>290773.59999999998</v>
      </c>
      <c r="M2386">
        <v>194809.12</v>
      </c>
      <c r="N2386">
        <v>95964.479999999996</v>
      </c>
    </row>
    <row r="2387" spans="1:14">
      <c r="A2387" t="s">
        <v>26</v>
      </c>
      <c r="B2387" t="s">
        <v>75</v>
      </c>
      <c r="C2387" t="s">
        <v>43</v>
      </c>
      <c r="D2387" t="s">
        <v>17</v>
      </c>
      <c r="E2387" t="s">
        <v>37</v>
      </c>
      <c r="F2387" s="18">
        <v>42127</v>
      </c>
      <c r="G2387">
        <v>668951785</v>
      </c>
      <c r="H2387" s="18">
        <v>42139</v>
      </c>
      <c r="I2387">
        <v>6554</v>
      </c>
      <c r="J2387">
        <v>651.21</v>
      </c>
      <c r="K2387">
        <v>524.96</v>
      </c>
      <c r="L2387">
        <v>4268030.34</v>
      </c>
      <c r="M2387">
        <v>3440587.84</v>
      </c>
      <c r="N2387">
        <v>827442.5</v>
      </c>
    </row>
    <row r="2388" spans="1:14">
      <c r="A2388" t="s">
        <v>23</v>
      </c>
      <c r="B2388" t="s">
        <v>179</v>
      </c>
      <c r="C2388" t="s">
        <v>28</v>
      </c>
      <c r="D2388" t="s">
        <v>17</v>
      </c>
      <c r="E2388" t="s">
        <v>18</v>
      </c>
      <c r="F2388" s="18">
        <v>40188</v>
      </c>
      <c r="G2388">
        <v>687374913</v>
      </c>
      <c r="H2388" s="18">
        <v>40235</v>
      </c>
      <c r="I2388">
        <v>8367</v>
      </c>
      <c r="J2388">
        <v>205.7</v>
      </c>
      <c r="K2388">
        <v>117.11</v>
      </c>
      <c r="L2388">
        <v>1721091.9</v>
      </c>
      <c r="M2388">
        <v>979859.37</v>
      </c>
      <c r="N2388">
        <v>741232.53</v>
      </c>
    </row>
    <row r="2389" spans="1:14">
      <c r="A2389" t="s">
        <v>14</v>
      </c>
      <c r="B2389" t="s">
        <v>173</v>
      </c>
      <c r="C2389" t="s">
        <v>50</v>
      </c>
      <c r="D2389" t="s">
        <v>17</v>
      </c>
      <c r="E2389" t="s">
        <v>29</v>
      </c>
      <c r="F2389" s="18">
        <v>41497</v>
      </c>
      <c r="G2389">
        <v>472846686</v>
      </c>
      <c r="H2389" s="18">
        <v>41527</v>
      </c>
      <c r="I2389">
        <v>4697</v>
      </c>
      <c r="J2389">
        <v>421.89</v>
      </c>
      <c r="K2389">
        <v>364.69</v>
      </c>
      <c r="L2389">
        <v>1981617.33</v>
      </c>
      <c r="M2389">
        <v>1712948.93</v>
      </c>
      <c r="N2389">
        <v>268668.40000000002</v>
      </c>
    </row>
    <row r="2390" spans="1:14">
      <c r="A2390" t="s">
        <v>31</v>
      </c>
      <c r="B2390" t="s">
        <v>42</v>
      </c>
      <c r="C2390" t="s">
        <v>36</v>
      </c>
      <c r="D2390" t="s">
        <v>17</v>
      </c>
      <c r="E2390" t="s">
        <v>22</v>
      </c>
      <c r="F2390" s="18">
        <v>41752</v>
      </c>
      <c r="G2390">
        <v>176978433</v>
      </c>
      <c r="H2390" s="18">
        <v>41764</v>
      </c>
      <c r="I2390">
        <v>706</v>
      </c>
      <c r="J2390">
        <v>109.28</v>
      </c>
      <c r="K2390">
        <v>35.840000000000003</v>
      </c>
      <c r="L2390">
        <v>77151.679999999993</v>
      </c>
      <c r="M2390">
        <v>25303.040000000001</v>
      </c>
      <c r="N2390">
        <v>51848.639999999999</v>
      </c>
    </row>
    <row r="2391" spans="1:14">
      <c r="A2391" t="s">
        <v>23</v>
      </c>
      <c r="B2391" t="s">
        <v>179</v>
      </c>
      <c r="C2391" t="s">
        <v>71</v>
      </c>
      <c r="D2391" t="s">
        <v>17</v>
      </c>
      <c r="E2391" t="s">
        <v>18</v>
      </c>
      <c r="F2391" s="18">
        <v>41186</v>
      </c>
      <c r="G2391">
        <v>921693980</v>
      </c>
      <c r="H2391" s="18">
        <v>41217</v>
      </c>
      <c r="I2391">
        <v>8586</v>
      </c>
      <c r="J2391">
        <v>154.06</v>
      </c>
      <c r="K2391">
        <v>90.93</v>
      </c>
      <c r="L2391">
        <v>1322759.1599999999</v>
      </c>
      <c r="M2391">
        <v>780724.98</v>
      </c>
      <c r="N2391">
        <v>542034.18000000005</v>
      </c>
    </row>
    <row r="2392" spans="1:14">
      <c r="A2392" t="s">
        <v>40</v>
      </c>
      <c r="B2392" t="s">
        <v>102</v>
      </c>
      <c r="C2392" t="s">
        <v>45</v>
      </c>
      <c r="D2392" t="s">
        <v>17</v>
      </c>
      <c r="E2392" t="s">
        <v>18</v>
      </c>
      <c r="F2392" s="18">
        <v>40421</v>
      </c>
      <c r="G2392">
        <v>749229657</v>
      </c>
      <c r="H2392" s="18">
        <v>40459</v>
      </c>
      <c r="I2392">
        <v>2560</v>
      </c>
      <c r="J2392">
        <v>437.2</v>
      </c>
      <c r="K2392">
        <v>263.33</v>
      </c>
      <c r="L2392">
        <v>1119232</v>
      </c>
      <c r="M2392">
        <v>674124.80000000005</v>
      </c>
      <c r="N2392">
        <v>445107.20000000001</v>
      </c>
    </row>
    <row r="2393" spans="1:14">
      <c r="A2393" t="s">
        <v>14</v>
      </c>
      <c r="B2393" t="s">
        <v>115</v>
      </c>
      <c r="C2393" t="s">
        <v>50</v>
      </c>
      <c r="D2393" t="s">
        <v>21</v>
      </c>
      <c r="E2393" t="s">
        <v>18</v>
      </c>
      <c r="F2393" s="18">
        <v>41853</v>
      </c>
      <c r="G2393">
        <v>472134292</v>
      </c>
      <c r="H2393" s="18">
        <v>41876</v>
      </c>
      <c r="I2393">
        <v>3884</v>
      </c>
      <c r="J2393">
        <v>421.89</v>
      </c>
      <c r="K2393">
        <v>364.69</v>
      </c>
      <c r="L2393">
        <v>1638620.76</v>
      </c>
      <c r="M2393">
        <v>1416455.96</v>
      </c>
      <c r="N2393">
        <v>222164.8</v>
      </c>
    </row>
    <row r="2394" spans="1:14">
      <c r="A2394" t="s">
        <v>26</v>
      </c>
      <c r="B2394" t="s">
        <v>30</v>
      </c>
      <c r="C2394" t="s">
        <v>45</v>
      </c>
      <c r="D2394" t="s">
        <v>17</v>
      </c>
      <c r="E2394" t="s">
        <v>18</v>
      </c>
      <c r="F2394" s="18">
        <v>42732</v>
      </c>
      <c r="G2394">
        <v>523269212</v>
      </c>
      <c r="H2394" s="18">
        <v>42770</v>
      </c>
      <c r="I2394">
        <v>5843</v>
      </c>
      <c r="J2394">
        <v>437.2</v>
      </c>
      <c r="K2394">
        <v>263.33</v>
      </c>
      <c r="L2394">
        <v>2554559.6</v>
      </c>
      <c r="M2394">
        <v>1538637.19</v>
      </c>
      <c r="N2394">
        <v>1015922.41</v>
      </c>
    </row>
    <row r="2395" spans="1:14">
      <c r="A2395" t="s">
        <v>40</v>
      </c>
      <c r="B2395" t="s">
        <v>41</v>
      </c>
      <c r="C2395" t="s">
        <v>59</v>
      </c>
      <c r="D2395" t="s">
        <v>17</v>
      </c>
      <c r="E2395" t="s">
        <v>37</v>
      </c>
      <c r="F2395" s="18">
        <v>42082</v>
      </c>
      <c r="G2395">
        <v>505808246</v>
      </c>
      <c r="H2395" s="18">
        <v>42106</v>
      </c>
      <c r="I2395">
        <v>8755</v>
      </c>
      <c r="J2395">
        <v>9.33</v>
      </c>
      <c r="K2395">
        <v>6.92</v>
      </c>
      <c r="L2395">
        <v>81684.149999999994</v>
      </c>
      <c r="M2395">
        <v>60584.6</v>
      </c>
      <c r="N2395">
        <v>21099.55</v>
      </c>
    </row>
    <row r="2396" spans="1:14">
      <c r="A2396" t="s">
        <v>34</v>
      </c>
      <c r="B2396" t="s">
        <v>154</v>
      </c>
      <c r="C2396" t="s">
        <v>43</v>
      </c>
      <c r="D2396" t="s">
        <v>17</v>
      </c>
      <c r="E2396" t="s">
        <v>37</v>
      </c>
      <c r="F2396" s="18">
        <v>42082</v>
      </c>
      <c r="G2396">
        <v>543237721</v>
      </c>
      <c r="H2396" s="18">
        <v>42119</v>
      </c>
      <c r="I2396">
        <v>4969</v>
      </c>
      <c r="J2396">
        <v>651.21</v>
      </c>
      <c r="K2396">
        <v>524.96</v>
      </c>
      <c r="L2396">
        <v>3235862.49</v>
      </c>
      <c r="M2396">
        <v>2608526.2400000002</v>
      </c>
      <c r="N2396">
        <v>627336.25</v>
      </c>
    </row>
    <row r="2397" spans="1:14">
      <c r="A2397" t="s">
        <v>23</v>
      </c>
      <c r="B2397" t="s">
        <v>63</v>
      </c>
      <c r="C2397" t="s">
        <v>79</v>
      </c>
      <c r="D2397" t="s">
        <v>17</v>
      </c>
      <c r="E2397" t="s">
        <v>29</v>
      </c>
      <c r="F2397" s="18">
        <v>41150</v>
      </c>
      <c r="G2397">
        <v>829356467</v>
      </c>
      <c r="H2397" s="18">
        <v>41168</v>
      </c>
      <c r="I2397">
        <v>3864</v>
      </c>
      <c r="J2397">
        <v>668.27</v>
      </c>
      <c r="K2397">
        <v>502.54</v>
      </c>
      <c r="L2397">
        <v>2582195.2799999998</v>
      </c>
      <c r="M2397">
        <v>1941814.56</v>
      </c>
      <c r="N2397">
        <v>640380.72</v>
      </c>
    </row>
    <row r="2398" spans="1:14">
      <c r="A2398" t="s">
        <v>34</v>
      </c>
      <c r="B2398" t="s">
        <v>95</v>
      </c>
      <c r="C2398" t="s">
        <v>43</v>
      </c>
      <c r="D2398" t="s">
        <v>17</v>
      </c>
      <c r="E2398" t="s">
        <v>37</v>
      </c>
      <c r="F2398" s="18">
        <v>40860</v>
      </c>
      <c r="G2398">
        <v>278275811</v>
      </c>
      <c r="H2398" s="18">
        <v>40884</v>
      </c>
      <c r="I2398">
        <v>6851</v>
      </c>
      <c r="J2398">
        <v>651.21</v>
      </c>
      <c r="K2398">
        <v>524.96</v>
      </c>
      <c r="L2398">
        <v>4461439.71</v>
      </c>
      <c r="M2398">
        <v>3596500.96</v>
      </c>
      <c r="N2398">
        <v>864938.75</v>
      </c>
    </row>
    <row r="2399" spans="1:14">
      <c r="A2399" t="s">
        <v>14</v>
      </c>
      <c r="B2399" t="s">
        <v>174</v>
      </c>
      <c r="C2399" t="s">
        <v>43</v>
      </c>
      <c r="D2399" t="s">
        <v>17</v>
      </c>
      <c r="E2399" t="s">
        <v>29</v>
      </c>
      <c r="F2399" s="18">
        <v>41790</v>
      </c>
      <c r="G2399">
        <v>574419581</v>
      </c>
      <c r="H2399" s="18">
        <v>41839</v>
      </c>
      <c r="I2399">
        <v>2374</v>
      </c>
      <c r="J2399">
        <v>651.21</v>
      </c>
      <c r="K2399">
        <v>524.96</v>
      </c>
      <c r="L2399">
        <v>1545972.54</v>
      </c>
      <c r="M2399">
        <v>1246255.04</v>
      </c>
      <c r="N2399">
        <v>299717.5</v>
      </c>
    </row>
    <row r="2400" spans="1:14">
      <c r="A2400" t="s">
        <v>23</v>
      </c>
      <c r="B2400" t="s">
        <v>24</v>
      </c>
      <c r="C2400" t="s">
        <v>28</v>
      </c>
      <c r="D2400" t="s">
        <v>21</v>
      </c>
      <c r="E2400" t="s">
        <v>22</v>
      </c>
      <c r="F2400" s="18">
        <v>42144</v>
      </c>
      <c r="G2400">
        <v>322524106</v>
      </c>
      <c r="H2400" s="18">
        <v>42144</v>
      </c>
      <c r="I2400">
        <v>905</v>
      </c>
      <c r="J2400">
        <v>205.7</v>
      </c>
      <c r="K2400">
        <v>117.11</v>
      </c>
      <c r="L2400">
        <v>186158.5</v>
      </c>
      <c r="M2400">
        <v>105984.55</v>
      </c>
      <c r="N2400">
        <v>80173.95</v>
      </c>
    </row>
    <row r="2401" spans="1:14">
      <c r="A2401" t="s">
        <v>23</v>
      </c>
      <c r="B2401" t="s">
        <v>110</v>
      </c>
      <c r="C2401" t="s">
        <v>28</v>
      </c>
      <c r="D2401" t="s">
        <v>21</v>
      </c>
      <c r="E2401" t="s">
        <v>18</v>
      </c>
      <c r="F2401" s="18">
        <v>41896</v>
      </c>
      <c r="G2401">
        <v>897638213</v>
      </c>
      <c r="H2401" s="18">
        <v>41920</v>
      </c>
      <c r="I2401">
        <v>9950</v>
      </c>
      <c r="J2401">
        <v>205.7</v>
      </c>
      <c r="K2401">
        <v>117.11</v>
      </c>
      <c r="L2401">
        <v>2046715</v>
      </c>
      <c r="M2401">
        <v>1165244.5</v>
      </c>
      <c r="N2401">
        <v>881470.5</v>
      </c>
    </row>
    <row r="2402" spans="1:14">
      <c r="A2402" t="s">
        <v>31</v>
      </c>
      <c r="B2402" t="s">
        <v>177</v>
      </c>
      <c r="C2402" t="s">
        <v>33</v>
      </c>
      <c r="D2402" t="s">
        <v>21</v>
      </c>
      <c r="E2402" t="s">
        <v>18</v>
      </c>
      <c r="F2402" s="18">
        <v>41409</v>
      </c>
      <c r="G2402">
        <v>595123231</v>
      </c>
      <c r="H2402" s="18">
        <v>41438</v>
      </c>
      <c r="I2402">
        <v>9044</v>
      </c>
      <c r="J2402">
        <v>81.73</v>
      </c>
      <c r="K2402">
        <v>56.67</v>
      </c>
      <c r="L2402">
        <v>739166.12</v>
      </c>
      <c r="M2402">
        <v>512523.48</v>
      </c>
      <c r="N2402">
        <v>226642.64</v>
      </c>
    </row>
    <row r="2403" spans="1:14">
      <c r="A2403" t="s">
        <v>23</v>
      </c>
      <c r="B2403" t="s">
        <v>181</v>
      </c>
      <c r="C2403" t="s">
        <v>16</v>
      </c>
      <c r="D2403" t="s">
        <v>21</v>
      </c>
      <c r="E2403" t="s">
        <v>29</v>
      </c>
      <c r="F2403" s="18">
        <v>42817</v>
      </c>
      <c r="G2403">
        <v>480652987</v>
      </c>
      <c r="H2403" s="18">
        <v>42830</v>
      </c>
      <c r="I2403">
        <v>4755</v>
      </c>
      <c r="J2403">
        <v>255.28</v>
      </c>
      <c r="K2403">
        <v>159.41999999999999</v>
      </c>
      <c r="L2403">
        <v>1213856.3999999999</v>
      </c>
      <c r="M2403">
        <v>758042.1</v>
      </c>
      <c r="N2403">
        <v>455814.3</v>
      </c>
    </row>
    <row r="2404" spans="1:14">
      <c r="A2404" t="s">
        <v>23</v>
      </c>
      <c r="B2404" t="s">
        <v>168</v>
      </c>
      <c r="C2404" t="s">
        <v>43</v>
      </c>
      <c r="D2404" t="s">
        <v>17</v>
      </c>
      <c r="E2404" t="s">
        <v>22</v>
      </c>
      <c r="F2404" s="18">
        <v>40349</v>
      </c>
      <c r="G2404">
        <v>340213811</v>
      </c>
      <c r="H2404" s="18">
        <v>40385</v>
      </c>
      <c r="I2404">
        <v>5682</v>
      </c>
      <c r="J2404">
        <v>651.21</v>
      </c>
      <c r="K2404">
        <v>524.96</v>
      </c>
      <c r="L2404">
        <v>3700175.22</v>
      </c>
      <c r="M2404">
        <v>2982822.72</v>
      </c>
      <c r="N2404">
        <v>717352.5</v>
      </c>
    </row>
    <row r="2405" spans="1:14">
      <c r="A2405" t="s">
        <v>26</v>
      </c>
      <c r="B2405" t="s">
        <v>46</v>
      </c>
      <c r="C2405" t="s">
        <v>28</v>
      </c>
      <c r="D2405" t="s">
        <v>17</v>
      </c>
      <c r="E2405" t="s">
        <v>22</v>
      </c>
      <c r="F2405" s="18">
        <v>41065</v>
      </c>
      <c r="G2405">
        <v>930104529</v>
      </c>
      <c r="H2405" s="18">
        <v>41114</v>
      </c>
      <c r="I2405">
        <v>7454</v>
      </c>
      <c r="J2405">
        <v>205.7</v>
      </c>
      <c r="K2405">
        <v>117.11</v>
      </c>
      <c r="L2405">
        <v>1533287.8</v>
      </c>
      <c r="M2405">
        <v>872937.94</v>
      </c>
      <c r="N2405">
        <v>660349.86</v>
      </c>
    </row>
    <row r="2406" spans="1:14">
      <c r="A2406" t="s">
        <v>23</v>
      </c>
      <c r="B2406" t="s">
        <v>192</v>
      </c>
      <c r="C2406" t="s">
        <v>16</v>
      </c>
      <c r="D2406" t="s">
        <v>17</v>
      </c>
      <c r="E2406" t="s">
        <v>37</v>
      </c>
      <c r="F2406" s="18">
        <v>41353</v>
      </c>
      <c r="G2406">
        <v>826936471</v>
      </c>
      <c r="H2406" s="18">
        <v>41363</v>
      </c>
      <c r="I2406">
        <v>7733</v>
      </c>
      <c r="J2406">
        <v>255.28</v>
      </c>
      <c r="K2406">
        <v>159.41999999999999</v>
      </c>
      <c r="L2406">
        <v>1974080.24</v>
      </c>
      <c r="M2406">
        <v>1232794.8600000001</v>
      </c>
      <c r="N2406">
        <v>741285.38</v>
      </c>
    </row>
    <row r="2407" spans="1:14">
      <c r="A2407" t="s">
        <v>23</v>
      </c>
      <c r="B2407" t="s">
        <v>128</v>
      </c>
      <c r="C2407" t="s">
        <v>45</v>
      </c>
      <c r="D2407" t="s">
        <v>17</v>
      </c>
      <c r="E2407" t="s">
        <v>37</v>
      </c>
      <c r="F2407" s="18">
        <v>42138</v>
      </c>
      <c r="G2407">
        <v>477633464</v>
      </c>
      <c r="H2407" s="18">
        <v>42162</v>
      </c>
      <c r="I2407">
        <v>1211</v>
      </c>
      <c r="J2407">
        <v>437.2</v>
      </c>
      <c r="K2407">
        <v>263.33</v>
      </c>
      <c r="L2407">
        <v>529449.19999999995</v>
      </c>
      <c r="M2407">
        <v>318892.63</v>
      </c>
      <c r="N2407">
        <v>210556.57</v>
      </c>
    </row>
    <row r="2408" spans="1:14">
      <c r="A2408" t="s">
        <v>23</v>
      </c>
      <c r="B2408" t="s">
        <v>105</v>
      </c>
      <c r="C2408" t="s">
        <v>50</v>
      </c>
      <c r="D2408" t="s">
        <v>17</v>
      </c>
      <c r="E2408" t="s">
        <v>29</v>
      </c>
      <c r="F2408" s="18">
        <v>41968</v>
      </c>
      <c r="G2408">
        <v>849431836</v>
      </c>
      <c r="H2408" s="18">
        <v>41971</v>
      </c>
      <c r="I2408">
        <v>4611</v>
      </c>
      <c r="J2408">
        <v>421.89</v>
      </c>
      <c r="K2408">
        <v>364.69</v>
      </c>
      <c r="L2408">
        <v>1945334.79</v>
      </c>
      <c r="M2408">
        <v>1681585.59</v>
      </c>
      <c r="N2408">
        <v>263749.2</v>
      </c>
    </row>
    <row r="2409" spans="1:14">
      <c r="A2409" t="s">
        <v>40</v>
      </c>
      <c r="B2409" t="s">
        <v>221</v>
      </c>
      <c r="C2409" t="s">
        <v>20</v>
      </c>
      <c r="D2409" t="s">
        <v>17</v>
      </c>
      <c r="E2409" t="s">
        <v>22</v>
      </c>
      <c r="F2409" s="18">
        <v>41164</v>
      </c>
      <c r="G2409">
        <v>279880416</v>
      </c>
      <c r="H2409" s="18">
        <v>41213</v>
      </c>
      <c r="I2409">
        <v>1689</v>
      </c>
      <c r="J2409">
        <v>152.58000000000001</v>
      </c>
      <c r="K2409">
        <v>97.44</v>
      </c>
      <c r="L2409">
        <v>257707.62</v>
      </c>
      <c r="M2409">
        <v>164576.16</v>
      </c>
      <c r="N2409">
        <v>93131.46</v>
      </c>
    </row>
    <row r="2410" spans="1:14">
      <c r="A2410" t="s">
        <v>40</v>
      </c>
      <c r="B2410" t="s">
        <v>166</v>
      </c>
      <c r="C2410" t="s">
        <v>20</v>
      </c>
      <c r="D2410" t="s">
        <v>17</v>
      </c>
      <c r="E2410" t="s">
        <v>29</v>
      </c>
      <c r="F2410" s="18">
        <v>40434</v>
      </c>
      <c r="G2410">
        <v>326840531</v>
      </c>
      <c r="H2410" s="18">
        <v>40461</v>
      </c>
      <c r="I2410">
        <v>8231</v>
      </c>
      <c r="J2410">
        <v>152.58000000000001</v>
      </c>
      <c r="K2410">
        <v>97.44</v>
      </c>
      <c r="L2410">
        <v>1255885.98</v>
      </c>
      <c r="M2410">
        <v>802028.64</v>
      </c>
      <c r="N2410">
        <v>453857.34</v>
      </c>
    </row>
    <row r="2411" spans="1:14">
      <c r="A2411" t="s">
        <v>31</v>
      </c>
      <c r="B2411" t="s">
        <v>89</v>
      </c>
      <c r="C2411" t="s">
        <v>59</v>
      </c>
      <c r="D2411" t="s">
        <v>17</v>
      </c>
      <c r="E2411" t="s">
        <v>18</v>
      </c>
      <c r="F2411" s="18">
        <v>42259</v>
      </c>
      <c r="G2411">
        <v>818486011</v>
      </c>
      <c r="H2411" s="18">
        <v>42300</v>
      </c>
      <c r="I2411">
        <v>7054</v>
      </c>
      <c r="J2411">
        <v>9.33</v>
      </c>
      <c r="K2411">
        <v>6.92</v>
      </c>
      <c r="L2411">
        <v>65813.820000000007</v>
      </c>
      <c r="M2411">
        <v>48813.68</v>
      </c>
      <c r="N2411">
        <v>17000.14</v>
      </c>
    </row>
    <row r="2412" spans="1:14">
      <c r="A2412" t="s">
        <v>40</v>
      </c>
      <c r="B2412" t="s">
        <v>93</v>
      </c>
      <c r="C2412" t="s">
        <v>79</v>
      </c>
      <c r="D2412" t="s">
        <v>21</v>
      </c>
      <c r="E2412" t="s">
        <v>18</v>
      </c>
      <c r="F2412" s="18">
        <v>41211</v>
      </c>
      <c r="G2412">
        <v>303303182</v>
      </c>
      <c r="H2412" s="18">
        <v>41219</v>
      </c>
      <c r="I2412">
        <v>3006</v>
      </c>
      <c r="J2412">
        <v>668.27</v>
      </c>
      <c r="K2412">
        <v>502.54</v>
      </c>
      <c r="L2412">
        <v>2008819.62</v>
      </c>
      <c r="M2412">
        <v>1510635.24</v>
      </c>
      <c r="N2412">
        <v>498184.38</v>
      </c>
    </row>
    <row r="2413" spans="1:14">
      <c r="A2413" t="s">
        <v>40</v>
      </c>
      <c r="B2413" t="s">
        <v>170</v>
      </c>
      <c r="C2413" t="s">
        <v>33</v>
      </c>
      <c r="D2413" t="s">
        <v>17</v>
      </c>
      <c r="E2413" t="s">
        <v>29</v>
      </c>
      <c r="F2413" s="18">
        <v>41933</v>
      </c>
      <c r="G2413">
        <v>100090873</v>
      </c>
      <c r="H2413" s="18">
        <v>41967</v>
      </c>
      <c r="I2413">
        <v>7968</v>
      </c>
      <c r="J2413">
        <v>81.73</v>
      </c>
      <c r="K2413">
        <v>56.67</v>
      </c>
      <c r="L2413">
        <v>651224.64</v>
      </c>
      <c r="M2413">
        <v>451546.56</v>
      </c>
      <c r="N2413">
        <v>199678.07999999999</v>
      </c>
    </row>
    <row r="2414" spans="1:14">
      <c r="A2414" t="s">
        <v>40</v>
      </c>
      <c r="B2414" t="s">
        <v>221</v>
      </c>
      <c r="C2414" t="s">
        <v>71</v>
      </c>
      <c r="D2414" t="s">
        <v>21</v>
      </c>
      <c r="E2414" t="s">
        <v>18</v>
      </c>
      <c r="F2414" s="18">
        <v>41157</v>
      </c>
      <c r="G2414">
        <v>247960412</v>
      </c>
      <c r="H2414" s="18">
        <v>41193</v>
      </c>
      <c r="I2414">
        <v>5851</v>
      </c>
      <c r="J2414">
        <v>154.06</v>
      </c>
      <c r="K2414">
        <v>90.93</v>
      </c>
      <c r="L2414">
        <v>901405.06</v>
      </c>
      <c r="M2414">
        <v>532031.43000000005</v>
      </c>
      <c r="N2414">
        <v>369373.63</v>
      </c>
    </row>
    <row r="2415" spans="1:14">
      <c r="A2415" t="s">
        <v>26</v>
      </c>
      <c r="B2415" t="s">
        <v>81</v>
      </c>
      <c r="C2415" t="s">
        <v>50</v>
      </c>
      <c r="D2415" t="s">
        <v>17</v>
      </c>
      <c r="E2415" t="s">
        <v>18</v>
      </c>
      <c r="F2415" s="18">
        <v>42921</v>
      </c>
      <c r="G2415">
        <v>856335628</v>
      </c>
      <c r="H2415" s="18">
        <v>42942</v>
      </c>
      <c r="I2415">
        <v>7597</v>
      </c>
      <c r="J2415">
        <v>421.89</v>
      </c>
      <c r="K2415">
        <v>364.69</v>
      </c>
      <c r="L2415">
        <v>3205098.33</v>
      </c>
      <c r="M2415">
        <v>2770549.93</v>
      </c>
      <c r="N2415">
        <v>434548.4</v>
      </c>
    </row>
    <row r="2416" spans="1:14">
      <c r="A2416" t="s">
        <v>31</v>
      </c>
      <c r="B2416" t="s">
        <v>56</v>
      </c>
      <c r="C2416" t="s">
        <v>28</v>
      </c>
      <c r="D2416" t="s">
        <v>21</v>
      </c>
      <c r="E2416" t="s">
        <v>37</v>
      </c>
      <c r="F2416" s="18">
        <v>40585</v>
      </c>
      <c r="G2416">
        <v>754952847</v>
      </c>
      <c r="H2416" s="18">
        <v>40594</v>
      </c>
      <c r="I2416">
        <v>6179</v>
      </c>
      <c r="J2416">
        <v>205.7</v>
      </c>
      <c r="K2416">
        <v>117.11</v>
      </c>
      <c r="L2416">
        <v>1271020.3</v>
      </c>
      <c r="M2416">
        <v>723622.69</v>
      </c>
      <c r="N2416">
        <v>547397.61</v>
      </c>
    </row>
    <row r="2417" spans="1:14">
      <c r="A2417" t="s">
        <v>14</v>
      </c>
      <c r="B2417" t="s">
        <v>220</v>
      </c>
      <c r="C2417" t="s">
        <v>50</v>
      </c>
      <c r="D2417" t="s">
        <v>17</v>
      </c>
      <c r="E2417" t="s">
        <v>22</v>
      </c>
      <c r="F2417" s="18">
        <v>40348</v>
      </c>
      <c r="G2417">
        <v>643860900</v>
      </c>
      <c r="H2417" s="18">
        <v>40358</v>
      </c>
      <c r="I2417">
        <v>1603</v>
      </c>
      <c r="J2417">
        <v>421.89</v>
      </c>
      <c r="K2417">
        <v>364.69</v>
      </c>
      <c r="L2417">
        <v>676289.67</v>
      </c>
      <c r="M2417">
        <v>584598.06999999995</v>
      </c>
      <c r="N2417">
        <v>91691.6</v>
      </c>
    </row>
    <row r="2418" spans="1:14">
      <c r="A2418" t="s">
        <v>40</v>
      </c>
      <c r="B2418" t="s">
        <v>166</v>
      </c>
      <c r="C2418" t="s">
        <v>36</v>
      </c>
      <c r="D2418" t="s">
        <v>21</v>
      </c>
      <c r="E2418" t="s">
        <v>22</v>
      </c>
      <c r="F2418" s="18">
        <v>40499</v>
      </c>
      <c r="G2418">
        <v>843421113</v>
      </c>
      <c r="H2418" s="18">
        <v>40543</v>
      </c>
      <c r="I2418">
        <v>5905</v>
      </c>
      <c r="J2418">
        <v>109.28</v>
      </c>
      <c r="K2418">
        <v>35.840000000000003</v>
      </c>
      <c r="L2418">
        <v>645298.4</v>
      </c>
      <c r="M2418">
        <v>211635.20000000001</v>
      </c>
      <c r="N2418">
        <v>433663.2</v>
      </c>
    </row>
    <row r="2419" spans="1:14">
      <c r="A2419" t="s">
        <v>23</v>
      </c>
      <c r="B2419" t="s">
        <v>118</v>
      </c>
      <c r="C2419" t="s">
        <v>16</v>
      </c>
      <c r="D2419" t="s">
        <v>17</v>
      </c>
      <c r="E2419" t="s">
        <v>37</v>
      </c>
      <c r="F2419" s="18">
        <v>41098</v>
      </c>
      <c r="G2419">
        <v>844307315</v>
      </c>
      <c r="H2419" s="18">
        <v>41119</v>
      </c>
      <c r="I2419">
        <v>8152</v>
      </c>
      <c r="J2419">
        <v>255.28</v>
      </c>
      <c r="K2419">
        <v>159.41999999999999</v>
      </c>
      <c r="L2419">
        <v>2081042.56</v>
      </c>
      <c r="M2419">
        <v>1299591.8400000001</v>
      </c>
      <c r="N2419">
        <v>781450.72</v>
      </c>
    </row>
    <row r="2420" spans="1:14">
      <c r="A2420" t="s">
        <v>40</v>
      </c>
      <c r="B2420" t="s">
        <v>205</v>
      </c>
      <c r="C2420" t="s">
        <v>16</v>
      </c>
      <c r="D2420" t="s">
        <v>21</v>
      </c>
      <c r="E2420" t="s">
        <v>37</v>
      </c>
      <c r="F2420" s="18">
        <v>42595</v>
      </c>
      <c r="G2420">
        <v>657505834</v>
      </c>
      <c r="H2420" s="18">
        <v>42610</v>
      </c>
      <c r="I2420">
        <v>9442</v>
      </c>
      <c r="J2420">
        <v>255.28</v>
      </c>
      <c r="K2420">
        <v>159.41999999999999</v>
      </c>
      <c r="L2420">
        <v>2410353.7599999998</v>
      </c>
      <c r="M2420">
        <v>1505243.64</v>
      </c>
      <c r="N2420">
        <v>905110.12</v>
      </c>
    </row>
    <row r="2421" spans="1:14">
      <c r="A2421" t="s">
        <v>14</v>
      </c>
      <c r="B2421" t="s">
        <v>157</v>
      </c>
      <c r="C2421" t="s">
        <v>20</v>
      </c>
      <c r="D2421" t="s">
        <v>21</v>
      </c>
      <c r="E2421" t="s">
        <v>37</v>
      </c>
      <c r="F2421" s="18">
        <v>41681</v>
      </c>
      <c r="G2421">
        <v>364315497</v>
      </c>
      <c r="H2421" s="18">
        <v>41718</v>
      </c>
      <c r="I2421">
        <v>7906</v>
      </c>
      <c r="J2421">
        <v>152.58000000000001</v>
      </c>
      <c r="K2421">
        <v>97.44</v>
      </c>
      <c r="L2421">
        <v>1206297.48</v>
      </c>
      <c r="M2421">
        <v>770360.64</v>
      </c>
      <c r="N2421">
        <v>435936.84</v>
      </c>
    </row>
    <row r="2422" spans="1:14">
      <c r="A2422" t="s">
        <v>31</v>
      </c>
      <c r="B2422" t="s">
        <v>172</v>
      </c>
      <c r="C2422" t="s">
        <v>59</v>
      </c>
      <c r="D2422" t="s">
        <v>21</v>
      </c>
      <c r="E2422" t="s">
        <v>22</v>
      </c>
      <c r="F2422" s="18">
        <v>40964</v>
      </c>
      <c r="G2422">
        <v>566347634</v>
      </c>
      <c r="H2422" s="18">
        <v>40974</v>
      </c>
      <c r="I2422">
        <v>3705</v>
      </c>
      <c r="J2422">
        <v>9.33</v>
      </c>
      <c r="K2422">
        <v>6.92</v>
      </c>
      <c r="L2422">
        <v>34567.65</v>
      </c>
      <c r="M2422">
        <v>25638.6</v>
      </c>
      <c r="N2422">
        <v>8929.0499999999993</v>
      </c>
    </row>
    <row r="2423" spans="1:14">
      <c r="A2423" t="s">
        <v>40</v>
      </c>
      <c r="B2423" t="s">
        <v>113</v>
      </c>
      <c r="C2423" t="s">
        <v>16</v>
      </c>
      <c r="D2423" t="s">
        <v>21</v>
      </c>
      <c r="E2423" t="s">
        <v>18</v>
      </c>
      <c r="F2423" s="18">
        <v>42063</v>
      </c>
      <c r="G2423">
        <v>135526072</v>
      </c>
      <c r="H2423" s="18">
        <v>42063</v>
      </c>
      <c r="I2423">
        <v>4031</v>
      </c>
      <c r="J2423">
        <v>255.28</v>
      </c>
      <c r="K2423">
        <v>159.41999999999999</v>
      </c>
      <c r="L2423">
        <v>1029033.68</v>
      </c>
      <c r="M2423">
        <v>642622.02</v>
      </c>
      <c r="N2423">
        <v>386411.66</v>
      </c>
    </row>
    <row r="2424" spans="1:14">
      <c r="A2424" t="s">
        <v>34</v>
      </c>
      <c r="B2424" t="s">
        <v>66</v>
      </c>
      <c r="C2424" t="s">
        <v>79</v>
      </c>
      <c r="D2424" t="s">
        <v>21</v>
      </c>
      <c r="E2424" t="s">
        <v>18</v>
      </c>
      <c r="F2424" s="18">
        <v>41451</v>
      </c>
      <c r="G2424">
        <v>264087140</v>
      </c>
      <c r="H2424" s="18">
        <v>41483</v>
      </c>
      <c r="I2424">
        <v>8108</v>
      </c>
      <c r="J2424">
        <v>668.27</v>
      </c>
      <c r="K2424">
        <v>502.54</v>
      </c>
      <c r="L2424">
        <v>5418333.1600000001</v>
      </c>
      <c r="M2424">
        <v>4074594.32</v>
      </c>
      <c r="N2424">
        <v>1343738.84</v>
      </c>
    </row>
    <row r="2425" spans="1:14">
      <c r="A2425" t="s">
        <v>23</v>
      </c>
      <c r="B2425" t="s">
        <v>80</v>
      </c>
      <c r="C2425" t="s">
        <v>20</v>
      </c>
      <c r="D2425" t="s">
        <v>17</v>
      </c>
      <c r="E2425" t="s">
        <v>37</v>
      </c>
      <c r="F2425" s="18">
        <v>42906</v>
      </c>
      <c r="G2425">
        <v>414579665</v>
      </c>
      <c r="H2425" s="18">
        <v>42926</v>
      </c>
      <c r="I2425">
        <v>2191</v>
      </c>
      <c r="J2425">
        <v>152.58000000000001</v>
      </c>
      <c r="K2425">
        <v>97.44</v>
      </c>
      <c r="L2425">
        <v>334302.78000000003</v>
      </c>
      <c r="M2425">
        <v>213491.04</v>
      </c>
      <c r="N2425">
        <v>120811.74</v>
      </c>
    </row>
    <row r="2426" spans="1:14">
      <c r="A2426" t="s">
        <v>23</v>
      </c>
      <c r="B2426" t="s">
        <v>74</v>
      </c>
      <c r="C2426" t="s">
        <v>28</v>
      </c>
      <c r="D2426" t="s">
        <v>21</v>
      </c>
      <c r="E2426" t="s">
        <v>18</v>
      </c>
      <c r="F2426" s="18">
        <v>42295</v>
      </c>
      <c r="G2426">
        <v>569864976</v>
      </c>
      <c r="H2426" s="18">
        <v>42338</v>
      </c>
      <c r="I2426">
        <v>4565</v>
      </c>
      <c r="J2426">
        <v>205.7</v>
      </c>
      <c r="K2426">
        <v>117.11</v>
      </c>
      <c r="L2426">
        <v>939020.5</v>
      </c>
      <c r="M2426">
        <v>534607.15</v>
      </c>
      <c r="N2426">
        <v>404413.35</v>
      </c>
    </row>
    <row r="2427" spans="1:14">
      <c r="A2427" t="s">
        <v>23</v>
      </c>
      <c r="B2427" t="s">
        <v>118</v>
      </c>
      <c r="C2427" t="s">
        <v>36</v>
      </c>
      <c r="D2427" t="s">
        <v>17</v>
      </c>
      <c r="E2427" t="s">
        <v>29</v>
      </c>
      <c r="F2427" s="18">
        <v>42792</v>
      </c>
      <c r="G2427">
        <v>783116900</v>
      </c>
      <c r="H2427" s="18">
        <v>42808</v>
      </c>
      <c r="I2427">
        <v>548</v>
      </c>
      <c r="J2427">
        <v>109.28</v>
      </c>
      <c r="K2427">
        <v>35.840000000000003</v>
      </c>
      <c r="L2427">
        <v>59885.440000000002</v>
      </c>
      <c r="M2427">
        <v>19640.32</v>
      </c>
      <c r="N2427">
        <v>40245.120000000003</v>
      </c>
    </row>
    <row r="2428" spans="1:14">
      <c r="A2428" t="s">
        <v>23</v>
      </c>
      <c r="B2428" t="s">
        <v>191</v>
      </c>
      <c r="C2428" t="s">
        <v>45</v>
      </c>
      <c r="D2428" t="s">
        <v>17</v>
      </c>
      <c r="E2428" t="s">
        <v>29</v>
      </c>
      <c r="F2428" s="18">
        <v>42426</v>
      </c>
      <c r="G2428">
        <v>727821767</v>
      </c>
      <c r="H2428" s="18">
        <v>42445</v>
      </c>
      <c r="I2428">
        <v>7489</v>
      </c>
      <c r="J2428">
        <v>437.2</v>
      </c>
      <c r="K2428">
        <v>263.33</v>
      </c>
      <c r="L2428">
        <v>3274190.8</v>
      </c>
      <c r="M2428">
        <v>1972078.37</v>
      </c>
      <c r="N2428">
        <v>1302112.43</v>
      </c>
    </row>
    <row r="2429" spans="1:14">
      <c r="A2429" t="s">
        <v>26</v>
      </c>
      <c r="B2429" t="s">
        <v>204</v>
      </c>
      <c r="C2429" t="s">
        <v>36</v>
      </c>
      <c r="D2429" t="s">
        <v>21</v>
      </c>
      <c r="E2429" t="s">
        <v>22</v>
      </c>
      <c r="F2429" s="18">
        <v>40998</v>
      </c>
      <c r="G2429">
        <v>147778403</v>
      </c>
      <c r="H2429" s="18">
        <v>41018</v>
      </c>
      <c r="I2429">
        <v>9768</v>
      </c>
      <c r="J2429">
        <v>109.28</v>
      </c>
      <c r="K2429">
        <v>35.840000000000003</v>
      </c>
      <c r="L2429">
        <v>1067447.04</v>
      </c>
      <c r="M2429">
        <v>350085.12</v>
      </c>
      <c r="N2429">
        <v>717361.92</v>
      </c>
    </row>
    <row r="2430" spans="1:14">
      <c r="A2430" t="s">
        <v>26</v>
      </c>
      <c r="B2430" t="s">
        <v>143</v>
      </c>
      <c r="C2430" t="s">
        <v>43</v>
      </c>
      <c r="D2430" t="s">
        <v>17</v>
      </c>
      <c r="E2430" t="s">
        <v>22</v>
      </c>
      <c r="F2430" s="18">
        <v>41466</v>
      </c>
      <c r="G2430">
        <v>207098138</v>
      </c>
      <c r="H2430" s="18">
        <v>41515</v>
      </c>
      <c r="I2430">
        <v>3796</v>
      </c>
      <c r="J2430">
        <v>651.21</v>
      </c>
      <c r="K2430">
        <v>524.96</v>
      </c>
      <c r="L2430">
        <v>2471993.16</v>
      </c>
      <c r="M2430">
        <v>1992748.16</v>
      </c>
      <c r="N2430">
        <v>479245</v>
      </c>
    </row>
    <row r="2431" spans="1:14">
      <c r="A2431" t="s">
        <v>34</v>
      </c>
      <c r="B2431" t="s">
        <v>154</v>
      </c>
      <c r="C2431" t="s">
        <v>50</v>
      </c>
      <c r="D2431" t="s">
        <v>17</v>
      </c>
      <c r="E2431" t="s">
        <v>29</v>
      </c>
      <c r="F2431" s="18">
        <v>40258</v>
      </c>
      <c r="G2431">
        <v>340204799</v>
      </c>
      <c r="H2431" s="18">
        <v>40284</v>
      </c>
      <c r="I2431">
        <v>3015</v>
      </c>
      <c r="J2431">
        <v>421.89</v>
      </c>
      <c r="K2431">
        <v>364.69</v>
      </c>
      <c r="L2431">
        <v>1271998.3500000001</v>
      </c>
      <c r="M2431">
        <v>1099540.3500000001</v>
      </c>
      <c r="N2431">
        <v>172458</v>
      </c>
    </row>
    <row r="2432" spans="1:14">
      <c r="A2432" t="s">
        <v>26</v>
      </c>
      <c r="B2432" t="s">
        <v>141</v>
      </c>
      <c r="C2432" t="s">
        <v>25</v>
      </c>
      <c r="D2432" t="s">
        <v>21</v>
      </c>
      <c r="E2432" t="s">
        <v>22</v>
      </c>
      <c r="F2432" s="18">
        <v>42494</v>
      </c>
      <c r="G2432">
        <v>501834714</v>
      </c>
      <c r="H2432" s="18">
        <v>42528</v>
      </c>
      <c r="I2432">
        <v>2899</v>
      </c>
      <c r="J2432">
        <v>47.45</v>
      </c>
      <c r="K2432">
        <v>31.79</v>
      </c>
      <c r="L2432">
        <v>137557.54999999999</v>
      </c>
      <c r="M2432">
        <v>92159.21</v>
      </c>
      <c r="N2432">
        <v>45398.34</v>
      </c>
    </row>
    <row r="2433" spans="1:14">
      <c r="A2433" t="s">
        <v>31</v>
      </c>
      <c r="B2433" t="s">
        <v>190</v>
      </c>
      <c r="C2433" t="s">
        <v>79</v>
      </c>
      <c r="D2433" t="s">
        <v>21</v>
      </c>
      <c r="E2433" t="s">
        <v>18</v>
      </c>
      <c r="F2433" s="18">
        <v>41231</v>
      </c>
      <c r="G2433">
        <v>717036712</v>
      </c>
      <c r="H2433" s="18">
        <v>41273</v>
      </c>
      <c r="I2433">
        <v>5952</v>
      </c>
      <c r="J2433">
        <v>668.27</v>
      </c>
      <c r="K2433">
        <v>502.54</v>
      </c>
      <c r="L2433">
        <v>3977543.04</v>
      </c>
      <c r="M2433">
        <v>2991118.08</v>
      </c>
      <c r="N2433">
        <v>986424.96</v>
      </c>
    </row>
    <row r="2434" spans="1:14">
      <c r="A2434" t="s">
        <v>23</v>
      </c>
      <c r="B2434" t="s">
        <v>218</v>
      </c>
      <c r="C2434" t="s">
        <v>50</v>
      </c>
      <c r="D2434" t="s">
        <v>21</v>
      </c>
      <c r="E2434" t="s">
        <v>22</v>
      </c>
      <c r="F2434" s="18">
        <v>40983</v>
      </c>
      <c r="G2434">
        <v>631172120</v>
      </c>
      <c r="H2434" s="18">
        <v>41019</v>
      </c>
      <c r="I2434">
        <v>6711</v>
      </c>
      <c r="J2434">
        <v>421.89</v>
      </c>
      <c r="K2434">
        <v>364.69</v>
      </c>
      <c r="L2434">
        <v>2831303.79</v>
      </c>
      <c r="M2434">
        <v>2447434.59</v>
      </c>
      <c r="N2434">
        <v>383869.2</v>
      </c>
    </row>
    <row r="2435" spans="1:14">
      <c r="A2435" t="s">
        <v>23</v>
      </c>
      <c r="B2435" t="s">
        <v>83</v>
      </c>
      <c r="C2435" t="s">
        <v>43</v>
      </c>
      <c r="D2435" t="s">
        <v>21</v>
      </c>
      <c r="E2435" t="s">
        <v>18</v>
      </c>
      <c r="F2435" s="18">
        <v>42501</v>
      </c>
      <c r="G2435">
        <v>859914767</v>
      </c>
      <c r="H2435" s="18">
        <v>42539</v>
      </c>
      <c r="I2435">
        <v>6744</v>
      </c>
      <c r="J2435">
        <v>651.21</v>
      </c>
      <c r="K2435">
        <v>524.96</v>
      </c>
      <c r="L2435">
        <v>4391760.24</v>
      </c>
      <c r="M2435">
        <v>3540330.24</v>
      </c>
      <c r="N2435">
        <v>851430</v>
      </c>
    </row>
    <row r="2436" spans="1:14">
      <c r="A2436" t="s">
        <v>14</v>
      </c>
      <c r="B2436" t="s">
        <v>157</v>
      </c>
      <c r="C2436" t="s">
        <v>25</v>
      </c>
      <c r="D2436" t="s">
        <v>21</v>
      </c>
      <c r="E2436" t="s">
        <v>29</v>
      </c>
      <c r="F2436" s="18">
        <v>41395</v>
      </c>
      <c r="G2436">
        <v>739250981</v>
      </c>
      <c r="H2436" s="18">
        <v>41428</v>
      </c>
      <c r="I2436">
        <v>9648</v>
      </c>
      <c r="J2436">
        <v>47.45</v>
      </c>
      <c r="K2436">
        <v>31.79</v>
      </c>
      <c r="L2436">
        <v>457797.6</v>
      </c>
      <c r="M2436">
        <v>306709.92</v>
      </c>
      <c r="N2436">
        <v>151087.67999999999</v>
      </c>
    </row>
    <row r="2437" spans="1:14">
      <c r="A2437" t="s">
        <v>23</v>
      </c>
      <c r="B2437" t="s">
        <v>191</v>
      </c>
      <c r="C2437" t="s">
        <v>20</v>
      </c>
      <c r="D2437" t="s">
        <v>17</v>
      </c>
      <c r="E2437" t="s">
        <v>29</v>
      </c>
      <c r="F2437" s="18">
        <v>40578</v>
      </c>
      <c r="G2437">
        <v>575479590</v>
      </c>
      <c r="H2437" s="18">
        <v>40624</v>
      </c>
      <c r="I2437">
        <v>6054</v>
      </c>
      <c r="J2437">
        <v>152.58000000000001</v>
      </c>
      <c r="K2437">
        <v>97.44</v>
      </c>
      <c r="L2437">
        <v>923719.32</v>
      </c>
      <c r="M2437">
        <v>589901.76</v>
      </c>
      <c r="N2437">
        <v>333817.56</v>
      </c>
    </row>
    <row r="2438" spans="1:14">
      <c r="A2438" t="s">
        <v>40</v>
      </c>
      <c r="B2438" t="s">
        <v>123</v>
      </c>
      <c r="C2438" t="s">
        <v>33</v>
      </c>
      <c r="D2438" t="s">
        <v>17</v>
      </c>
      <c r="E2438" t="s">
        <v>29</v>
      </c>
      <c r="F2438" s="18">
        <v>40587</v>
      </c>
      <c r="G2438">
        <v>295211923</v>
      </c>
      <c r="H2438" s="18">
        <v>40599</v>
      </c>
      <c r="I2438">
        <v>8623</v>
      </c>
      <c r="J2438">
        <v>81.73</v>
      </c>
      <c r="K2438">
        <v>56.67</v>
      </c>
      <c r="L2438">
        <v>704757.79</v>
      </c>
      <c r="M2438">
        <v>488665.41</v>
      </c>
      <c r="N2438">
        <v>216092.38</v>
      </c>
    </row>
    <row r="2439" spans="1:14">
      <c r="A2439" t="s">
        <v>14</v>
      </c>
      <c r="B2439" t="s">
        <v>173</v>
      </c>
      <c r="C2439" t="s">
        <v>36</v>
      </c>
      <c r="D2439" t="s">
        <v>21</v>
      </c>
      <c r="E2439" t="s">
        <v>37</v>
      </c>
      <c r="F2439" s="18">
        <v>40963</v>
      </c>
      <c r="G2439">
        <v>795371806</v>
      </c>
      <c r="H2439" s="18">
        <v>40972</v>
      </c>
      <c r="I2439">
        <v>7047</v>
      </c>
      <c r="J2439">
        <v>109.28</v>
      </c>
      <c r="K2439">
        <v>35.840000000000003</v>
      </c>
      <c r="L2439">
        <v>770096.16</v>
      </c>
      <c r="M2439">
        <v>252564.48000000001</v>
      </c>
      <c r="N2439">
        <v>517531.68</v>
      </c>
    </row>
    <row r="2440" spans="1:14">
      <c r="A2440" t="s">
        <v>53</v>
      </c>
      <c r="B2440" t="s">
        <v>210</v>
      </c>
      <c r="C2440" t="s">
        <v>33</v>
      </c>
      <c r="D2440" t="s">
        <v>21</v>
      </c>
      <c r="E2440" t="s">
        <v>29</v>
      </c>
      <c r="F2440" s="18">
        <v>41637</v>
      </c>
      <c r="G2440">
        <v>793195569</v>
      </c>
      <c r="H2440" s="18">
        <v>41663</v>
      </c>
      <c r="I2440">
        <v>3050</v>
      </c>
      <c r="J2440">
        <v>81.73</v>
      </c>
      <c r="K2440">
        <v>56.67</v>
      </c>
      <c r="L2440">
        <v>249276.5</v>
      </c>
      <c r="M2440">
        <v>172843.5</v>
      </c>
      <c r="N2440">
        <v>76433</v>
      </c>
    </row>
    <row r="2441" spans="1:14">
      <c r="A2441" t="s">
        <v>14</v>
      </c>
      <c r="B2441" t="s">
        <v>15</v>
      </c>
      <c r="C2441" t="s">
        <v>33</v>
      </c>
      <c r="D2441" t="s">
        <v>21</v>
      </c>
      <c r="E2441" t="s">
        <v>37</v>
      </c>
      <c r="F2441" s="18">
        <v>41547</v>
      </c>
      <c r="G2441">
        <v>876232039</v>
      </c>
      <c r="H2441" s="18">
        <v>41585</v>
      </c>
      <c r="I2441">
        <v>5387</v>
      </c>
      <c r="J2441">
        <v>81.73</v>
      </c>
      <c r="K2441">
        <v>56.67</v>
      </c>
      <c r="L2441">
        <v>440279.51</v>
      </c>
      <c r="M2441">
        <v>305281.28999999998</v>
      </c>
      <c r="N2441">
        <v>134998.22</v>
      </c>
    </row>
    <row r="2442" spans="1:14">
      <c r="A2442" t="s">
        <v>23</v>
      </c>
      <c r="B2442" t="s">
        <v>171</v>
      </c>
      <c r="C2442" t="s">
        <v>20</v>
      </c>
      <c r="D2442" t="s">
        <v>21</v>
      </c>
      <c r="E2442" t="s">
        <v>18</v>
      </c>
      <c r="F2442" s="18">
        <v>42785</v>
      </c>
      <c r="G2442">
        <v>352342545</v>
      </c>
      <c r="H2442" s="18">
        <v>42821</v>
      </c>
      <c r="I2442">
        <v>4844</v>
      </c>
      <c r="J2442">
        <v>152.58000000000001</v>
      </c>
      <c r="K2442">
        <v>97.44</v>
      </c>
      <c r="L2442">
        <v>739097.52</v>
      </c>
      <c r="M2442">
        <v>471999.36</v>
      </c>
      <c r="N2442">
        <v>267098.15999999997</v>
      </c>
    </row>
    <row r="2443" spans="1:14">
      <c r="A2443" t="s">
        <v>14</v>
      </c>
      <c r="B2443" t="s">
        <v>19</v>
      </c>
      <c r="C2443" t="s">
        <v>79</v>
      </c>
      <c r="D2443" t="s">
        <v>21</v>
      </c>
      <c r="E2443" t="s">
        <v>22</v>
      </c>
      <c r="F2443" s="18">
        <v>40916</v>
      </c>
      <c r="G2443">
        <v>399700915</v>
      </c>
      <c r="H2443" s="18">
        <v>40966</v>
      </c>
      <c r="I2443">
        <v>9238</v>
      </c>
      <c r="J2443">
        <v>668.27</v>
      </c>
      <c r="K2443">
        <v>502.54</v>
      </c>
      <c r="L2443">
        <v>6173478.2599999998</v>
      </c>
      <c r="M2443">
        <v>4642464.5199999996</v>
      </c>
      <c r="N2443">
        <v>1531013.74</v>
      </c>
    </row>
    <row r="2444" spans="1:14">
      <c r="A2444" t="s">
        <v>26</v>
      </c>
      <c r="B2444" t="s">
        <v>81</v>
      </c>
      <c r="C2444" t="s">
        <v>16</v>
      </c>
      <c r="D2444" t="s">
        <v>17</v>
      </c>
      <c r="E2444" t="s">
        <v>22</v>
      </c>
      <c r="F2444" s="18">
        <v>40194</v>
      </c>
      <c r="G2444">
        <v>916793477</v>
      </c>
      <c r="H2444" s="18">
        <v>40213</v>
      </c>
      <c r="I2444">
        <v>8418</v>
      </c>
      <c r="J2444">
        <v>255.28</v>
      </c>
      <c r="K2444">
        <v>159.41999999999999</v>
      </c>
      <c r="L2444">
        <v>2148947.04</v>
      </c>
      <c r="M2444">
        <v>1341997.56</v>
      </c>
      <c r="N2444">
        <v>806949.48</v>
      </c>
    </row>
    <row r="2445" spans="1:14">
      <c r="A2445" t="s">
        <v>23</v>
      </c>
      <c r="B2445" t="s">
        <v>119</v>
      </c>
      <c r="C2445" t="s">
        <v>28</v>
      </c>
      <c r="D2445" t="s">
        <v>17</v>
      </c>
      <c r="E2445" t="s">
        <v>37</v>
      </c>
      <c r="F2445" s="18">
        <v>41112</v>
      </c>
      <c r="G2445">
        <v>972419059</v>
      </c>
      <c r="H2445" s="18">
        <v>41138</v>
      </c>
      <c r="I2445">
        <v>9264</v>
      </c>
      <c r="J2445">
        <v>205.7</v>
      </c>
      <c r="K2445">
        <v>117.11</v>
      </c>
      <c r="L2445">
        <v>1905604.8</v>
      </c>
      <c r="M2445">
        <v>1084907.04</v>
      </c>
      <c r="N2445">
        <v>820697.76</v>
      </c>
    </row>
    <row r="2446" spans="1:14">
      <c r="A2446" t="s">
        <v>31</v>
      </c>
      <c r="B2446" t="s">
        <v>145</v>
      </c>
      <c r="C2446" t="s">
        <v>50</v>
      </c>
      <c r="D2446" t="s">
        <v>17</v>
      </c>
      <c r="E2446" t="s">
        <v>29</v>
      </c>
      <c r="F2446" s="18">
        <v>41785</v>
      </c>
      <c r="G2446">
        <v>155688989</v>
      </c>
      <c r="H2446" s="18">
        <v>41799</v>
      </c>
      <c r="I2446">
        <v>686</v>
      </c>
      <c r="J2446">
        <v>421.89</v>
      </c>
      <c r="K2446">
        <v>364.69</v>
      </c>
      <c r="L2446">
        <v>289416.53999999998</v>
      </c>
      <c r="M2446">
        <v>250177.34</v>
      </c>
      <c r="N2446">
        <v>39239.199999999997</v>
      </c>
    </row>
    <row r="2447" spans="1:14">
      <c r="A2447" t="s">
        <v>26</v>
      </c>
      <c r="B2447" t="s">
        <v>90</v>
      </c>
      <c r="C2447" t="s">
        <v>50</v>
      </c>
      <c r="D2447" t="s">
        <v>21</v>
      </c>
      <c r="E2447" t="s">
        <v>18</v>
      </c>
      <c r="F2447" s="18">
        <v>42102</v>
      </c>
      <c r="G2447">
        <v>826027095</v>
      </c>
      <c r="H2447" s="18">
        <v>42116</v>
      </c>
      <c r="I2447">
        <v>8628</v>
      </c>
      <c r="J2447">
        <v>421.89</v>
      </c>
      <c r="K2447">
        <v>364.69</v>
      </c>
      <c r="L2447">
        <v>3640066.92</v>
      </c>
      <c r="M2447">
        <v>3146545.32</v>
      </c>
      <c r="N2447">
        <v>493521.6</v>
      </c>
    </row>
    <row r="2448" spans="1:14">
      <c r="A2448" t="s">
        <v>40</v>
      </c>
      <c r="B2448" t="s">
        <v>214</v>
      </c>
      <c r="C2448" t="s">
        <v>50</v>
      </c>
      <c r="D2448" t="s">
        <v>21</v>
      </c>
      <c r="E2448" t="s">
        <v>18</v>
      </c>
      <c r="F2448" s="18">
        <v>42339</v>
      </c>
      <c r="G2448">
        <v>463169705</v>
      </c>
      <c r="H2448" s="18">
        <v>42360</v>
      </c>
      <c r="I2448">
        <v>1063</v>
      </c>
      <c r="J2448">
        <v>421.89</v>
      </c>
      <c r="K2448">
        <v>364.69</v>
      </c>
      <c r="L2448">
        <v>448469.07</v>
      </c>
      <c r="M2448">
        <v>387665.47</v>
      </c>
      <c r="N2448">
        <v>60803.6</v>
      </c>
    </row>
    <row r="2449" spans="1:14">
      <c r="A2449" t="s">
        <v>23</v>
      </c>
      <c r="B2449" t="s">
        <v>171</v>
      </c>
      <c r="C2449" t="s">
        <v>50</v>
      </c>
      <c r="D2449" t="s">
        <v>21</v>
      </c>
      <c r="E2449" t="s">
        <v>18</v>
      </c>
      <c r="F2449" s="18">
        <v>41779</v>
      </c>
      <c r="G2449">
        <v>217165648</v>
      </c>
      <c r="H2449" s="18">
        <v>41798</v>
      </c>
      <c r="I2449">
        <v>2996</v>
      </c>
      <c r="J2449">
        <v>421.89</v>
      </c>
      <c r="K2449">
        <v>364.69</v>
      </c>
      <c r="L2449">
        <v>1263982.44</v>
      </c>
      <c r="M2449">
        <v>1092611.24</v>
      </c>
      <c r="N2449">
        <v>171371.2</v>
      </c>
    </row>
    <row r="2450" spans="1:14">
      <c r="A2450" t="s">
        <v>31</v>
      </c>
      <c r="B2450" t="s">
        <v>172</v>
      </c>
      <c r="C2450" t="s">
        <v>20</v>
      </c>
      <c r="D2450" t="s">
        <v>17</v>
      </c>
      <c r="E2450" t="s">
        <v>22</v>
      </c>
      <c r="F2450" s="18">
        <v>42860</v>
      </c>
      <c r="G2450">
        <v>858376252</v>
      </c>
      <c r="H2450" s="18">
        <v>42864</v>
      </c>
      <c r="I2450">
        <v>1463</v>
      </c>
      <c r="J2450">
        <v>152.58000000000001</v>
      </c>
      <c r="K2450">
        <v>97.44</v>
      </c>
      <c r="L2450">
        <v>223224.54</v>
      </c>
      <c r="M2450">
        <v>142554.72</v>
      </c>
      <c r="N2450">
        <v>80669.820000000007</v>
      </c>
    </row>
    <row r="2451" spans="1:14">
      <c r="A2451" t="s">
        <v>31</v>
      </c>
      <c r="B2451" t="s">
        <v>223</v>
      </c>
      <c r="C2451" t="s">
        <v>71</v>
      </c>
      <c r="D2451" t="s">
        <v>17</v>
      </c>
      <c r="E2451" t="s">
        <v>22</v>
      </c>
      <c r="F2451" s="18">
        <v>41494</v>
      </c>
      <c r="G2451">
        <v>527475345</v>
      </c>
      <c r="H2451" s="18">
        <v>41506</v>
      </c>
      <c r="I2451">
        <v>531</v>
      </c>
      <c r="J2451">
        <v>154.06</v>
      </c>
      <c r="K2451">
        <v>90.93</v>
      </c>
      <c r="L2451">
        <v>81805.86</v>
      </c>
      <c r="M2451">
        <v>48283.83</v>
      </c>
      <c r="N2451">
        <v>33522.03</v>
      </c>
    </row>
    <row r="2452" spans="1:14">
      <c r="A2452" t="s">
        <v>34</v>
      </c>
      <c r="B2452" t="s">
        <v>195</v>
      </c>
      <c r="C2452" t="s">
        <v>45</v>
      </c>
      <c r="D2452" t="s">
        <v>21</v>
      </c>
      <c r="E2452" t="s">
        <v>18</v>
      </c>
      <c r="F2452" s="18">
        <v>42280</v>
      </c>
      <c r="G2452">
        <v>585449254</v>
      </c>
      <c r="H2452" s="18">
        <v>42321</v>
      </c>
      <c r="I2452">
        <v>6299</v>
      </c>
      <c r="J2452">
        <v>437.2</v>
      </c>
      <c r="K2452">
        <v>263.33</v>
      </c>
      <c r="L2452">
        <v>2753922.8</v>
      </c>
      <c r="M2452">
        <v>1658715.67</v>
      </c>
      <c r="N2452">
        <v>1095207.1299999999</v>
      </c>
    </row>
    <row r="2453" spans="1:14">
      <c r="A2453" t="s">
        <v>34</v>
      </c>
      <c r="B2453" t="s">
        <v>85</v>
      </c>
      <c r="C2453" t="s">
        <v>16</v>
      </c>
      <c r="D2453" t="s">
        <v>21</v>
      </c>
      <c r="E2453" t="s">
        <v>29</v>
      </c>
      <c r="F2453" s="18">
        <v>40524</v>
      </c>
      <c r="G2453">
        <v>663596808</v>
      </c>
      <c r="H2453" s="18">
        <v>40549</v>
      </c>
      <c r="I2453">
        <v>1897</v>
      </c>
      <c r="J2453">
        <v>255.28</v>
      </c>
      <c r="K2453">
        <v>159.41999999999999</v>
      </c>
      <c r="L2453">
        <v>484266.16</v>
      </c>
      <c r="M2453">
        <v>302419.74</v>
      </c>
      <c r="N2453">
        <v>181846.42</v>
      </c>
    </row>
    <row r="2454" spans="1:14">
      <c r="A2454" t="s">
        <v>40</v>
      </c>
      <c r="B2454" t="s">
        <v>144</v>
      </c>
      <c r="C2454" t="s">
        <v>16</v>
      </c>
      <c r="D2454" t="s">
        <v>21</v>
      </c>
      <c r="E2454" t="s">
        <v>22</v>
      </c>
      <c r="F2454" s="18">
        <v>40220</v>
      </c>
      <c r="G2454">
        <v>913529336</v>
      </c>
      <c r="H2454" s="18">
        <v>40236</v>
      </c>
      <c r="I2454">
        <v>2486</v>
      </c>
      <c r="J2454">
        <v>255.28</v>
      </c>
      <c r="K2454">
        <v>159.41999999999999</v>
      </c>
      <c r="L2454">
        <v>634626.07999999996</v>
      </c>
      <c r="M2454">
        <v>396318.12</v>
      </c>
      <c r="N2454">
        <v>238307.96</v>
      </c>
    </row>
    <row r="2455" spans="1:14">
      <c r="A2455" t="s">
        <v>14</v>
      </c>
      <c r="B2455" t="s">
        <v>115</v>
      </c>
      <c r="C2455" t="s">
        <v>43</v>
      </c>
      <c r="D2455" t="s">
        <v>17</v>
      </c>
      <c r="E2455" t="s">
        <v>18</v>
      </c>
      <c r="F2455" s="18">
        <v>41601</v>
      </c>
      <c r="G2455">
        <v>657170665</v>
      </c>
      <c r="H2455" s="18">
        <v>41602</v>
      </c>
      <c r="I2455">
        <v>258</v>
      </c>
      <c r="J2455">
        <v>651.21</v>
      </c>
      <c r="K2455">
        <v>524.96</v>
      </c>
      <c r="L2455">
        <v>168012.18</v>
      </c>
      <c r="M2455">
        <v>135439.67999999999</v>
      </c>
      <c r="N2455">
        <v>32572.5</v>
      </c>
    </row>
    <row r="2456" spans="1:14">
      <c r="A2456" t="s">
        <v>26</v>
      </c>
      <c r="B2456" t="s">
        <v>180</v>
      </c>
      <c r="C2456" t="s">
        <v>71</v>
      </c>
      <c r="D2456" t="s">
        <v>21</v>
      </c>
      <c r="E2456" t="s">
        <v>29</v>
      </c>
      <c r="F2456" s="18">
        <v>42525</v>
      </c>
      <c r="G2456">
        <v>636757123</v>
      </c>
      <c r="H2456" s="18">
        <v>42559</v>
      </c>
      <c r="I2456">
        <v>9438</v>
      </c>
      <c r="J2456">
        <v>154.06</v>
      </c>
      <c r="K2456">
        <v>90.93</v>
      </c>
      <c r="L2456">
        <v>1454018.28</v>
      </c>
      <c r="M2456">
        <v>858197.34</v>
      </c>
      <c r="N2456">
        <v>595820.93999999994</v>
      </c>
    </row>
    <row r="2457" spans="1:14">
      <c r="A2457" t="s">
        <v>23</v>
      </c>
      <c r="B2457" t="s">
        <v>138</v>
      </c>
      <c r="C2457" t="s">
        <v>16</v>
      </c>
      <c r="D2457" t="s">
        <v>17</v>
      </c>
      <c r="E2457" t="s">
        <v>29</v>
      </c>
      <c r="F2457" s="18">
        <v>42619</v>
      </c>
      <c r="G2457">
        <v>764837539</v>
      </c>
      <c r="H2457" s="18">
        <v>42619</v>
      </c>
      <c r="I2457">
        <v>1279</v>
      </c>
      <c r="J2457">
        <v>255.28</v>
      </c>
      <c r="K2457">
        <v>159.41999999999999</v>
      </c>
      <c r="L2457">
        <v>326503.12</v>
      </c>
      <c r="M2457">
        <v>203898.18</v>
      </c>
      <c r="N2457">
        <v>122604.94</v>
      </c>
    </row>
    <row r="2458" spans="1:14">
      <c r="A2458" t="s">
        <v>40</v>
      </c>
      <c r="B2458" t="s">
        <v>222</v>
      </c>
      <c r="C2458" t="s">
        <v>59</v>
      </c>
      <c r="D2458" t="s">
        <v>17</v>
      </c>
      <c r="E2458" t="s">
        <v>22</v>
      </c>
      <c r="F2458" s="18">
        <v>41902</v>
      </c>
      <c r="G2458">
        <v>574273240</v>
      </c>
      <c r="H2458" s="18">
        <v>41907</v>
      </c>
      <c r="I2458">
        <v>9068</v>
      </c>
      <c r="J2458">
        <v>9.33</v>
      </c>
      <c r="K2458">
        <v>6.92</v>
      </c>
      <c r="L2458">
        <v>84604.44</v>
      </c>
      <c r="M2458">
        <v>62750.559999999998</v>
      </c>
      <c r="N2458">
        <v>21853.88</v>
      </c>
    </row>
    <row r="2459" spans="1:14">
      <c r="A2459" t="s">
        <v>14</v>
      </c>
      <c r="B2459" t="s">
        <v>111</v>
      </c>
      <c r="C2459" t="s">
        <v>28</v>
      </c>
      <c r="D2459" t="s">
        <v>21</v>
      </c>
      <c r="E2459" t="s">
        <v>22</v>
      </c>
      <c r="F2459" s="18">
        <v>42162</v>
      </c>
      <c r="G2459">
        <v>568238055</v>
      </c>
      <c r="H2459" s="18">
        <v>42202</v>
      </c>
      <c r="I2459">
        <v>3123</v>
      </c>
      <c r="J2459">
        <v>205.7</v>
      </c>
      <c r="K2459">
        <v>117.11</v>
      </c>
      <c r="L2459">
        <v>642401.1</v>
      </c>
      <c r="M2459">
        <v>365734.53</v>
      </c>
      <c r="N2459">
        <v>276666.57</v>
      </c>
    </row>
    <row r="2460" spans="1:14">
      <c r="A2460" t="s">
        <v>23</v>
      </c>
      <c r="B2460" t="s">
        <v>105</v>
      </c>
      <c r="C2460" t="s">
        <v>59</v>
      </c>
      <c r="D2460" t="s">
        <v>21</v>
      </c>
      <c r="E2460" t="s">
        <v>37</v>
      </c>
      <c r="F2460" s="18">
        <v>42813</v>
      </c>
      <c r="G2460">
        <v>870218312</v>
      </c>
      <c r="H2460" s="18">
        <v>42821</v>
      </c>
      <c r="I2460">
        <v>5792</v>
      </c>
      <c r="J2460">
        <v>9.33</v>
      </c>
      <c r="K2460">
        <v>6.92</v>
      </c>
      <c r="L2460">
        <v>54039.360000000001</v>
      </c>
      <c r="M2460">
        <v>40080.639999999999</v>
      </c>
      <c r="N2460">
        <v>13958.72</v>
      </c>
    </row>
    <row r="2461" spans="1:14">
      <c r="A2461" t="s">
        <v>34</v>
      </c>
      <c r="B2461" t="s">
        <v>85</v>
      </c>
      <c r="C2461" t="s">
        <v>33</v>
      </c>
      <c r="D2461" t="s">
        <v>17</v>
      </c>
      <c r="E2461" t="s">
        <v>22</v>
      </c>
      <c r="F2461" s="18">
        <v>42273</v>
      </c>
      <c r="G2461">
        <v>774012839</v>
      </c>
      <c r="H2461" s="18">
        <v>42276</v>
      </c>
      <c r="I2461">
        <v>6454</v>
      </c>
      <c r="J2461">
        <v>81.73</v>
      </c>
      <c r="K2461">
        <v>56.67</v>
      </c>
      <c r="L2461">
        <v>527485.42000000004</v>
      </c>
      <c r="M2461">
        <v>365748.18</v>
      </c>
      <c r="N2461">
        <v>161737.24</v>
      </c>
    </row>
    <row r="2462" spans="1:14">
      <c r="A2462" t="s">
        <v>34</v>
      </c>
      <c r="B2462" t="s">
        <v>134</v>
      </c>
      <c r="C2462" t="s">
        <v>36</v>
      </c>
      <c r="D2462" t="s">
        <v>17</v>
      </c>
      <c r="E2462" t="s">
        <v>22</v>
      </c>
      <c r="F2462" s="18">
        <v>42115</v>
      </c>
      <c r="G2462">
        <v>993732964</v>
      </c>
      <c r="H2462" s="18">
        <v>42146</v>
      </c>
      <c r="I2462">
        <v>6522</v>
      </c>
      <c r="J2462">
        <v>109.28</v>
      </c>
      <c r="K2462">
        <v>35.840000000000003</v>
      </c>
      <c r="L2462">
        <v>712724.16</v>
      </c>
      <c r="M2462">
        <v>233748.48000000001</v>
      </c>
      <c r="N2462">
        <v>478975.68</v>
      </c>
    </row>
    <row r="2463" spans="1:14">
      <c r="A2463" t="s">
        <v>23</v>
      </c>
      <c r="B2463" t="s">
        <v>171</v>
      </c>
      <c r="C2463" t="s">
        <v>43</v>
      </c>
      <c r="D2463" t="s">
        <v>17</v>
      </c>
      <c r="E2463" t="s">
        <v>29</v>
      </c>
      <c r="F2463" s="18">
        <v>42918</v>
      </c>
      <c r="G2463">
        <v>513802516</v>
      </c>
      <c r="H2463" s="18">
        <v>42954</v>
      </c>
      <c r="I2463">
        <v>4437</v>
      </c>
      <c r="J2463">
        <v>651.21</v>
      </c>
      <c r="K2463">
        <v>524.96</v>
      </c>
      <c r="L2463">
        <v>2889418.77</v>
      </c>
      <c r="M2463">
        <v>2329247.52</v>
      </c>
      <c r="N2463">
        <v>560171.25</v>
      </c>
    </row>
    <row r="2464" spans="1:14">
      <c r="A2464" t="s">
        <v>23</v>
      </c>
      <c r="B2464" t="s">
        <v>198</v>
      </c>
      <c r="C2464" t="s">
        <v>25</v>
      </c>
      <c r="D2464" t="s">
        <v>17</v>
      </c>
      <c r="E2464" t="s">
        <v>18</v>
      </c>
      <c r="F2464" s="18">
        <v>42886</v>
      </c>
      <c r="G2464">
        <v>638957822</v>
      </c>
      <c r="H2464" s="18">
        <v>42910</v>
      </c>
      <c r="I2464">
        <v>673</v>
      </c>
      <c r="J2464">
        <v>47.45</v>
      </c>
      <c r="K2464">
        <v>31.79</v>
      </c>
      <c r="L2464">
        <v>31933.85</v>
      </c>
      <c r="M2464">
        <v>21394.67</v>
      </c>
      <c r="N2464">
        <v>10539.18</v>
      </c>
    </row>
    <row r="2465" spans="1:14">
      <c r="A2465" t="s">
        <v>23</v>
      </c>
      <c r="B2465" t="s">
        <v>52</v>
      </c>
      <c r="C2465" t="s">
        <v>16</v>
      </c>
      <c r="D2465" t="s">
        <v>17</v>
      </c>
      <c r="E2465" t="s">
        <v>37</v>
      </c>
      <c r="F2465" s="18">
        <v>41992</v>
      </c>
      <c r="G2465">
        <v>944247710</v>
      </c>
      <c r="H2465" s="18">
        <v>42035</v>
      </c>
      <c r="I2465">
        <v>2736</v>
      </c>
      <c r="J2465">
        <v>255.28</v>
      </c>
      <c r="K2465">
        <v>159.41999999999999</v>
      </c>
      <c r="L2465">
        <v>698446.08</v>
      </c>
      <c r="M2465">
        <v>436173.12</v>
      </c>
      <c r="N2465">
        <v>262272.96000000002</v>
      </c>
    </row>
    <row r="2466" spans="1:14">
      <c r="A2466" t="s">
        <v>31</v>
      </c>
      <c r="B2466" t="s">
        <v>32</v>
      </c>
      <c r="C2466" t="s">
        <v>36</v>
      </c>
      <c r="D2466" t="s">
        <v>17</v>
      </c>
      <c r="E2466" t="s">
        <v>29</v>
      </c>
      <c r="F2466" s="18">
        <v>40600</v>
      </c>
      <c r="G2466">
        <v>625033509</v>
      </c>
      <c r="H2466" s="18">
        <v>40600</v>
      </c>
      <c r="I2466">
        <v>160</v>
      </c>
      <c r="J2466">
        <v>109.28</v>
      </c>
      <c r="K2466">
        <v>35.840000000000003</v>
      </c>
      <c r="L2466">
        <v>17484.8</v>
      </c>
      <c r="M2466">
        <v>5734.4</v>
      </c>
      <c r="N2466">
        <v>11750.4</v>
      </c>
    </row>
    <row r="2467" spans="1:14">
      <c r="A2467" t="s">
        <v>40</v>
      </c>
      <c r="B2467" t="s">
        <v>201</v>
      </c>
      <c r="C2467" t="s">
        <v>79</v>
      </c>
      <c r="D2467" t="s">
        <v>21</v>
      </c>
      <c r="E2467" t="s">
        <v>37</v>
      </c>
      <c r="F2467" s="18">
        <v>40845</v>
      </c>
      <c r="G2467">
        <v>746989047</v>
      </c>
      <c r="H2467" s="18">
        <v>40890</v>
      </c>
      <c r="I2467">
        <v>9514</v>
      </c>
      <c r="J2467">
        <v>668.27</v>
      </c>
      <c r="K2467">
        <v>502.54</v>
      </c>
      <c r="L2467">
        <v>6357920.7800000003</v>
      </c>
      <c r="M2467">
        <v>4781165.5599999996</v>
      </c>
      <c r="N2467">
        <v>1576755.22</v>
      </c>
    </row>
    <row r="2468" spans="1:14">
      <c r="A2468" t="s">
        <v>40</v>
      </c>
      <c r="B2468" t="s">
        <v>86</v>
      </c>
      <c r="C2468" t="s">
        <v>20</v>
      </c>
      <c r="D2468" t="s">
        <v>17</v>
      </c>
      <c r="E2468" t="s">
        <v>22</v>
      </c>
      <c r="F2468" s="18">
        <v>42484</v>
      </c>
      <c r="G2468">
        <v>196100652</v>
      </c>
      <c r="H2468" s="18">
        <v>42521</v>
      </c>
      <c r="I2468">
        <v>9395</v>
      </c>
      <c r="J2468">
        <v>152.58000000000001</v>
      </c>
      <c r="K2468">
        <v>97.44</v>
      </c>
      <c r="L2468">
        <v>1433489.1</v>
      </c>
      <c r="M2468">
        <v>915448.8</v>
      </c>
      <c r="N2468">
        <v>518040.3</v>
      </c>
    </row>
    <row r="2469" spans="1:14">
      <c r="A2469" t="s">
        <v>40</v>
      </c>
      <c r="B2469" t="s">
        <v>102</v>
      </c>
      <c r="C2469" t="s">
        <v>43</v>
      </c>
      <c r="D2469" t="s">
        <v>17</v>
      </c>
      <c r="E2469" t="s">
        <v>18</v>
      </c>
      <c r="F2469" s="18">
        <v>41518</v>
      </c>
      <c r="G2469">
        <v>628667151</v>
      </c>
      <c r="H2469" s="18">
        <v>41543</v>
      </c>
      <c r="I2469">
        <v>5435</v>
      </c>
      <c r="J2469">
        <v>651.21</v>
      </c>
      <c r="K2469">
        <v>524.96</v>
      </c>
      <c r="L2469">
        <v>3539326.35</v>
      </c>
      <c r="M2469">
        <v>2853157.6</v>
      </c>
      <c r="N2469">
        <v>686168.75</v>
      </c>
    </row>
    <row r="2470" spans="1:14">
      <c r="A2470" t="s">
        <v>40</v>
      </c>
      <c r="B2470" t="s">
        <v>200</v>
      </c>
      <c r="C2470" t="s">
        <v>50</v>
      </c>
      <c r="D2470" t="s">
        <v>21</v>
      </c>
      <c r="E2470" t="s">
        <v>29</v>
      </c>
      <c r="F2470" s="18">
        <v>42630</v>
      </c>
      <c r="G2470">
        <v>621299874</v>
      </c>
      <c r="H2470" s="18">
        <v>42651</v>
      </c>
      <c r="I2470">
        <v>5294</v>
      </c>
      <c r="J2470">
        <v>421.89</v>
      </c>
      <c r="K2470">
        <v>364.69</v>
      </c>
      <c r="L2470">
        <v>2233485.66</v>
      </c>
      <c r="M2470">
        <v>1930668.86</v>
      </c>
      <c r="N2470">
        <v>302816.8</v>
      </c>
    </row>
    <row r="2471" spans="1:14">
      <c r="A2471" t="s">
        <v>34</v>
      </c>
      <c r="B2471" t="s">
        <v>212</v>
      </c>
      <c r="C2471" t="s">
        <v>28</v>
      </c>
      <c r="D2471" t="s">
        <v>17</v>
      </c>
      <c r="E2471" t="s">
        <v>37</v>
      </c>
      <c r="F2471" s="18">
        <v>41213</v>
      </c>
      <c r="G2471">
        <v>620922648</v>
      </c>
      <c r="H2471" s="18">
        <v>41240</v>
      </c>
      <c r="I2471">
        <v>3665</v>
      </c>
      <c r="J2471">
        <v>205.7</v>
      </c>
      <c r="K2471">
        <v>117.11</v>
      </c>
      <c r="L2471">
        <v>753890.5</v>
      </c>
      <c r="M2471">
        <v>429208.15</v>
      </c>
      <c r="N2471">
        <v>324682.34999999998</v>
      </c>
    </row>
    <row r="2472" spans="1:14">
      <c r="A2472" t="s">
        <v>23</v>
      </c>
      <c r="B2472" t="s">
        <v>94</v>
      </c>
      <c r="C2472" t="s">
        <v>16</v>
      </c>
      <c r="D2472" t="s">
        <v>21</v>
      </c>
      <c r="E2472" t="s">
        <v>37</v>
      </c>
      <c r="F2472" s="18">
        <v>41349</v>
      </c>
      <c r="G2472">
        <v>694771802</v>
      </c>
      <c r="H2472" s="18">
        <v>41354</v>
      </c>
      <c r="I2472">
        <v>7270</v>
      </c>
      <c r="J2472">
        <v>255.28</v>
      </c>
      <c r="K2472">
        <v>159.41999999999999</v>
      </c>
      <c r="L2472">
        <v>1855885.6</v>
      </c>
      <c r="M2472">
        <v>1158983.3999999999</v>
      </c>
      <c r="N2472">
        <v>696902.2</v>
      </c>
    </row>
    <row r="2473" spans="1:14">
      <c r="A2473" t="s">
        <v>40</v>
      </c>
      <c r="B2473" t="s">
        <v>222</v>
      </c>
      <c r="C2473" t="s">
        <v>45</v>
      </c>
      <c r="D2473" t="s">
        <v>17</v>
      </c>
      <c r="E2473" t="s">
        <v>37</v>
      </c>
      <c r="F2473" s="18">
        <v>40590</v>
      </c>
      <c r="G2473">
        <v>980396163</v>
      </c>
      <c r="H2473" s="18">
        <v>40598</v>
      </c>
      <c r="I2473">
        <v>9866</v>
      </c>
      <c r="J2473">
        <v>437.2</v>
      </c>
      <c r="K2473">
        <v>263.33</v>
      </c>
      <c r="L2473">
        <v>4313415.2</v>
      </c>
      <c r="M2473">
        <v>2598013.7799999998</v>
      </c>
      <c r="N2473">
        <v>1715401.42</v>
      </c>
    </row>
    <row r="2474" spans="1:14">
      <c r="A2474" t="s">
        <v>26</v>
      </c>
      <c r="B2474" t="s">
        <v>151</v>
      </c>
      <c r="C2474" t="s">
        <v>45</v>
      </c>
      <c r="D2474" t="s">
        <v>17</v>
      </c>
      <c r="E2474" t="s">
        <v>18</v>
      </c>
      <c r="F2474" s="18">
        <v>42413</v>
      </c>
      <c r="G2474">
        <v>335657060</v>
      </c>
      <c r="H2474" s="18">
        <v>42415</v>
      </c>
      <c r="I2474">
        <v>7238</v>
      </c>
      <c r="J2474">
        <v>437.2</v>
      </c>
      <c r="K2474">
        <v>263.33</v>
      </c>
      <c r="L2474">
        <v>3164453.6</v>
      </c>
      <c r="M2474">
        <v>1905982.54</v>
      </c>
      <c r="N2474">
        <v>1258471.06</v>
      </c>
    </row>
    <row r="2475" spans="1:14">
      <c r="A2475" t="s">
        <v>23</v>
      </c>
      <c r="B2475" t="s">
        <v>38</v>
      </c>
      <c r="C2475" t="s">
        <v>20</v>
      </c>
      <c r="D2475" t="s">
        <v>21</v>
      </c>
      <c r="E2475" t="s">
        <v>22</v>
      </c>
      <c r="F2475" s="18">
        <v>40999</v>
      </c>
      <c r="G2475">
        <v>388728320</v>
      </c>
      <c r="H2475" s="18">
        <v>41039</v>
      </c>
      <c r="I2475">
        <v>2203</v>
      </c>
      <c r="J2475">
        <v>152.58000000000001</v>
      </c>
      <c r="K2475">
        <v>97.44</v>
      </c>
      <c r="L2475">
        <v>336133.74</v>
      </c>
      <c r="M2475">
        <v>214660.32</v>
      </c>
      <c r="N2475">
        <v>121473.42</v>
      </c>
    </row>
    <row r="2476" spans="1:14">
      <c r="A2476" t="s">
        <v>26</v>
      </c>
      <c r="B2476" t="s">
        <v>81</v>
      </c>
      <c r="C2476" t="s">
        <v>36</v>
      </c>
      <c r="D2476" t="s">
        <v>17</v>
      </c>
      <c r="E2476" t="s">
        <v>29</v>
      </c>
      <c r="F2476" s="18">
        <v>41986</v>
      </c>
      <c r="G2476">
        <v>588096272</v>
      </c>
      <c r="H2476" s="18">
        <v>42024</v>
      </c>
      <c r="I2476">
        <v>9611</v>
      </c>
      <c r="J2476">
        <v>109.28</v>
      </c>
      <c r="K2476">
        <v>35.840000000000003</v>
      </c>
      <c r="L2476">
        <v>1050290.08</v>
      </c>
      <c r="M2476">
        <v>344458.23999999999</v>
      </c>
      <c r="N2476">
        <v>705831.84</v>
      </c>
    </row>
    <row r="2477" spans="1:14">
      <c r="A2477" t="s">
        <v>23</v>
      </c>
      <c r="B2477" t="s">
        <v>206</v>
      </c>
      <c r="C2477" t="s">
        <v>71</v>
      </c>
      <c r="D2477" t="s">
        <v>21</v>
      </c>
      <c r="E2477" t="s">
        <v>29</v>
      </c>
      <c r="F2477" s="18">
        <v>41716</v>
      </c>
      <c r="G2477">
        <v>452559745</v>
      </c>
      <c r="H2477" s="18">
        <v>41717</v>
      </c>
      <c r="I2477">
        <v>1340</v>
      </c>
      <c r="J2477">
        <v>154.06</v>
      </c>
      <c r="K2477">
        <v>90.93</v>
      </c>
      <c r="L2477">
        <v>206440.4</v>
      </c>
      <c r="M2477">
        <v>121846.2</v>
      </c>
      <c r="N2477">
        <v>84594.2</v>
      </c>
    </row>
    <row r="2478" spans="1:14">
      <c r="A2478" t="s">
        <v>23</v>
      </c>
      <c r="B2478" t="s">
        <v>110</v>
      </c>
      <c r="C2478" t="s">
        <v>16</v>
      </c>
      <c r="D2478" t="s">
        <v>21</v>
      </c>
      <c r="E2478" t="s">
        <v>18</v>
      </c>
      <c r="F2478" s="18">
        <v>42456</v>
      </c>
      <c r="G2478">
        <v>921230065</v>
      </c>
      <c r="H2478" s="18">
        <v>42506</v>
      </c>
      <c r="I2478">
        <v>1303</v>
      </c>
      <c r="J2478">
        <v>255.28</v>
      </c>
      <c r="K2478">
        <v>159.41999999999999</v>
      </c>
      <c r="L2478">
        <v>332629.84000000003</v>
      </c>
      <c r="M2478">
        <v>207724.26</v>
      </c>
      <c r="N2478">
        <v>124905.58</v>
      </c>
    </row>
    <row r="2479" spans="1:14">
      <c r="A2479" t="s">
        <v>31</v>
      </c>
      <c r="B2479" t="s">
        <v>67</v>
      </c>
      <c r="C2479" t="s">
        <v>59</v>
      </c>
      <c r="D2479" t="s">
        <v>21</v>
      </c>
      <c r="E2479" t="s">
        <v>37</v>
      </c>
      <c r="F2479" s="18">
        <v>42709</v>
      </c>
      <c r="G2479">
        <v>303531062</v>
      </c>
      <c r="H2479" s="18">
        <v>42749</v>
      </c>
      <c r="I2479">
        <v>441</v>
      </c>
      <c r="J2479">
        <v>9.33</v>
      </c>
      <c r="K2479">
        <v>6.92</v>
      </c>
      <c r="L2479">
        <v>4114.53</v>
      </c>
      <c r="M2479">
        <v>3051.72</v>
      </c>
      <c r="N2479">
        <v>1062.81</v>
      </c>
    </row>
    <row r="2480" spans="1:14">
      <c r="A2480" t="s">
        <v>26</v>
      </c>
      <c r="B2480" t="s">
        <v>146</v>
      </c>
      <c r="C2480" t="s">
        <v>59</v>
      </c>
      <c r="D2480" t="s">
        <v>21</v>
      </c>
      <c r="E2480" t="s">
        <v>22</v>
      </c>
      <c r="F2480" s="18">
        <v>41370</v>
      </c>
      <c r="G2480">
        <v>129199063</v>
      </c>
      <c r="H2480" s="18">
        <v>41411</v>
      </c>
      <c r="I2480">
        <v>1729</v>
      </c>
      <c r="J2480">
        <v>9.33</v>
      </c>
      <c r="K2480">
        <v>6.92</v>
      </c>
      <c r="L2480">
        <v>16131.57</v>
      </c>
      <c r="M2480">
        <v>11964.68</v>
      </c>
      <c r="N2480">
        <v>4166.8900000000003</v>
      </c>
    </row>
    <row r="2481" spans="1:14">
      <c r="A2481" t="s">
        <v>40</v>
      </c>
      <c r="B2481" t="s">
        <v>123</v>
      </c>
      <c r="C2481" t="s">
        <v>45</v>
      </c>
      <c r="D2481" t="s">
        <v>17</v>
      </c>
      <c r="E2481" t="s">
        <v>29</v>
      </c>
      <c r="F2481" s="18">
        <v>41870</v>
      </c>
      <c r="G2481">
        <v>198282897</v>
      </c>
      <c r="H2481" s="18">
        <v>41881</v>
      </c>
      <c r="I2481">
        <v>5170</v>
      </c>
      <c r="J2481">
        <v>437.2</v>
      </c>
      <c r="K2481">
        <v>263.33</v>
      </c>
      <c r="L2481">
        <v>2260324</v>
      </c>
      <c r="M2481">
        <v>1361416.1</v>
      </c>
      <c r="N2481">
        <v>898907.9</v>
      </c>
    </row>
    <row r="2482" spans="1:14">
      <c r="A2482" t="s">
        <v>23</v>
      </c>
      <c r="B2482" t="s">
        <v>120</v>
      </c>
      <c r="C2482" t="s">
        <v>59</v>
      </c>
      <c r="D2482" t="s">
        <v>17</v>
      </c>
      <c r="E2482" t="s">
        <v>18</v>
      </c>
      <c r="F2482" s="18">
        <v>42499</v>
      </c>
      <c r="G2482">
        <v>831143891</v>
      </c>
      <c r="H2482" s="18">
        <v>42522</v>
      </c>
      <c r="I2482">
        <v>2802</v>
      </c>
      <c r="J2482">
        <v>9.33</v>
      </c>
      <c r="K2482">
        <v>6.92</v>
      </c>
      <c r="L2482">
        <v>26142.66</v>
      </c>
      <c r="M2482">
        <v>19389.84</v>
      </c>
      <c r="N2482">
        <v>6752.82</v>
      </c>
    </row>
    <row r="2483" spans="1:14">
      <c r="A2483" t="s">
        <v>31</v>
      </c>
      <c r="B2483" t="s">
        <v>61</v>
      </c>
      <c r="C2483" t="s">
        <v>43</v>
      </c>
      <c r="D2483" t="s">
        <v>21</v>
      </c>
      <c r="E2483" t="s">
        <v>29</v>
      </c>
      <c r="F2483" s="18">
        <v>40551</v>
      </c>
      <c r="G2483">
        <v>618455874</v>
      </c>
      <c r="H2483" s="18">
        <v>40587</v>
      </c>
      <c r="I2483">
        <v>3692</v>
      </c>
      <c r="J2483">
        <v>651.21</v>
      </c>
      <c r="K2483">
        <v>524.96</v>
      </c>
      <c r="L2483">
        <v>2404267.3199999998</v>
      </c>
      <c r="M2483">
        <v>1938152.32</v>
      </c>
      <c r="N2483">
        <v>466115</v>
      </c>
    </row>
    <row r="2484" spans="1:14">
      <c r="A2484" t="s">
        <v>40</v>
      </c>
      <c r="B2484" t="s">
        <v>136</v>
      </c>
      <c r="C2484" t="s">
        <v>79</v>
      </c>
      <c r="D2484" t="s">
        <v>17</v>
      </c>
      <c r="E2484" t="s">
        <v>29</v>
      </c>
      <c r="F2484" s="18">
        <v>42008</v>
      </c>
      <c r="G2484">
        <v>471205174</v>
      </c>
      <c r="H2484" s="18">
        <v>42031</v>
      </c>
      <c r="I2484">
        <v>8937</v>
      </c>
      <c r="J2484">
        <v>668.27</v>
      </c>
      <c r="K2484">
        <v>502.54</v>
      </c>
      <c r="L2484">
        <v>5972328.9900000002</v>
      </c>
      <c r="M2484">
        <v>4491199.9800000004</v>
      </c>
      <c r="N2484">
        <v>1481129.01</v>
      </c>
    </row>
    <row r="2485" spans="1:14">
      <c r="A2485" t="s">
        <v>14</v>
      </c>
      <c r="B2485" t="s">
        <v>173</v>
      </c>
      <c r="C2485" t="s">
        <v>16</v>
      </c>
      <c r="D2485" t="s">
        <v>17</v>
      </c>
      <c r="E2485" t="s">
        <v>29</v>
      </c>
      <c r="F2485" s="18">
        <v>40794</v>
      </c>
      <c r="G2485">
        <v>470690619</v>
      </c>
      <c r="H2485" s="18">
        <v>40840</v>
      </c>
      <c r="I2485">
        <v>6669</v>
      </c>
      <c r="J2485">
        <v>255.28</v>
      </c>
      <c r="K2485">
        <v>159.41999999999999</v>
      </c>
      <c r="L2485">
        <v>1702462.32</v>
      </c>
      <c r="M2485">
        <v>1063171.98</v>
      </c>
      <c r="N2485">
        <v>639290.34</v>
      </c>
    </row>
    <row r="2486" spans="1:14">
      <c r="A2486" t="s">
        <v>23</v>
      </c>
      <c r="B2486" t="s">
        <v>58</v>
      </c>
      <c r="C2486" t="s">
        <v>28</v>
      </c>
      <c r="D2486" t="s">
        <v>17</v>
      </c>
      <c r="E2486" t="s">
        <v>18</v>
      </c>
      <c r="F2486" s="18">
        <v>42284</v>
      </c>
      <c r="G2486">
        <v>318523538</v>
      </c>
      <c r="H2486" s="18">
        <v>42313</v>
      </c>
      <c r="I2486">
        <v>7048</v>
      </c>
      <c r="J2486">
        <v>205.7</v>
      </c>
      <c r="K2486">
        <v>117.11</v>
      </c>
      <c r="L2486">
        <v>1449773.6</v>
      </c>
      <c r="M2486">
        <v>825391.28</v>
      </c>
      <c r="N2486">
        <v>624382.31999999995</v>
      </c>
    </row>
    <row r="2487" spans="1:14">
      <c r="A2487" t="s">
        <v>14</v>
      </c>
      <c r="B2487" t="s">
        <v>19</v>
      </c>
      <c r="C2487" t="s">
        <v>79</v>
      </c>
      <c r="D2487" t="s">
        <v>21</v>
      </c>
      <c r="E2487" t="s">
        <v>37</v>
      </c>
      <c r="F2487" s="18">
        <v>42565</v>
      </c>
      <c r="G2487">
        <v>686627757</v>
      </c>
      <c r="H2487" s="18">
        <v>42600</v>
      </c>
      <c r="I2487">
        <v>7267</v>
      </c>
      <c r="J2487">
        <v>668.27</v>
      </c>
      <c r="K2487">
        <v>502.54</v>
      </c>
      <c r="L2487">
        <v>4856318.09</v>
      </c>
      <c r="M2487">
        <v>3651958.18</v>
      </c>
      <c r="N2487">
        <v>1204359.9099999999</v>
      </c>
    </row>
    <row r="2488" spans="1:14">
      <c r="A2488" t="s">
        <v>40</v>
      </c>
      <c r="B2488" t="s">
        <v>135</v>
      </c>
      <c r="C2488" t="s">
        <v>43</v>
      </c>
      <c r="D2488" t="s">
        <v>17</v>
      </c>
      <c r="E2488" t="s">
        <v>37</v>
      </c>
      <c r="F2488" s="18">
        <v>40875</v>
      </c>
      <c r="G2488">
        <v>967239606</v>
      </c>
      <c r="H2488" s="18">
        <v>40917</v>
      </c>
      <c r="I2488">
        <v>6548</v>
      </c>
      <c r="J2488">
        <v>651.21</v>
      </c>
      <c r="K2488">
        <v>524.96</v>
      </c>
      <c r="L2488">
        <v>4264123.08</v>
      </c>
      <c r="M2488">
        <v>3437438.08</v>
      </c>
      <c r="N2488">
        <v>826685</v>
      </c>
    </row>
    <row r="2489" spans="1:14">
      <c r="A2489" t="s">
        <v>14</v>
      </c>
      <c r="B2489" t="s">
        <v>185</v>
      </c>
      <c r="C2489" t="s">
        <v>25</v>
      </c>
      <c r="D2489" t="s">
        <v>21</v>
      </c>
      <c r="E2489" t="s">
        <v>37</v>
      </c>
      <c r="F2489" s="18">
        <v>40992</v>
      </c>
      <c r="G2489">
        <v>622907912</v>
      </c>
      <c r="H2489" s="18">
        <v>41004</v>
      </c>
      <c r="I2489">
        <v>1148</v>
      </c>
      <c r="J2489">
        <v>47.45</v>
      </c>
      <c r="K2489">
        <v>31.79</v>
      </c>
      <c r="L2489">
        <v>54472.6</v>
      </c>
      <c r="M2489">
        <v>36494.92</v>
      </c>
      <c r="N2489">
        <v>17977.68</v>
      </c>
    </row>
    <row r="2490" spans="1:14">
      <c r="A2490" t="s">
        <v>14</v>
      </c>
      <c r="B2490" t="s">
        <v>64</v>
      </c>
      <c r="C2490" t="s">
        <v>79</v>
      </c>
      <c r="D2490" t="s">
        <v>21</v>
      </c>
      <c r="E2490" t="s">
        <v>29</v>
      </c>
      <c r="F2490" s="18">
        <v>41551</v>
      </c>
      <c r="G2490">
        <v>536494004</v>
      </c>
      <c r="H2490" s="18">
        <v>41576</v>
      </c>
      <c r="I2490">
        <v>9353</v>
      </c>
      <c r="J2490">
        <v>668.27</v>
      </c>
      <c r="K2490">
        <v>502.54</v>
      </c>
      <c r="L2490">
        <v>6250329.3099999996</v>
      </c>
      <c r="M2490">
        <v>4700256.62</v>
      </c>
      <c r="N2490">
        <v>1550072.69</v>
      </c>
    </row>
    <row r="2491" spans="1:14">
      <c r="A2491" t="s">
        <v>40</v>
      </c>
      <c r="B2491" t="s">
        <v>213</v>
      </c>
      <c r="C2491" t="s">
        <v>45</v>
      </c>
      <c r="D2491" t="s">
        <v>17</v>
      </c>
      <c r="E2491" t="s">
        <v>37</v>
      </c>
      <c r="F2491" s="18">
        <v>40193</v>
      </c>
      <c r="G2491">
        <v>761171710</v>
      </c>
      <c r="H2491" s="18">
        <v>40240</v>
      </c>
      <c r="I2491">
        <v>6479</v>
      </c>
      <c r="J2491">
        <v>437.2</v>
      </c>
      <c r="K2491">
        <v>263.33</v>
      </c>
      <c r="L2491">
        <v>2832618.8</v>
      </c>
      <c r="M2491">
        <v>1706115.07</v>
      </c>
      <c r="N2491">
        <v>1126503.73</v>
      </c>
    </row>
    <row r="2492" spans="1:14">
      <c r="A2492" t="s">
        <v>23</v>
      </c>
      <c r="B2492" t="s">
        <v>132</v>
      </c>
      <c r="C2492" t="s">
        <v>50</v>
      </c>
      <c r="D2492" t="s">
        <v>21</v>
      </c>
      <c r="E2492" t="s">
        <v>37</v>
      </c>
      <c r="F2492" s="18">
        <v>40477</v>
      </c>
      <c r="G2492">
        <v>970427358</v>
      </c>
      <c r="H2492" s="18">
        <v>40482</v>
      </c>
      <c r="I2492">
        <v>9875</v>
      </c>
      <c r="J2492">
        <v>421.89</v>
      </c>
      <c r="K2492">
        <v>364.69</v>
      </c>
      <c r="L2492">
        <v>4166163.75</v>
      </c>
      <c r="M2492">
        <v>3601313.75</v>
      </c>
      <c r="N2492">
        <v>564850</v>
      </c>
    </row>
    <row r="2493" spans="1:14">
      <c r="A2493" t="s">
        <v>26</v>
      </c>
      <c r="B2493" t="s">
        <v>186</v>
      </c>
      <c r="C2493" t="s">
        <v>59</v>
      </c>
      <c r="D2493" t="s">
        <v>21</v>
      </c>
      <c r="E2493" t="s">
        <v>29</v>
      </c>
      <c r="F2493" s="18">
        <v>42208</v>
      </c>
      <c r="G2493">
        <v>908059775</v>
      </c>
      <c r="H2493" s="18">
        <v>42227</v>
      </c>
      <c r="I2493">
        <v>3921</v>
      </c>
      <c r="J2493">
        <v>9.33</v>
      </c>
      <c r="K2493">
        <v>6.92</v>
      </c>
      <c r="L2493">
        <v>36582.93</v>
      </c>
      <c r="M2493">
        <v>27133.32</v>
      </c>
      <c r="N2493">
        <v>9449.61</v>
      </c>
    </row>
    <row r="2494" spans="1:14">
      <c r="A2494" t="s">
        <v>14</v>
      </c>
      <c r="B2494" t="s">
        <v>19</v>
      </c>
      <c r="C2494" t="s">
        <v>71</v>
      </c>
      <c r="D2494" t="s">
        <v>17</v>
      </c>
      <c r="E2494" t="s">
        <v>37</v>
      </c>
      <c r="F2494" s="18">
        <v>42807</v>
      </c>
      <c r="G2494">
        <v>838180291</v>
      </c>
      <c r="H2494" s="18">
        <v>42827</v>
      </c>
      <c r="I2494">
        <v>5029</v>
      </c>
      <c r="J2494">
        <v>154.06</v>
      </c>
      <c r="K2494">
        <v>90.93</v>
      </c>
      <c r="L2494">
        <v>774767.74</v>
      </c>
      <c r="M2494">
        <v>457286.97</v>
      </c>
      <c r="N2494">
        <v>317480.77</v>
      </c>
    </row>
    <row r="2495" spans="1:14">
      <c r="A2495" t="s">
        <v>23</v>
      </c>
      <c r="B2495" t="s">
        <v>58</v>
      </c>
      <c r="C2495" t="s">
        <v>28</v>
      </c>
      <c r="D2495" t="s">
        <v>21</v>
      </c>
      <c r="E2495" t="s">
        <v>37</v>
      </c>
      <c r="F2495" s="18">
        <v>41473</v>
      </c>
      <c r="G2495">
        <v>195212733</v>
      </c>
      <c r="H2495" s="18">
        <v>41500</v>
      </c>
      <c r="I2495">
        <v>6641</v>
      </c>
      <c r="J2495">
        <v>205.7</v>
      </c>
      <c r="K2495">
        <v>117.11</v>
      </c>
      <c r="L2495">
        <v>1366053.7</v>
      </c>
      <c r="M2495">
        <v>777727.51</v>
      </c>
      <c r="N2495">
        <v>588326.18999999994</v>
      </c>
    </row>
    <row r="2496" spans="1:14">
      <c r="A2496" t="s">
        <v>40</v>
      </c>
      <c r="B2496" t="s">
        <v>166</v>
      </c>
      <c r="C2496" t="s">
        <v>71</v>
      </c>
      <c r="D2496" t="s">
        <v>17</v>
      </c>
      <c r="E2496" t="s">
        <v>22</v>
      </c>
      <c r="F2496" s="18">
        <v>40556</v>
      </c>
      <c r="G2496">
        <v>733893430</v>
      </c>
      <c r="H2496" s="18">
        <v>40577</v>
      </c>
      <c r="I2496">
        <v>4229</v>
      </c>
      <c r="J2496">
        <v>154.06</v>
      </c>
      <c r="K2496">
        <v>90.93</v>
      </c>
      <c r="L2496">
        <v>651519.74</v>
      </c>
      <c r="M2496">
        <v>384542.97</v>
      </c>
      <c r="N2496">
        <v>266976.77</v>
      </c>
    </row>
    <row r="2497" spans="1:14">
      <c r="A2497" t="s">
        <v>14</v>
      </c>
      <c r="B2497" t="s">
        <v>19</v>
      </c>
      <c r="C2497" t="s">
        <v>45</v>
      </c>
      <c r="D2497" t="s">
        <v>17</v>
      </c>
      <c r="E2497" t="s">
        <v>29</v>
      </c>
      <c r="F2497" s="18">
        <v>41414</v>
      </c>
      <c r="G2497">
        <v>679271209</v>
      </c>
      <c r="H2497" s="18">
        <v>41439</v>
      </c>
      <c r="I2497">
        <v>300</v>
      </c>
      <c r="J2497">
        <v>437.2</v>
      </c>
      <c r="K2497">
        <v>263.33</v>
      </c>
      <c r="L2497">
        <v>131160</v>
      </c>
      <c r="M2497">
        <v>78999</v>
      </c>
      <c r="N2497">
        <v>52161</v>
      </c>
    </row>
    <row r="2498" spans="1:14">
      <c r="A2498" t="s">
        <v>40</v>
      </c>
      <c r="B2498" t="s">
        <v>201</v>
      </c>
      <c r="C2498" t="s">
        <v>59</v>
      </c>
      <c r="D2498" t="s">
        <v>17</v>
      </c>
      <c r="E2498" t="s">
        <v>29</v>
      </c>
      <c r="F2498" s="18">
        <v>40260</v>
      </c>
      <c r="G2498">
        <v>576707398</v>
      </c>
      <c r="H2498" s="18">
        <v>40282</v>
      </c>
      <c r="I2498">
        <v>9390</v>
      </c>
      <c r="J2498">
        <v>9.33</v>
      </c>
      <c r="K2498">
        <v>6.92</v>
      </c>
      <c r="L2498">
        <v>87608.7</v>
      </c>
      <c r="M2498">
        <v>64978.8</v>
      </c>
      <c r="N2498">
        <v>22629.9</v>
      </c>
    </row>
    <row r="2499" spans="1:14">
      <c r="A2499" t="s">
        <v>23</v>
      </c>
      <c r="B2499" t="s">
        <v>112</v>
      </c>
      <c r="C2499" t="s">
        <v>79</v>
      </c>
      <c r="D2499" t="s">
        <v>17</v>
      </c>
      <c r="E2499" t="s">
        <v>22</v>
      </c>
      <c r="F2499" s="18">
        <v>40615</v>
      </c>
      <c r="G2499">
        <v>141875827</v>
      </c>
      <c r="H2499" s="18">
        <v>40649</v>
      </c>
      <c r="I2499">
        <v>3065</v>
      </c>
      <c r="J2499">
        <v>668.27</v>
      </c>
      <c r="K2499">
        <v>502.54</v>
      </c>
      <c r="L2499">
        <v>2048247.55</v>
      </c>
      <c r="M2499">
        <v>1540285.1</v>
      </c>
      <c r="N2499">
        <v>507962.45</v>
      </c>
    </row>
    <row r="2500" spans="1:14">
      <c r="A2500" t="s">
        <v>23</v>
      </c>
      <c r="B2500" t="s">
        <v>206</v>
      </c>
      <c r="C2500" t="s">
        <v>25</v>
      </c>
      <c r="D2500" t="s">
        <v>21</v>
      </c>
      <c r="E2500" t="s">
        <v>29</v>
      </c>
      <c r="F2500" s="18">
        <v>40851</v>
      </c>
      <c r="G2500">
        <v>510762822</v>
      </c>
      <c r="H2500" s="18">
        <v>40899</v>
      </c>
      <c r="I2500">
        <v>4924</v>
      </c>
      <c r="J2500">
        <v>47.45</v>
      </c>
      <c r="K2500">
        <v>31.79</v>
      </c>
      <c r="L2500">
        <v>233643.8</v>
      </c>
      <c r="M2500">
        <v>156533.96</v>
      </c>
      <c r="N2500">
        <v>77109.84</v>
      </c>
    </row>
    <row r="2501" spans="1:14">
      <c r="A2501" t="s">
        <v>23</v>
      </c>
      <c r="B2501" t="s">
        <v>98</v>
      </c>
      <c r="C2501" t="s">
        <v>20</v>
      </c>
      <c r="D2501" t="s">
        <v>21</v>
      </c>
      <c r="E2501" t="s">
        <v>37</v>
      </c>
      <c r="F2501" s="18">
        <v>41118</v>
      </c>
      <c r="G2501">
        <v>189667212</v>
      </c>
      <c r="H2501" s="18">
        <v>41155</v>
      </c>
      <c r="I2501">
        <v>5598</v>
      </c>
      <c r="J2501">
        <v>152.58000000000001</v>
      </c>
      <c r="K2501">
        <v>97.44</v>
      </c>
      <c r="L2501">
        <v>854142.84</v>
      </c>
      <c r="M2501">
        <v>545469.12</v>
      </c>
      <c r="N2501">
        <v>308673.71999999997</v>
      </c>
    </row>
    <row r="2502" spans="1:14">
      <c r="A2502" t="s">
        <v>14</v>
      </c>
      <c r="B2502" t="s">
        <v>108</v>
      </c>
      <c r="C2502" t="s">
        <v>79</v>
      </c>
      <c r="D2502" t="s">
        <v>21</v>
      </c>
      <c r="E2502" t="s">
        <v>29</v>
      </c>
      <c r="F2502" s="18">
        <v>41950</v>
      </c>
      <c r="G2502">
        <v>905200326</v>
      </c>
      <c r="H2502" s="18">
        <v>41988</v>
      </c>
      <c r="I2502">
        <v>7747</v>
      </c>
      <c r="J2502">
        <v>668.27</v>
      </c>
      <c r="K2502">
        <v>502.54</v>
      </c>
      <c r="L2502">
        <v>5177087.6900000004</v>
      </c>
      <c r="M2502">
        <v>3893177.38</v>
      </c>
      <c r="N2502">
        <v>1283910.31</v>
      </c>
    </row>
    <row r="2503" spans="1:14">
      <c r="A2503" t="s">
        <v>14</v>
      </c>
      <c r="B2503" t="s">
        <v>174</v>
      </c>
      <c r="C2503" t="s">
        <v>59</v>
      </c>
      <c r="D2503" t="s">
        <v>17</v>
      </c>
      <c r="E2503" t="s">
        <v>29</v>
      </c>
      <c r="F2503" s="18">
        <v>42890</v>
      </c>
      <c r="G2503">
        <v>854285991</v>
      </c>
      <c r="H2503" s="18">
        <v>42916</v>
      </c>
      <c r="I2503">
        <v>1064</v>
      </c>
      <c r="J2503">
        <v>9.33</v>
      </c>
      <c r="K2503">
        <v>6.92</v>
      </c>
      <c r="L2503">
        <v>9927.1200000000008</v>
      </c>
      <c r="M2503">
        <v>7362.88</v>
      </c>
      <c r="N2503">
        <v>2564.2399999999998</v>
      </c>
    </row>
    <row r="2504" spans="1:14">
      <c r="A2504" t="s">
        <v>26</v>
      </c>
      <c r="B2504" t="s">
        <v>81</v>
      </c>
      <c r="C2504" t="s">
        <v>79</v>
      </c>
      <c r="D2504" t="s">
        <v>21</v>
      </c>
      <c r="E2504" t="s">
        <v>22</v>
      </c>
      <c r="F2504" s="18">
        <v>41104</v>
      </c>
      <c r="G2504">
        <v>554160535</v>
      </c>
      <c r="H2504" s="18">
        <v>41146</v>
      </c>
      <c r="I2504">
        <v>7272</v>
      </c>
      <c r="J2504">
        <v>668.27</v>
      </c>
      <c r="K2504">
        <v>502.54</v>
      </c>
      <c r="L2504">
        <v>4859659.4400000004</v>
      </c>
      <c r="M2504">
        <v>3654470.88</v>
      </c>
      <c r="N2504">
        <v>1205188.56</v>
      </c>
    </row>
    <row r="2505" spans="1:14">
      <c r="A2505" t="s">
        <v>26</v>
      </c>
      <c r="B2505" t="s">
        <v>75</v>
      </c>
      <c r="C2505" t="s">
        <v>50</v>
      </c>
      <c r="D2505" t="s">
        <v>21</v>
      </c>
      <c r="E2505" t="s">
        <v>22</v>
      </c>
      <c r="F2505" s="18">
        <v>41060</v>
      </c>
      <c r="G2505">
        <v>592372786</v>
      </c>
      <c r="H2505" s="18">
        <v>41071</v>
      </c>
      <c r="I2505">
        <v>5126</v>
      </c>
      <c r="J2505">
        <v>421.89</v>
      </c>
      <c r="K2505">
        <v>364.69</v>
      </c>
      <c r="L2505">
        <v>2162608.14</v>
      </c>
      <c r="M2505">
        <v>1869400.94</v>
      </c>
      <c r="N2505">
        <v>293207.2</v>
      </c>
    </row>
    <row r="2506" spans="1:14">
      <c r="A2506" t="s">
        <v>23</v>
      </c>
      <c r="B2506" t="s">
        <v>187</v>
      </c>
      <c r="C2506" t="s">
        <v>36</v>
      </c>
      <c r="D2506" t="s">
        <v>17</v>
      </c>
      <c r="E2506" t="s">
        <v>22</v>
      </c>
      <c r="F2506" s="18">
        <v>42084</v>
      </c>
      <c r="G2506">
        <v>276784074</v>
      </c>
      <c r="H2506" s="18">
        <v>42109</v>
      </c>
      <c r="I2506">
        <v>5413</v>
      </c>
      <c r="J2506">
        <v>109.28</v>
      </c>
      <c r="K2506">
        <v>35.840000000000003</v>
      </c>
      <c r="L2506">
        <v>591532.64</v>
      </c>
      <c r="M2506">
        <v>194001.92000000001</v>
      </c>
      <c r="N2506">
        <v>397530.72</v>
      </c>
    </row>
    <row r="2507" spans="1:14">
      <c r="A2507" t="s">
        <v>31</v>
      </c>
      <c r="B2507" t="s">
        <v>223</v>
      </c>
      <c r="C2507" t="s">
        <v>20</v>
      </c>
      <c r="D2507" t="s">
        <v>17</v>
      </c>
      <c r="E2507" t="s">
        <v>37</v>
      </c>
      <c r="F2507" s="18">
        <v>42509</v>
      </c>
      <c r="G2507">
        <v>785568225</v>
      </c>
      <c r="H2507" s="18">
        <v>42520</v>
      </c>
      <c r="I2507">
        <v>5950</v>
      </c>
      <c r="J2507">
        <v>152.58000000000001</v>
      </c>
      <c r="K2507">
        <v>97.44</v>
      </c>
      <c r="L2507">
        <v>907851</v>
      </c>
      <c r="M2507">
        <v>579768</v>
      </c>
      <c r="N2507">
        <v>328083</v>
      </c>
    </row>
    <row r="2508" spans="1:14">
      <c r="A2508" t="s">
        <v>40</v>
      </c>
      <c r="B2508" t="s">
        <v>93</v>
      </c>
      <c r="C2508" t="s">
        <v>79</v>
      </c>
      <c r="D2508" t="s">
        <v>21</v>
      </c>
      <c r="E2508" t="s">
        <v>22</v>
      </c>
      <c r="F2508" s="18">
        <v>41055</v>
      </c>
      <c r="G2508">
        <v>217211568</v>
      </c>
      <c r="H2508" s="18">
        <v>41067</v>
      </c>
      <c r="I2508">
        <v>6585</v>
      </c>
      <c r="J2508">
        <v>668.27</v>
      </c>
      <c r="K2508">
        <v>502.54</v>
      </c>
      <c r="L2508">
        <v>4400557.95</v>
      </c>
      <c r="M2508">
        <v>3309225.9</v>
      </c>
      <c r="N2508">
        <v>1091332.05</v>
      </c>
    </row>
    <row r="2509" spans="1:14">
      <c r="A2509" t="s">
        <v>40</v>
      </c>
      <c r="B2509" t="s">
        <v>150</v>
      </c>
      <c r="C2509" t="s">
        <v>43</v>
      </c>
      <c r="D2509" t="s">
        <v>17</v>
      </c>
      <c r="E2509" t="s">
        <v>22</v>
      </c>
      <c r="F2509" s="18">
        <v>40981</v>
      </c>
      <c r="G2509">
        <v>340512931</v>
      </c>
      <c r="H2509" s="18">
        <v>40989</v>
      </c>
      <c r="I2509">
        <v>4198</v>
      </c>
      <c r="J2509">
        <v>651.21</v>
      </c>
      <c r="K2509">
        <v>524.96</v>
      </c>
      <c r="L2509">
        <v>2733779.58</v>
      </c>
      <c r="M2509">
        <v>2203782.08</v>
      </c>
      <c r="N2509">
        <v>529997.5</v>
      </c>
    </row>
    <row r="2510" spans="1:14">
      <c r="A2510" t="s">
        <v>23</v>
      </c>
      <c r="B2510" t="s">
        <v>171</v>
      </c>
      <c r="C2510" t="s">
        <v>36</v>
      </c>
      <c r="D2510" t="s">
        <v>17</v>
      </c>
      <c r="E2510" t="s">
        <v>37</v>
      </c>
      <c r="F2510" s="18">
        <v>40404</v>
      </c>
      <c r="G2510">
        <v>744583642</v>
      </c>
      <c r="H2510" s="18">
        <v>40447</v>
      </c>
      <c r="I2510">
        <v>7701</v>
      </c>
      <c r="J2510">
        <v>109.28</v>
      </c>
      <c r="K2510">
        <v>35.840000000000003</v>
      </c>
      <c r="L2510">
        <v>841565.28</v>
      </c>
      <c r="M2510">
        <v>276003.84000000003</v>
      </c>
      <c r="N2510">
        <v>565561.43999999994</v>
      </c>
    </row>
    <row r="2511" spans="1:14">
      <c r="A2511" t="s">
        <v>40</v>
      </c>
      <c r="B2511" t="s">
        <v>127</v>
      </c>
      <c r="C2511" t="s">
        <v>20</v>
      </c>
      <c r="D2511" t="s">
        <v>21</v>
      </c>
      <c r="E2511" t="s">
        <v>22</v>
      </c>
      <c r="F2511" s="18">
        <v>41976</v>
      </c>
      <c r="G2511">
        <v>188847529</v>
      </c>
      <c r="H2511" s="18">
        <v>42023</v>
      </c>
      <c r="I2511">
        <v>3035</v>
      </c>
      <c r="J2511">
        <v>152.58000000000001</v>
      </c>
      <c r="K2511">
        <v>97.44</v>
      </c>
      <c r="L2511">
        <v>463080.3</v>
      </c>
      <c r="M2511">
        <v>295730.40000000002</v>
      </c>
      <c r="N2511">
        <v>167349.9</v>
      </c>
    </row>
    <row r="2512" spans="1:14">
      <c r="A2512" t="s">
        <v>31</v>
      </c>
      <c r="B2512" t="s">
        <v>223</v>
      </c>
      <c r="C2512" t="s">
        <v>59</v>
      </c>
      <c r="D2512" t="s">
        <v>21</v>
      </c>
      <c r="E2512" t="s">
        <v>29</v>
      </c>
      <c r="F2512" s="18">
        <v>40444</v>
      </c>
      <c r="G2512">
        <v>653040921</v>
      </c>
      <c r="H2512" s="18">
        <v>40460</v>
      </c>
      <c r="I2512">
        <v>8175</v>
      </c>
      <c r="J2512">
        <v>9.33</v>
      </c>
      <c r="K2512">
        <v>6.92</v>
      </c>
      <c r="L2512">
        <v>76272.75</v>
      </c>
      <c r="M2512">
        <v>56571</v>
      </c>
      <c r="N2512">
        <v>19701.75</v>
      </c>
    </row>
    <row r="2513" spans="1:14">
      <c r="A2513" t="s">
        <v>26</v>
      </c>
      <c r="B2513" t="s">
        <v>186</v>
      </c>
      <c r="C2513" t="s">
        <v>36</v>
      </c>
      <c r="D2513" t="s">
        <v>21</v>
      </c>
      <c r="E2513" t="s">
        <v>29</v>
      </c>
      <c r="F2513" s="18">
        <v>40622</v>
      </c>
      <c r="G2513">
        <v>587212646</v>
      </c>
      <c r="H2513" s="18">
        <v>40657</v>
      </c>
      <c r="I2513">
        <v>8126</v>
      </c>
      <c r="J2513">
        <v>109.28</v>
      </c>
      <c r="K2513">
        <v>35.840000000000003</v>
      </c>
      <c r="L2513">
        <v>888009.28</v>
      </c>
      <c r="M2513">
        <v>291235.84000000003</v>
      </c>
      <c r="N2513">
        <v>596773.43999999994</v>
      </c>
    </row>
    <row r="2514" spans="1:14">
      <c r="A2514" t="s">
        <v>23</v>
      </c>
      <c r="B2514" t="s">
        <v>162</v>
      </c>
      <c r="C2514" t="s">
        <v>25</v>
      </c>
      <c r="D2514" t="s">
        <v>17</v>
      </c>
      <c r="E2514" t="s">
        <v>37</v>
      </c>
      <c r="F2514" s="18">
        <v>42181</v>
      </c>
      <c r="G2514">
        <v>761724030</v>
      </c>
      <c r="H2514" s="18">
        <v>42229</v>
      </c>
      <c r="I2514">
        <v>9923</v>
      </c>
      <c r="J2514">
        <v>47.45</v>
      </c>
      <c r="K2514">
        <v>31.79</v>
      </c>
      <c r="L2514">
        <v>470846.35</v>
      </c>
      <c r="M2514">
        <v>315452.17</v>
      </c>
      <c r="N2514">
        <v>155394.18</v>
      </c>
    </row>
    <row r="2515" spans="1:14">
      <c r="A2515" t="s">
        <v>23</v>
      </c>
      <c r="B2515" t="s">
        <v>198</v>
      </c>
      <c r="C2515" t="s">
        <v>43</v>
      </c>
      <c r="D2515" t="s">
        <v>17</v>
      </c>
      <c r="E2515" t="s">
        <v>22</v>
      </c>
      <c r="F2515" s="18">
        <v>41034</v>
      </c>
      <c r="G2515">
        <v>217248904</v>
      </c>
      <c r="H2515" s="18">
        <v>41075</v>
      </c>
      <c r="I2515">
        <v>7633</v>
      </c>
      <c r="J2515">
        <v>651.21</v>
      </c>
      <c r="K2515">
        <v>524.96</v>
      </c>
      <c r="L2515">
        <v>4970685.93</v>
      </c>
      <c r="M2515">
        <v>4007019.68</v>
      </c>
      <c r="N2515">
        <v>963666.25</v>
      </c>
    </row>
    <row r="2516" spans="1:14">
      <c r="A2516" t="s">
        <v>14</v>
      </c>
      <c r="B2516" t="s">
        <v>108</v>
      </c>
      <c r="C2516" t="s">
        <v>50</v>
      </c>
      <c r="D2516" t="s">
        <v>17</v>
      </c>
      <c r="E2516" t="s">
        <v>18</v>
      </c>
      <c r="F2516" s="18">
        <v>41779</v>
      </c>
      <c r="G2516">
        <v>314773595</v>
      </c>
      <c r="H2516" s="18">
        <v>41791</v>
      </c>
      <c r="I2516">
        <v>7357</v>
      </c>
      <c r="J2516">
        <v>421.89</v>
      </c>
      <c r="K2516">
        <v>364.69</v>
      </c>
      <c r="L2516">
        <v>3103844.73</v>
      </c>
      <c r="M2516">
        <v>2683024.33</v>
      </c>
      <c r="N2516">
        <v>420820.4</v>
      </c>
    </row>
    <row r="2517" spans="1:14">
      <c r="A2517" t="s">
        <v>23</v>
      </c>
      <c r="B2517" t="s">
        <v>63</v>
      </c>
      <c r="C2517" t="s">
        <v>36</v>
      </c>
      <c r="D2517" t="s">
        <v>17</v>
      </c>
      <c r="E2517" t="s">
        <v>29</v>
      </c>
      <c r="F2517" s="18">
        <v>42489</v>
      </c>
      <c r="G2517">
        <v>685596930</v>
      </c>
      <c r="H2517" s="18">
        <v>42537</v>
      </c>
      <c r="I2517">
        <v>2222</v>
      </c>
      <c r="J2517">
        <v>109.28</v>
      </c>
      <c r="K2517">
        <v>35.840000000000003</v>
      </c>
      <c r="L2517">
        <v>242820.16</v>
      </c>
      <c r="M2517">
        <v>79636.479999999996</v>
      </c>
      <c r="N2517">
        <v>163183.67999999999</v>
      </c>
    </row>
    <row r="2518" spans="1:14">
      <c r="A2518" t="s">
        <v>14</v>
      </c>
      <c r="B2518" t="s">
        <v>111</v>
      </c>
      <c r="C2518" t="s">
        <v>43</v>
      </c>
      <c r="D2518" t="s">
        <v>17</v>
      </c>
      <c r="E2518" t="s">
        <v>37</v>
      </c>
      <c r="F2518" s="18">
        <v>41626</v>
      </c>
      <c r="G2518">
        <v>581330239</v>
      </c>
      <c r="H2518" s="18">
        <v>41675</v>
      </c>
      <c r="I2518">
        <v>7391</v>
      </c>
      <c r="J2518">
        <v>651.21</v>
      </c>
      <c r="K2518">
        <v>524.96</v>
      </c>
      <c r="L2518">
        <v>4813093.1100000003</v>
      </c>
      <c r="M2518">
        <v>3879979.36</v>
      </c>
      <c r="N2518">
        <v>933113.75</v>
      </c>
    </row>
    <row r="2519" spans="1:14">
      <c r="A2519" t="s">
        <v>34</v>
      </c>
      <c r="B2519" t="s">
        <v>68</v>
      </c>
      <c r="C2519" t="s">
        <v>79</v>
      </c>
      <c r="D2519" t="s">
        <v>17</v>
      </c>
      <c r="E2519" t="s">
        <v>29</v>
      </c>
      <c r="F2519" s="18">
        <v>42189</v>
      </c>
      <c r="G2519">
        <v>223897349</v>
      </c>
      <c r="H2519" s="18">
        <v>42189</v>
      </c>
      <c r="I2519">
        <v>5056</v>
      </c>
      <c r="J2519">
        <v>668.27</v>
      </c>
      <c r="K2519">
        <v>502.54</v>
      </c>
      <c r="L2519">
        <v>3378773.12</v>
      </c>
      <c r="M2519">
        <v>2540842.2400000002</v>
      </c>
      <c r="N2519">
        <v>837930.88</v>
      </c>
    </row>
    <row r="2520" spans="1:14">
      <c r="A2520" t="s">
        <v>23</v>
      </c>
      <c r="B2520" t="s">
        <v>179</v>
      </c>
      <c r="C2520" t="s">
        <v>36</v>
      </c>
      <c r="D2520" t="s">
        <v>17</v>
      </c>
      <c r="E2520" t="s">
        <v>37</v>
      </c>
      <c r="F2520" s="18">
        <v>42035</v>
      </c>
      <c r="G2520">
        <v>355534589</v>
      </c>
      <c r="H2520" s="18">
        <v>42041</v>
      </c>
      <c r="I2520">
        <v>9440</v>
      </c>
      <c r="J2520">
        <v>109.28</v>
      </c>
      <c r="K2520">
        <v>35.840000000000003</v>
      </c>
      <c r="L2520">
        <v>1031603.2</v>
      </c>
      <c r="M2520">
        <v>338329.59999999998</v>
      </c>
      <c r="N2520">
        <v>693273.59999999998</v>
      </c>
    </row>
    <row r="2521" spans="1:14">
      <c r="A2521" t="s">
        <v>26</v>
      </c>
      <c r="B2521" t="s">
        <v>81</v>
      </c>
      <c r="C2521" t="s">
        <v>79</v>
      </c>
      <c r="D2521" t="s">
        <v>21</v>
      </c>
      <c r="E2521" t="s">
        <v>18</v>
      </c>
      <c r="F2521" s="18">
        <v>40792</v>
      </c>
      <c r="G2521">
        <v>888790786</v>
      </c>
      <c r="H2521" s="18">
        <v>40798</v>
      </c>
      <c r="I2521">
        <v>1799</v>
      </c>
      <c r="J2521">
        <v>668.27</v>
      </c>
      <c r="K2521">
        <v>502.54</v>
      </c>
      <c r="L2521">
        <v>1202217.73</v>
      </c>
      <c r="M2521">
        <v>904069.46</v>
      </c>
      <c r="N2521">
        <v>298148.27</v>
      </c>
    </row>
    <row r="2522" spans="1:14">
      <c r="A2522" t="s">
        <v>23</v>
      </c>
      <c r="B2522" t="s">
        <v>82</v>
      </c>
      <c r="C2522" t="s">
        <v>43</v>
      </c>
      <c r="D2522" t="s">
        <v>21</v>
      </c>
      <c r="E2522" t="s">
        <v>29</v>
      </c>
      <c r="F2522" s="18">
        <v>41244</v>
      </c>
      <c r="G2522">
        <v>456527268</v>
      </c>
      <c r="H2522" s="18">
        <v>41245</v>
      </c>
      <c r="I2522">
        <v>5419</v>
      </c>
      <c r="J2522">
        <v>651.21</v>
      </c>
      <c r="K2522">
        <v>524.96</v>
      </c>
      <c r="L2522">
        <v>3528906.99</v>
      </c>
      <c r="M2522">
        <v>2844758.24</v>
      </c>
      <c r="N2522">
        <v>684148.75</v>
      </c>
    </row>
    <row r="2523" spans="1:14">
      <c r="A2523" t="s">
        <v>23</v>
      </c>
      <c r="B2523" t="s">
        <v>63</v>
      </c>
      <c r="C2523" t="s">
        <v>16</v>
      </c>
      <c r="D2523" t="s">
        <v>21</v>
      </c>
      <c r="E2523" t="s">
        <v>22</v>
      </c>
      <c r="F2523" s="18">
        <v>42415</v>
      </c>
      <c r="G2523">
        <v>461917865</v>
      </c>
      <c r="H2523" s="18">
        <v>42450</v>
      </c>
      <c r="I2523">
        <v>616</v>
      </c>
      <c r="J2523">
        <v>255.28</v>
      </c>
      <c r="K2523">
        <v>159.41999999999999</v>
      </c>
      <c r="L2523">
        <v>157252.48000000001</v>
      </c>
      <c r="M2523">
        <v>98202.72</v>
      </c>
      <c r="N2523">
        <v>59049.760000000002</v>
      </c>
    </row>
    <row r="2524" spans="1:14">
      <c r="A2524" t="s">
        <v>34</v>
      </c>
      <c r="B2524" t="s">
        <v>215</v>
      </c>
      <c r="C2524" t="s">
        <v>45</v>
      </c>
      <c r="D2524" t="s">
        <v>17</v>
      </c>
      <c r="E2524" t="s">
        <v>29</v>
      </c>
      <c r="F2524" s="18">
        <v>40951</v>
      </c>
      <c r="G2524">
        <v>128448903</v>
      </c>
      <c r="H2524" s="18">
        <v>40960</v>
      </c>
      <c r="I2524">
        <v>9740</v>
      </c>
      <c r="J2524">
        <v>437.2</v>
      </c>
      <c r="K2524">
        <v>263.33</v>
      </c>
      <c r="L2524">
        <v>4258328</v>
      </c>
      <c r="M2524">
        <v>2564834.2000000002</v>
      </c>
      <c r="N2524">
        <v>1693493.8</v>
      </c>
    </row>
    <row r="2525" spans="1:14">
      <c r="A2525" t="s">
        <v>14</v>
      </c>
      <c r="B2525" t="s">
        <v>220</v>
      </c>
      <c r="C2525" t="s">
        <v>36</v>
      </c>
      <c r="D2525" t="s">
        <v>21</v>
      </c>
      <c r="E2525" t="s">
        <v>18</v>
      </c>
      <c r="F2525" s="18">
        <v>40802</v>
      </c>
      <c r="G2525">
        <v>549919211</v>
      </c>
      <c r="H2525" s="18">
        <v>40819</v>
      </c>
      <c r="I2525">
        <v>2170</v>
      </c>
      <c r="J2525">
        <v>109.28</v>
      </c>
      <c r="K2525">
        <v>35.840000000000003</v>
      </c>
      <c r="L2525">
        <v>237137.6</v>
      </c>
      <c r="M2525">
        <v>77772.800000000003</v>
      </c>
      <c r="N2525">
        <v>159364.79999999999</v>
      </c>
    </row>
    <row r="2526" spans="1:14">
      <c r="A2526" t="s">
        <v>26</v>
      </c>
      <c r="B2526" t="s">
        <v>27</v>
      </c>
      <c r="C2526" t="s">
        <v>59</v>
      </c>
      <c r="D2526" t="s">
        <v>17</v>
      </c>
      <c r="E2526" t="s">
        <v>29</v>
      </c>
      <c r="F2526" s="18">
        <v>40777</v>
      </c>
      <c r="G2526">
        <v>640440118</v>
      </c>
      <c r="H2526" s="18">
        <v>40793</v>
      </c>
      <c r="I2526">
        <v>9318</v>
      </c>
      <c r="J2526">
        <v>9.33</v>
      </c>
      <c r="K2526">
        <v>6.92</v>
      </c>
      <c r="L2526">
        <v>86936.94</v>
      </c>
      <c r="M2526">
        <v>64480.56</v>
      </c>
      <c r="N2526">
        <v>22456.38</v>
      </c>
    </row>
    <row r="2527" spans="1:14">
      <c r="A2527" t="s">
        <v>23</v>
      </c>
      <c r="B2527" t="s">
        <v>63</v>
      </c>
      <c r="C2527" t="s">
        <v>33</v>
      </c>
      <c r="D2527" t="s">
        <v>21</v>
      </c>
      <c r="E2527" t="s">
        <v>22</v>
      </c>
      <c r="F2527" s="18">
        <v>41454</v>
      </c>
      <c r="G2527">
        <v>284435451</v>
      </c>
      <c r="H2527" s="18">
        <v>41454</v>
      </c>
      <c r="I2527">
        <v>9625</v>
      </c>
      <c r="J2527">
        <v>81.73</v>
      </c>
      <c r="K2527">
        <v>56.67</v>
      </c>
      <c r="L2527">
        <v>786651.25</v>
      </c>
      <c r="M2527">
        <v>545448.75</v>
      </c>
      <c r="N2527">
        <v>241202.5</v>
      </c>
    </row>
    <row r="2528" spans="1:14">
      <c r="A2528" t="s">
        <v>40</v>
      </c>
      <c r="B2528" t="s">
        <v>166</v>
      </c>
      <c r="C2528" t="s">
        <v>16</v>
      </c>
      <c r="D2528" t="s">
        <v>17</v>
      </c>
      <c r="E2528" t="s">
        <v>22</v>
      </c>
      <c r="F2528" s="18">
        <v>41035</v>
      </c>
      <c r="G2528">
        <v>786641538</v>
      </c>
      <c r="H2528" s="18">
        <v>41061</v>
      </c>
      <c r="I2528">
        <v>3567</v>
      </c>
      <c r="J2528">
        <v>255.28</v>
      </c>
      <c r="K2528">
        <v>159.41999999999999</v>
      </c>
      <c r="L2528">
        <v>910583.76</v>
      </c>
      <c r="M2528">
        <v>568651.14</v>
      </c>
      <c r="N2528">
        <v>341932.62</v>
      </c>
    </row>
    <row r="2529" spans="1:14">
      <c r="A2529" t="s">
        <v>31</v>
      </c>
      <c r="B2529" t="s">
        <v>149</v>
      </c>
      <c r="C2529" t="s">
        <v>28</v>
      </c>
      <c r="D2529" t="s">
        <v>21</v>
      </c>
      <c r="E2529" t="s">
        <v>37</v>
      </c>
      <c r="F2529" s="18">
        <v>42261</v>
      </c>
      <c r="G2529">
        <v>822107207</v>
      </c>
      <c r="H2529" s="18">
        <v>42301</v>
      </c>
      <c r="I2529">
        <v>8647</v>
      </c>
      <c r="J2529">
        <v>205.7</v>
      </c>
      <c r="K2529">
        <v>117.11</v>
      </c>
      <c r="L2529">
        <v>1778687.9</v>
      </c>
      <c r="M2529">
        <v>1012650.17</v>
      </c>
      <c r="N2529">
        <v>766037.73</v>
      </c>
    </row>
    <row r="2530" spans="1:14">
      <c r="A2530" t="s">
        <v>31</v>
      </c>
      <c r="B2530" t="s">
        <v>44</v>
      </c>
      <c r="C2530" t="s">
        <v>28</v>
      </c>
      <c r="D2530" t="s">
        <v>21</v>
      </c>
      <c r="E2530" t="s">
        <v>37</v>
      </c>
      <c r="F2530" s="18">
        <v>42730</v>
      </c>
      <c r="G2530">
        <v>486193788</v>
      </c>
      <c r="H2530" s="18">
        <v>42730</v>
      </c>
      <c r="I2530">
        <v>4401</v>
      </c>
      <c r="J2530">
        <v>205.7</v>
      </c>
      <c r="K2530">
        <v>117.11</v>
      </c>
      <c r="L2530">
        <v>905285.7</v>
      </c>
      <c r="M2530">
        <v>515401.11</v>
      </c>
      <c r="N2530">
        <v>389884.59</v>
      </c>
    </row>
    <row r="2531" spans="1:14">
      <c r="A2531" t="s">
        <v>23</v>
      </c>
      <c r="B2531" t="s">
        <v>80</v>
      </c>
      <c r="C2531" t="s">
        <v>50</v>
      </c>
      <c r="D2531" t="s">
        <v>17</v>
      </c>
      <c r="E2531" t="s">
        <v>37</v>
      </c>
      <c r="F2531" s="18">
        <v>41811</v>
      </c>
      <c r="G2531">
        <v>844575107</v>
      </c>
      <c r="H2531" s="18">
        <v>41816</v>
      </c>
      <c r="I2531">
        <v>7397</v>
      </c>
      <c r="J2531">
        <v>421.89</v>
      </c>
      <c r="K2531">
        <v>364.69</v>
      </c>
      <c r="L2531">
        <v>3120720.33</v>
      </c>
      <c r="M2531">
        <v>2697611.93</v>
      </c>
      <c r="N2531">
        <v>423108.4</v>
      </c>
    </row>
    <row r="2532" spans="1:14">
      <c r="A2532" t="s">
        <v>26</v>
      </c>
      <c r="B2532" t="s">
        <v>81</v>
      </c>
      <c r="C2532" t="s">
        <v>43</v>
      </c>
      <c r="D2532" t="s">
        <v>17</v>
      </c>
      <c r="E2532" t="s">
        <v>18</v>
      </c>
      <c r="F2532" s="18">
        <v>42027</v>
      </c>
      <c r="G2532">
        <v>783237493</v>
      </c>
      <c r="H2532" s="18">
        <v>42042</v>
      </c>
      <c r="I2532">
        <v>6234</v>
      </c>
      <c r="J2532">
        <v>651.21</v>
      </c>
      <c r="K2532">
        <v>524.96</v>
      </c>
      <c r="L2532">
        <v>4059643.14</v>
      </c>
      <c r="M2532">
        <v>3272600.64</v>
      </c>
      <c r="N2532">
        <v>787042.5</v>
      </c>
    </row>
    <row r="2533" spans="1:14">
      <c r="A2533" t="s">
        <v>23</v>
      </c>
      <c r="B2533" t="s">
        <v>98</v>
      </c>
      <c r="C2533" t="s">
        <v>16</v>
      </c>
      <c r="D2533" t="s">
        <v>21</v>
      </c>
      <c r="E2533" t="s">
        <v>29</v>
      </c>
      <c r="F2533" s="18">
        <v>42143</v>
      </c>
      <c r="G2533">
        <v>158479773</v>
      </c>
      <c r="H2533" s="18">
        <v>42173</v>
      </c>
      <c r="I2533">
        <v>6542</v>
      </c>
      <c r="J2533">
        <v>255.28</v>
      </c>
      <c r="K2533">
        <v>159.41999999999999</v>
      </c>
      <c r="L2533">
        <v>1670041.76</v>
      </c>
      <c r="M2533">
        <v>1042925.64</v>
      </c>
      <c r="N2533">
        <v>627116.12</v>
      </c>
    </row>
    <row r="2534" spans="1:14">
      <c r="A2534" t="s">
        <v>31</v>
      </c>
      <c r="B2534" t="s">
        <v>32</v>
      </c>
      <c r="C2534" t="s">
        <v>45</v>
      </c>
      <c r="D2534" t="s">
        <v>17</v>
      </c>
      <c r="E2534" t="s">
        <v>37</v>
      </c>
      <c r="F2534" s="18">
        <v>41313</v>
      </c>
      <c r="G2534">
        <v>246913278</v>
      </c>
      <c r="H2534" s="18">
        <v>41323</v>
      </c>
      <c r="I2534">
        <v>5981</v>
      </c>
      <c r="J2534">
        <v>437.2</v>
      </c>
      <c r="K2534">
        <v>263.33</v>
      </c>
      <c r="L2534">
        <v>2614893.2000000002</v>
      </c>
      <c r="M2534">
        <v>1574976.73</v>
      </c>
      <c r="N2534">
        <v>1039916.47</v>
      </c>
    </row>
    <row r="2535" spans="1:14">
      <c r="A2535" t="s">
        <v>53</v>
      </c>
      <c r="B2535" t="s">
        <v>54</v>
      </c>
      <c r="C2535" t="s">
        <v>45</v>
      </c>
      <c r="D2535" t="s">
        <v>17</v>
      </c>
      <c r="E2535" t="s">
        <v>37</v>
      </c>
      <c r="F2535" s="18">
        <v>40461</v>
      </c>
      <c r="G2535">
        <v>595461833</v>
      </c>
      <c r="H2535" s="18">
        <v>40468</v>
      </c>
      <c r="I2535">
        <v>9244</v>
      </c>
      <c r="J2535">
        <v>437.2</v>
      </c>
      <c r="K2535">
        <v>263.33</v>
      </c>
      <c r="L2535">
        <v>4041476.8</v>
      </c>
      <c r="M2535">
        <v>2434222.52</v>
      </c>
      <c r="N2535">
        <v>1607254.28</v>
      </c>
    </row>
    <row r="2536" spans="1:14">
      <c r="A2536" t="s">
        <v>53</v>
      </c>
      <c r="B2536" t="s">
        <v>142</v>
      </c>
      <c r="C2536" t="s">
        <v>79</v>
      </c>
      <c r="D2536" t="s">
        <v>21</v>
      </c>
      <c r="E2536" t="s">
        <v>22</v>
      </c>
      <c r="F2536" s="18">
        <v>40902</v>
      </c>
      <c r="G2536">
        <v>371361768</v>
      </c>
      <c r="H2536" s="18">
        <v>40938</v>
      </c>
      <c r="I2536">
        <v>3054</v>
      </c>
      <c r="J2536">
        <v>668.27</v>
      </c>
      <c r="K2536">
        <v>502.54</v>
      </c>
      <c r="L2536">
        <v>2040896.58</v>
      </c>
      <c r="M2536">
        <v>1534757.16</v>
      </c>
      <c r="N2536">
        <v>506139.42</v>
      </c>
    </row>
    <row r="2537" spans="1:14">
      <c r="A2537" t="s">
        <v>40</v>
      </c>
      <c r="B2537" t="s">
        <v>170</v>
      </c>
      <c r="C2537" t="s">
        <v>33</v>
      </c>
      <c r="D2537" t="s">
        <v>21</v>
      </c>
      <c r="E2537" t="s">
        <v>18</v>
      </c>
      <c r="F2537" s="18">
        <v>40189</v>
      </c>
      <c r="G2537">
        <v>612161910</v>
      </c>
      <c r="H2537" s="18">
        <v>40236</v>
      </c>
      <c r="I2537">
        <v>1168</v>
      </c>
      <c r="J2537">
        <v>81.73</v>
      </c>
      <c r="K2537">
        <v>56.67</v>
      </c>
      <c r="L2537">
        <v>95460.64</v>
      </c>
      <c r="M2537">
        <v>66190.559999999998</v>
      </c>
      <c r="N2537">
        <v>29270.080000000002</v>
      </c>
    </row>
    <row r="2538" spans="1:14">
      <c r="A2538" t="s">
        <v>23</v>
      </c>
      <c r="B2538" t="s">
        <v>125</v>
      </c>
      <c r="C2538" t="s">
        <v>79</v>
      </c>
      <c r="D2538" t="s">
        <v>17</v>
      </c>
      <c r="E2538" t="s">
        <v>29</v>
      </c>
      <c r="F2538" s="18">
        <v>41799</v>
      </c>
      <c r="G2538">
        <v>175723588</v>
      </c>
      <c r="H2538" s="18">
        <v>41804</v>
      </c>
      <c r="I2538">
        <v>9370</v>
      </c>
      <c r="J2538">
        <v>668.27</v>
      </c>
      <c r="K2538">
        <v>502.54</v>
      </c>
      <c r="L2538">
        <v>6261689.9000000004</v>
      </c>
      <c r="M2538">
        <v>4708799.8</v>
      </c>
      <c r="N2538">
        <v>1552890.1</v>
      </c>
    </row>
    <row r="2539" spans="1:14">
      <c r="A2539" t="s">
        <v>23</v>
      </c>
      <c r="B2539" t="s">
        <v>94</v>
      </c>
      <c r="C2539" t="s">
        <v>79</v>
      </c>
      <c r="D2539" t="s">
        <v>17</v>
      </c>
      <c r="E2539" t="s">
        <v>22</v>
      </c>
      <c r="F2539" s="18">
        <v>42678</v>
      </c>
      <c r="G2539">
        <v>690220630</v>
      </c>
      <c r="H2539" s="18">
        <v>42693</v>
      </c>
      <c r="I2539">
        <v>477</v>
      </c>
      <c r="J2539">
        <v>668.27</v>
      </c>
      <c r="K2539">
        <v>502.54</v>
      </c>
      <c r="L2539">
        <v>318764.78999999998</v>
      </c>
      <c r="M2539">
        <v>239711.58</v>
      </c>
      <c r="N2539">
        <v>79053.210000000006</v>
      </c>
    </row>
    <row r="2540" spans="1:14">
      <c r="A2540" t="s">
        <v>23</v>
      </c>
      <c r="B2540" t="s">
        <v>178</v>
      </c>
      <c r="C2540" t="s">
        <v>25</v>
      </c>
      <c r="D2540" t="s">
        <v>21</v>
      </c>
      <c r="E2540" t="s">
        <v>18</v>
      </c>
      <c r="F2540" s="18">
        <v>42933</v>
      </c>
      <c r="G2540">
        <v>704139363</v>
      </c>
      <c r="H2540" s="18">
        <v>42978</v>
      </c>
      <c r="I2540">
        <v>9340</v>
      </c>
      <c r="J2540">
        <v>47.45</v>
      </c>
      <c r="K2540">
        <v>31.79</v>
      </c>
      <c r="L2540">
        <v>443183</v>
      </c>
      <c r="M2540">
        <v>296918.59999999998</v>
      </c>
      <c r="N2540">
        <v>146264.4</v>
      </c>
    </row>
    <row r="2541" spans="1:14">
      <c r="A2541" t="s">
        <v>23</v>
      </c>
      <c r="B2541" t="s">
        <v>181</v>
      </c>
      <c r="C2541" t="s">
        <v>59</v>
      </c>
      <c r="D2541" t="s">
        <v>17</v>
      </c>
      <c r="E2541" t="s">
        <v>37</v>
      </c>
      <c r="F2541" s="18">
        <v>41672</v>
      </c>
      <c r="G2541">
        <v>636278617</v>
      </c>
      <c r="H2541" s="18">
        <v>41720</v>
      </c>
      <c r="I2541">
        <v>7837</v>
      </c>
      <c r="J2541">
        <v>9.33</v>
      </c>
      <c r="K2541">
        <v>6.92</v>
      </c>
      <c r="L2541">
        <v>73119.210000000006</v>
      </c>
      <c r="M2541">
        <v>54232.04</v>
      </c>
      <c r="N2541">
        <v>18887.169999999998</v>
      </c>
    </row>
    <row r="2542" spans="1:14">
      <c r="A2542" t="s">
        <v>23</v>
      </c>
      <c r="B2542" t="s">
        <v>207</v>
      </c>
      <c r="C2542" t="s">
        <v>20</v>
      </c>
      <c r="D2542" t="s">
        <v>17</v>
      </c>
      <c r="E2542" t="s">
        <v>29</v>
      </c>
      <c r="F2542" s="18">
        <v>41161</v>
      </c>
      <c r="G2542">
        <v>525749719</v>
      </c>
      <c r="H2542" s="18">
        <v>41204</v>
      </c>
      <c r="I2542">
        <v>9880</v>
      </c>
      <c r="J2542">
        <v>152.58000000000001</v>
      </c>
      <c r="K2542">
        <v>97.44</v>
      </c>
      <c r="L2542">
        <v>1507490.4</v>
      </c>
      <c r="M2542">
        <v>962707.2</v>
      </c>
      <c r="N2542">
        <v>544783.19999999995</v>
      </c>
    </row>
    <row r="2543" spans="1:14">
      <c r="A2543" t="s">
        <v>23</v>
      </c>
      <c r="B2543" t="s">
        <v>217</v>
      </c>
      <c r="C2543" t="s">
        <v>59</v>
      </c>
      <c r="D2543" t="s">
        <v>17</v>
      </c>
      <c r="E2543" t="s">
        <v>37</v>
      </c>
      <c r="F2543" s="18">
        <v>42670</v>
      </c>
      <c r="G2543">
        <v>481976497</v>
      </c>
      <c r="H2543" s="18">
        <v>42707</v>
      </c>
      <c r="I2543">
        <v>6411</v>
      </c>
      <c r="J2543">
        <v>9.33</v>
      </c>
      <c r="K2543">
        <v>6.92</v>
      </c>
      <c r="L2543">
        <v>59814.63</v>
      </c>
      <c r="M2543">
        <v>44364.12</v>
      </c>
      <c r="N2543">
        <v>15450.51</v>
      </c>
    </row>
    <row r="2544" spans="1:14">
      <c r="A2544" t="s">
        <v>26</v>
      </c>
      <c r="B2544" t="s">
        <v>183</v>
      </c>
      <c r="C2544" t="s">
        <v>50</v>
      </c>
      <c r="D2544" t="s">
        <v>21</v>
      </c>
      <c r="E2544" t="s">
        <v>22</v>
      </c>
      <c r="F2544" s="18">
        <v>42328</v>
      </c>
      <c r="G2544">
        <v>234695279</v>
      </c>
      <c r="H2544" s="18">
        <v>42378</v>
      </c>
      <c r="I2544">
        <v>403</v>
      </c>
      <c r="J2544">
        <v>421.89</v>
      </c>
      <c r="K2544">
        <v>364.69</v>
      </c>
      <c r="L2544">
        <v>170021.67</v>
      </c>
      <c r="M2544">
        <v>146970.07</v>
      </c>
      <c r="N2544">
        <v>23051.599999999999</v>
      </c>
    </row>
    <row r="2545" spans="1:14">
      <c r="A2545" t="s">
        <v>40</v>
      </c>
      <c r="B2545" t="s">
        <v>213</v>
      </c>
      <c r="C2545" t="s">
        <v>28</v>
      </c>
      <c r="D2545" t="s">
        <v>17</v>
      </c>
      <c r="E2545" t="s">
        <v>18</v>
      </c>
      <c r="F2545" s="18">
        <v>40800</v>
      </c>
      <c r="G2545">
        <v>483954894</v>
      </c>
      <c r="H2545" s="18">
        <v>40840</v>
      </c>
      <c r="I2545">
        <v>1863</v>
      </c>
      <c r="J2545">
        <v>205.7</v>
      </c>
      <c r="K2545">
        <v>117.11</v>
      </c>
      <c r="L2545">
        <v>383219.1</v>
      </c>
      <c r="M2545">
        <v>218175.93</v>
      </c>
      <c r="N2545">
        <v>165043.17000000001</v>
      </c>
    </row>
    <row r="2546" spans="1:14">
      <c r="A2546" t="s">
        <v>31</v>
      </c>
      <c r="B2546" t="s">
        <v>49</v>
      </c>
      <c r="C2546" t="s">
        <v>25</v>
      </c>
      <c r="D2546" t="s">
        <v>17</v>
      </c>
      <c r="E2546" t="s">
        <v>37</v>
      </c>
      <c r="F2546" s="18">
        <v>41907</v>
      </c>
      <c r="G2546">
        <v>650116670</v>
      </c>
      <c r="H2546" s="18">
        <v>41937</v>
      </c>
      <c r="I2546">
        <v>2824</v>
      </c>
      <c r="J2546">
        <v>47.45</v>
      </c>
      <c r="K2546">
        <v>31.79</v>
      </c>
      <c r="L2546">
        <v>133998.79999999999</v>
      </c>
      <c r="M2546">
        <v>89774.96</v>
      </c>
      <c r="N2546">
        <v>44223.839999999997</v>
      </c>
    </row>
    <row r="2547" spans="1:14">
      <c r="A2547" t="s">
        <v>26</v>
      </c>
      <c r="B2547" t="s">
        <v>121</v>
      </c>
      <c r="C2547" t="s">
        <v>28</v>
      </c>
      <c r="D2547" t="s">
        <v>21</v>
      </c>
      <c r="E2547" t="s">
        <v>18</v>
      </c>
      <c r="F2547" s="18">
        <v>42944</v>
      </c>
      <c r="G2547">
        <v>223854434</v>
      </c>
      <c r="H2547" s="18">
        <v>42972</v>
      </c>
      <c r="I2547">
        <v>2356</v>
      </c>
      <c r="J2547">
        <v>205.7</v>
      </c>
      <c r="K2547">
        <v>117.11</v>
      </c>
      <c r="L2547">
        <v>484629.2</v>
      </c>
      <c r="M2547">
        <v>275911.15999999997</v>
      </c>
      <c r="N2547">
        <v>208718.04</v>
      </c>
    </row>
    <row r="2548" spans="1:14">
      <c r="A2548" t="s">
        <v>26</v>
      </c>
      <c r="B2548" t="s">
        <v>204</v>
      </c>
      <c r="C2548" t="s">
        <v>33</v>
      </c>
      <c r="D2548" t="s">
        <v>21</v>
      </c>
      <c r="E2548" t="s">
        <v>18</v>
      </c>
      <c r="F2548" s="18">
        <v>41594</v>
      </c>
      <c r="G2548">
        <v>116154515</v>
      </c>
      <c r="H2548" s="18">
        <v>41602</v>
      </c>
      <c r="I2548">
        <v>1557</v>
      </c>
      <c r="J2548">
        <v>81.73</v>
      </c>
      <c r="K2548">
        <v>56.67</v>
      </c>
      <c r="L2548">
        <v>127253.61</v>
      </c>
      <c r="M2548">
        <v>88235.19</v>
      </c>
      <c r="N2548">
        <v>39018.42</v>
      </c>
    </row>
    <row r="2549" spans="1:14">
      <c r="A2549" t="s">
        <v>14</v>
      </c>
      <c r="B2549" t="s">
        <v>220</v>
      </c>
      <c r="C2549" t="s">
        <v>71</v>
      </c>
      <c r="D2549" t="s">
        <v>17</v>
      </c>
      <c r="E2549" t="s">
        <v>29</v>
      </c>
      <c r="F2549" s="18">
        <v>42846</v>
      </c>
      <c r="G2549">
        <v>408315742</v>
      </c>
      <c r="H2549" s="18">
        <v>42878</v>
      </c>
      <c r="I2549">
        <v>8556</v>
      </c>
      <c r="J2549">
        <v>154.06</v>
      </c>
      <c r="K2549">
        <v>90.93</v>
      </c>
      <c r="L2549">
        <v>1318137.3600000001</v>
      </c>
      <c r="M2549">
        <v>777997.08</v>
      </c>
      <c r="N2549">
        <v>540140.28</v>
      </c>
    </row>
    <row r="2550" spans="1:14">
      <c r="A2550" t="s">
        <v>14</v>
      </c>
      <c r="B2550" t="s">
        <v>15</v>
      </c>
      <c r="C2550" t="s">
        <v>16</v>
      </c>
      <c r="D2550" t="s">
        <v>17</v>
      </c>
      <c r="E2550" t="s">
        <v>18</v>
      </c>
      <c r="F2550" s="18">
        <v>41011</v>
      </c>
      <c r="G2550">
        <v>801949441</v>
      </c>
      <c r="H2550" s="18">
        <v>41036</v>
      </c>
      <c r="I2550">
        <v>3516</v>
      </c>
      <c r="J2550">
        <v>255.28</v>
      </c>
      <c r="K2550">
        <v>159.41999999999999</v>
      </c>
      <c r="L2550">
        <v>897564.48</v>
      </c>
      <c r="M2550">
        <v>560520.72</v>
      </c>
      <c r="N2550">
        <v>337043.76</v>
      </c>
    </row>
    <row r="2551" spans="1:14">
      <c r="A2551" t="s">
        <v>23</v>
      </c>
      <c r="B2551" t="s">
        <v>83</v>
      </c>
      <c r="C2551" t="s">
        <v>50</v>
      </c>
      <c r="D2551" t="s">
        <v>17</v>
      </c>
      <c r="E2551" t="s">
        <v>37</v>
      </c>
      <c r="F2551" s="18">
        <v>40473</v>
      </c>
      <c r="G2551">
        <v>168979442</v>
      </c>
      <c r="H2551" s="18">
        <v>40522</v>
      </c>
      <c r="I2551">
        <v>3627</v>
      </c>
      <c r="J2551">
        <v>421.89</v>
      </c>
      <c r="K2551">
        <v>364.69</v>
      </c>
      <c r="L2551">
        <v>1530195.03</v>
      </c>
      <c r="M2551">
        <v>1322730.6299999999</v>
      </c>
      <c r="N2551">
        <v>207464.4</v>
      </c>
    </row>
    <row r="2552" spans="1:14">
      <c r="A2552" t="s">
        <v>40</v>
      </c>
      <c r="B2552" t="s">
        <v>114</v>
      </c>
      <c r="C2552" t="s">
        <v>71</v>
      </c>
      <c r="D2552" t="s">
        <v>21</v>
      </c>
      <c r="E2552" t="s">
        <v>37</v>
      </c>
      <c r="F2552" s="18">
        <v>40472</v>
      </c>
      <c r="G2552">
        <v>601642072</v>
      </c>
      <c r="H2552" s="18">
        <v>40501</v>
      </c>
      <c r="I2552">
        <v>8114</v>
      </c>
      <c r="J2552">
        <v>154.06</v>
      </c>
      <c r="K2552">
        <v>90.93</v>
      </c>
      <c r="L2552">
        <v>1250042.8400000001</v>
      </c>
      <c r="M2552">
        <v>737806.02</v>
      </c>
      <c r="N2552">
        <v>512236.82</v>
      </c>
    </row>
    <row r="2553" spans="1:14">
      <c r="A2553" t="s">
        <v>40</v>
      </c>
      <c r="B2553" t="s">
        <v>188</v>
      </c>
      <c r="C2553" t="s">
        <v>59</v>
      </c>
      <c r="D2553" t="s">
        <v>21</v>
      </c>
      <c r="E2553" t="s">
        <v>18</v>
      </c>
      <c r="F2553" s="18">
        <v>42018</v>
      </c>
      <c r="G2553">
        <v>662486159</v>
      </c>
      <c r="H2553" s="18">
        <v>42050</v>
      </c>
      <c r="I2553">
        <v>3231</v>
      </c>
      <c r="J2553">
        <v>9.33</v>
      </c>
      <c r="K2553">
        <v>6.92</v>
      </c>
      <c r="L2553">
        <v>30145.23</v>
      </c>
      <c r="M2553">
        <v>22358.52</v>
      </c>
      <c r="N2553">
        <v>7786.71</v>
      </c>
    </row>
    <row r="2554" spans="1:14">
      <c r="A2554" t="s">
        <v>40</v>
      </c>
      <c r="B2554" t="s">
        <v>200</v>
      </c>
      <c r="C2554" t="s">
        <v>50</v>
      </c>
      <c r="D2554" t="s">
        <v>17</v>
      </c>
      <c r="E2554" t="s">
        <v>37</v>
      </c>
      <c r="F2554" s="18">
        <v>40981</v>
      </c>
      <c r="G2554">
        <v>334373033</v>
      </c>
      <c r="H2554" s="18">
        <v>41017</v>
      </c>
      <c r="I2554">
        <v>7266</v>
      </c>
      <c r="J2554">
        <v>421.89</v>
      </c>
      <c r="K2554">
        <v>364.69</v>
      </c>
      <c r="L2554">
        <v>3065452.74</v>
      </c>
      <c r="M2554">
        <v>2649837.54</v>
      </c>
      <c r="N2554">
        <v>415615.2</v>
      </c>
    </row>
    <row r="2555" spans="1:14">
      <c r="A2555" t="s">
        <v>23</v>
      </c>
      <c r="B2555" t="s">
        <v>159</v>
      </c>
      <c r="C2555" t="s">
        <v>79</v>
      </c>
      <c r="D2555" t="s">
        <v>17</v>
      </c>
      <c r="E2555" t="s">
        <v>29</v>
      </c>
      <c r="F2555" s="18">
        <v>40532</v>
      </c>
      <c r="G2555">
        <v>570476520</v>
      </c>
      <c r="H2555" s="18">
        <v>40536</v>
      </c>
      <c r="I2555">
        <v>5534</v>
      </c>
      <c r="J2555">
        <v>668.27</v>
      </c>
      <c r="K2555">
        <v>502.54</v>
      </c>
      <c r="L2555">
        <v>3698206.18</v>
      </c>
      <c r="M2555">
        <v>2781056.36</v>
      </c>
      <c r="N2555">
        <v>917149.82</v>
      </c>
    </row>
    <row r="2556" spans="1:14">
      <c r="A2556" t="s">
        <v>23</v>
      </c>
      <c r="B2556" t="s">
        <v>80</v>
      </c>
      <c r="C2556" t="s">
        <v>28</v>
      </c>
      <c r="D2556" t="s">
        <v>17</v>
      </c>
      <c r="E2556" t="s">
        <v>37</v>
      </c>
      <c r="F2556" s="18">
        <v>41468</v>
      </c>
      <c r="G2556">
        <v>144282948</v>
      </c>
      <c r="H2556" s="18">
        <v>41487</v>
      </c>
      <c r="I2556">
        <v>5386</v>
      </c>
      <c r="J2556">
        <v>205.7</v>
      </c>
      <c r="K2556">
        <v>117.11</v>
      </c>
      <c r="L2556">
        <v>1107900.2</v>
      </c>
      <c r="M2556">
        <v>630754.46</v>
      </c>
      <c r="N2556">
        <v>477145.74</v>
      </c>
    </row>
    <row r="2557" spans="1:14">
      <c r="A2557" t="s">
        <v>31</v>
      </c>
      <c r="B2557" t="s">
        <v>177</v>
      </c>
      <c r="C2557" t="s">
        <v>16</v>
      </c>
      <c r="D2557" t="s">
        <v>21</v>
      </c>
      <c r="E2557" t="s">
        <v>22</v>
      </c>
      <c r="F2557" s="18">
        <v>40824</v>
      </c>
      <c r="G2557">
        <v>599591147</v>
      </c>
      <c r="H2557" s="18">
        <v>40872</v>
      </c>
      <c r="I2557">
        <v>1200</v>
      </c>
      <c r="J2557">
        <v>255.28</v>
      </c>
      <c r="K2557">
        <v>159.41999999999999</v>
      </c>
      <c r="L2557">
        <v>306336</v>
      </c>
      <c r="M2557">
        <v>191304</v>
      </c>
      <c r="N2557">
        <v>115032</v>
      </c>
    </row>
    <row r="2558" spans="1:14">
      <c r="A2558" t="s">
        <v>31</v>
      </c>
      <c r="B2558" t="s">
        <v>61</v>
      </c>
      <c r="C2558" t="s">
        <v>50</v>
      </c>
      <c r="D2558" t="s">
        <v>21</v>
      </c>
      <c r="E2558" t="s">
        <v>29</v>
      </c>
      <c r="F2558" s="18">
        <v>41556</v>
      </c>
      <c r="G2558">
        <v>400512444</v>
      </c>
      <c r="H2558" s="18">
        <v>41576</v>
      </c>
      <c r="I2558">
        <v>9387</v>
      </c>
      <c r="J2558">
        <v>421.89</v>
      </c>
      <c r="K2558">
        <v>364.69</v>
      </c>
      <c r="L2558">
        <v>3960281.43</v>
      </c>
      <c r="M2558">
        <v>3423345.03</v>
      </c>
      <c r="N2558">
        <v>536936.4</v>
      </c>
    </row>
    <row r="2559" spans="1:14">
      <c r="A2559" t="s">
        <v>40</v>
      </c>
      <c r="B2559" t="s">
        <v>78</v>
      </c>
      <c r="C2559" t="s">
        <v>20</v>
      </c>
      <c r="D2559" t="s">
        <v>17</v>
      </c>
      <c r="E2559" t="s">
        <v>37</v>
      </c>
      <c r="F2559" s="18">
        <v>42860</v>
      </c>
      <c r="G2559">
        <v>781470668</v>
      </c>
      <c r="H2559" s="18">
        <v>42865</v>
      </c>
      <c r="I2559">
        <v>3391</v>
      </c>
      <c r="J2559">
        <v>152.58000000000001</v>
      </c>
      <c r="K2559">
        <v>97.44</v>
      </c>
      <c r="L2559">
        <v>517398.78</v>
      </c>
      <c r="M2559">
        <v>330419.03999999998</v>
      </c>
      <c r="N2559">
        <v>186979.74</v>
      </c>
    </row>
    <row r="2560" spans="1:14">
      <c r="A2560" t="s">
        <v>23</v>
      </c>
      <c r="B2560" t="s">
        <v>98</v>
      </c>
      <c r="C2560" t="s">
        <v>25</v>
      </c>
      <c r="D2560" t="s">
        <v>17</v>
      </c>
      <c r="E2560" t="s">
        <v>18</v>
      </c>
      <c r="F2560" s="18">
        <v>41557</v>
      </c>
      <c r="G2560">
        <v>797202146</v>
      </c>
      <c r="H2560" s="18">
        <v>41595</v>
      </c>
      <c r="I2560">
        <v>8685</v>
      </c>
      <c r="J2560">
        <v>47.45</v>
      </c>
      <c r="K2560">
        <v>31.79</v>
      </c>
      <c r="L2560">
        <v>412103.25</v>
      </c>
      <c r="M2560">
        <v>276096.15000000002</v>
      </c>
      <c r="N2560">
        <v>136007.1</v>
      </c>
    </row>
    <row r="2561" spans="1:14">
      <c r="A2561" t="s">
        <v>26</v>
      </c>
      <c r="B2561" t="s">
        <v>204</v>
      </c>
      <c r="C2561" t="s">
        <v>20</v>
      </c>
      <c r="D2561" t="s">
        <v>17</v>
      </c>
      <c r="E2561" t="s">
        <v>18</v>
      </c>
      <c r="F2561" s="18">
        <v>41769</v>
      </c>
      <c r="G2561">
        <v>472755706</v>
      </c>
      <c r="H2561" s="18">
        <v>41805</v>
      </c>
      <c r="I2561">
        <v>7774</v>
      </c>
      <c r="J2561">
        <v>152.58000000000001</v>
      </c>
      <c r="K2561">
        <v>97.44</v>
      </c>
      <c r="L2561">
        <v>1186156.92</v>
      </c>
      <c r="M2561">
        <v>757498.56</v>
      </c>
      <c r="N2561">
        <v>428658.36</v>
      </c>
    </row>
    <row r="2562" spans="1:14">
      <c r="A2562" t="s">
        <v>23</v>
      </c>
      <c r="B2562" t="s">
        <v>148</v>
      </c>
      <c r="C2562" t="s">
        <v>59</v>
      </c>
      <c r="D2562" t="s">
        <v>21</v>
      </c>
      <c r="E2562" t="s">
        <v>22</v>
      </c>
      <c r="F2562" s="18">
        <v>42477</v>
      </c>
      <c r="G2562">
        <v>353492677</v>
      </c>
      <c r="H2562" s="18">
        <v>42513</v>
      </c>
      <c r="I2562">
        <v>5193</v>
      </c>
      <c r="J2562">
        <v>9.33</v>
      </c>
      <c r="K2562">
        <v>6.92</v>
      </c>
      <c r="L2562">
        <v>48450.69</v>
      </c>
      <c r="M2562">
        <v>35935.56</v>
      </c>
      <c r="N2562">
        <v>12515.13</v>
      </c>
    </row>
    <row r="2563" spans="1:14">
      <c r="A2563" t="s">
        <v>23</v>
      </c>
      <c r="B2563" t="s">
        <v>119</v>
      </c>
      <c r="C2563" t="s">
        <v>45</v>
      </c>
      <c r="D2563" t="s">
        <v>21</v>
      </c>
      <c r="E2563" t="s">
        <v>18</v>
      </c>
      <c r="F2563" s="18">
        <v>41667</v>
      </c>
      <c r="G2563">
        <v>155086886</v>
      </c>
      <c r="H2563" s="18">
        <v>41675</v>
      </c>
      <c r="I2563">
        <v>2511</v>
      </c>
      <c r="J2563">
        <v>437.2</v>
      </c>
      <c r="K2563">
        <v>263.33</v>
      </c>
      <c r="L2563">
        <v>1097809.2</v>
      </c>
      <c r="M2563">
        <v>661221.63</v>
      </c>
      <c r="N2563">
        <v>436587.57</v>
      </c>
    </row>
    <row r="2564" spans="1:14">
      <c r="A2564" t="s">
        <v>23</v>
      </c>
      <c r="B2564" t="s">
        <v>98</v>
      </c>
      <c r="C2564" t="s">
        <v>45</v>
      </c>
      <c r="D2564" t="s">
        <v>17</v>
      </c>
      <c r="E2564" t="s">
        <v>29</v>
      </c>
      <c r="F2564" s="18">
        <v>40480</v>
      </c>
      <c r="G2564">
        <v>113524663</v>
      </c>
      <c r="H2564" s="18">
        <v>40521</v>
      </c>
      <c r="I2564">
        <v>3325</v>
      </c>
      <c r="J2564">
        <v>437.2</v>
      </c>
      <c r="K2564">
        <v>263.33</v>
      </c>
      <c r="L2564">
        <v>1453690</v>
      </c>
      <c r="M2564">
        <v>875572.25</v>
      </c>
      <c r="N2564">
        <v>578117.75</v>
      </c>
    </row>
    <row r="2565" spans="1:14">
      <c r="A2565" t="s">
        <v>40</v>
      </c>
      <c r="B2565" t="s">
        <v>97</v>
      </c>
      <c r="C2565" t="s">
        <v>25</v>
      </c>
      <c r="D2565" t="s">
        <v>17</v>
      </c>
      <c r="E2565" t="s">
        <v>22</v>
      </c>
      <c r="F2565" s="18">
        <v>41830</v>
      </c>
      <c r="G2565">
        <v>535104835</v>
      </c>
      <c r="H2565" s="18">
        <v>41835</v>
      </c>
      <c r="I2565">
        <v>8267</v>
      </c>
      <c r="J2565">
        <v>47.45</v>
      </c>
      <c r="K2565">
        <v>31.79</v>
      </c>
      <c r="L2565">
        <v>392269.15</v>
      </c>
      <c r="M2565">
        <v>262807.93</v>
      </c>
      <c r="N2565">
        <v>129461.22</v>
      </c>
    </row>
    <row r="2566" spans="1:14">
      <c r="A2566" t="s">
        <v>14</v>
      </c>
      <c r="B2566" t="s">
        <v>88</v>
      </c>
      <c r="C2566" t="s">
        <v>16</v>
      </c>
      <c r="D2566" t="s">
        <v>17</v>
      </c>
      <c r="E2566" t="s">
        <v>22</v>
      </c>
      <c r="F2566" s="18">
        <v>40720</v>
      </c>
      <c r="G2566">
        <v>446438729</v>
      </c>
      <c r="H2566" s="18">
        <v>40761</v>
      </c>
      <c r="I2566">
        <v>9996</v>
      </c>
      <c r="J2566">
        <v>255.28</v>
      </c>
      <c r="K2566">
        <v>159.41999999999999</v>
      </c>
      <c r="L2566">
        <v>2551778.88</v>
      </c>
      <c r="M2566">
        <v>1593562.32</v>
      </c>
      <c r="N2566">
        <v>958216.56</v>
      </c>
    </row>
    <row r="2567" spans="1:14">
      <c r="A2567" t="s">
        <v>40</v>
      </c>
      <c r="B2567" t="s">
        <v>170</v>
      </c>
      <c r="C2567" t="s">
        <v>25</v>
      </c>
      <c r="D2567" t="s">
        <v>17</v>
      </c>
      <c r="E2567" t="s">
        <v>29</v>
      </c>
      <c r="F2567" s="18">
        <v>42225</v>
      </c>
      <c r="G2567">
        <v>744450175</v>
      </c>
      <c r="H2567" s="18">
        <v>42246</v>
      </c>
      <c r="I2567">
        <v>8205</v>
      </c>
      <c r="J2567">
        <v>47.45</v>
      </c>
      <c r="K2567">
        <v>31.79</v>
      </c>
      <c r="L2567">
        <v>389327.25</v>
      </c>
      <c r="M2567">
        <v>260836.95</v>
      </c>
      <c r="N2567">
        <v>128490.3</v>
      </c>
    </row>
    <row r="2568" spans="1:14">
      <c r="A2568" t="s">
        <v>40</v>
      </c>
      <c r="B2568" t="s">
        <v>126</v>
      </c>
      <c r="C2568" t="s">
        <v>25</v>
      </c>
      <c r="D2568" t="s">
        <v>21</v>
      </c>
      <c r="E2568" t="s">
        <v>37</v>
      </c>
      <c r="F2568" s="18">
        <v>40744</v>
      </c>
      <c r="G2568">
        <v>146375501</v>
      </c>
      <c r="H2568" s="18">
        <v>40781</v>
      </c>
      <c r="I2568">
        <v>4618</v>
      </c>
      <c r="J2568">
        <v>47.45</v>
      </c>
      <c r="K2568">
        <v>31.79</v>
      </c>
      <c r="L2568">
        <v>219124.1</v>
      </c>
      <c r="M2568">
        <v>146806.22</v>
      </c>
      <c r="N2568">
        <v>72317.88</v>
      </c>
    </row>
    <row r="2569" spans="1:14">
      <c r="A2569" t="s">
        <v>14</v>
      </c>
      <c r="B2569" t="s">
        <v>47</v>
      </c>
      <c r="C2569" t="s">
        <v>33</v>
      </c>
      <c r="D2569" t="s">
        <v>21</v>
      </c>
      <c r="E2569" t="s">
        <v>22</v>
      </c>
      <c r="F2569" s="18">
        <v>40745</v>
      </c>
      <c r="G2569">
        <v>139763534</v>
      </c>
      <c r="H2569" s="18">
        <v>40758</v>
      </c>
      <c r="I2569">
        <v>7990</v>
      </c>
      <c r="J2569">
        <v>81.73</v>
      </c>
      <c r="K2569">
        <v>56.67</v>
      </c>
      <c r="L2569">
        <v>653022.69999999995</v>
      </c>
      <c r="M2569">
        <v>452793.3</v>
      </c>
      <c r="N2569">
        <v>200229.4</v>
      </c>
    </row>
    <row r="2570" spans="1:14">
      <c r="A2570" t="s">
        <v>23</v>
      </c>
      <c r="B2570" t="s">
        <v>191</v>
      </c>
      <c r="C2570" t="s">
        <v>25</v>
      </c>
      <c r="D2570" t="s">
        <v>21</v>
      </c>
      <c r="E2570" t="s">
        <v>29</v>
      </c>
      <c r="F2570" s="18">
        <v>41556</v>
      </c>
      <c r="G2570">
        <v>932475602</v>
      </c>
      <c r="H2570" s="18">
        <v>41599</v>
      </c>
      <c r="I2570">
        <v>9107</v>
      </c>
      <c r="J2570">
        <v>47.45</v>
      </c>
      <c r="K2570">
        <v>31.79</v>
      </c>
      <c r="L2570">
        <v>432127.15</v>
      </c>
      <c r="M2570">
        <v>289511.53000000003</v>
      </c>
      <c r="N2570">
        <v>142615.62</v>
      </c>
    </row>
    <row r="2571" spans="1:14">
      <c r="A2571" t="s">
        <v>40</v>
      </c>
      <c r="B2571" t="s">
        <v>216</v>
      </c>
      <c r="C2571" t="s">
        <v>59</v>
      </c>
      <c r="D2571" t="s">
        <v>17</v>
      </c>
      <c r="E2571" t="s">
        <v>29</v>
      </c>
      <c r="F2571" s="18">
        <v>41508</v>
      </c>
      <c r="G2571">
        <v>102685534</v>
      </c>
      <c r="H2571" s="18">
        <v>41509</v>
      </c>
      <c r="I2571">
        <v>5786</v>
      </c>
      <c r="J2571">
        <v>9.33</v>
      </c>
      <c r="K2571">
        <v>6.92</v>
      </c>
      <c r="L2571">
        <v>53983.38</v>
      </c>
      <c r="M2571">
        <v>40039.120000000003</v>
      </c>
      <c r="N2571">
        <v>13944.26</v>
      </c>
    </row>
    <row r="2572" spans="1:14">
      <c r="A2572" t="s">
        <v>40</v>
      </c>
      <c r="B2572" t="s">
        <v>166</v>
      </c>
      <c r="C2572" t="s">
        <v>50</v>
      </c>
      <c r="D2572" t="s">
        <v>21</v>
      </c>
      <c r="E2572" t="s">
        <v>37</v>
      </c>
      <c r="F2572" s="18">
        <v>42088</v>
      </c>
      <c r="G2572">
        <v>248879659</v>
      </c>
      <c r="H2572" s="18">
        <v>42122</v>
      </c>
      <c r="I2572">
        <v>7877</v>
      </c>
      <c r="J2572">
        <v>421.89</v>
      </c>
      <c r="K2572">
        <v>364.69</v>
      </c>
      <c r="L2572">
        <v>3323227.53</v>
      </c>
      <c r="M2572">
        <v>2872663.13</v>
      </c>
      <c r="N2572">
        <v>450564.4</v>
      </c>
    </row>
    <row r="2573" spans="1:14">
      <c r="A2573" t="s">
        <v>31</v>
      </c>
      <c r="B2573" t="s">
        <v>44</v>
      </c>
      <c r="C2573" t="s">
        <v>25</v>
      </c>
      <c r="D2573" t="s">
        <v>21</v>
      </c>
      <c r="E2573" t="s">
        <v>37</v>
      </c>
      <c r="F2573" s="18">
        <v>41023</v>
      </c>
      <c r="G2573">
        <v>439856803</v>
      </c>
      <c r="H2573" s="18">
        <v>41041</v>
      </c>
      <c r="I2573">
        <v>2257</v>
      </c>
      <c r="J2573">
        <v>47.45</v>
      </c>
      <c r="K2573">
        <v>31.79</v>
      </c>
      <c r="L2573">
        <v>107094.65</v>
      </c>
      <c r="M2573">
        <v>71750.03</v>
      </c>
      <c r="N2573">
        <v>35344.620000000003</v>
      </c>
    </row>
    <row r="2574" spans="1:14">
      <c r="A2574" t="s">
        <v>40</v>
      </c>
      <c r="B2574" t="s">
        <v>139</v>
      </c>
      <c r="C2574" t="s">
        <v>59</v>
      </c>
      <c r="D2574" t="s">
        <v>17</v>
      </c>
      <c r="E2574" t="s">
        <v>37</v>
      </c>
      <c r="F2574" s="18">
        <v>41961</v>
      </c>
      <c r="G2574">
        <v>264728295</v>
      </c>
      <c r="H2574" s="18">
        <v>42011</v>
      </c>
      <c r="I2574">
        <v>7840</v>
      </c>
      <c r="J2574">
        <v>9.33</v>
      </c>
      <c r="K2574">
        <v>6.92</v>
      </c>
      <c r="L2574">
        <v>73147.199999999997</v>
      </c>
      <c r="M2574">
        <v>54252.800000000003</v>
      </c>
      <c r="N2574">
        <v>18894.400000000001</v>
      </c>
    </row>
    <row r="2575" spans="1:14">
      <c r="A2575" t="s">
        <v>23</v>
      </c>
      <c r="B2575" t="s">
        <v>98</v>
      </c>
      <c r="C2575" t="s">
        <v>43</v>
      </c>
      <c r="D2575" t="s">
        <v>21</v>
      </c>
      <c r="E2575" t="s">
        <v>29</v>
      </c>
      <c r="F2575" s="18">
        <v>42024</v>
      </c>
      <c r="G2575">
        <v>282917964</v>
      </c>
      <c r="H2575" s="18">
        <v>42031</v>
      </c>
      <c r="I2575">
        <v>567</v>
      </c>
      <c r="J2575">
        <v>651.21</v>
      </c>
      <c r="K2575">
        <v>524.96</v>
      </c>
      <c r="L2575">
        <v>369236.07</v>
      </c>
      <c r="M2575">
        <v>297652.32</v>
      </c>
      <c r="N2575">
        <v>71583.75</v>
      </c>
    </row>
    <row r="2576" spans="1:14">
      <c r="A2576" t="s">
        <v>40</v>
      </c>
      <c r="B2576" t="s">
        <v>200</v>
      </c>
      <c r="C2576" t="s">
        <v>45</v>
      </c>
      <c r="D2576" t="s">
        <v>21</v>
      </c>
      <c r="E2576" t="s">
        <v>18</v>
      </c>
      <c r="F2576" s="18">
        <v>41489</v>
      </c>
      <c r="G2576">
        <v>674162137</v>
      </c>
      <c r="H2576" s="18">
        <v>41529</v>
      </c>
      <c r="I2576">
        <v>8413</v>
      </c>
      <c r="J2576">
        <v>437.2</v>
      </c>
      <c r="K2576">
        <v>263.33</v>
      </c>
      <c r="L2576">
        <v>3678163.6</v>
      </c>
      <c r="M2576">
        <v>2215395.29</v>
      </c>
      <c r="N2576">
        <v>1462768.31</v>
      </c>
    </row>
    <row r="2577" spans="1:14">
      <c r="A2577" t="s">
        <v>40</v>
      </c>
      <c r="B2577" t="s">
        <v>113</v>
      </c>
      <c r="C2577" t="s">
        <v>59</v>
      </c>
      <c r="D2577" t="s">
        <v>17</v>
      </c>
      <c r="E2577" t="s">
        <v>37</v>
      </c>
      <c r="F2577" s="18">
        <v>42404</v>
      </c>
      <c r="G2577">
        <v>788509643</v>
      </c>
      <c r="H2577" s="18">
        <v>42432</v>
      </c>
      <c r="I2577">
        <v>6381</v>
      </c>
      <c r="J2577">
        <v>9.33</v>
      </c>
      <c r="K2577">
        <v>6.92</v>
      </c>
      <c r="L2577">
        <v>59534.73</v>
      </c>
      <c r="M2577">
        <v>44156.52</v>
      </c>
      <c r="N2577">
        <v>15378.21</v>
      </c>
    </row>
    <row r="2578" spans="1:14">
      <c r="A2578" t="s">
        <v>40</v>
      </c>
      <c r="B2578" t="s">
        <v>97</v>
      </c>
      <c r="C2578" t="s">
        <v>45</v>
      </c>
      <c r="D2578" t="s">
        <v>17</v>
      </c>
      <c r="E2578" t="s">
        <v>29</v>
      </c>
      <c r="F2578" s="18">
        <v>41675</v>
      </c>
      <c r="G2578">
        <v>496321809</v>
      </c>
      <c r="H2578" s="18">
        <v>41693</v>
      </c>
      <c r="I2578">
        <v>1507</v>
      </c>
      <c r="J2578">
        <v>437.2</v>
      </c>
      <c r="K2578">
        <v>263.33</v>
      </c>
      <c r="L2578">
        <v>658860.4</v>
      </c>
      <c r="M2578">
        <v>396838.31</v>
      </c>
      <c r="N2578">
        <v>262022.09</v>
      </c>
    </row>
    <row r="2579" spans="1:14">
      <c r="A2579" t="s">
        <v>40</v>
      </c>
      <c r="B2579" t="s">
        <v>140</v>
      </c>
      <c r="C2579" t="s">
        <v>79</v>
      </c>
      <c r="D2579" t="s">
        <v>17</v>
      </c>
      <c r="E2579" t="s">
        <v>18</v>
      </c>
      <c r="F2579" s="18">
        <v>40747</v>
      </c>
      <c r="G2579">
        <v>638272464</v>
      </c>
      <c r="H2579" s="18">
        <v>40795</v>
      </c>
      <c r="I2579">
        <v>7861</v>
      </c>
      <c r="J2579">
        <v>668.27</v>
      </c>
      <c r="K2579">
        <v>502.54</v>
      </c>
      <c r="L2579">
        <v>5253270.47</v>
      </c>
      <c r="M2579">
        <v>3950466.94</v>
      </c>
      <c r="N2579">
        <v>1302803.53</v>
      </c>
    </row>
    <row r="2580" spans="1:14">
      <c r="A2580" t="s">
        <v>23</v>
      </c>
      <c r="B2580" t="s">
        <v>196</v>
      </c>
      <c r="C2580" t="s">
        <v>16</v>
      </c>
      <c r="D2580" t="s">
        <v>21</v>
      </c>
      <c r="E2580" t="s">
        <v>22</v>
      </c>
      <c r="F2580" s="18">
        <v>41452</v>
      </c>
      <c r="G2580">
        <v>775347936</v>
      </c>
      <c r="H2580" s="18">
        <v>41463</v>
      </c>
      <c r="I2580">
        <v>1539</v>
      </c>
      <c r="J2580">
        <v>255.28</v>
      </c>
      <c r="K2580">
        <v>159.41999999999999</v>
      </c>
      <c r="L2580">
        <v>392875.92</v>
      </c>
      <c r="M2580">
        <v>245347.38</v>
      </c>
      <c r="N2580">
        <v>147528.54</v>
      </c>
    </row>
    <row r="2581" spans="1:14">
      <c r="A2581" t="s">
        <v>34</v>
      </c>
      <c r="B2581" t="s">
        <v>212</v>
      </c>
      <c r="C2581" t="s">
        <v>79</v>
      </c>
      <c r="D2581" t="s">
        <v>21</v>
      </c>
      <c r="E2581" t="s">
        <v>37</v>
      </c>
      <c r="F2581" s="18">
        <v>41862</v>
      </c>
      <c r="G2581">
        <v>538847053</v>
      </c>
      <c r="H2581" s="18">
        <v>41911</v>
      </c>
      <c r="I2581">
        <v>5672</v>
      </c>
      <c r="J2581">
        <v>668.27</v>
      </c>
      <c r="K2581">
        <v>502.54</v>
      </c>
      <c r="L2581">
        <v>3790427.44</v>
      </c>
      <c r="M2581">
        <v>2850406.88</v>
      </c>
      <c r="N2581">
        <v>940020.56</v>
      </c>
    </row>
    <row r="2582" spans="1:14">
      <c r="A2582" t="s">
        <v>23</v>
      </c>
      <c r="B2582" t="s">
        <v>52</v>
      </c>
      <c r="C2582" t="s">
        <v>16</v>
      </c>
      <c r="D2582" t="s">
        <v>21</v>
      </c>
      <c r="E2582" t="s">
        <v>22</v>
      </c>
      <c r="F2582" s="18">
        <v>40439</v>
      </c>
      <c r="G2582">
        <v>980381143</v>
      </c>
      <c r="H2582" s="18">
        <v>40447</v>
      </c>
      <c r="I2582">
        <v>5421</v>
      </c>
      <c r="J2582">
        <v>255.28</v>
      </c>
      <c r="K2582">
        <v>159.41999999999999</v>
      </c>
      <c r="L2582">
        <v>1383872.88</v>
      </c>
      <c r="M2582">
        <v>864215.82</v>
      </c>
      <c r="N2582">
        <v>519657.06</v>
      </c>
    </row>
    <row r="2583" spans="1:14">
      <c r="A2583" t="s">
        <v>23</v>
      </c>
      <c r="B2583" t="s">
        <v>207</v>
      </c>
      <c r="C2583" t="s">
        <v>45</v>
      </c>
      <c r="D2583" t="s">
        <v>21</v>
      </c>
      <c r="E2583" t="s">
        <v>18</v>
      </c>
      <c r="F2583" s="18">
        <v>40184</v>
      </c>
      <c r="G2583">
        <v>521874034</v>
      </c>
      <c r="H2583" s="18">
        <v>40212</v>
      </c>
      <c r="I2583">
        <v>2979</v>
      </c>
      <c r="J2583">
        <v>437.2</v>
      </c>
      <c r="K2583">
        <v>263.33</v>
      </c>
      <c r="L2583">
        <v>1302418.8</v>
      </c>
      <c r="M2583">
        <v>784460.07</v>
      </c>
      <c r="N2583">
        <v>517958.73</v>
      </c>
    </row>
    <row r="2584" spans="1:14">
      <c r="A2584" t="s">
        <v>40</v>
      </c>
      <c r="B2584" t="s">
        <v>200</v>
      </c>
      <c r="C2584" t="s">
        <v>71</v>
      </c>
      <c r="D2584" t="s">
        <v>21</v>
      </c>
      <c r="E2584" t="s">
        <v>22</v>
      </c>
      <c r="F2584" s="18">
        <v>41718</v>
      </c>
      <c r="G2584">
        <v>805562055</v>
      </c>
      <c r="H2584" s="18">
        <v>41726</v>
      </c>
      <c r="I2584">
        <v>2568</v>
      </c>
      <c r="J2584">
        <v>154.06</v>
      </c>
      <c r="K2584">
        <v>90.93</v>
      </c>
      <c r="L2584">
        <v>395626.08</v>
      </c>
      <c r="M2584">
        <v>233508.24</v>
      </c>
      <c r="N2584">
        <v>162117.84</v>
      </c>
    </row>
    <row r="2585" spans="1:14">
      <c r="A2585" t="s">
        <v>34</v>
      </c>
      <c r="B2585" t="s">
        <v>195</v>
      </c>
      <c r="C2585" t="s">
        <v>33</v>
      </c>
      <c r="D2585" t="s">
        <v>17</v>
      </c>
      <c r="E2585" t="s">
        <v>18</v>
      </c>
      <c r="F2585" s="18">
        <v>41904</v>
      </c>
      <c r="G2585">
        <v>843994033</v>
      </c>
      <c r="H2585" s="18">
        <v>41945</v>
      </c>
      <c r="I2585">
        <v>5445</v>
      </c>
      <c r="J2585">
        <v>81.73</v>
      </c>
      <c r="K2585">
        <v>56.67</v>
      </c>
      <c r="L2585">
        <v>445019.85</v>
      </c>
      <c r="M2585">
        <v>308568.15000000002</v>
      </c>
      <c r="N2585">
        <v>136451.70000000001</v>
      </c>
    </row>
    <row r="2586" spans="1:14">
      <c r="A2586" t="s">
        <v>34</v>
      </c>
      <c r="B2586" t="s">
        <v>134</v>
      </c>
      <c r="C2586" t="s">
        <v>20</v>
      </c>
      <c r="D2586" t="s">
        <v>17</v>
      </c>
      <c r="E2586" t="s">
        <v>22</v>
      </c>
      <c r="F2586" s="18">
        <v>40760</v>
      </c>
      <c r="G2586">
        <v>170031297</v>
      </c>
      <c r="H2586" s="18">
        <v>40786</v>
      </c>
      <c r="I2586">
        <v>4894</v>
      </c>
      <c r="J2586">
        <v>152.58000000000001</v>
      </c>
      <c r="K2586">
        <v>97.44</v>
      </c>
      <c r="L2586">
        <v>746726.52</v>
      </c>
      <c r="M2586">
        <v>476871.36</v>
      </c>
      <c r="N2586">
        <v>269855.15999999997</v>
      </c>
    </row>
    <row r="2587" spans="1:14">
      <c r="A2587" t="s">
        <v>23</v>
      </c>
      <c r="B2587" t="s">
        <v>192</v>
      </c>
      <c r="C2587" t="s">
        <v>45</v>
      </c>
      <c r="D2587" t="s">
        <v>17</v>
      </c>
      <c r="E2587" t="s">
        <v>18</v>
      </c>
      <c r="F2587" s="18">
        <v>42841</v>
      </c>
      <c r="G2587">
        <v>186847674</v>
      </c>
      <c r="H2587" s="18">
        <v>42848</v>
      </c>
      <c r="I2587">
        <v>1234</v>
      </c>
      <c r="J2587">
        <v>437.2</v>
      </c>
      <c r="K2587">
        <v>263.33</v>
      </c>
      <c r="L2587">
        <v>539504.80000000005</v>
      </c>
      <c r="M2587">
        <v>324949.21999999997</v>
      </c>
      <c r="N2587">
        <v>214555.58</v>
      </c>
    </row>
    <row r="2588" spans="1:14">
      <c r="A2588" t="s">
        <v>23</v>
      </c>
      <c r="B2588" t="s">
        <v>206</v>
      </c>
      <c r="C2588" t="s">
        <v>59</v>
      </c>
      <c r="D2588" t="s">
        <v>21</v>
      </c>
      <c r="E2588" t="s">
        <v>37</v>
      </c>
      <c r="F2588" s="18">
        <v>42028</v>
      </c>
      <c r="G2588">
        <v>117929494</v>
      </c>
      <c r="H2588" s="18">
        <v>42065</v>
      </c>
      <c r="I2588">
        <v>6813</v>
      </c>
      <c r="J2588">
        <v>9.33</v>
      </c>
      <c r="K2588">
        <v>6.92</v>
      </c>
      <c r="L2588">
        <v>63565.29</v>
      </c>
      <c r="M2588">
        <v>47145.96</v>
      </c>
      <c r="N2588">
        <v>16419.330000000002</v>
      </c>
    </row>
    <row r="2589" spans="1:14">
      <c r="A2589" t="s">
        <v>31</v>
      </c>
      <c r="B2589" t="s">
        <v>89</v>
      </c>
      <c r="C2589" t="s">
        <v>16</v>
      </c>
      <c r="D2589" t="s">
        <v>21</v>
      </c>
      <c r="E2589" t="s">
        <v>18</v>
      </c>
      <c r="F2589" s="18">
        <v>42271</v>
      </c>
      <c r="G2589">
        <v>157075583</v>
      </c>
      <c r="H2589" s="18">
        <v>42280</v>
      </c>
      <c r="I2589">
        <v>1011</v>
      </c>
      <c r="J2589">
        <v>255.28</v>
      </c>
      <c r="K2589">
        <v>159.41999999999999</v>
      </c>
      <c r="L2589">
        <v>258088.08</v>
      </c>
      <c r="M2589">
        <v>161173.62</v>
      </c>
      <c r="N2589">
        <v>96914.46</v>
      </c>
    </row>
    <row r="2590" spans="1:14">
      <c r="A2590" t="s">
        <v>31</v>
      </c>
      <c r="B2590" t="s">
        <v>100</v>
      </c>
      <c r="C2590" t="s">
        <v>16</v>
      </c>
      <c r="D2590" t="s">
        <v>17</v>
      </c>
      <c r="E2590" t="s">
        <v>22</v>
      </c>
      <c r="F2590" s="18">
        <v>42378</v>
      </c>
      <c r="G2590">
        <v>118397271</v>
      </c>
      <c r="H2590" s="18">
        <v>42408</v>
      </c>
      <c r="I2590">
        <v>5238</v>
      </c>
      <c r="J2590">
        <v>255.28</v>
      </c>
      <c r="K2590">
        <v>159.41999999999999</v>
      </c>
      <c r="L2590">
        <v>1337156.6399999999</v>
      </c>
      <c r="M2590">
        <v>835041.96</v>
      </c>
      <c r="N2590">
        <v>502114.68</v>
      </c>
    </row>
    <row r="2591" spans="1:14">
      <c r="A2591" t="s">
        <v>23</v>
      </c>
      <c r="B2591" t="s">
        <v>94</v>
      </c>
      <c r="C2591" t="s">
        <v>25</v>
      </c>
      <c r="D2591" t="s">
        <v>21</v>
      </c>
      <c r="E2591" t="s">
        <v>18</v>
      </c>
      <c r="F2591" s="18">
        <v>42927</v>
      </c>
      <c r="G2591">
        <v>786318385</v>
      </c>
      <c r="H2591" s="18">
        <v>42970</v>
      </c>
      <c r="I2591">
        <v>7939</v>
      </c>
      <c r="J2591">
        <v>47.45</v>
      </c>
      <c r="K2591">
        <v>31.79</v>
      </c>
      <c r="L2591">
        <v>376705.55</v>
      </c>
      <c r="M2591">
        <v>252380.81</v>
      </c>
      <c r="N2591">
        <v>124324.74</v>
      </c>
    </row>
    <row r="2592" spans="1:14">
      <c r="A2592" t="s">
        <v>26</v>
      </c>
      <c r="B2592" t="s">
        <v>209</v>
      </c>
      <c r="C2592" t="s">
        <v>45</v>
      </c>
      <c r="D2592" t="s">
        <v>21</v>
      </c>
      <c r="E2592" t="s">
        <v>22</v>
      </c>
      <c r="F2592" s="18">
        <v>42123</v>
      </c>
      <c r="G2592">
        <v>765575253</v>
      </c>
      <c r="H2592" s="18">
        <v>42128</v>
      </c>
      <c r="I2592">
        <v>9585</v>
      </c>
      <c r="J2592">
        <v>437.2</v>
      </c>
      <c r="K2592">
        <v>263.33</v>
      </c>
      <c r="L2592">
        <v>4190562</v>
      </c>
      <c r="M2592">
        <v>2524018.0499999998</v>
      </c>
      <c r="N2592">
        <v>1666543.95</v>
      </c>
    </row>
    <row r="2593" spans="1:14">
      <c r="A2593" t="s">
        <v>31</v>
      </c>
      <c r="B2593" t="s">
        <v>145</v>
      </c>
      <c r="C2593" t="s">
        <v>71</v>
      </c>
      <c r="D2593" t="s">
        <v>21</v>
      </c>
      <c r="E2593" t="s">
        <v>29</v>
      </c>
      <c r="F2593" s="18">
        <v>42703</v>
      </c>
      <c r="G2593">
        <v>531216704</v>
      </c>
      <c r="H2593" s="18">
        <v>42717</v>
      </c>
      <c r="I2593">
        <v>7682</v>
      </c>
      <c r="J2593">
        <v>154.06</v>
      </c>
      <c r="K2593">
        <v>90.93</v>
      </c>
      <c r="L2593">
        <v>1183488.92</v>
      </c>
      <c r="M2593">
        <v>698524.26</v>
      </c>
      <c r="N2593">
        <v>484964.66</v>
      </c>
    </row>
    <row r="2594" spans="1:14">
      <c r="A2594" t="s">
        <v>23</v>
      </c>
      <c r="B2594" t="s">
        <v>51</v>
      </c>
      <c r="C2594" t="s">
        <v>79</v>
      </c>
      <c r="D2594" t="s">
        <v>17</v>
      </c>
      <c r="E2594" t="s">
        <v>22</v>
      </c>
      <c r="F2594" s="18">
        <v>42267</v>
      </c>
      <c r="G2594">
        <v>178604066</v>
      </c>
      <c r="H2594" s="18">
        <v>42295</v>
      </c>
      <c r="I2594">
        <v>1767</v>
      </c>
      <c r="J2594">
        <v>668.27</v>
      </c>
      <c r="K2594">
        <v>502.54</v>
      </c>
      <c r="L2594">
        <v>1180833.0900000001</v>
      </c>
      <c r="M2594">
        <v>887988.18</v>
      </c>
      <c r="N2594">
        <v>292844.90999999997</v>
      </c>
    </row>
    <row r="2595" spans="1:14">
      <c r="A2595" t="s">
        <v>40</v>
      </c>
      <c r="B2595" t="s">
        <v>117</v>
      </c>
      <c r="C2595" t="s">
        <v>33</v>
      </c>
      <c r="D2595" t="s">
        <v>21</v>
      </c>
      <c r="E2595" t="s">
        <v>18</v>
      </c>
      <c r="F2595" s="18">
        <v>40184</v>
      </c>
      <c r="G2595">
        <v>773411166</v>
      </c>
      <c r="H2595" s="18">
        <v>40228</v>
      </c>
      <c r="I2595">
        <v>8406</v>
      </c>
      <c r="J2595">
        <v>81.73</v>
      </c>
      <c r="K2595">
        <v>56.67</v>
      </c>
      <c r="L2595">
        <v>687022.38</v>
      </c>
      <c r="M2595">
        <v>476368.02</v>
      </c>
      <c r="N2595">
        <v>210654.36</v>
      </c>
    </row>
    <row r="2596" spans="1:14">
      <c r="A2596" t="s">
        <v>14</v>
      </c>
      <c r="B2596" t="s">
        <v>211</v>
      </c>
      <c r="C2596" t="s">
        <v>45</v>
      </c>
      <c r="D2596" t="s">
        <v>17</v>
      </c>
      <c r="E2596" t="s">
        <v>37</v>
      </c>
      <c r="F2596" s="18">
        <v>41742</v>
      </c>
      <c r="G2596">
        <v>301624333</v>
      </c>
      <c r="H2596" s="18">
        <v>41764</v>
      </c>
      <c r="I2596">
        <v>6198</v>
      </c>
      <c r="J2596">
        <v>437.2</v>
      </c>
      <c r="K2596">
        <v>263.33</v>
      </c>
      <c r="L2596">
        <v>2709765.6</v>
      </c>
      <c r="M2596">
        <v>1632119.34</v>
      </c>
      <c r="N2596">
        <v>1077646.26</v>
      </c>
    </row>
    <row r="2597" spans="1:14">
      <c r="A2597" t="s">
        <v>31</v>
      </c>
      <c r="B2597" t="s">
        <v>67</v>
      </c>
      <c r="C2597" t="s">
        <v>79</v>
      </c>
      <c r="D2597" t="s">
        <v>17</v>
      </c>
      <c r="E2597" t="s">
        <v>22</v>
      </c>
      <c r="F2597" s="18">
        <v>42942</v>
      </c>
      <c r="G2597">
        <v>419542396</v>
      </c>
      <c r="H2597" s="18">
        <v>42955</v>
      </c>
      <c r="I2597">
        <v>773</v>
      </c>
      <c r="J2597">
        <v>668.27</v>
      </c>
      <c r="K2597">
        <v>502.54</v>
      </c>
      <c r="L2597">
        <v>516572.71</v>
      </c>
      <c r="M2597">
        <v>388463.42</v>
      </c>
      <c r="N2597">
        <v>128109.29</v>
      </c>
    </row>
    <row r="2598" spans="1:14">
      <c r="A2598" t="s">
        <v>40</v>
      </c>
      <c r="B2598" t="s">
        <v>170</v>
      </c>
      <c r="C2598" t="s">
        <v>28</v>
      </c>
      <c r="D2598" t="s">
        <v>21</v>
      </c>
      <c r="E2598" t="s">
        <v>22</v>
      </c>
      <c r="F2598" s="18">
        <v>42936</v>
      </c>
      <c r="G2598">
        <v>603776681</v>
      </c>
      <c r="H2598" s="18">
        <v>42964</v>
      </c>
      <c r="I2598">
        <v>9792</v>
      </c>
      <c r="J2598">
        <v>205.7</v>
      </c>
      <c r="K2598">
        <v>117.11</v>
      </c>
      <c r="L2598">
        <v>2014214.4</v>
      </c>
      <c r="M2598">
        <v>1146741.1200000001</v>
      </c>
      <c r="N2598">
        <v>867473.28</v>
      </c>
    </row>
    <row r="2599" spans="1:14">
      <c r="A2599" t="s">
        <v>31</v>
      </c>
      <c r="B2599" t="s">
        <v>100</v>
      </c>
      <c r="C2599" t="s">
        <v>43</v>
      </c>
      <c r="D2599" t="s">
        <v>17</v>
      </c>
      <c r="E2599" t="s">
        <v>29</v>
      </c>
      <c r="F2599" s="18">
        <v>42648</v>
      </c>
      <c r="G2599">
        <v>401251018</v>
      </c>
      <c r="H2599" s="18">
        <v>42665</v>
      </c>
      <c r="I2599">
        <v>7948</v>
      </c>
      <c r="J2599">
        <v>651.21</v>
      </c>
      <c r="K2599">
        <v>524.96</v>
      </c>
      <c r="L2599">
        <v>5175817.08</v>
      </c>
      <c r="M2599">
        <v>4172382.08</v>
      </c>
      <c r="N2599">
        <v>1003435</v>
      </c>
    </row>
    <row r="2600" spans="1:14">
      <c r="A2600" t="s">
        <v>40</v>
      </c>
      <c r="B2600" t="s">
        <v>165</v>
      </c>
      <c r="C2600" t="s">
        <v>50</v>
      </c>
      <c r="D2600" t="s">
        <v>17</v>
      </c>
      <c r="E2600" t="s">
        <v>22</v>
      </c>
      <c r="F2600" s="18">
        <v>40628</v>
      </c>
      <c r="G2600">
        <v>779201734</v>
      </c>
      <c r="H2600" s="18">
        <v>40673</v>
      </c>
      <c r="I2600">
        <v>1963</v>
      </c>
      <c r="J2600">
        <v>421.89</v>
      </c>
      <c r="K2600">
        <v>364.69</v>
      </c>
      <c r="L2600">
        <v>828170.07</v>
      </c>
      <c r="M2600">
        <v>715886.47</v>
      </c>
      <c r="N2600">
        <v>112283.6</v>
      </c>
    </row>
    <row r="2601" spans="1:14">
      <c r="A2601" t="s">
        <v>40</v>
      </c>
      <c r="B2601" t="s">
        <v>201</v>
      </c>
      <c r="C2601" t="s">
        <v>59</v>
      </c>
      <c r="D2601" t="s">
        <v>21</v>
      </c>
      <c r="E2601" t="s">
        <v>18</v>
      </c>
      <c r="F2601" s="18">
        <v>42728</v>
      </c>
      <c r="G2601">
        <v>975177657</v>
      </c>
      <c r="H2601" s="18">
        <v>42740</v>
      </c>
      <c r="I2601">
        <v>5594</v>
      </c>
      <c r="J2601">
        <v>9.33</v>
      </c>
      <c r="K2601">
        <v>6.92</v>
      </c>
      <c r="L2601">
        <v>52192.02</v>
      </c>
      <c r="M2601">
        <v>38710.480000000003</v>
      </c>
      <c r="N2601">
        <v>13481.54</v>
      </c>
    </row>
    <row r="2602" spans="1:14">
      <c r="A2602" t="s">
        <v>40</v>
      </c>
      <c r="B2602" t="s">
        <v>137</v>
      </c>
      <c r="C2602" t="s">
        <v>43</v>
      </c>
      <c r="D2602" t="s">
        <v>17</v>
      </c>
      <c r="E2602" t="s">
        <v>37</v>
      </c>
      <c r="F2602" s="18">
        <v>41357</v>
      </c>
      <c r="G2602">
        <v>747040116</v>
      </c>
      <c r="H2602" s="18">
        <v>41394</v>
      </c>
      <c r="I2602">
        <v>4626</v>
      </c>
      <c r="J2602">
        <v>651.21</v>
      </c>
      <c r="K2602">
        <v>524.96</v>
      </c>
      <c r="L2602">
        <v>3012497.46</v>
      </c>
      <c r="M2602">
        <v>2428464.96</v>
      </c>
      <c r="N2602">
        <v>584032.5</v>
      </c>
    </row>
    <row r="2603" spans="1:14">
      <c r="A2603" t="s">
        <v>14</v>
      </c>
      <c r="B2603" t="s">
        <v>48</v>
      </c>
      <c r="C2603" t="s">
        <v>33</v>
      </c>
      <c r="D2603" t="s">
        <v>17</v>
      </c>
      <c r="E2603" t="s">
        <v>37</v>
      </c>
      <c r="F2603" s="18">
        <v>41764</v>
      </c>
      <c r="G2603">
        <v>822962939</v>
      </c>
      <c r="H2603" s="18">
        <v>41784</v>
      </c>
      <c r="I2603">
        <v>1877</v>
      </c>
      <c r="J2603">
        <v>81.73</v>
      </c>
      <c r="K2603">
        <v>56.67</v>
      </c>
      <c r="L2603">
        <v>153407.21</v>
      </c>
      <c r="M2603">
        <v>106369.59</v>
      </c>
      <c r="N2603">
        <v>47037.62</v>
      </c>
    </row>
    <row r="2604" spans="1:14">
      <c r="A2604" t="s">
        <v>40</v>
      </c>
      <c r="B2604" t="s">
        <v>189</v>
      </c>
      <c r="C2604" t="s">
        <v>43</v>
      </c>
      <c r="D2604" t="s">
        <v>17</v>
      </c>
      <c r="E2604" t="s">
        <v>18</v>
      </c>
      <c r="F2604" s="18">
        <v>41287</v>
      </c>
      <c r="G2604">
        <v>651432454</v>
      </c>
      <c r="H2604" s="18">
        <v>41317</v>
      </c>
      <c r="I2604">
        <v>2194</v>
      </c>
      <c r="J2604">
        <v>651.21</v>
      </c>
      <c r="K2604">
        <v>524.96</v>
      </c>
      <c r="L2604">
        <v>1428754.74</v>
      </c>
      <c r="M2604">
        <v>1151762.24</v>
      </c>
      <c r="N2604">
        <v>276992.5</v>
      </c>
    </row>
    <row r="2605" spans="1:14">
      <c r="A2605" t="s">
        <v>23</v>
      </c>
      <c r="B2605" t="s">
        <v>52</v>
      </c>
      <c r="C2605" t="s">
        <v>71</v>
      </c>
      <c r="D2605" t="s">
        <v>21</v>
      </c>
      <c r="E2605" t="s">
        <v>22</v>
      </c>
      <c r="F2605" s="18">
        <v>41801</v>
      </c>
      <c r="G2605">
        <v>651247489</v>
      </c>
      <c r="H2605" s="18">
        <v>41822</v>
      </c>
      <c r="I2605">
        <v>7459</v>
      </c>
      <c r="J2605">
        <v>154.06</v>
      </c>
      <c r="K2605">
        <v>90.93</v>
      </c>
      <c r="L2605">
        <v>1149133.54</v>
      </c>
      <c r="M2605">
        <v>678246.87</v>
      </c>
      <c r="N2605">
        <v>470886.67</v>
      </c>
    </row>
    <row r="2606" spans="1:14">
      <c r="A2606" t="s">
        <v>31</v>
      </c>
      <c r="B2606" t="s">
        <v>133</v>
      </c>
      <c r="C2606" t="s">
        <v>25</v>
      </c>
      <c r="D2606" t="s">
        <v>17</v>
      </c>
      <c r="E2606" t="s">
        <v>37</v>
      </c>
      <c r="F2606" s="18">
        <v>42805</v>
      </c>
      <c r="G2606">
        <v>861519372</v>
      </c>
      <c r="H2606" s="18">
        <v>42818</v>
      </c>
      <c r="I2606">
        <v>1582</v>
      </c>
      <c r="J2606">
        <v>47.45</v>
      </c>
      <c r="K2606">
        <v>31.79</v>
      </c>
      <c r="L2606">
        <v>75065.899999999994</v>
      </c>
      <c r="M2606">
        <v>50291.78</v>
      </c>
      <c r="N2606">
        <v>24774.12</v>
      </c>
    </row>
    <row r="2607" spans="1:14">
      <c r="A2607" t="s">
        <v>40</v>
      </c>
      <c r="B2607" t="s">
        <v>97</v>
      </c>
      <c r="C2607" t="s">
        <v>43</v>
      </c>
      <c r="D2607" t="s">
        <v>21</v>
      </c>
      <c r="E2607" t="s">
        <v>29</v>
      </c>
      <c r="F2607" s="18">
        <v>42804</v>
      </c>
      <c r="G2607">
        <v>491671931</v>
      </c>
      <c r="H2607" s="18">
        <v>42815</v>
      </c>
      <c r="I2607">
        <v>5505</v>
      </c>
      <c r="J2607">
        <v>651.21</v>
      </c>
      <c r="K2607">
        <v>524.96</v>
      </c>
      <c r="L2607">
        <v>3584911.05</v>
      </c>
      <c r="M2607">
        <v>2889904.8</v>
      </c>
      <c r="N2607">
        <v>695006.25</v>
      </c>
    </row>
    <row r="2608" spans="1:14">
      <c r="A2608" t="s">
        <v>31</v>
      </c>
      <c r="B2608" t="s">
        <v>96</v>
      </c>
      <c r="C2608" t="s">
        <v>16</v>
      </c>
      <c r="D2608" t="s">
        <v>17</v>
      </c>
      <c r="E2608" t="s">
        <v>37</v>
      </c>
      <c r="F2608" s="18">
        <v>40693</v>
      </c>
      <c r="G2608">
        <v>171441495</v>
      </c>
      <c r="H2608" s="18">
        <v>40730</v>
      </c>
      <c r="I2608">
        <v>2203</v>
      </c>
      <c r="J2608">
        <v>255.28</v>
      </c>
      <c r="K2608">
        <v>159.41999999999999</v>
      </c>
      <c r="L2608">
        <v>562381.84</v>
      </c>
      <c r="M2608">
        <v>351202.26</v>
      </c>
      <c r="N2608">
        <v>211179.58</v>
      </c>
    </row>
    <row r="2609" spans="1:14">
      <c r="A2609" t="s">
        <v>26</v>
      </c>
      <c r="B2609" t="s">
        <v>30</v>
      </c>
      <c r="C2609" t="s">
        <v>45</v>
      </c>
      <c r="D2609" t="s">
        <v>17</v>
      </c>
      <c r="E2609" t="s">
        <v>29</v>
      </c>
      <c r="F2609" s="18">
        <v>42668</v>
      </c>
      <c r="G2609">
        <v>600876891</v>
      </c>
      <c r="H2609" s="18">
        <v>42715</v>
      </c>
      <c r="I2609">
        <v>1680</v>
      </c>
      <c r="J2609">
        <v>437.2</v>
      </c>
      <c r="K2609">
        <v>263.33</v>
      </c>
      <c r="L2609">
        <v>734496</v>
      </c>
      <c r="M2609">
        <v>442394.4</v>
      </c>
      <c r="N2609">
        <v>292101.59999999998</v>
      </c>
    </row>
    <row r="2610" spans="1:14">
      <c r="A2610" t="s">
        <v>26</v>
      </c>
      <c r="B2610" t="s">
        <v>176</v>
      </c>
      <c r="C2610" t="s">
        <v>36</v>
      </c>
      <c r="D2610" t="s">
        <v>17</v>
      </c>
      <c r="E2610" t="s">
        <v>18</v>
      </c>
      <c r="F2610" s="18">
        <v>41487</v>
      </c>
      <c r="G2610">
        <v>300339448</v>
      </c>
      <c r="H2610" s="18">
        <v>41501</v>
      </c>
      <c r="I2610">
        <v>5972</v>
      </c>
      <c r="J2610">
        <v>109.28</v>
      </c>
      <c r="K2610">
        <v>35.840000000000003</v>
      </c>
      <c r="L2610">
        <v>652620.16</v>
      </c>
      <c r="M2610">
        <v>214036.48000000001</v>
      </c>
      <c r="N2610">
        <v>438583.68</v>
      </c>
    </row>
    <row r="2611" spans="1:14">
      <c r="A2611" t="s">
        <v>40</v>
      </c>
      <c r="B2611" t="s">
        <v>169</v>
      </c>
      <c r="C2611" t="s">
        <v>16</v>
      </c>
      <c r="D2611" t="s">
        <v>21</v>
      </c>
      <c r="E2611" t="s">
        <v>18</v>
      </c>
      <c r="F2611" s="18">
        <v>42743</v>
      </c>
      <c r="G2611">
        <v>560502994</v>
      </c>
      <c r="H2611" s="18">
        <v>42792</v>
      </c>
      <c r="I2611">
        <v>4146</v>
      </c>
      <c r="J2611">
        <v>255.28</v>
      </c>
      <c r="K2611">
        <v>159.41999999999999</v>
      </c>
      <c r="L2611">
        <v>1058390.8799999999</v>
      </c>
      <c r="M2611">
        <v>660955.31999999995</v>
      </c>
      <c r="N2611">
        <v>397435.56</v>
      </c>
    </row>
    <row r="2612" spans="1:14">
      <c r="A2612" t="s">
        <v>23</v>
      </c>
      <c r="B2612" t="s">
        <v>124</v>
      </c>
      <c r="C2612" t="s">
        <v>79</v>
      </c>
      <c r="D2612" t="s">
        <v>17</v>
      </c>
      <c r="E2612" t="s">
        <v>29</v>
      </c>
      <c r="F2612" s="18">
        <v>41353</v>
      </c>
      <c r="G2612">
        <v>492353856</v>
      </c>
      <c r="H2612" s="18">
        <v>41375</v>
      </c>
      <c r="I2612">
        <v>7302</v>
      </c>
      <c r="J2612">
        <v>668.27</v>
      </c>
      <c r="K2612">
        <v>502.54</v>
      </c>
      <c r="L2612">
        <v>4879707.54</v>
      </c>
      <c r="M2612">
        <v>3669547.08</v>
      </c>
      <c r="N2612">
        <v>1210160.46</v>
      </c>
    </row>
    <row r="2613" spans="1:14">
      <c r="A2613" t="s">
        <v>14</v>
      </c>
      <c r="B2613" t="s">
        <v>152</v>
      </c>
      <c r="C2613" t="s">
        <v>20</v>
      </c>
      <c r="D2613" t="s">
        <v>21</v>
      </c>
      <c r="E2613" t="s">
        <v>29</v>
      </c>
      <c r="F2613" s="18">
        <v>42304</v>
      </c>
      <c r="G2613">
        <v>177190864</v>
      </c>
      <c r="H2613" s="18">
        <v>42352</v>
      </c>
      <c r="I2613">
        <v>3569</v>
      </c>
      <c r="J2613">
        <v>152.58000000000001</v>
      </c>
      <c r="K2613">
        <v>97.44</v>
      </c>
      <c r="L2613">
        <v>544558.02</v>
      </c>
      <c r="M2613">
        <v>347763.36</v>
      </c>
      <c r="N2613">
        <v>196794.66</v>
      </c>
    </row>
    <row r="2614" spans="1:14">
      <c r="A2614" t="s">
        <v>40</v>
      </c>
      <c r="B2614" t="s">
        <v>109</v>
      </c>
      <c r="C2614" t="s">
        <v>59</v>
      </c>
      <c r="D2614" t="s">
        <v>21</v>
      </c>
      <c r="E2614" t="s">
        <v>29</v>
      </c>
      <c r="F2614" s="18">
        <v>42677</v>
      </c>
      <c r="G2614">
        <v>216625344</v>
      </c>
      <c r="H2614" s="18">
        <v>42726</v>
      </c>
      <c r="I2614">
        <v>3108</v>
      </c>
      <c r="J2614">
        <v>9.33</v>
      </c>
      <c r="K2614">
        <v>6.92</v>
      </c>
      <c r="L2614">
        <v>28997.64</v>
      </c>
      <c r="M2614">
        <v>21507.360000000001</v>
      </c>
      <c r="N2614">
        <v>7490.28</v>
      </c>
    </row>
    <row r="2615" spans="1:14">
      <c r="A2615" t="s">
        <v>23</v>
      </c>
      <c r="B2615" t="s">
        <v>208</v>
      </c>
      <c r="C2615" t="s">
        <v>33</v>
      </c>
      <c r="D2615" t="s">
        <v>21</v>
      </c>
      <c r="E2615" t="s">
        <v>18</v>
      </c>
      <c r="F2615" s="18">
        <v>41321</v>
      </c>
      <c r="G2615">
        <v>382581126</v>
      </c>
      <c r="H2615" s="18">
        <v>41360</v>
      </c>
      <c r="I2615">
        <v>3112</v>
      </c>
      <c r="J2615">
        <v>81.73</v>
      </c>
      <c r="K2615">
        <v>56.67</v>
      </c>
      <c r="L2615">
        <v>254343.76</v>
      </c>
      <c r="M2615">
        <v>176357.04</v>
      </c>
      <c r="N2615">
        <v>77986.720000000001</v>
      </c>
    </row>
    <row r="2616" spans="1:14">
      <c r="A2616" t="s">
        <v>14</v>
      </c>
      <c r="B2616" t="s">
        <v>174</v>
      </c>
      <c r="C2616" t="s">
        <v>50</v>
      </c>
      <c r="D2616" t="s">
        <v>17</v>
      </c>
      <c r="E2616" t="s">
        <v>29</v>
      </c>
      <c r="F2616" s="18">
        <v>40241</v>
      </c>
      <c r="G2616">
        <v>967294538</v>
      </c>
      <c r="H2616" s="18">
        <v>40286</v>
      </c>
      <c r="I2616">
        <v>2804</v>
      </c>
      <c r="J2616">
        <v>421.89</v>
      </c>
      <c r="K2616">
        <v>364.69</v>
      </c>
      <c r="L2616">
        <v>1182979.56</v>
      </c>
      <c r="M2616">
        <v>1022590.76</v>
      </c>
      <c r="N2616">
        <v>160388.79999999999</v>
      </c>
    </row>
    <row r="2617" spans="1:14">
      <c r="A2617" t="s">
        <v>23</v>
      </c>
      <c r="B2617" t="s">
        <v>191</v>
      </c>
      <c r="C2617" t="s">
        <v>79</v>
      </c>
      <c r="D2617" t="s">
        <v>17</v>
      </c>
      <c r="E2617" t="s">
        <v>22</v>
      </c>
      <c r="F2617" s="18">
        <v>40450</v>
      </c>
      <c r="G2617">
        <v>533314406</v>
      </c>
      <c r="H2617" s="18">
        <v>40480</v>
      </c>
      <c r="I2617">
        <v>8439</v>
      </c>
      <c r="J2617">
        <v>668.27</v>
      </c>
      <c r="K2617">
        <v>502.54</v>
      </c>
      <c r="L2617">
        <v>5639530.5300000003</v>
      </c>
      <c r="M2617">
        <v>4240935.0599999996</v>
      </c>
      <c r="N2617">
        <v>1398595.47</v>
      </c>
    </row>
    <row r="2618" spans="1:14">
      <c r="A2618" t="s">
        <v>34</v>
      </c>
      <c r="B2618" t="s">
        <v>95</v>
      </c>
      <c r="C2618" t="s">
        <v>50</v>
      </c>
      <c r="D2618" t="s">
        <v>17</v>
      </c>
      <c r="E2618" t="s">
        <v>22</v>
      </c>
      <c r="F2618" s="18">
        <v>40583</v>
      </c>
      <c r="G2618">
        <v>863502061</v>
      </c>
      <c r="H2618" s="18">
        <v>40607</v>
      </c>
      <c r="I2618">
        <v>8304</v>
      </c>
      <c r="J2618">
        <v>421.89</v>
      </c>
      <c r="K2618">
        <v>364.69</v>
      </c>
      <c r="L2618">
        <v>3503374.56</v>
      </c>
      <c r="M2618">
        <v>3028385.76</v>
      </c>
      <c r="N2618">
        <v>474988.79999999999</v>
      </c>
    </row>
    <row r="2619" spans="1:14">
      <c r="A2619" t="s">
        <v>40</v>
      </c>
      <c r="B2619" t="s">
        <v>102</v>
      </c>
      <c r="C2619" t="s">
        <v>43</v>
      </c>
      <c r="D2619" t="s">
        <v>17</v>
      </c>
      <c r="E2619" t="s">
        <v>22</v>
      </c>
      <c r="F2619" s="18">
        <v>41044</v>
      </c>
      <c r="G2619">
        <v>211031329</v>
      </c>
      <c r="H2619" s="18">
        <v>41085</v>
      </c>
      <c r="I2619">
        <v>7715</v>
      </c>
      <c r="J2619">
        <v>651.21</v>
      </c>
      <c r="K2619">
        <v>524.96</v>
      </c>
      <c r="L2619">
        <v>5024085.1500000004</v>
      </c>
      <c r="M2619">
        <v>4050066.4</v>
      </c>
      <c r="N2619">
        <v>974018.75</v>
      </c>
    </row>
    <row r="2620" spans="1:14">
      <c r="A2620" t="s">
        <v>23</v>
      </c>
      <c r="B2620" t="s">
        <v>98</v>
      </c>
      <c r="C2620" t="s">
        <v>20</v>
      </c>
      <c r="D2620" t="s">
        <v>17</v>
      </c>
      <c r="E2620" t="s">
        <v>18</v>
      </c>
      <c r="F2620" s="18">
        <v>42631</v>
      </c>
      <c r="G2620">
        <v>949388539</v>
      </c>
      <c r="H2620" s="18">
        <v>42643</v>
      </c>
      <c r="I2620">
        <v>4021</v>
      </c>
      <c r="J2620">
        <v>152.58000000000001</v>
      </c>
      <c r="K2620">
        <v>97.44</v>
      </c>
      <c r="L2620">
        <v>613524.18000000005</v>
      </c>
      <c r="M2620">
        <v>391806.24</v>
      </c>
      <c r="N2620">
        <v>221717.94</v>
      </c>
    </row>
    <row r="2621" spans="1:14">
      <c r="A2621" t="s">
        <v>23</v>
      </c>
      <c r="B2621" t="s">
        <v>110</v>
      </c>
      <c r="C2621" t="s">
        <v>25</v>
      </c>
      <c r="D2621" t="s">
        <v>21</v>
      </c>
      <c r="E2621" t="s">
        <v>29</v>
      </c>
      <c r="F2621" s="18">
        <v>42379</v>
      </c>
      <c r="G2621">
        <v>122372519</v>
      </c>
      <c r="H2621" s="18">
        <v>42382</v>
      </c>
      <c r="I2621">
        <v>1603</v>
      </c>
      <c r="J2621">
        <v>47.45</v>
      </c>
      <c r="K2621">
        <v>31.79</v>
      </c>
      <c r="L2621">
        <v>76062.350000000006</v>
      </c>
      <c r="M2621">
        <v>50959.37</v>
      </c>
      <c r="N2621">
        <v>25102.98</v>
      </c>
    </row>
    <row r="2622" spans="1:14">
      <c r="A2622" t="s">
        <v>40</v>
      </c>
      <c r="B2622" t="s">
        <v>136</v>
      </c>
      <c r="C2622" t="s">
        <v>20</v>
      </c>
      <c r="D2622" t="s">
        <v>21</v>
      </c>
      <c r="E2622" t="s">
        <v>29</v>
      </c>
      <c r="F2622" s="18">
        <v>40477</v>
      </c>
      <c r="G2622">
        <v>694094598</v>
      </c>
      <c r="H2622" s="18">
        <v>40525</v>
      </c>
      <c r="I2622">
        <v>6871</v>
      </c>
      <c r="J2622">
        <v>152.58000000000001</v>
      </c>
      <c r="K2622">
        <v>97.44</v>
      </c>
      <c r="L2622">
        <v>1048377.18</v>
      </c>
      <c r="M2622">
        <v>669510.24</v>
      </c>
      <c r="N2622">
        <v>378866.94</v>
      </c>
    </row>
    <row r="2623" spans="1:14">
      <c r="A2623" t="s">
        <v>23</v>
      </c>
      <c r="B2623" t="s">
        <v>168</v>
      </c>
      <c r="C2623" t="s">
        <v>36</v>
      </c>
      <c r="D2623" t="s">
        <v>21</v>
      </c>
      <c r="E2623" t="s">
        <v>18</v>
      </c>
      <c r="F2623" s="18">
        <v>41655</v>
      </c>
      <c r="G2623">
        <v>298978602</v>
      </c>
      <c r="H2623" s="18">
        <v>41667</v>
      </c>
      <c r="I2623">
        <v>3267</v>
      </c>
      <c r="J2623">
        <v>109.28</v>
      </c>
      <c r="K2623">
        <v>35.840000000000003</v>
      </c>
      <c r="L2623">
        <v>357017.76</v>
      </c>
      <c r="M2623">
        <v>117089.28</v>
      </c>
      <c r="N2623">
        <v>239928.48</v>
      </c>
    </row>
    <row r="2624" spans="1:14">
      <c r="A2624" t="s">
        <v>23</v>
      </c>
      <c r="B2624" t="s">
        <v>207</v>
      </c>
      <c r="C2624" t="s">
        <v>36</v>
      </c>
      <c r="D2624" t="s">
        <v>21</v>
      </c>
      <c r="E2624" t="s">
        <v>22</v>
      </c>
      <c r="F2624" s="18">
        <v>42731</v>
      </c>
      <c r="G2624">
        <v>691760861</v>
      </c>
      <c r="H2624" s="18">
        <v>42763</v>
      </c>
      <c r="I2624">
        <v>6266</v>
      </c>
      <c r="J2624">
        <v>109.28</v>
      </c>
      <c r="K2624">
        <v>35.840000000000003</v>
      </c>
      <c r="L2624">
        <v>684748.48</v>
      </c>
      <c r="M2624">
        <v>224573.44</v>
      </c>
      <c r="N2624">
        <v>460175.04</v>
      </c>
    </row>
    <row r="2625" spans="1:14">
      <c r="A2625" t="s">
        <v>14</v>
      </c>
      <c r="B2625" t="s">
        <v>88</v>
      </c>
      <c r="C2625" t="s">
        <v>79</v>
      </c>
      <c r="D2625" t="s">
        <v>17</v>
      </c>
      <c r="E2625" t="s">
        <v>18</v>
      </c>
      <c r="F2625" s="18">
        <v>42298</v>
      </c>
      <c r="G2625">
        <v>997490203</v>
      </c>
      <c r="H2625" s="18">
        <v>42323</v>
      </c>
      <c r="I2625">
        <v>8372</v>
      </c>
      <c r="J2625">
        <v>668.27</v>
      </c>
      <c r="K2625">
        <v>502.54</v>
      </c>
      <c r="L2625">
        <v>5594756.4400000004</v>
      </c>
      <c r="M2625">
        <v>4207264.88</v>
      </c>
      <c r="N2625">
        <v>1387491.56</v>
      </c>
    </row>
    <row r="2626" spans="1:14">
      <c r="A2626" t="s">
        <v>34</v>
      </c>
      <c r="B2626" t="s">
        <v>85</v>
      </c>
      <c r="C2626" t="s">
        <v>43</v>
      </c>
      <c r="D2626" t="s">
        <v>17</v>
      </c>
      <c r="E2626" t="s">
        <v>18</v>
      </c>
      <c r="F2626" s="18">
        <v>42101</v>
      </c>
      <c r="G2626">
        <v>861527955</v>
      </c>
      <c r="H2626" s="18">
        <v>42128</v>
      </c>
      <c r="I2626">
        <v>4122</v>
      </c>
      <c r="J2626">
        <v>651.21</v>
      </c>
      <c r="K2626">
        <v>524.96</v>
      </c>
      <c r="L2626">
        <v>2684287.62</v>
      </c>
      <c r="M2626">
        <v>2163885.12</v>
      </c>
      <c r="N2626">
        <v>520402.5</v>
      </c>
    </row>
    <row r="2627" spans="1:14">
      <c r="A2627" t="s">
        <v>14</v>
      </c>
      <c r="B2627" t="s">
        <v>211</v>
      </c>
      <c r="C2627" t="s">
        <v>20</v>
      </c>
      <c r="D2627" t="s">
        <v>21</v>
      </c>
      <c r="E2627" t="s">
        <v>18</v>
      </c>
      <c r="F2627" s="18">
        <v>42892</v>
      </c>
      <c r="G2627">
        <v>899547946</v>
      </c>
      <c r="H2627" s="18">
        <v>42903</v>
      </c>
      <c r="I2627">
        <v>5082</v>
      </c>
      <c r="J2627">
        <v>152.58000000000001</v>
      </c>
      <c r="K2627">
        <v>97.44</v>
      </c>
      <c r="L2627">
        <v>775411.56</v>
      </c>
      <c r="M2627">
        <v>495190.08</v>
      </c>
      <c r="N2627">
        <v>280221.48</v>
      </c>
    </row>
    <row r="2628" spans="1:14">
      <c r="A2628" t="s">
        <v>23</v>
      </c>
      <c r="B2628" t="s">
        <v>106</v>
      </c>
      <c r="C2628" t="s">
        <v>50</v>
      </c>
      <c r="D2628" t="s">
        <v>21</v>
      </c>
      <c r="E2628" t="s">
        <v>37</v>
      </c>
      <c r="F2628" s="18">
        <v>40282</v>
      </c>
      <c r="G2628">
        <v>447536504</v>
      </c>
      <c r="H2628" s="18">
        <v>40293</v>
      </c>
      <c r="I2628">
        <v>4852</v>
      </c>
      <c r="J2628">
        <v>421.89</v>
      </c>
      <c r="K2628">
        <v>364.69</v>
      </c>
      <c r="L2628">
        <v>2047010.28</v>
      </c>
      <c r="M2628">
        <v>1769475.88</v>
      </c>
      <c r="N2628">
        <v>277534.40000000002</v>
      </c>
    </row>
    <row r="2629" spans="1:14">
      <c r="A2629" t="s">
        <v>26</v>
      </c>
      <c r="B2629" t="s">
        <v>90</v>
      </c>
      <c r="C2629" t="s">
        <v>59</v>
      </c>
      <c r="D2629" t="s">
        <v>17</v>
      </c>
      <c r="E2629" t="s">
        <v>22</v>
      </c>
      <c r="F2629" s="18">
        <v>42715</v>
      </c>
      <c r="G2629">
        <v>711792457</v>
      </c>
      <c r="H2629" s="18">
        <v>42717</v>
      </c>
      <c r="I2629">
        <v>4060</v>
      </c>
      <c r="J2629">
        <v>9.33</v>
      </c>
      <c r="K2629">
        <v>6.92</v>
      </c>
      <c r="L2629">
        <v>37879.800000000003</v>
      </c>
      <c r="M2629">
        <v>28095.200000000001</v>
      </c>
      <c r="N2629">
        <v>9784.6</v>
      </c>
    </row>
    <row r="2630" spans="1:14">
      <c r="A2630" t="s">
        <v>14</v>
      </c>
      <c r="B2630" t="s">
        <v>152</v>
      </c>
      <c r="C2630" t="s">
        <v>43</v>
      </c>
      <c r="D2630" t="s">
        <v>21</v>
      </c>
      <c r="E2630" t="s">
        <v>18</v>
      </c>
      <c r="F2630" s="18">
        <v>42429</v>
      </c>
      <c r="G2630">
        <v>718927133</v>
      </c>
      <c r="H2630" s="18">
        <v>42451</v>
      </c>
      <c r="I2630">
        <v>5370</v>
      </c>
      <c r="J2630">
        <v>651.21</v>
      </c>
      <c r="K2630">
        <v>524.96</v>
      </c>
      <c r="L2630">
        <v>3496997.7</v>
      </c>
      <c r="M2630">
        <v>2819035.2</v>
      </c>
      <c r="N2630">
        <v>677962.5</v>
      </c>
    </row>
    <row r="2631" spans="1:14">
      <c r="A2631" t="s">
        <v>40</v>
      </c>
      <c r="B2631" t="s">
        <v>136</v>
      </c>
      <c r="C2631" t="s">
        <v>36</v>
      </c>
      <c r="D2631" t="s">
        <v>21</v>
      </c>
      <c r="E2631" t="s">
        <v>29</v>
      </c>
      <c r="F2631" s="18">
        <v>41732</v>
      </c>
      <c r="G2631">
        <v>465864360</v>
      </c>
      <c r="H2631" s="18">
        <v>41777</v>
      </c>
      <c r="I2631">
        <v>8471</v>
      </c>
      <c r="J2631">
        <v>109.28</v>
      </c>
      <c r="K2631">
        <v>35.840000000000003</v>
      </c>
      <c r="L2631">
        <v>925710.88</v>
      </c>
      <c r="M2631">
        <v>303600.64000000001</v>
      </c>
      <c r="N2631">
        <v>622110.24</v>
      </c>
    </row>
    <row r="2632" spans="1:14">
      <c r="A2632" t="s">
        <v>23</v>
      </c>
      <c r="B2632" t="s">
        <v>112</v>
      </c>
      <c r="C2632" t="s">
        <v>71</v>
      </c>
      <c r="D2632" t="s">
        <v>21</v>
      </c>
      <c r="E2632" t="s">
        <v>37</v>
      </c>
      <c r="F2632" s="18">
        <v>40556</v>
      </c>
      <c r="G2632">
        <v>469840466</v>
      </c>
      <c r="H2632" s="18">
        <v>40565</v>
      </c>
      <c r="I2632">
        <v>5090</v>
      </c>
      <c r="J2632">
        <v>154.06</v>
      </c>
      <c r="K2632">
        <v>90.93</v>
      </c>
      <c r="L2632">
        <v>784165.4</v>
      </c>
      <c r="M2632">
        <v>462833.7</v>
      </c>
      <c r="N2632">
        <v>321331.7</v>
      </c>
    </row>
    <row r="2633" spans="1:14">
      <c r="A2633" t="s">
        <v>23</v>
      </c>
      <c r="B2633" t="s">
        <v>132</v>
      </c>
      <c r="C2633" t="s">
        <v>20</v>
      </c>
      <c r="D2633" t="s">
        <v>21</v>
      </c>
      <c r="E2633" t="s">
        <v>18</v>
      </c>
      <c r="F2633" s="18">
        <v>40604</v>
      </c>
      <c r="G2633">
        <v>418404281</v>
      </c>
      <c r="H2633" s="18">
        <v>40648</v>
      </c>
      <c r="I2633">
        <v>3979</v>
      </c>
      <c r="J2633">
        <v>152.58000000000001</v>
      </c>
      <c r="K2633">
        <v>97.44</v>
      </c>
      <c r="L2633">
        <v>607115.81999999995</v>
      </c>
      <c r="M2633">
        <v>387713.76</v>
      </c>
      <c r="N2633">
        <v>219402.06</v>
      </c>
    </row>
    <row r="2634" spans="1:14">
      <c r="A2634" t="s">
        <v>31</v>
      </c>
      <c r="B2634" t="s">
        <v>67</v>
      </c>
      <c r="C2634" t="s">
        <v>45</v>
      </c>
      <c r="D2634" t="s">
        <v>21</v>
      </c>
      <c r="E2634" t="s">
        <v>22</v>
      </c>
      <c r="F2634" s="18">
        <v>41202</v>
      </c>
      <c r="G2634">
        <v>519417130</v>
      </c>
      <c r="H2634" s="18">
        <v>41240</v>
      </c>
      <c r="I2634">
        <v>5926</v>
      </c>
      <c r="J2634">
        <v>437.2</v>
      </c>
      <c r="K2634">
        <v>263.33</v>
      </c>
      <c r="L2634">
        <v>2590847.2000000002</v>
      </c>
      <c r="M2634">
        <v>1560493.58</v>
      </c>
      <c r="N2634">
        <v>1030353.62</v>
      </c>
    </row>
    <row r="2635" spans="1:14">
      <c r="A2635" t="s">
        <v>14</v>
      </c>
      <c r="B2635" t="s">
        <v>48</v>
      </c>
      <c r="C2635" t="s">
        <v>36</v>
      </c>
      <c r="D2635" t="s">
        <v>17</v>
      </c>
      <c r="E2635" t="s">
        <v>18</v>
      </c>
      <c r="F2635" s="18">
        <v>40681</v>
      </c>
      <c r="G2635">
        <v>151052844</v>
      </c>
      <c r="H2635" s="18">
        <v>40701</v>
      </c>
      <c r="I2635">
        <v>8748</v>
      </c>
      <c r="J2635">
        <v>109.28</v>
      </c>
      <c r="K2635">
        <v>35.840000000000003</v>
      </c>
      <c r="L2635">
        <v>955981.44</v>
      </c>
      <c r="M2635">
        <v>313528.32000000001</v>
      </c>
      <c r="N2635">
        <v>642453.12</v>
      </c>
    </row>
    <row r="2636" spans="1:14">
      <c r="A2636" t="s">
        <v>14</v>
      </c>
      <c r="B2636" t="s">
        <v>64</v>
      </c>
      <c r="C2636" t="s">
        <v>50</v>
      </c>
      <c r="D2636" t="s">
        <v>21</v>
      </c>
      <c r="E2636" t="s">
        <v>29</v>
      </c>
      <c r="F2636" s="18">
        <v>40529</v>
      </c>
      <c r="G2636">
        <v>111797749</v>
      </c>
      <c r="H2636" s="18">
        <v>40562</v>
      </c>
      <c r="I2636">
        <v>2293</v>
      </c>
      <c r="J2636">
        <v>421.89</v>
      </c>
      <c r="K2636">
        <v>364.69</v>
      </c>
      <c r="L2636">
        <v>967393.77</v>
      </c>
      <c r="M2636">
        <v>836234.17</v>
      </c>
      <c r="N2636">
        <v>131159.6</v>
      </c>
    </row>
    <row r="2637" spans="1:14">
      <c r="A2637" t="s">
        <v>40</v>
      </c>
      <c r="B2637" t="s">
        <v>184</v>
      </c>
      <c r="C2637" t="s">
        <v>33</v>
      </c>
      <c r="D2637" t="s">
        <v>17</v>
      </c>
      <c r="E2637" t="s">
        <v>18</v>
      </c>
      <c r="F2637" s="18">
        <v>41238</v>
      </c>
      <c r="G2637">
        <v>370450675</v>
      </c>
      <c r="H2637" s="18">
        <v>41244</v>
      </c>
      <c r="I2637">
        <v>3442</v>
      </c>
      <c r="J2637">
        <v>81.73</v>
      </c>
      <c r="K2637">
        <v>56.67</v>
      </c>
      <c r="L2637">
        <v>281314.65999999997</v>
      </c>
      <c r="M2637">
        <v>195058.14</v>
      </c>
      <c r="N2637">
        <v>86256.52</v>
      </c>
    </row>
    <row r="2638" spans="1:14">
      <c r="A2638" t="s">
        <v>23</v>
      </c>
      <c r="B2638" t="s">
        <v>51</v>
      </c>
      <c r="C2638" t="s">
        <v>20</v>
      </c>
      <c r="D2638" t="s">
        <v>17</v>
      </c>
      <c r="E2638" t="s">
        <v>18</v>
      </c>
      <c r="F2638" s="18">
        <v>40926</v>
      </c>
      <c r="G2638">
        <v>516122949</v>
      </c>
      <c r="H2638" s="18">
        <v>40960</v>
      </c>
      <c r="I2638">
        <v>1105</v>
      </c>
      <c r="J2638">
        <v>152.58000000000001</v>
      </c>
      <c r="K2638">
        <v>97.44</v>
      </c>
      <c r="L2638">
        <v>168600.9</v>
      </c>
      <c r="M2638">
        <v>107671.2</v>
      </c>
      <c r="N2638">
        <v>60929.7</v>
      </c>
    </row>
    <row r="2639" spans="1:14">
      <c r="A2639" t="s">
        <v>23</v>
      </c>
      <c r="B2639" t="s">
        <v>159</v>
      </c>
      <c r="C2639" t="s">
        <v>45</v>
      </c>
      <c r="D2639" t="s">
        <v>21</v>
      </c>
      <c r="E2639" t="s">
        <v>29</v>
      </c>
      <c r="F2639" s="18">
        <v>42245</v>
      </c>
      <c r="G2639">
        <v>208238399</v>
      </c>
      <c r="H2639" s="18">
        <v>42292</v>
      </c>
      <c r="I2639">
        <v>1224</v>
      </c>
      <c r="J2639">
        <v>437.2</v>
      </c>
      <c r="K2639">
        <v>263.33</v>
      </c>
      <c r="L2639">
        <v>535132.80000000005</v>
      </c>
      <c r="M2639">
        <v>322315.92</v>
      </c>
      <c r="N2639">
        <v>212816.88</v>
      </c>
    </row>
    <row r="2640" spans="1:14">
      <c r="A2640" t="s">
        <v>23</v>
      </c>
      <c r="B2640" t="s">
        <v>218</v>
      </c>
      <c r="C2640" t="s">
        <v>59</v>
      </c>
      <c r="D2640" t="s">
        <v>17</v>
      </c>
      <c r="E2640" t="s">
        <v>18</v>
      </c>
      <c r="F2640" s="18">
        <v>42706</v>
      </c>
      <c r="G2640">
        <v>526533353</v>
      </c>
      <c r="H2640" s="18">
        <v>42747</v>
      </c>
      <c r="I2640">
        <v>1775</v>
      </c>
      <c r="J2640">
        <v>9.33</v>
      </c>
      <c r="K2640">
        <v>6.92</v>
      </c>
      <c r="L2640">
        <v>16560.75</v>
      </c>
      <c r="M2640">
        <v>12283</v>
      </c>
      <c r="N2640">
        <v>4277.75</v>
      </c>
    </row>
    <row r="2641" spans="1:14">
      <c r="A2641" t="s">
        <v>14</v>
      </c>
      <c r="B2641" t="s">
        <v>152</v>
      </c>
      <c r="C2641" t="s">
        <v>25</v>
      </c>
      <c r="D2641" t="s">
        <v>17</v>
      </c>
      <c r="E2641" t="s">
        <v>37</v>
      </c>
      <c r="F2641" s="18">
        <v>41593</v>
      </c>
      <c r="G2641">
        <v>821056640</v>
      </c>
      <c r="H2641" s="18">
        <v>41642</v>
      </c>
      <c r="I2641">
        <v>7760</v>
      </c>
      <c r="J2641">
        <v>47.45</v>
      </c>
      <c r="K2641">
        <v>31.79</v>
      </c>
      <c r="L2641">
        <v>368212</v>
      </c>
      <c r="M2641">
        <v>246690.4</v>
      </c>
      <c r="N2641">
        <v>121521.60000000001</v>
      </c>
    </row>
    <row r="2642" spans="1:14">
      <c r="A2642" t="s">
        <v>26</v>
      </c>
      <c r="B2642" t="s">
        <v>122</v>
      </c>
      <c r="C2642" t="s">
        <v>33</v>
      </c>
      <c r="D2642" t="s">
        <v>21</v>
      </c>
      <c r="E2642" t="s">
        <v>18</v>
      </c>
      <c r="F2642" s="18">
        <v>41342</v>
      </c>
      <c r="G2642">
        <v>962169587</v>
      </c>
      <c r="H2642" s="18">
        <v>41359</v>
      </c>
      <c r="I2642">
        <v>6217</v>
      </c>
      <c r="J2642">
        <v>81.73</v>
      </c>
      <c r="K2642">
        <v>56.67</v>
      </c>
      <c r="L2642">
        <v>508115.41</v>
      </c>
      <c r="M2642">
        <v>352317.39</v>
      </c>
      <c r="N2642">
        <v>155798.01999999999</v>
      </c>
    </row>
    <row r="2643" spans="1:14">
      <c r="A2643" t="s">
        <v>31</v>
      </c>
      <c r="B2643" t="s">
        <v>202</v>
      </c>
      <c r="C2643" t="s">
        <v>28</v>
      </c>
      <c r="D2643" t="s">
        <v>17</v>
      </c>
      <c r="E2643" t="s">
        <v>37</v>
      </c>
      <c r="F2643" s="18">
        <v>40633</v>
      </c>
      <c r="G2643">
        <v>890546023</v>
      </c>
      <c r="H2643" s="18">
        <v>40665</v>
      </c>
      <c r="I2643">
        <v>1213</v>
      </c>
      <c r="J2643">
        <v>205.7</v>
      </c>
      <c r="K2643">
        <v>117.11</v>
      </c>
      <c r="L2643">
        <v>249514.1</v>
      </c>
      <c r="M2643">
        <v>142054.43</v>
      </c>
      <c r="N2643">
        <v>107459.67</v>
      </c>
    </row>
    <row r="2644" spans="1:14">
      <c r="A2644" t="s">
        <v>26</v>
      </c>
      <c r="B2644" t="s">
        <v>104</v>
      </c>
      <c r="C2644" t="s">
        <v>79</v>
      </c>
      <c r="D2644" t="s">
        <v>21</v>
      </c>
      <c r="E2644" t="s">
        <v>29</v>
      </c>
      <c r="F2644" s="18">
        <v>41297</v>
      </c>
      <c r="G2644">
        <v>167172276</v>
      </c>
      <c r="H2644" s="18">
        <v>41337</v>
      </c>
      <c r="I2644">
        <v>8846</v>
      </c>
      <c r="J2644">
        <v>668.27</v>
      </c>
      <c r="K2644">
        <v>502.54</v>
      </c>
      <c r="L2644">
        <v>5911516.4199999999</v>
      </c>
      <c r="M2644">
        <v>4445468.84</v>
      </c>
      <c r="N2644">
        <v>1466047.58</v>
      </c>
    </row>
    <row r="2645" spans="1:14">
      <c r="A2645" t="s">
        <v>14</v>
      </c>
      <c r="B2645" t="s">
        <v>15</v>
      </c>
      <c r="C2645" t="s">
        <v>20</v>
      </c>
      <c r="D2645" t="s">
        <v>17</v>
      </c>
      <c r="E2645" t="s">
        <v>37</v>
      </c>
      <c r="F2645" s="18">
        <v>41407</v>
      </c>
      <c r="G2645">
        <v>223347175</v>
      </c>
      <c r="H2645" s="18">
        <v>41435</v>
      </c>
      <c r="I2645">
        <v>2247</v>
      </c>
      <c r="J2645">
        <v>152.58000000000001</v>
      </c>
      <c r="K2645">
        <v>97.44</v>
      </c>
      <c r="L2645">
        <v>342847.26</v>
      </c>
      <c r="M2645">
        <v>218947.68</v>
      </c>
      <c r="N2645">
        <v>123899.58</v>
      </c>
    </row>
    <row r="2646" spans="1:14">
      <c r="A2646" t="s">
        <v>26</v>
      </c>
      <c r="B2646" t="s">
        <v>81</v>
      </c>
      <c r="C2646" t="s">
        <v>36</v>
      </c>
      <c r="D2646" t="s">
        <v>17</v>
      </c>
      <c r="E2646" t="s">
        <v>29</v>
      </c>
      <c r="F2646" s="18">
        <v>42192</v>
      </c>
      <c r="G2646">
        <v>310682046</v>
      </c>
      <c r="H2646" s="18">
        <v>42239</v>
      </c>
      <c r="I2646">
        <v>6576</v>
      </c>
      <c r="J2646">
        <v>109.28</v>
      </c>
      <c r="K2646">
        <v>35.840000000000003</v>
      </c>
      <c r="L2646">
        <v>718625.28000000003</v>
      </c>
      <c r="M2646">
        <v>235683.84</v>
      </c>
      <c r="N2646">
        <v>482941.44</v>
      </c>
    </row>
    <row r="2647" spans="1:14">
      <c r="A2647" t="s">
        <v>40</v>
      </c>
      <c r="B2647" t="s">
        <v>127</v>
      </c>
      <c r="C2647" t="s">
        <v>20</v>
      </c>
      <c r="D2647" t="s">
        <v>21</v>
      </c>
      <c r="E2647" t="s">
        <v>18</v>
      </c>
      <c r="F2647" s="18">
        <v>41118</v>
      </c>
      <c r="G2647">
        <v>651100718</v>
      </c>
      <c r="H2647" s="18">
        <v>41151</v>
      </c>
      <c r="I2647">
        <v>4026</v>
      </c>
      <c r="J2647">
        <v>152.58000000000001</v>
      </c>
      <c r="K2647">
        <v>97.44</v>
      </c>
      <c r="L2647">
        <v>614287.07999999996</v>
      </c>
      <c r="M2647">
        <v>392293.44</v>
      </c>
      <c r="N2647">
        <v>221993.64</v>
      </c>
    </row>
    <row r="2648" spans="1:14">
      <c r="A2648" t="s">
        <v>31</v>
      </c>
      <c r="B2648" t="s">
        <v>61</v>
      </c>
      <c r="C2648" t="s">
        <v>16</v>
      </c>
      <c r="D2648" t="s">
        <v>17</v>
      </c>
      <c r="E2648" t="s">
        <v>22</v>
      </c>
      <c r="F2648" s="18">
        <v>41574</v>
      </c>
      <c r="G2648">
        <v>186839520</v>
      </c>
      <c r="H2648" s="18">
        <v>41612</v>
      </c>
      <c r="I2648">
        <v>8821</v>
      </c>
      <c r="J2648">
        <v>255.28</v>
      </c>
      <c r="K2648">
        <v>159.41999999999999</v>
      </c>
      <c r="L2648">
        <v>2251824.88</v>
      </c>
      <c r="M2648">
        <v>1406243.82</v>
      </c>
      <c r="N2648">
        <v>845581.06</v>
      </c>
    </row>
    <row r="2649" spans="1:14">
      <c r="A2649" t="s">
        <v>40</v>
      </c>
      <c r="B2649" t="s">
        <v>139</v>
      </c>
      <c r="C2649" t="s">
        <v>79</v>
      </c>
      <c r="D2649" t="s">
        <v>17</v>
      </c>
      <c r="E2649" t="s">
        <v>29</v>
      </c>
      <c r="F2649" s="18">
        <v>40423</v>
      </c>
      <c r="G2649">
        <v>630447280</v>
      </c>
      <c r="H2649" s="18">
        <v>40425</v>
      </c>
      <c r="I2649">
        <v>2215</v>
      </c>
      <c r="J2649">
        <v>668.27</v>
      </c>
      <c r="K2649">
        <v>502.54</v>
      </c>
      <c r="L2649">
        <v>1480218.05</v>
      </c>
      <c r="M2649">
        <v>1113126.1000000001</v>
      </c>
      <c r="N2649">
        <v>367091.95</v>
      </c>
    </row>
    <row r="2650" spans="1:14">
      <c r="A2650" t="s">
        <v>40</v>
      </c>
      <c r="B2650" t="s">
        <v>97</v>
      </c>
      <c r="C2650" t="s">
        <v>43</v>
      </c>
      <c r="D2650" t="s">
        <v>21</v>
      </c>
      <c r="E2650" t="s">
        <v>18</v>
      </c>
      <c r="F2650" s="18">
        <v>40448</v>
      </c>
      <c r="G2650">
        <v>614785325</v>
      </c>
      <c r="H2650" s="18">
        <v>40477</v>
      </c>
      <c r="I2650">
        <v>7494</v>
      </c>
      <c r="J2650">
        <v>651.21</v>
      </c>
      <c r="K2650">
        <v>524.96</v>
      </c>
      <c r="L2650">
        <v>4880167.74</v>
      </c>
      <c r="M2650">
        <v>3934050.24</v>
      </c>
      <c r="N2650">
        <v>946117.5</v>
      </c>
    </row>
    <row r="2651" spans="1:14">
      <c r="A2651" t="s">
        <v>23</v>
      </c>
      <c r="B2651" t="s">
        <v>192</v>
      </c>
      <c r="C2651" t="s">
        <v>50</v>
      </c>
      <c r="D2651" t="s">
        <v>17</v>
      </c>
      <c r="E2651" t="s">
        <v>37</v>
      </c>
      <c r="F2651" s="18">
        <v>40674</v>
      </c>
      <c r="G2651">
        <v>643027484</v>
      </c>
      <c r="H2651" s="18">
        <v>40681</v>
      </c>
      <c r="I2651">
        <v>4977</v>
      </c>
      <c r="J2651">
        <v>421.89</v>
      </c>
      <c r="K2651">
        <v>364.69</v>
      </c>
      <c r="L2651">
        <v>2099746.5299999998</v>
      </c>
      <c r="M2651">
        <v>1815062.13</v>
      </c>
      <c r="N2651">
        <v>284684.40000000002</v>
      </c>
    </row>
    <row r="2652" spans="1:14">
      <c r="A2652" t="s">
        <v>31</v>
      </c>
      <c r="B2652" t="s">
        <v>172</v>
      </c>
      <c r="C2652" t="s">
        <v>33</v>
      </c>
      <c r="D2652" t="s">
        <v>21</v>
      </c>
      <c r="E2652" t="s">
        <v>37</v>
      </c>
      <c r="F2652" s="18">
        <v>40512</v>
      </c>
      <c r="G2652">
        <v>838660085</v>
      </c>
      <c r="H2652" s="18">
        <v>40556</v>
      </c>
      <c r="I2652">
        <v>7011</v>
      </c>
      <c r="J2652">
        <v>81.73</v>
      </c>
      <c r="K2652">
        <v>56.67</v>
      </c>
      <c r="L2652">
        <v>573009.03</v>
      </c>
      <c r="M2652">
        <v>397313.37</v>
      </c>
      <c r="N2652">
        <v>175695.66</v>
      </c>
    </row>
    <row r="2653" spans="1:14">
      <c r="A2653" t="s">
        <v>34</v>
      </c>
      <c r="B2653" t="s">
        <v>195</v>
      </c>
      <c r="C2653" t="s">
        <v>33</v>
      </c>
      <c r="D2653" t="s">
        <v>17</v>
      </c>
      <c r="E2653" t="s">
        <v>29</v>
      </c>
      <c r="F2653" s="18">
        <v>41146</v>
      </c>
      <c r="G2653">
        <v>495481956</v>
      </c>
      <c r="H2653" s="18">
        <v>41176</v>
      </c>
      <c r="I2653">
        <v>2976</v>
      </c>
      <c r="J2653">
        <v>81.73</v>
      </c>
      <c r="K2653">
        <v>56.67</v>
      </c>
      <c r="L2653">
        <v>243228.48</v>
      </c>
      <c r="M2653">
        <v>168649.92</v>
      </c>
      <c r="N2653">
        <v>74578.559999999998</v>
      </c>
    </row>
    <row r="2654" spans="1:14">
      <c r="A2654" t="s">
        <v>23</v>
      </c>
      <c r="B2654" t="s">
        <v>148</v>
      </c>
      <c r="C2654" t="s">
        <v>25</v>
      </c>
      <c r="D2654" t="s">
        <v>17</v>
      </c>
      <c r="E2654" t="s">
        <v>29</v>
      </c>
      <c r="F2654" s="18">
        <v>41385</v>
      </c>
      <c r="G2654">
        <v>327604424</v>
      </c>
      <c r="H2654" s="18">
        <v>41407</v>
      </c>
      <c r="I2654">
        <v>4284</v>
      </c>
      <c r="J2654">
        <v>47.45</v>
      </c>
      <c r="K2654">
        <v>31.79</v>
      </c>
      <c r="L2654">
        <v>203275.8</v>
      </c>
      <c r="M2654">
        <v>136188.35999999999</v>
      </c>
      <c r="N2654">
        <v>67087.44</v>
      </c>
    </row>
    <row r="2655" spans="1:14">
      <c r="A2655" t="s">
        <v>23</v>
      </c>
      <c r="B2655" t="s">
        <v>103</v>
      </c>
      <c r="C2655" t="s">
        <v>50</v>
      </c>
      <c r="D2655" t="s">
        <v>21</v>
      </c>
      <c r="E2655" t="s">
        <v>18</v>
      </c>
      <c r="F2655" s="18">
        <v>41808</v>
      </c>
      <c r="G2655">
        <v>219451320</v>
      </c>
      <c r="H2655" s="18">
        <v>41822</v>
      </c>
      <c r="I2655">
        <v>9377</v>
      </c>
      <c r="J2655">
        <v>421.89</v>
      </c>
      <c r="K2655">
        <v>364.69</v>
      </c>
      <c r="L2655">
        <v>3956062.53</v>
      </c>
      <c r="M2655">
        <v>3419698.13</v>
      </c>
      <c r="N2655">
        <v>536364.4</v>
      </c>
    </row>
    <row r="2656" spans="1:14">
      <c r="A2656" t="s">
        <v>23</v>
      </c>
      <c r="B2656" t="s">
        <v>168</v>
      </c>
      <c r="C2656" t="s">
        <v>33</v>
      </c>
      <c r="D2656" t="s">
        <v>17</v>
      </c>
      <c r="E2656" t="s">
        <v>37</v>
      </c>
      <c r="F2656" s="18">
        <v>40617</v>
      </c>
      <c r="G2656">
        <v>575758969</v>
      </c>
      <c r="H2656" s="18">
        <v>40631</v>
      </c>
      <c r="I2656">
        <v>8729</v>
      </c>
      <c r="J2656">
        <v>81.73</v>
      </c>
      <c r="K2656">
        <v>56.67</v>
      </c>
      <c r="L2656">
        <v>713421.17</v>
      </c>
      <c r="M2656">
        <v>494672.43</v>
      </c>
      <c r="N2656">
        <v>218748.74</v>
      </c>
    </row>
    <row r="2657" spans="1:14">
      <c r="A2657" t="s">
        <v>31</v>
      </c>
      <c r="B2657" t="s">
        <v>61</v>
      </c>
      <c r="C2657" t="s">
        <v>20</v>
      </c>
      <c r="D2657" t="s">
        <v>17</v>
      </c>
      <c r="E2657" t="s">
        <v>37</v>
      </c>
      <c r="F2657" s="18">
        <v>40552</v>
      </c>
      <c r="G2657">
        <v>971576201</v>
      </c>
      <c r="H2657" s="18">
        <v>40569</v>
      </c>
      <c r="I2657">
        <v>9843</v>
      </c>
      <c r="J2657">
        <v>152.58000000000001</v>
      </c>
      <c r="K2657">
        <v>97.44</v>
      </c>
      <c r="L2657">
        <v>1501844.94</v>
      </c>
      <c r="M2657">
        <v>959101.92</v>
      </c>
      <c r="N2657">
        <v>542743.02</v>
      </c>
    </row>
    <row r="2658" spans="1:14">
      <c r="A2658" t="s">
        <v>23</v>
      </c>
      <c r="B2658" t="s">
        <v>120</v>
      </c>
      <c r="C2658" t="s">
        <v>43</v>
      </c>
      <c r="D2658" t="s">
        <v>21</v>
      </c>
      <c r="E2658" t="s">
        <v>37</v>
      </c>
      <c r="F2658" s="18">
        <v>41977</v>
      </c>
      <c r="G2658">
        <v>602264344</v>
      </c>
      <c r="H2658" s="18">
        <v>42011</v>
      </c>
      <c r="I2658">
        <v>2258</v>
      </c>
      <c r="J2658">
        <v>651.21</v>
      </c>
      <c r="K2658">
        <v>524.96</v>
      </c>
      <c r="L2658">
        <v>1470432.18</v>
      </c>
      <c r="M2658">
        <v>1185359.68</v>
      </c>
      <c r="N2658">
        <v>285072.5</v>
      </c>
    </row>
    <row r="2659" spans="1:14">
      <c r="A2659" t="s">
        <v>53</v>
      </c>
      <c r="B2659" t="s">
        <v>142</v>
      </c>
      <c r="C2659" t="s">
        <v>20</v>
      </c>
      <c r="D2659" t="s">
        <v>17</v>
      </c>
      <c r="E2659" t="s">
        <v>37</v>
      </c>
      <c r="F2659" s="18">
        <v>41495</v>
      </c>
      <c r="G2659">
        <v>533497226</v>
      </c>
      <c r="H2659" s="18">
        <v>41505</v>
      </c>
      <c r="I2659">
        <v>2539</v>
      </c>
      <c r="J2659">
        <v>152.58000000000001</v>
      </c>
      <c r="K2659">
        <v>97.44</v>
      </c>
      <c r="L2659">
        <v>387400.62</v>
      </c>
      <c r="M2659">
        <v>247400.16</v>
      </c>
      <c r="N2659">
        <v>140000.46</v>
      </c>
    </row>
    <row r="2660" spans="1:14">
      <c r="A2660" t="s">
        <v>26</v>
      </c>
      <c r="B2660" t="s">
        <v>87</v>
      </c>
      <c r="C2660" t="s">
        <v>45</v>
      </c>
      <c r="D2660" t="s">
        <v>17</v>
      </c>
      <c r="E2660" t="s">
        <v>18</v>
      </c>
      <c r="F2660" s="18">
        <v>41631</v>
      </c>
      <c r="G2660">
        <v>551261174</v>
      </c>
      <c r="H2660" s="18">
        <v>41638</v>
      </c>
      <c r="I2660">
        <v>9287</v>
      </c>
      <c r="J2660">
        <v>437.2</v>
      </c>
      <c r="K2660">
        <v>263.33</v>
      </c>
      <c r="L2660">
        <v>4060276.4</v>
      </c>
      <c r="M2660">
        <v>2445545.71</v>
      </c>
      <c r="N2660">
        <v>1614730.69</v>
      </c>
    </row>
    <row r="2661" spans="1:14">
      <c r="A2661" t="s">
        <v>26</v>
      </c>
      <c r="B2661" t="s">
        <v>183</v>
      </c>
      <c r="C2661" t="s">
        <v>33</v>
      </c>
      <c r="D2661" t="s">
        <v>21</v>
      </c>
      <c r="E2661" t="s">
        <v>18</v>
      </c>
      <c r="F2661" s="18">
        <v>41148</v>
      </c>
      <c r="G2661">
        <v>511855018</v>
      </c>
      <c r="H2661" s="18">
        <v>41172</v>
      </c>
      <c r="I2661">
        <v>8129</v>
      </c>
      <c r="J2661">
        <v>81.73</v>
      </c>
      <c r="K2661">
        <v>56.67</v>
      </c>
      <c r="L2661">
        <v>664383.17000000004</v>
      </c>
      <c r="M2661">
        <v>460670.43</v>
      </c>
      <c r="N2661">
        <v>203712.74</v>
      </c>
    </row>
    <row r="2662" spans="1:14">
      <c r="A2662" t="s">
        <v>23</v>
      </c>
      <c r="B2662" t="s">
        <v>82</v>
      </c>
      <c r="C2662" t="s">
        <v>28</v>
      </c>
      <c r="D2662" t="s">
        <v>21</v>
      </c>
      <c r="E2662" t="s">
        <v>37</v>
      </c>
      <c r="F2662" s="18">
        <v>41965</v>
      </c>
      <c r="G2662">
        <v>791890084</v>
      </c>
      <c r="H2662" s="18">
        <v>41988</v>
      </c>
      <c r="I2662">
        <v>6728</v>
      </c>
      <c r="J2662">
        <v>205.7</v>
      </c>
      <c r="K2662">
        <v>117.11</v>
      </c>
      <c r="L2662">
        <v>1383949.6</v>
      </c>
      <c r="M2662">
        <v>787916.08</v>
      </c>
      <c r="N2662">
        <v>596033.52</v>
      </c>
    </row>
    <row r="2663" spans="1:14">
      <c r="A2663" t="s">
        <v>40</v>
      </c>
      <c r="B2663" t="s">
        <v>144</v>
      </c>
      <c r="C2663" t="s">
        <v>20</v>
      </c>
      <c r="D2663" t="s">
        <v>21</v>
      </c>
      <c r="E2663" t="s">
        <v>29</v>
      </c>
      <c r="F2663" s="18">
        <v>42242</v>
      </c>
      <c r="G2663">
        <v>938290202</v>
      </c>
      <c r="H2663" s="18">
        <v>42245</v>
      </c>
      <c r="I2663">
        <v>9777</v>
      </c>
      <c r="J2663">
        <v>152.58000000000001</v>
      </c>
      <c r="K2663">
        <v>97.44</v>
      </c>
      <c r="L2663">
        <v>1491774.66</v>
      </c>
      <c r="M2663">
        <v>952670.88</v>
      </c>
      <c r="N2663">
        <v>539103.78</v>
      </c>
    </row>
    <row r="2664" spans="1:14">
      <c r="A2664" t="s">
        <v>34</v>
      </c>
      <c r="B2664" t="s">
        <v>195</v>
      </c>
      <c r="C2664" t="s">
        <v>50</v>
      </c>
      <c r="D2664" t="s">
        <v>21</v>
      </c>
      <c r="E2664" t="s">
        <v>18</v>
      </c>
      <c r="F2664" s="18">
        <v>40527</v>
      </c>
      <c r="G2664">
        <v>118291699</v>
      </c>
      <c r="H2664" s="18">
        <v>40558</v>
      </c>
      <c r="I2664">
        <v>3997</v>
      </c>
      <c r="J2664">
        <v>421.89</v>
      </c>
      <c r="K2664">
        <v>364.69</v>
      </c>
      <c r="L2664">
        <v>1686294.33</v>
      </c>
      <c r="M2664">
        <v>1457665.93</v>
      </c>
      <c r="N2664">
        <v>228628.4</v>
      </c>
    </row>
    <row r="2665" spans="1:14">
      <c r="A2665" t="s">
        <v>26</v>
      </c>
      <c r="B2665" t="s">
        <v>209</v>
      </c>
      <c r="C2665" t="s">
        <v>45</v>
      </c>
      <c r="D2665" t="s">
        <v>17</v>
      </c>
      <c r="E2665" t="s">
        <v>18</v>
      </c>
      <c r="F2665" s="18">
        <v>42673</v>
      </c>
      <c r="G2665">
        <v>269443404</v>
      </c>
      <c r="H2665" s="18">
        <v>42679</v>
      </c>
      <c r="I2665">
        <v>3146</v>
      </c>
      <c r="J2665">
        <v>437.2</v>
      </c>
      <c r="K2665">
        <v>263.33</v>
      </c>
      <c r="L2665">
        <v>1375431.2</v>
      </c>
      <c r="M2665">
        <v>828436.18</v>
      </c>
      <c r="N2665">
        <v>546995.02</v>
      </c>
    </row>
    <row r="2666" spans="1:14">
      <c r="A2666" t="s">
        <v>23</v>
      </c>
      <c r="B2666" t="s">
        <v>116</v>
      </c>
      <c r="C2666" t="s">
        <v>59</v>
      </c>
      <c r="D2666" t="s">
        <v>21</v>
      </c>
      <c r="E2666" t="s">
        <v>22</v>
      </c>
      <c r="F2666" s="18">
        <v>41089</v>
      </c>
      <c r="G2666">
        <v>249606645</v>
      </c>
      <c r="H2666" s="18">
        <v>41135</v>
      </c>
      <c r="I2666">
        <v>3008</v>
      </c>
      <c r="J2666">
        <v>9.33</v>
      </c>
      <c r="K2666">
        <v>6.92</v>
      </c>
      <c r="L2666">
        <v>28064.639999999999</v>
      </c>
      <c r="M2666">
        <v>20815.36</v>
      </c>
      <c r="N2666">
        <v>7249.28</v>
      </c>
    </row>
    <row r="2667" spans="1:14">
      <c r="A2667" t="s">
        <v>34</v>
      </c>
      <c r="B2667" t="s">
        <v>68</v>
      </c>
      <c r="C2667" t="s">
        <v>36</v>
      </c>
      <c r="D2667" t="s">
        <v>21</v>
      </c>
      <c r="E2667" t="s">
        <v>29</v>
      </c>
      <c r="F2667" s="18">
        <v>41023</v>
      </c>
      <c r="G2667">
        <v>786955249</v>
      </c>
      <c r="H2667" s="18">
        <v>41025</v>
      </c>
      <c r="I2667">
        <v>6401</v>
      </c>
      <c r="J2667">
        <v>109.28</v>
      </c>
      <c r="K2667">
        <v>35.840000000000003</v>
      </c>
      <c r="L2667">
        <v>699501.28</v>
      </c>
      <c r="M2667">
        <v>229411.84</v>
      </c>
      <c r="N2667">
        <v>470089.44</v>
      </c>
    </row>
    <row r="2668" spans="1:14">
      <c r="A2668" t="s">
        <v>31</v>
      </c>
      <c r="B2668" t="s">
        <v>49</v>
      </c>
      <c r="C2668" t="s">
        <v>16</v>
      </c>
      <c r="D2668" t="s">
        <v>17</v>
      </c>
      <c r="E2668" t="s">
        <v>29</v>
      </c>
      <c r="F2668" s="18">
        <v>42580</v>
      </c>
      <c r="G2668">
        <v>429975545</v>
      </c>
      <c r="H2668" s="18">
        <v>42624</v>
      </c>
      <c r="I2668">
        <v>8174</v>
      </c>
      <c r="J2668">
        <v>255.28</v>
      </c>
      <c r="K2668">
        <v>159.41999999999999</v>
      </c>
      <c r="L2668">
        <v>2086658.72</v>
      </c>
      <c r="M2668">
        <v>1303099.08</v>
      </c>
      <c r="N2668">
        <v>783559.64</v>
      </c>
    </row>
    <row r="2669" spans="1:14">
      <c r="A2669" t="s">
        <v>23</v>
      </c>
      <c r="B2669" t="s">
        <v>82</v>
      </c>
      <c r="C2669" t="s">
        <v>79</v>
      </c>
      <c r="D2669" t="s">
        <v>21</v>
      </c>
      <c r="E2669" t="s">
        <v>22</v>
      </c>
      <c r="F2669" s="18">
        <v>42102</v>
      </c>
      <c r="G2669">
        <v>497466361</v>
      </c>
      <c r="H2669" s="18">
        <v>42125</v>
      </c>
      <c r="I2669">
        <v>206</v>
      </c>
      <c r="J2669">
        <v>668.27</v>
      </c>
      <c r="K2669">
        <v>502.54</v>
      </c>
      <c r="L2669">
        <v>137663.62</v>
      </c>
      <c r="M2669">
        <v>103523.24</v>
      </c>
      <c r="N2669">
        <v>34140.379999999997</v>
      </c>
    </row>
    <row r="2670" spans="1:14">
      <c r="A2670" t="s">
        <v>31</v>
      </c>
      <c r="B2670" t="s">
        <v>39</v>
      </c>
      <c r="C2670" t="s">
        <v>28</v>
      </c>
      <c r="D2670" t="s">
        <v>17</v>
      </c>
      <c r="E2670" t="s">
        <v>22</v>
      </c>
      <c r="F2670" s="18">
        <v>41856</v>
      </c>
      <c r="G2670">
        <v>128539025</v>
      </c>
      <c r="H2670" s="18">
        <v>41867</v>
      </c>
      <c r="I2670">
        <v>6409</v>
      </c>
      <c r="J2670">
        <v>205.7</v>
      </c>
      <c r="K2670">
        <v>117.11</v>
      </c>
      <c r="L2670">
        <v>1318331.3</v>
      </c>
      <c r="M2670">
        <v>750557.99</v>
      </c>
      <c r="N2670">
        <v>567773.31000000006</v>
      </c>
    </row>
    <row r="2671" spans="1:14">
      <c r="A2671" t="s">
        <v>26</v>
      </c>
      <c r="B2671" t="s">
        <v>46</v>
      </c>
      <c r="C2671" t="s">
        <v>36</v>
      </c>
      <c r="D2671" t="s">
        <v>17</v>
      </c>
      <c r="E2671" t="s">
        <v>18</v>
      </c>
      <c r="F2671" s="18">
        <v>40345</v>
      </c>
      <c r="G2671">
        <v>332617366</v>
      </c>
      <c r="H2671" s="18">
        <v>40359</v>
      </c>
      <c r="I2671">
        <v>7725</v>
      </c>
      <c r="J2671">
        <v>109.28</v>
      </c>
      <c r="K2671">
        <v>35.840000000000003</v>
      </c>
      <c r="L2671">
        <v>844188</v>
      </c>
      <c r="M2671">
        <v>276864</v>
      </c>
      <c r="N2671">
        <v>567324</v>
      </c>
    </row>
    <row r="2672" spans="1:14">
      <c r="A2672" t="s">
        <v>23</v>
      </c>
      <c r="B2672" t="s">
        <v>207</v>
      </c>
      <c r="C2672" t="s">
        <v>36</v>
      </c>
      <c r="D2672" t="s">
        <v>21</v>
      </c>
      <c r="E2672" t="s">
        <v>29</v>
      </c>
      <c r="F2672" s="18">
        <v>41996</v>
      </c>
      <c r="G2672">
        <v>839437711</v>
      </c>
      <c r="H2672" s="18">
        <v>41997</v>
      </c>
      <c r="I2672">
        <v>7128</v>
      </c>
      <c r="J2672">
        <v>109.28</v>
      </c>
      <c r="K2672">
        <v>35.840000000000003</v>
      </c>
      <c r="L2672">
        <v>778947.84</v>
      </c>
      <c r="M2672">
        <v>255467.51999999999</v>
      </c>
      <c r="N2672">
        <v>523480.32000000001</v>
      </c>
    </row>
    <row r="2673" spans="1:14">
      <c r="A2673" t="s">
        <v>23</v>
      </c>
      <c r="B2673" t="s">
        <v>70</v>
      </c>
      <c r="C2673" t="s">
        <v>43</v>
      </c>
      <c r="D2673" t="s">
        <v>17</v>
      </c>
      <c r="E2673" t="s">
        <v>37</v>
      </c>
      <c r="F2673" s="18">
        <v>41943</v>
      </c>
      <c r="G2673">
        <v>549048888</v>
      </c>
      <c r="H2673" s="18">
        <v>41975</v>
      </c>
      <c r="I2673">
        <v>4622</v>
      </c>
      <c r="J2673">
        <v>651.21</v>
      </c>
      <c r="K2673">
        <v>524.96</v>
      </c>
      <c r="L2673">
        <v>3009892.62</v>
      </c>
      <c r="M2673">
        <v>2426365.12</v>
      </c>
      <c r="N2673">
        <v>583527.5</v>
      </c>
    </row>
    <row r="2674" spans="1:14">
      <c r="A2674" t="s">
        <v>34</v>
      </c>
      <c r="B2674" t="s">
        <v>215</v>
      </c>
      <c r="C2674" t="s">
        <v>36</v>
      </c>
      <c r="D2674" t="s">
        <v>17</v>
      </c>
      <c r="E2674" t="s">
        <v>29</v>
      </c>
      <c r="F2674" s="18">
        <v>41240</v>
      </c>
      <c r="G2674">
        <v>681812226</v>
      </c>
      <c r="H2674" s="18">
        <v>41267</v>
      </c>
      <c r="I2674">
        <v>2244</v>
      </c>
      <c r="J2674">
        <v>109.28</v>
      </c>
      <c r="K2674">
        <v>35.840000000000003</v>
      </c>
      <c r="L2674">
        <v>245224.32000000001</v>
      </c>
      <c r="M2674">
        <v>80424.960000000006</v>
      </c>
      <c r="N2674">
        <v>164799.35999999999</v>
      </c>
    </row>
    <row r="2675" spans="1:14">
      <c r="A2675" t="s">
        <v>40</v>
      </c>
      <c r="B2675" t="s">
        <v>41</v>
      </c>
      <c r="C2675" t="s">
        <v>16</v>
      </c>
      <c r="D2675" t="s">
        <v>21</v>
      </c>
      <c r="E2675" t="s">
        <v>22</v>
      </c>
      <c r="F2675" s="18">
        <v>42715</v>
      </c>
      <c r="G2675">
        <v>728401553</v>
      </c>
      <c r="H2675" s="18">
        <v>42762</v>
      </c>
      <c r="I2675">
        <v>9061</v>
      </c>
      <c r="J2675">
        <v>255.28</v>
      </c>
      <c r="K2675">
        <v>159.41999999999999</v>
      </c>
      <c r="L2675">
        <v>2313092.08</v>
      </c>
      <c r="M2675">
        <v>1444504.62</v>
      </c>
      <c r="N2675">
        <v>868587.46</v>
      </c>
    </row>
    <row r="2676" spans="1:14">
      <c r="A2676" t="s">
        <v>14</v>
      </c>
      <c r="B2676" t="s">
        <v>152</v>
      </c>
      <c r="C2676" t="s">
        <v>25</v>
      </c>
      <c r="D2676" t="s">
        <v>21</v>
      </c>
      <c r="E2676" t="s">
        <v>37</v>
      </c>
      <c r="F2676" s="18">
        <v>41284</v>
      </c>
      <c r="G2676">
        <v>699803197</v>
      </c>
      <c r="H2676" s="18">
        <v>41298</v>
      </c>
      <c r="I2676">
        <v>6172</v>
      </c>
      <c r="J2676">
        <v>47.45</v>
      </c>
      <c r="K2676">
        <v>31.79</v>
      </c>
      <c r="L2676">
        <v>292861.40000000002</v>
      </c>
      <c r="M2676">
        <v>196207.88</v>
      </c>
      <c r="N2676">
        <v>96653.52</v>
      </c>
    </row>
    <row r="2677" spans="1:14">
      <c r="A2677" t="s">
        <v>40</v>
      </c>
      <c r="B2677" t="s">
        <v>41</v>
      </c>
      <c r="C2677" t="s">
        <v>33</v>
      </c>
      <c r="D2677" t="s">
        <v>17</v>
      </c>
      <c r="E2677" t="s">
        <v>37</v>
      </c>
      <c r="F2677" s="18">
        <v>41936</v>
      </c>
      <c r="G2677">
        <v>677315986</v>
      </c>
      <c r="H2677" s="18">
        <v>41977</v>
      </c>
      <c r="I2677">
        <v>1706</v>
      </c>
      <c r="J2677">
        <v>81.73</v>
      </c>
      <c r="K2677">
        <v>56.67</v>
      </c>
      <c r="L2677">
        <v>139431.38</v>
      </c>
      <c r="M2677">
        <v>96679.02</v>
      </c>
      <c r="N2677">
        <v>42752.36</v>
      </c>
    </row>
    <row r="2678" spans="1:14">
      <c r="A2678" t="s">
        <v>31</v>
      </c>
      <c r="B2678" t="s">
        <v>163</v>
      </c>
      <c r="C2678" t="s">
        <v>33</v>
      </c>
      <c r="D2678" t="s">
        <v>21</v>
      </c>
      <c r="E2678" t="s">
        <v>37</v>
      </c>
      <c r="F2678" s="18">
        <v>41749</v>
      </c>
      <c r="G2678">
        <v>362551248</v>
      </c>
      <c r="H2678" s="18">
        <v>41749</v>
      </c>
      <c r="I2678">
        <v>5826</v>
      </c>
      <c r="J2678">
        <v>81.73</v>
      </c>
      <c r="K2678">
        <v>56.67</v>
      </c>
      <c r="L2678">
        <v>476158.98</v>
      </c>
      <c r="M2678">
        <v>330159.42</v>
      </c>
      <c r="N2678">
        <v>145999.56</v>
      </c>
    </row>
    <row r="2679" spans="1:14">
      <c r="A2679" t="s">
        <v>23</v>
      </c>
      <c r="B2679" t="s">
        <v>80</v>
      </c>
      <c r="C2679" t="s">
        <v>20</v>
      </c>
      <c r="D2679" t="s">
        <v>17</v>
      </c>
      <c r="E2679" t="s">
        <v>37</v>
      </c>
      <c r="F2679" s="18">
        <v>42341</v>
      </c>
      <c r="G2679">
        <v>427432811</v>
      </c>
      <c r="H2679" s="18">
        <v>42349</v>
      </c>
      <c r="I2679">
        <v>5722</v>
      </c>
      <c r="J2679">
        <v>152.58000000000001</v>
      </c>
      <c r="K2679">
        <v>97.44</v>
      </c>
      <c r="L2679">
        <v>873062.76</v>
      </c>
      <c r="M2679">
        <v>557551.68000000005</v>
      </c>
      <c r="N2679">
        <v>315511.08</v>
      </c>
    </row>
    <row r="2680" spans="1:14">
      <c r="A2680" t="s">
        <v>14</v>
      </c>
      <c r="B2680" t="s">
        <v>115</v>
      </c>
      <c r="C2680" t="s">
        <v>20</v>
      </c>
      <c r="D2680" t="s">
        <v>17</v>
      </c>
      <c r="E2680" t="s">
        <v>18</v>
      </c>
      <c r="F2680" s="18">
        <v>40184</v>
      </c>
      <c r="G2680">
        <v>264197003</v>
      </c>
      <c r="H2680" s="18">
        <v>40223</v>
      </c>
      <c r="I2680">
        <v>619</v>
      </c>
      <c r="J2680">
        <v>152.58000000000001</v>
      </c>
      <c r="K2680">
        <v>97.44</v>
      </c>
      <c r="L2680">
        <v>94447.02</v>
      </c>
      <c r="M2680">
        <v>60315.360000000001</v>
      </c>
      <c r="N2680">
        <v>34131.660000000003</v>
      </c>
    </row>
    <row r="2681" spans="1:14">
      <c r="A2681" t="s">
        <v>40</v>
      </c>
      <c r="B2681" t="s">
        <v>167</v>
      </c>
      <c r="C2681" t="s">
        <v>71</v>
      </c>
      <c r="D2681" t="s">
        <v>17</v>
      </c>
      <c r="E2681" t="s">
        <v>22</v>
      </c>
      <c r="F2681" s="18">
        <v>41822</v>
      </c>
      <c r="G2681">
        <v>235392653</v>
      </c>
      <c r="H2681" s="18">
        <v>41828</v>
      </c>
      <c r="I2681">
        <v>6772</v>
      </c>
      <c r="J2681">
        <v>154.06</v>
      </c>
      <c r="K2681">
        <v>90.93</v>
      </c>
      <c r="L2681">
        <v>1043294.32</v>
      </c>
      <c r="M2681">
        <v>615777.96</v>
      </c>
      <c r="N2681">
        <v>427516.36</v>
      </c>
    </row>
    <row r="2682" spans="1:14">
      <c r="A2682" t="s">
        <v>31</v>
      </c>
      <c r="B2682" t="s">
        <v>67</v>
      </c>
      <c r="C2682" t="s">
        <v>79</v>
      </c>
      <c r="D2682" t="s">
        <v>21</v>
      </c>
      <c r="E2682" t="s">
        <v>37</v>
      </c>
      <c r="F2682" s="18">
        <v>40357</v>
      </c>
      <c r="G2682">
        <v>323881089</v>
      </c>
      <c r="H2682" s="18">
        <v>40398</v>
      </c>
      <c r="I2682">
        <v>2467</v>
      </c>
      <c r="J2682">
        <v>668.27</v>
      </c>
      <c r="K2682">
        <v>502.54</v>
      </c>
      <c r="L2682">
        <v>1648622.09</v>
      </c>
      <c r="M2682">
        <v>1239766.18</v>
      </c>
      <c r="N2682">
        <v>408855.91</v>
      </c>
    </row>
    <row r="2683" spans="1:14">
      <c r="A2683" t="s">
        <v>23</v>
      </c>
      <c r="B2683" t="s">
        <v>191</v>
      </c>
      <c r="C2683" t="s">
        <v>43</v>
      </c>
      <c r="D2683" t="s">
        <v>17</v>
      </c>
      <c r="E2683" t="s">
        <v>37</v>
      </c>
      <c r="F2683" s="18">
        <v>41729</v>
      </c>
      <c r="G2683">
        <v>582836139</v>
      </c>
      <c r="H2683" s="18">
        <v>41734</v>
      </c>
      <c r="I2683">
        <v>3020</v>
      </c>
      <c r="J2683">
        <v>651.21</v>
      </c>
      <c r="K2683">
        <v>524.96</v>
      </c>
      <c r="L2683">
        <v>1966654.2</v>
      </c>
      <c r="M2683">
        <v>1585379.2</v>
      </c>
      <c r="N2683">
        <v>381275</v>
      </c>
    </row>
    <row r="2684" spans="1:14">
      <c r="A2684" t="s">
        <v>40</v>
      </c>
      <c r="B2684" t="s">
        <v>77</v>
      </c>
      <c r="C2684" t="s">
        <v>79</v>
      </c>
      <c r="D2684" t="s">
        <v>17</v>
      </c>
      <c r="E2684" t="s">
        <v>37</v>
      </c>
      <c r="F2684" s="18">
        <v>41201</v>
      </c>
      <c r="G2684">
        <v>685744130</v>
      </c>
      <c r="H2684" s="18">
        <v>41233</v>
      </c>
      <c r="I2684">
        <v>5782</v>
      </c>
      <c r="J2684">
        <v>668.27</v>
      </c>
      <c r="K2684">
        <v>502.54</v>
      </c>
      <c r="L2684">
        <v>3863937.14</v>
      </c>
      <c r="M2684">
        <v>2905686.28</v>
      </c>
      <c r="N2684">
        <v>958250.86</v>
      </c>
    </row>
    <row r="2685" spans="1:14">
      <c r="A2685" t="s">
        <v>40</v>
      </c>
      <c r="B2685" t="s">
        <v>167</v>
      </c>
      <c r="C2685" t="s">
        <v>16</v>
      </c>
      <c r="D2685" t="s">
        <v>21</v>
      </c>
      <c r="E2685" t="s">
        <v>18</v>
      </c>
      <c r="F2685" s="18">
        <v>41340</v>
      </c>
      <c r="G2685">
        <v>376403892</v>
      </c>
      <c r="H2685" s="18">
        <v>41378</v>
      </c>
      <c r="I2685">
        <v>5131</v>
      </c>
      <c r="J2685">
        <v>255.28</v>
      </c>
      <c r="K2685">
        <v>159.41999999999999</v>
      </c>
      <c r="L2685">
        <v>1309841.68</v>
      </c>
      <c r="M2685">
        <v>817984.02</v>
      </c>
      <c r="N2685">
        <v>491857.66</v>
      </c>
    </row>
    <row r="2686" spans="1:14">
      <c r="A2686" t="s">
        <v>14</v>
      </c>
      <c r="B2686" t="s">
        <v>115</v>
      </c>
      <c r="C2686" t="s">
        <v>71</v>
      </c>
      <c r="D2686" t="s">
        <v>17</v>
      </c>
      <c r="E2686" t="s">
        <v>22</v>
      </c>
      <c r="F2686" s="18">
        <v>42337</v>
      </c>
      <c r="G2686">
        <v>818926751</v>
      </c>
      <c r="H2686" s="18">
        <v>42340</v>
      </c>
      <c r="I2686">
        <v>7479</v>
      </c>
      <c r="J2686">
        <v>154.06</v>
      </c>
      <c r="K2686">
        <v>90.93</v>
      </c>
      <c r="L2686">
        <v>1152214.74</v>
      </c>
      <c r="M2686">
        <v>680065.47</v>
      </c>
      <c r="N2686">
        <v>472149.27</v>
      </c>
    </row>
    <row r="2687" spans="1:14">
      <c r="A2687" t="s">
        <v>34</v>
      </c>
      <c r="B2687" t="s">
        <v>35</v>
      </c>
      <c r="C2687" t="s">
        <v>25</v>
      </c>
      <c r="D2687" t="s">
        <v>17</v>
      </c>
      <c r="E2687" t="s">
        <v>22</v>
      </c>
      <c r="F2687" s="18">
        <v>40622</v>
      </c>
      <c r="G2687">
        <v>547736537</v>
      </c>
      <c r="H2687" s="18">
        <v>40670</v>
      </c>
      <c r="I2687">
        <v>6268</v>
      </c>
      <c r="J2687">
        <v>47.45</v>
      </c>
      <c r="K2687">
        <v>31.79</v>
      </c>
      <c r="L2687">
        <v>297416.59999999998</v>
      </c>
      <c r="M2687">
        <v>199259.72</v>
      </c>
      <c r="N2687">
        <v>98156.88</v>
      </c>
    </row>
    <row r="2688" spans="1:14">
      <c r="A2688" t="s">
        <v>31</v>
      </c>
      <c r="B2688" t="s">
        <v>96</v>
      </c>
      <c r="C2688" t="s">
        <v>79</v>
      </c>
      <c r="D2688" t="s">
        <v>21</v>
      </c>
      <c r="E2688" t="s">
        <v>22</v>
      </c>
      <c r="F2688" s="18">
        <v>41312</v>
      </c>
      <c r="G2688">
        <v>417569577</v>
      </c>
      <c r="H2688" s="18">
        <v>41315</v>
      </c>
      <c r="I2688">
        <v>6972</v>
      </c>
      <c r="J2688">
        <v>668.27</v>
      </c>
      <c r="K2688">
        <v>502.54</v>
      </c>
      <c r="L2688">
        <v>4659178.4400000004</v>
      </c>
      <c r="M2688">
        <v>3503708.88</v>
      </c>
      <c r="N2688">
        <v>1155469.56</v>
      </c>
    </row>
    <row r="2689" spans="1:14">
      <c r="A2689" t="s">
        <v>31</v>
      </c>
      <c r="B2689" t="s">
        <v>57</v>
      </c>
      <c r="C2689" t="s">
        <v>36</v>
      </c>
      <c r="D2689" t="s">
        <v>17</v>
      </c>
      <c r="E2689" t="s">
        <v>22</v>
      </c>
      <c r="F2689" s="18">
        <v>40233</v>
      </c>
      <c r="G2689">
        <v>453474700</v>
      </c>
      <c r="H2689" s="18">
        <v>40276</v>
      </c>
      <c r="I2689">
        <v>2096</v>
      </c>
      <c r="J2689">
        <v>109.28</v>
      </c>
      <c r="K2689">
        <v>35.840000000000003</v>
      </c>
      <c r="L2689">
        <v>229050.88</v>
      </c>
      <c r="M2689">
        <v>75120.639999999999</v>
      </c>
      <c r="N2689">
        <v>153930.23999999999</v>
      </c>
    </row>
    <row r="2690" spans="1:14">
      <c r="A2690" t="s">
        <v>14</v>
      </c>
      <c r="B2690" t="s">
        <v>157</v>
      </c>
      <c r="C2690" t="s">
        <v>36</v>
      </c>
      <c r="D2690" t="s">
        <v>21</v>
      </c>
      <c r="E2690" t="s">
        <v>37</v>
      </c>
      <c r="F2690" s="18">
        <v>41897</v>
      </c>
      <c r="G2690">
        <v>300813233</v>
      </c>
      <c r="H2690" s="18">
        <v>41945</v>
      </c>
      <c r="I2690">
        <v>6175</v>
      </c>
      <c r="J2690">
        <v>109.28</v>
      </c>
      <c r="K2690">
        <v>35.840000000000003</v>
      </c>
      <c r="L2690">
        <v>674804</v>
      </c>
      <c r="M2690">
        <v>221312</v>
      </c>
      <c r="N2690">
        <v>453492</v>
      </c>
    </row>
    <row r="2691" spans="1:14">
      <c r="A2691" t="s">
        <v>40</v>
      </c>
      <c r="B2691" t="s">
        <v>200</v>
      </c>
      <c r="C2691" t="s">
        <v>79</v>
      </c>
      <c r="D2691" t="s">
        <v>17</v>
      </c>
      <c r="E2691" t="s">
        <v>29</v>
      </c>
      <c r="F2691" s="18">
        <v>41525</v>
      </c>
      <c r="G2691">
        <v>575259006</v>
      </c>
      <c r="H2691" s="18">
        <v>41567</v>
      </c>
      <c r="I2691">
        <v>778</v>
      </c>
      <c r="J2691">
        <v>668.27</v>
      </c>
      <c r="K2691">
        <v>502.54</v>
      </c>
      <c r="L2691">
        <v>519914.06</v>
      </c>
      <c r="M2691">
        <v>390976.12</v>
      </c>
      <c r="N2691">
        <v>128937.94</v>
      </c>
    </row>
    <row r="2692" spans="1:14">
      <c r="A2692" t="s">
        <v>14</v>
      </c>
      <c r="B2692" t="s">
        <v>161</v>
      </c>
      <c r="C2692" t="s">
        <v>28</v>
      </c>
      <c r="D2692" t="s">
        <v>17</v>
      </c>
      <c r="E2692" t="s">
        <v>22</v>
      </c>
      <c r="F2692" s="18">
        <v>40257</v>
      </c>
      <c r="G2692">
        <v>612798345</v>
      </c>
      <c r="H2692" s="18">
        <v>40267</v>
      </c>
      <c r="I2692">
        <v>9503</v>
      </c>
      <c r="J2692">
        <v>205.7</v>
      </c>
      <c r="K2692">
        <v>117.11</v>
      </c>
      <c r="L2692">
        <v>1954767.1</v>
      </c>
      <c r="M2692">
        <v>1112896.33</v>
      </c>
      <c r="N2692">
        <v>841870.77</v>
      </c>
    </row>
    <row r="2693" spans="1:14">
      <c r="A2693" t="s">
        <v>23</v>
      </c>
      <c r="B2693" t="s">
        <v>94</v>
      </c>
      <c r="C2693" t="s">
        <v>36</v>
      </c>
      <c r="D2693" t="s">
        <v>21</v>
      </c>
      <c r="E2693" t="s">
        <v>37</v>
      </c>
      <c r="F2693" s="18">
        <v>41007</v>
      </c>
      <c r="G2693">
        <v>719730079</v>
      </c>
      <c r="H2693" s="18">
        <v>41035</v>
      </c>
      <c r="I2693">
        <v>2979</v>
      </c>
      <c r="J2693">
        <v>109.28</v>
      </c>
      <c r="K2693">
        <v>35.840000000000003</v>
      </c>
      <c r="L2693">
        <v>325545.12</v>
      </c>
      <c r="M2693">
        <v>106767.36</v>
      </c>
      <c r="N2693">
        <v>218777.76</v>
      </c>
    </row>
    <row r="2694" spans="1:14">
      <c r="A2694" t="s">
        <v>40</v>
      </c>
      <c r="B2694" t="s">
        <v>127</v>
      </c>
      <c r="C2694" t="s">
        <v>28</v>
      </c>
      <c r="D2694" t="s">
        <v>21</v>
      </c>
      <c r="E2694" t="s">
        <v>18</v>
      </c>
      <c r="F2694" s="18">
        <v>41545</v>
      </c>
      <c r="G2694">
        <v>822665536</v>
      </c>
      <c r="H2694" s="18">
        <v>41576</v>
      </c>
      <c r="I2694">
        <v>3868</v>
      </c>
      <c r="J2694">
        <v>205.7</v>
      </c>
      <c r="K2694">
        <v>117.11</v>
      </c>
      <c r="L2694">
        <v>795647.6</v>
      </c>
      <c r="M2694">
        <v>452981.48</v>
      </c>
      <c r="N2694">
        <v>342666.12</v>
      </c>
    </row>
    <row r="2695" spans="1:14">
      <c r="A2695" t="s">
        <v>26</v>
      </c>
      <c r="B2695" t="s">
        <v>129</v>
      </c>
      <c r="C2695" t="s">
        <v>36</v>
      </c>
      <c r="D2695" t="s">
        <v>21</v>
      </c>
      <c r="E2695" t="s">
        <v>37</v>
      </c>
      <c r="F2695" s="18">
        <v>41413</v>
      </c>
      <c r="G2695">
        <v>918528544</v>
      </c>
      <c r="H2695" s="18">
        <v>41459</v>
      </c>
      <c r="I2695">
        <v>1863</v>
      </c>
      <c r="J2695">
        <v>109.28</v>
      </c>
      <c r="K2695">
        <v>35.840000000000003</v>
      </c>
      <c r="L2695">
        <v>203588.64</v>
      </c>
      <c r="M2695">
        <v>66769.919999999998</v>
      </c>
      <c r="N2695">
        <v>136818.72</v>
      </c>
    </row>
    <row r="2696" spans="1:14">
      <c r="A2696" t="s">
        <v>31</v>
      </c>
      <c r="B2696" t="s">
        <v>44</v>
      </c>
      <c r="C2696" t="s">
        <v>16</v>
      </c>
      <c r="D2696" t="s">
        <v>21</v>
      </c>
      <c r="E2696" t="s">
        <v>37</v>
      </c>
      <c r="F2696" s="18">
        <v>40542</v>
      </c>
      <c r="G2696">
        <v>624555432</v>
      </c>
      <c r="H2696" s="18">
        <v>40552</v>
      </c>
      <c r="I2696">
        <v>8686</v>
      </c>
      <c r="J2696">
        <v>255.28</v>
      </c>
      <c r="K2696">
        <v>159.41999999999999</v>
      </c>
      <c r="L2696">
        <v>2217362.08</v>
      </c>
      <c r="M2696">
        <v>1384722.12</v>
      </c>
      <c r="N2696">
        <v>832639.96</v>
      </c>
    </row>
    <row r="2697" spans="1:14">
      <c r="A2697" t="s">
        <v>34</v>
      </c>
      <c r="B2697" t="s">
        <v>134</v>
      </c>
      <c r="C2697" t="s">
        <v>59</v>
      </c>
      <c r="D2697" t="s">
        <v>17</v>
      </c>
      <c r="E2697" t="s">
        <v>37</v>
      </c>
      <c r="F2697" s="18">
        <v>40636</v>
      </c>
      <c r="G2697">
        <v>528295028</v>
      </c>
      <c r="H2697" s="18">
        <v>40637</v>
      </c>
      <c r="I2697">
        <v>3093</v>
      </c>
      <c r="J2697">
        <v>9.33</v>
      </c>
      <c r="K2697">
        <v>6.92</v>
      </c>
      <c r="L2697">
        <v>28857.69</v>
      </c>
      <c r="M2697">
        <v>21403.56</v>
      </c>
      <c r="N2697">
        <v>7454.13</v>
      </c>
    </row>
    <row r="2698" spans="1:14">
      <c r="A2698" t="s">
        <v>23</v>
      </c>
      <c r="B2698" t="s">
        <v>52</v>
      </c>
      <c r="C2698" t="s">
        <v>79</v>
      </c>
      <c r="D2698" t="s">
        <v>17</v>
      </c>
      <c r="E2698" t="s">
        <v>37</v>
      </c>
      <c r="F2698" s="18">
        <v>41020</v>
      </c>
      <c r="G2698">
        <v>837608659</v>
      </c>
      <c r="H2698" s="18">
        <v>41031</v>
      </c>
      <c r="I2698">
        <v>5871</v>
      </c>
      <c r="J2698">
        <v>668.27</v>
      </c>
      <c r="K2698">
        <v>502.54</v>
      </c>
      <c r="L2698">
        <v>3923413.17</v>
      </c>
      <c r="M2698">
        <v>2950412.34</v>
      </c>
      <c r="N2698">
        <v>973000.83</v>
      </c>
    </row>
    <row r="2699" spans="1:14">
      <c r="A2699" t="s">
        <v>23</v>
      </c>
      <c r="B2699" t="s">
        <v>128</v>
      </c>
      <c r="C2699" t="s">
        <v>50</v>
      </c>
      <c r="D2699" t="s">
        <v>17</v>
      </c>
      <c r="E2699" t="s">
        <v>29</v>
      </c>
      <c r="F2699" s="18">
        <v>42792</v>
      </c>
      <c r="G2699">
        <v>930670154</v>
      </c>
      <c r="H2699" s="18">
        <v>42809</v>
      </c>
      <c r="I2699">
        <v>4835</v>
      </c>
      <c r="J2699">
        <v>421.89</v>
      </c>
      <c r="K2699">
        <v>364.69</v>
      </c>
      <c r="L2699">
        <v>2039838.15</v>
      </c>
      <c r="M2699">
        <v>1763276.15</v>
      </c>
      <c r="N2699">
        <v>276562</v>
      </c>
    </row>
    <row r="2700" spans="1:14">
      <c r="A2700" t="s">
        <v>14</v>
      </c>
      <c r="B2700" t="s">
        <v>111</v>
      </c>
      <c r="C2700" t="s">
        <v>36</v>
      </c>
      <c r="D2700" t="s">
        <v>17</v>
      </c>
      <c r="E2700" t="s">
        <v>29</v>
      </c>
      <c r="F2700" s="18">
        <v>41908</v>
      </c>
      <c r="G2700">
        <v>705965840</v>
      </c>
      <c r="H2700" s="18">
        <v>41918</v>
      </c>
      <c r="I2700">
        <v>9835</v>
      </c>
      <c r="J2700">
        <v>109.28</v>
      </c>
      <c r="K2700">
        <v>35.840000000000003</v>
      </c>
      <c r="L2700">
        <v>1074768.8</v>
      </c>
      <c r="M2700">
        <v>352486.40000000002</v>
      </c>
      <c r="N2700">
        <v>722282.4</v>
      </c>
    </row>
    <row r="2701" spans="1:14">
      <c r="A2701" t="s">
        <v>31</v>
      </c>
      <c r="B2701" t="s">
        <v>133</v>
      </c>
      <c r="C2701" t="s">
        <v>50</v>
      </c>
      <c r="D2701" t="s">
        <v>21</v>
      </c>
      <c r="E2701" t="s">
        <v>37</v>
      </c>
      <c r="F2701" s="18">
        <v>41626</v>
      </c>
      <c r="G2701">
        <v>132294547</v>
      </c>
      <c r="H2701" s="18">
        <v>41649</v>
      </c>
      <c r="I2701">
        <v>7751</v>
      </c>
      <c r="J2701">
        <v>421.89</v>
      </c>
      <c r="K2701">
        <v>364.69</v>
      </c>
      <c r="L2701">
        <v>3270069.39</v>
      </c>
      <c r="M2701">
        <v>2826712.19</v>
      </c>
      <c r="N2701">
        <v>443357.2</v>
      </c>
    </row>
    <row r="2702" spans="1:14">
      <c r="A2702" t="s">
        <v>40</v>
      </c>
      <c r="B2702" t="s">
        <v>205</v>
      </c>
      <c r="C2702" t="s">
        <v>79</v>
      </c>
      <c r="D2702" t="s">
        <v>21</v>
      </c>
      <c r="E2702" t="s">
        <v>22</v>
      </c>
      <c r="F2702" s="18">
        <v>42829</v>
      </c>
      <c r="G2702">
        <v>598767602</v>
      </c>
      <c r="H2702" s="18">
        <v>42876</v>
      </c>
      <c r="I2702">
        <v>7494</v>
      </c>
      <c r="J2702">
        <v>668.27</v>
      </c>
      <c r="K2702">
        <v>502.54</v>
      </c>
      <c r="L2702">
        <v>5008015.38</v>
      </c>
      <c r="M2702">
        <v>3766034.76</v>
      </c>
      <c r="N2702">
        <v>1241980.6200000001</v>
      </c>
    </row>
    <row r="2703" spans="1:14">
      <c r="A2703" t="s">
        <v>26</v>
      </c>
      <c r="B2703" t="s">
        <v>87</v>
      </c>
      <c r="C2703" t="s">
        <v>28</v>
      </c>
      <c r="D2703" t="s">
        <v>21</v>
      </c>
      <c r="E2703" t="s">
        <v>22</v>
      </c>
      <c r="F2703" s="18">
        <v>42638</v>
      </c>
      <c r="G2703">
        <v>864808833</v>
      </c>
      <c r="H2703" s="18">
        <v>42652</v>
      </c>
      <c r="I2703">
        <v>5007</v>
      </c>
      <c r="J2703">
        <v>205.7</v>
      </c>
      <c r="K2703">
        <v>117.11</v>
      </c>
      <c r="L2703">
        <v>1029939.9</v>
      </c>
      <c r="M2703">
        <v>586369.77</v>
      </c>
      <c r="N2703">
        <v>443570.13</v>
      </c>
    </row>
    <row r="2704" spans="1:14">
      <c r="A2704" t="s">
        <v>34</v>
      </c>
      <c r="B2704" t="s">
        <v>66</v>
      </c>
      <c r="C2704" t="s">
        <v>50</v>
      </c>
      <c r="D2704" t="s">
        <v>21</v>
      </c>
      <c r="E2704" t="s">
        <v>29</v>
      </c>
      <c r="F2704" s="18">
        <v>41330</v>
      </c>
      <c r="G2704">
        <v>210154569</v>
      </c>
      <c r="H2704" s="18">
        <v>41350</v>
      </c>
      <c r="I2704">
        <v>8262</v>
      </c>
      <c r="J2704">
        <v>421.89</v>
      </c>
      <c r="K2704">
        <v>364.69</v>
      </c>
      <c r="L2704">
        <v>3485655.18</v>
      </c>
      <c r="M2704">
        <v>3013068.78</v>
      </c>
      <c r="N2704">
        <v>472586.4</v>
      </c>
    </row>
    <row r="2705" spans="1:14">
      <c r="A2705" t="s">
        <v>23</v>
      </c>
      <c r="B2705" t="s">
        <v>110</v>
      </c>
      <c r="C2705" t="s">
        <v>36</v>
      </c>
      <c r="D2705" t="s">
        <v>21</v>
      </c>
      <c r="E2705" t="s">
        <v>37</v>
      </c>
      <c r="F2705" s="18">
        <v>40954</v>
      </c>
      <c r="G2705">
        <v>684853637</v>
      </c>
      <c r="H2705" s="18">
        <v>41002</v>
      </c>
      <c r="I2705">
        <v>2265</v>
      </c>
      <c r="J2705">
        <v>109.28</v>
      </c>
      <c r="K2705">
        <v>35.840000000000003</v>
      </c>
      <c r="L2705">
        <v>247519.2</v>
      </c>
      <c r="M2705">
        <v>81177.600000000006</v>
      </c>
      <c r="N2705">
        <v>166341.6</v>
      </c>
    </row>
    <row r="2706" spans="1:14">
      <c r="A2706" t="s">
        <v>53</v>
      </c>
      <c r="B2706" t="s">
        <v>219</v>
      </c>
      <c r="C2706" t="s">
        <v>59</v>
      </c>
      <c r="D2706" t="s">
        <v>21</v>
      </c>
      <c r="E2706" t="s">
        <v>18</v>
      </c>
      <c r="F2706" s="18">
        <v>41182</v>
      </c>
      <c r="G2706">
        <v>359267365</v>
      </c>
      <c r="H2706" s="18">
        <v>41227</v>
      </c>
      <c r="I2706">
        <v>4052</v>
      </c>
      <c r="J2706">
        <v>9.33</v>
      </c>
      <c r="K2706">
        <v>6.92</v>
      </c>
      <c r="L2706">
        <v>37805.160000000003</v>
      </c>
      <c r="M2706">
        <v>28039.84</v>
      </c>
      <c r="N2706">
        <v>9765.32</v>
      </c>
    </row>
    <row r="2707" spans="1:14">
      <c r="A2707" t="s">
        <v>14</v>
      </c>
      <c r="B2707" t="s">
        <v>185</v>
      </c>
      <c r="C2707" t="s">
        <v>36</v>
      </c>
      <c r="D2707" t="s">
        <v>17</v>
      </c>
      <c r="E2707" t="s">
        <v>18</v>
      </c>
      <c r="F2707" s="18">
        <v>40691</v>
      </c>
      <c r="G2707">
        <v>974069583</v>
      </c>
      <c r="H2707" s="18">
        <v>40736</v>
      </c>
      <c r="I2707">
        <v>7690</v>
      </c>
      <c r="J2707">
        <v>109.28</v>
      </c>
      <c r="K2707">
        <v>35.840000000000003</v>
      </c>
      <c r="L2707">
        <v>840363.2</v>
      </c>
      <c r="M2707">
        <v>275609.59999999998</v>
      </c>
      <c r="N2707">
        <v>564753.6</v>
      </c>
    </row>
    <row r="2708" spans="1:14">
      <c r="A2708" t="s">
        <v>34</v>
      </c>
      <c r="B2708" t="s">
        <v>154</v>
      </c>
      <c r="C2708" t="s">
        <v>50</v>
      </c>
      <c r="D2708" t="s">
        <v>21</v>
      </c>
      <c r="E2708" t="s">
        <v>22</v>
      </c>
      <c r="F2708" s="18">
        <v>41315</v>
      </c>
      <c r="G2708">
        <v>290246617</v>
      </c>
      <c r="H2708" s="18">
        <v>41361</v>
      </c>
      <c r="I2708">
        <v>9279</v>
      </c>
      <c r="J2708">
        <v>421.89</v>
      </c>
      <c r="K2708">
        <v>364.69</v>
      </c>
      <c r="L2708">
        <v>3914717.31</v>
      </c>
      <c r="M2708">
        <v>3383958.51</v>
      </c>
      <c r="N2708">
        <v>530758.80000000005</v>
      </c>
    </row>
    <row r="2709" spans="1:14">
      <c r="A2709" t="s">
        <v>31</v>
      </c>
      <c r="B2709" t="s">
        <v>56</v>
      </c>
      <c r="C2709" t="s">
        <v>28</v>
      </c>
      <c r="D2709" t="s">
        <v>17</v>
      </c>
      <c r="E2709" t="s">
        <v>37</v>
      </c>
      <c r="F2709" s="18">
        <v>41125</v>
      </c>
      <c r="G2709">
        <v>639097297</v>
      </c>
      <c r="H2709" s="18">
        <v>41160</v>
      </c>
      <c r="I2709">
        <v>1947</v>
      </c>
      <c r="J2709">
        <v>205.7</v>
      </c>
      <c r="K2709">
        <v>117.11</v>
      </c>
      <c r="L2709">
        <v>400497.9</v>
      </c>
      <c r="M2709">
        <v>228013.17</v>
      </c>
      <c r="N2709">
        <v>172484.73</v>
      </c>
    </row>
    <row r="2710" spans="1:14">
      <c r="A2710" t="s">
        <v>34</v>
      </c>
      <c r="B2710" t="s">
        <v>60</v>
      </c>
      <c r="C2710" t="s">
        <v>79</v>
      </c>
      <c r="D2710" t="s">
        <v>17</v>
      </c>
      <c r="E2710" t="s">
        <v>22</v>
      </c>
      <c r="F2710" s="18">
        <v>41351</v>
      </c>
      <c r="G2710">
        <v>372232949</v>
      </c>
      <c r="H2710" s="18">
        <v>41363</v>
      </c>
      <c r="I2710">
        <v>856</v>
      </c>
      <c r="J2710">
        <v>668.27</v>
      </c>
      <c r="K2710">
        <v>502.54</v>
      </c>
      <c r="L2710">
        <v>572039.12</v>
      </c>
      <c r="M2710">
        <v>430174.24</v>
      </c>
      <c r="N2710">
        <v>141864.88</v>
      </c>
    </row>
    <row r="2711" spans="1:14">
      <c r="A2711" t="s">
        <v>31</v>
      </c>
      <c r="B2711" t="s">
        <v>89</v>
      </c>
      <c r="C2711" t="s">
        <v>79</v>
      </c>
      <c r="D2711" t="s">
        <v>17</v>
      </c>
      <c r="E2711" t="s">
        <v>29</v>
      </c>
      <c r="F2711" s="18">
        <v>42224</v>
      </c>
      <c r="G2711">
        <v>611577403</v>
      </c>
      <c r="H2711" s="18">
        <v>42239</v>
      </c>
      <c r="I2711">
        <v>8199</v>
      </c>
      <c r="J2711">
        <v>668.27</v>
      </c>
      <c r="K2711">
        <v>502.54</v>
      </c>
      <c r="L2711">
        <v>5479145.7300000004</v>
      </c>
      <c r="M2711">
        <v>4120325.46</v>
      </c>
      <c r="N2711">
        <v>1358820.27</v>
      </c>
    </row>
    <row r="2712" spans="1:14">
      <c r="A2712" t="s">
        <v>40</v>
      </c>
      <c r="B2712" t="s">
        <v>200</v>
      </c>
      <c r="C2712" t="s">
        <v>16</v>
      </c>
      <c r="D2712" t="s">
        <v>21</v>
      </c>
      <c r="E2712" t="s">
        <v>18</v>
      </c>
      <c r="F2712" s="18">
        <v>41603</v>
      </c>
      <c r="G2712">
        <v>299366986</v>
      </c>
      <c r="H2712" s="18">
        <v>41649</v>
      </c>
      <c r="I2712">
        <v>8199</v>
      </c>
      <c r="J2712">
        <v>255.28</v>
      </c>
      <c r="K2712">
        <v>159.41999999999999</v>
      </c>
      <c r="L2712">
        <v>2093040.72</v>
      </c>
      <c r="M2712">
        <v>1307084.58</v>
      </c>
      <c r="N2712">
        <v>785956.14</v>
      </c>
    </row>
    <row r="2713" spans="1:14">
      <c r="A2713" t="s">
        <v>40</v>
      </c>
      <c r="B2713" t="s">
        <v>109</v>
      </c>
      <c r="C2713" t="s">
        <v>20</v>
      </c>
      <c r="D2713" t="s">
        <v>17</v>
      </c>
      <c r="E2713" t="s">
        <v>37</v>
      </c>
      <c r="F2713" s="18">
        <v>41881</v>
      </c>
      <c r="G2713">
        <v>248150527</v>
      </c>
      <c r="H2713" s="18">
        <v>41924</v>
      </c>
      <c r="I2713">
        <v>2110</v>
      </c>
      <c r="J2713">
        <v>152.58000000000001</v>
      </c>
      <c r="K2713">
        <v>97.44</v>
      </c>
      <c r="L2713">
        <v>321943.8</v>
      </c>
      <c r="M2713">
        <v>205598.4</v>
      </c>
      <c r="N2713">
        <v>116345.4</v>
      </c>
    </row>
    <row r="2714" spans="1:14">
      <c r="A2714" t="s">
        <v>14</v>
      </c>
      <c r="B2714" t="s">
        <v>15</v>
      </c>
      <c r="C2714" t="s">
        <v>59</v>
      </c>
      <c r="D2714" t="s">
        <v>17</v>
      </c>
      <c r="E2714" t="s">
        <v>37</v>
      </c>
      <c r="F2714" s="18">
        <v>40310</v>
      </c>
      <c r="G2714">
        <v>890789353</v>
      </c>
      <c r="H2714" s="18">
        <v>40319</v>
      </c>
      <c r="I2714">
        <v>3220</v>
      </c>
      <c r="J2714">
        <v>9.33</v>
      </c>
      <c r="K2714">
        <v>6.92</v>
      </c>
      <c r="L2714">
        <v>30042.6</v>
      </c>
      <c r="M2714">
        <v>22282.400000000001</v>
      </c>
      <c r="N2714">
        <v>7760.2</v>
      </c>
    </row>
    <row r="2715" spans="1:14">
      <c r="A2715" t="s">
        <v>23</v>
      </c>
      <c r="B2715" t="s">
        <v>63</v>
      </c>
      <c r="C2715" t="s">
        <v>28</v>
      </c>
      <c r="D2715" t="s">
        <v>21</v>
      </c>
      <c r="E2715" t="s">
        <v>37</v>
      </c>
      <c r="F2715" s="18">
        <v>41445</v>
      </c>
      <c r="G2715">
        <v>930457293</v>
      </c>
      <c r="H2715" s="18">
        <v>41481</v>
      </c>
      <c r="I2715">
        <v>1845</v>
      </c>
      <c r="J2715">
        <v>205.7</v>
      </c>
      <c r="K2715">
        <v>117.11</v>
      </c>
      <c r="L2715">
        <v>379516.5</v>
      </c>
      <c r="M2715">
        <v>216067.95</v>
      </c>
      <c r="N2715">
        <v>163448.54999999999</v>
      </c>
    </row>
    <row r="2716" spans="1:14">
      <c r="A2716" t="s">
        <v>40</v>
      </c>
      <c r="B2716" t="s">
        <v>130</v>
      </c>
      <c r="C2716" t="s">
        <v>28</v>
      </c>
      <c r="D2716" t="s">
        <v>17</v>
      </c>
      <c r="E2716" t="s">
        <v>18</v>
      </c>
      <c r="F2716" s="18">
        <v>41934</v>
      </c>
      <c r="G2716">
        <v>490640676</v>
      </c>
      <c r="H2716" s="18">
        <v>41962</v>
      </c>
      <c r="I2716">
        <v>334</v>
      </c>
      <c r="J2716">
        <v>205.7</v>
      </c>
      <c r="K2716">
        <v>117.11</v>
      </c>
      <c r="L2716">
        <v>68703.8</v>
      </c>
      <c r="M2716">
        <v>39114.74</v>
      </c>
      <c r="N2716">
        <v>29589.06</v>
      </c>
    </row>
    <row r="2717" spans="1:14">
      <c r="A2717" t="s">
        <v>40</v>
      </c>
      <c r="B2717" t="s">
        <v>97</v>
      </c>
      <c r="C2717" t="s">
        <v>59</v>
      </c>
      <c r="D2717" t="s">
        <v>17</v>
      </c>
      <c r="E2717" t="s">
        <v>37</v>
      </c>
      <c r="F2717" s="18">
        <v>40195</v>
      </c>
      <c r="G2717">
        <v>665138328</v>
      </c>
      <c r="H2717" s="18">
        <v>40223</v>
      </c>
      <c r="I2717">
        <v>8067</v>
      </c>
      <c r="J2717">
        <v>9.33</v>
      </c>
      <c r="K2717">
        <v>6.92</v>
      </c>
      <c r="L2717">
        <v>75265.11</v>
      </c>
      <c r="M2717">
        <v>55823.64</v>
      </c>
      <c r="N2717">
        <v>19441.47</v>
      </c>
    </row>
    <row r="2718" spans="1:14">
      <c r="A2718" t="s">
        <v>14</v>
      </c>
      <c r="B2718" t="s">
        <v>158</v>
      </c>
      <c r="C2718" t="s">
        <v>16</v>
      </c>
      <c r="D2718" t="s">
        <v>17</v>
      </c>
      <c r="E2718" t="s">
        <v>18</v>
      </c>
      <c r="F2718" s="18">
        <v>40566</v>
      </c>
      <c r="G2718">
        <v>368061578</v>
      </c>
      <c r="H2718" s="18">
        <v>40608</v>
      </c>
      <c r="I2718">
        <v>6455</v>
      </c>
      <c r="J2718">
        <v>255.28</v>
      </c>
      <c r="K2718">
        <v>159.41999999999999</v>
      </c>
      <c r="L2718">
        <v>1647832.4</v>
      </c>
      <c r="M2718">
        <v>1029056.1</v>
      </c>
      <c r="N2718">
        <v>618776.30000000005</v>
      </c>
    </row>
    <row r="2719" spans="1:14">
      <c r="A2719" t="s">
        <v>14</v>
      </c>
      <c r="B2719" t="s">
        <v>47</v>
      </c>
      <c r="C2719" t="s">
        <v>45</v>
      </c>
      <c r="D2719" t="s">
        <v>21</v>
      </c>
      <c r="E2719" t="s">
        <v>18</v>
      </c>
      <c r="F2719" s="18">
        <v>40862</v>
      </c>
      <c r="G2719">
        <v>383834254</v>
      </c>
      <c r="H2719" s="18">
        <v>40875</v>
      </c>
      <c r="I2719">
        <v>3940</v>
      </c>
      <c r="J2719">
        <v>437.2</v>
      </c>
      <c r="K2719">
        <v>263.33</v>
      </c>
      <c r="L2719">
        <v>1722568</v>
      </c>
      <c r="M2719">
        <v>1037520.2</v>
      </c>
      <c r="N2719">
        <v>685047.8</v>
      </c>
    </row>
    <row r="2720" spans="1:14">
      <c r="A2720" t="s">
        <v>40</v>
      </c>
      <c r="B2720" t="s">
        <v>200</v>
      </c>
      <c r="C2720" t="s">
        <v>45</v>
      </c>
      <c r="D2720" t="s">
        <v>21</v>
      </c>
      <c r="E2720" t="s">
        <v>22</v>
      </c>
      <c r="F2720" s="18">
        <v>42050</v>
      </c>
      <c r="G2720">
        <v>217192685</v>
      </c>
      <c r="H2720" s="18">
        <v>42050</v>
      </c>
      <c r="I2720">
        <v>997</v>
      </c>
      <c r="J2720">
        <v>437.2</v>
      </c>
      <c r="K2720">
        <v>263.33</v>
      </c>
      <c r="L2720">
        <v>435888.4</v>
      </c>
      <c r="M2720">
        <v>262540.01</v>
      </c>
      <c r="N2720">
        <v>173348.39</v>
      </c>
    </row>
    <row r="2721" spans="1:14">
      <c r="A2721" t="s">
        <v>23</v>
      </c>
      <c r="B2721" t="s">
        <v>58</v>
      </c>
      <c r="C2721" t="s">
        <v>43</v>
      </c>
      <c r="D2721" t="s">
        <v>21</v>
      </c>
      <c r="E2721" t="s">
        <v>37</v>
      </c>
      <c r="F2721" s="18">
        <v>41340</v>
      </c>
      <c r="G2721">
        <v>343185698</v>
      </c>
      <c r="H2721" s="18">
        <v>41389</v>
      </c>
      <c r="I2721">
        <v>5129</v>
      </c>
      <c r="J2721">
        <v>651.21</v>
      </c>
      <c r="K2721">
        <v>524.96</v>
      </c>
      <c r="L2721">
        <v>3340056.09</v>
      </c>
      <c r="M2721">
        <v>2692519.84</v>
      </c>
      <c r="N2721">
        <v>647536.25</v>
      </c>
    </row>
    <row r="2722" spans="1:14">
      <c r="A2722" t="s">
        <v>14</v>
      </c>
      <c r="B2722" t="s">
        <v>174</v>
      </c>
      <c r="C2722" t="s">
        <v>71</v>
      </c>
      <c r="D2722" t="s">
        <v>17</v>
      </c>
      <c r="E2722" t="s">
        <v>29</v>
      </c>
      <c r="F2722" s="18">
        <v>41860</v>
      </c>
      <c r="G2722">
        <v>857174623</v>
      </c>
      <c r="H2722" s="18">
        <v>41878</v>
      </c>
      <c r="I2722">
        <v>5874</v>
      </c>
      <c r="J2722">
        <v>154.06</v>
      </c>
      <c r="K2722">
        <v>90.93</v>
      </c>
      <c r="L2722">
        <v>904948.44</v>
      </c>
      <c r="M2722">
        <v>534122.81999999995</v>
      </c>
      <c r="N2722">
        <v>370825.62</v>
      </c>
    </row>
    <row r="2723" spans="1:14">
      <c r="A2723" t="s">
        <v>31</v>
      </c>
      <c r="B2723" t="s">
        <v>223</v>
      </c>
      <c r="C2723" t="s">
        <v>59</v>
      </c>
      <c r="D2723" t="s">
        <v>21</v>
      </c>
      <c r="E2723" t="s">
        <v>22</v>
      </c>
      <c r="F2723" s="18">
        <v>40214</v>
      </c>
      <c r="G2723">
        <v>124833285</v>
      </c>
      <c r="H2723" s="18">
        <v>40219</v>
      </c>
      <c r="I2723">
        <v>9798</v>
      </c>
      <c r="J2723">
        <v>9.33</v>
      </c>
      <c r="K2723">
        <v>6.92</v>
      </c>
      <c r="L2723">
        <v>91415.34</v>
      </c>
      <c r="M2723">
        <v>67802.16</v>
      </c>
      <c r="N2723">
        <v>23613.18</v>
      </c>
    </row>
    <row r="2724" spans="1:14">
      <c r="A2724" t="s">
        <v>40</v>
      </c>
      <c r="B2724" t="s">
        <v>102</v>
      </c>
      <c r="C2724" t="s">
        <v>59</v>
      </c>
      <c r="D2724" t="s">
        <v>21</v>
      </c>
      <c r="E2724" t="s">
        <v>29</v>
      </c>
      <c r="F2724" s="18">
        <v>41692</v>
      </c>
      <c r="G2724">
        <v>632148015</v>
      </c>
      <c r="H2724" s="18">
        <v>41712</v>
      </c>
      <c r="I2724">
        <v>5500</v>
      </c>
      <c r="J2724">
        <v>9.33</v>
      </c>
      <c r="K2724">
        <v>6.92</v>
      </c>
      <c r="L2724">
        <v>51315</v>
      </c>
      <c r="M2724">
        <v>38060</v>
      </c>
      <c r="N2724">
        <v>13255</v>
      </c>
    </row>
    <row r="2725" spans="1:14">
      <c r="A2725" t="s">
        <v>26</v>
      </c>
      <c r="B2725" t="s">
        <v>176</v>
      </c>
      <c r="C2725" t="s">
        <v>79</v>
      </c>
      <c r="D2725" t="s">
        <v>17</v>
      </c>
      <c r="E2725" t="s">
        <v>18</v>
      </c>
      <c r="F2725" s="18">
        <v>42292</v>
      </c>
      <c r="G2725">
        <v>435417640</v>
      </c>
      <c r="H2725" s="18">
        <v>42305</v>
      </c>
      <c r="I2725">
        <v>8610</v>
      </c>
      <c r="J2725">
        <v>668.27</v>
      </c>
      <c r="K2725">
        <v>502.54</v>
      </c>
      <c r="L2725">
        <v>5753804.7000000002</v>
      </c>
      <c r="M2725">
        <v>4326869.4000000004</v>
      </c>
      <c r="N2725">
        <v>1426935.3</v>
      </c>
    </row>
    <row r="2726" spans="1:14">
      <c r="A2726" t="s">
        <v>34</v>
      </c>
      <c r="B2726" t="s">
        <v>84</v>
      </c>
      <c r="C2726" t="s">
        <v>43</v>
      </c>
      <c r="D2726" t="s">
        <v>21</v>
      </c>
      <c r="E2726" t="s">
        <v>29</v>
      </c>
      <c r="F2726" s="18">
        <v>41167</v>
      </c>
      <c r="G2726">
        <v>811253488</v>
      </c>
      <c r="H2726" s="18">
        <v>41213</v>
      </c>
      <c r="I2726">
        <v>6790</v>
      </c>
      <c r="J2726">
        <v>651.21</v>
      </c>
      <c r="K2726">
        <v>524.96</v>
      </c>
      <c r="L2726">
        <v>4421715.9000000004</v>
      </c>
      <c r="M2726">
        <v>3564478.4</v>
      </c>
      <c r="N2726">
        <v>857237.5</v>
      </c>
    </row>
    <row r="2727" spans="1:14">
      <c r="A2727" t="s">
        <v>14</v>
      </c>
      <c r="B2727" t="s">
        <v>157</v>
      </c>
      <c r="C2727" t="s">
        <v>50</v>
      </c>
      <c r="D2727" t="s">
        <v>17</v>
      </c>
      <c r="E2727" t="s">
        <v>29</v>
      </c>
      <c r="F2727" s="18">
        <v>42009</v>
      </c>
      <c r="G2727">
        <v>406579387</v>
      </c>
      <c r="H2727" s="18">
        <v>42028</v>
      </c>
      <c r="I2727">
        <v>4730</v>
      </c>
      <c r="J2727">
        <v>421.89</v>
      </c>
      <c r="K2727">
        <v>364.69</v>
      </c>
      <c r="L2727">
        <v>1995539.7</v>
      </c>
      <c r="M2727">
        <v>1724983.7</v>
      </c>
      <c r="N2727">
        <v>270556</v>
      </c>
    </row>
    <row r="2728" spans="1:14">
      <c r="A2728" t="s">
        <v>31</v>
      </c>
      <c r="B2728" t="s">
        <v>190</v>
      </c>
      <c r="C2728" t="s">
        <v>36</v>
      </c>
      <c r="D2728" t="s">
        <v>17</v>
      </c>
      <c r="E2728" t="s">
        <v>37</v>
      </c>
      <c r="F2728" s="18">
        <v>40600</v>
      </c>
      <c r="G2728">
        <v>188631665</v>
      </c>
      <c r="H2728" s="18">
        <v>40646</v>
      </c>
      <c r="I2728">
        <v>9156</v>
      </c>
      <c r="J2728">
        <v>109.28</v>
      </c>
      <c r="K2728">
        <v>35.840000000000003</v>
      </c>
      <c r="L2728">
        <v>1000567.68</v>
      </c>
      <c r="M2728">
        <v>328151.03999999998</v>
      </c>
      <c r="N2728">
        <v>672416.64</v>
      </c>
    </row>
    <row r="2729" spans="1:14">
      <c r="A2729" t="s">
        <v>31</v>
      </c>
      <c r="B2729" t="s">
        <v>73</v>
      </c>
      <c r="C2729" t="s">
        <v>45</v>
      </c>
      <c r="D2729" t="s">
        <v>17</v>
      </c>
      <c r="E2729" t="s">
        <v>22</v>
      </c>
      <c r="F2729" s="18">
        <v>42791</v>
      </c>
      <c r="G2729">
        <v>294959151</v>
      </c>
      <c r="H2729" s="18">
        <v>42820</v>
      </c>
      <c r="I2729">
        <v>3822</v>
      </c>
      <c r="J2729">
        <v>437.2</v>
      </c>
      <c r="K2729">
        <v>263.33</v>
      </c>
      <c r="L2729">
        <v>1670978.4</v>
      </c>
      <c r="M2729">
        <v>1006447.26</v>
      </c>
      <c r="N2729">
        <v>664531.14</v>
      </c>
    </row>
    <row r="2730" spans="1:14">
      <c r="A2730" t="s">
        <v>34</v>
      </c>
      <c r="B2730" t="s">
        <v>95</v>
      </c>
      <c r="C2730" t="s">
        <v>71</v>
      </c>
      <c r="D2730" t="s">
        <v>17</v>
      </c>
      <c r="E2730" t="s">
        <v>22</v>
      </c>
      <c r="F2730" s="18">
        <v>40994</v>
      </c>
      <c r="G2730">
        <v>483423173</v>
      </c>
      <c r="H2730" s="18">
        <v>41028</v>
      </c>
      <c r="I2730">
        <v>4514</v>
      </c>
      <c r="J2730">
        <v>154.06</v>
      </c>
      <c r="K2730">
        <v>90.93</v>
      </c>
      <c r="L2730">
        <v>695426.84</v>
      </c>
      <c r="M2730">
        <v>410458.02</v>
      </c>
      <c r="N2730">
        <v>284968.82</v>
      </c>
    </row>
    <row r="2731" spans="1:14">
      <c r="A2731" t="s">
        <v>31</v>
      </c>
      <c r="B2731" t="s">
        <v>190</v>
      </c>
      <c r="C2731" t="s">
        <v>28</v>
      </c>
      <c r="D2731" t="s">
        <v>21</v>
      </c>
      <c r="E2731" t="s">
        <v>18</v>
      </c>
      <c r="F2731" s="18">
        <v>40455</v>
      </c>
      <c r="G2731">
        <v>582197558</v>
      </c>
      <c r="H2731" s="18">
        <v>40468</v>
      </c>
      <c r="I2731">
        <v>4050</v>
      </c>
      <c r="J2731">
        <v>205.7</v>
      </c>
      <c r="K2731">
        <v>117.11</v>
      </c>
      <c r="L2731">
        <v>833085</v>
      </c>
      <c r="M2731">
        <v>474295.5</v>
      </c>
      <c r="N2731">
        <v>358789.5</v>
      </c>
    </row>
    <row r="2732" spans="1:14">
      <c r="A2732" t="s">
        <v>40</v>
      </c>
      <c r="B2732" t="s">
        <v>123</v>
      </c>
      <c r="C2732" t="s">
        <v>20</v>
      </c>
      <c r="D2732" t="s">
        <v>17</v>
      </c>
      <c r="E2732" t="s">
        <v>37</v>
      </c>
      <c r="F2732" s="18">
        <v>41280</v>
      </c>
      <c r="G2732">
        <v>939768636</v>
      </c>
      <c r="H2732" s="18">
        <v>41315</v>
      </c>
      <c r="I2732">
        <v>7278</v>
      </c>
      <c r="J2732">
        <v>152.58000000000001</v>
      </c>
      <c r="K2732">
        <v>97.44</v>
      </c>
      <c r="L2732">
        <v>1110477.24</v>
      </c>
      <c r="M2732">
        <v>709168.32</v>
      </c>
      <c r="N2732">
        <v>401308.92</v>
      </c>
    </row>
    <row r="2733" spans="1:14">
      <c r="A2733" t="s">
        <v>23</v>
      </c>
      <c r="B2733" t="s">
        <v>168</v>
      </c>
      <c r="C2733" t="s">
        <v>45</v>
      </c>
      <c r="D2733" t="s">
        <v>17</v>
      </c>
      <c r="E2733" t="s">
        <v>18</v>
      </c>
      <c r="F2733" s="18">
        <v>42577</v>
      </c>
      <c r="G2733">
        <v>174935233</v>
      </c>
      <c r="H2733" s="18">
        <v>42580</v>
      </c>
      <c r="I2733">
        <v>6078</v>
      </c>
      <c r="J2733">
        <v>437.2</v>
      </c>
      <c r="K2733">
        <v>263.33</v>
      </c>
      <c r="L2733">
        <v>2657301.6</v>
      </c>
      <c r="M2733">
        <v>1600519.74</v>
      </c>
      <c r="N2733">
        <v>1056781.8600000001</v>
      </c>
    </row>
    <row r="2734" spans="1:14">
      <c r="A2734" t="s">
        <v>31</v>
      </c>
      <c r="B2734" t="s">
        <v>163</v>
      </c>
      <c r="C2734" t="s">
        <v>50</v>
      </c>
      <c r="D2734" t="s">
        <v>17</v>
      </c>
      <c r="E2734" t="s">
        <v>37</v>
      </c>
      <c r="F2734" s="18">
        <v>41080</v>
      </c>
      <c r="G2734">
        <v>126808679</v>
      </c>
      <c r="H2734" s="18">
        <v>41119</v>
      </c>
      <c r="I2734">
        <v>4361</v>
      </c>
      <c r="J2734">
        <v>421.89</v>
      </c>
      <c r="K2734">
        <v>364.69</v>
      </c>
      <c r="L2734">
        <v>1839862.29</v>
      </c>
      <c r="M2734">
        <v>1590413.09</v>
      </c>
      <c r="N2734">
        <v>249449.2</v>
      </c>
    </row>
    <row r="2735" spans="1:14">
      <c r="A2735" t="s">
        <v>23</v>
      </c>
      <c r="B2735" t="s">
        <v>217</v>
      </c>
      <c r="C2735" t="s">
        <v>59</v>
      </c>
      <c r="D2735" t="s">
        <v>21</v>
      </c>
      <c r="E2735" t="s">
        <v>18</v>
      </c>
      <c r="F2735" s="18">
        <v>40825</v>
      </c>
      <c r="G2735">
        <v>904812800</v>
      </c>
      <c r="H2735" s="18">
        <v>40871</v>
      </c>
      <c r="I2735">
        <v>3069</v>
      </c>
      <c r="J2735">
        <v>9.33</v>
      </c>
      <c r="K2735">
        <v>6.92</v>
      </c>
      <c r="L2735">
        <v>28633.77</v>
      </c>
      <c r="M2735">
        <v>21237.48</v>
      </c>
      <c r="N2735">
        <v>7396.29</v>
      </c>
    </row>
    <row r="2736" spans="1:14">
      <c r="A2736" t="s">
        <v>23</v>
      </c>
      <c r="B2736" t="s">
        <v>217</v>
      </c>
      <c r="C2736" t="s">
        <v>33</v>
      </c>
      <c r="D2736" t="s">
        <v>17</v>
      </c>
      <c r="E2736" t="s">
        <v>29</v>
      </c>
      <c r="F2736" s="18">
        <v>40707</v>
      </c>
      <c r="G2736">
        <v>438683927</v>
      </c>
      <c r="H2736" s="18">
        <v>40753</v>
      </c>
      <c r="I2736">
        <v>5177</v>
      </c>
      <c r="J2736">
        <v>81.73</v>
      </c>
      <c r="K2736">
        <v>56.67</v>
      </c>
      <c r="L2736">
        <v>423116.21</v>
      </c>
      <c r="M2736">
        <v>293380.59000000003</v>
      </c>
      <c r="N2736">
        <v>129735.62</v>
      </c>
    </row>
    <row r="2737" spans="1:14">
      <c r="A2737" t="s">
        <v>40</v>
      </c>
      <c r="B2737" t="s">
        <v>189</v>
      </c>
      <c r="C2737" t="s">
        <v>20</v>
      </c>
      <c r="D2737" t="s">
        <v>17</v>
      </c>
      <c r="E2737" t="s">
        <v>37</v>
      </c>
      <c r="F2737" s="18">
        <v>41391</v>
      </c>
      <c r="G2737">
        <v>328470885</v>
      </c>
      <c r="H2737" s="18">
        <v>41437</v>
      </c>
      <c r="I2737">
        <v>689</v>
      </c>
      <c r="J2737">
        <v>152.58000000000001</v>
      </c>
      <c r="K2737">
        <v>97.44</v>
      </c>
      <c r="L2737">
        <v>105127.62</v>
      </c>
      <c r="M2737">
        <v>67136.160000000003</v>
      </c>
      <c r="N2737">
        <v>37991.46</v>
      </c>
    </row>
    <row r="2738" spans="1:14">
      <c r="A2738" t="s">
        <v>40</v>
      </c>
      <c r="B2738" t="s">
        <v>136</v>
      </c>
      <c r="C2738" t="s">
        <v>16</v>
      </c>
      <c r="D2738" t="s">
        <v>21</v>
      </c>
      <c r="E2738" t="s">
        <v>18</v>
      </c>
      <c r="F2738" s="18">
        <v>41167</v>
      </c>
      <c r="G2738">
        <v>894535005</v>
      </c>
      <c r="H2738" s="18">
        <v>41185</v>
      </c>
      <c r="I2738">
        <v>1641</v>
      </c>
      <c r="J2738">
        <v>255.28</v>
      </c>
      <c r="K2738">
        <v>159.41999999999999</v>
      </c>
      <c r="L2738">
        <v>418914.48</v>
      </c>
      <c r="M2738">
        <v>261608.22</v>
      </c>
      <c r="N2738">
        <v>157306.26</v>
      </c>
    </row>
    <row r="2739" spans="1:14">
      <c r="A2739" t="s">
        <v>40</v>
      </c>
      <c r="B2739" t="s">
        <v>167</v>
      </c>
      <c r="C2739" t="s">
        <v>59</v>
      </c>
      <c r="D2739" t="s">
        <v>17</v>
      </c>
      <c r="E2739" t="s">
        <v>29</v>
      </c>
      <c r="F2739" s="18">
        <v>42860</v>
      </c>
      <c r="G2739">
        <v>727550113</v>
      </c>
      <c r="H2739" s="18">
        <v>42884</v>
      </c>
      <c r="I2739">
        <v>7101</v>
      </c>
      <c r="J2739">
        <v>9.33</v>
      </c>
      <c r="K2739">
        <v>6.92</v>
      </c>
      <c r="L2739">
        <v>66252.33</v>
      </c>
      <c r="M2739">
        <v>49138.92</v>
      </c>
      <c r="N2739">
        <v>17113.41</v>
      </c>
    </row>
    <row r="2740" spans="1:14">
      <c r="A2740" t="s">
        <v>34</v>
      </c>
      <c r="B2740" t="s">
        <v>66</v>
      </c>
      <c r="C2740" t="s">
        <v>43</v>
      </c>
      <c r="D2740" t="s">
        <v>17</v>
      </c>
      <c r="E2740" t="s">
        <v>22</v>
      </c>
      <c r="F2740" s="18">
        <v>41389</v>
      </c>
      <c r="G2740">
        <v>738502538</v>
      </c>
      <c r="H2740" s="18">
        <v>41423</v>
      </c>
      <c r="I2740">
        <v>8167</v>
      </c>
      <c r="J2740">
        <v>651.21</v>
      </c>
      <c r="K2740">
        <v>524.96</v>
      </c>
      <c r="L2740">
        <v>5318432.07</v>
      </c>
      <c r="M2740">
        <v>4287348.32</v>
      </c>
      <c r="N2740">
        <v>1031083.75</v>
      </c>
    </row>
    <row r="2741" spans="1:14">
      <c r="A2741" t="s">
        <v>34</v>
      </c>
      <c r="B2741" t="s">
        <v>215</v>
      </c>
      <c r="C2741" t="s">
        <v>43</v>
      </c>
      <c r="D2741" t="s">
        <v>21</v>
      </c>
      <c r="E2741" t="s">
        <v>22</v>
      </c>
      <c r="F2741" s="18">
        <v>41741</v>
      </c>
      <c r="G2741">
        <v>108691108</v>
      </c>
      <c r="H2741" s="18">
        <v>41753</v>
      </c>
      <c r="I2741">
        <v>2969</v>
      </c>
      <c r="J2741">
        <v>651.21</v>
      </c>
      <c r="K2741">
        <v>524.96</v>
      </c>
      <c r="L2741">
        <v>1933442.49</v>
      </c>
      <c r="M2741">
        <v>1558606.24</v>
      </c>
      <c r="N2741">
        <v>374836.25</v>
      </c>
    </row>
    <row r="2742" spans="1:14">
      <c r="A2742" t="s">
        <v>14</v>
      </c>
      <c r="B2742" t="s">
        <v>173</v>
      </c>
      <c r="C2742" t="s">
        <v>45</v>
      </c>
      <c r="D2742" t="s">
        <v>17</v>
      </c>
      <c r="E2742" t="s">
        <v>22</v>
      </c>
      <c r="F2742" s="18">
        <v>40995</v>
      </c>
      <c r="G2742">
        <v>339727151</v>
      </c>
      <c r="H2742" s="18">
        <v>41026</v>
      </c>
      <c r="I2742">
        <v>1668</v>
      </c>
      <c r="J2742">
        <v>437.2</v>
      </c>
      <c r="K2742">
        <v>263.33</v>
      </c>
      <c r="L2742">
        <v>729249.6</v>
      </c>
      <c r="M2742">
        <v>439234.44</v>
      </c>
      <c r="N2742">
        <v>290015.15999999997</v>
      </c>
    </row>
    <row r="2743" spans="1:14">
      <c r="A2743" t="s">
        <v>23</v>
      </c>
      <c r="B2743" t="s">
        <v>192</v>
      </c>
      <c r="C2743" t="s">
        <v>59</v>
      </c>
      <c r="D2743" t="s">
        <v>21</v>
      </c>
      <c r="E2743" t="s">
        <v>37</v>
      </c>
      <c r="F2743" s="18">
        <v>40768</v>
      </c>
      <c r="G2743">
        <v>303534495</v>
      </c>
      <c r="H2743" s="18">
        <v>40773</v>
      </c>
      <c r="I2743">
        <v>1457</v>
      </c>
      <c r="J2743">
        <v>9.33</v>
      </c>
      <c r="K2743">
        <v>6.92</v>
      </c>
      <c r="L2743">
        <v>13593.81</v>
      </c>
      <c r="M2743">
        <v>10082.44</v>
      </c>
      <c r="N2743">
        <v>3511.37</v>
      </c>
    </row>
    <row r="2744" spans="1:14">
      <c r="A2744" t="s">
        <v>40</v>
      </c>
      <c r="B2744" t="s">
        <v>222</v>
      </c>
      <c r="C2744" t="s">
        <v>43</v>
      </c>
      <c r="D2744" t="s">
        <v>17</v>
      </c>
      <c r="E2744" t="s">
        <v>29</v>
      </c>
      <c r="F2744" s="18">
        <v>40299</v>
      </c>
      <c r="G2744">
        <v>292349469</v>
      </c>
      <c r="H2744" s="18">
        <v>40309</v>
      </c>
      <c r="I2744">
        <v>1559</v>
      </c>
      <c r="J2744">
        <v>651.21</v>
      </c>
      <c r="K2744">
        <v>524.96</v>
      </c>
      <c r="L2744">
        <v>1015236.39</v>
      </c>
      <c r="M2744">
        <v>818412.64</v>
      </c>
      <c r="N2744">
        <v>196823.75</v>
      </c>
    </row>
    <row r="2745" spans="1:14">
      <c r="A2745" t="s">
        <v>31</v>
      </c>
      <c r="B2745" t="s">
        <v>32</v>
      </c>
      <c r="C2745" t="s">
        <v>45</v>
      </c>
      <c r="D2745" t="s">
        <v>21</v>
      </c>
      <c r="E2745" t="s">
        <v>37</v>
      </c>
      <c r="F2745" s="18">
        <v>40600</v>
      </c>
      <c r="G2745">
        <v>668720901</v>
      </c>
      <c r="H2745" s="18">
        <v>40611</v>
      </c>
      <c r="I2745">
        <v>8230</v>
      </c>
      <c r="J2745">
        <v>437.2</v>
      </c>
      <c r="K2745">
        <v>263.33</v>
      </c>
      <c r="L2745">
        <v>3598156</v>
      </c>
      <c r="M2745">
        <v>2167205.9</v>
      </c>
      <c r="N2745">
        <v>1430950.1</v>
      </c>
    </row>
    <row r="2746" spans="1:14">
      <c r="A2746" t="s">
        <v>14</v>
      </c>
      <c r="B2746" t="s">
        <v>64</v>
      </c>
      <c r="C2746" t="s">
        <v>28</v>
      </c>
      <c r="D2746" t="s">
        <v>21</v>
      </c>
      <c r="E2746" t="s">
        <v>29</v>
      </c>
      <c r="F2746" s="18">
        <v>40305</v>
      </c>
      <c r="G2746">
        <v>515510118</v>
      </c>
      <c r="H2746" s="18">
        <v>40340</v>
      </c>
      <c r="I2746">
        <v>9754</v>
      </c>
      <c r="J2746">
        <v>205.7</v>
      </c>
      <c r="K2746">
        <v>117.11</v>
      </c>
      <c r="L2746">
        <v>2006397.8</v>
      </c>
      <c r="M2746">
        <v>1142290.94</v>
      </c>
      <c r="N2746">
        <v>864106.86</v>
      </c>
    </row>
    <row r="2747" spans="1:14">
      <c r="A2747" t="s">
        <v>40</v>
      </c>
      <c r="B2747" t="s">
        <v>92</v>
      </c>
      <c r="C2747" t="s">
        <v>50</v>
      </c>
      <c r="D2747" t="s">
        <v>21</v>
      </c>
      <c r="E2747" t="s">
        <v>22</v>
      </c>
      <c r="F2747" s="18">
        <v>42588</v>
      </c>
      <c r="G2747">
        <v>785890948</v>
      </c>
      <c r="H2747" s="18">
        <v>42637</v>
      </c>
      <c r="I2747">
        <v>1451</v>
      </c>
      <c r="J2747">
        <v>421.89</v>
      </c>
      <c r="K2747">
        <v>364.69</v>
      </c>
      <c r="L2747">
        <v>612162.39</v>
      </c>
      <c r="M2747">
        <v>529165.18999999994</v>
      </c>
      <c r="N2747">
        <v>82997.2</v>
      </c>
    </row>
    <row r="2748" spans="1:14">
      <c r="A2748" t="s">
        <v>40</v>
      </c>
      <c r="B2748" t="s">
        <v>216</v>
      </c>
      <c r="C2748" t="s">
        <v>20</v>
      </c>
      <c r="D2748" t="s">
        <v>17</v>
      </c>
      <c r="E2748" t="s">
        <v>22</v>
      </c>
      <c r="F2748" s="18">
        <v>42710</v>
      </c>
      <c r="G2748">
        <v>253349721</v>
      </c>
      <c r="H2748" s="18">
        <v>42741</v>
      </c>
      <c r="I2748">
        <v>667</v>
      </c>
      <c r="J2748">
        <v>152.58000000000001</v>
      </c>
      <c r="K2748">
        <v>97.44</v>
      </c>
      <c r="L2748">
        <v>101770.86</v>
      </c>
      <c r="M2748">
        <v>64992.480000000003</v>
      </c>
      <c r="N2748">
        <v>36778.379999999997</v>
      </c>
    </row>
    <row r="2749" spans="1:14">
      <c r="A2749" t="s">
        <v>26</v>
      </c>
      <c r="B2749" t="s">
        <v>164</v>
      </c>
      <c r="C2749" t="s">
        <v>59</v>
      </c>
      <c r="D2749" t="s">
        <v>21</v>
      </c>
      <c r="E2749" t="s">
        <v>29</v>
      </c>
      <c r="F2749" s="18">
        <v>40475</v>
      </c>
      <c r="G2749">
        <v>461685264</v>
      </c>
      <c r="H2749" s="18">
        <v>40475</v>
      </c>
      <c r="I2749">
        <v>1784</v>
      </c>
      <c r="J2749">
        <v>9.33</v>
      </c>
      <c r="K2749">
        <v>6.92</v>
      </c>
      <c r="L2749">
        <v>16644.72</v>
      </c>
      <c r="M2749">
        <v>12345.28</v>
      </c>
      <c r="N2749">
        <v>4299.4399999999996</v>
      </c>
    </row>
    <row r="2750" spans="1:14">
      <c r="A2750" t="s">
        <v>23</v>
      </c>
      <c r="B2750" t="s">
        <v>116</v>
      </c>
      <c r="C2750" t="s">
        <v>16</v>
      </c>
      <c r="D2750" t="s">
        <v>17</v>
      </c>
      <c r="E2750" t="s">
        <v>18</v>
      </c>
      <c r="F2750" s="18">
        <v>41604</v>
      </c>
      <c r="G2750">
        <v>775008904</v>
      </c>
      <c r="H2750" s="18">
        <v>41641</v>
      </c>
      <c r="I2750">
        <v>1212</v>
      </c>
      <c r="J2750">
        <v>255.28</v>
      </c>
      <c r="K2750">
        <v>159.41999999999999</v>
      </c>
      <c r="L2750">
        <v>309399.36</v>
      </c>
      <c r="M2750">
        <v>193217.04</v>
      </c>
      <c r="N2750">
        <v>116182.32</v>
      </c>
    </row>
    <row r="2751" spans="1:14">
      <c r="A2751" t="s">
        <v>14</v>
      </c>
      <c r="B2751" t="s">
        <v>64</v>
      </c>
      <c r="C2751" t="s">
        <v>59</v>
      </c>
      <c r="D2751" t="s">
        <v>17</v>
      </c>
      <c r="E2751" t="s">
        <v>22</v>
      </c>
      <c r="F2751" s="18">
        <v>42528</v>
      </c>
      <c r="G2751">
        <v>627744472</v>
      </c>
      <c r="H2751" s="18">
        <v>42539</v>
      </c>
      <c r="I2751">
        <v>2394</v>
      </c>
      <c r="J2751">
        <v>9.33</v>
      </c>
      <c r="K2751">
        <v>6.92</v>
      </c>
      <c r="L2751">
        <v>22336.02</v>
      </c>
      <c r="M2751">
        <v>16566.48</v>
      </c>
      <c r="N2751">
        <v>5769.54</v>
      </c>
    </row>
    <row r="2752" spans="1:14">
      <c r="A2752" t="s">
        <v>26</v>
      </c>
      <c r="B2752" t="s">
        <v>81</v>
      </c>
      <c r="C2752" t="s">
        <v>25</v>
      </c>
      <c r="D2752" t="s">
        <v>17</v>
      </c>
      <c r="E2752" t="s">
        <v>37</v>
      </c>
      <c r="F2752" s="18">
        <v>42832</v>
      </c>
      <c r="G2752">
        <v>874628293</v>
      </c>
      <c r="H2752" s="18">
        <v>42836</v>
      </c>
      <c r="I2752">
        <v>803</v>
      </c>
      <c r="J2752">
        <v>47.45</v>
      </c>
      <c r="K2752">
        <v>31.79</v>
      </c>
      <c r="L2752">
        <v>38102.35</v>
      </c>
      <c r="M2752">
        <v>25527.37</v>
      </c>
      <c r="N2752">
        <v>12574.98</v>
      </c>
    </row>
    <row r="2753" spans="1:14">
      <c r="A2753" t="s">
        <v>40</v>
      </c>
      <c r="B2753" t="s">
        <v>214</v>
      </c>
      <c r="C2753" t="s">
        <v>16</v>
      </c>
      <c r="D2753" t="s">
        <v>17</v>
      </c>
      <c r="E2753" t="s">
        <v>18</v>
      </c>
      <c r="F2753" s="18">
        <v>41107</v>
      </c>
      <c r="G2753">
        <v>640709197</v>
      </c>
      <c r="H2753" s="18">
        <v>41145</v>
      </c>
      <c r="I2753">
        <v>8944</v>
      </c>
      <c r="J2753">
        <v>255.28</v>
      </c>
      <c r="K2753">
        <v>159.41999999999999</v>
      </c>
      <c r="L2753">
        <v>2283224.3199999998</v>
      </c>
      <c r="M2753">
        <v>1425852.48</v>
      </c>
      <c r="N2753">
        <v>857371.84</v>
      </c>
    </row>
    <row r="2754" spans="1:14">
      <c r="A2754" t="s">
        <v>23</v>
      </c>
      <c r="B2754" t="s">
        <v>179</v>
      </c>
      <c r="C2754" t="s">
        <v>59</v>
      </c>
      <c r="D2754" t="s">
        <v>17</v>
      </c>
      <c r="E2754" t="s">
        <v>18</v>
      </c>
      <c r="F2754" s="18">
        <v>41867</v>
      </c>
      <c r="G2754">
        <v>471348512</v>
      </c>
      <c r="H2754" s="18">
        <v>41913</v>
      </c>
      <c r="I2754">
        <v>1354</v>
      </c>
      <c r="J2754">
        <v>9.33</v>
      </c>
      <c r="K2754">
        <v>6.92</v>
      </c>
      <c r="L2754">
        <v>12632.82</v>
      </c>
      <c r="M2754">
        <v>9369.68</v>
      </c>
      <c r="N2754">
        <v>3263.14</v>
      </c>
    </row>
    <row r="2755" spans="1:14">
      <c r="A2755" t="s">
        <v>34</v>
      </c>
      <c r="B2755" t="s">
        <v>60</v>
      </c>
      <c r="C2755" t="s">
        <v>79</v>
      </c>
      <c r="D2755" t="s">
        <v>21</v>
      </c>
      <c r="E2755" t="s">
        <v>37</v>
      </c>
      <c r="F2755" s="18">
        <v>40330</v>
      </c>
      <c r="G2755">
        <v>982220065</v>
      </c>
      <c r="H2755" s="18">
        <v>40330</v>
      </c>
      <c r="I2755">
        <v>9599</v>
      </c>
      <c r="J2755">
        <v>668.27</v>
      </c>
      <c r="K2755">
        <v>502.54</v>
      </c>
      <c r="L2755">
        <v>6414723.7300000004</v>
      </c>
      <c r="M2755">
        <v>4823881.46</v>
      </c>
      <c r="N2755">
        <v>1590842.27</v>
      </c>
    </row>
    <row r="2756" spans="1:14">
      <c r="A2756" t="s">
        <v>40</v>
      </c>
      <c r="B2756" t="s">
        <v>221</v>
      </c>
      <c r="C2756" t="s">
        <v>20</v>
      </c>
      <c r="D2756" t="s">
        <v>21</v>
      </c>
      <c r="E2756" t="s">
        <v>22</v>
      </c>
      <c r="F2756" s="18">
        <v>40404</v>
      </c>
      <c r="G2756">
        <v>609310185</v>
      </c>
      <c r="H2756" s="18">
        <v>40442</v>
      </c>
      <c r="I2756">
        <v>7279</v>
      </c>
      <c r="J2756">
        <v>152.58000000000001</v>
      </c>
      <c r="K2756">
        <v>97.44</v>
      </c>
      <c r="L2756">
        <v>1110629.82</v>
      </c>
      <c r="M2756">
        <v>709265.76</v>
      </c>
      <c r="N2756">
        <v>401364.06</v>
      </c>
    </row>
    <row r="2757" spans="1:14">
      <c r="A2757" t="s">
        <v>40</v>
      </c>
      <c r="B2757" t="s">
        <v>136</v>
      </c>
      <c r="C2757" t="s">
        <v>43</v>
      </c>
      <c r="D2757" t="s">
        <v>21</v>
      </c>
      <c r="E2757" t="s">
        <v>29</v>
      </c>
      <c r="F2757" s="18">
        <v>42237</v>
      </c>
      <c r="G2757">
        <v>558917701</v>
      </c>
      <c r="H2757" s="18">
        <v>42268</v>
      </c>
      <c r="I2757">
        <v>5023</v>
      </c>
      <c r="J2757">
        <v>651.21</v>
      </c>
      <c r="K2757">
        <v>524.96</v>
      </c>
      <c r="L2757">
        <v>3271027.83</v>
      </c>
      <c r="M2757">
        <v>2636874.08</v>
      </c>
      <c r="N2757">
        <v>634153.75</v>
      </c>
    </row>
    <row r="2758" spans="1:14">
      <c r="A2758" t="s">
        <v>40</v>
      </c>
      <c r="B2758" t="s">
        <v>188</v>
      </c>
      <c r="C2758" t="s">
        <v>25</v>
      </c>
      <c r="D2758" t="s">
        <v>17</v>
      </c>
      <c r="E2758" t="s">
        <v>18</v>
      </c>
      <c r="F2758" s="18">
        <v>40833</v>
      </c>
      <c r="G2758">
        <v>757653939</v>
      </c>
      <c r="H2758" s="18">
        <v>40851</v>
      </c>
      <c r="I2758">
        <v>5492</v>
      </c>
      <c r="J2758">
        <v>47.45</v>
      </c>
      <c r="K2758">
        <v>31.79</v>
      </c>
      <c r="L2758">
        <v>260595.4</v>
      </c>
      <c r="M2758">
        <v>174590.68</v>
      </c>
      <c r="N2758">
        <v>86004.72</v>
      </c>
    </row>
    <row r="2759" spans="1:14">
      <c r="A2759" t="s">
        <v>23</v>
      </c>
      <c r="B2759" t="s">
        <v>120</v>
      </c>
      <c r="C2759" t="s">
        <v>16</v>
      </c>
      <c r="D2759" t="s">
        <v>21</v>
      </c>
      <c r="E2759" t="s">
        <v>22</v>
      </c>
      <c r="F2759" s="18">
        <v>41266</v>
      </c>
      <c r="G2759">
        <v>302442729</v>
      </c>
      <c r="H2759" s="18">
        <v>41291</v>
      </c>
      <c r="I2759">
        <v>8379</v>
      </c>
      <c r="J2759">
        <v>255.28</v>
      </c>
      <c r="K2759">
        <v>159.41999999999999</v>
      </c>
      <c r="L2759">
        <v>2138991.12</v>
      </c>
      <c r="M2759">
        <v>1335780.18</v>
      </c>
      <c r="N2759">
        <v>803210.94</v>
      </c>
    </row>
    <row r="2760" spans="1:14">
      <c r="A2760" t="s">
        <v>26</v>
      </c>
      <c r="B2760" t="s">
        <v>151</v>
      </c>
      <c r="C2760" t="s">
        <v>20</v>
      </c>
      <c r="D2760" t="s">
        <v>17</v>
      </c>
      <c r="E2760" t="s">
        <v>29</v>
      </c>
      <c r="F2760" s="18">
        <v>40700</v>
      </c>
      <c r="G2760">
        <v>610520398</v>
      </c>
      <c r="H2760" s="18">
        <v>40739</v>
      </c>
      <c r="I2760">
        <v>5408</v>
      </c>
      <c r="J2760">
        <v>152.58000000000001</v>
      </c>
      <c r="K2760">
        <v>97.44</v>
      </c>
      <c r="L2760">
        <v>825152.64</v>
      </c>
      <c r="M2760">
        <v>526955.52000000002</v>
      </c>
      <c r="N2760">
        <v>298197.12</v>
      </c>
    </row>
    <row r="2761" spans="1:14">
      <c r="A2761" t="s">
        <v>40</v>
      </c>
      <c r="B2761" t="s">
        <v>126</v>
      </c>
      <c r="C2761" t="s">
        <v>25</v>
      </c>
      <c r="D2761" t="s">
        <v>17</v>
      </c>
      <c r="E2761" t="s">
        <v>37</v>
      </c>
      <c r="F2761" s="18">
        <v>40840</v>
      </c>
      <c r="G2761">
        <v>469435775</v>
      </c>
      <c r="H2761" s="18">
        <v>40879</v>
      </c>
      <c r="I2761">
        <v>5333</v>
      </c>
      <c r="J2761">
        <v>47.45</v>
      </c>
      <c r="K2761">
        <v>31.79</v>
      </c>
      <c r="L2761">
        <v>253050.85</v>
      </c>
      <c r="M2761">
        <v>169536.07</v>
      </c>
      <c r="N2761">
        <v>83514.78</v>
      </c>
    </row>
    <row r="2762" spans="1:14">
      <c r="A2762" t="s">
        <v>23</v>
      </c>
      <c r="B2762" t="s">
        <v>178</v>
      </c>
      <c r="C2762" t="s">
        <v>71</v>
      </c>
      <c r="D2762" t="s">
        <v>17</v>
      </c>
      <c r="E2762" t="s">
        <v>22</v>
      </c>
      <c r="F2762" s="18">
        <v>41011</v>
      </c>
      <c r="G2762">
        <v>987050187</v>
      </c>
      <c r="H2762" s="18">
        <v>41024</v>
      </c>
      <c r="I2762">
        <v>8940</v>
      </c>
      <c r="J2762">
        <v>154.06</v>
      </c>
      <c r="K2762">
        <v>90.93</v>
      </c>
      <c r="L2762">
        <v>1377296.4</v>
      </c>
      <c r="M2762">
        <v>812914.2</v>
      </c>
      <c r="N2762">
        <v>564382.19999999995</v>
      </c>
    </row>
    <row r="2763" spans="1:14">
      <c r="A2763" t="s">
        <v>23</v>
      </c>
      <c r="B2763" t="s">
        <v>52</v>
      </c>
      <c r="C2763" t="s">
        <v>43</v>
      </c>
      <c r="D2763" t="s">
        <v>17</v>
      </c>
      <c r="E2763" t="s">
        <v>37</v>
      </c>
      <c r="F2763" s="18">
        <v>42310</v>
      </c>
      <c r="G2763">
        <v>641537463</v>
      </c>
      <c r="H2763" s="18">
        <v>42352</v>
      </c>
      <c r="I2763">
        <v>4047</v>
      </c>
      <c r="J2763">
        <v>651.21</v>
      </c>
      <c r="K2763">
        <v>524.96</v>
      </c>
      <c r="L2763">
        <v>2635446.87</v>
      </c>
      <c r="M2763">
        <v>2124513.12</v>
      </c>
      <c r="N2763">
        <v>510933.75</v>
      </c>
    </row>
    <row r="2764" spans="1:14">
      <c r="A2764" t="s">
        <v>14</v>
      </c>
      <c r="B2764" t="s">
        <v>62</v>
      </c>
      <c r="C2764" t="s">
        <v>45</v>
      </c>
      <c r="D2764" t="s">
        <v>21</v>
      </c>
      <c r="E2764" t="s">
        <v>22</v>
      </c>
      <c r="F2764" s="18">
        <v>40694</v>
      </c>
      <c r="G2764">
        <v>231383931</v>
      </c>
      <c r="H2764" s="18">
        <v>40710</v>
      </c>
      <c r="I2764">
        <v>502</v>
      </c>
      <c r="J2764">
        <v>437.2</v>
      </c>
      <c r="K2764">
        <v>263.33</v>
      </c>
      <c r="L2764">
        <v>219474.4</v>
      </c>
      <c r="M2764">
        <v>132191.66</v>
      </c>
      <c r="N2764">
        <v>87282.74</v>
      </c>
    </row>
    <row r="2765" spans="1:14">
      <c r="A2765" t="s">
        <v>40</v>
      </c>
      <c r="B2765" t="s">
        <v>205</v>
      </c>
      <c r="C2765" t="s">
        <v>33</v>
      </c>
      <c r="D2765" t="s">
        <v>17</v>
      </c>
      <c r="E2765" t="s">
        <v>37</v>
      </c>
      <c r="F2765" s="18">
        <v>42187</v>
      </c>
      <c r="G2765">
        <v>625388419</v>
      </c>
      <c r="H2765" s="18">
        <v>42204</v>
      </c>
      <c r="I2765">
        <v>5186</v>
      </c>
      <c r="J2765">
        <v>81.73</v>
      </c>
      <c r="K2765">
        <v>56.67</v>
      </c>
      <c r="L2765">
        <v>423851.78</v>
      </c>
      <c r="M2765">
        <v>293890.62</v>
      </c>
      <c r="N2765">
        <v>129961.16</v>
      </c>
    </row>
    <row r="2766" spans="1:14">
      <c r="A2766" t="s">
        <v>23</v>
      </c>
      <c r="B2766" t="s">
        <v>24</v>
      </c>
      <c r="C2766" t="s">
        <v>79</v>
      </c>
      <c r="D2766" t="s">
        <v>21</v>
      </c>
      <c r="E2766" t="s">
        <v>29</v>
      </c>
      <c r="F2766" s="18">
        <v>42139</v>
      </c>
      <c r="G2766">
        <v>512662255</v>
      </c>
      <c r="H2766" s="18">
        <v>42177</v>
      </c>
      <c r="I2766">
        <v>7009</v>
      </c>
      <c r="J2766">
        <v>668.27</v>
      </c>
      <c r="K2766">
        <v>502.54</v>
      </c>
      <c r="L2766">
        <v>4683904.43</v>
      </c>
      <c r="M2766">
        <v>3522302.86</v>
      </c>
      <c r="N2766">
        <v>1161601.57</v>
      </c>
    </row>
    <row r="2767" spans="1:14">
      <c r="A2767" t="s">
        <v>26</v>
      </c>
      <c r="B2767" t="s">
        <v>75</v>
      </c>
      <c r="C2767" t="s">
        <v>59</v>
      </c>
      <c r="D2767" t="s">
        <v>17</v>
      </c>
      <c r="E2767" t="s">
        <v>29</v>
      </c>
      <c r="F2767" s="18">
        <v>40438</v>
      </c>
      <c r="G2767">
        <v>452629268</v>
      </c>
      <c r="H2767" s="18">
        <v>40447</v>
      </c>
      <c r="I2767">
        <v>1914</v>
      </c>
      <c r="J2767">
        <v>9.33</v>
      </c>
      <c r="K2767">
        <v>6.92</v>
      </c>
      <c r="L2767">
        <v>17857.62</v>
      </c>
      <c r="M2767">
        <v>13244.88</v>
      </c>
      <c r="N2767">
        <v>4612.74</v>
      </c>
    </row>
    <row r="2768" spans="1:14">
      <c r="A2768" t="s">
        <v>40</v>
      </c>
      <c r="B2768" t="s">
        <v>153</v>
      </c>
      <c r="C2768" t="s">
        <v>16</v>
      </c>
      <c r="D2768" t="s">
        <v>17</v>
      </c>
      <c r="E2768" t="s">
        <v>37</v>
      </c>
      <c r="F2768" s="18">
        <v>42893</v>
      </c>
      <c r="G2768">
        <v>625025784</v>
      </c>
      <c r="H2768" s="18">
        <v>42920</v>
      </c>
      <c r="I2768">
        <v>7874</v>
      </c>
      <c r="J2768">
        <v>255.28</v>
      </c>
      <c r="K2768">
        <v>159.41999999999999</v>
      </c>
      <c r="L2768">
        <v>2010074.72</v>
      </c>
      <c r="M2768">
        <v>1255273.08</v>
      </c>
      <c r="N2768">
        <v>754801.64</v>
      </c>
    </row>
    <row r="2769" spans="1:14">
      <c r="A2769" t="s">
        <v>23</v>
      </c>
      <c r="B2769" t="s">
        <v>187</v>
      </c>
      <c r="C2769" t="s">
        <v>36</v>
      </c>
      <c r="D2769" t="s">
        <v>21</v>
      </c>
      <c r="E2769" t="s">
        <v>29</v>
      </c>
      <c r="F2769" s="18">
        <v>40489</v>
      </c>
      <c r="G2769">
        <v>379900634</v>
      </c>
      <c r="H2769" s="18">
        <v>40514</v>
      </c>
      <c r="I2769">
        <v>9895</v>
      </c>
      <c r="J2769">
        <v>109.28</v>
      </c>
      <c r="K2769">
        <v>35.840000000000003</v>
      </c>
      <c r="L2769">
        <v>1081325.6000000001</v>
      </c>
      <c r="M2769">
        <v>354636.79999999999</v>
      </c>
      <c r="N2769">
        <v>726688.8</v>
      </c>
    </row>
    <row r="2770" spans="1:14">
      <c r="A2770" t="s">
        <v>26</v>
      </c>
      <c r="B2770" t="s">
        <v>141</v>
      </c>
      <c r="C2770" t="s">
        <v>28</v>
      </c>
      <c r="D2770" t="s">
        <v>17</v>
      </c>
      <c r="E2770" t="s">
        <v>22</v>
      </c>
      <c r="F2770" s="18">
        <v>41194</v>
      </c>
      <c r="G2770">
        <v>487615144</v>
      </c>
      <c r="H2770" s="18">
        <v>41244</v>
      </c>
      <c r="I2770">
        <v>5012</v>
      </c>
      <c r="J2770">
        <v>205.7</v>
      </c>
      <c r="K2770">
        <v>117.11</v>
      </c>
      <c r="L2770">
        <v>1030968.4</v>
      </c>
      <c r="M2770">
        <v>586955.31999999995</v>
      </c>
      <c r="N2770">
        <v>444013.08</v>
      </c>
    </row>
    <row r="2771" spans="1:14">
      <c r="A2771" t="s">
        <v>26</v>
      </c>
      <c r="B2771" t="s">
        <v>104</v>
      </c>
      <c r="C2771" t="s">
        <v>33</v>
      </c>
      <c r="D2771" t="s">
        <v>21</v>
      </c>
      <c r="E2771" t="s">
        <v>29</v>
      </c>
      <c r="F2771" s="18">
        <v>40923</v>
      </c>
      <c r="G2771">
        <v>888843142</v>
      </c>
      <c r="H2771" s="18">
        <v>40958</v>
      </c>
      <c r="I2771">
        <v>7293</v>
      </c>
      <c r="J2771">
        <v>81.73</v>
      </c>
      <c r="K2771">
        <v>56.67</v>
      </c>
      <c r="L2771">
        <v>596056.89</v>
      </c>
      <c r="M2771">
        <v>413294.31</v>
      </c>
      <c r="N2771">
        <v>182762.58</v>
      </c>
    </row>
    <row r="2772" spans="1:14">
      <c r="A2772" t="s">
        <v>40</v>
      </c>
      <c r="B2772" t="s">
        <v>109</v>
      </c>
      <c r="C2772" t="s">
        <v>33</v>
      </c>
      <c r="D2772" t="s">
        <v>21</v>
      </c>
      <c r="E2772" t="s">
        <v>37</v>
      </c>
      <c r="F2772" s="18">
        <v>41506</v>
      </c>
      <c r="G2772">
        <v>244570958</v>
      </c>
      <c r="H2772" s="18">
        <v>41536</v>
      </c>
      <c r="I2772">
        <v>2836</v>
      </c>
      <c r="J2772">
        <v>81.73</v>
      </c>
      <c r="K2772">
        <v>56.67</v>
      </c>
      <c r="L2772">
        <v>231786.28</v>
      </c>
      <c r="M2772">
        <v>160716.12</v>
      </c>
      <c r="N2772">
        <v>71070.16</v>
      </c>
    </row>
    <row r="2773" spans="1:14">
      <c r="A2773" t="s">
        <v>34</v>
      </c>
      <c r="B2773" t="s">
        <v>68</v>
      </c>
      <c r="C2773" t="s">
        <v>33</v>
      </c>
      <c r="D2773" t="s">
        <v>21</v>
      </c>
      <c r="E2773" t="s">
        <v>29</v>
      </c>
      <c r="F2773" s="18">
        <v>41016</v>
      </c>
      <c r="G2773">
        <v>886097419</v>
      </c>
      <c r="H2773" s="18">
        <v>41037</v>
      </c>
      <c r="I2773">
        <v>4772</v>
      </c>
      <c r="J2773">
        <v>81.73</v>
      </c>
      <c r="K2773">
        <v>56.67</v>
      </c>
      <c r="L2773">
        <v>390015.56</v>
      </c>
      <c r="M2773">
        <v>270429.24</v>
      </c>
      <c r="N2773">
        <v>119586.32</v>
      </c>
    </row>
    <row r="2774" spans="1:14">
      <c r="A2774" t="s">
        <v>34</v>
      </c>
      <c r="B2774" t="s">
        <v>68</v>
      </c>
      <c r="C2774" t="s">
        <v>20</v>
      </c>
      <c r="D2774" t="s">
        <v>21</v>
      </c>
      <c r="E2774" t="s">
        <v>18</v>
      </c>
      <c r="F2774" s="18">
        <v>40682</v>
      </c>
      <c r="G2774">
        <v>265033853</v>
      </c>
      <c r="H2774" s="18">
        <v>40689</v>
      </c>
      <c r="I2774">
        <v>8261</v>
      </c>
      <c r="J2774">
        <v>152.58000000000001</v>
      </c>
      <c r="K2774">
        <v>97.44</v>
      </c>
      <c r="L2774">
        <v>1260463.3799999999</v>
      </c>
      <c r="M2774">
        <v>804951.84</v>
      </c>
      <c r="N2774">
        <v>455511.54</v>
      </c>
    </row>
    <row r="2775" spans="1:14">
      <c r="A2775" t="s">
        <v>40</v>
      </c>
      <c r="B2775" t="s">
        <v>214</v>
      </c>
      <c r="C2775" t="s">
        <v>79</v>
      </c>
      <c r="D2775" t="s">
        <v>17</v>
      </c>
      <c r="E2775" t="s">
        <v>18</v>
      </c>
      <c r="F2775" s="18">
        <v>40737</v>
      </c>
      <c r="G2775">
        <v>403304088</v>
      </c>
      <c r="H2775" s="18">
        <v>40764</v>
      </c>
      <c r="I2775">
        <v>5497</v>
      </c>
      <c r="J2775">
        <v>668.27</v>
      </c>
      <c r="K2775">
        <v>502.54</v>
      </c>
      <c r="L2775">
        <v>3673480.19</v>
      </c>
      <c r="M2775">
        <v>2762462.38</v>
      </c>
      <c r="N2775">
        <v>911017.81</v>
      </c>
    </row>
    <row r="2776" spans="1:14">
      <c r="A2776" t="s">
        <v>23</v>
      </c>
      <c r="B2776" t="s">
        <v>218</v>
      </c>
      <c r="C2776" t="s">
        <v>28</v>
      </c>
      <c r="D2776" t="s">
        <v>17</v>
      </c>
      <c r="E2776" t="s">
        <v>37</v>
      </c>
      <c r="F2776" s="18">
        <v>41804</v>
      </c>
      <c r="G2776">
        <v>243144452</v>
      </c>
      <c r="H2776" s="18">
        <v>41836</v>
      </c>
      <c r="I2776">
        <v>701</v>
      </c>
      <c r="J2776">
        <v>205.7</v>
      </c>
      <c r="K2776">
        <v>117.11</v>
      </c>
      <c r="L2776">
        <v>144195.70000000001</v>
      </c>
      <c r="M2776">
        <v>82094.11</v>
      </c>
      <c r="N2776">
        <v>62101.59</v>
      </c>
    </row>
    <row r="2777" spans="1:14">
      <c r="A2777" t="s">
        <v>40</v>
      </c>
      <c r="B2777" t="s">
        <v>139</v>
      </c>
      <c r="C2777" t="s">
        <v>71</v>
      </c>
      <c r="D2777" t="s">
        <v>17</v>
      </c>
      <c r="E2777" t="s">
        <v>37</v>
      </c>
      <c r="F2777" s="18">
        <v>40745</v>
      </c>
      <c r="G2777">
        <v>597103774</v>
      </c>
      <c r="H2777" s="18">
        <v>40756</v>
      </c>
      <c r="I2777">
        <v>5131</v>
      </c>
      <c r="J2777">
        <v>154.06</v>
      </c>
      <c r="K2777">
        <v>90.93</v>
      </c>
      <c r="L2777">
        <v>790481.86</v>
      </c>
      <c r="M2777">
        <v>466561.83</v>
      </c>
      <c r="N2777">
        <v>323920.03000000003</v>
      </c>
    </row>
    <row r="2778" spans="1:14">
      <c r="A2778" t="s">
        <v>23</v>
      </c>
      <c r="B2778" t="s">
        <v>120</v>
      </c>
      <c r="C2778" t="s">
        <v>45</v>
      </c>
      <c r="D2778" t="s">
        <v>17</v>
      </c>
      <c r="E2778" t="s">
        <v>37</v>
      </c>
      <c r="F2778" s="18">
        <v>40344</v>
      </c>
      <c r="G2778">
        <v>998043382</v>
      </c>
      <c r="H2778" s="18">
        <v>40362</v>
      </c>
      <c r="I2778">
        <v>2070</v>
      </c>
      <c r="J2778">
        <v>437.2</v>
      </c>
      <c r="K2778">
        <v>263.33</v>
      </c>
      <c r="L2778">
        <v>905004</v>
      </c>
      <c r="M2778">
        <v>545093.1</v>
      </c>
      <c r="N2778">
        <v>359910.9</v>
      </c>
    </row>
    <row r="2779" spans="1:14">
      <c r="A2779" t="s">
        <v>14</v>
      </c>
      <c r="B2779" t="s">
        <v>220</v>
      </c>
      <c r="C2779" t="s">
        <v>36</v>
      </c>
      <c r="D2779" t="s">
        <v>21</v>
      </c>
      <c r="E2779" t="s">
        <v>18</v>
      </c>
      <c r="F2779" s="18">
        <v>42390</v>
      </c>
      <c r="G2779">
        <v>149137103</v>
      </c>
      <c r="H2779" s="18">
        <v>42433</v>
      </c>
      <c r="I2779">
        <v>1838</v>
      </c>
      <c r="J2779">
        <v>109.28</v>
      </c>
      <c r="K2779">
        <v>35.840000000000003</v>
      </c>
      <c r="L2779">
        <v>200856.64</v>
      </c>
      <c r="M2779">
        <v>65873.919999999998</v>
      </c>
      <c r="N2779">
        <v>134982.72</v>
      </c>
    </row>
    <row r="2780" spans="1:14">
      <c r="A2780" t="s">
        <v>40</v>
      </c>
      <c r="B2780" t="s">
        <v>123</v>
      </c>
      <c r="C2780" t="s">
        <v>20</v>
      </c>
      <c r="D2780" t="s">
        <v>21</v>
      </c>
      <c r="E2780" t="s">
        <v>22</v>
      </c>
      <c r="F2780" s="18">
        <v>40764</v>
      </c>
      <c r="G2780">
        <v>873871266</v>
      </c>
      <c r="H2780" s="18">
        <v>40805</v>
      </c>
      <c r="I2780">
        <v>6782</v>
      </c>
      <c r="J2780">
        <v>152.58000000000001</v>
      </c>
      <c r="K2780">
        <v>97.44</v>
      </c>
      <c r="L2780">
        <v>1034797.56</v>
      </c>
      <c r="M2780">
        <v>660838.07999999996</v>
      </c>
      <c r="N2780">
        <v>373959.48</v>
      </c>
    </row>
    <row r="2781" spans="1:14">
      <c r="A2781" t="s">
        <v>14</v>
      </c>
      <c r="B2781" t="s">
        <v>88</v>
      </c>
      <c r="C2781" t="s">
        <v>45</v>
      </c>
      <c r="D2781" t="s">
        <v>21</v>
      </c>
      <c r="E2781" t="s">
        <v>22</v>
      </c>
      <c r="F2781" s="18">
        <v>42182</v>
      </c>
      <c r="G2781">
        <v>666044700</v>
      </c>
      <c r="H2781" s="18">
        <v>42186</v>
      </c>
      <c r="I2781">
        <v>6282</v>
      </c>
      <c r="J2781">
        <v>437.2</v>
      </c>
      <c r="K2781">
        <v>263.33</v>
      </c>
      <c r="L2781">
        <v>2746490.4</v>
      </c>
      <c r="M2781">
        <v>1654239.06</v>
      </c>
      <c r="N2781">
        <v>1092251.3400000001</v>
      </c>
    </row>
    <row r="2782" spans="1:14">
      <c r="A2782" t="s">
        <v>34</v>
      </c>
      <c r="B2782" t="s">
        <v>197</v>
      </c>
      <c r="C2782" t="s">
        <v>71</v>
      </c>
      <c r="D2782" t="s">
        <v>17</v>
      </c>
      <c r="E2782" t="s">
        <v>29</v>
      </c>
      <c r="F2782" s="18">
        <v>42686</v>
      </c>
      <c r="G2782">
        <v>239768731</v>
      </c>
      <c r="H2782" s="18">
        <v>42726</v>
      </c>
      <c r="I2782">
        <v>1751</v>
      </c>
      <c r="J2782">
        <v>154.06</v>
      </c>
      <c r="K2782">
        <v>90.93</v>
      </c>
      <c r="L2782">
        <v>269759.06</v>
      </c>
      <c r="M2782">
        <v>159218.43</v>
      </c>
      <c r="N2782">
        <v>110540.63</v>
      </c>
    </row>
    <row r="2783" spans="1:14">
      <c r="A2783" t="s">
        <v>40</v>
      </c>
      <c r="B2783" t="s">
        <v>201</v>
      </c>
      <c r="C2783" t="s">
        <v>28</v>
      </c>
      <c r="D2783" t="s">
        <v>21</v>
      </c>
      <c r="E2783" t="s">
        <v>22</v>
      </c>
      <c r="F2783" s="18">
        <v>42854</v>
      </c>
      <c r="G2783">
        <v>379467189</v>
      </c>
      <c r="H2783" s="18">
        <v>42895</v>
      </c>
      <c r="I2783">
        <v>1629</v>
      </c>
      <c r="J2783">
        <v>205.7</v>
      </c>
      <c r="K2783">
        <v>117.11</v>
      </c>
      <c r="L2783">
        <v>335085.3</v>
      </c>
      <c r="M2783">
        <v>190772.19</v>
      </c>
      <c r="N2783">
        <v>144313.10999999999</v>
      </c>
    </row>
    <row r="2784" spans="1:14">
      <c r="A2784" t="s">
        <v>31</v>
      </c>
      <c r="B2784" t="s">
        <v>73</v>
      </c>
      <c r="C2784" t="s">
        <v>25</v>
      </c>
      <c r="D2784" t="s">
        <v>17</v>
      </c>
      <c r="E2784" t="s">
        <v>29</v>
      </c>
      <c r="F2784" s="18">
        <v>40891</v>
      </c>
      <c r="G2784">
        <v>589876401</v>
      </c>
      <c r="H2784" s="18">
        <v>40906</v>
      </c>
      <c r="I2784">
        <v>6390</v>
      </c>
      <c r="J2784">
        <v>47.45</v>
      </c>
      <c r="K2784">
        <v>31.79</v>
      </c>
      <c r="L2784">
        <v>303205.5</v>
      </c>
      <c r="M2784">
        <v>203138.1</v>
      </c>
      <c r="N2784">
        <v>100067.4</v>
      </c>
    </row>
    <row r="2785" spans="1:14">
      <c r="A2785" t="s">
        <v>23</v>
      </c>
      <c r="B2785" t="s">
        <v>171</v>
      </c>
      <c r="C2785" t="s">
        <v>59</v>
      </c>
      <c r="D2785" t="s">
        <v>21</v>
      </c>
      <c r="E2785" t="s">
        <v>29</v>
      </c>
      <c r="F2785" s="18">
        <v>42301</v>
      </c>
      <c r="G2785">
        <v>446045196</v>
      </c>
      <c r="H2785" s="18">
        <v>42309</v>
      </c>
      <c r="I2785">
        <v>3540</v>
      </c>
      <c r="J2785">
        <v>9.33</v>
      </c>
      <c r="K2785">
        <v>6.92</v>
      </c>
      <c r="L2785">
        <v>33028.199999999997</v>
      </c>
      <c r="M2785">
        <v>24496.799999999999</v>
      </c>
      <c r="N2785">
        <v>8531.4</v>
      </c>
    </row>
    <row r="2786" spans="1:14">
      <c r="A2786" t="s">
        <v>40</v>
      </c>
      <c r="B2786" t="s">
        <v>144</v>
      </c>
      <c r="C2786" t="s">
        <v>50</v>
      </c>
      <c r="D2786" t="s">
        <v>21</v>
      </c>
      <c r="E2786" t="s">
        <v>18</v>
      </c>
      <c r="F2786" s="18">
        <v>41916</v>
      </c>
      <c r="G2786">
        <v>943334901</v>
      </c>
      <c r="H2786" s="18">
        <v>41946</v>
      </c>
      <c r="I2786">
        <v>2615</v>
      </c>
      <c r="J2786">
        <v>421.89</v>
      </c>
      <c r="K2786">
        <v>364.69</v>
      </c>
      <c r="L2786">
        <v>1103242.3500000001</v>
      </c>
      <c r="M2786">
        <v>953664.35</v>
      </c>
      <c r="N2786">
        <v>149578</v>
      </c>
    </row>
    <row r="2787" spans="1:14">
      <c r="A2787" t="s">
        <v>26</v>
      </c>
      <c r="B2787" t="s">
        <v>209</v>
      </c>
      <c r="C2787" t="s">
        <v>25</v>
      </c>
      <c r="D2787" t="s">
        <v>21</v>
      </c>
      <c r="E2787" t="s">
        <v>37</v>
      </c>
      <c r="F2787" s="18">
        <v>41872</v>
      </c>
      <c r="G2787">
        <v>447419345</v>
      </c>
      <c r="H2787" s="18">
        <v>41900</v>
      </c>
      <c r="I2787">
        <v>182</v>
      </c>
      <c r="J2787">
        <v>47.45</v>
      </c>
      <c r="K2787">
        <v>31.79</v>
      </c>
      <c r="L2787">
        <v>8635.9</v>
      </c>
      <c r="M2787">
        <v>5785.78</v>
      </c>
      <c r="N2787">
        <v>2850.12</v>
      </c>
    </row>
    <row r="2788" spans="1:14">
      <c r="A2788" t="s">
        <v>23</v>
      </c>
      <c r="B2788" t="s">
        <v>155</v>
      </c>
      <c r="C2788" t="s">
        <v>79</v>
      </c>
      <c r="D2788" t="s">
        <v>21</v>
      </c>
      <c r="E2788" t="s">
        <v>18</v>
      </c>
      <c r="F2788" s="18">
        <v>41926</v>
      </c>
      <c r="G2788">
        <v>544284856</v>
      </c>
      <c r="H2788" s="18">
        <v>41937</v>
      </c>
      <c r="I2788">
        <v>4839</v>
      </c>
      <c r="J2788">
        <v>668.27</v>
      </c>
      <c r="K2788">
        <v>502.54</v>
      </c>
      <c r="L2788">
        <v>3233758.53</v>
      </c>
      <c r="M2788">
        <v>2431791.06</v>
      </c>
      <c r="N2788">
        <v>801967.47</v>
      </c>
    </row>
    <row r="2789" spans="1:14">
      <c r="A2789" t="s">
        <v>26</v>
      </c>
      <c r="B2789" t="s">
        <v>194</v>
      </c>
      <c r="C2789" t="s">
        <v>16</v>
      </c>
      <c r="D2789" t="s">
        <v>17</v>
      </c>
      <c r="E2789" t="s">
        <v>29</v>
      </c>
      <c r="F2789" s="18">
        <v>40843</v>
      </c>
      <c r="G2789">
        <v>190230262</v>
      </c>
      <c r="H2789" s="18">
        <v>40874</v>
      </c>
      <c r="I2789">
        <v>2217</v>
      </c>
      <c r="J2789">
        <v>255.28</v>
      </c>
      <c r="K2789">
        <v>159.41999999999999</v>
      </c>
      <c r="L2789">
        <v>565955.76</v>
      </c>
      <c r="M2789">
        <v>353434.14</v>
      </c>
      <c r="N2789">
        <v>212521.62</v>
      </c>
    </row>
    <row r="2790" spans="1:14">
      <c r="A2790" t="s">
        <v>14</v>
      </c>
      <c r="B2790" t="s">
        <v>19</v>
      </c>
      <c r="C2790" t="s">
        <v>20</v>
      </c>
      <c r="D2790" t="s">
        <v>17</v>
      </c>
      <c r="E2790" t="s">
        <v>29</v>
      </c>
      <c r="F2790" s="18">
        <v>40542</v>
      </c>
      <c r="G2790">
        <v>661866891</v>
      </c>
      <c r="H2790" s="18">
        <v>40590</v>
      </c>
      <c r="I2790">
        <v>9976</v>
      </c>
      <c r="J2790">
        <v>152.58000000000001</v>
      </c>
      <c r="K2790">
        <v>97.44</v>
      </c>
      <c r="L2790">
        <v>1522138.08</v>
      </c>
      <c r="M2790">
        <v>972061.44</v>
      </c>
      <c r="N2790">
        <v>550076.64</v>
      </c>
    </row>
    <row r="2791" spans="1:14">
      <c r="A2791" t="s">
        <v>23</v>
      </c>
      <c r="B2791" t="s">
        <v>217</v>
      </c>
      <c r="C2791" t="s">
        <v>71</v>
      </c>
      <c r="D2791" t="s">
        <v>21</v>
      </c>
      <c r="E2791" t="s">
        <v>37</v>
      </c>
      <c r="F2791" s="18">
        <v>41949</v>
      </c>
      <c r="G2791">
        <v>606118571</v>
      </c>
      <c r="H2791" s="18">
        <v>41961</v>
      </c>
      <c r="I2791">
        <v>2809</v>
      </c>
      <c r="J2791">
        <v>154.06</v>
      </c>
      <c r="K2791">
        <v>90.93</v>
      </c>
      <c r="L2791">
        <v>432754.54</v>
      </c>
      <c r="M2791">
        <v>255422.37</v>
      </c>
      <c r="N2791">
        <v>177332.17</v>
      </c>
    </row>
    <row r="2792" spans="1:14">
      <c r="A2792" t="s">
        <v>14</v>
      </c>
      <c r="B2792" t="s">
        <v>64</v>
      </c>
      <c r="C2792" t="s">
        <v>45</v>
      </c>
      <c r="D2792" t="s">
        <v>21</v>
      </c>
      <c r="E2792" t="s">
        <v>37</v>
      </c>
      <c r="F2792" s="18">
        <v>40844</v>
      </c>
      <c r="G2792">
        <v>990221631</v>
      </c>
      <c r="H2792" s="18">
        <v>40883</v>
      </c>
      <c r="I2792">
        <v>7440</v>
      </c>
      <c r="J2792">
        <v>437.2</v>
      </c>
      <c r="K2792">
        <v>263.33</v>
      </c>
      <c r="L2792">
        <v>3252768</v>
      </c>
      <c r="M2792">
        <v>1959175.2</v>
      </c>
      <c r="N2792">
        <v>1293592.8</v>
      </c>
    </row>
    <row r="2793" spans="1:14">
      <c r="A2793" t="s">
        <v>53</v>
      </c>
      <c r="B2793" t="s">
        <v>219</v>
      </c>
      <c r="C2793" t="s">
        <v>43</v>
      </c>
      <c r="D2793" t="s">
        <v>17</v>
      </c>
      <c r="E2793" t="s">
        <v>29</v>
      </c>
      <c r="F2793" s="18">
        <v>40315</v>
      </c>
      <c r="G2793">
        <v>151724898</v>
      </c>
      <c r="H2793" s="18">
        <v>40345</v>
      </c>
      <c r="I2793">
        <v>7624</v>
      </c>
      <c r="J2793">
        <v>651.21</v>
      </c>
      <c r="K2793">
        <v>524.96</v>
      </c>
      <c r="L2793">
        <v>4964825.04</v>
      </c>
      <c r="M2793">
        <v>4002295.04</v>
      </c>
      <c r="N2793">
        <v>962530</v>
      </c>
    </row>
    <row r="2794" spans="1:14">
      <c r="A2794" t="s">
        <v>14</v>
      </c>
      <c r="B2794" t="s">
        <v>158</v>
      </c>
      <c r="C2794" t="s">
        <v>33</v>
      </c>
      <c r="D2794" t="s">
        <v>21</v>
      </c>
      <c r="E2794" t="s">
        <v>18</v>
      </c>
      <c r="F2794" s="18">
        <v>41071</v>
      </c>
      <c r="G2794">
        <v>548489701</v>
      </c>
      <c r="H2794" s="18">
        <v>41121</v>
      </c>
      <c r="I2794">
        <v>9146</v>
      </c>
      <c r="J2794">
        <v>81.73</v>
      </c>
      <c r="K2794">
        <v>56.67</v>
      </c>
      <c r="L2794">
        <v>747502.58</v>
      </c>
      <c r="M2794">
        <v>518303.82</v>
      </c>
      <c r="N2794">
        <v>229198.76</v>
      </c>
    </row>
    <row r="2795" spans="1:14">
      <c r="A2795" t="s">
        <v>14</v>
      </c>
      <c r="B2795" t="s">
        <v>157</v>
      </c>
      <c r="C2795" t="s">
        <v>33</v>
      </c>
      <c r="D2795" t="s">
        <v>17</v>
      </c>
      <c r="E2795" t="s">
        <v>29</v>
      </c>
      <c r="F2795" s="18">
        <v>42826</v>
      </c>
      <c r="G2795">
        <v>208689868</v>
      </c>
      <c r="H2795" s="18">
        <v>42828</v>
      </c>
      <c r="I2795">
        <v>4824</v>
      </c>
      <c r="J2795">
        <v>81.73</v>
      </c>
      <c r="K2795">
        <v>56.67</v>
      </c>
      <c r="L2795">
        <v>394265.52</v>
      </c>
      <c r="M2795">
        <v>273376.08</v>
      </c>
      <c r="N2795">
        <v>120889.44</v>
      </c>
    </row>
    <row r="2796" spans="1:14">
      <c r="A2796" t="s">
        <v>31</v>
      </c>
      <c r="B2796" t="s">
        <v>73</v>
      </c>
      <c r="C2796" t="s">
        <v>36</v>
      </c>
      <c r="D2796" t="s">
        <v>17</v>
      </c>
      <c r="E2796" t="s">
        <v>37</v>
      </c>
      <c r="F2796" s="18">
        <v>42918</v>
      </c>
      <c r="G2796">
        <v>380811727</v>
      </c>
      <c r="H2796" s="18">
        <v>42922</v>
      </c>
      <c r="I2796">
        <v>9507</v>
      </c>
      <c r="J2796">
        <v>109.28</v>
      </c>
      <c r="K2796">
        <v>35.840000000000003</v>
      </c>
      <c r="L2796">
        <v>1038924.96</v>
      </c>
      <c r="M2796">
        <v>340730.88</v>
      </c>
      <c r="N2796">
        <v>698194.08</v>
      </c>
    </row>
    <row r="2797" spans="1:14">
      <c r="A2797" t="s">
        <v>23</v>
      </c>
      <c r="B2797" t="s">
        <v>110</v>
      </c>
      <c r="C2797" t="s">
        <v>20</v>
      </c>
      <c r="D2797" t="s">
        <v>17</v>
      </c>
      <c r="E2797" t="s">
        <v>22</v>
      </c>
      <c r="F2797" s="18">
        <v>40458</v>
      </c>
      <c r="G2797">
        <v>583654105</v>
      </c>
      <c r="H2797" s="18">
        <v>40470</v>
      </c>
      <c r="I2797">
        <v>5075</v>
      </c>
      <c r="J2797">
        <v>152.58000000000001</v>
      </c>
      <c r="K2797">
        <v>97.44</v>
      </c>
      <c r="L2797">
        <v>774343.5</v>
      </c>
      <c r="M2797">
        <v>494508</v>
      </c>
      <c r="N2797">
        <v>279835.5</v>
      </c>
    </row>
    <row r="2798" spans="1:14">
      <c r="A2798" t="s">
        <v>31</v>
      </c>
      <c r="B2798" t="s">
        <v>190</v>
      </c>
      <c r="C2798" t="s">
        <v>28</v>
      </c>
      <c r="D2798" t="s">
        <v>17</v>
      </c>
      <c r="E2798" t="s">
        <v>29</v>
      </c>
      <c r="F2798" s="18">
        <v>40476</v>
      </c>
      <c r="G2798">
        <v>856328332</v>
      </c>
      <c r="H2798" s="18">
        <v>40520</v>
      </c>
      <c r="I2798">
        <v>5438</v>
      </c>
      <c r="J2798">
        <v>205.7</v>
      </c>
      <c r="K2798">
        <v>117.11</v>
      </c>
      <c r="L2798">
        <v>1118596.6000000001</v>
      </c>
      <c r="M2798">
        <v>636844.18000000005</v>
      </c>
      <c r="N2798">
        <v>481752.42</v>
      </c>
    </row>
    <row r="2799" spans="1:14">
      <c r="A2799" t="s">
        <v>34</v>
      </c>
      <c r="B2799" t="s">
        <v>154</v>
      </c>
      <c r="C2799" t="s">
        <v>16</v>
      </c>
      <c r="D2799" t="s">
        <v>21</v>
      </c>
      <c r="E2799" t="s">
        <v>22</v>
      </c>
      <c r="F2799" s="18">
        <v>41478</v>
      </c>
      <c r="G2799">
        <v>408258235</v>
      </c>
      <c r="H2799" s="18">
        <v>41482</v>
      </c>
      <c r="I2799">
        <v>1539</v>
      </c>
      <c r="J2799">
        <v>255.28</v>
      </c>
      <c r="K2799">
        <v>159.41999999999999</v>
      </c>
      <c r="L2799">
        <v>392875.92</v>
      </c>
      <c r="M2799">
        <v>245347.38</v>
      </c>
      <c r="N2799">
        <v>147528.54</v>
      </c>
    </row>
    <row r="2800" spans="1:14">
      <c r="A2800" t="s">
        <v>40</v>
      </c>
      <c r="B2800" t="s">
        <v>167</v>
      </c>
      <c r="C2800" t="s">
        <v>79</v>
      </c>
      <c r="D2800" t="s">
        <v>17</v>
      </c>
      <c r="E2800" t="s">
        <v>22</v>
      </c>
      <c r="F2800" s="18">
        <v>42357</v>
      </c>
      <c r="G2800">
        <v>769180142</v>
      </c>
      <c r="H2800" s="18">
        <v>42373</v>
      </c>
      <c r="I2800">
        <v>6352</v>
      </c>
      <c r="J2800">
        <v>668.27</v>
      </c>
      <c r="K2800">
        <v>502.54</v>
      </c>
      <c r="L2800">
        <v>4244851.04</v>
      </c>
      <c r="M2800">
        <v>3192134.08</v>
      </c>
      <c r="N2800">
        <v>1052716.96</v>
      </c>
    </row>
    <row r="2801" spans="1:14">
      <c r="A2801" t="s">
        <v>31</v>
      </c>
      <c r="B2801" t="s">
        <v>56</v>
      </c>
      <c r="C2801" t="s">
        <v>50</v>
      </c>
      <c r="D2801" t="s">
        <v>17</v>
      </c>
      <c r="E2801" t="s">
        <v>37</v>
      </c>
      <c r="F2801" s="18">
        <v>41012</v>
      </c>
      <c r="G2801">
        <v>839142882</v>
      </c>
      <c r="H2801" s="18">
        <v>41049</v>
      </c>
      <c r="I2801">
        <v>9881</v>
      </c>
      <c r="J2801">
        <v>421.89</v>
      </c>
      <c r="K2801">
        <v>364.69</v>
      </c>
      <c r="L2801">
        <v>4168695.09</v>
      </c>
      <c r="M2801">
        <v>3603501.89</v>
      </c>
      <c r="N2801">
        <v>565193.19999999995</v>
      </c>
    </row>
    <row r="2802" spans="1:14">
      <c r="A2802" t="s">
        <v>34</v>
      </c>
      <c r="B2802" t="s">
        <v>68</v>
      </c>
      <c r="C2802" t="s">
        <v>43</v>
      </c>
      <c r="D2802" t="s">
        <v>17</v>
      </c>
      <c r="E2802" t="s">
        <v>29</v>
      </c>
      <c r="F2802" s="18">
        <v>41266</v>
      </c>
      <c r="G2802">
        <v>938507783</v>
      </c>
      <c r="H2802" s="18">
        <v>41304</v>
      </c>
      <c r="I2802">
        <v>4164</v>
      </c>
      <c r="J2802">
        <v>651.21</v>
      </c>
      <c r="K2802">
        <v>524.96</v>
      </c>
      <c r="L2802">
        <v>2711638.44</v>
      </c>
      <c r="M2802">
        <v>2185933.44</v>
      </c>
      <c r="N2802">
        <v>525705</v>
      </c>
    </row>
    <row r="2803" spans="1:14">
      <c r="A2803" t="s">
        <v>40</v>
      </c>
      <c r="B2803" t="s">
        <v>127</v>
      </c>
      <c r="C2803" t="s">
        <v>79</v>
      </c>
      <c r="D2803" t="s">
        <v>21</v>
      </c>
      <c r="E2803" t="s">
        <v>29</v>
      </c>
      <c r="F2803" s="18">
        <v>40412</v>
      </c>
      <c r="G2803">
        <v>557948672</v>
      </c>
      <c r="H2803" s="18">
        <v>40440</v>
      </c>
      <c r="I2803">
        <v>8266</v>
      </c>
      <c r="J2803">
        <v>668.27</v>
      </c>
      <c r="K2803">
        <v>502.54</v>
      </c>
      <c r="L2803">
        <v>5523919.8200000003</v>
      </c>
      <c r="M2803">
        <v>4153995.64</v>
      </c>
      <c r="N2803">
        <v>1369924.18</v>
      </c>
    </row>
    <row r="2804" spans="1:14">
      <c r="A2804" t="s">
        <v>23</v>
      </c>
      <c r="B2804" t="s">
        <v>162</v>
      </c>
      <c r="C2804" t="s">
        <v>16</v>
      </c>
      <c r="D2804" t="s">
        <v>17</v>
      </c>
      <c r="E2804" t="s">
        <v>22</v>
      </c>
      <c r="F2804" s="18">
        <v>41666</v>
      </c>
      <c r="G2804">
        <v>608451879</v>
      </c>
      <c r="H2804" s="18">
        <v>41699</v>
      </c>
      <c r="I2804">
        <v>3287</v>
      </c>
      <c r="J2804">
        <v>255.28</v>
      </c>
      <c r="K2804">
        <v>159.41999999999999</v>
      </c>
      <c r="L2804">
        <v>839105.36</v>
      </c>
      <c r="M2804">
        <v>524013.54</v>
      </c>
      <c r="N2804">
        <v>315091.82</v>
      </c>
    </row>
    <row r="2805" spans="1:14">
      <c r="A2805" t="s">
        <v>31</v>
      </c>
      <c r="B2805" t="s">
        <v>96</v>
      </c>
      <c r="C2805" t="s">
        <v>50</v>
      </c>
      <c r="D2805" t="s">
        <v>21</v>
      </c>
      <c r="E2805" t="s">
        <v>37</v>
      </c>
      <c r="F2805" s="18">
        <v>41718</v>
      </c>
      <c r="G2805">
        <v>271316230</v>
      </c>
      <c r="H2805" s="18">
        <v>41729</v>
      </c>
      <c r="I2805">
        <v>7356</v>
      </c>
      <c r="J2805">
        <v>421.89</v>
      </c>
      <c r="K2805">
        <v>364.69</v>
      </c>
      <c r="L2805">
        <v>3103422.84</v>
      </c>
      <c r="M2805">
        <v>2682659.64</v>
      </c>
      <c r="N2805">
        <v>420763.2</v>
      </c>
    </row>
    <row r="2806" spans="1:14">
      <c r="A2806" t="s">
        <v>26</v>
      </c>
      <c r="B2806" t="s">
        <v>160</v>
      </c>
      <c r="C2806" t="s">
        <v>20</v>
      </c>
      <c r="D2806" t="s">
        <v>21</v>
      </c>
      <c r="E2806" t="s">
        <v>37</v>
      </c>
      <c r="F2806" s="18">
        <v>40413</v>
      </c>
      <c r="G2806">
        <v>148153054</v>
      </c>
      <c r="H2806" s="18">
        <v>40453</v>
      </c>
      <c r="I2806">
        <v>636</v>
      </c>
      <c r="J2806">
        <v>152.58000000000001</v>
      </c>
      <c r="K2806">
        <v>97.44</v>
      </c>
      <c r="L2806">
        <v>97040.88</v>
      </c>
      <c r="M2806">
        <v>61971.839999999997</v>
      </c>
      <c r="N2806">
        <v>35069.040000000001</v>
      </c>
    </row>
    <row r="2807" spans="1:14">
      <c r="A2807" t="s">
        <v>23</v>
      </c>
      <c r="B2807" t="s">
        <v>217</v>
      </c>
      <c r="C2807" t="s">
        <v>25</v>
      </c>
      <c r="D2807" t="s">
        <v>17</v>
      </c>
      <c r="E2807" t="s">
        <v>18</v>
      </c>
      <c r="F2807" s="18">
        <v>42134</v>
      </c>
      <c r="G2807">
        <v>910886180</v>
      </c>
      <c r="H2807" s="18">
        <v>42165</v>
      </c>
      <c r="I2807">
        <v>317</v>
      </c>
      <c r="J2807">
        <v>47.45</v>
      </c>
      <c r="K2807">
        <v>31.79</v>
      </c>
      <c r="L2807">
        <v>15041.65</v>
      </c>
      <c r="M2807">
        <v>10077.43</v>
      </c>
      <c r="N2807">
        <v>4964.22</v>
      </c>
    </row>
    <row r="2808" spans="1:14">
      <c r="A2808" t="s">
        <v>40</v>
      </c>
      <c r="B2808" t="s">
        <v>140</v>
      </c>
      <c r="C2808" t="s">
        <v>28</v>
      </c>
      <c r="D2808" t="s">
        <v>17</v>
      </c>
      <c r="E2808" t="s">
        <v>22</v>
      </c>
      <c r="F2808" s="18">
        <v>40587</v>
      </c>
      <c r="G2808">
        <v>151751935</v>
      </c>
      <c r="H2808" s="18">
        <v>40597</v>
      </c>
      <c r="I2808">
        <v>5625</v>
      </c>
      <c r="J2808">
        <v>205.7</v>
      </c>
      <c r="K2808">
        <v>117.11</v>
      </c>
      <c r="L2808">
        <v>1157062.5</v>
      </c>
      <c r="M2808">
        <v>658743.75</v>
      </c>
      <c r="N2808">
        <v>498318.75</v>
      </c>
    </row>
    <row r="2809" spans="1:14">
      <c r="A2809" t="s">
        <v>40</v>
      </c>
      <c r="B2809" t="s">
        <v>205</v>
      </c>
      <c r="C2809" t="s">
        <v>59</v>
      </c>
      <c r="D2809" t="s">
        <v>21</v>
      </c>
      <c r="E2809" t="s">
        <v>29</v>
      </c>
      <c r="F2809" s="18">
        <v>42317</v>
      </c>
      <c r="G2809">
        <v>933299148</v>
      </c>
      <c r="H2809" s="18">
        <v>42361</v>
      </c>
      <c r="I2809">
        <v>2813</v>
      </c>
      <c r="J2809">
        <v>9.33</v>
      </c>
      <c r="K2809">
        <v>6.92</v>
      </c>
      <c r="L2809">
        <v>26245.29</v>
      </c>
      <c r="M2809">
        <v>19465.96</v>
      </c>
      <c r="N2809">
        <v>6779.33</v>
      </c>
    </row>
    <row r="2810" spans="1:14">
      <c r="A2810" t="s">
        <v>26</v>
      </c>
      <c r="B2810" t="s">
        <v>194</v>
      </c>
      <c r="C2810" t="s">
        <v>33</v>
      </c>
      <c r="D2810" t="s">
        <v>21</v>
      </c>
      <c r="E2810" t="s">
        <v>18</v>
      </c>
      <c r="F2810" s="18">
        <v>40426</v>
      </c>
      <c r="G2810">
        <v>538389146</v>
      </c>
      <c r="H2810" s="18">
        <v>40433</v>
      </c>
      <c r="I2810">
        <v>167</v>
      </c>
      <c r="J2810">
        <v>81.73</v>
      </c>
      <c r="K2810">
        <v>56.67</v>
      </c>
      <c r="L2810">
        <v>13648.91</v>
      </c>
      <c r="M2810">
        <v>9463.89</v>
      </c>
      <c r="N2810">
        <v>4185.0200000000004</v>
      </c>
    </row>
    <row r="2811" spans="1:14">
      <c r="A2811" t="s">
        <v>23</v>
      </c>
      <c r="B2811" t="s">
        <v>206</v>
      </c>
      <c r="C2811" t="s">
        <v>20</v>
      </c>
      <c r="D2811" t="s">
        <v>21</v>
      </c>
      <c r="E2811" t="s">
        <v>29</v>
      </c>
      <c r="F2811" s="18">
        <v>40852</v>
      </c>
      <c r="G2811">
        <v>820195758</v>
      </c>
      <c r="H2811" s="18">
        <v>40871</v>
      </c>
      <c r="I2811">
        <v>3006</v>
      </c>
      <c r="J2811">
        <v>152.58000000000001</v>
      </c>
      <c r="K2811">
        <v>97.44</v>
      </c>
      <c r="L2811">
        <v>458655.48</v>
      </c>
      <c r="M2811">
        <v>292904.64</v>
      </c>
      <c r="N2811">
        <v>165750.84</v>
      </c>
    </row>
    <row r="2812" spans="1:14">
      <c r="A2812" t="s">
        <v>31</v>
      </c>
      <c r="B2812" t="s">
        <v>89</v>
      </c>
      <c r="C2812" t="s">
        <v>28</v>
      </c>
      <c r="D2812" t="s">
        <v>17</v>
      </c>
      <c r="E2812" t="s">
        <v>37</v>
      </c>
      <c r="F2812" s="18">
        <v>41626</v>
      </c>
      <c r="G2812">
        <v>552205312</v>
      </c>
      <c r="H2812" s="18">
        <v>41633</v>
      </c>
      <c r="I2812">
        <v>8678</v>
      </c>
      <c r="J2812">
        <v>205.7</v>
      </c>
      <c r="K2812">
        <v>117.11</v>
      </c>
      <c r="L2812">
        <v>1785064.6</v>
      </c>
      <c r="M2812">
        <v>1016280.58</v>
      </c>
      <c r="N2812">
        <v>768784.02</v>
      </c>
    </row>
    <row r="2813" spans="1:14">
      <c r="A2813" t="s">
        <v>23</v>
      </c>
      <c r="B2813" t="s">
        <v>155</v>
      </c>
      <c r="C2813" t="s">
        <v>36</v>
      </c>
      <c r="D2813" t="s">
        <v>17</v>
      </c>
      <c r="E2813" t="s">
        <v>37</v>
      </c>
      <c r="F2813" s="18">
        <v>42549</v>
      </c>
      <c r="G2813">
        <v>378216636</v>
      </c>
      <c r="H2813" s="18">
        <v>42590</v>
      </c>
      <c r="I2813">
        <v>1562</v>
      </c>
      <c r="J2813">
        <v>109.28</v>
      </c>
      <c r="K2813">
        <v>35.840000000000003</v>
      </c>
      <c r="L2813">
        <v>170695.36</v>
      </c>
      <c r="M2813">
        <v>55982.080000000002</v>
      </c>
      <c r="N2813">
        <v>114713.28</v>
      </c>
    </row>
    <row r="2814" spans="1:14">
      <c r="A2814" t="s">
        <v>31</v>
      </c>
      <c r="B2814" t="s">
        <v>190</v>
      </c>
      <c r="C2814" t="s">
        <v>25</v>
      </c>
      <c r="D2814" t="s">
        <v>17</v>
      </c>
      <c r="E2814" t="s">
        <v>37</v>
      </c>
      <c r="F2814" s="18">
        <v>41044</v>
      </c>
      <c r="G2814">
        <v>562341058</v>
      </c>
      <c r="H2814" s="18">
        <v>41094</v>
      </c>
      <c r="I2814">
        <v>8070</v>
      </c>
      <c r="J2814">
        <v>47.45</v>
      </c>
      <c r="K2814">
        <v>31.79</v>
      </c>
      <c r="L2814">
        <v>382921.5</v>
      </c>
      <c r="M2814">
        <v>256545.3</v>
      </c>
      <c r="N2814">
        <v>126376.2</v>
      </c>
    </row>
    <row r="2815" spans="1:14">
      <c r="A2815" t="s">
        <v>23</v>
      </c>
      <c r="B2815" t="s">
        <v>138</v>
      </c>
      <c r="C2815" t="s">
        <v>36</v>
      </c>
      <c r="D2815" t="s">
        <v>17</v>
      </c>
      <c r="E2815" t="s">
        <v>22</v>
      </c>
      <c r="F2815" s="18">
        <v>41841</v>
      </c>
      <c r="G2815">
        <v>539002406</v>
      </c>
      <c r="H2815" s="18">
        <v>41843</v>
      </c>
      <c r="I2815">
        <v>1645</v>
      </c>
      <c r="J2815">
        <v>109.28</v>
      </c>
      <c r="K2815">
        <v>35.840000000000003</v>
      </c>
      <c r="L2815">
        <v>179765.6</v>
      </c>
      <c r="M2815">
        <v>58956.800000000003</v>
      </c>
      <c r="N2815">
        <v>120808.8</v>
      </c>
    </row>
    <row r="2816" spans="1:14">
      <c r="A2816" t="s">
        <v>26</v>
      </c>
      <c r="B2816" t="s">
        <v>183</v>
      </c>
      <c r="C2816" t="s">
        <v>59</v>
      </c>
      <c r="D2816" t="s">
        <v>17</v>
      </c>
      <c r="E2816" t="s">
        <v>29</v>
      </c>
      <c r="F2816" s="18">
        <v>41759</v>
      </c>
      <c r="G2816">
        <v>262937009</v>
      </c>
      <c r="H2816" s="18">
        <v>41792</v>
      </c>
      <c r="I2816">
        <v>7759</v>
      </c>
      <c r="J2816">
        <v>9.33</v>
      </c>
      <c r="K2816">
        <v>6.92</v>
      </c>
      <c r="L2816">
        <v>72391.47</v>
      </c>
      <c r="M2816">
        <v>53692.28</v>
      </c>
      <c r="N2816">
        <v>18699.189999999999</v>
      </c>
    </row>
    <row r="2817" spans="1:14">
      <c r="A2817" t="s">
        <v>23</v>
      </c>
      <c r="B2817" t="s">
        <v>106</v>
      </c>
      <c r="C2817" t="s">
        <v>43</v>
      </c>
      <c r="D2817" t="s">
        <v>17</v>
      </c>
      <c r="E2817" t="s">
        <v>18</v>
      </c>
      <c r="F2817" s="18">
        <v>42155</v>
      </c>
      <c r="G2817">
        <v>659193694</v>
      </c>
      <c r="H2817" s="18">
        <v>42166</v>
      </c>
      <c r="I2817">
        <v>8918</v>
      </c>
      <c r="J2817">
        <v>651.21</v>
      </c>
      <c r="K2817">
        <v>524.96</v>
      </c>
      <c r="L2817">
        <v>5807490.7800000003</v>
      </c>
      <c r="M2817">
        <v>4681593.28</v>
      </c>
      <c r="N2817">
        <v>1125897.5</v>
      </c>
    </row>
    <row r="2818" spans="1:14">
      <c r="A2818" t="s">
        <v>31</v>
      </c>
      <c r="B2818" t="s">
        <v>57</v>
      </c>
      <c r="C2818" t="s">
        <v>16</v>
      </c>
      <c r="D2818" t="s">
        <v>17</v>
      </c>
      <c r="E2818" t="s">
        <v>29</v>
      </c>
      <c r="F2818" s="18">
        <v>42009</v>
      </c>
      <c r="G2818">
        <v>473133790</v>
      </c>
      <c r="H2818" s="18">
        <v>42031</v>
      </c>
      <c r="I2818">
        <v>9657</v>
      </c>
      <c r="J2818">
        <v>255.28</v>
      </c>
      <c r="K2818">
        <v>159.41999999999999</v>
      </c>
      <c r="L2818">
        <v>2465238.96</v>
      </c>
      <c r="M2818">
        <v>1539518.94</v>
      </c>
      <c r="N2818">
        <v>925720.02</v>
      </c>
    </row>
    <row r="2819" spans="1:14">
      <c r="A2819" t="s">
        <v>23</v>
      </c>
      <c r="B2819" t="s">
        <v>191</v>
      </c>
      <c r="C2819" t="s">
        <v>25</v>
      </c>
      <c r="D2819" t="s">
        <v>17</v>
      </c>
      <c r="E2819" t="s">
        <v>37</v>
      </c>
      <c r="F2819" s="18">
        <v>42074</v>
      </c>
      <c r="G2819">
        <v>320431125</v>
      </c>
      <c r="H2819" s="18">
        <v>42111</v>
      </c>
      <c r="I2819">
        <v>1545</v>
      </c>
      <c r="J2819">
        <v>47.45</v>
      </c>
      <c r="K2819">
        <v>31.79</v>
      </c>
      <c r="L2819">
        <v>73310.25</v>
      </c>
      <c r="M2819">
        <v>49115.55</v>
      </c>
      <c r="N2819">
        <v>24194.7</v>
      </c>
    </row>
    <row r="2820" spans="1:14">
      <c r="A2820" t="s">
        <v>40</v>
      </c>
      <c r="B2820" t="s">
        <v>137</v>
      </c>
      <c r="C2820" t="s">
        <v>36</v>
      </c>
      <c r="D2820" t="s">
        <v>17</v>
      </c>
      <c r="E2820" t="s">
        <v>18</v>
      </c>
      <c r="F2820" s="18">
        <v>40725</v>
      </c>
      <c r="G2820">
        <v>437072026</v>
      </c>
      <c r="H2820" s="18">
        <v>40768</v>
      </c>
      <c r="I2820">
        <v>8180</v>
      </c>
      <c r="J2820">
        <v>109.28</v>
      </c>
      <c r="K2820">
        <v>35.840000000000003</v>
      </c>
      <c r="L2820">
        <v>893910.4</v>
      </c>
      <c r="M2820">
        <v>293171.20000000001</v>
      </c>
      <c r="N2820">
        <v>600739.19999999995</v>
      </c>
    </row>
    <row r="2821" spans="1:14">
      <c r="A2821" t="s">
        <v>23</v>
      </c>
      <c r="B2821" t="s">
        <v>116</v>
      </c>
      <c r="C2821" t="s">
        <v>71</v>
      </c>
      <c r="D2821" t="s">
        <v>21</v>
      </c>
      <c r="E2821" t="s">
        <v>29</v>
      </c>
      <c r="F2821" s="18">
        <v>40875</v>
      </c>
      <c r="G2821">
        <v>229355323</v>
      </c>
      <c r="H2821" s="18">
        <v>40887</v>
      </c>
      <c r="I2821">
        <v>192</v>
      </c>
      <c r="J2821">
        <v>154.06</v>
      </c>
      <c r="K2821">
        <v>90.93</v>
      </c>
      <c r="L2821">
        <v>29579.52</v>
      </c>
      <c r="M2821">
        <v>17458.560000000001</v>
      </c>
      <c r="N2821">
        <v>12120.96</v>
      </c>
    </row>
    <row r="2822" spans="1:14">
      <c r="A2822" t="s">
        <v>26</v>
      </c>
      <c r="B2822" t="s">
        <v>146</v>
      </c>
      <c r="C2822" t="s">
        <v>16</v>
      </c>
      <c r="D2822" t="s">
        <v>21</v>
      </c>
      <c r="E2822" t="s">
        <v>22</v>
      </c>
      <c r="F2822" s="18">
        <v>40295</v>
      </c>
      <c r="G2822">
        <v>523892343</v>
      </c>
      <c r="H2822" s="18">
        <v>40329</v>
      </c>
      <c r="I2822">
        <v>241</v>
      </c>
      <c r="J2822">
        <v>255.28</v>
      </c>
      <c r="K2822">
        <v>159.41999999999999</v>
      </c>
      <c r="L2822">
        <v>61522.48</v>
      </c>
      <c r="M2822">
        <v>38420.22</v>
      </c>
      <c r="N2822">
        <v>23102.26</v>
      </c>
    </row>
    <row r="2823" spans="1:14">
      <c r="A2823" t="s">
        <v>40</v>
      </c>
      <c r="B2823" t="s">
        <v>189</v>
      </c>
      <c r="C2823" t="s">
        <v>43</v>
      </c>
      <c r="D2823" t="s">
        <v>21</v>
      </c>
      <c r="E2823" t="s">
        <v>37</v>
      </c>
      <c r="F2823" s="18">
        <v>41292</v>
      </c>
      <c r="G2823">
        <v>417606914</v>
      </c>
      <c r="H2823" s="18">
        <v>41324</v>
      </c>
      <c r="I2823">
        <v>8021</v>
      </c>
      <c r="J2823">
        <v>651.21</v>
      </c>
      <c r="K2823">
        <v>524.96</v>
      </c>
      <c r="L2823">
        <v>5223355.41</v>
      </c>
      <c r="M2823">
        <v>4210704.16</v>
      </c>
      <c r="N2823">
        <v>1012651.25</v>
      </c>
    </row>
    <row r="2824" spans="1:14">
      <c r="A2824" t="s">
        <v>34</v>
      </c>
      <c r="B2824" t="s">
        <v>215</v>
      </c>
      <c r="C2824" t="s">
        <v>20</v>
      </c>
      <c r="D2824" t="s">
        <v>17</v>
      </c>
      <c r="E2824" t="s">
        <v>37</v>
      </c>
      <c r="F2824" s="18">
        <v>41032</v>
      </c>
      <c r="G2824">
        <v>427735364</v>
      </c>
      <c r="H2824" s="18">
        <v>41078</v>
      </c>
      <c r="I2824">
        <v>5254</v>
      </c>
      <c r="J2824">
        <v>152.58000000000001</v>
      </c>
      <c r="K2824">
        <v>97.44</v>
      </c>
      <c r="L2824">
        <v>801655.32</v>
      </c>
      <c r="M2824">
        <v>511949.76</v>
      </c>
      <c r="N2824">
        <v>289705.56</v>
      </c>
    </row>
    <row r="2825" spans="1:14">
      <c r="A2825" t="s">
        <v>14</v>
      </c>
      <c r="B2825" t="s">
        <v>62</v>
      </c>
      <c r="C2825" t="s">
        <v>36</v>
      </c>
      <c r="D2825" t="s">
        <v>21</v>
      </c>
      <c r="E2825" t="s">
        <v>29</v>
      </c>
      <c r="F2825" s="18">
        <v>41217</v>
      </c>
      <c r="G2825">
        <v>241826522</v>
      </c>
      <c r="H2825" s="18">
        <v>41219</v>
      </c>
      <c r="I2825">
        <v>697</v>
      </c>
      <c r="J2825">
        <v>109.28</v>
      </c>
      <c r="K2825">
        <v>35.840000000000003</v>
      </c>
      <c r="L2825">
        <v>76168.160000000003</v>
      </c>
      <c r="M2825">
        <v>24980.48</v>
      </c>
      <c r="N2825">
        <v>51187.68</v>
      </c>
    </row>
    <row r="2826" spans="1:14">
      <c r="A2826" t="s">
        <v>14</v>
      </c>
      <c r="B2826" t="s">
        <v>185</v>
      </c>
      <c r="C2826" t="s">
        <v>45</v>
      </c>
      <c r="D2826" t="s">
        <v>21</v>
      </c>
      <c r="E2826" t="s">
        <v>37</v>
      </c>
      <c r="F2826" s="18">
        <v>41174</v>
      </c>
      <c r="G2826">
        <v>967741715</v>
      </c>
      <c r="H2826" s="18">
        <v>41217</v>
      </c>
      <c r="I2826">
        <v>5134</v>
      </c>
      <c r="J2826">
        <v>437.2</v>
      </c>
      <c r="K2826">
        <v>263.33</v>
      </c>
      <c r="L2826">
        <v>2244584.7999999998</v>
      </c>
      <c r="M2826">
        <v>1351936.22</v>
      </c>
      <c r="N2826">
        <v>892648.58</v>
      </c>
    </row>
    <row r="2827" spans="1:14">
      <c r="A2827" t="s">
        <v>31</v>
      </c>
      <c r="B2827" t="s">
        <v>61</v>
      </c>
      <c r="C2827" t="s">
        <v>33</v>
      </c>
      <c r="D2827" t="s">
        <v>21</v>
      </c>
      <c r="E2827" t="s">
        <v>22</v>
      </c>
      <c r="F2827" s="18">
        <v>42002</v>
      </c>
      <c r="G2827">
        <v>183654773</v>
      </c>
      <c r="H2827" s="18">
        <v>42047</v>
      </c>
      <c r="I2827">
        <v>6383</v>
      </c>
      <c r="J2827">
        <v>81.73</v>
      </c>
      <c r="K2827">
        <v>56.67</v>
      </c>
      <c r="L2827">
        <v>521682.59</v>
      </c>
      <c r="M2827">
        <v>361724.61</v>
      </c>
      <c r="N2827">
        <v>159957.98000000001</v>
      </c>
    </row>
    <row r="2828" spans="1:14">
      <c r="A2828" t="s">
        <v>40</v>
      </c>
      <c r="B2828" t="s">
        <v>77</v>
      </c>
      <c r="C2828" t="s">
        <v>36</v>
      </c>
      <c r="D2828" t="s">
        <v>17</v>
      </c>
      <c r="E2828" t="s">
        <v>18</v>
      </c>
      <c r="F2828" s="18">
        <v>42419</v>
      </c>
      <c r="G2828">
        <v>488052022</v>
      </c>
      <c r="H2828" s="18">
        <v>42419</v>
      </c>
      <c r="I2828">
        <v>4294</v>
      </c>
      <c r="J2828">
        <v>109.28</v>
      </c>
      <c r="K2828">
        <v>35.840000000000003</v>
      </c>
      <c r="L2828">
        <v>469248.32</v>
      </c>
      <c r="M2828">
        <v>153896.95999999999</v>
      </c>
      <c r="N2828">
        <v>315351.36</v>
      </c>
    </row>
    <row r="2829" spans="1:14">
      <c r="A2829" t="s">
        <v>23</v>
      </c>
      <c r="B2829" t="s">
        <v>178</v>
      </c>
      <c r="C2829" t="s">
        <v>25</v>
      </c>
      <c r="D2829" t="s">
        <v>21</v>
      </c>
      <c r="E2829" t="s">
        <v>29</v>
      </c>
      <c r="F2829" s="18">
        <v>42921</v>
      </c>
      <c r="G2829">
        <v>949732291</v>
      </c>
      <c r="H2829" s="18">
        <v>42961</v>
      </c>
      <c r="I2829">
        <v>5745</v>
      </c>
      <c r="J2829">
        <v>47.45</v>
      </c>
      <c r="K2829">
        <v>31.79</v>
      </c>
      <c r="L2829">
        <v>272600.25</v>
      </c>
      <c r="M2829">
        <v>182633.55</v>
      </c>
      <c r="N2829">
        <v>89966.7</v>
      </c>
    </row>
    <row r="2830" spans="1:14">
      <c r="A2830" t="s">
        <v>34</v>
      </c>
      <c r="B2830" t="s">
        <v>84</v>
      </c>
      <c r="C2830" t="s">
        <v>20</v>
      </c>
      <c r="D2830" t="s">
        <v>17</v>
      </c>
      <c r="E2830" t="s">
        <v>22</v>
      </c>
      <c r="F2830" s="18">
        <v>41623</v>
      </c>
      <c r="G2830">
        <v>257806909</v>
      </c>
      <c r="H2830" s="18">
        <v>41629</v>
      </c>
      <c r="I2830">
        <v>9648</v>
      </c>
      <c r="J2830">
        <v>152.58000000000001</v>
      </c>
      <c r="K2830">
        <v>97.44</v>
      </c>
      <c r="L2830">
        <v>1472091.84</v>
      </c>
      <c r="M2830">
        <v>940101.12</v>
      </c>
      <c r="N2830">
        <v>531990.72</v>
      </c>
    </row>
    <row r="2831" spans="1:14">
      <c r="A2831" t="s">
        <v>26</v>
      </c>
      <c r="B2831" t="s">
        <v>90</v>
      </c>
      <c r="C2831" t="s">
        <v>50</v>
      </c>
      <c r="D2831" t="s">
        <v>17</v>
      </c>
      <c r="E2831" t="s">
        <v>29</v>
      </c>
      <c r="F2831" s="18">
        <v>41178</v>
      </c>
      <c r="G2831">
        <v>771699702</v>
      </c>
      <c r="H2831" s="18">
        <v>41211</v>
      </c>
      <c r="I2831">
        <v>1946</v>
      </c>
      <c r="J2831">
        <v>421.89</v>
      </c>
      <c r="K2831">
        <v>364.69</v>
      </c>
      <c r="L2831">
        <v>820997.94</v>
      </c>
      <c r="M2831">
        <v>709686.74</v>
      </c>
      <c r="N2831">
        <v>111311.2</v>
      </c>
    </row>
    <row r="2832" spans="1:14">
      <c r="A2832" t="s">
        <v>23</v>
      </c>
      <c r="B2832" t="s">
        <v>83</v>
      </c>
      <c r="C2832" t="s">
        <v>79</v>
      </c>
      <c r="D2832" t="s">
        <v>17</v>
      </c>
      <c r="E2832" t="s">
        <v>22</v>
      </c>
      <c r="F2832" s="18">
        <v>41863</v>
      </c>
      <c r="G2832">
        <v>871147000</v>
      </c>
      <c r="H2832" s="18">
        <v>41876</v>
      </c>
      <c r="I2832">
        <v>611</v>
      </c>
      <c r="J2832">
        <v>668.27</v>
      </c>
      <c r="K2832">
        <v>502.54</v>
      </c>
      <c r="L2832">
        <v>408312.97</v>
      </c>
      <c r="M2832">
        <v>307051.94</v>
      </c>
      <c r="N2832">
        <v>101261.03</v>
      </c>
    </row>
    <row r="2833" spans="1:14">
      <c r="A2833" t="s">
        <v>23</v>
      </c>
      <c r="B2833" t="s">
        <v>124</v>
      </c>
      <c r="C2833" t="s">
        <v>16</v>
      </c>
      <c r="D2833" t="s">
        <v>17</v>
      </c>
      <c r="E2833" t="s">
        <v>18</v>
      </c>
      <c r="F2833" s="18">
        <v>40196</v>
      </c>
      <c r="G2833">
        <v>806197631</v>
      </c>
      <c r="H2833" s="18">
        <v>40227</v>
      </c>
      <c r="I2833">
        <v>649</v>
      </c>
      <c r="J2833">
        <v>255.28</v>
      </c>
      <c r="K2833">
        <v>159.41999999999999</v>
      </c>
      <c r="L2833">
        <v>165676.72</v>
      </c>
      <c r="M2833">
        <v>103463.58</v>
      </c>
      <c r="N2833">
        <v>62213.14</v>
      </c>
    </row>
    <row r="2834" spans="1:14">
      <c r="A2834" t="s">
        <v>14</v>
      </c>
      <c r="B2834" t="s">
        <v>62</v>
      </c>
      <c r="C2834" t="s">
        <v>28</v>
      </c>
      <c r="D2834" t="s">
        <v>17</v>
      </c>
      <c r="E2834" t="s">
        <v>29</v>
      </c>
      <c r="F2834" s="18">
        <v>41380</v>
      </c>
      <c r="G2834">
        <v>447212922</v>
      </c>
      <c r="H2834" s="18">
        <v>41413</v>
      </c>
      <c r="I2834">
        <v>9097</v>
      </c>
      <c r="J2834">
        <v>205.7</v>
      </c>
      <c r="K2834">
        <v>117.11</v>
      </c>
      <c r="L2834">
        <v>1871252.9</v>
      </c>
      <c r="M2834">
        <v>1065349.67</v>
      </c>
      <c r="N2834">
        <v>805903.23</v>
      </c>
    </row>
    <row r="2835" spans="1:14">
      <c r="A2835" t="s">
        <v>14</v>
      </c>
      <c r="B2835" t="s">
        <v>47</v>
      </c>
      <c r="C2835" t="s">
        <v>33</v>
      </c>
      <c r="D2835" t="s">
        <v>21</v>
      </c>
      <c r="E2835" t="s">
        <v>18</v>
      </c>
      <c r="F2835" s="18">
        <v>41327</v>
      </c>
      <c r="G2835">
        <v>634866702</v>
      </c>
      <c r="H2835" s="18">
        <v>41330</v>
      </c>
      <c r="I2835">
        <v>20</v>
      </c>
      <c r="J2835">
        <v>81.73</v>
      </c>
      <c r="K2835">
        <v>56.67</v>
      </c>
      <c r="L2835">
        <v>1634.6</v>
      </c>
      <c r="M2835">
        <v>1133.4000000000001</v>
      </c>
      <c r="N2835">
        <v>501.2</v>
      </c>
    </row>
    <row r="2836" spans="1:14">
      <c r="A2836" t="s">
        <v>40</v>
      </c>
      <c r="B2836" t="s">
        <v>156</v>
      </c>
      <c r="C2836" t="s">
        <v>36</v>
      </c>
      <c r="D2836" t="s">
        <v>17</v>
      </c>
      <c r="E2836" t="s">
        <v>22</v>
      </c>
      <c r="F2836" s="18">
        <v>41869</v>
      </c>
      <c r="G2836">
        <v>930145299</v>
      </c>
      <c r="H2836" s="18">
        <v>41912</v>
      </c>
      <c r="I2836">
        <v>9519</v>
      </c>
      <c r="J2836">
        <v>109.28</v>
      </c>
      <c r="K2836">
        <v>35.840000000000003</v>
      </c>
      <c r="L2836">
        <v>1040236.32</v>
      </c>
      <c r="M2836">
        <v>341160.96000000002</v>
      </c>
      <c r="N2836">
        <v>699075.36</v>
      </c>
    </row>
    <row r="2837" spans="1:14">
      <c r="A2837" t="s">
        <v>40</v>
      </c>
      <c r="B2837" t="s">
        <v>86</v>
      </c>
      <c r="C2837" t="s">
        <v>59</v>
      </c>
      <c r="D2837" t="s">
        <v>21</v>
      </c>
      <c r="E2837" t="s">
        <v>18</v>
      </c>
      <c r="F2837" s="18">
        <v>41080</v>
      </c>
      <c r="G2837">
        <v>964347541</v>
      </c>
      <c r="H2837" s="18">
        <v>41114</v>
      </c>
      <c r="I2837">
        <v>722</v>
      </c>
      <c r="J2837">
        <v>9.33</v>
      </c>
      <c r="K2837">
        <v>6.92</v>
      </c>
      <c r="L2837">
        <v>6736.26</v>
      </c>
      <c r="M2837">
        <v>4996.24</v>
      </c>
      <c r="N2837">
        <v>1740.02</v>
      </c>
    </row>
    <row r="2838" spans="1:14">
      <c r="A2838" t="s">
        <v>34</v>
      </c>
      <c r="B2838" t="s">
        <v>68</v>
      </c>
      <c r="C2838" t="s">
        <v>45</v>
      </c>
      <c r="D2838" t="s">
        <v>21</v>
      </c>
      <c r="E2838" t="s">
        <v>37</v>
      </c>
      <c r="F2838" s="18">
        <v>40187</v>
      </c>
      <c r="G2838">
        <v>889084756</v>
      </c>
      <c r="H2838" s="18">
        <v>40217</v>
      </c>
      <c r="I2838">
        <v>8792</v>
      </c>
      <c r="J2838">
        <v>437.2</v>
      </c>
      <c r="K2838">
        <v>263.33</v>
      </c>
      <c r="L2838">
        <v>3843862.4</v>
      </c>
      <c r="M2838">
        <v>2315197.36</v>
      </c>
      <c r="N2838">
        <v>1528665.04</v>
      </c>
    </row>
    <row r="2839" spans="1:14">
      <c r="A2839" t="s">
        <v>23</v>
      </c>
      <c r="B2839" t="s">
        <v>155</v>
      </c>
      <c r="C2839" t="s">
        <v>25</v>
      </c>
      <c r="D2839" t="s">
        <v>21</v>
      </c>
      <c r="E2839" t="s">
        <v>37</v>
      </c>
      <c r="F2839" s="18">
        <v>42190</v>
      </c>
      <c r="G2839">
        <v>926280772</v>
      </c>
      <c r="H2839" s="18">
        <v>42206</v>
      </c>
      <c r="I2839">
        <v>5919</v>
      </c>
      <c r="J2839">
        <v>47.45</v>
      </c>
      <c r="K2839">
        <v>31.79</v>
      </c>
      <c r="L2839">
        <v>280856.55</v>
      </c>
      <c r="M2839">
        <v>188165.01</v>
      </c>
      <c r="N2839">
        <v>92691.54</v>
      </c>
    </row>
    <row r="2840" spans="1:14">
      <c r="A2840" t="s">
        <v>26</v>
      </c>
      <c r="B2840" t="s">
        <v>121</v>
      </c>
      <c r="C2840" t="s">
        <v>43</v>
      </c>
      <c r="D2840" t="s">
        <v>17</v>
      </c>
      <c r="E2840" t="s">
        <v>37</v>
      </c>
      <c r="F2840" s="18">
        <v>42179</v>
      </c>
      <c r="G2840">
        <v>918171918</v>
      </c>
      <c r="H2840" s="18">
        <v>42225</v>
      </c>
      <c r="I2840">
        <v>6329</v>
      </c>
      <c r="J2840">
        <v>651.21</v>
      </c>
      <c r="K2840">
        <v>524.96</v>
      </c>
      <c r="L2840">
        <v>4121508.09</v>
      </c>
      <c r="M2840">
        <v>3322471.84</v>
      </c>
      <c r="N2840">
        <v>799036.25</v>
      </c>
    </row>
    <row r="2841" spans="1:14">
      <c r="A2841" t="s">
        <v>34</v>
      </c>
      <c r="B2841" t="s">
        <v>195</v>
      </c>
      <c r="C2841" t="s">
        <v>25</v>
      </c>
      <c r="D2841" t="s">
        <v>17</v>
      </c>
      <c r="E2841" t="s">
        <v>37</v>
      </c>
      <c r="F2841" s="18">
        <v>42549</v>
      </c>
      <c r="G2841">
        <v>777307021</v>
      </c>
      <c r="H2841" s="18">
        <v>42556</v>
      </c>
      <c r="I2841">
        <v>1276</v>
      </c>
      <c r="J2841">
        <v>47.45</v>
      </c>
      <c r="K2841">
        <v>31.79</v>
      </c>
      <c r="L2841">
        <v>60546.2</v>
      </c>
      <c r="M2841">
        <v>40564.04</v>
      </c>
      <c r="N2841">
        <v>19982.16</v>
      </c>
    </row>
    <row r="2842" spans="1:14">
      <c r="A2842" t="s">
        <v>23</v>
      </c>
      <c r="B2842" t="s">
        <v>179</v>
      </c>
      <c r="C2842" t="s">
        <v>71</v>
      </c>
      <c r="D2842" t="s">
        <v>21</v>
      </c>
      <c r="E2842" t="s">
        <v>29</v>
      </c>
      <c r="F2842" s="18">
        <v>40551</v>
      </c>
      <c r="G2842">
        <v>936547410</v>
      </c>
      <c r="H2842" s="18">
        <v>40555</v>
      </c>
      <c r="I2842">
        <v>4046</v>
      </c>
      <c r="J2842">
        <v>154.06</v>
      </c>
      <c r="K2842">
        <v>90.93</v>
      </c>
      <c r="L2842">
        <v>623326.76</v>
      </c>
      <c r="M2842">
        <v>367902.78</v>
      </c>
      <c r="N2842">
        <v>255423.98</v>
      </c>
    </row>
    <row r="2843" spans="1:14">
      <c r="A2843" t="s">
        <v>40</v>
      </c>
      <c r="B2843" t="s">
        <v>126</v>
      </c>
      <c r="C2843" t="s">
        <v>79</v>
      </c>
      <c r="D2843" t="s">
        <v>21</v>
      </c>
      <c r="E2843" t="s">
        <v>22</v>
      </c>
      <c r="F2843" s="18">
        <v>40741</v>
      </c>
      <c r="G2843">
        <v>999066913</v>
      </c>
      <c r="H2843" s="18">
        <v>40769</v>
      </c>
      <c r="I2843">
        <v>4956</v>
      </c>
      <c r="J2843">
        <v>668.27</v>
      </c>
      <c r="K2843">
        <v>502.54</v>
      </c>
      <c r="L2843">
        <v>3311946.12</v>
      </c>
      <c r="M2843">
        <v>2490588.2400000002</v>
      </c>
      <c r="N2843">
        <v>821357.88</v>
      </c>
    </row>
    <row r="2844" spans="1:14">
      <c r="A2844" t="s">
        <v>53</v>
      </c>
      <c r="B2844" t="s">
        <v>219</v>
      </c>
      <c r="C2844" t="s">
        <v>79</v>
      </c>
      <c r="D2844" t="s">
        <v>17</v>
      </c>
      <c r="E2844" t="s">
        <v>22</v>
      </c>
      <c r="F2844" s="18">
        <v>42532</v>
      </c>
      <c r="G2844">
        <v>188351857</v>
      </c>
      <c r="H2844" s="18">
        <v>42564</v>
      </c>
      <c r="I2844">
        <v>6355</v>
      </c>
      <c r="J2844">
        <v>668.27</v>
      </c>
      <c r="K2844">
        <v>502.54</v>
      </c>
      <c r="L2844">
        <v>4246855.8499999996</v>
      </c>
      <c r="M2844">
        <v>3193641.7</v>
      </c>
      <c r="N2844">
        <v>1053214.1499999999</v>
      </c>
    </row>
    <row r="2845" spans="1:14">
      <c r="A2845" t="s">
        <v>23</v>
      </c>
      <c r="B2845" t="s">
        <v>119</v>
      </c>
      <c r="C2845" t="s">
        <v>45</v>
      </c>
      <c r="D2845" t="s">
        <v>17</v>
      </c>
      <c r="E2845" t="s">
        <v>37</v>
      </c>
      <c r="F2845" s="18">
        <v>41576</v>
      </c>
      <c r="G2845">
        <v>498201072</v>
      </c>
      <c r="H2845" s="18">
        <v>41585</v>
      </c>
      <c r="I2845">
        <v>7623</v>
      </c>
      <c r="J2845">
        <v>437.2</v>
      </c>
      <c r="K2845">
        <v>263.33</v>
      </c>
      <c r="L2845">
        <v>3332775.6</v>
      </c>
      <c r="M2845">
        <v>2007364.59</v>
      </c>
      <c r="N2845">
        <v>1325411.01</v>
      </c>
    </row>
    <row r="2846" spans="1:14">
      <c r="A2846" t="s">
        <v>23</v>
      </c>
      <c r="B2846" t="s">
        <v>124</v>
      </c>
      <c r="C2846" t="s">
        <v>20</v>
      </c>
      <c r="D2846" t="s">
        <v>21</v>
      </c>
      <c r="E2846" t="s">
        <v>37</v>
      </c>
      <c r="F2846" s="18">
        <v>42212</v>
      </c>
      <c r="G2846">
        <v>842725884</v>
      </c>
      <c r="H2846" s="18">
        <v>42227</v>
      </c>
      <c r="I2846">
        <v>171</v>
      </c>
      <c r="J2846">
        <v>152.58000000000001</v>
      </c>
      <c r="K2846">
        <v>97.44</v>
      </c>
      <c r="L2846">
        <v>26091.18</v>
      </c>
      <c r="M2846">
        <v>16662.240000000002</v>
      </c>
      <c r="N2846">
        <v>9428.94</v>
      </c>
    </row>
    <row r="2847" spans="1:14">
      <c r="A2847" t="s">
        <v>26</v>
      </c>
      <c r="B2847" t="s">
        <v>203</v>
      </c>
      <c r="C2847" t="s">
        <v>59</v>
      </c>
      <c r="D2847" t="s">
        <v>21</v>
      </c>
      <c r="E2847" t="s">
        <v>22</v>
      </c>
      <c r="F2847" s="18">
        <v>42254</v>
      </c>
      <c r="G2847">
        <v>206350123</v>
      </c>
      <c r="H2847" s="18">
        <v>42300</v>
      </c>
      <c r="I2847">
        <v>2442</v>
      </c>
      <c r="J2847">
        <v>9.33</v>
      </c>
      <c r="K2847">
        <v>6.92</v>
      </c>
      <c r="L2847">
        <v>22783.86</v>
      </c>
      <c r="M2847">
        <v>16898.64</v>
      </c>
      <c r="N2847">
        <v>5885.22</v>
      </c>
    </row>
    <row r="2848" spans="1:14">
      <c r="A2848" t="s">
        <v>40</v>
      </c>
      <c r="B2848" t="s">
        <v>205</v>
      </c>
      <c r="C2848" t="s">
        <v>20</v>
      </c>
      <c r="D2848" t="s">
        <v>17</v>
      </c>
      <c r="E2848" t="s">
        <v>22</v>
      </c>
      <c r="F2848" s="18">
        <v>42670</v>
      </c>
      <c r="G2848">
        <v>793810117</v>
      </c>
      <c r="H2848" s="18">
        <v>42677</v>
      </c>
      <c r="I2848">
        <v>4909</v>
      </c>
      <c r="J2848">
        <v>152.58000000000001</v>
      </c>
      <c r="K2848">
        <v>97.44</v>
      </c>
      <c r="L2848">
        <v>749015.22</v>
      </c>
      <c r="M2848">
        <v>478332.96</v>
      </c>
      <c r="N2848">
        <v>270682.26</v>
      </c>
    </row>
    <row r="2849" spans="1:14">
      <c r="A2849" t="s">
        <v>40</v>
      </c>
      <c r="B2849" t="s">
        <v>170</v>
      </c>
      <c r="C2849" t="s">
        <v>71</v>
      </c>
      <c r="D2849" t="s">
        <v>21</v>
      </c>
      <c r="E2849" t="s">
        <v>37</v>
      </c>
      <c r="F2849" s="18">
        <v>40668</v>
      </c>
      <c r="G2849">
        <v>380154693</v>
      </c>
      <c r="H2849" s="18">
        <v>40714</v>
      </c>
      <c r="I2849">
        <v>5076</v>
      </c>
      <c r="J2849">
        <v>154.06</v>
      </c>
      <c r="K2849">
        <v>90.93</v>
      </c>
      <c r="L2849">
        <v>782008.56</v>
      </c>
      <c r="M2849">
        <v>461560.68</v>
      </c>
      <c r="N2849">
        <v>320447.88</v>
      </c>
    </row>
    <row r="2850" spans="1:14">
      <c r="A2850" t="s">
        <v>31</v>
      </c>
      <c r="B2850" t="s">
        <v>145</v>
      </c>
      <c r="C2850" t="s">
        <v>36</v>
      </c>
      <c r="D2850" t="s">
        <v>21</v>
      </c>
      <c r="E2850" t="s">
        <v>18</v>
      </c>
      <c r="F2850" s="18">
        <v>42145</v>
      </c>
      <c r="G2850">
        <v>860745179</v>
      </c>
      <c r="H2850" s="18">
        <v>42165</v>
      </c>
      <c r="I2850">
        <v>2481</v>
      </c>
      <c r="J2850">
        <v>109.28</v>
      </c>
      <c r="K2850">
        <v>35.840000000000003</v>
      </c>
      <c r="L2850">
        <v>271123.68</v>
      </c>
      <c r="M2850">
        <v>88919.039999999994</v>
      </c>
      <c r="N2850">
        <v>182204.64</v>
      </c>
    </row>
    <row r="2851" spans="1:14">
      <c r="A2851" t="s">
        <v>40</v>
      </c>
      <c r="B2851" t="s">
        <v>150</v>
      </c>
      <c r="C2851" t="s">
        <v>79</v>
      </c>
      <c r="D2851" t="s">
        <v>17</v>
      </c>
      <c r="E2851" t="s">
        <v>29</v>
      </c>
      <c r="F2851" s="18">
        <v>40936</v>
      </c>
      <c r="G2851">
        <v>601255404</v>
      </c>
      <c r="H2851" s="18">
        <v>40965</v>
      </c>
      <c r="I2851">
        <v>3690</v>
      </c>
      <c r="J2851">
        <v>668.27</v>
      </c>
      <c r="K2851">
        <v>502.54</v>
      </c>
      <c r="L2851">
        <v>2465916.2999999998</v>
      </c>
      <c r="M2851">
        <v>1854372.6</v>
      </c>
      <c r="N2851">
        <v>611543.69999999995</v>
      </c>
    </row>
    <row r="2852" spans="1:14">
      <c r="A2852" t="s">
        <v>26</v>
      </c>
      <c r="B2852" t="s">
        <v>87</v>
      </c>
      <c r="C2852" t="s">
        <v>45</v>
      </c>
      <c r="D2852" t="s">
        <v>21</v>
      </c>
      <c r="E2852" t="s">
        <v>29</v>
      </c>
      <c r="F2852" s="18">
        <v>42333</v>
      </c>
      <c r="G2852">
        <v>287671697</v>
      </c>
      <c r="H2852" s="18">
        <v>42364</v>
      </c>
      <c r="I2852">
        <v>7303</v>
      </c>
      <c r="J2852">
        <v>437.2</v>
      </c>
      <c r="K2852">
        <v>263.33</v>
      </c>
      <c r="L2852">
        <v>3192871.6</v>
      </c>
      <c r="M2852">
        <v>1923098.99</v>
      </c>
      <c r="N2852">
        <v>1269772.6100000001</v>
      </c>
    </row>
    <row r="2853" spans="1:14">
      <c r="A2853" t="s">
        <v>26</v>
      </c>
      <c r="B2853" t="s">
        <v>90</v>
      </c>
      <c r="C2853" t="s">
        <v>43</v>
      </c>
      <c r="D2853" t="s">
        <v>17</v>
      </c>
      <c r="E2853" t="s">
        <v>18</v>
      </c>
      <c r="F2853" s="18">
        <v>42333</v>
      </c>
      <c r="G2853">
        <v>676292884</v>
      </c>
      <c r="H2853" s="18">
        <v>42359</v>
      </c>
      <c r="I2853">
        <v>8948</v>
      </c>
      <c r="J2853">
        <v>651.21</v>
      </c>
      <c r="K2853">
        <v>524.96</v>
      </c>
      <c r="L2853">
        <v>5827027.0800000001</v>
      </c>
      <c r="M2853">
        <v>4697342.08</v>
      </c>
      <c r="N2853">
        <v>1129685</v>
      </c>
    </row>
    <row r="2854" spans="1:14">
      <c r="A2854" t="s">
        <v>23</v>
      </c>
      <c r="B2854" t="s">
        <v>105</v>
      </c>
      <c r="C2854" t="s">
        <v>43</v>
      </c>
      <c r="D2854" t="s">
        <v>17</v>
      </c>
      <c r="E2854" t="s">
        <v>29</v>
      </c>
      <c r="F2854" s="18">
        <v>42856</v>
      </c>
      <c r="G2854">
        <v>343730294</v>
      </c>
      <c r="H2854" s="18">
        <v>42883</v>
      </c>
      <c r="I2854">
        <v>6287</v>
      </c>
      <c r="J2854">
        <v>651.21</v>
      </c>
      <c r="K2854">
        <v>524.96</v>
      </c>
      <c r="L2854">
        <v>4094157.27</v>
      </c>
      <c r="M2854">
        <v>3300423.52</v>
      </c>
      <c r="N2854">
        <v>793733.75</v>
      </c>
    </row>
    <row r="2855" spans="1:14">
      <c r="A2855" t="s">
        <v>23</v>
      </c>
      <c r="B2855" t="s">
        <v>218</v>
      </c>
      <c r="C2855" t="s">
        <v>71</v>
      </c>
      <c r="D2855" t="s">
        <v>17</v>
      </c>
      <c r="E2855" t="s">
        <v>22</v>
      </c>
      <c r="F2855" s="18">
        <v>42061</v>
      </c>
      <c r="G2855">
        <v>636907756</v>
      </c>
      <c r="H2855" s="18">
        <v>42095</v>
      </c>
      <c r="I2855">
        <v>4013</v>
      </c>
      <c r="J2855">
        <v>154.06</v>
      </c>
      <c r="K2855">
        <v>90.93</v>
      </c>
      <c r="L2855">
        <v>618242.78</v>
      </c>
      <c r="M2855">
        <v>364902.09</v>
      </c>
      <c r="N2855">
        <v>253340.69</v>
      </c>
    </row>
    <row r="2856" spans="1:14">
      <c r="A2856" t="s">
        <v>26</v>
      </c>
      <c r="B2856" t="s">
        <v>141</v>
      </c>
      <c r="C2856" t="s">
        <v>36</v>
      </c>
      <c r="D2856" t="s">
        <v>17</v>
      </c>
      <c r="E2856" t="s">
        <v>29</v>
      </c>
      <c r="F2856" s="18">
        <v>41262</v>
      </c>
      <c r="G2856">
        <v>723061597</v>
      </c>
      <c r="H2856" s="18">
        <v>41272</v>
      </c>
      <c r="I2856">
        <v>8849</v>
      </c>
      <c r="J2856">
        <v>109.28</v>
      </c>
      <c r="K2856">
        <v>35.840000000000003</v>
      </c>
      <c r="L2856">
        <v>967018.72</v>
      </c>
      <c r="M2856">
        <v>317148.15999999997</v>
      </c>
      <c r="N2856">
        <v>649870.56000000006</v>
      </c>
    </row>
    <row r="2857" spans="1:14">
      <c r="A2857" t="s">
        <v>40</v>
      </c>
      <c r="B2857" t="s">
        <v>136</v>
      </c>
      <c r="C2857" t="s">
        <v>20</v>
      </c>
      <c r="D2857" t="s">
        <v>17</v>
      </c>
      <c r="E2857" t="s">
        <v>29</v>
      </c>
      <c r="F2857" s="18">
        <v>40779</v>
      </c>
      <c r="G2857">
        <v>739740645</v>
      </c>
      <c r="H2857" s="18">
        <v>40787</v>
      </c>
      <c r="I2857">
        <v>4551</v>
      </c>
      <c r="J2857">
        <v>152.58000000000001</v>
      </c>
      <c r="K2857">
        <v>97.44</v>
      </c>
      <c r="L2857">
        <v>694391.58</v>
      </c>
      <c r="M2857">
        <v>443449.44</v>
      </c>
      <c r="N2857">
        <v>250942.14</v>
      </c>
    </row>
    <row r="2858" spans="1:14">
      <c r="A2858" t="s">
        <v>23</v>
      </c>
      <c r="B2858" t="s">
        <v>24</v>
      </c>
      <c r="C2858" t="s">
        <v>28</v>
      </c>
      <c r="D2858" t="s">
        <v>17</v>
      </c>
      <c r="E2858" t="s">
        <v>37</v>
      </c>
      <c r="F2858" s="18">
        <v>41321</v>
      </c>
      <c r="G2858">
        <v>444806230</v>
      </c>
      <c r="H2858" s="18">
        <v>41365</v>
      </c>
      <c r="I2858">
        <v>6903</v>
      </c>
      <c r="J2858">
        <v>205.7</v>
      </c>
      <c r="K2858">
        <v>117.11</v>
      </c>
      <c r="L2858">
        <v>1419947.1</v>
      </c>
      <c r="M2858">
        <v>808410.33</v>
      </c>
      <c r="N2858">
        <v>611536.77</v>
      </c>
    </row>
    <row r="2859" spans="1:14">
      <c r="A2859" t="s">
        <v>26</v>
      </c>
      <c r="B2859" t="s">
        <v>203</v>
      </c>
      <c r="C2859" t="s">
        <v>71</v>
      </c>
      <c r="D2859" t="s">
        <v>17</v>
      </c>
      <c r="E2859" t="s">
        <v>37</v>
      </c>
      <c r="F2859" s="18">
        <v>42603</v>
      </c>
      <c r="G2859">
        <v>566432178</v>
      </c>
      <c r="H2859" s="18">
        <v>42622</v>
      </c>
      <c r="I2859">
        <v>8724</v>
      </c>
      <c r="J2859">
        <v>154.06</v>
      </c>
      <c r="K2859">
        <v>90.93</v>
      </c>
      <c r="L2859">
        <v>1344019.44</v>
      </c>
      <c r="M2859">
        <v>793273.32</v>
      </c>
      <c r="N2859">
        <v>550746.12</v>
      </c>
    </row>
    <row r="2860" spans="1:14">
      <c r="A2860" t="s">
        <v>40</v>
      </c>
      <c r="B2860" t="s">
        <v>193</v>
      </c>
      <c r="C2860" t="s">
        <v>16</v>
      </c>
      <c r="D2860" t="s">
        <v>17</v>
      </c>
      <c r="E2860" t="s">
        <v>37</v>
      </c>
      <c r="F2860" s="18">
        <v>41964</v>
      </c>
      <c r="G2860">
        <v>553104817</v>
      </c>
      <c r="H2860" s="18">
        <v>41966</v>
      </c>
      <c r="I2860">
        <v>4862</v>
      </c>
      <c r="J2860">
        <v>255.28</v>
      </c>
      <c r="K2860">
        <v>159.41999999999999</v>
      </c>
      <c r="L2860">
        <v>1241171.3600000001</v>
      </c>
      <c r="M2860">
        <v>775100.04</v>
      </c>
      <c r="N2860">
        <v>466071.32</v>
      </c>
    </row>
    <row r="2861" spans="1:14">
      <c r="A2861" t="s">
        <v>14</v>
      </c>
      <c r="B2861" t="s">
        <v>157</v>
      </c>
      <c r="C2861" t="s">
        <v>36</v>
      </c>
      <c r="D2861" t="s">
        <v>21</v>
      </c>
      <c r="E2861" t="s">
        <v>22</v>
      </c>
      <c r="F2861" s="18">
        <v>41278</v>
      </c>
      <c r="G2861">
        <v>823622977</v>
      </c>
      <c r="H2861" s="18">
        <v>41327</v>
      </c>
      <c r="I2861">
        <v>7197</v>
      </c>
      <c r="J2861">
        <v>109.28</v>
      </c>
      <c r="K2861">
        <v>35.840000000000003</v>
      </c>
      <c r="L2861">
        <v>786488.16</v>
      </c>
      <c r="M2861">
        <v>257940.48000000001</v>
      </c>
      <c r="N2861">
        <v>528547.68000000005</v>
      </c>
    </row>
    <row r="2862" spans="1:14">
      <c r="A2862" t="s">
        <v>23</v>
      </c>
      <c r="B2862" t="s">
        <v>105</v>
      </c>
      <c r="C2862" t="s">
        <v>20</v>
      </c>
      <c r="D2862" t="s">
        <v>17</v>
      </c>
      <c r="E2862" t="s">
        <v>18</v>
      </c>
      <c r="F2862" s="18">
        <v>42812</v>
      </c>
      <c r="G2862">
        <v>517097985</v>
      </c>
      <c r="H2862" s="18">
        <v>42839</v>
      </c>
      <c r="I2862">
        <v>9640</v>
      </c>
      <c r="J2862">
        <v>152.58000000000001</v>
      </c>
      <c r="K2862">
        <v>97.44</v>
      </c>
      <c r="L2862">
        <v>1470871.2</v>
      </c>
      <c r="M2862">
        <v>939321.6</v>
      </c>
      <c r="N2862">
        <v>531549.6</v>
      </c>
    </row>
    <row r="2863" spans="1:14">
      <c r="A2863" t="s">
        <v>23</v>
      </c>
      <c r="B2863" t="s">
        <v>94</v>
      </c>
      <c r="C2863" t="s">
        <v>25</v>
      </c>
      <c r="D2863" t="s">
        <v>21</v>
      </c>
      <c r="E2863" t="s">
        <v>18</v>
      </c>
      <c r="F2863" s="18">
        <v>42304</v>
      </c>
      <c r="G2863">
        <v>642953670</v>
      </c>
      <c r="H2863" s="18">
        <v>42347</v>
      </c>
      <c r="I2863">
        <v>3134</v>
      </c>
      <c r="J2863">
        <v>47.45</v>
      </c>
      <c r="K2863">
        <v>31.79</v>
      </c>
      <c r="L2863">
        <v>148708.29999999999</v>
      </c>
      <c r="M2863">
        <v>99629.86</v>
      </c>
      <c r="N2863">
        <v>49078.44</v>
      </c>
    </row>
    <row r="2864" spans="1:14">
      <c r="A2864" t="s">
        <v>26</v>
      </c>
      <c r="B2864" t="s">
        <v>194</v>
      </c>
      <c r="C2864" t="s">
        <v>25</v>
      </c>
      <c r="D2864" t="s">
        <v>17</v>
      </c>
      <c r="E2864" t="s">
        <v>18</v>
      </c>
      <c r="F2864" s="18">
        <v>41413</v>
      </c>
      <c r="G2864">
        <v>930926358</v>
      </c>
      <c r="H2864" s="18">
        <v>41429</v>
      </c>
      <c r="I2864">
        <v>651</v>
      </c>
      <c r="J2864">
        <v>47.45</v>
      </c>
      <c r="K2864">
        <v>31.79</v>
      </c>
      <c r="L2864">
        <v>30889.95</v>
      </c>
      <c r="M2864">
        <v>20695.29</v>
      </c>
      <c r="N2864">
        <v>10194.66</v>
      </c>
    </row>
    <row r="2865" spans="1:14">
      <c r="A2865" t="s">
        <v>40</v>
      </c>
      <c r="B2865" t="s">
        <v>86</v>
      </c>
      <c r="C2865" t="s">
        <v>71</v>
      </c>
      <c r="D2865" t="s">
        <v>21</v>
      </c>
      <c r="E2865" t="s">
        <v>29</v>
      </c>
      <c r="F2865" s="18">
        <v>40806</v>
      </c>
      <c r="G2865">
        <v>281064879</v>
      </c>
      <c r="H2865" s="18">
        <v>40812</v>
      </c>
      <c r="I2865">
        <v>2199</v>
      </c>
      <c r="J2865">
        <v>154.06</v>
      </c>
      <c r="K2865">
        <v>90.93</v>
      </c>
      <c r="L2865">
        <v>338777.94</v>
      </c>
      <c r="M2865">
        <v>199955.07</v>
      </c>
      <c r="N2865">
        <v>138822.87</v>
      </c>
    </row>
    <row r="2866" spans="1:14">
      <c r="A2866" t="s">
        <v>26</v>
      </c>
      <c r="B2866" t="s">
        <v>121</v>
      </c>
      <c r="C2866" t="s">
        <v>16</v>
      </c>
      <c r="D2866" t="s">
        <v>21</v>
      </c>
      <c r="E2866" t="s">
        <v>22</v>
      </c>
      <c r="F2866" s="18">
        <v>41538</v>
      </c>
      <c r="G2866">
        <v>813730561</v>
      </c>
      <c r="H2866" s="18">
        <v>41573</v>
      </c>
      <c r="I2866">
        <v>9811</v>
      </c>
      <c r="J2866">
        <v>255.28</v>
      </c>
      <c r="K2866">
        <v>159.41999999999999</v>
      </c>
      <c r="L2866">
        <v>2504552.08</v>
      </c>
      <c r="M2866">
        <v>1564069.62</v>
      </c>
      <c r="N2866">
        <v>940482.46</v>
      </c>
    </row>
    <row r="2867" spans="1:14">
      <c r="A2867" t="s">
        <v>40</v>
      </c>
      <c r="B2867" t="s">
        <v>101</v>
      </c>
      <c r="C2867" t="s">
        <v>59</v>
      </c>
      <c r="D2867" t="s">
        <v>21</v>
      </c>
      <c r="E2867" t="s">
        <v>37</v>
      </c>
      <c r="F2867" s="18">
        <v>40902</v>
      </c>
      <c r="G2867">
        <v>219597232</v>
      </c>
      <c r="H2867" s="18">
        <v>40913</v>
      </c>
      <c r="I2867">
        <v>2556</v>
      </c>
      <c r="J2867">
        <v>9.33</v>
      </c>
      <c r="K2867">
        <v>6.92</v>
      </c>
      <c r="L2867">
        <v>23847.48</v>
      </c>
      <c r="M2867">
        <v>17687.52</v>
      </c>
      <c r="N2867">
        <v>6159.96</v>
      </c>
    </row>
    <row r="2868" spans="1:14">
      <c r="A2868" t="s">
        <v>34</v>
      </c>
      <c r="B2868" t="s">
        <v>68</v>
      </c>
      <c r="C2868" t="s">
        <v>20</v>
      </c>
      <c r="D2868" t="s">
        <v>21</v>
      </c>
      <c r="E2868" t="s">
        <v>37</v>
      </c>
      <c r="F2868" s="18">
        <v>42116</v>
      </c>
      <c r="G2868">
        <v>309651219</v>
      </c>
      <c r="H2868" s="18">
        <v>42125</v>
      </c>
      <c r="I2868">
        <v>1532</v>
      </c>
      <c r="J2868">
        <v>152.58000000000001</v>
      </c>
      <c r="K2868">
        <v>97.44</v>
      </c>
      <c r="L2868">
        <v>233752.56</v>
      </c>
      <c r="M2868">
        <v>149278.07999999999</v>
      </c>
      <c r="N2868">
        <v>84474.48</v>
      </c>
    </row>
    <row r="2869" spans="1:14">
      <c r="A2869" t="s">
        <v>23</v>
      </c>
      <c r="B2869" t="s">
        <v>106</v>
      </c>
      <c r="C2869" t="s">
        <v>20</v>
      </c>
      <c r="D2869" t="s">
        <v>21</v>
      </c>
      <c r="E2869" t="s">
        <v>18</v>
      </c>
      <c r="F2869" s="18">
        <v>41869</v>
      </c>
      <c r="G2869">
        <v>265191352</v>
      </c>
      <c r="H2869" s="18">
        <v>41908</v>
      </c>
      <c r="I2869">
        <v>4869</v>
      </c>
      <c r="J2869">
        <v>152.58000000000001</v>
      </c>
      <c r="K2869">
        <v>97.44</v>
      </c>
      <c r="L2869">
        <v>742912.02</v>
      </c>
      <c r="M2869">
        <v>474435.36</v>
      </c>
      <c r="N2869">
        <v>268476.65999999997</v>
      </c>
    </row>
    <row r="2870" spans="1:14">
      <c r="A2870" t="s">
        <v>14</v>
      </c>
      <c r="B2870" t="s">
        <v>111</v>
      </c>
      <c r="C2870" t="s">
        <v>20</v>
      </c>
      <c r="D2870" t="s">
        <v>21</v>
      </c>
      <c r="E2870" t="s">
        <v>29</v>
      </c>
      <c r="F2870" s="18">
        <v>42770</v>
      </c>
      <c r="G2870">
        <v>687828958</v>
      </c>
      <c r="H2870" s="18">
        <v>42796</v>
      </c>
      <c r="I2870">
        <v>2728</v>
      </c>
      <c r="J2870">
        <v>152.58000000000001</v>
      </c>
      <c r="K2870">
        <v>97.44</v>
      </c>
      <c r="L2870">
        <v>416238.24</v>
      </c>
      <c r="M2870">
        <v>265816.32000000001</v>
      </c>
      <c r="N2870">
        <v>150421.92000000001</v>
      </c>
    </row>
    <row r="2871" spans="1:14">
      <c r="A2871" t="s">
        <v>14</v>
      </c>
      <c r="B2871" t="s">
        <v>174</v>
      </c>
      <c r="C2871" t="s">
        <v>79</v>
      </c>
      <c r="D2871" t="s">
        <v>21</v>
      </c>
      <c r="E2871" t="s">
        <v>22</v>
      </c>
      <c r="F2871" s="18">
        <v>40906</v>
      </c>
      <c r="G2871">
        <v>449487864</v>
      </c>
      <c r="H2871" s="18">
        <v>40940</v>
      </c>
      <c r="I2871">
        <v>2303</v>
      </c>
      <c r="J2871">
        <v>668.27</v>
      </c>
      <c r="K2871">
        <v>502.54</v>
      </c>
      <c r="L2871">
        <v>1539025.81</v>
      </c>
      <c r="M2871">
        <v>1157349.6200000001</v>
      </c>
      <c r="N2871">
        <v>381676.19</v>
      </c>
    </row>
    <row r="2872" spans="1:14">
      <c r="A2872" t="s">
        <v>34</v>
      </c>
      <c r="B2872" t="s">
        <v>134</v>
      </c>
      <c r="C2872" t="s">
        <v>16</v>
      </c>
      <c r="D2872" t="s">
        <v>17</v>
      </c>
      <c r="E2872" t="s">
        <v>29</v>
      </c>
      <c r="F2872" s="18">
        <v>41048</v>
      </c>
      <c r="G2872">
        <v>742404401</v>
      </c>
      <c r="H2872" s="18">
        <v>41087</v>
      </c>
      <c r="I2872">
        <v>2815</v>
      </c>
      <c r="J2872">
        <v>255.28</v>
      </c>
      <c r="K2872">
        <v>159.41999999999999</v>
      </c>
      <c r="L2872">
        <v>718613.2</v>
      </c>
      <c r="M2872">
        <v>448767.3</v>
      </c>
      <c r="N2872">
        <v>269845.90000000002</v>
      </c>
    </row>
    <row r="2873" spans="1:14">
      <c r="A2873" t="s">
        <v>23</v>
      </c>
      <c r="B2873" t="s">
        <v>105</v>
      </c>
      <c r="C2873" t="s">
        <v>43</v>
      </c>
      <c r="D2873" t="s">
        <v>17</v>
      </c>
      <c r="E2873" t="s">
        <v>29</v>
      </c>
      <c r="F2873" s="18">
        <v>41441</v>
      </c>
      <c r="G2873">
        <v>129127395</v>
      </c>
      <c r="H2873" s="18">
        <v>41445</v>
      </c>
      <c r="I2873">
        <v>520</v>
      </c>
      <c r="J2873">
        <v>651.21</v>
      </c>
      <c r="K2873">
        <v>524.96</v>
      </c>
      <c r="L2873">
        <v>338629.2</v>
      </c>
      <c r="M2873">
        <v>272979.20000000001</v>
      </c>
      <c r="N2873">
        <v>65650</v>
      </c>
    </row>
    <row r="2874" spans="1:14">
      <c r="A2874" t="s">
        <v>23</v>
      </c>
      <c r="B2874" t="s">
        <v>106</v>
      </c>
      <c r="C2874" t="s">
        <v>71</v>
      </c>
      <c r="D2874" t="s">
        <v>21</v>
      </c>
      <c r="E2874" t="s">
        <v>18</v>
      </c>
      <c r="F2874" s="18">
        <v>40719</v>
      </c>
      <c r="G2874">
        <v>392518174</v>
      </c>
      <c r="H2874" s="18">
        <v>40727</v>
      </c>
      <c r="I2874">
        <v>3705</v>
      </c>
      <c r="J2874">
        <v>154.06</v>
      </c>
      <c r="K2874">
        <v>90.93</v>
      </c>
      <c r="L2874">
        <v>570792.30000000005</v>
      </c>
      <c r="M2874">
        <v>336895.65</v>
      </c>
      <c r="N2874">
        <v>233896.65</v>
      </c>
    </row>
    <row r="2875" spans="1:14">
      <c r="A2875" t="s">
        <v>31</v>
      </c>
      <c r="B2875" t="s">
        <v>190</v>
      </c>
      <c r="C2875" t="s">
        <v>71</v>
      </c>
      <c r="D2875" t="s">
        <v>17</v>
      </c>
      <c r="E2875" t="s">
        <v>37</v>
      </c>
      <c r="F2875" s="18">
        <v>42056</v>
      </c>
      <c r="G2875">
        <v>685750567</v>
      </c>
      <c r="H2875" s="18">
        <v>42074</v>
      </c>
      <c r="I2875">
        <v>7687</v>
      </c>
      <c r="J2875">
        <v>154.06</v>
      </c>
      <c r="K2875">
        <v>90.93</v>
      </c>
      <c r="L2875">
        <v>1184259.22</v>
      </c>
      <c r="M2875">
        <v>698978.91</v>
      </c>
      <c r="N2875">
        <v>485280.31</v>
      </c>
    </row>
    <row r="2876" spans="1:14">
      <c r="A2876" t="s">
        <v>14</v>
      </c>
      <c r="B2876" t="s">
        <v>64</v>
      </c>
      <c r="C2876" t="s">
        <v>33</v>
      </c>
      <c r="D2876" t="s">
        <v>21</v>
      </c>
      <c r="E2876" t="s">
        <v>29</v>
      </c>
      <c r="F2876" s="18">
        <v>40715</v>
      </c>
      <c r="G2876">
        <v>682310903</v>
      </c>
      <c r="H2876" s="18">
        <v>40727</v>
      </c>
      <c r="I2876">
        <v>9813</v>
      </c>
      <c r="J2876">
        <v>81.73</v>
      </c>
      <c r="K2876">
        <v>56.67</v>
      </c>
      <c r="L2876">
        <v>802016.49</v>
      </c>
      <c r="M2876">
        <v>556102.71</v>
      </c>
      <c r="N2876">
        <v>245913.78</v>
      </c>
    </row>
    <row r="2877" spans="1:14">
      <c r="A2877" t="s">
        <v>40</v>
      </c>
      <c r="B2877" t="s">
        <v>169</v>
      </c>
      <c r="C2877" t="s">
        <v>43</v>
      </c>
      <c r="D2877" t="s">
        <v>17</v>
      </c>
      <c r="E2877" t="s">
        <v>22</v>
      </c>
      <c r="F2877" s="18">
        <v>42029</v>
      </c>
      <c r="G2877">
        <v>125998008</v>
      </c>
      <c r="H2877" s="18">
        <v>42038</v>
      </c>
      <c r="I2877">
        <v>4465</v>
      </c>
      <c r="J2877">
        <v>651.21</v>
      </c>
      <c r="K2877">
        <v>524.96</v>
      </c>
      <c r="L2877">
        <v>2907652.65</v>
      </c>
      <c r="M2877">
        <v>2343946.4</v>
      </c>
      <c r="N2877">
        <v>563706.25</v>
      </c>
    </row>
    <row r="2878" spans="1:14">
      <c r="A2878" t="s">
        <v>31</v>
      </c>
      <c r="B2878" t="s">
        <v>99</v>
      </c>
      <c r="C2878" t="s">
        <v>16</v>
      </c>
      <c r="D2878" t="s">
        <v>17</v>
      </c>
      <c r="E2878" t="s">
        <v>18</v>
      </c>
      <c r="F2878" s="18">
        <v>40657</v>
      </c>
      <c r="G2878">
        <v>180923211</v>
      </c>
      <c r="H2878" s="18">
        <v>40696</v>
      </c>
      <c r="I2878">
        <v>8054</v>
      </c>
      <c r="J2878">
        <v>255.28</v>
      </c>
      <c r="K2878">
        <v>159.41999999999999</v>
      </c>
      <c r="L2878">
        <v>2056025.12</v>
      </c>
      <c r="M2878">
        <v>1283968.68</v>
      </c>
      <c r="N2878">
        <v>772056.44</v>
      </c>
    </row>
    <row r="2879" spans="1:14">
      <c r="A2879" t="s">
        <v>26</v>
      </c>
      <c r="B2879" t="s">
        <v>81</v>
      </c>
      <c r="C2879" t="s">
        <v>50</v>
      </c>
      <c r="D2879" t="s">
        <v>17</v>
      </c>
      <c r="E2879" t="s">
        <v>18</v>
      </c>
      <c r="F2879" s="18">
        <v>41327</v>
      </c>
      <c r="G2879">
        <v>281510341</v>
      </c>
      <c r="H2879" s="18">
        <v>41349</v>
      </c>
      <c r="I2879">
        <v>4020</v>
      </c>
      <c r="J2879">
        <v>421.89</v>
      </c>
      <c r="K2879">
        <v>364.69</v>
      </c>
      <c r="L2879">
        <v>1695997.8</v>
      </c>
      <c r="M2879">
        <v>1466053.8</v>
      </c>
      <c r="N2879">
        <v>229944</v>
      </c>
    </row>
    <row r="2880" spans="1:14">
      <c r="A2880" t="s">
        <v>31</v>
      </c>
      <c r="B2880" t="s">
        <v>133</v>
      </c>
      <c r="C2880" t="s">
        <v>36</v>
      </c>
      <c r="D2880" t="s">
        <v>21</v>
      </c>
      <c r="E2880" t="s">
        <v>29</v>
      </c>
      <c r="F2880" s="18">
        <v>40858</v>
      </c>
      <c r="G2880">
        <v>382495725</v>
      </c>
      <c r="H2880" s="18">
        <v>40898</v>
      </c>
      <c r="I2880">
        <v>7840</v>
      </c>
      <c r="J2880">
        <v>109.28</v>
      </c>
      <c r="K2880">
        <v>35.840000000000003</v>
      </c>
      <c r="L2880">
        <v>856755.19999999995</v>
      </c>
      <c r="M2880">
        <v>280985.59999999998</v>
      </c>
      <c r="N2880">
        <v>575769.59999999998</v>
      </c>
    </row>
    <row r="2881" spans="1:14">
      <c r="A2881" t="s">
        <v>31</v>
      </c>
      <c r="B2881" t="s">
        <v>73</v>
      </c>
      <c r="C2881" t="s">
        <v>16</v>
      </c>
      <c r="D2881" t="s">
        <v>17</v>
      </c>
      <c r="E2881" t="s">
        <v>29</v>
      </c>
      <c r="F2881" s="18">
        <v>40609</v>
      </c>
      <c r="G2881">
        <v>508928191</v>
      </c>
      <c r="H2881" s="18">
        <v>40621</v>
      </c>
      <c r="I2881">
        <v>2016</v>
      </c>
      <c r="J2881">
        <v>255.28</v>
      </c>
      <c r="K2881">
        <v>159.41999999999999</v>
      </c>
      <c r="L2881">
        <v>514644.47999999998</v>
      </c>
      <c r="M2881">
        <v>321390.71999999997</v>
      </c>
      <c r="N2881">
        <v>193253.76000000001</v>
      </c>
    </row>
    <row r="2882" spans="1:14">
      <c r="A2882" t="s">
        <v>26</v>
      </c>
      <c r="B2882" t="s">
        <v>121</v>
      </c>
      <c r="C2882" t="s">
        <v>20</v>
      </c>
      <c r="D2882" t="s">
        <v>17</v>
      </c>
      <c r="E2882" t="s">
        <v>18</v>
      </c>
      <c r="F2882" s="18">
        <v>42324</v>
      </c>
      <c r="G2882">
        <v>306169068</v>
      </c>
      <c r="H2882" s="18">
        <v>42350</v>
      </c>
      <c r="I2882">
        <v>1086</v>
      </c>
      <c r="J2882">
        <v>152.58000000000001</v>
      </c>
      <c r="K2882">
        <v>97.44</v>
      </c>
      <c r="L2882">
        <v>165701.88</v>
      </c>
      <c r="M2882">
        <v>105819.84</v>
      </c>
      <c r="N2882">
        <v>59882.04</v>
      </c>
    </row>
    <row r="2883" spans="1:14">
      <c r="A2883" t="s">
        <v>14</v>
      </c>
      <c r="B2883" t="s">
        <v>19</v>
      </c>
      <c r="C2883" t="s">
        <v>59</v>
      </c>
      <c r="D2883" t="s">
        <v>17</v>
      </c>
      <c r="E2883" t="s">
        <v>18</v>
      </c>
      <c r="F2883" s="18">
        <v>41225</v>
      </c>
      <c r="G2883">
        <v>389892184</v>
      </c>
      <c r="H2883" s="18">
        <v>41227</v>
      </c>
      <c r="I2883">
        <v>6616</v>
      </c>
      <c r="J2883">
        <v>9.33</v>
      </c>
      <c r="K2883">
        <v>6.92</v>
      </c>
      <c r="L2883">
        <v>61727.28</v>
      </c>
      <c r="M2883">
        <v>45782.720000000001</v>
      </c>
      <c r="N2883">
        <v>15944.56</v>
      </c>
    </row>
    <row r="2884" spans="1:14">
      <c r="A2884" t="s">
        <v>31</v>
      </c>
      <c r="B2884" t="s">
        <v>39</v>
      </c>
      <c r="C2884" t="s">
        <v>20</v>
      </c>
      <c r="D2884" t="s">
        <v>21</v>
      </c>
      <c r="E2884" t="s">
        <v>37</v>
      </c>
      <c r="F2884" s="18">
        <v>41218</v>
      </c>
      <c r="G2884">
        <v>996083867</v>
      </c>
      <c r="H2884" s="18">
        <v>41244</v>
      </c>
      <c r="I2884">
        <v>2206</v>
      </c>
      <c r="J2884">
        <v>152.58000000000001</v>
      </c>
      <c r="K2884">
        <v>97.44</v>
      </c>
      <c r="L2884">
        <v>336591.48</v>
      </c>
      <c r="M2884">
        <v>214952.64</v>
      </c>
      <c r="N2884">
        <v>121638.84</v>
      </c>
    </row>
    <row r="2885" spans="1:14">
      <c r="A2885" t="s">
        <v>34</v>
      </c>
      <c r="B2885" t="s">
        <v>85</v>
      </c>
      <c r="C2885" t="s">
        <v>71</v>
      </c>
      <c r="D2885" t="s">
        <v>21</v>
      </c>
      <c r="E2885" t="s">
        <v>22</v>
      </c>
      <c r="F2885" s="18">
        <v>42452</v>
      </c>
      <c r="G2885">
        <v>631042945</v>
      </c>
      <c r="H2885" s="18">
        <v>42474</v>
      </c>
      <c r="I2885">
        <v>8485</v>
      </c>
      <c r="J2885">
        <v>154.06</v>
      </c>
      <c r="K2885">
        <v>90.93</v>
      </c>
      <c r="L2885">
        <v>1307199.1000000001</v>
      </c>
      <c r="M2885">
        <v>771541.05</v>
      </c>
      <c r="N2885">
        <v>535658.05000000005</v>
      </c>
    </row>
    <row r="2886" spans="1:14">
      <c r="A2886" t="s">
        <v>23</v>
      </c>
      <c r="B2886" t="s">
        <v>120</v>
      </c>
      <c r="C2886" t="s">
        <v>59</v>
      </c>
      <c r="D2886" t="s">
        <v>17</v>
      </c>
      <c r="E2886" t="s">
        <v>22</v>
      </c>
      <c r="F2886" s="18">
        <v>42695</v>
      </c>
      <c r="G2886">
        <v>121380746</v>
      </c>
      <c r="H2886" s="18">
        <v>42722</v>
      </c>
      <c r="I2886">
        <v>8115</v>
      </c>
      <c r="J2886">
        <v>9.33</v>
      </c>
      <c r="K2886">
        <v>6.92</v>
      </c>
      <c r="L2886">
        <v>75712.95</v>
      </c>
      <c r="M2886">
        <v>56155.8</v>
      </c>
      <c r="N2886">
        <v>19557.150000000001</v>
      </c>
    </row>
    <row r="2887" spans="1:14">
      <c r="A2887" t="s">
        <v>31</v>
      </c>
      <c r="B2887" t="s">
        <v>145</v>
      </c>
      <c r="C2887" t="s">
        <v>16</v>
      </c>
      <c r="D2887" t="s">
        <v>21</v>
      </c>
      <c r="E2887" t="s">
        <v>18</v>
      </c>
      <c r="F2887" s="18">
        <v>41491</v>
      </c>
      <c r="G2887">
        <v>364021098</v>
      </c>
      <c r="H2887" s="18">
        <v>41508</v>
      </c>
      <c r="I2887">
        <v>787</v>
      </c>
      <c r="J2887">
        <v>255.28</v>
      </c>
      <c r="K2887">
        <v>159.41999999999999</v>
      </c>
      <c r="L2887">
        <v>200905.36</v>
      </c>
      <c r="M2887">
        <v>125463.54</v>
      </c>
      <c r="N2887">
        <v>75441.820000000007</v>
      </c>
    </row>
    <row r="2888" spans="1:14">
      <c r="A2888" t="s">
        <v>40</v>
      </c>
      <c r="B2888" t="s">
        <v>93</v>
      </c>
      <c r="C2888" t="s">
        <v>16</v>
      </c>
      <c r="D2888" t="s">
        <v>17</v>
      </c>
      <c r="E2888" t="s">
        <v>18</v>
      </c>
      <c r="F2888" s="18">
        <v>41536</v>
      </c>
      <c r="G2888">
        <v>976200330</v>
      </c>
      <c r="H2888" s="18">
        <v>41567</v>
      </c>
      <c r="I2888">
        <v>8226</v>
      </c>
      <c r="J2888">
        <v>255.28</v>
      </c>
      <c r="K2888">
        <v>159.41999999999999</v>
      </c>
      <c r="L2888">
        <v>2099933.2799999998</v>
      </c>
      <c r="M2888">
        <v>1311388.92</v>
      </c>
      <c r="N2888">
        <v>788544.36</v>
      </c>
    </row>
    <row r="2889" spans="1:14">
      <c r="A2889" t="s">
        <v>23</v>
      </c>
      <c r="B2889" t="s">
        <v>98</v>
      </c>
      <c r="C2889" t="s">
        <v>36</v>
      </c>
      <c r="D2889" t="s">
        <v>21</v>
      </c>
      <c r="E2889" t="s">
        <v>18</v>
      </c>
      <c r="F2889" s="18">
        <v>41767</v>
      </c>
      <c r="G2889">
        <v>745467269</v>
      </c>
      <c r="H2889" s="18">
        <v>41813</v>
      </c>
      <c r="I2889">
        <v>9186</v>
      </c>
      <c r="J2889">
        <v>109.28</v>
      </c>
      <c r="K2889">
        <v>35.840000000000003</v>
      </c>
      <c r="L2889">
        <v>1003846.08</v>
      </c>
      <c r="M2889">
        <v>329226.23999999999</v>
      </c>
      <c r="N2889">
        <v>674619.84</v>
      </c>
    </row>
    <row r="2890" spans="1:14">
      <c r="A2890" t="s">
        <v>40</v>
      </c>
      <c r="B2890" t="s">
        <v>109</v>
      </c>
      <c r="C2890" t="s">
        <v>59</v>
      </c>
      <c r="D2890" t="s">
        <v>21</v>
      </c>
      <c r="E2890" t="s">
        <v>18</v>
      </c>
      <c r="F2890" s="18">
        <v>41511</v>
      </c>
      <c r="G2890">
        <v>779683244</v>
      </c>
      <c r="H2890" s="18">
        <v>41511</v>
      </c>
      <c r="I2890">
        <v>4453</v>
      </c>
      <c r="J2890">
        <v>9.33</v>
      </c>
      <c r="K2890">
        <v>6.92</v>
      </c>
      <c r="L2890">
        <v>41546.49</v>
      </c>
      <c r="M2890">
        <v>30814.76</v>
      </c>
      <c r="N2890">
        <v>10731.73</v>
      </c>
    </row>
    <row r="2891" spans="1:14">
      <c r="A2891" t="s">
        <v>31</v>
      </c>
      <c r="B2891" t="s">
        <v>44</v>
      </c>
      <c r="C2891" t="s">
        <v>20</v>
      </c>
      <c r="D2891" t="s">
        <v>17</v>
      </c>
      <c r="E2891" t="s">
        <v>22</v>
      </c>
      <c r="F2891" s="18">
        <v>41866</v>
      </c>
      <c r="G2891">
        <v>457022082</v>
      </c>
      <c r="H2891" s="18">
        <v>41892</v>
      </c>
      <c r="I2891">
        <v>1845</v>
      </c>
      <c r="J2891">
        <v>152.58000000000001</v>
      </c>
      <c r="K2891">
        <v>97.44</v>
      </c>
      <c r="L2891">
        <v>281510.09999999998</v>
      </c>
      <c r="M2891">
        <v>179776.8</v>
      </c>
      <c r="N2891">
        <v>101733.3</v>
      </c>
    </row>
    <row r="2892" spans="1:14">
      <c r="A2892" t="s">
        <v>40</v>
      </c>
      <c r="B2892" t="s">
        <v>69</v>
      </c>
      <c r="C2892" t="s">
        <v>50</v>
      </c>
      <c r="D2892" t="s">
        <v>21</v>
      </c>
      <c r="E2892" t="s">
        <v>18</v>
      </c>
      <c r="F2892" s="18">
        <v>41551</v>
      </c>
      <c r="G2892">
        <v>575970113</v>
      </c>
      <c r="H2892" s="18">
        <v>41563</v>
      </c>
      <c r="I2892">
        <v>1211</v>
      </c>
      <c r="J2892">
        <v>421.89</v>
      </c>
      <c r="K2892">
        <v>364.69</v>
      </c>
      <c r="L2892">
        <v>510908.79</v>
      </c>
      <c r="M2892">
        <v>441639.59</v>
      </c>
      <c r="N2892">
        <v>69269.2</v>
      </c>
    </row>
    <row r="2893" spans="1:14">
      <c r="A2893" t="s">
        <v>26</v>
      </c>
      <c r="B2893" t="s">
        <v>183</v>
      </c>
      <c r="C2893" t="s">
        <v>71</v>
      </c>
      <c r="D2893" t="s">
        <v>17</v>
      </c>
      <c r="E2893" t="s">
        <v>37</v>
      </c>
      <c r="F2893" s="18">
        <v>41062</v>
      </c>
      <c r="G2893">
        <v>205326163</v>
      </c>
      <c r="H2893" s="18">
        <v>41102</v>
      </c>
      <c r="I2893">
        <v>9429</v>
      </c>
      <c r="J2893">
        <v>154.06</v>
      </c>
      <c r="K2893">
        <v>90.93</v>
      </c>
      <c r="L2893">
        <v>1452631.74</v>
      </c>
      <c r="M2893">
        <v>857378.97</v>
      </c>
      <c r="N2893">
        <v>595252.77</v>
      </c>
    </row>
    <row r="2894" spans="1:14">
      <c r="A2894" t="s">
        <v>14</v>
      </c>
      <c r="B2894" t="s">
        <v>115</v>
      </c>
      <c r="C2894" t="s">
        <v>45</v>
      </c>
      <c r="D2894" t="s">
        <v>21</v>
      </c>
      <c r="E2894" t="s">
        <v>18</v>
      </c>
      <c r="F2894" s="18">
        <v>41279</v>
      </c>
      <c r="G2894">
        <v>734201562</v>
      </c>
      <c r="H2894" s="18">
        <v>41282</v>
      </c>
      <c r="I2894">
        <v>5413</v>
      </c>
      <c r="J2894">
        <v>437.2</v>
      </c>
      <c r="K2894">
        <v>263.33</v>
      </c>
      <c r="L2894">
        <v>2366563.6</v>
      </c>
      <c r="M2894">
        <v>1425405.29</v>
      </c>
      <c r="N2894">
        <v>941158.31</v>
      </c>
    </row>
    <row r="2895" spans="1:14">
      <c r="A2895" t="s">
        <v>26</v>
      </c>
      <c r="B2895" t="s">
        <v>122</v>
      </c>
      <c r="C2895" t="s">
        <v>16</v>
      </c>
      <c r="D2895" t="s">
        <v>21</v>
      </c>
      <c r="E2895" t="s">
        <v>22</v>
      </c>
      <c r="F2895" s="18">
        <v>42090</v>
      </c>
      <c r="G2895">
        <v>922020137</v>
      </c>
      <c r="H2895" s="18">
        <v>42124</v>
      </c>
      <c r="I2895">
        <v>5103</v>
      </c>
      <c r="J2895">
        <v>255.28</v>
      </c>
      <c r="K2895">
        <v>159.41999999999999</v>
      </c>
      <c r="L2895">
        <v>1302693.8400000001</v>
      </c>
      <c r="M2895">
        <v>813520.26</v>
      </c>
      <c r="N2895">
        <v>489173.58</v>
      </c>
    </row>
    <row r="2896" spans="1:14">
      <c r="A2896" t="s">
        <v>23</v>
      </c>
      <c r="B2896" t="s">
        <v>52</v>
      </c>
      <c r="C2896" t="s">
        <v>50</v>
      </c>
      <c r="D2896" t="s">
        <v>21</v>
      </c>
      <c r="E2896" t="s">
        <v>37</v>
      </c>
      <c r="F2896" s="18">
        <v>41006</v>
      </c>
      <c r="G2896">
        <v>948518216</v>
      </c>
      <c r="H2896" s="18">
        <v>41033</v>
      </c>
      <c r="I2896">
        <v>6473</v>
      </c>
      <c r="J2896">
        <v>421.89</v>
      </c>
      <c r="K2896">
        <v>364.69</v>
      </c>
      <c r="L2896">
        <v>2730893.97</v>
      </c>
      <c r="M2896">
        <v>2360638.37</v>
      </c>
      <c r="N2896">
        <v>370255.6</v>
      </c>
    </row>
    <row r="2897" spans="1:14">
      <c r="A2897" t="s">
        <v>23</v>
      </c>
      <c r="B2897" t="s">
        <v>80</v>
      </c>
      <c r="C2897" t="s">
        <v>43</v>
      </c>
      <c r="D2897" t="s">
        <v>21</v>
      </c>
      <c r="E2897" t="s">
        <v>29</v>
      </c>
      <c r="F2897" s="18">
        <v>42842</v>
      </c>
      <c r="G2897">
        <v>163744628</v>
      </c>
      <c r="H2897" s="18">
        <v>42856</v>
      </c>
      <c r="I2897">
        <v>4529</v>
      </c>
      <c r="J2897">
        <v>651.21</v>
      </c>
      <c r="K2897">
        <v>524.96</v>
      </c>
      <c r="L2897">
        <v>2949330.09</v>
      </c>
      <c r="M2897">
        <v>2377543.84</v>
      </c>
      <c r="N2897">
        <v>571786.25</v>
      </c>
    </row>
    <row r="2898" spans="1:14">
      <c r="A2898" t="s">
        <v>31</v>
      </c>
      <c r="B2898" t="s">
        <v>145</v>
      </c>
      <c r="C2898" t="s">
        <v>59</v>
      </c>
      <c r="D2898" t="s">
        <v>21</v>
      </c>
      <c r="E2898" t="s">
        <v>29</v>
      </c>
      <c r="F2898" s="18">
        <v>41738</v>
      </c>
      <c r="G2898">
        <v>238060700</v>
      </c>
      <c r="H2898" s="18">
        <v>41783</v>
      </c>
      <c r="I2898">
        <v>6306</v>
      </c>
      <c r="J2898">
        <v>9.33</v>
      </c>
      <c r="K2898">
        <v>6.92</v>
      </c>
      <c r="L2898">
        <v>58834.98</v>
      </c>
      <c r="M2898">
        <v>43637.52</v>
      </c>
      <c r="N2898">
        <v>15197.46</v>
      </c>
    </row>
    <row r="2899" spans="1:14">
      <c r="A2899" t="s">
        <v>31</v>
      </c>
      <c r="B2899" t="s">
        <v>67</v>
      </c>
      <c r="C2899" t="s">
        <v>36</v>
      </c>
      <c r="D2899" t="s">
        <v>21</v>
      </c>
      <c r="E2899" t="s">
        <v>18</v>
      </c>
      <c r="F2899" s="18">
        <v>41904</v>
      </c>
      <c r="G2899">
        <v>212140262</v>
      </c>
      <c r="H2899" s="18">
        <v>41904</v>
      </c>
      <c r="I2899">
        <v>5872</v>
      </c>
      <c r="J2899">
        <v>109.28</v>
      </c>
      <c r="K2899">
        <v>35.840000000000003</v>
      </c>
      <c r="L2899">
        <v>641692.16000000003</v>
      </c>
      <c r="M2899">
        <v>210452.48000000001</v>
      </c>
      <c r="N2899">
        <v>431239.67999999999</v>
      </c>
    </row>
    <row r="2900" spans="1:14">
      <c r="A2900" t="s">
        <v>40</v>
      </c>
      <c r="B2900" t="s">
        <v>101</v>
      </c>
      <c r="C2900" t="s">
        <v>59</v>
      </c>
      <c r="D2900" t="s">
        <v>21</v>
      </c>
      <c r="E2900" t="s">
        <v>22</v>
      </c>
      <c r="F2900" s="18">
        <v>42406</v>
      </c>
      <c r="G2900">
        <v>546969640</v>
      </c>
      <c r="H2900" s="18">
        <v>42439</v>
      </c>
      <c r="I2900">
        <v>9326</v>
      </c>
      <c r="J2900">
        <v>9.33</v>
      </c>
      <c r="K2900">
        <v>6.92</v>
      </c>
      <c r="L2900">
        <v>87011.58</v>
      </c>
      <c r="M2900">
        <v>64535.92</v>
      </c>
      <c r="N2900">
        <v>22475.66</v>
      </c>
    </row>
    <row r="2901" spans="1:14">
      <c r="A2901" t="s">
        <v>53</v>
      </c>
      <c r="B2901" t="s">
        <v>210</v>
      </c>
      <c r="C2901" t="s">
        <v>45</v>
      </c>
      <c r="D2901" t="s">
        <v>17</v>
      </c>
      <c r="E2901" t="s">
        <v>18</v>
      </c>
      <c r="F2901" s="18">
        <v>41317</v>
      </c>
      <c r="G2901">
        <v>873847663</v>
      </c>
      <c r="H2901" s="18">
        <v>41343</v>
      </c>
      <c r="I2901">
        <v>9797</v>
      </c>
      <c r="J2901">
        <v>437.2</v>
      </c>
      <c r="K2901">
        <v>263.33</v>
      </c>
      <c r="L2901">
        <v>4283248.4000000004</v>
      </c>
      <c r="M2901">
        <v>2579844.0099999998</v>
      </c>
      <c r="N2901">
        <v>1703404.39</v>
      </c>
    </row>
    <row r="2902" spans="1:14">
      <c r="A2902" t="s">
        <v>34</v>
      </c>
      <c r="B2902" t="s">
        <v>85</v>
      </c>
      <c r="C2902" t="s">
        <v>79</v>
      </c>
      <c r="D2902" t="s">
        <v>17</v>
      </c>
      <c r="E2902" t="s">
        <v>18</v>
      </c>
      <c r="F2902" s="18">
        <v>42631</v>
      </c>
      <c r="G2902">
        <v>444385659</v>
      </c>
      <c r="H2902" s="18">
        <v>42661</v>
      </c>
      <c r="I2902">
        <v>2447</v>
      </c>
      <c r="J2902">
        <v>668.27</v>
      </c>
      <c r="K2902">
        <v>502.54</v>
      </c>
      <c r="L2902">
        <v>1635256.69</v>
      </c>
      <c r="M2902">
        <v>1229715.3799999999</v>
      </c>
      <c r="N2902">
        <v>405541.31</v>
      </c>
    </row>
    <row r="2903" spans="1:14">
      <c r="A2903" t="s">
        <v>26</v>
      </c>
      <c r="B2903" t="s">
        <v>203</v>
      </c>
      <c r="C2903" t="s">
        <v>59</v>
      </c>
      <c r="D2903" t="s">
        <v>17</v>
      </c>
      <c r="E2903" t="s">
        <v>18</v>
      </c>
      <c r="F2903" s="18">
        <v>41049</v>
      </c>
      <c r="G2903">
        <v>380507457</v>
      </c>
      <c r="H2903" s="18">
        <v>41083</v>
      </c>
      <c r="I2903">
        <v>9467</v>
      </c>
      <c r="J2903">
        <v>9.33</v>
      </c>
      <c r="K2903">
        <v>6.92</v>
      </c>
      <c r="L2903">
        <v>88327.11</v>
      </c>
      <c r="M2903">
        <v>65511.64</v>
      </c>
      <c r="N2903">
        <v>22815.47</v>
      </c>
    </row>
    <row r="2904" spans="1:14">
      <c r="A2904" t="s">
        <v>40</v>
      </c>
      <c r="B2904" t="s">
        <v>170</v>
      </c>
      <c r="C2904" t="s">
        <v>25</v>
      </c>
      <c r="D2904" t="s">
        <v>21</v>
      </c>
      <c r="E2904" t="s">
        <v>18</v>
      </c>
      <c r="F2904" s="18">
        <v>42726</v>
      </c>
      <c r="G2904">
        <v>524449384</v>
      </c>
      <c r="H2904" s="18">
        <v>42764</v>
      </c>
      <c r="I2904">
        <v>5082</v>
      </c>
      <c r="J2904">
        <v>47.45</v>
      </c>
      <c r="K2904">
        <v>31.79</v>
      </c>
      <c r="L2904">
        <v>241140.9</v>
      </c>
      <c r="M2904">
        <v>161556.78</v>
      </c>
      <c r="N2904">
        <v>79584.12</v>
      </c>
    </row>
    <row r="2905" spans="1:14">
      <c r="A2905" t="s">
        <v>26</v>
      </c>
      <c r="B2905" t="s">
        <v>30</v>
      </c>
      <c r="C2905" t="s">
        <v>36</v>
      </c>
      <c r="D2905" t="s">
        <v>21</v>
      </c>
      <c r="E2905" t="s">
        <v>29</v>
      </c>
      <c r="F2905" s="18">
        <v>41759</v>
      </c>
      <c r="G2905">
        <v>788760268</v>
      </c>
      <c r="H2905" s="18">
        <v>41791</v>
      </c>
      <c r="I2905">
        <v>546</v>
      </c>
      <c r="J2905">
        <v>109.28</v>
      </c>
      <c r="K2905">
        <v>35.840000000000003</v>
      </c>
      <c r="L2905">
        <v>59666.879999999997</v>
      </c>
      <c r="M2905">
        <v>19568.64</v>
      </c>
      <c r="N2905">
        <v>40098.239999999998</v>
      </c>
    </row>
    <row r="2906" spans="1:14">
      <c r="A2906" t="s">
        <v>23</v>
      </c>
      <c r="B2906" t="s">
        <v>179</v>
      </c>
      <c r="C2906" t="s">
        <v>79</v>
      </c>
      <c r="D2906" t="s">
        <v>21</v>
      </c>
      <c r="E2906" t="s">
        <v>18</v>
      </c>
      <c r="F2906" s="18">
        <v>40931</v>
      </c>
      <c r="G2906">
        <v>706301438</v>
      </c>
      <c r="H2906" s="18">
        <v>40950</v>
      </c>
      <c r="I2906">
        <v>9146</v>
      </c>
      <c r="J2906">
        <v>668.27</v>
      </c>
      <c r="K2906">
        <v>502.54</v>
      </c>
      <c r="L2906">
        <v>6111997.4199999999</v>
      </c>
      <c r="M2906">
        <v>4596230.84</v>
      </c>
      <c r="N2906">
        <v>1515766.58</v>
      </c>
    </row>
    <row r="2907" spans="1:14">
      <c r="A2907" t="s">
        <v>26</v>
      </c>
      <c r="B2907" t="s">
        <v>121</v>
      </c>
      <c r="C2907" t="s">
        <v>20</v>
      </c>
      <c r="D2907" t="s">
        <v>17</v>
      </c>
      <c r="E2907" t="s">
        <v>22</v>
      </c>
      <c r="F2907" s="18">
        <v>42031</v>
      </c>
      <c r="G2907">
        <v>780246722</v>
      </c>
      <c r="H2907" s="18">
        <v>42072</v>
      </c>
      <c r="I2907">
        <v>1199</v>
      </c>
      <c r="J2907">
        <v>152.58000000000001</v>
      </c>
      <c r="K2907">
        <v>97.44</v>
      </c>
      <c r="L2907">
        <v>182943.42</v>
      </c>
      <c r="M2907">
        <v>116830.56</v>
      </c>
      <c r="N2907">
        <v>66112.86</v>
      </c>
    </row>
    <row r="2908" spans="1:14">
      <c r="A2908" t="s">
        <v>23</v>
      </c>
      <c r="B2908" t="s">
        <v>63</v>
      </c>
      <c r="C2908" t="s">
        <v>36</v>
      </c>
      <c r="D2908" t="s">
        <v>17</v>
      </c>
      <c r="E2908" t="s">
        <v>22</v>
      </c>
      <c r="F2908" s="18">
        <v>41707</v>
      </c>
      <c r="G2908">
        <v>234082448</v>
      </c>
      <c r="H2908" s="18">
        <v>41707</v>
      </c>
      <c r="I2908">
        <v>9053</v>
      </c>
      <c r="J2908">
        <v>109.28</v>
      </c>
      <c r="K2908">
        <v>35.840000000000003</v>
      </c>
      <c r="L2908">
        <v>989311.84</v>
      </c>
      <c r="M2908">
        <v>324459.52000000002</v>
      </c>
      <c r="N2908">
        <v>664852.31999999995</v>
      </c>
    </row>
    <row r="2909" spans="1:14">
      <c r="A2909" t="s">
        <v>23</v>
      </c>
      <c r="B2909" t="s">
        <v>217</v>
      </c>
      <c r="C2909" t="s">
        <v>50</v>
      </c>
      <c r="D2909" t="s">
        <v>21</v>
      </c>
      <c r="E2909" t="s">
        <v>29</v>
      </c>
      <c r="F2909" s="18">
        <v>41143</v>
      </c>
      <c r="G2909">
        <v>161607444</v>
      </c>
      <c r="H2909" s="18">
        <v>41185</v>
      </c>
      <c r="I2909">
        <v>2089</v>
      </c>
      <c r="J2909">
        <v>421.89</v>
      </c>
      <c r="K2909">
        <v>364.69</v>
      </c>
      <c r="L2909">
        <v>881328.21</v>
      </c>
      <c r="M2909">
        <v>761837.41</v>
      </c>
      <c r="N2909">
        <v>119490.8</v>
      </c>
    </row>
    <row r="2910" spans="1:14">
      <c r="A2910" t="s">
        <v>40</v>
      </c>
      <c r="B2910" t="s">
        <v>200</v>
      </c>
      <c r="C2910" t="s">
        <v>50</v>
      </c>
      <c r="D2910" t="s">
        <v>21</v>
      </c>
      <c r="E2910" t="s">
        <v>22</v>
      </c>
      <c r="F2910" s="18">
        <v>41911</v>
      </c>
      <c r="G2910">
        <v>376933038</v>
      </c>
      <c r="H2910" s="18">
        <v>41931</v>
      </c>
      <c r="I2910">
        <v>1717</v>
      </c>
      <c r="J2910">
        <v>421.89</v>
      </c>
      <c r="K2910">
        <v>364.69</v>
      </c>
      <c r="L2910">
        <v>724385.13</v>
      </c>
      <c r="M2910">
        <v>626172.73</v>
      </c>
      <c r="N2910">
        <v>98212.4</v>
      </c>
    </row>
    <row r="2911" spans="1:14">
      <c r="A2911" t="s">
        <v>23</v>
      </c>
      <c r="B2911" t="s">
        <v>155</v>
      </c>
      <c r="C2911" t="s">
        <v>50</v>
      </c>
      <c r="D2911" t="s">
        <v>21</v>
      </c>
      <c r="E2911" t="s">
        <v>22</v>
      </c>
      <c r="F2911" s="18">
        <v>41826</v>
      </c>
      <c r="G2911">
        <v>764483058</v>
      </c>
      <c r="H2911" s="18">
        <v>41856</v>
      </c>
      <c r="I2911">
        <v>6380</v>
      </c>
      <c r="J2911">
        <v>421.89</v>
      </c>
      <c r="K2911">
        <v>364.69</v>
      </c>
      <c r="L2911">
        <v>2691658.2</v>
      </c>
      <c r="M2911">
        <v>2326722.2000000002</v>
      </c>
      <c r="N2911">
        <v>364936</v>
      </c>
    </row>
    <row r="2912" spans="1:14">
      <c r="A2912" t="s">
        <v>23</v>
      </c>
      <c r="B2912" t="s">
        <v>192</v>
      </c>
      <c r="C2912" t="s">
        <v>16</v>
      </c>
      <c r="D2912" t="s">
        <v>21</v>
      </c>
      <c r="E2912" t="s">
        <v>18</v>
      </c>
      <c r="F2912" s="18">
        <v>41856</v>
      </c>
      <c r="G2912">
        <v>828993833</v>
      </c>
      <c r="H2912" s="18">
        <v>41884</v>
      </c>
      <c r="I2912">
        <v>6552</v>
      </c>
      <c r="J2912">
        <v>255.28</v>
      </c>
      <c r="K2912">
        <v>159.41999999999999</v>
      </c>
      <c r="L2912">
        <v>1672594.56</v>
      </c>
      <c r="M2912">
        <v>1044519.84</v>
      </c>
      <c r="N2912">
        <v>628074.72</v>
      </c>
    </row>
    <row r="2913" spans="1:14">
      <c r="A2913" t="s">
        <v>26</v>
      </c>
      <c r="B2913" t="s">
        <v>194</v>
      </c>
      <c r="C2913" t="s">
        <v>50</v>
      </c>
      <c r="D2913" t="s">
        <v>17</v>
      </c>
      <c r="E2913" t="s">
        <v>37</v>
      </c>
      <c r="F2913" s="18">
        <v>41975</v>
      </c>
      <c r="G2913">
        <v>145514190</v>
      </c>
      <c r="H2913" s="18">
        <v>41986</v>
      </c>
      <c r="I2913">
        <v>9737</v>
      </c>
      <c r="J2913">
        <v>421.89</v>
      </c>
      <c r="K2913">
        <v>364.69</v>
      </c>
      <c r="L2913">
        <v>4107942.93</v>
      </c>
      <c r="M2913">
        <v>3550986.53</v>
      </c>
      <c r="N2913">
        <v>556956.4</v>
      </c>
    </row>
    <row r="2914" spans="1:14">
      <c r="A2914" t="s">
        <v>14</v>
      </c>
      <c r="B2914" t="s">
        <v>62</v>
      </c>
      <c r="C2914" t="s">
        <v>59</v>
      </c>
      <c r="D2914" t="s">
        <v>17</v>
      </c>
      <c r="E2914" t="s">
        <v>29</v>
      </c>
      <c r="F2914" s="18">
        <v>42546</v>
      </c>
      <c r="G2914">
        <v>609405457</v>
      </c>
      <c r="H2914" s="18">
        <v>42585</v>
      </c>
      <c r="I2914">
        <v>5472</v>
      </c>
      <c r="J2914">
        <v>9.33</v>
      </c>
      <c r="K2914">
        <v>6.92</v>
      </c>
      <c r="L2914">
        <v>51053.760000000002</v>
      </c>
      <c r="M2914">
        <v>37866.239999999998</v>
      </c>
      <c r="N2914">
        <v>13187.52</v>
      </c>
    </row>
    <row r="2915" spans="1:14">
      <c r="A2915" t="s">
        <v>40</v>
      </c>
      <c r="B2915" t="s">
        <v>153</v>
      </c>
      <c r="C2915" t="s">
        <v>79</v>
      </c>
      <c r="D2915" t="s">
        <v>17</v>
      </c>
      <c r="E2915" t="s">
        <v>29</v>
      </c>
      <c r="F2915" s="18">
        <v>42940</v>
      </c>
      <c r="G2915">
        <v>586341464</v>
      </c>
      <c r="H2915" s="18">
        <v>42947</v>
      </c>
      <c r="I2915">
        <v>324</v>
      </c>
      <c r="J2915">
        <v>668.27</v>
      </c>
      <c r="K2915">
        <v>502.54</v>
      </c>
      <c r="L2915">
        <v>216519.48</v>
      </c>
      <c r="M2915">
        <v>162822.96</v>
      </c>
      <c r="N2915">
        <v>53696.52</v>
      </c>
    </row>
    <row r="2916" spans="1:14">
      <c r="A2916" t="s">
        <v>34</v>
      </c>
      <c r="B2916" t="s">
        <v>154</v>
      </c>
      <c r="C2916" t="s">
        <v>25</v>
      </c>
      <c r="D2916" t="s">
        <v>21</v>
      </c>
      <c r="E2916" t="s">
        <v>22</v>
      </c>
      <c r="F2916" s="18">
        <v>42913</v>
      </c>
      <c r="G2916">
        <v>762308537</v>
      </c>
      <c r="H2916" s="18">
        <v>42941</v>
      </c>
      <c r="I2916">
        <v>2891</v>
      </c>
      <c r="J2916">
        <v>47.45</v>
      </c>
      <c r="K2916">
        <v>31.79</v>
      </c>
      <c r="L2916">
        <v>137177.95000000001</v>
      </c>
      <c r="M2916">
        <v>91904.89</v>
      </c>
      <c r="N2916">
        <v>45273.06</v>
      </c>
    </row>
    <row r="2917" spans="1:14">
      <c r="A2917" t="s">
        <v>31</v>
      </c>
      <c r="B2917" t="s">
        <v>202</v>
      </c>
      <c r="C2917" t="s">
        <v>28</v>
      </c>
      <c r="D2917" t="s">
        <v>17</v>
      </c>
      <c r="E2917" t="s">
        <v>37</v>
      </c>
      <c r="F2917" s="18">
        <v>41230</v>
      </c>
      <c r="G2917">
        <v>993605506</v>
      </c>
      <c r="H2917" s="18">
        <v>41230</v>
      </c>
      <c r="I2917">
        <v>8804</v>
      </c>
      <c r="J2917">
        <v>205.7</v>
      </c>
      <c r="K2917">
        <v>117.11</v>
      </c>
      <c r="L2917">
        <v>1810982.8</v>
      </c>
      <c r="M2917">
        <v>1031036.44</v>
      </c>
      <c r="N2917">
        <v>779946.36</v>
      </c>
    </row>
    <row r="2918" spans="1:14">
      <c r="A2918" t="s">
        <v>31</v>
      </c>
      <c r="B2918" t="s">
        <v>44</v>
      </c>
      <c r="C2918" t="s">
        <v>59</v>
      </c>
      <c r="D2918" t="s">
        <v>17</v>
      </c>
      <c r="E2918" t="s">
        <v>37</v>
      </c>
      <c r="F2918" s="18">
        <v>42577</v>
      </c>
      <c r="G2918">
        <v>756843698</v>
      </c>
      <c r="H2918" s="18">
        <v>42612</v>
      </c>
      <c r="I2918">
        <v>5724</v>
      </c>
      <c r="J2918">
        <v>9.33</v>
      </c>
      <c r="K2918">
        <v>6.92</v>
      </c>
      <c r="L2918">
        <v>53404.92</v>
      </c>
      <c r="M2918">
        <v>39610.080000000002</v>
      </c>
      <c r="N2918">
        <v>13794.84</v>
      </c>
    </row>
    <row r="2919" spans="1:14">
      <c r="A2919" t="s">
        <v>23</v>
      </c>
      <c r="B2919" t="s">
        <v>38</v>
      </c>
      <c r="C2919" t="s">
        <v>50</v>
      </c>
      <c r="D2919" t="s">
        <v>21</v>
      </c>
      <c r="E2919" t="s">
        <v>22</v>
      </c>
      <c r="F2919" s="18">
        <v>42347</v>
      </c>
      <c r="G2919">
        <v>498946940</v>
      </c>
      <c r="H2919" s="18">
        <v>42380</v>
      </c>
      <c r="I2919">
        <v>8342</v>
      </c>
      <c r="J2919">
        <v>421.89</v>
      </c>
      <c r="K2919">
        <v>364.69</v>
      </c>
      <c r="L2919">
        <v>3519406.38</v>
      </c>
      <c r="M2919">
        <v>3042243.98</v>
      </c>
      <c r="N2919">
        <v>477162.4</v>
      </c>
    </row>
    <row r="2920" spans="1:14">
      <c r="A2920" t="s">
        <v>23</v>
      </c>
      <c r="B2920" t="s">
        <v>74</v>
      </c>
      <c r="C2920" t="s">
        <v>33</v>
      </c>
      <c r="D2920" t="s">
        <v>21</v>
      </c>
      <c r="E2920" t="s">
        <v>18</v>
      </c>
      <c r="F2920" s="18">
        <v>41853</v>
      </c>
      <c r="G2920">
        <v>287151563</v>
      </c>
      <c r="H2920" s="18">
        <v>41862</v>
      </c>
      <c r="I2920">
        <v>3383</v>
      </c>
      <c r="J2920">
        <v>81.73</v>
      </c>
      <c r="K2920">
        <v>56.67</v>
      </c>
      <c r="L2920">
        <v>276492.59000000003</v>
      </c>
      <c r="M2920">
        <v>191714.61</v>
      </c>
      <c r="N2920">
        <v>84777.98</v>
      </c>
    </row>
    <row r="2921" spans="1:14">
      <c r="A2921" t="s">
        <v>23</v>
      </c>
      <c r="B2921" t="s">
        <v>196</v>
      </c>
      <c r="C2921" t="s">
        <v>43</v>
      </c>
      <c r="D2921" t="s">
        <v>17</v>
      </c>
      <c r="E2921" t="s">
        <v>22</v>
      </c>
      <c r="F2921" s="18">
        <v>41416</v>
      </c>
      <c r="G2921">
        <v>259006392</v>
      </c>
      <c r="H2921" s="18">
        <v>41431</v>
      </c>
      <c r="I2921">
        <v>4602</v>
      </c>
      <c r="J2921">
        <v>651.21</v>
      </c>
      <c r="K2921">
        <v>524.96</v>
      </c>
      <c r="L2921">
        <v>2996868.42</v>
      </c>
      <c r="M2921">
        <v>2415865.92</v>
      </c>
      <c r="N2921">
        <v>581002.5</v>
      </c>
    </row>
    <row r="2922" spans="1:14">
      <c r="A2922" t="s">
        <v>26</v>
      </c>
      <c r="B2922" t="s">
        <v>203</v>
      </c>
      <c r="C2922" t="s">
        <v>36</v>
      </c>
      <c r="D2922" t="s">
        <v>17</v>
      </c>
      <c r="E2922" t="s">
        <v>37</v>
      </c>
      <c r="F2922" s="18">
        <v>41744</v>
      </c>
      <c r="G2922">
        <v>172372758</v>
      </c>
      <c r="H2922" s="18">
        <v>41759</v>
      </c>
      <c r="I2922">
        <v>7784</v>
      </c>
      <c r="J2922">
        <v>109.28</v>
      </c>
      <c r="K2922">
        <v>35.840000000000003</v>
      </c>
      <c r="L2922">
        <v>850635.52</v>
      </c>
      <c r="M2922">
        <v>278978.56</v>
      </c>
      <c r="N2922">
        <v>571656.95999999996</v>
      </c>
    </row>
    <row r="2923" spans="1:14">
      <c r="A2923" t="s">
        <v>14</v>
      </c>
      <c r="B2923" t="s">
        <v>115</v>
      </c>
      <c r="C2923" t="s">
        <v>45</v>
      </c>
      <c r="D2923" t="s">
        <v>17</v>
      </c>
      <c r="E2923" t="s">
        <v>22</v>
      </c>
      <c r="F2923" s="18">
        <v>42554</v>
      </c>
      <c r="G2923">
        <v>755424487</v>
      </c>
      <c r="H2923" s="18">
        <v>42568</v>
      </c>
      <c r="I2923">
        <v>5748</v>
      </c>
      <c r="J2923">
        <v>437.2</v>
      </c>
      <c r="K2923">
        <v>263.33</v>
      </c>
      <c r="L2923">
        <v>2513025.6</v>
      </c>
      <c r="M2923">
        <v>1513620.84</v>
      </c>
      <c r="N2923">
        <v>999404.76</v>
      </c>
    </row>
    <row r="2924" spans="1:14">
      <c r="A2924" t="s">
        <v>23</v>
      </c>
      <c r="B2924" t="s">
        <v>118</v>
      </c>
      <c r="C2924" t="s">
        <v>71</v>
      </c>
      <c r="D2924" t="s">
        <v>17</v>
      </c>
      <c r="E2924" t="s">
        <v>22</v>
      </c>
      <c r="F2924" s="18">
        <v>41182</v>
      </c>
      <c r="G2924">
        <v>556647908</v>
      </c>
      <c r="H2924" s="18">
        <v>41211</v>
      </c>
      <c r="I2924">
        <v>3341</v>
      </c>
      <c r="J2924">
        <v>154.06</v>
      </c>
      <c r="K2924">
        <v>90.93</v>
      </c>
      <c r="L2924">
        <v>514714.46</v>
      </c>
      <c r="M2924">
        <v>303797.13</v>
      </c>
      <c r="N2924">
        <v>210917.33</v>
      </c>
    </row>
    <row r="2925" spans="1:14">
      <c r="A2925" t="s">
        <v>40</v>
      </c>
      <c r="B2925" t="s">
        <v>92</v>
      </c>
      <c r="C2925" t="s">
        <v>36</v>
      </c>
      <c r="D2925" t="s">
        <v>17</v>
      </c>
      <c r="E2925" t="s">
        <v>18</v>
      </c>
      <c r="F2925" s="18">
        <v>42272</v>
      </c>
      <c r="G2925">
        <v>894841849</v>
      </c>
      <c r="H2925" s="18">
        <v>42285</v>
      </c>
      <c r="I2925">
        <v>2443</v>
      </c>
      <c r="J2925">
        <v>109.28</v>
      </c>
      <c r="K2925">
        <v>35.840000000000003</v>
      </c>
      <c r="L2925">
        <v>266971.03999999998</v>
      </c>
      <c r="M2925">
        <v>87557.119999999995</v>
      </c>
      <c r="N2925">
        <v>179413.92</v>
      </c>
    </row>
    <row r="2926" spans="1:14">
      <c r="A2926" t="s">
        <v>14</v>
      </c>
      <c r="B2926" t="s">
        <v>108</v>
      </c>
      <c r="C2926" t="s">
        <v>20</v>
      </c>
      <c r="D2926" t="s">
        <v>17</v>
      </c>
      <c r="E2926" t="s">
        <v>29</v>
      </c>
      <c r="F2926" s="18">
        <v>42554</v>
      </c>
      <c r="G2926">
        <v>909117639</v>
      </c>
      <c r="H2926" s="18">
        <v>42592</v>
      </c>
      <c r="I2926">
        <v>6967</v>
      </c>
      <c r="J2926">
        <v>152.58000000000001</v>
      </c>
      <c r="K2926">
        <v>97.44</v>
      </c>
      <c r="L2926">
        <v>1063024.8600000001</v>
      </c>
      <c r="M2926">
        <v>678864.48</v>
      </c>
      <c r="N2926">
        <v>384160.38</v>
      </c>
    </row>
    <row r="2927" spans="1:14">
      <c r="A2927" t="s">
        <v>26</v>
      </c>
      <c r="B2927" t="s">
        <v>164</v>
      </c>
      <c r="C2927" t="s">
        <v>16</v>
      </c>
      <c r="D2927" t="s">
        <v>21</v>
      </c>
      <c r="E2927" t="s">
        <v>18</v>
      </c>
      <c r="F2927" s="18">
        <v>40536</v>
      </c>
      <c r="G2927">
        <v>708899104</v>
      </c>
      <c r="H2927" s="18">
        <v>40544</v>
      </c>
      <c r="I2927">
        <v>7853</v>
      </c>
      <c r="J2927">
        <v>255.28</v>
      </c>
      <c r="K2927">
        <v>159.41999999999999</v>
      </c>
      <c r="L2927">
        <v>2004713.84</v>
      </c>
      <c r="M2927">
        <v>1251925.26</v>
      </c>
      <c r="N2927">
        <v>752788.58</v>
      </c>
    </row>
    <row r="2928" spans="1:14">
      <c r="A2928" t="s">
        <v>23</v>
      </c>
      <c r="B2928" t="s">
        <v>208</v>
      </c>
      <c r="C2928" t="s">
        <v>71</v>
      </c>
      <c r="D2928" t="s">
        <v>21</v>
      </c>
      <c r="E2928" t="s">
        <v>18</v>
      </c>
      <c r="F2928" s="18">
        <v>40642</v>
      </c>
      <c r="G2928">
        <v>923922574</v>
      </c>
      <c r="H2928" s="18">
        <v>40686</v>
      </c>
      <c r="I2928">
        <v>8076</v>
      </c>
      <c r="J2928">
        <v>154.06</v>
      </c>
      <c r="K2928">
        <v>90.93</v>
      </c>
      <c r="L2928">
        <v>1244188.56</v>
      </c>
      <c r="M2928">
        <v>734350.68</v>
      </c>
      <c r="N2928">
        <v>509837.88</v>
      </c>
    </row>
    <row r="2929" spans="1:14">
      <c r="A2929" t="s">
        <v>31</v>
      </c>
      <c r="B2929" t="s">
        <v>190</v>
      </c>
      <c r="C2929" t="s">
        <v>71</v>
      </c>
      <c r="D2929" t="s">
        <v>21</v>
      </c>
      <c r="E2929" t="s">
        <v>18</v>
      </c>
      <c r="F2929" s="18">
        <v>40773</v>
      </c>
      <c r="G2929">
        <v>454236876</v>
      </c>
      <c r="H2929" s="18">
        <v>40777</v>
      </c>
      <c r="I2929">
        <v>7641</v>
      </c>
      <c r="J2929">
        <v>154.06</v>
      </c>
      <c r="K2929">
        <v>90.93</v>
      </c>
      <c r="L2929">
        <v>1177172.46</v>
      </c>
      <c r="M2929">
        <v>694796.13</v>
      </c>
      <c r="N2929">
        <v>482376.33</v>
      </c>
    </row>
    <row r="2930" spans="1:14">
      <c r="A2930" t="s">
        <v>31</v>
      </c>
      <c r="B2930" t="s">
        <v>57</v>
      </c>
      <c r="C2930" t="s">
        <v>20</v>
      </c>
      <c r="D2930" t="s">
        <v>17</v>
      </c>
      <c r="E2930" t="s">
        <v>29</v>
      </c>
      <c r="F2930" s="18">
        <v>41982</v>
      </c>
      <c r="G2930">
        <v>520203340</v>
      </c>
      <c r="H2930" s="18">
        <v>41992</v>
      </c>
      <c r="I2930">
        <v>8583</v>
      </c>
      <c r="J2930">
        <v>152.58000000000001</v>
      </c>
      <c r="K2930">
        <v>97.44</v>
      </c>
      <c r="L2930">
        <v>1309594.1399999999</v>
      </c>
      <c r="M2930">
        <v>836327.52</v>
      </c>
      <c r="N2930">
        <v>473266.62</v>
      </c>
    </row>
    <row r="2931" spans="1:14">
      <c r="A2931" t="s">
        <v>34</v>
      </c>
      <c r="B2931" t="s">
        <v>199</v>
      </c>
      <c r="C2931" t="s">
        <v>28</v>
      </c>
      <c r="D2931" t="s">
        <v>17</v>
      </c>
      <c r="E2931" t="s">
        <v>29</v>
      </c>
      <c r="F2931" s="18">
        <v>41566</v>
      </c>
      <c r="G2931">
        <v>612495791</v>
      </c>
      <c r="H2931" s="18">
        <v>41588</v>
      </c>
      <c r="I2931">
        <v>9971</v>
      </c>
      <c r="J2931">
        <v>205.7</v>
      </c>
      <c r="K2931">
        <v>117.11</v>
      </c>
      <c r="L2931">
        <v>2051034.7</v>
      </c>
      <c r="M2931">
        <v>1167703.81</v>
      </c>
      <c r="N2931">
        <v>883330.89</v>
      </c>
    </row>
    <row r="2932" spans="1:14">
      <c r="A2932" t="s">
        <v>23</v>
      </c>
      <c r="B2932" t="s">
        <v>83</v>
      </c>
      <c r="C2932" t="s">
        <v>20</v>
      </c>
      <c r="D2932" t="s">
        <v>21</v>
      </c>
      <c r="E2932" t="s">
        <v>22</v>
      </c>
      <c r="F2932" s="18">
        <v>42739</v>
      </c>
      <c r="G2932">
        <v>742100560</v>
      </c>
      <c r="H2932" s="18">
        <v>42752</v>
      </c>
      <c r="I2932">
        <v>2902</v>
      </c>
      <c r="J2932">
        <v>152.58000000000001</v>
      </c>
      <c r="K2932">
        <v>97.44</v>
      </c>
      <c r="L2932">
        <v>442787.16</v>
      </c>
      <c r="M2932">
        <v>282770.88</v>
      </c>
      <c r="N2932">
        <v>160016.28</v>
      </c>
    </row>
    <row r="2933" spans="1:14">
      <c r="A2933" t="s">
        <v>40</v>
      </c>
      <c r="B2933" t="s">
        <v>113</v>
      </c>
      <c r="C2933" t="s">
        <v>59</v>
      </c>
      <c r="D2933" t="s">
        <v>17</v>
      </c>
      <c r="E2933" t="s">
        <v>37</v>
      </c>
      <c r="F2933" s="18">
        <v>42192</v>
      </c>
      <c r="G2933">
        <v>990316474</v>
      </c>
      <c r="H2933" s="18">
        <v>42237</v>
      </c>
      <c r="I2933">
        <v>5507</v>
      </c>
      <c r="J2933">
        <v>9.33</v>
      </c>
      <c r="K2933">
        <v>6.92</v>
      </c>
      <c r="L2933">
        <v>51380.31</v>
      </c>
      <c r="M2933">
        <v>38108.44</v>
      </c>
      <c r="N2933">
        <v>13271.87</v>
      </c>
    </row>
    <row r="2934" spans="1:14">
      <c r="A2934" t="s">
        <v>31</v>
      </c>
      <c r="B2934" t="s">
        <v>57</v>
      </c>
      <c r="C2934" t="s">
        <v>25</v>
      </c>
      <c r="D2934" t="s">
        <v>21</v>
      </c>
      <c r="E2934" t="s">
        <v>18</v>
      </c>
      <c r="F2934" s="18">
        <v>42534</v>
      </c>
      <c r="G2934">
        <v>158754861</v>
      </c>
      <c r="H2934" s="18">
        <v>42575</v>
      </c>
      <c r="I2934">
        <v>7946</v>
      </c>
      <c r="J2934">
        <v>47.45</v>
      </c>
      <c r="K2934">
        <v>31.79</v>
      </c>
      <c r="L2934">
        <v>377037.7</v>
      </c>
      <c r="M2934">
        <v>252603.34</v>
      </c>
      <c r="N2934">
        <v>124434.36</v>
      </c>
    </row>
    <row r="2935" spans="1:14">
      <c r="A2935" t="s">
        <v>40</v>
      </c>
      <c r="B2935" t="s">
        <v>201</v>
      </c>
      <c r="C2935" t="s">
        <v>79</v>
      </c>
      <c r="D2935" t="s">
        <v>21</v>
      </c>
      <c r="E2935" t="s">
        <v>22</v>
      </c>
      <c r="F2935" s="18">
        <v>42618</v>
      </c>
      <c r="G2935">
        <v>719339549</v>
      </c>
      <c r="H2935" s="18">
        <v>42634</v>
      </c>
      <c r="I2935">
        <v>7413</v>
      </c>
      <c r="J2935">
        <v>668.27</v>
      </c>
      <c r="K2935">
        <v>502.54</v>
      </c>
      <c r="L2935">
        <v>4953885.51</v>
      </c>
      <c r="M2935">
        <v>3725329.02</v>
      </c>
      <c r="N2935">
        <v>1228556.49</v>
      </c>
    </row>
    <row r="2936" spans="1:14">
      <c r="A2936" t="s">
        <v>31</v>
      </c>
      <c r="B2936" t="s">
        <v>61</v>
      </c>
      <c r="C2936" t="s">
        <v>28</v>
      </c>
      <c r="D2936" t="s">
        <v>17</v>
      </c>
      <c r="E2936" t="s">
        <v>29</v>
      </c>
      <c r="F2936" s="18">
        <v>41682</v>
      </c>
      <c r="G2936">
        <v>264306867</v>
      </c>
      <c r="H2936" s="18">
        <v>41727</v>
      </c>
      <c r="I2936">
        <v>3130</v>
      </c>
      <c r="J2936">
        <v>205.7</v>
      </c>
      <c r="K2936">
        <v>117.11</v>
      </c>
      <c r="L2936">
        <v>643841</v>
      </c>
      <c r="M2936">
        <v>366554.3</v>
      </c>
      <c r="N2936">
        <v>277286.7</v>
      </c>
    </row>
    <row r="2937" spans="1:14">
      <c r="A2937" t="s">
        <v>26</v>
      </c>
      <c r="B2937" t="s">
        <v>107</v>
      </c>
      <c r="C2937" t="s">
        <v>20</v>
      </c>
      <c r="D2937" t="s">
        <v>21</v>
      </c>
      <c r="E2937" t="s">
        <v>22</v>
      </c>
      <c r="F2937" s="18">
        <v>40737</v>
      </c>
      <c r="G2937">
        <v>956205642</v>
      </c>
      <c r="H2937" s="18">
        <v>40780</v>
      </c>
      <c r="I2937">
        <v>1353</v>
      </c>
      <c r="J2937">
        <v>152.58000000000001</v>
      </c>
      <c r="K2937">
        <v>97.44</v>
      </c>
      <c r="L2937">
        <v>206440.74</v>
      </c>
      <c r="M2937">
        <v>131836.32</v>
      </c>
      <c r="N2937">
        <v>74604.42</v>
      </c>
    </row>
    <row r="2938" spans="1:14">
      <c r="A2938" t="s">
        <v>26</v>
      </c>
      <c r="B2938" t="s">
        <v>194</v>
      </c>
      <c r="C2938" t="s">
        <v>71</v>
      </c>
      <c r="D2938" t="s">
        <v>21</v>
      </c>
      <c r="E2938" t="s">
        <v>29</v>
      </c>
      <c r="F2938" s="18">
        <v>41186</v>
      </c>
      <c r="G2938">
        <v>977897202</v>
      </c>
      <c r="H2938" s="18">
        <v>41224</v>
      </c>
      <c r="I2938">
        <v>368</v>
      </c>
      <c r="J2938">
        <v>154.06</v>
      </c>
      <c r="K2938">
        <v>90.93</v>
      </c>
      <c r="L2938">
        <v>56694.080000000002</v>
      </c>
      <c r="M2938">
        <v>33462.239999999998</v>
      </c>
      <c r="N2938">
        <v>23231.84</v>
      </c>
    </row>
    <row r="2939" spans="1:14">
      <c r="A2939" t="s">
        <v>26</v>
      </c>
      <c r="B2939" t="s">
        <v>164</v>
      </c>
      <c r="C2939" t="s">
        <v>16</v>
      </c>
      <c r="D2939" t="s">
        <v>17</v>
      </c>
      <c r="E2939" t="s">
        <v>29</v>
      </c>
      <c r="F2939" s="18">
        <v>40667</v>
      </c>
      <c r="G2939">
        <v>382555377</v>
      </c>
      <c r="H2939" s="18">
        <v>40713</v>
      </c>
      <c r="I2939">
        <v>5492</v>
      </c>
      <c r="J2939">
        <v>255.28</v>
      </c>
      <c r="K2939">
        <v>159.41999999999999</v>
      </c>
      <c r="L2939">
        <v>1401997.76</v>
      </c>
      <c r="M2939">
        <v>875534.64</v>
      </c>
      <c r="N2939">
        <v>526463.12</v>
      </c>
    </row>
    <row r="2940" spans="1:14">
      <c r="A2940" t="s">
        <v>26</v>
      </c>
      <c r="B2940" t="s">
        <v>151</v>
      </c>
      <c r="C2940" t="s">
        <v>59</v>
      </c>
      <c r="D2940" t="s">
        <v>21</v>
      </c>
      <c r="E2940" t="s">
        <v>29</v>
      </c>
      <c r="F2940" s="18">
        <v>42743</v>
      </c>
      <c r="G2940">
        <v>643666493</v>
      </c>
      <c r="H2940" s="18">
        <v>42789</v>
      </c>
      <c r="I2940">
        <v>4074</v>
      </c>
      <c r="J2940">
        <v>9.33</v>
      </c>
      <c r="K2940">
        <v>6.92</v>
      </c>
      <c r="L2940">
        <v>38010.42</v>
      </c>
      <c r="M2940">
        <v>28192.080000000002</v>
      </c>
      <c r="N2940">
        <v>9818.34</v>
      </c>
    </row>
    <row r="2941" spans="1:14">
      <c r="A2941" t="s">
        <v>23</v>
      </c>
      <c r="B2941" t="s">
        <v>168</v>
      </c>
      <c r="C2941" t="s">
        <v>59</v>
      </c>
      <c r="D2941" t="s">
        <v>21</v>
      </c>
      <c r="E2941" t="s">
        <v>37</v>
      </c>
      <c r="F2941" s="18">
        <v>41682</v>
      </c>
      <c r="G2941">
        <v>605029380</v>
      </c>
      <c r="H2941" s="18">
        <v>41688</v>
      </c>
      <c r="I2941">
        <v>493</v>
      </c>
      <c r="J2941">
        <v>9.33</v>
      </c>
      <c r="K2941">
        <v>6.92</v>
      </c>
      <c r="L2941">
        <v>4599.6899999999996</v>
      </c>
      <c r="M2941">
        <v>3411.56</v>
      </c>
      <c r="N2941">
        <v>1188.1300000000001</v>
      </c>
    </row>
    <row r="2942" spans="1:14">
      <c r="A2942" t="s">
        <v>26</v>
      </c>
      <c r="B2942" t="s">
        <v>146</v>
      </c>
      <c r="C2942" t="s">
        <v>59</v>
      </c>
      <c r="D2942" t="s">
        <v>17</v>
      </c>
      <c r="E2942" t="s">
        <v>29</v>
      </c>
      <c r="F2942" s="18">
        <v>40443</v>
      </c>
      <c r="G2942">
        <v>530755364</v>
      </c>
      <c r="H2942" s="18">
        <v>40450</v>
      </c>
      <c r="I2942">
        <v>1162</v>
      </c>
      <c r="J2942">
        <v>9.33</v>
      </c>
      <c r="K2942">
        <v>6.92</v>
      </c>
      <c r="L2942">
        <v>10841.46</v>
      </c>
      <c r="M2942">
        <v>8041.04</v>
      </c>
      <c r="N2942">
        <v>2800.42</v>
      </c>
    </row>
    <row r="2943" spans="1:14">
      <c r="A2943" t="s">
        <v>34</v>
      </c>
      <c r="B2943" t="s">
        <v>212</v>
      </c>
      <c r="C2943" t="s">
        <v>71</v>
      </c>
      <c r="D2943" t="s">
        <v>21</v>
      </c>
      <c r="E2943" t="s">
        <v>18</v>
      </c>
      <c r="F2943" s="18">
        <v>40986</v>
      </c>
      <c r="G2943">
        <v>755268275</v>
      </c>
      <c r="H2943" s="18">
        <v>41005</v>
      </c>
      <c r="I2943">
        <v>9521</v>
      </c>
      <c r="J2943">
        <v>154.06</v>
      </c>
      <c r="K2943">
        <v>90.93</v>
      </c>
      <c r="L2943">
        <v>1466805.26</v>
      </c>
      <c r="M2943">
        <v>865744.53</v>
      </c>
      <c r="N2943">
        <v>601060.73</v>
      </c>
    </row>
    <row r="2944" spans="1:14">
      <c r="A2944" t="s">
        <v>23</v>
      </c>
      <c r="B2944" t="s">
        <v>124</v>
      </c>
      <c r="C2944" t="s">
        <v>50</v>
      </c>
      <c r="D2944" t="s">
        <v>17</v>
      </c>
      <c r="E2944" t="s">
        <v>29</v>
      </c>
      <c r="F2944" s="18">
        <v>42897</v>
      </c>
      <c r="G2944">
        <v>333304440</v>
      </c>
      <c r="H2944" s="18">
        <v>42921</v>
      </c>
      <c r="I2944">
        <v>1046</v>
      </c>
      <c r="J2944">
        <v>421.89</v>
      </c>
      <c r="K2944">
        <v>364.69</v>
      </c>
      <c r="L2944">
        <v>441296.94</v>
      </c>
      <c r="M2944">
        <v>381465.74</v>
      </c>
      <c r="N2944">
        <v>59831.199999999997</v>
      </c>
    </row>
    <row r="2945" spans="1:14">
      <c r="A2945" t="s">
        <v>26</v>
      </c>
      <c r="B2945" t="s">
        <v>90</v>
      </c>
      <c r="C2945" t="s">
        <v>20</v>
      </c>
      <c r="D2945" t="s">
        <v>21</v>
      </c>
      <c r="E2945" t="s">
        <v>18</v>
      </c>
      <c r="F2945" s="18">
        <v>42001</v>
      </c>
      <c r="G2945">
        <v>189912688</v>
      </c>
      <c r="H2945" s="18">
        <v>42044</v>
      </c>
      <c r="I2945">
        <v>8240</v>
      </c>
      <c r="J2945">
        <v>152.58000000000001</v>
      </c>
      <c r="K2945">
        <v>97.44</v>
      </c>
      <c r="L2945">
        <v>1257259.2</v>
      </c>
      <c r="M2945">
        <v>802905.59999999998</v>
      </c>
      <c r="N2945">
        <v>454353.6</v>
      </c>
    </row>
    <row r="2946" spans="1:14">
      <c r="A2946" t="s">
        <v>34</v>
      </c>
      <c r="B2946" t="s">
        <v>68</v>
      </c>
      <c r="C2946" t="s">
        <v>25</v>
      </c>
      <c r="D2946" t="s">
        <v>17</v>
      </c>
      <c r="E2946" t="s">
        <v>18</v>
      </c>
      <c r="F2946" s="18">
        <v>42812</v>
      </c>
      <c r="G2946">
        <v>870454347</v>
      </c>
      <c r="H2946" s="18">
        <v>42820</v>
      </c>
      <c r="I2946">
        <v>5639</v>
      </c>
      <c r="J2946">
        <v>47.45</v>
      </c>
      <c r="K2946">
        <v>31.79</v>
      </c>
      <c r="L2946">
        <v>267570.55</v>
      </c>
      <c r="M2946">
        <v>179263.81</v>
      </c>
      <c r="N2946">
        <v>88306.74</v>
      </c>
    </row>
    <row r="2947" spans="1:14">
      <c r="A2947" t="s">
        <v>26</v>
      </c>
      <c r="B2947" t="s">
        <v>151</v>
      </c>
      <c r="C2947" t="s">
        <v>25</v>
      </c>
      <c r="D2947" t="s">
        <v>17</v>
      </c>
      <c r="E2947" t="s">
        <v>22</v>
      </c>
      <c r="F2947" s="18">
        <v>40549</v>
      </c>
      <c r="G2947">
        <v>290603244</v>
      </c>
      <c r="H2947" s="18">
        <v>40595</v>
      </c>
      <c r="I2947">
        <v>4813</v>
      </c>
      <c r="J2947">
        <v>47.45</v>
      </c>
      <c r="K2947">
        <v>31.79</v>
      </c>
      <c r="L2947">
        <v>228376.85</v>
      </c>
      <c r="M2947">
        <v>153005.26999999999</v>
      </c>
      <c r="N2947">
        <v>75371.58</v>
      </c>
    </row>
    <row r="2948" spans="1:14">
      <c r="A2948" t="s">
        <v>23</v>
      </c>
      <c r="B2948" t="s">
        <v>98</v>
      </c>
      <c r="C2948" t="s">
        <v>45</v>
      </c>
      <c r="D2948" t="s">
        <v>21</v>
      </c>
      <c r="E2948" t="s">
        <v>37</v>
      </c>
      <c r="F2948" s="18">
        <v>41885</v>
      </c>
      <c r="G2948">
        <v>486345708</v>
      </c>
      <c r="H2948" s="18">
        <v>41923</v>
      </c>
      <c r="I2948">
        <v>9357</v>
      </c>
      <c r="J2948">
        <v>437.2</v>
      </c>
      <c r="K2948">
        <v>263.33</v>
      </c>
      <c r="L2948">
        <v>4090880.4</v>
      </c>
      <c r="M2948">
        <v>2463978.81</v>
      </c>
      <c r="N2948">
        <v>1626901.59</v>
      </c>
    </row>
    <row r="2949" spans="1:14">
      <c r="A2949" t="s">
        <v>14</v>
      </c>
      <c r="B2949" t="s">
        <v>115</v>
      </c>
      <c r="C2949" t="s">
        <v>33</v>
      </c>
      <c r="D2949" t="s">
        <v>21</v>
      </c>
      <c r="E2949" t="s">
        <v>18</v>
      </c>
      <c r="F2949" s="18">
        <v>41435</v>
      </c>
      <c r="G2949">
        <v>863980567</v>
      </c>
      <c r="H2949" s="18">
        <v>41445</v>
      </c>
      <c r="I2949">
        <v>9904</v>
      </c>
      <c r="J2949">
        <v>81.73</v>
      </c>
      <c r="K2949">
        <v>56.67</v>
      </c>
      <c r="L2949">
        <v>809453.92</v>
      </c>
      <c r="M2949">
        <v>561259.68000000005</v>
      </c>
      <c r="N2949">
        <v>248194.24</v>
      </c>
    </row>
    <row r="2950" spans="1:14">
      <c r="A2950" t="s">
        <v>40</v>
      </c>
      <c r="B2950" t="s">
        <v>189</v>
      </c>
      <c r="C2950" t="s">
        <v>33</v>
      </c>
      <c r="D2950" t="s">
        <v>21</v>
      </c>
      <c r="E2950" t="s">
        <v>22</v>
      </c>
      <c r="F2950" s="18">
        <v>42502</v>
      </c>
      <c r="G2950">
        <v>450119149</v>
      </c>
      <c r="H2950" s="18">
        <v>42552</v>
      </c>
      <c r="I2950">
        <v>9114</v>
      </c>
      <c r="J2950">
        <v>81.73</v>
      </c>
      <c r="K2950">
        <v>56.67</v>
      </c>
      <c r="L2950">
        <v>744887.22</v>
      </c>
      <c r="M2950">
        <v>516490.38</v>
      </c>
      <c r="N2950">
        <v>228396.84</v>
      </c>
    </row>
    <row r="2951" spans="1:14">
      <c r="A2951" t="s">
        <v>40</v>
      </c>
      <c r="B2951" t="s">
        <v>222</v>
      </c>
      <c r="C2951" t="s">
        <v>20</v>
      </c>
      <c r="D2951" t="s">
        <v>17</v>
      </c>
      <c r="E2951" t="s">
        <v>37</v>
      </c>
      <c r="F2951" s="18">
        <v>41863</v>
      </c>
      <c r="G2951">
        <v>141685283</v>
      </c>
      <c r="H2951" s="18">
        <v>41894</v>
      </c>
      <c r="I2951">
        <v>6679</v>
      </c>
      <c r="J2951">
        <v>152.58000000000001</v>
      </c>
      <c r="K2951">
        <v>97.44</v>
      </c>
      <c r="L2951">
        <v>1019081.82</v>
      </c>
      <c r="M2951">
        <v>650801.76</v>
      </c>
      <c r="N2951">
        <v>368280.06</v>
      </c>
    </row>
    <row r="2952" spans="1:14">
      <c r="A2952" t="s">
        <v>40</v>
      </c>
      <c r="B2952" t="s">
        <v>188</v>
      </c>
      <c r="C2952" t="s">
        <v>43</v>
      </c>
      <c r="D2952" t="s">
        <v>17</v>
      </c>
      <c r="E2952" t="s">
        <v>29</v>
      </c>
      <c r="F2952" s="18">
        <v>42213</v>
      </c>
      <c r="G2952">
        <v>455915296</v>
      </c>
      <c r="H2952" s="18">
        <v>42258</v>
      </c>
      <c r="I2952">
        <v>4322</v>
      </c>
      <c r="J2952">
        <v>651.21</v>
      </c>
      <c r="K2952">
        <v>524.96</v>
      </c>
      <c r="L2952">
        <v>2814529.62</v>
      </c>
      <c r="M2952">
        <v>2268877.12</v>
      </c>
      <c r="N2952">
        <v>545652.5</v>
      </c>
    </row>
    <row r="2953" spans="1:14">
      <c r="A2953" t="s">
        <v>23</v>
      </c>
      <c r="B2953" t="s">
        <v>120</v>
      </c>
      <c r="C2953" t="s">
        <v>25</v>
      </c>
      <c r="D2953" t="s">
        <v>17</v>
      </c>
      <c r="E2953" t="s">
        <v>18</v>
      </c>
      <c r="F2953" s="18">
        <v>42490</v>
      </c>
      <c r="G2953">
        <v>180358016</v>
      </c>
      <c r="H2953" s="18">
        <v>42506</v>
      </c>
      <c r="I2953">
        <v>800</v>
      </c>
      <c r="J2953">
        <v>47.45</v>
      </c>
      <c r="K2953">
        <v>31.79</v>
      </c>
      <c r="L2953">
        <v>37960</v>
      </c>
      <c r="M2953">
        <v>25432</v>
      </c>
      <c r="N2953">
        <v>12528</v>
      </c>
    </row>
    <row r="2954" spans="1:14">
      <c r="A2954" t="s">
        <v>26</v>
      </c>
      <c r="B2954" t="s">
        <v>129</v>
      </c>
      <c r="C2954" t="s">
        <v>50</v>
      </c>
      <c r="D2954" t="s">
        <v>21</v>
      </c>
      <c r="E2954" t="s">
        <v>37</v>
      </c>
      <c r="F2954" s="18">
        <v>42021</v>
      </c>
      <c r="G2954">
        <v>422874772</v>
      </c>
      <c r="H2954" s="18">
        <v>42058</v>
      </c>
      <c r="I2954">
        <v>6897</v>
      </c>
      <c r="J2954">
        <v>421.89</v>
      </c>
      <c r="K2954">
        <v>364.69</v>
      </c>
      <c r="L2954">
        <v>2909775.33</v>
      </c>
      <c r="M2954">
        <v>2515266.9300000002</v>
      </c>
      <c r="N2954">
        <v>394508.4</v>
      </c>
    </row>
    <row r="2955" spans="1:14">
      <c r="A2955" t="s">
        <v>31</v>
      </c>
      <c r="B2955" t="s">
        <v>177</v>
      </c>
      <c r="C2955" t="s">
        <v>71</v>
      </c>
      <c r="D2955" t="s">
        <v>21</v>
      </c>
      <c r="E2955" t="s">
        <v>18</v>
      </c>
      <c r="F2955" s="18">
        <v>41902</v>
      </c>
      <c r="G2955">
        <v>561639392</v>
      </c>
      <c r="H2955" s="18">
        <v>41937</v>
      </c>
      <c r="I2955">
        <v>432</v>
      </c>
      <c r="J2955">
        <v>154.06</v>
      </c>
      <c r="K2955">
        <v>90.93</v>
      </c>
      <c r="L2955">
        <v>66553.919999999998</v>
      </c>
      <c r="M2955">
        <v>39281.760000000002</v>
      </c>
      <c r="N2955">
        <v>27272.16</v>
      </c>
    </row>
    <row r="2956" spans="1:14">
      <c r="A2956" t="s">
        <v>26</v>
      </c>
      <c r="B2956" t="s">
        <v>121</v>
      </c>
      <c r="C2956" t="s">
        <v>50</v>
      </c>
      <c r="D2956" t="s">
        <v>21</v>
      </c>
      <c r="E2956" t="s">
        <v>29</v>
      </c>
      <c r="F2956" s="18">
        <v>40856</v>
      </c>
      <c r="G2956">
        <v>495138204</v>
      </c>
      <c r="H2956" s="18">
        <v>40858</v>
      </c>
      <c r="I2956">
        <v>1252</v>
      </c>
      <c r="J2956">
        <v>421.89</v>
      </c>
      <c r="K2956">
        <v>364.69</v>
      </c>
      <c r="L2956">
        <v>528206.28</v>
      </c>
      <c r="M2956">
        <v>456591.88</v>
      </c>
      <c r="N2956">
        <v>71614.399999999994</v>
      </c>
    </row>
    <row r="2957" spans="1:14">
      <c r="A2957" t="s">
        <v>40</v>
      </c>
      <c r="B2957" t="s">
        <v>136</v>
      </c>
      <c r="C2957" t="s">
        <v>16</v>
      </c>
      <c r="D2957" t="s">
        <v>17</v>
      </c>
      <c r="E2957" t="s">
        <v>37</v>
      </c>
      <c r="F2957" s="18">
        <v>42141</v>
      </c>
      <c r="G2957">
        <v>192170035</v>
      </c>
      <c r="H2957" s="18">
        <v>42160</v>
      </c>
      <c r="I2957">
        <v>6239</v>
      </c>
      <c r="J2957">
        <v>255.28</v>
      </c>
      <c r="K2957">
        <v>159.41999999999999</v>
      </c>
      <c r="L2957">
        <v>1592691.92</v>
      </c>
      <c r="M2957">
        <v>994621.38</v>
      </c>
      <c r="N2957">
        <v>598070.54</v>
      </c>
    </row>
    <row r="2958" spans="1:14">
      <c r="A2958" t="s">
        <v>23</v>
      </c>
      <c r="B2958" t="s">
        <v>218</v>
      </c>
      <c r="C2958" t="s">
        <v>36</v>
      </c>
      <c r="D2958" t="s">
        <v>17</v>
      </c>
      <c r="E2958" t="s">
        <v>37</v>
      </c>
      <c r="F2958" s="18">
        <v>41108</v>
      </c>
      <c r="G2958">
        <v>141846215</v>
      </c>
      <c r="H2958" s="18">
        <v>41137</v>
      </c>
      <c r="I2958">
        <v>4302</v>
      </c>
      <c r="J2958">
        <v>109.28</v>
      </c>
      <c r="K2958">
        <v>35.840000000000003</v>
      </c>
      <c r="L2958">
        <v>470122.56</v>
      </c>
      <c r="M2958">
        <v>154183.67999999999</v>
      </c>
      <c r="N2958">
        <v>315938.88</v>
      </c>
    </row>
    <row r="2959" spans="1:14">
      <c r="A2959" t="s">
        <v>31</v>
      </c>
      <c r="B2959" t="s">
        <v>44</v>
      </c>
      <c r="C2959" t="s">
        <v>36</v>
      </c>
      <c r="D2959" t="s">
        <v>21</v>
      </c>
      <c r="E2959" t="s">
        <v>29</v>
      </c>
      <c r="F2959" s="18">
        <v>40409</v>
      </c>
      <c r="G2959">
        <v>903590571</v>
      </c>
      <c r="H2959" s="18">
        <v>40422</v>
      </c>
      <c r="I2959">
        <v>1385</v>
      </c>
      <c r="J2959">
        <v>109.28</v>
      </c>
      <c r="K2959">
        <v>35.840000000000003</v>
      </c>
      <c r="L2959">
        <v>151352.79999999999</v>
      </c>
      <c r="M2959">
        <v>49638.400000000001</v>
      </c>
      <c r="N2959">
        <v>101714.4</v>
      </c>
    </row>
    <row r="2960" spans="1:14">
      <c r="A2960" t="s">
        <v>31</v>
      </c>
      <c r="B2960" t="s">
        <v>56</v>
      </c>
      <c r="C2960" t="s">
        <v>50</v>
      </c>
      <c r="D2960" t="s">
        <v>17</v>
      </c>
      <c r="E2960" t="s">
        <v>29</v>
      </c>
      <c r="F2960" s="18">
        <v>40322</v>
      </c>
      <c r="G2960">
        <v>857139432</v>
      </c>
      <c r="H2960" s="18">
        <v>40340</v>
      </c>
      <c r="I2960">
        <v>5460</v>
      </c>
      <c r="J2960">
        <v>421.89</v>
      </c>
      <c r="K2960">
        <v>364.69</v>
      </c>
      <c r="L2960">
        <v>2303519.4</v>
      </c>
      <c r="M2960">
        <v>1991207.4</v>
      </c>
      <c r="N2960">
        <v>312312</v>
      </c>
    </row>
    <row r="2961" spans="1:14">
      <c r="A2961" t="s">
        <v>23</v>
      </c>
      <c r="B2961" t="s">
        <v>162</v>
      </c>
      <c r="C2961" t="s">
        <v>16</v>
      </c>
      <c r="D2961" t="s">
        <v>21</v>
      </c>
      <c r="E2961" t="s">
        <v>22</v>
      </c>
      <c r="F2961" s="18">
        <v>42895</v>
      </c>
      <c r="G2961">
        <v>252541625</v>
      </c>
      <c r="H2961" s="18">
        <v>42921</v>
      </c>
      <c r="I2961">
        <v>1534</v>
      </c>
      <c r="J2961">
        <v>255.28</v>
      </c>
      <c r="K2961">
        <v>159.41999999999999</v>
      </c>
      <c r="L2961">
        <v>391599.52</v>
      </c>
      <c r="M2961">
        <v>244550.28</v>
      </c>
      <c r="N2961">
        <v>147049.24</v>
      </c>
    </row>
    <row r="2962" spans="1:14">
      <c r="A2962" t="s">
        <v>40</v>
      </c>
      <c r="B2962" t="s">
        <v>144</v>
      </c>
      <c r="C2962" t="s">
        <v>79</v>
      </c>
      <c r="D2962" t="s">
        <v>21</v>
      </c>
      <c r="E2962" t="s">
        <v>37</v>
      </c>
      <c r="F2962" s="18">
        <v>42269</v>
      </c>
      <c r="G2962">
        <v>760158479</v>
      </c>
      <c r="H2962" s="18">
        <v>42303</v>
      </c>
      <c r="I2962">
        <v>6641</v>
      </c>
      <c r="J2962">
        <v>668.27</v>
      </c>
      <c r="K2962">
        <v>502.54</v>
      </c>
      <c r="L2962">
        <v>4437981.07</v>
      </c>
      <c r="M2962">
        <v>3337368.14</v>
      </c>
      <c r="N2962">
        <v>1100612.93</v>
      </c>
    </row>
    <row r="2963" spans="1:14">
      <c r="A2963" t="s">
        <v>34</v>
      </c>
      <c r="B2963" t="s">
        <v>197</v>
      </c>
      <c r="C2963" t="s">
        <v>45</v>
      </c>
      <c r="D2963" t="s">
        <v>21</v>
      </c>
      <c r="E2963" t="s">
        <v>22</v>
      </c>
      <c r="F2963" s="18">
        <v>42654</v>
      </c>
      <c r="G2963">
        <v>520663821</v>
      </c>
      <c r="H2963" s="18">
        <v>42680</v>
      </c>
      <c r="I2963">
        <v>4850</v>
      </c>
      <c r="J2963">
        <v>437.2</v>
      </c>
      <c r="K2963">
        <v>263.33</v>
      </c>
      <c r="L2963">
        <v>2120420</v>
      </c>
      <c r="M2963">
        <v>1277150.5</v>
      </c>
      <c r="N2963">
        <v>843269.5</v>
      </c>
    </row>
    <row r="2964" spans="1:14">
      <c r="A2964" t="s">
        <v>40</v>
      </c>
      <c r="B2964" t="s">
        <v>130</v>
      </c>
      <c r="C2964" t="s">
        <v>20</v>
      </c>
      <c r="D2964" t="s">
        <v>21</v>
      </c>
      <c r="E2964" t="s">
        <v>37</v>
      </c>
      <c r="F2964" s="18">
        <v>40349</v>
      </c>
      <c r="G2964">
        <v>895043981</v>
      </c>
      <c r="H2964" s="18">
        <v>40350</v>
      </c>
      <c r="I2964">
        <v>2259</v>
      </c>
      <c r="J2964">
        <v>152.58000000000001</v>
      </c>
      <c r="K2964">
        <v>97.44</v>
      </c>
      <c r="L2964">
        <v>344678.22</v>
      </c>
      <c r="M2964">
        <v>220116.96</v>
      </c>
      <c r="N2964">
        <v>124561.26</v>
      </c>
    </row>
    <row r="2965" spans="1:14">
      <c r="A2965" t="s">
        <v>23</v>
      </c>
      <c r="B2965" t="s">
        <v>63</v>
      </c>
      <c r="C2965" t="s">
        <v>45</v>
      </c>
      <c r="D2965" t="s">
        <v>21</v>
      </c>
      <c r="E2965" t="s">
        <v>22</v>
      </c>
      <c r="F2965" s="18">
        <v>41727</v>
      </c>
      <c r="G2965">
        <v>614597785</v>
      </c>
      <c r="H2965" s="18">
        <v>41773</v>
      </c>
      <c r="I2965">
        <v>1997</v>
      </c>
      <c r="J2965">
        <v>437.2</v>
      </c>
      <c r="K2965">
        <v>263.33</v>
      </c>
      <c r="L2965">
        <v>873088.4</v>
      </c>
      <c r="M2965">
        <v>525870.01</v>
      </c>
      <c r="N2965">
        <v>347218.39</v>
      </c>
    </row>
    <row r="2966" spans="1:14">
      <c r="A2966" t="s">
        <v>26</v>
      </c>
      <c r="B2966" t="s">
        <v>143</v>
      </c>
      <c r="C2966" t="s">
        <v>43</v>
      </c>
      <c r="D2966" t="s">
        <v>17</v>
      </c>
      <c r="E2966" t="s">
        <v>29</v>
      </c>
      <c r="F2966" s="18">
        <v>42481</v>
      </c>
      <c r="G2966">
        <v>730936563</v>
      </c>
      <c r="H2966" s="18">
        <v>42490</v>
      </c>
      <c r="I2966">
        <v>9227</v>
      </c>
      <c r="J2966">
        <v>651.21</v>
      </c>
      <c r="K2966">
        <v>524.96</v>
      </c>
      <c r="L2966">
        <v>6008714.6699999999</v>
      </c>
      <c r="M2966">
        <v>4843805.92</v>
      </c>
      <c r="N2966">
        <v>1164908.75</v>
      </c>
    </row>
    <row r="2967" spans="1:14">
      <c r="A2967" t="s">
        <v>40</v>
      </c>
      <c r="B2967" t="s">
        <v>91</v>
      </c>
      <c r="C2967" t="s">
        <v>20</v>
      </c>
      <c r="D2967" t="s">
        <v>17</v>
      </c>
      <c r="E2967" t="s">
        <v>22</v>
      </c>
      <c r="F2967" s="18">
        <v>42847</v>
      </c>
      <c r="G2967">
        <v>565984141</v>
      </c>
      <c r="H2967" s="18">
        <v>42877</v>
      </c>
      <c r="I2967">
        <v>6140</v>
      </c>
      <c r="J2967">
        <v>152.58000000000001</v>
      </c>
      <c r="K2967">
        <v>97.44</v>
      </c>
      <c r="L2967">
        <v>936841.2</v>
      </c>
      <c r="M2967">
        <v>598281.6</v>
      </c>
      <c r="N2967">
        <v>338559.6</v>
      </c>
    </row>
    <row r="2968" spans="1:14">
      <c r="A2968" t="s">
        <v>23</v>
      </c>
      <c r="B2968" t="s">
        <v>175</v>
      </c>
      <c r="C2968" t="s">
        <v>33</v>
      </c>
      <c r="D2968" t="s">
        <v>21</v>
      </c>
      <c r="E2968" t="s">
        <v>37</v>
      </c>
      <c r="F2968" s="18">
        <v>40680</v>
      </c>
      <c r="G2968">
        <v>861976850</v>
      </c>
      <c r="H2968" s="18">
        <v>40688</v>
      </c>
      <c r="I2968">
        <v>6960</v>
      </c>
      <c r="J2968">
        <v>81.73</v>
      </c>
      <c r="K2968">
        <v>56.67</v>
      </c>
      <c r="L2968">
        <v>568840.80000000005</v>
      </c>
      <c r="M2968">
        <v>394423.2</v>
      </c>
      <c r="N2968">
        <v>174417.6</v>
      </c>
    </row>
    <row r="2969" spans="1:14">
      <c r="A2969" t="s">
        <v>23</v>
      </c>
      <c r="B2969" t="s">
        <v>24</v>
      </c>
      <c r="C2969" t="s">
        <v>36</v>
      </c>
      <c r="D2969" t="s">
        <v>21</v>
      </c>
      <c r="E2969" t="s">
        <v>29</v>
      </c>
      <c r="F2969" s="18">
        <v>41142</v>
      </c>
      <c r="G2969">
        <v>631463515</v>
      </c>
      <c r="H2969" s="18">
        <v>41177</v>
      </c>
      <c r="I2969">
        <v>2942</v>
      </c>
      <c r="J2969">
        <v>109.28</v>
      </c>
      <c r="K2969">
        <v>35.840000000000003</v>
      </c>
      <c r="L2969">
        <v>321501.76</v>
      </c>
      <c r="M2969">
        <v>105441.28</v>
      </c>
      <c r="N2969">
        <v>216060.48</v>
      </c>
    </row>
    <row r="2970" spans="1:14">
      <c r="A2970" t="s">
        <v>23</v>
      </c>
      <c r="B2970" t="s">
        <v>162</v>
      </c>
      <c r="C2970" t="s">
        <v>59</v>
      </c>
      <c r="D2970" t="s">
        <v>17</v>
      </c>
      <c r="E2970" t="s">
        <v>18</v>
      </c>
      <c r="F2970" s="18">
        <v>41484</v>
      </c>
      <c r="G2970">
        <v>307305467</v>
      </c>
      <c r="H2970" s="18">
        <v>41496</v>
      </c>
      <c r="I2970">
        <v>7371</v>
      </c>
      <c r="J2970">
        <v>9.33</v>
      </c>
      <c r="K2970">
        <v>6.92</v>
      </c>
      <c r="L2970">
        <v>68771.429999999993</v>
      </c>
      <c r="M2970">
        <v>51007.32</v>
      </c>
      <c r="N2970">
        <v>17764.11</v>
      </c>
    </row>
    <row r="2971" spans="1:14">
      <c r="A2971" t="s">
        <v>23</v>
      </c>
      <c r="B2971" t="s">
        <v>124</v>
      </c>
      <c r="C2971" t="s">
        <v>28</v>
      </c>
      <c r="D2971" t="s">
        <v>21</v>
      </c>
      <c r="E2971" t="s">
        <v>37</v>
      </c>
      <c r="F2971" s="18">
        <v>40729</v>
      </c>
      <c r="G2971">
        <v>392676532</v>
      </c>
      <c r="H2971" s="18">
        <v>40761</v>
      </c>
      <c r="I2971">
        <v>567</v>
      </c>
      <c r="J2971">
        <v>205.7</v>
      </c>
      <c r="K2971">
        <v>117.11</v>
      </c>
      <c r="L2971">
        <v>116631.9</v>
      </c>
      <c r="M2971">
        <v>66401.37</v>
      </c>
      <c r="N2971">
        <v>50230.53</v>
      </c>
    </row>
    <row r="2972" spans="1:14">
      <c r="A2972" t="s">
        <v>23</v>
      </c>
      <c r="B2972" t="s">
        <v>70</v>
      </c>
      <c r="C2972" t="s">
        <v>16</v>
      </c>
      <c r="D2972" t="s">
        <v>17</v>
      </c>
      <c r="E2972" t="s">
        <v>29</v>
      </c>
      <c r="F2972" s="18">
        <v>41055</v>
      </c>
      <c r="G2972">
        <v>111063039</v>
      </c>
      <c r="H2972" s="18">
        <v>41103</v>
      </c>
      <c r="I2972">
        <v>4876</v>
      </c>
      <c r="J2972">
        <v>255.28</v>
      </c>
      <c r="K2972">
        <v>159.41999999999999</v>
      </c>
      <c r="L2972">
        <v>1244745.28</v>
      </c>
      <c r="M2972">
        <v>777331.92</v>
      </c>
      <c r="N2972">
        <v>467413.36</v>
      </c>
    </row>
    <row r="2973" spans="1:14">
      <c r="A2973" t="s">
        <v>23</v>
      </c>
      <c r="B2973" t="s">
        <v>171</v>
      </c>
      <c r="C2973" t="s">
        <v>25</v>
      </c>
      <c r="D2973" t="s">
        <v>17</v>
      </c>
      <c r="E2973" t="s">
        <v>18</v>
      </c>
      <c r="F2973" s="18">
        <v>40882</v>
      </c>
      <c r="G2973">
        <v>556263816</v>
      </c>
      <c r="H2973" s="18">
        <v>40884</v>
      </c>
      <c r="I2973">
        <v>9679</v>
      </c>
      <c r="J2973">
        <v>47.45</v>
      </c>
      <c r="K2973">
        <v>31.79</v>
      </c>
      <c r="L2973">
        <v>459268.55</v>
      </c>
      <c r="M2973">
        <v>307695.40999999997</v>
      </c>
      <c r="N2973">
        <v>151573.14000000001</v>
      </c>
    </row>
    <row r="2974" spans="1:14">
      <c r="A2974" t="s">
        <v>31</v>
      </c>
      <c r="B2974" t="s">
        <v>177</v>
      </c>
      <c r="C2974" t="s">
        <v>71</v>
      </c>
      <c r="D2974" t="s">
        <v>17</v>
      </c>
      <c r="E2974" t="s">
        <v>22</v>
      </c>
      <c r="F2974" s="18">
        <v>41783</v>
      </c>
      <c r="G2974">
        <v>642390191</v>
      </c>
      <c r="H2974" s="18">
        <v>41785</v>
      </c>
      <c r="I2974">
        <v>6388</v>
      </c>
      <c r="J2974">
        <v>154.06</v>
      </c>
      <c r="K2974">
        <v>90.93</v>
      </c>
      <c r="L2974">
        <v>984135.28</v>
      </c>
      <c r="M2974">
        <v>580860.84</v>
      </c>
      <c r="N2974">
        <v>403274.44</v>
      </c>
    </row>
    <row r="2975" spans="1:14">
      <c r="A2975" t="s">
        <v>40</v>
      </c>
      <c r="B2975" t="s">
        <v>156</v>
      </c>
      <c r="C2975" t="s">
        <v>16</v>
      </c>
      <c r="D2975" t="s">
        <v>17</v>
      </c>
      <c r="E2975" t="s">
        <v>18</v>
      </c>
      <c r="F2975" s="18">
        <v>41571</v>
      </c>
      <c r="G2975">
        <v>253865993</v>
      </c>
      <c r="H2975" s="18">
        <v>41612</v>
      </c>
      <c r="I2975">
        <v>3444</v>
      </c>
      <c r="J2975">
        <v>255.28</v>
      </c>
      <c r="K2975">
        <v>159.41999999999999</v>
      </c>
      <c r="L2975">
        <v>879184.32</v>
      </c>
      <c r="M2975">
        <v>549042.48</v>
      </c>
      <c r="N2975">
        <v>330141.84000000003</v>
      </c>
    </row>
    <row r="2976" spans="1:14">
      <c r="A2976" t="s">
        <v>26</v>
      </c>
      <c r="B2976" t="s">
        <v>176</v>
      </c>
      <c r="C2976" t="s">
        <v>71</v>
      </c>
      <c r="D2976" t="s">
        <v>21</v>
      </c>
      <c r="E2976" t="s">
        <v>18</v>
      </c>
      <c r="F2976" s="18">
        <v>41215</v>
      </c>
      <c r="G2976">
        <v>695427548</v>
      </c>
      <c r="H2976" s="18">
        <v>41242</v>
      </c>
      <c r="I2976">
        <v>1320</v>
      </c>
      <c r="J2976">
        <v>154.06</v>
      </c>
      <c r="K2976">
        <v>90.93</v>
      </c>
      <c r="L2976">
        <v>203359.2</v>
      </c>
      <c r="M2976">
        <v>120027.6</v>
      </c>
      <c r="N2976">
        <v>83331.600000000006</v>
      </c>
    </row>
    <row r="2977" spans="1:14">
      <c r="A2977" t="s">
        <v>23</v>
      </c>
      <c r="B2977" t="s">
        <v>179</v>
      </c>
      <c r="C2977" t="s">
        <v>25</v>
      </c>
      <c r="D2977" t="s">
        <v>17</v>
      </c>
      <c r="E2977" t="s">
        <v>18</v>
      </c>
      <c r="F2977" s="18">
        <v>40688</v>
      </c>
      <c r="G2977">
        <v>642123687</v>
      </c>
      <c r="H2977" s="18">
        <v>40693</v>
      </c>
      <c r="I2977">
        <v>7523</v>
      </c>
      <c r="J2977">
        <v>47.45</v>
      </c>
      <c r="K2977">
        <v>31.79</v>
      </c>
      <c r="L2977">
        <v>356966.35</v>
      </c>
      <c r="M2977">
        <v>239156.17</v>
      </c>
      <c r="N2977">
        <v>117810.18</v>
      </c>
    </row>
    <row r="2978" spans="1:14">
      <c r="A2978" t="s">
        <v>26</v>
      </c>
      <c r="B2978" t="s">
        <v>141</v>
      </c>
      <c r="C2978" t="s">
        <v>25</v>
      </c>
      <c r="D2978" t="s">
        <v>17</v>
      </c>
      <c r="E2978" t="s">
        <v>18</v>
      </c>
      <c r="F2978" s="18">
        <v>40355</v>
      </c>
      <c r="G2978">
        <v>189315736</v>
      </c>
      <c r="H2978" s="18">
        <v>40391</v>
      </c>
      <c r="I2978">
        <v>1588</v>
      </c>
      <c r="J2978">
        <v>47.45</v>
      </c>
      <c r="K2978">
        <v>31.79</v>
      </c>
      <c r="L2978">
        <v>75350.600000000006</v>
      </c>
      <c r="M2978">
        <v>50482.52</v>
      </c>
      <c r="N2978">
        <v>24868.080000000002</v>
      </c>
    </row>
    <row r="2979" spans="1:14">
      <c r="A2979" t="s">
        <v>14</v>
      </c>
      <c r="B2979" t="s">
        <v>55</v>
      </c>
      <c r="C2979" t="s">
        <v>20</v>
      </c>
      <c r="D2979" t="s">
        <v>21</v>
      </c>
      <c r="E2979" t="s">
        <v>22</v>
      </c>
      <c r="F2979" s="18">
        <v>42350</v>
      </c>
      <c r="G2979">
        <v>402677524</v>
      </c>
      <c r="H2979" s="18">
        <v>42365</v>
      </c>
      <c r="I2979">
        <v>82</v>
      </c>
      <c r="J2979">
        <v>152.58000000000001</v>
      </c>
      <c r="K2979">
        <v>97.44</v>
      </c>
      <c r="L2979">
        <v>12511.56</v>
      </c>
      <c r="M2979">
        <v>7990.08</v>
      </c>
      <c r="N2979">
        <v>4521.4799999999996</v>
      </c>
    </row>
    <row r="2980" spans="1:14">
      <c r="A2980" t="s">
        <v>40</v>
      </c>
      <c r="B2980" t="s">
        <v>189</v>
      </c>
      <c r="C2980" t="s">
        <v>36</v>
      </c>
      <c r="D2980" t="s">
        <v>21</v>
      </c>
      <c r="E2980" t="s">
        <v>29</v>
      </c>
      <c r="F2980" s="18">
        <v>40900</v>
      </c>
      <c r="G2980">
        <v>168195378</v>
      </c>
      <c r="H2980" s="18">
        <v>40904</v>
      </c>
      <c r="I2980">
        <v>1605</v>
      </c>
      <c r="J2980">
        <v>109.28</v>
      </c>
      <c r="K2980">
        <v>35.840000000000003</v>
      </c>
      <c r="L2980">
        <v>175394.4</v>
      </c>
      <c r="M2980">
        <v>57523.199999999997</v>
      </c>
      <c r="N2980">
        <v>117871.2</v>
      </c>
    </row>
    <row r="2981" spans="1:14">
      <c r="A2981" t="s">
        <v>23</v>
      </c>
      <c r="B2981" t="s">
        <v>24</v>
      </c>
      <c r="C2981" t="s">
        <v>25</v>
      </c>
      <c r="D2981" t="s">
        <v>17</v>
      </c>
      <c r="E2981" t="s">
        <v>18</v>
      </c>
      <c r="F2981" s="18">
        <v>40300</v>
      </c>
      <c r="G2981">
        <v>242168128</v>
      </c>
      <c r="H2981" s="18">
        <v>40301</v>
      </c>
      <c r="I2981">
        <v>1785</v>
      </c>
      <c r="J2981">
        <v>47.45</v>
      </c>
      <c r="K2981">
        <v>31.79</v>
      </c>
      <c r="L2981">
        <v>84698.25</v>
      </c>
      <c r="M2981">
        <v>56745.15</v>
      </c>
      <c r="N2981">
        <v>27953.1</v>
      </c>
    </row>
    <row r="2982" spans="1:14">
      <c r="A2982" t="s">
        <v>26</v>
      </c>
      <c r="B2982" t="s">
        <v>122</v>
      </c>
      <c r="C2982" t="s">
        <v>59</v>
      </c>
      <c r="D2982" t="s">
        <v>21</v>
      </c>
      <c r="E2982" t="s">
        <v>22</v>
      </c>
      <c r="F2982" s="18">
        <v>42471</v>
      </c>
      <c r="G2982">
        <v>101207101</v>
      </c>
      <c r="H2982" s="18">
        <v>42492</v>
      </c>
      <c r="I2982">
        <v>8285</v>
      </c>
      <c r="J2982">
        <v>9.33</v>
      </c>
      <c r="K2982">
        <v>6.92</v>
      </c>
      <c r="L2982">
        <v>77299.05</v>
      </c>
      <c r="M2982">
        <v>57332.2</v>
      </c>
      <c r="N2982">
        <v>19966.849999999999</v>
      </c>
    </row>
    <row r="2983" spans="1:14">
      <c r="A2983" t="s">
        <v>23</v>
      </c>
      <c r="B2983" t="s">
        <v>196</v>
      </c>
      <c r="C2983" t="s">
        <v>25</v>
      </c>
      <c r="D2983" t="s">
        <v>21</v>
      </c>
      <c r="E2983" t="s">
        <v>37</v>
      </c>
      <c r="F2983" s="18">
        <v>42805</v>
      </c>
      <c r="G2983">
        <v>192236125</v>
      </c>
      <c r="H2983" s="18">
        <v>42816</v>
      </c>
      <c r="I2983">
        <v>5796</v>
      </c>
      <c r="J2983">
        <v>47.45</v>
      </c>
      <c r="K2983">
        <v>31.79</v>
      </c>
      <c r="L2983">
        <v>275020.2</v>
      </c>
      <c r="M2983">
        <v>184254.84</v>
      </c>
      <c r="N2983">
        <v>90765.36</v>
      </c>
    </row>
    <row r="2984" spans="1:14">
      <c r="A2984" t="s">
        <v>26</v>
      </c>
      <c r="B2984" t="s">
        <v>90</v>
      </c>
      <c r="C2984" t="s">
        <v>33</v>
      </c>
      <c r="D2984" t="s">
        <v>21</v>
      </c>
      <c r="E2984" t="s">
        <v>18</v>
      </c>
      <c r="F2984" s="18">
        <v>42616</v>
      </c>
      <c r="G2984">
        <v>582491528</v>
      </c>
      <c r="H2984" s="18">
        <v>42653</v>
      </c>
      <c r="I2984">
        <v>1042</v>
      </c>
      <c r="J2984">
        <v>81.73</v>
      </c>
      <c r="K2984">
        <v>56.67</v>
      </c>
      <c r="L2984">
        <v>85162.66</v>
      </c>
      <c r="M2984">
        <v>59050.14</v>
      </c>
      <c r="N2984">
        <v>26112.52</v>
      </c>
    </row>
    <row r="2985" spans="1:14">
      <c r="A2985" t="s">
        <v>40</v>
      </c>
      <c r="B2985" t="s">
        <v>140</v>
      </c>
      <c r="C2985" t="s">
        <v>59</v>
      </c>
      <c r="D2985" t="s">
        <v>21</v>
      </c>
      <c r="E2985" t="s">
        <v>29</v>
      </c>
      <c r="F2985" s="18">
        <v>42225</v>
      </c>
      <c r="G2985">
        <v>509522140</v>
      </c>
      <c r="H2985" s="18">
        <v>42275</v>
      </c>
      <c r="I2985">
        <v>7779</v>
      </c>
      <c r="J2985">
        <v>9.33</v>
      </c>
      <c r="K2985">
        <v>6.92</v>
      </c>
      <c r="L2985">
        <v>72578.070000000007</v>
      </c>
      <c r="M2985">
        <v>53830.68</v>
      </c>
      <c r="N2985">
        <v>18747.39</v>
      </c>
    </row>
    <row r="2986" spans="1:14">
      <c r="A2986" t="s">
        <v>34</v>
      </c>
      <c r="B2986" t="s">
        <v>68</v>
      </c>
      <c r="C2986" t="s">
        <v>33</v>
      </c>
      <c r="D2986" t="s">
        <v>21</v>
      </c>
      <c r="E2986" t="s">
        <v>18</v>
      </c>
      <c r="F2986" s="18">
        <v>42340</v>
      </c>
      <c r="G2986">
        <v>631189286</v>
      </c>
      <c r="H2986" s="18">
        <v>42355</v>
      </c>
      <c r="I2986">
        <v>1791</v>
      </c>
      <c r="J2986">
        <v>81.73</v>
      </c>
      <c r="K2986">
        <v>56.67</v>
      </c>
      <c r="L2986">
        <v>146378.43</v>
      </c>
      <c r="M2986">
        <v>101495.97</v>
      </c>
      <c r="N2986">
        <v>44882.46</v>
      </c>
    </row>
    <row r="2987" spans="1:14">
      <c r="A2987" t="s">
        <v>31</v>
      </c>
      <c r="B2987" t="s">
        <v>133</v>
      </c>
      <c r="C2987" t="s">
        <v>59</v>
      </c>
      <c r="D2987" t="s">
        <v>17</v>
      </c>
      <c r="E2987" t="s">
        <v>22</v>
      </c>
      <c r="F2987" s="18">
        <v>42677</v>
      </c>
      <c r="G2987">
        <v>775666797</v>
      </c>
      <c r="H2987" s="18">
        <v>42715</v>
      </c>
      <c r="I2987">
        <v>5897</v>
      </c>
      <c r="J2987">
        <v>9.33</v>
      </c>
      <c r="K2987">
        <v>6.92</v>
      </c>
      <c r="L2987">
        <v>55019.01</v>
      </c>
      <c r="M2987">
        <v>40807.24</v>
      </c>
      <c r="N2987">
        <v>14211.77</v>
      </c>
    </row>
    <row r="2988" spans="1:14">
      <c r="A2988" t="s">
        <v>31</v>
      </c>
      <c r="B2988" t="s">
        <v>67</v>
      </c>
      <c r="C2988" t="s">
        <v>25</v>
      </c>
      <c r="D2988" t="s">
        <v>21</v>
      </c>
      <c r="E2988" t="s">
        <v>29</v>
      </c>
      <c r="F2988" s="18">
        <v>40574</v>
      </c>
      <c r="G2988">
        <v>391440999</v>
      </c>
      <c r="H2988" s="18">
        <v>40607</v>
      </c>
      <c r="I2988">
        <v>4945</v>
      </c>
      <c r="J2988">
        <v>47.45</v>
      </c>
      <c r="K2988">
        <v>31.79</v>
      </c>
      <c r="L2988">
        <v>234640.25</v>
      </c>
      <c r="M2988">
        <v>157201.54999999999</v>
      </c>
      <c r="N2988">
        <v>77438.7</v>
      </c>
    </row>
    <row r="2989" spans="1:14">
      <c r="A2989" t="s">
        <v>31</v>
      </c>
      <c r="B2989" t="s">
        <v>96</v>
      </c>
      <c r="C2989" t="s">
        <v>16</v>
      </c>
      <c r="D2989" t="s">
        <v>21</v>
      </c>
      <c r="E2989" t="s">
        <v>22</v>
      </c>
      <c r="F2989" s="18">
        <v>40671</v>
      </c>
      <c r="G2989">
        <v>797310721</v>
      </c>
      <c r="H2989" s="18">
        <v>40677</v>
      </c>
      <c r="I2989">
        <v>815</v>
      </c>
      <c r="J2989">
        <v>255.28</v>
      </c>
      <c r="K2989">
        <v>159.41999999999999</v>
      </c>
      <c r="L2989">
        <v>208053.2</v>
      </c>
      <c r="M2989">
        <v>129927.3</v>
      </c>
      <c r="N2989">
        <v>78125.899999999994</v>
      </c>
    </row>
    <row r="2990" spans="1:14">
      <c r="A2990" t="s">
        <v>40</v>
      </c>
      <c r="B2990" t="s">
        <v>92</v>
      </c>
      <c r="C2990" t="s">
        <v>16</v>
      </c>
      <c r="D2990" t="s">
        <v>21</v>
      </c>
      <c r="E2990" t="s">
        <v>37</v>
      </c>
      <c r="F2990" s="18">
        <v>42470</v>
      </c>
      <c r="G2990">
        <v>232387292</v>
      </c>
      <c r="H2990" s="18">
        <v>42497</v>
      </c>
      <c r="I2990">
        <v>7419</v>
      </c>
      <c r="J2990">
        <v>255.28</v>
      </c>
      <c r="K2990">
        <v>159.41999999999999</v>
      </c>
      <c r="L2990">
        <v>1893922.32</v>
      </c>
      <c r="M2990">
        <v>1182736.98</v>
      </c>
      <c r="N2990">
        <v>711185.34</v>
      </c>
    </row>
    <row r="2991" spans="1:14">
      <c r="A2991" t="s">
        <v>40</v>
      </c>
      <c r="B2991" t="s">
        <v>222</v>
      </c>
      <c r="C2991" t="s">
        <v>59</v>
      </c>
      <c r="D2991" t="s">
        <v>21</v>
      </c>
      <c r="E2991" t="s">
        <v>29</v>
      </c>
      <c r="F2991" s="18">
        <v>41707</v>
      </c>
      <c r="G2991">
        <v>606094539</v>
      </c>
      <c r="H2991" s="18">
        <v>41708</v>
      </c>
      <c r="I2991">
        <v>5698</v>
      </c>
      <c r="J2991">
        <v>9.33</v>
      </c>
      <c r="K2991">
        <v>6.92</v>
      </c>
      <c r="L2991">
        <v>53162.34</v>
      </c>
      <c r="M2991">
        <v>39430.160000000003</v>
      </c>
      <c r="N2991">
        <v>13732.18</v>
      </c>
    </row>
    <row r="2992" spans="1:14">
      <c r="A2992" t="s">
        <v>40</v>
      </c>
      <c r="B2992" t="s">
        <v>135</v>
      </c>
      <c r="C2992" t="s">
        <v>16</v>
      </c>
      <c r="D2992" t="s">
        <v>21</v>
      </c>
      <c r="E2992" t="s">
        <v>18</v>
      </c>
      <c r="F2992" s="18">
        <v>42810</v>
      </c>
      <c r="G2992">
        <v>748168790</v>
      </c>
      <c r="H2992" s="18">
        <v>42860</v>
      </c>
      <c r="I2992">
        <v>8626</v>
      </c>
      <c r="J2992">
        <v>255.28</v>
      </c>
      <c r="K2992">
        <v>159.41999999999999</v>
      </c>
      <c r="L2992">
        <v>2202045.2799999998</v>
      </c>
      <c r="M2992">
        <v>1375156.92</v>
      </c>
      <c r="N2992">
        <v>826888.36</v>
      </c>
    </row>
    <row r="2993" spans="1:14">
      <c r="A2993" t="s">
        <v>40</v>
      </c>
      <c r="B2993" t="s">
        <v>213</v>
      </c>
      <c r="C2993" t="s">
        <v>50</v>
      </c>
      <c r="D2993" t="s">
        <v>21</v>
      </c>
      <c r="E2993" t="s">
        <v>18</v>
      </c>
      <c r="F2993" s="18">
        <v>40912</v>
      </c>
      <c r="G2993">
        <v>458658874</v>
      </c>
      <c r="H2993" s="18">
        <v>40942</v>
      </c>
      <c r="I2993">
        <v>6208</v>
      </c>
      <c r="J2993">
        <v>421.89</v>
      </c>
      <c r="K2993">
        <v>364.69</v>
      </c>
      <c r="L2993">
        <v>2619093.12</v>
      </c>
      <c r="M2993">
        <v>2263995.52</v>
      </c>
      <c r="N2993">
        <v>355097.59999999998</v>
      </c>
    </row>
    <row r="2994" spans="1:14">
      <c r="A2994" t="s">
        <v>23</v>
      </c>
      <c r="B2994" t="s">
        <v>179</v>
      </c>
      <c r="C2994" t="s">
        <v>20</v>
      </c>
      <c r="D2994" t="s">
        <v>17</v>
      </c>
      <c r="E2994" t="s">
        <v>29</v>
      </c>
      <c r="F2994" s="18">
        <v>42600</v>
      </c>
      <c r="G2994">
        <v>957926118</v>
      </c>
      <c r="H2994" s="18">
        <v>42614</v>
      </c>
      <c r="I2994">
        <v>480</v>
      </c>
      <c r="J2994">
        <v>152.58000000000001</v>
      </c>
      <c r="K2994">
        <v>97.44</v>
      </c>
      <c r="L2994">
        <v>73238.399999999994</v>
      </c>
      <c r="M2994">
        <v>46771.199999999997</v>
      </c>
      <c r="N2994">
        <v>26467.200000000001</v>
      </c>
    </row>
    <row r="2995" spans="1:14">
      <c r="A2995" t="s">
        <v>31</v>
      </c>
      <c r="B2995" t="s">
        <v>100</v>
      </c>
      <c r="C2995" t="s">
        <v>16</v>
      </c>
      <c r="D2995" t="s">
        <v>21</v>
      </c>
      <c r="E2995" t="s">
        <v>29</v>
      </c>
      <c r="F2995" s="18">
        <v>42402</v>
      </c>
      <c r="G2995">
        <v>836644351</v>
      </c>
      <c r="H2995" s="18">
        <v>42413</v>
      </c>
      <c r="I2995">
        <v>510</v>
      </c>
      <c r="J2995">
        <v>255.28</v>
      </c>
      <c r="K2995">
        <v>159.41999999999999</v>
      </c>
      <c r="L2995">
        <v>130192.8</v>
      </c>
      <c r="M2995">
        <v>81304.2</v>
      </c>
      <c r="N2995">
        <v>48888.6</v>
      </c>
    </row>
    <row r="2996" spans="1:14">
      <c r="A2996" t="s">
        <v>26</v>
      </c>
      <c r="B2996" t="s">
        <v>143</v>
      </c>
      <c r="C2996" t="s">
        <v>28</v>
      </c>
      <c r="D2996" t="s">
        <v>17</v>
      </c>
      <c r="E2996" t="s">
        <v>22</v>
      </c>
      <c r="F2996" s="18">
        <v>40769</v>
      </c>
      <c r="G2996">
        <v>105799901</v>
      </c>
      <c r="H2996" s="18">
        <v>40815</v>
      </c>
      <c r="I2996">
        <v>7397</v>
      </c>
      <c r="J2996">
        <v>205.7</v>
      </c>
      <c r="K2996">
        <v>117.11</v>
      </c>
      <c r="L2996">
        <v>1521562.9</v>
      </c>
      <c r="M2996">
        <v>866262.67</v>
      </c>
      <c r="N2996">
        <v>655300.23</v>
      </c>
    </row>
    <row r="2997" spans="1:14">
      <c r="A2997" t="s">
        <v>23</v>
      </c>
      <c r="B2997" t="s">
        <v>51</v>
      </c>
      <c r="C2997" t="s">
        <v>25</v>
      </c>
      <c r="D2997" t="s">
        <v>17</v>
      </c>
      <c r="E2997" t="s">
        <v>37</v>
      </c>
      <c r="F2997" s="18">
        <v>42688</v>
      </c>
      <c r="G2997">
        <v>646691596</v>
      </c>
      <c r="H2997" s="18">
        <v>42717</v>
      </c>
      <c r="I2997">
        <v>9269</v>
      </c>
      <c r="J2997">
        <v>47.45</v>
      </c>
      <c r="K2997">
        <v>31.79</v>
      </c>
      <c r="L2997">
        <v>439814.05</v>
      </c>
      <c r="M2997">
        <v>294661.51</v>
      </c>
      <c r="N2997">
        <v>145152.54</v>
      </c>
    </row>
    <row r="2998" spans="1:14">
      <c r="A2998" t="s">
        <v>40</v>
      </c>
      <c r="B2998" t="s">
        <v>135</v>
      </c>
      <c r="C2998" t="s">
        <v>45</v>
      </c>
      <c r="D2998" t="s">
        <v>21</v>
      </c>
      <c r="E2998" t="s">
        <v>18</v>
      </c>
      <c r="F2998" s="18">
        <v>42471</v>
      </c>
      <c r="G2998">
        <v>360930764</v>
      </c>
      <c r="H2998" s="18">
        <v>42505</v>
      </c>
      <c r="I2998">
        <v>6289</v>
      </c>
      <c r="J2998">
        <v>437.2</v>
      </c>
      <c r="K2998">
        <v>263.33</v>
      </c>
      <c r="L2998">
        <v>2749550.8</v>
      </c>
      <c r="M2998">
        <v>1656082.37</v>
      </c>
      <c r="N2998">
        <v>1093468.43</v>
      </c>
    </row>
    <row r="2999" spans="1:14">
      <c r="A2999" t="s">
        <v>26</v>
      </c>
      <c r="B2999" t="s">
        <v>30</v>
      </c>
      <c r="C2999" t="s">
        <v>20</v>
      </c>
      <c r="D2999" t="s">
        <v>17</v>
      </c>
      <c r="E2999" t="s">
        <v>22</v>
      </c>
      <c r="F2999" s="18">
        <v>41736</v>
      </c>
      <c r="G2999">
        <v>820441234</v>
      </c>
      <c r="H2999" s="18">
        <v>41761</v>
      </c>
      <c r="I2999">
        <v>5648</v>
      </c>
      <c r="J2999">
        <v>152.58000000000001</v>
      </c>
      <c r="K2999">
        <v>97.44</v>
      </c>
      <c r="L2999">
        <v>861771.84</v>
      </c>
      <c r="M2999">
        <v>550341.12</v>
      </c>
      <c r="N2999">
        <v>311430.71999999997</v>
      </c>
    </row>
    <row r="3000" spans="1:14">
      <c r="A3000" t="s">
        <v>53</v>
      </c>
      <c r="B3000" t="s">
        <v>54</v>
      </c>
      <c r="C3000" t="s">
        <v>71</v>
      </c>
      <c r="D3000" t="s">
        <v>17</v>
      </c>
      <c r="E3000" t="s">
        <v>22</v>
      </c>
      <c r="F3000" s="18">
        <v>42488</v>
      </c>
      <c r="G3000">
        <v>517459332</v>
      </c>
      <c r="H3000" s="18">
        <v>42517</v>
      </c>
      <c r="I3000">
        <v>6570</v>
      </c>
      <c r="J3000">
        <v>154.06</v>
      </c>
      <c r="K3000">
        <v>90.93</v>
      </c>
      <c r="L3000">
        <v>1012174.2</v>
      </c>
      <c r="M3000">
        <v>597410.1</v>
      </c>
      <c r="N3000">
        <v>414764.1</v>
      </c>
    </row>
    <row r="3001" spans="1:14">
      <c r="A3001" t="s">
        <v>40</v>
      </c>
      <c r="B3001" t="s">
        <v>201</v>
      </c>
      <c r="C3001" t="s">
        <v>43</v>
      </c>
      <c r="D3001" t="s">
        <v>17</v>
      </c>
      <c r="E3001" t="s">
        <v>37</v>
      </c>
      <c r="F3001" s="18">
        <v>40207</v>
      </c>
      <c r="G3001">
        <v>714533889</v>
      </c>
      <c r="H3001" s="18">
        <v>40216</v>
      </c>
      <c r="I3001">
        <v>5311</v>
      </c>
      <c r="J3001">
        <v>651.21</v>
      </c>
      <c r="K3001">
        <v>524.96</v>
      </c>
      <c r="L3001">
        <v>3458576.31</v>
      </c>
      <c r="M3001">
        <v>2788062.56</v>
      </c>
      <c r="N3001">
        <v>670513.75</v>
      </c>
    </row>
    <row r="3002" spans="1:14">
      <c r="A3002" t="s">
        <v>14</v>
      </c>
      <c r="B3002" t="s">
        <v>64</v>
      </c>
      <c r="C3002" t="s">
        <v>43</v>
      </c>
      <c r="D3002" t="s">
        <v>17</v>
      </c>
      <c r="E3002" t="s">
        <v>18</v>
      </c>
      <c r="F3002" s="18">
        <v>41825</v>
      </c>
      <c r="G3002">
        <v>494526231</v>
      </c>
      <c r="H3002" s="18">
        <v>41870</v>
      </c>
      <c r="I3002">
        <v>156</v>
      </c>
      <c r="J3002">
        <v>651.21</v>
      </c>
      <c r="K3002">
        <v>524.96</v>
      </c>
      <c r="L3002">
        <v>101588.76</v>
      </c>
      <c r="M3002">
        <v>81893.759999999995</v>
      </c>
      <c r="N3002">
        <v>19695</v>
      </c>
    </row>
    <row r="3003" spans="1:14">
      <c r="A3003" t="s">
        <v>40</v>
      </c>
      <c r="B3003" t="s">
        <v>144</v>
      </c>
      <c r="C3003" t="s">
        <v>25</v>
      </c>
      <c r="D3003" t="s">
        <v>21</v>
      </c>
      <c r="E3003" t="s">
        <v>29</v>
      </c>
      <c r="F3003" s="18">
        <v>42216</v>
      </c>
      <c r="G3003">
        <v>810610187</v>
      </c>
      <c r="H3003" s="18">
        <v>42216</v>
      </c>
      <c r="I3003">
        <v>6423</v>
      </c>
      <c r="J3003">
        <v>47.45</v>
      </c>
      <c r="K3003">
        <v>31.79</v>
      </c>
      <c r="L3003">
        <v>304771.34999999998</v>
      </c>
      <c r="M3003">
        <v>204187.17</v>
      </c>
      <c r="N3003">
        <v>100584.18</v>
      </c>
    </row>
    <row r="3004" spans="1:14">
      <c r="A3004" t="s">
        <v>53</v>
      </c>
      <c r="B3004" t="s">
        <v>142</v>
      </c>
      <c r="C3004" t="s">
        <v>28</v>
      </c>
      <c r="D3004" t="s">
        <v>17</v>
      </c>
      <c r="E3004" t="s">
        <v>29</v>
      </c>
      <c r="F3004" s="18">
        <v>42177</v>
      </c>
      <c r="G3004">
        <v>436272084</v>
      </c>
      <c r="H3004" s="18">
        <v>42183</v>
      </c>
      <c r="I3004">
        <v>1460</v>
      </c>
      <c r="J3004">
        <v>205.7</v>
      </c>
      <c r="K3004">
        <v>117.11</v>
      </c>
      <c r="L3004">
        <v>300322</v>
      </c>
      <c r="M3004">
        <v>170980.6</v>
      </c>
      <c r="N3004">
        <v>129341.4</v>
      </c>
    </row>
    <row r="3005" spans="1:14">
      <c r="A3005" t="s">
        <v>40</v>
      </c>
      <c r="B3005" t="s">
        <v>216</v>
      </c>
      <c r="C3005" t="s">
        <v>71</v>
      </c>
      <c r="D3005" t="s">
        <v>17</v>
      </c>
      <c r="E3005" t="s">
        <v>29</v>
      </c>
      <c r="F3005" s="18">
        <v>41509</v>
      </c>
      <c r="G3005">
        <v>915310752</v>
      </c>
      <c r="H3005" s="18">
        <v>41540</v>
      </c>
      <c r="I3005">
        <v>9647</v>
      </c>
      <c r="J3005">
        <v>154.06</v>
      </c>
      <c r="K3005">
        <v>90.93</v>
      </c>
      <c r="L3005">
        <v>1486216.82</v>
      </c>
      <c r="M3005">
        <v>877201.71</v>
      </c>
      <c r="N3005">
        <v>609015.11</v>
      </c>
    </row>
    <row r="3006" spans="1:14">
      <c r="A3006" t="s">
        <v>31</v>
      </c>
      <c r="B3006" t="s">
        <v>163</v>
      </c>
      <c r="C3006" t="s">
        <v>79</v>
      </c>
      <c r="D3006" t="s">
        <v>21</v>
      </c>
      <c r="E3006" t="s">
        <v>18</v>
      </c>
      <c r="F3006" s="18">
        <v>40401</v>
      </c>
      <c r="G3006">
        <v>711837518</v>
      </c>
      <c r="H3006" s="18">
        <v>40404</v>
      </c>
      <c r="I3006">
        <v>7395</v>
      </c>
      <c r="J3006">
        <v>668.27</v>
      </c>
      <c r="K3006">
        <v>502.54</v>
      </c>
      <c r="L3006">
        <v>4941856.6500000004</v>
      </c>
      <c r="M3006">
        <v>3716283.3</v>
      </c>
      <c r="N3006">
        <v>1225573.3500000001</v>
      </c>
    </row>
    <row r="3007" spans="1:14">
      <c r="A3007" t="s">
        <v>40</v>
      </c>
      <c r="B3007" t="s">
        <v>144</v>
      </c>
      <c r="C3007" t="s">
        <v>43</v>
      </c>
      <c r="D3007" t="s">
        <v>17</v>
      </c>
      <c r="E3007" t="s">
        <v>18</v>
      </c>
      <c r="F3007" s="18">
        <v>40817</v>
      </c>
      <c r="G3007">
        <v>160276210</v>
      </c>
      <c r="H3007" s="18">
        <v>40862</v>
      </c>
      <c r="I3007">
        <v>8147</v>
      </c>
      <c r="J3007">
        <v>651.21</v>
      </c>
      <c r="K3007">
        <v>524.96</v>
      </c>
      <c r="L3007">
        <v>5305407.87</v>
      </c>
      <c r="M3007">
        <v>4276849.12</v>
      </c>
      <c r="N3007">
        <v>1028558.75</v>
      </c>
    </row>
    <row r="3008" spans="1:14">
      <c r="A3008" t="s">
        <v>23</v>
      </c>
      <c r="B3008" t="s">
        <v>103</v>
      </c>
      <c r="C3008" t="s">
        <v>43</v>
      </c>
      <c r="D3008" t="s">
        <v>21</v>
      </c>
      <c r="E3008" t="s">
        <v>37</v>
      </c>
      <c r="F3008" s="18">
        <v>42342</v>
      </c>
      <c r="G3008">
        <v>115363156</v>
      </c>
      <c r="H3008" s="18">
        <v>42379</v>
      </c>
      <c r="I3008">
        <v>7376</v>
      </c>
      <c r="J3008">
        <v>651.21</v>
      </c>
      <c r="K3008">
        <v>524.96</v>
      </c>
      <c r="L3008">
        <v>4803324.96</v>
      </c>
      <c r="M3008">
        <v>3872104.96</v>
      </c>
      <c r="N3008">
        <v>931220</v>
      </c>
    </row>
    <row r="3009" spans="1:14">
      <c r="A3009" t="s">
        <v>34</v>
      </c>
      <c r="B3009" t="s">
        <v>84</v>
      </c>
      <c r="C3009" t="s">
        <v>20</v>
      </c>
      <c r="D3009" t="s">
        <v>21</v>
      </c>
      <c r="E3009" t="s">
        <v>37</v>
      </c>
      <c r="F3009" s="18">
        <v>40801</v>
      </c>
      <c r="G3009">
        <v>602147185</v>
      </c>
      <c r="H3009" s="18">
        <v>40801</v>
      </c>
      <c r="I3009">
        <v>7588</v>
      </c>
      <c r="J3009">
        <v>152.58000000000001</v>
      </c>
      <c r="K3009">
        <v>97.44</v>
      </c>
      <c r="L3009">
        <v>1157777.04</v>
      </c>
      <c r="M3009">
        <v>739374.72</v>
      </c>
      <c r="N3009">
        <v>418402.32</v>
      </c>
    </row>
    <row r="3010" spans="1:14">
      <c r="A3010" t="s">
        <v>40</v>
      </c>
      <c r="B3010" t="s">
        <v>136</v>
      </c>
      <c r="C3010" t="s">
        <v>59</v>
      </c>
      <c r="D3010" t="s">
        <v>17</v>
      </c>
      <c r="E3010" t="s">
        <v>22</v>
      </c>
      <c r="F3010" s="18">
        <v>40707</v>
      </c>
      <c r="G3010">
        <v>365989625</v>
      </c>
      <c r="H3010" s="18">
        <v>40726</v>
      </c>
      <c r="I3010">
        <v>3318</v>
      </c>
      <c r="J3010">
        <v>9.33</v>
      </c>
      <c r="K3010">
        <v>6.92</v>
      </c>
      <c r="L3010">
        <v>30956.94</v>
      </c>
      <c r="M3010">
        <v>22960.560000000001</v>
      </c>
      <c r="N3010">
        <v>7996.38</v>
      </c>
    </row>
    <row r="3011" spans="1:14">
      <c r="A3011" t="s">
        <v>23</v>
      </c>
      <c r="B3011" t="s">
        <v>206</v>
      </c>
      <c r="C3011" t="s">
        <v>79</v>
      </c>
      <c r="D3011" t="s">
        <v>21</v>
      </c>
      <c r="E3011" t="s">
        <v>29</v>
      </c>
      <c r="F3011" s="18">
        <v>42811</v>
      </c>
      <c r="G3011">
        <v>922564303</v>
      </c>
      <c r="H3011" s="18">
        <v>42827</v>
      </c>
      <c r="I3011">
        <v>6134</v>
      </c>
      <c r="J3011">
        <v>668.27</v>
      </c>
      <c r="K3011">
        <v>502.54</v>
      </c>
      <c r="L3011">
        <v>4099168.18</v>
      </c>
      <c r="M3011">
        <v>3082580.36</v>
      </c>
      <c r="N3011">
        <v>1016587.82</v>
      </c>
    </row>
    <row r="3012" spans="1:14">
      <c r="A3012" t="s">
        <v>40</v>
      </c>
      <c r="B3012" t="s">
        <v>113</v>
      </c>
      <c r="C3012" t="s">
        <v>79</v>
      </c>
      <c r="D3012" t="s">
        <v>17</v>
      </c>
      <c r="E3012" t="s">
        <v>18</v>
      </c>
      <c r="F3012" s="18">
        <v>42724</v>
      </c>
      <c r="G3012">
        <v>707857549</v>
      </c>
      <c r="H3012" s="18">
        <v>42751</v>
      </c>
      <c r="I3012">
        <v>9634</v>
      </c>
      <c r="J3012">
        <v>668.27</v>
      </c>
      <c r="K3012">
        <v>502.54</v>
      </c>
      <c r="L3012">
        <v>6438113.1799999997</v>
      </c>
      <c r="M3012">
        <v>4841470.3600000003</v>
      </c>
      <c r="N3012">
        <v>1596642.82</v>
      </c>
    </row>
    <row r="3013" spans="1:14">
      <c r="A3013" t="s">
        <v>23</v>
      </c>
      <c r="B3013" t="s">
        <v>52</v>
      </c>
      <c r="C3013" t="s">
        <v>28</v>
      </c>
      <c r="D3013" t="s">
        <v>21</v>
      </c>
      <c r="E3013" t="s">
        <v>37</v>
      </c>
      <c r="F3013" s="18">
        <v>40591</v>
      </c>
      <c r="G3013">
        <v>928168189</v>
      </c>
      <c r="H3013" s="18">
        <v>40617</v>
      </c>
      <c r="I3013">
        <v>4448</v>
      </c>
      <c r="J3013">
        <v>205.7</v>
      </c>
      <c r="K3013">
        <v>117.11</v>
      </c>
      <c r="L3013">
        <v>914953.6</v>
      </c>
      <c r="M3013">
        <v>520905.28</v>
      </c>
      <c r="N3013">
        <v>394048.32</v>
      </c>
    </row>
    <row r="3014" spans="1:14">
      <c r="A3014" t="s">
        <v>31</v>
      </c>
      <c r="B3014" t="s">
        <v>145</v>
      </c>
      <c r="C3014" t="s">
        <v>59</v>
      </c>
      <c r="D3014" t="s">
        <v>17</v>
      </c>
      <c r="E3014" t="s">
        <v>18</v>
      </c>
      <c r="F3014" s="18">
        <v>42483</v>
      </c>
      <c r="G3014">
        <v>610107553</v>
      </c>
      <c r="H3014" s="18">
        <v>42533</v>
      </c>
      <c r="I3014">
        <v>3238</v>
      </c>
      <c r="J3014">
        <v>9.33</v>
      </c>
      <c r="K3014">
        <v>6.92</v>
      </c>
      <c r="L3014">
        <v>30210.54</v>
      </c>
      <c r="M3014">
        <v>22406.959999999999</v>
      </c>
      <c r="N3014">
        <v>7803.58</v>
      </c>
    </row>
    <row r="3015" spans="1:14">
      <c r="A3015" t="s">
        <v>31</v>
      </c>
      <c r="B3015" t="s">
        <v>149</v>
      </c>
      <c r="C3015" t="s">
        <v>36</v>
      </c>
      <c r="D3015" t="s">
        <v>21</v>
      </c>
      <c r="E3015" t="s">
        <v>37</v>
      </c>
      <c r="F3015" s="18">
        <v>42407</v>
      </c>
      <c r="G3015">
        <v>650599467</v>
      </c>
      <c r="H3015" s="18">
        <v>42430</v>
      </c>
      <c r="I3015">
        <v>5695</v>
      </c>
      <c r="J3015">
        <v>109.28</v>
      </c>
      <c r="K3015">
        <v>35.840000000000003</v>
      </c>
      <c r="L3015">
        <v>622349.6</v>
      </c>
      <c r="M3015">
        <v>204108.79999999999</v>
      </c>
      <c r="N3015">
        <v>418240.8</v>
      </c>
    </row>
    <row r="3016" spans="1:14">
      <c r="A3016" t="s">
        <v>34</v>
      </c>
      <c r="B3016" t="s">
        <v>85</v>
      </c>
      <c r="C3016" t="s">
        <v>16</v>
      </c>
      <c r="D3016" t="s">
        <v>17</v>
      </c>
      <c r="E3016" t="s">
        <v>18</v>
      </c>
      <c r="F3016" s="18">
        <v>40297</v>
      </c>
      <c r="G3016">
        <v>666880261</v>
      </c>
      <c r="H3016" s="18">
        <v>40333</v>
      </c>
      <c r="I3016">
        <v>3544</v>
      </c>
      <c r="J3016">
        <v>255.28</v>
      </c>
      <c r="K3016">
        <v>159.41999999999999</v>
      </c>
      <c r="L3016">
        <v>904712.32</v>
      </c>
      <c r="M3016">
        <v>564984.48</v>
      </c>
      <c r="N3016">
        <v>339727.84</v>
      </c>
    </row>
    <row r="3017" spans="1:14">
      <c r="A3017" t="s">
        <v>23</v>
      </c>
      <c r="B3017" t="s">
        <v>125</v>
      </c>
      <c r="C3017" t="s">
        <v>71</v>
      </c>
      <c r="D3017" t="s">
        <v>17</v>
      </c>
      <c r="E3017" t="s">
        <v>29</v>
      </c>
      <c r="F3017" s="18">
        <v>40620</v>
      </c>
      <c r="G3017">
        <v>346498763</v>
      </c>
      <c r="H3017" s="18">
        <v>40635</v>
      </c>
      <c r="I3017">
        <v>5539</v>
      </c>
      <c r="J3017">
        <v>154.06</v>
      </c>
      <c r="K3017">
        <v>90.93</v>
      </c>
      <c r="L3017">
        <v>853338.34</v>
      </c>
      <c r="M3017">
        <v>503661.27</v>
      </c>
      <c r="N3017">
        <v>349677.07</v>
      </c>
    </row>
    <row r="3018" spans="1:14">
      <c r="A3018" t="s">
        <v>23</v>
      </c>
      <c r="B3018" t="s">
        <v>106</v>
      </c>
      <c r="C3018" t="s">
        <v>25</v>
      </c>
      <c r="D3018" t="s">
        <v>21</v>
      </c>
      <c r="E3018" t="s">
        <v>37</v>
      </c>
      <c r="F3018" s="18">
        <v>42703</v>
      </c>
      <c r="G3018">
        <v>797316300</v>
      </c>
      <c r="H3018" s="18">
        <v>42703</v>
      </c>
      <c r="I3018">
        <v>2466</v>
      </c>
      <c r="J3018">
        <v>47.45</v>
      </c>
      <c r="K3018">
        <v>31.79</v>
      </c>
      <c r="L3018">
        <v>117011.7</v>
      </c>
      <c r="M3018">
        <v>78394.14</v>
      </c>
      <c r="N3018">
        <v>38617.56</v>
      </c>
    </row>
    <row r="3019" spans="1:14">
      <c r="A3019" t="s">
        <v>23</v>
      </c>
      <c r="B3019" t="s">
        <v>208</v>
      </c>
      <c r="C3019" t="s">
        <v>16</v>
      </c>
      <c r="D3019" t="s">
        <v>17</v>
      </c>
      <c r="E3019" t="s">
        <v>37</v>
      </c>
      <c r="F3019" s="18">
        <v>42112</v>
      </c>
      <c r="G3019">
        <v>497506701</v>
      </c>
      <c r="H3019" s="18">
        <v>42134</v>
      </c>
      <c r="I3019">
        <v>2144</v>
      </c>
      <c r="J3019">
        <v>255.28</v>
      </c>
      <c r="K3019">
        <v>159.41999999999999</v>
      </c>
      <c r="L3019">
        <v>547320.31999999995</v>
      </c>
      <c r="M3019">
        <v>341796.48</v>
      </c>
      <c r="N3019">
        <v>205523.84</v>
      </c>
    </row>
    <row r="3020" spans="1:14">
      <c r="A3020" t="s">
        <v>23</v>
      </c>
      <c r="B3020" t="s">
        <v>191</v>
      </c>
      <c r="C3020" t="s">
        <v>33</v>
      </c>
      <c r="D3020" t="s">
        <v>17</v>
      </c>
      <c r="E3020" t="s">
        <v>22</v>
      </c>
      <c r="F3020" s="18">
        <v>40334</v>
      </c>
      <c r="G3020">
        <v>245556294</v>
      </c>
      <c r="H3020" s="18">
        <v>40354</v>
      </c>
      <c r="I3020">
        <v>4419</v>
      </c>
      <c r="J3020">
        <v>81.73</v>
      </c>
      <c r="K3020">
        <v>56.67</v>
      </c>
      <c r="L3020">
        <v>361164.87</v>
      </c>
      <c r="M3020">
        <v>250424.73</v>
      </c>
      <c r="N3020">
        <v>110740.14</v>
      </c>
    </row>
    <row r="3021" spans="1:14">
      <c r="A3021" t="s">
        <v>40</v>
      </c>
      <c r="B3021" t="s">
        <v>165</v>
      </c>
      <c r="C3021" t="s">
        <v>20</v>
      </c>
      <c r="D3021" t="s">
        <v>21</v>
      </c>
      <c r="E3021" t="s">
        <v>18</v>
      </c>
      <c r="F3021" s="18">
        <v>40628</v>
      </c>
      <c r="G3021">
        <v>910263907</v>
      </c>
      <c r="H3021" s="18">
        <v>40654</v>
      </c>
      <c r="I3021">
        <v>6173</v>
      </c>
      <c r="J3021">
        <v>152.58000000000001</v>
      </c>
      <c r="K3021">
        <v>97.44</v>
      </c>
      <c r="L3021">
        <v>941876.34</v>
      </c>
      <c r="M3021">
        <v>601497.12</v>
      </c>
      <c r="N3021">
        <v>340379.22</v>
      </c>
    </row>
    <row r="3022" spans="1:14">
      <c r="A3022" t="s">
        <v>31</v>
      </c>
      <c r="B3022" t="s">
        <v>57</v>
      </c>
      <c r="C3022" t="s">
        <v>50</v>
      </c>
      <c r="D3022" t="s">
        <v>17</v>
      </c>
      <c r="E3022" t="s">
        <v>37</v>
      </c>
      <c r="F3022" s="18">
        <v>41109</v>
      </c>
      <c r="G3022">
        <v>280740869</v>
      </c>
      <c r="H3022" s="18">
        <v>41141</v>
      </c>
      <c r="I3022">
        <v>6317</v>
      </c>
      <c r="J3022">
        <v>421.89</v>
      </c>
      <c r="K3022">
        <v>364.69</v>
      </c>
      <c r="L3022">
        <v>2665079.13</v>
      </c>
      <c r="M3022">
        <v>2303746.73</v>
      </c>
      <c r="N3022">
        <v>361332.4</v>
      </c>
    </row>
    <row r="3023" spans="1:14">
      <c r="A3023" t="s">
        <v>23</v>
      </c>
      <c r="B3023" t="s">
        <v>105</v>
      </c>
      <c r="C3023" t="s">
        <v>33</v>
      </c>
      <c r="D3023" t="s">
        <v>17</v>
      </c>
      <c r="E3023" t="s">
        <v>29</v>
      </c>
      <c r="F3023" s="18">
        <v>41666</v>
      </c>
      <c r="G3023">
        <v>716411006</v>
      </c>
      <c r="H3023" s="18">
        <v>41687</v>
      </c>
      <c r="I3023">
        <v>792</v>
      </c>
      <c r="J3023">
        <v>81.73</v>
      </c>
      <c r="K3023">
        <v>56.67</v>
      </c>
      <c r="L3023">
        <v>64730.16</v>
      </c>
      <c r="M3023">
        <v>44882.64</v>
      </c>
      <c r="N3023">
        <v>19847.52</v>
      </c>
    </row>
    <row r="3024" spans="1:14">
      <c r="A3024" t="s">
        <v>31</v>
      </c>
      <c r="B3024" t="s">
        <v>163</v>
      </c>
      <c r="C3024" t="s">
        <v>36</v>
      </c>
      <c r="D3024" t="s">
        <v>21</v>
      </c>
      <c r="E3024" t="s">
        <v>29</v>
      </c>
      <c r="F3024" s="18">
        <v>42576</v>
      </c>
      <c r="G3024">
        <v>597010648</v>
      </c>
      <c r="H3024" s="18">
        <v>42615</v>
      </c>
      <c r="I3024">
        <v>7572</v>
      </c>
      <c r="J3024">
        <v>109.28</v>
      </c>
      <c r="K3024">
        <v>35.840000000000003</v>
      </c>
      <c r="L3024">
        <v>827468.16</v>
      </c>
      <c r="M3024">
        <v>271380.47999999998</v>
      </c>
      <c r="N3024">
        <v>556087.68000000005</v>
      </c>
    </row>
    <row r="3025" spans="1:14">
      <c r="A3025" t="s">
        <v>14</v>
      </c>
      <c r="B3025" t="s">
        <v>173</v>
      </c>
      <c r="C3025" t="s">
        <v>36</v>
      </c>
      <c r="D3025" t="s">
        <v>21</v>
      </c>
      <c r="E3025" t="s">
        <v>29</v>
      </c>
      <c r="F3025" s="18">
        <v>40355</v>
      </c>
      <c r="G3025">
        <v>172588622</v>
      </c>
      <c r="H3025" s="18">
        <v>40371</v>
      </c>
      <c r="I3025">
        <v>1663</v>
      </c>
      <c r="J3025">
        <v>109.28</v>
      </c>
      <c r="K3025">
        <v>35.840000000000003</v>
      </c>
      <c r="L3025">
        <v>181732.64</v>
      </c>
      <c r="M3025">
        <v>59601.919999999998</v>
      </c>
      <c r="N3025">
        <v>122130.72</v>
      </c>
    </row>
    <row r="3026" spans="1:14">
      <c r="A3026" t="s">
        <v>14</v>
      </c>
      <c r="B3026" t="s">
        <v>174</v>
      </c>
      <c r="C3026" t="s">
        <v>59</v>
      </c>
      <c r="D3026" t="s">
        <v>21</v>
      </c>
      <c r="E3026" t="s">
        <v>29</v>
      </c>
      <c r="F3026" s="18">
        <v>40208</v>
      </c>
      <c r="G3026">
        <v>213506257</v>
      </c>
      <c r="H3026" s="18">
        <v>40209</v>
      </c>
      <c r="I3026">
        <v>101</v>
      </c>
      <c r="J3026">
        <v>9.33</v>
      </c>
      <c r="K3026">
        <v>6.92</v>
      </c>
      <c r="L3026">
        <v>942.33</v>
      </c>
      <c r="M3026">
        <v>698.92</v>
      </c>
      <c r="N3026">
        <v>243.41</v>
      </c>
    </row>
    <row r="3027" spans="1:14">
      <c r="A3027" t="s">
        <v>40</v>
      </c>
      <c r="B3027" t="s">
        <v>114</v>
      </c>
      <c r="C3027" t="s">
        <v>36</v>
      </c>
      <c r="D3027" t="s">
        <v>21</v>
      </c>
      <c r="E3027" t="s">
        <v>18</v>
      </c>
      <c r="F3027" s="18">
        <v>40811</v>
      </c>
      <c r="G3027">
        <v>660437381</v>
      </c>
      <c r="H3027" s="18">
        <v>40840</v>
      </c>
      <c r="I3027">
        <v>6952</v>
      </c>
      <c r="J3027">
        <v>109.28</v>
      </c>
      <c r="K3027">
        <v>35.840000000000003</v>
      </c>
      <c r="L3027">
        <v>759714.56</v>
      </c>
      <c r="M3027">
        <v>249159.67999999999</v>
      </c>
      <c r="N3027">
        <v>510554.88</v>
      </c>
    </row>
    <row r="3028" spans="1:14">
      <c r="A3028" t="s">
        <v>26</v>
      </c>
      <c r="B3028" t="s">
        <v>90</v>
      </c>
      <c r="C3028" t="s">
        <v>33</v>
      </c>
      <c r="D3028" t="s">
        <v>17</v>
      </c>
      <c r="E3028" t="s">
        <v>22</v>
      </c>
      <c r="F3028" s="18">
        <v>41232</v>
      </c>
      <c r="G3028">
        <v>174368321</v>
      </c>
      <c r="H3028" s="18">
        <v>41280</v>
      </c>
      <c r="I3028">
        <v>8316</v>
      </c>
      <c r="J3028">
        <v>81.73</v>
      </c>
      <c r="K3028">
        <v>56.67</v>
      </c>
      <c r="L3028">
        <v>679666.68</v>
      </c>
      <c r="M3028">
        <v>471267.72</v>
      </c>
      <c r="N3028">
        <v>208398.96</v>
      </c>
    </row>
    <row r="3029" spans="1:14">
      <c r="A3029" t="s">
        <v>23</v>
      </c>
      <c r="B3029" t="s">
        <v>116</v>
      </c>
      <c r="C3029" t="s">
        <v>43</v>
      </c>
      <c r="D3029" t="s">
        <v>17</v>
      </c>
      <c r="E3029" t="s">
        <v>18</v>
      </c>
      <c r="F3029" s="18">
        <v>42309</v>
      </c>
      <c r="G3029">
        <v>186597907</v>
      </c>
      <c r="H3029" s="18">
        <v>42353</v>
      </c>
      <c r="I3029">
        <v>7322</v>
      </c>
      <c r="J3029">
        <v>651.21</v>
      </c>
      <c r="K3029">
        <v>524.96</v>
      </c>
      <c r="L3029">
        <v>4768159.62</v>
      </c>
      <c r="M3029">
        <v>3843757.12</v>
      </c>
      <c r="N3029">
        <v>924402.5</v>
      </c>
    </row>
    <row r="3030" spans="1:14">
      <c r="A3030" t="s">
        <v>23</v>
      </c>
      <c r="B3030" t="s">
        <v>132</v>
      </c>
      <c r="C3030" t="s">
        <v>71</v>
      </c>
      <c r="D3030" t="s">
        <v>17</v>
      </c>
      <c r="E3030" t="s">
        <v>29</v>
      </c>
      <c r="F3030" s="18">
        <v>42505</v>
      </c>
      <c r="G3030">
        <v>848737466</v>
      </c>
      <c r="H3030" s="18">
        <v>42521</v>
      </c>
      <c r="I3030">
        <v>9132</v>
      </c>
      <c r="J3030">
        <v>154.06</v>
      </c>
      <c r="K3030">
        <v>90.93</v>
      </c>
      <c r="L3030">
        <v>1406875.92</v>
      </c>
      <c r="M3030">
        <v>830372.76</v>
      </c>
      <c r="N3030">
        <v>576503.16</v>
      </c>
    </row>
    <row r="3031" spans="1:14">
      <c r="A3031" t="s">
        <v>14</v>
      </c>
      <c r="B3031" t="s">
        <v>48</v>
      </c>
      <c r="C3031" t="s">
        <v>79</v>
      </c>
      <c r="D3031" t="s">
        <v>17</v>
      </c>
      <c r="E3031" t="s">
        <v>22</v>
      </c>
      <c r="F3031" s="18">
        <v>42052</v>
      </c>
      <c r="G3031">
        <v>582710826</v>
      </c>
      <c r="H3031" s="18">
        <v>42055</v>
      </c>
      <c r="I3031">
        <v>5937</v>
      </c>
      <c r="J3031">
        <v>668.27</v>
      </c>
      <c r="K3031">
        <v>502.54</v>
      </c>
      <c r="L3031">
        <v>3967518.99</v>
      </c>
      <c r="M3031">
        <v>2983579.98</v>
      </c>
      <c r="N3031">
        <v>983939.01</v>
      </c>
    </row>
    <row r="3032" spans="1:14">
      <c r="A3032" t="s">
        <v>23</v>
      </c>
      <c r="B3032" t="s">
        <v>168</v>
      </c>
      <c r="C3032" t="s">
        <v>43</v>
      </c>
      <c r="D3032" t="s">
        <v>17</v>
      </c>
      <c r="E3032" t="s">
        <v>37</v>
      </c>
      <c r="F3032" s="18">
        <v>41574</v>
      </c>
      <c r="G3032">
        <v>130754315</v>
      </c>
      <c r="H3032" s="18">
        <v>41580</v>
      </c>
      <c r="I3032">
        <v>1962</v>
      </c>
      <c r="J3032">
        <v>651.21</v>
      </c>
      <c r="K3032">
        <v>524.96</v>
      </c>
      <c r="L3032">
        <v>1277674.02</v>
      </c>
      <c r="M3032">
        <v>1029971.52</v>
      </c>
      <c r="N3032">
        <v>247702.5</v>
      </c>
    </row>
    <row r="3033" spans="1:14">
      <c r="A3033" t="s">
        <v>14</v>
      </c>
      <c r="B3033" t="s">
        <v>64</v>
      </c>
      <c r="C3033" t="s">
        <v>25</v>
      </c>
      <c r="D3033" t="s">
        <v>17</v>
      </c>
      <c r="E3033" t="s">
        <v>29</v>
      </c>
      <c r="F3033" s="18">
        <v>40698</v>
      </c>
      <c r="G3033">
        <v>305416762</v>
      </c>
      <c r="H3033" s="18">
        <v>40714</v>
      </c>
      <c r="I3033">
        <v>8462</v>
      </c>
      <c r="J3033">
        <v>47.45</v>
      </c>
      <c r="K3033">
        <v>31.79</v>
      </c>
      <c r="L3033">
        <v>401521.9</v>
      </c>
      <c r="M3033">
        <v>269006.98</v>
      </c>
      <c r="N3033">
        <v>132514.92000000001</v>
      </c>
    </row>
    <row r="3034" spans="1:14">
      <c r="A3034" t="s">
        <v>14</v>
      </c>
      <c r="B3034" t="s">
        <v>15</v>
      </c>
      <c r="C3034" t="s">
        <v>25</v>
      </c>
      <c r="D3034" t="s">
        <v>21</v>
      </c>
      <c r="E3034" t="s">
        <v>29</v>
      </c>
      <c r="F3034" s="18">
        <v>42209</v>
      </c>
      <c r="G3034">
        <v>639559495</v>
      </c>
      <c r="H3034" s="18">
        <v>42243</v>
      </c>
      <c r="I3034">
        <v>8722</v>
      </c>
      <c r="J3034">
        <v>47.45</v>
      </c>
      <c r="K3034">
        <v>31.79</v>
      </c>
      <c r="L3034">
        <v>413858.9</v>
      </c>
      <c r="M3034">
        <v>277272.38</v>
      </c>
      <c r="N3034">
        <v>136586.51999999999</v>
      </c>
    </row>
    <row r="3035" spans="1:14">
      <c r="A3035" t="s">
        <v>40</v>
      </c>
      <c r="B3035" t="s">
        <v>86</v>
      </c>
      <c r="C3035" t="s">
        <v>33</v>
      </c>
      <c r="D3035" t="s">
        <v>17</v>
      </c>
      <c r="E3035" t="s">
        <v>29</v>
      </c>
      <c r="F3035" s="18">
        <v>42365</v>
      </c>
      <c r="G3035">
        <v>736356341</v>
      </c>
      <c r="H3035" s="18">
        <v>42366</v>
      </c>
      <c r="I3035">
        <v>3060</v>
      </c>
      <c r="J3035">
        <v>81.73</v>
      </c>
      <c r="K3035">
        <v>56.67</v>
      </c>
      <c r="L3035">
        <v>250093.8</v>
      </c>
      <c r="M3035">
        <v>173410.2</v>
      </c>
      <c r="N3035">
        <v>76683.600000000006</v>
      </c>
    </row>
    <row r="3036" spans="1:14">
      <c r="A3036" t="s">
        <v>23</v>
      </c>
      <c r="B3036" t="s">
        <v>94</v>
      </c>
      <c r="C3036" t="s">
        <v>43</v>
      </c>
      <c r="D3036" t="s">
        <v>21</v>
      </c>
      <c r="E3036" t="s">
        <v>18</v>
      </c>
      <c r="F3036" s="18">
        <v>40576</v>
      </c>
      <c r="G3036">
        <v>719293630</v>
      </c>
      <c r="H3036" s="18">
        <v>40599</v>
      </c>
      <c r="I3036">
        <v>3824</v>
      </c>
      <c r="J3036">
        <v>651.21</v>
      </c>
      <c r="K3036">
        <v>524.96</v>
      </c>
      <c r="L3036">
        <v>2490227.04</v>
      </c>
      <c r="M3036">
        <v>2007447.04</v>
      </c>
      <c r="N3036">
        <v>482780</v>
      </c>
    </row>
    <row r="3037" spans="1:14">
      <c r="A3037" t="s">
        <v>14</v>
      </c>
      <c r="B3037" t="s">
        <v>211</v>
      </c>
      <c r="C3037" t="s">
        <v>33</v>
      </c>
      <c r="D3037" t="s">
        <v>17</v>
      </c>
      <c r="E3037" t="s">
        <v>29</v>
      </c>
      <c r="F3037" s="18">
        <v>40795</v>
      </c>
      <c r="G3037">
        <v>782170188</v>
      </c>
      <c r="H3037" s="18">
        <v>40837</v>
      </c>
      <c r="I3037">
        <v>395</v>
      </c>
      <c r="J3037">
        <v>81.73</v>
      </c>
      <c r="K3037">
        <v>56.67</v>
      </c>
      <c r="L3037">
        <v>32283.35</v>
      </c>
      <c r="M3037">
        <v>22384.65</v>
      </c>
      <c r="N3037">
        <v>9898.7000000000007</v>
      </c>
    </row>
    <row r="3038" spans="1:14">
      <c r="A3038" t="s">
        <v>40</v>
      </c>
      <c r="B3038" t="s">
        <v>201</v>
      </c>
      <c r="C3038" t="s">
        <v>71</v>
      </c>
      <c r="D3038" t="s">
        <v>21</v>
      </c>
      <c r="E3038" t="s">
        <v>18</v>
      </c>
      <c r="F3038" s="18">
        <v>41828</v>
      </c>
      <c r="G3038">
        <v>739097344</v>
      </c>
      <c r="H3038" s="18">
        <v>41840</v>
      </c>
      <c r="I3038">
        <v>4183</v>
      </c>
      <c r="J3038">
        <v>154.06</v>
      </c>
      <c r="K3038">
        <v>90.93</v>
      </c>
      <c r="L3038">
        <v>644432.98</v>
      </c>
      <c r="M3038">
        <v>380360.19</v>
      </c>
      <c r="N3038">
        <v>264072.78999999998</v>
      </c>
    </row>
    <row r="3039" spans="1:14">
      <c r="A3039" t="s">
        <v>31</v>
      </c>
      <c r="B3039" t="s">
        <v>61</v>
      </c>
      <c r="C3039" t="s">
        <v>79</v>
      </c>
      <c r="D3039" t="s">
        <v>17</v>
      </c>
      <c r="E3039" t="s">
        <v>37</v>
      </c>
      <c r="F3039" s="18">
        <v>41489</v>
      </c>
      <c r="G3039">
        <v>474498927</v>
      </c>
      <c r="H3039" s="18">
        <v>41520</v>
      </c>
      <c r="I3039">
        <v>3632</v>
      </c>
      <c r="J3039">
        <v>668.27</v>
      </c>
      <c r="K3039">
        <v>502.54</v>
      </c>
      <c r="L3039">
        <v>2427156.64</v>
      </c>
      <c r="M3039">
        <v>1825225.28</v>
      </c>
      <c r="N3039">
        <v>601931.36</v>
      </c>
    </row>
    <row r="3040" spans="1:14">
      <c r="A3040" t="s">
        <v>40</v>
      </c>
      <c r="B3040" t="s">
        <v>131</v>
      </c>
      <c r="C3040" t="s">
        <v>20</v>
      </c>
      <c r="D3040" t="s">
        <v>17</v>
      </c>
      <c r="E3040" t="s">
        <v>18</v>
      </c>
      <c r="F3040" s="18">
        <v>40747</v>
      </c>
      <c r="G3040">
        <v>393111264</v>
      </c>
      <c r="H3040" s="18">
        <v>40750</v>
      </c>
      <c r="I3040">
        <v>9214</v>
      </c>
      <c r="J3040">
        <v>152.58000000000001</v>
      </c>
      <c r="K3040">
        <v>97.44</v>
      </c>
      <c r="L3040">
        <v>1405872.12</v>
      </c>
      <c r="M3040">
        <v>897812.16</v>
      </c>
      <c r="N3040">
        <v>508059.96</v>
      </c>
    </row>
    <row r="3041" spans="1:14">
      <c r="A3041" t="s">
        <v>40</v>
      </c>
      <c r="B3041" t="s">
        <v>189</v>
      </c>
      <c r="C3041" t="s">
        <v>50</v>
      </c>
      <c r="D3041" t="s">
        <v>17</v>
      </c>
      <c r="E3041" t="s">
        <v>22</v>
      </c>
      <c r="F3041" s="18">
        <v>42340</v>
      </c>
      <c r="G3041">
        <v>969983184</v>
      </c>
      <c r="H3041" s="18">
        <v>42367</v>
      </c>
      <c r="I3041">
        <v>8434</v>
      </c>
      <c r="J3041">
        <v>421.89</v>
      </c>
      <c r="K3041">
        <v>364.69</v>
      </c>
      <c r="L3041">
        <v>3558220.26</v>
      </c>
      <c r="M3041">
        <v>3075795.46</v>
      </c>
      <c r="N3041">
        <v>482424.8</v>
      </c>
    </row>
    <row r="3042" spans="1:14">
      <c r="A3042" t="s">
        <v>53</v>
      </c>
      <c r="B3042" t="s">
        <v>219</v>
      </c>
      <c r="C3042" t="s">
        <v>20</v>
      </c>
      <c r="D3042" t="s">
        <v>21</v>
      </c>
      <c r="E3042" t="s">
        <v>18</v>
      </c>
      <c r="F3042" s="18">
        <v>41102</v>
      </c>
      <c r="G3042">
        <v>500476014</v>
      </c>
      <c r="H3042" s="18">
        <v>41112</v>
      </c>
      <c r="I3042">
        <v>829</v>
      </c>
      <c r="J3042">
        <v>152.58000000000001</v>
      </c>
      <c r="K3042">
        <v>97.44</v>
      </c>
      <c r="L3042">
        <v>126488.82</v>
      </c>
      <c r="M3042">
        <v>80777.759999999995</v>
      </c>
      <c r="N3042">
        <v>45711.06</v>
      </c>
    </row>
    <row r="3043" spans="1:14">
      <c r="A3043" t="s">
        <v>40</v>
      </c>
      <c r="B3043" t="s">
        <v>77</v>
      </c>
      <c r="C3043" t="s">
        <v>59</v>
      </c>
      <c r="D3043" t="s">
        <v>21</v>
      </c>
      <c r="E3043" t="s">
        <v>37</v>
      </c>
      <c r="F3043" s="18">
        <v>41933</v>
      </c>
      <c r="G3043">
        <v>950263583</v>
      </c>
      <c r="H3043" s="18">
        <v>41933</v>
      </c>
      <c r="I3043">
        <v>2966</v>
      </c>
      <c r="J3043">
        <v>9.33</v>
      </c>
      <c r="K3043">
        <v>6.92</v>
      </c>
      <c r="L3043">
        <v>27672.78</v>
      </c>
      <c r="M3043">
        <v>20524.72</v>
      </c>
      <c r="N3043">
        <v>7148.06</v>
      </c>
    </row>
    <row r="3044" spans="1:14">
      <c r="A3044" t="s">
        <v>40</v>
      </c>
      <c r="B3044" t="s">
        <v>86</v>
      </c>
      <c r="C3044" t="s">
        <v>20</v>
      </c>
      <c r="D3044" t="s">
        <v>21</v>
      </c>
      <c r="E3044" t="s">
        <v>29</v>
      </c>
      <c r="F3044" s="18">
        <v>41825</v>
      </c>
      <c r="G3044">
        <v>305332219</v>
      </c>
      <c r="H3044" s="18">
        <v>41832</v>
      </c>
      <c r="I3044">
        <v>3444</v>
      </c>
      <c r="J3044">
        <v>152.58000000000001</v>
      </c>
      <c r="K3044">
        <v>97.44</v>
      </c>
      <c r="L3044">
        <v>525485.52</v>
      </c>
      <c r="M3044">
        <v>335583.36</v>
      </c>
      <c r="N3044">
        <v>189902.16</v>
      </c>
    </row>
    <row r="3045" spans="1:14">
      <c r="A3045" t="s">
        <v>14</v>
      </c>
      <c r="B3045" t="s">
        <v>161</v>
      </c>
      <c r="C3045" t="s">
        <v>16</v>
      </c>
      <c r="D3045" t="s">
        <v>17</v>
      </c>
      <c r="E3045" t="s">
        <v>22</v>
      </c>
      <c r="F3045" s="18">
        <v>42309</v>
      </c>
      <c r="G3045">
        <v>221980750</v>
      </c>
      <c r="H3045" s="18">
        <v>42341</v>
      </c>
      <c r="I3045">
        <v>7892</v>
      </c>
      <c r="J3045">
        <v>255.28</v>
      </c>
      <c r="K3045">
        <v>159.41999999999999</v>
      </c>
      <c r="L3045">
        <v>2014669.76</v>
      </c>
      <c r="M3045">
        <v>1258142.6399999999</v>
      </c>
      <c r="N3045">
        <v>756527.12</v>
      </c>
    </row>
    <row r="3046" spans="1:14">
      <c r="A3046" t="s">
        <v>26</v>
      </c>
      <c r="B3046" t="s">
        <v>90</v>
      </c>
      <c r="C3046" t="s">
        <v>50</v>
      </c>
      <c r="D3046" t="s">
        <v>17</v>
      </c>
      <c r="E3046" t="s">
        <v>37</v>
      </c>
      <c r="F3046" s="18">
        <v>42538</v>
      </c>
      <c r="G3046">
        <v>176820504</v>
      </c>
      <c r="H3046" s="18">
        <v>42573</v>
      </c>
      <c r="I3046">
        <v>3971</v>
      </c>
      <c r="J3046">
        <v>421.89</v>
      </c>
      <c r="K3046">
        <v>364.69</v>
      </c>
      <c r="L3046">
        <v>1675325.19</v>
      </c>
      <c r="M3046">
        <v>1448183.99</v>
      </c>
      <c r="N3046">
        <v>227141.2</v>
      </c>
    </row>
    <row r="3047" spans="1:14">
      <c r="A3047" t="s">
        <v>23</v>
      </c>
      <c r="B3047" t="s">
        <v>147</v>
      </c>
      <c r="C3047" t="s">
        <v>43</v>
      </c>
      <c r="D3047" t="s">
        <v>21</v>
      </c>
      <c r="E3047" t="s">
        <v>22</v>
      </c>
      <c r="F3047" s="18">
        <v>40670</v>
      </c>
      <c r="G3047">
        <v>616775310</v>
      </c>
      <c r="H3047" s="18">
        <v>40687</v>
      </c>
      <c r="I3047">
        <v>6375</v>
      </c>
      <c r="J3047">
        <v>651.21</v>
      </c>
      <c r="K3047">
        <v>524.96</v>
      </c>
      <c r="L3047">
        <v>4151463.75</v>
      </c>
      <c r="M3047">
        <v>3346620</v>
      </c>
      <c r="N3047">
        <v>804843.75</v>
      </c>
    </row>
    <row r="3048" spans="1:14">
      <c r="A3048" t="s">
        <v>40</v>
      </c>
      <c r="B3048" t="s">
        <v>77</v>
      </c>
      <c r="C3048" t="s">
        <v>36</v>
      </c>
      <c r="D3048" t="s">
        <v>17</v>
      </c>
      <c r="E3048" t="s">
        <v>29</v>
      </c>
      <c r="F3048" s="18">
        <v>40787</v>
      </c>
      <c r="G3048">
        <v>709081494</v>
      </c>
      <c r="H3048" s="18">
        <v>40829</v>
      </c>
      <c r="I3048">
        <v>1826</v>
      </c>
      <c r="J3048">
        <v>109.28</v>
      </c>
      <c r="K3048">
        <v>35.840000000000003</v>
      </c>
      <c r="L3048">
        <v>199545.28</v>
      </c>
      <c r="M3048">
        <v>65443.839999999997</v>
      </c>
      <c r="N3048">
        <v>134101.44</v>
      </c>
    </row>
    <row r="3049" spans="1:14">
      <c r="A3049" t="s">
        <v>23</v>
      </c>
      <c r="B3049" t="s">
        <v>80</v>
      </c>
      <c r="C3049" t="s">
        <v>59</v>
      </c>
      <c r="D3049" t="s">
        <v>21</v>
      </c>
      <c r="E3049" t="s">
        <v>29</v>
      </c>
      <c r="F3049" s="18">
        <v>40441</v>
      </c>
      <c r="G3049">
        <v>591287887</v>
      </c>
      <c r="H3049" s="18">
        <v>40453</v>
      </c>
      <c r="I3049">
        <v>4080</v>
      </c>
      <c r="J3049">
        <v>9.33</v>
      </c>
      <c r="K3049">
        <v>6.92</v>
      </c>
      <c r="L3049">
        <v>38066.400000000001</v>
      </c>
      <c r="M3049">
        <v>28233.599999999999</v>
      </c>
      <c r="N3049">
        <v>9832.7999999999993</v>
      </c>
    </row>
    <row r="3050" spans="1:14">
      <c r="A3050" t="s">
        <v>40</v>
      </c>
      <c r="B3050" t="s">
        <v>78</v>
      </c>
      <c r="C3050" t="s">
        <v>33</v>
      </c>
      <c r="D3050" t="s">
        <v>21</v>
      </c>
      <c r="E3050" t="s">
        <v>37</v>
      </c>
      <c r="F3050" s="18">
        <v>40343</v>
      </c>
      <c r="G3050">
        <v>921255815</v>
      </c>
      <c r="H3050" s="18">
        <v>40387</v>
      </c>
      <c r="I3050">
        <v>8923</v>
      </c>
      <c r="J3050">
        <v>81.73</v>
      </c>
      <c r="K3050">
        <v>56.67</v>
      </c>
      <c r="L3050">
        <v>729276.79</v>
      </c>
      <c r="M3050">
        <v>505666.41</v>
      </c>
      <c r="N3050">
        <v>223610.38</v>
      </c>
    </row>
    <row r="3051" spans="1:14">
      <c r="A3051" t="s">
        <v>40</v>
      </c>
      <c r="B3051" t="s">
        <v>201</v>
      </c>
      <c r="C3051" t="s">
        <v>50</v>
      </c>
      <c r="D3051" t="s">
        <v>17</v>
      </c>
      <c r="E3051" t="s">
        <v>18</v>
      </c>
      <c r="F3051" s="18">
        <v>40207</v>
      </c>
      <c r="G3051">
        <v>627159106</v>
      </c>
      <c r="H3051" s="18">
        <v>40246</v>
      </c>
      <c r="I3051">
        <v>9171</v>
      </c>
      <c r="J3051">
        <v>421.89</v>
      </c>
      <c r="K3051">
        <v>364.69</v>
      </c>
      <c r="L3051">
        <v>3869153.19</v>
      </c>
      <c r="M3051">
        <v>3344571.99</v>
      </c>
      <c r="N3051">
        <v>524581.19999999995</v>
      </c>
    </row>
    <row r="3052" spans="1:14">
      <c r="A3052" t="s">
        <v>26</v>
      </c>
      <c r="B3052" t="s">
        <v>90</v>
      </c>
      <c r="C3052" t="s">
        <v>79</v>
      </c>
      <c r="D3052" t="s">
        <v>17</v>
      </c>
      <c r="E3052" t="s">
        <v>29</v>
      </c>
      <c r="F3052" s="18">
        <v>42904</v>
      </c>
      <c r="G3052">
        <v>957484090</v>
      </c>
      <c r="H3052" s="18">
        <v>42919</v>
      </c>
      <c r="I3052">
        <v>9674</v>
      </c>
      <c r="J3052">
        <v>668.27</v>
      </c>
      <c r="K3052">
        <v>502.54</v>
      </c>
      <c r="L3052">
        <v>6464843.9800000004</v>
      </c>
      <c r="M3052">
        <v>4861571.96</v>
      </c>
      <c r="N3052">
        <v>1603272.02</v>
      </c>
    </row>
    <row r="3053" spans="1:14">
      <c r="A3053" t="s">
        <v>53</v>
      </c>
      <c r="B3053" t="s">
        <v>210</v>
      </c>
      <c r="C3053" t="s">
        <v>43</v>
      </c>
      <c r="D3053" t="s">
        <v>17</v>
      </c>
      <c r="E3053" t="s">
        <v>22</v>
      </c>
      <c r="F3053" s="18">
        <v>42010</v>
      </c>
      <c r="G3053">
        <v>531029593</v>
      </c>
      <c r="H3053" s="18">
        <v>42037</v>
      </c>
      <c r="I3053">
        <v>2312</v>
      </c>
      <c r="J3053">
        <v>651.21</v>
      </c>
      <c r="K3053">
        <v>524.96</v>
      </c>
      <c r="L3053">
        <v>1505597.52</v>
      </c>
      <c r="M3053">
        <v>1213707.52</v>
      </c>
      <c r="N3053">
        <v>291890</v>
      </c>
    </row>
    <row r="3054" spans="1:14">
      <c r="A3054" t="s">
        <v>31</v>
      </c>
      <c r="B3054" t="s">
        <v>49</v>
      </c>
      <c r="C3054" t="s">
        <v>71</v>
      </c>
      <c r="D3054" t="s">
        <v>21</v>
      </c>
      <c r="E3054" t="s">
        <v>22</v>
      </c>
      <c r="F3054" s="18">
        <v>42558</v>
      </c>
      <c r="G3054">
        <v>286906945</v>
      </c>
      <c r="H3054" s="18">
        <v>42603</v>
      </c>
      <c r="I3054">
        <v>996</v>
      </c>
      <c r="J3054">
        <v>154.06</v>
      </c>
      <c r="K3054">
        <v>90.93</v>
      </c>
      <c r="L3054">
        <v>153443.76</v>
      </c>
      <c r="M3054">
        <v>90566.28</v>
      </c>
      <c r="N3054">
        <v>62877.48</v>
      </c>
    </row>
    <row r="3055" spans="1:14">
      <c r="A3055" t="s">
        <v>23</v>
      </c>
      <c r="B3055" t="s">
        <v>181</v>
      </c>
      <c r="C3055" t="s">
        <v>36</v>
      </c>
      <c r="D3055" t="s">
        <v>17</v>
      </c>
      <c r="E3055" t="s">
        <v>18</v>
      </c>
      <c r="F3055" s="18">
        <v>40286</v>
      </c>
      <c r="G3055">
        <v>334539973</v>
      </c>
      <c r="H3055" s="18">
        <v>40309</v>
      </c>
      <c r="I3055">
        <v>6667</v>
      </c>
      <c r="J3055">
        <v>109.28</v>
      </c>
      <c r="K3055">
        <v>35.840000000000003</v>
      </c>
      <c r="L3055">
        <v>728569.76</v>
      </c>
      <c r="M3055">
        <v>238945.28</v>
      </c>
      <c r="N3055">
        <v>489624.48</v>
      </c>
    </row>
    <row r="3056" spans="1:14">
      <c r="A3056" t="s">
        <v>23</v>
      </c>
      <c r="B3056" t="s">
        <v>207</v>
      </c>
      <c r="C3056" t="s">
        <v>20</v>
      </c>
      <c r="D3056" t="s">
        <v>21</v>
      </c>
      <c r="E3056" t="s">
        <v>22</v>
      </c>
      <c r="F3056" s="18">
        <v>42385</v>
      </c>
      <c r="G3056">
        <v>403665006</v>
      </c>
      <c r="H3056" s="18">
        <v>42419</v>
      </c>
      <c r="I3056">
        <v>2300</v>
      </c>
      <c r="J3056">
        <v>152.58000000000001</v>
      </c>
      <c r="K3056">
        <v>97.44</v>
      </c>
      <c r="L3056">
        <v>350934</v>
      </c>
      <c r="M3056">
        <v>224112</v>
      </c>
      <c r="N3056">
        <v>126822</v>
      </c>
    </row>
    <row r="3057" spans="1:14">
      <c r="A3057" t="s">
        <v>53</v>
      </c>
      <c r="B3057" t="s">
        <v>142</v>
      </c>
      <c r="C3057" t="s">
        <v>25</v>
      </c>
      <c r="D3057" t="s">
        <v>21</v>
      </c>
      <c r="E3057" t="s">
        <v>22</v>
      </c>
      <c r="F3057" s="18">
        <v>41225</v>
      </c>
      <c r="G3057">
        <v>294330871</v>
      </c>
      <c r="H3057" s="18">
        <v>41259</v>
      </c>
      <c r="I3057">
        <v>7900</v>
      </c>
      <c r="J3057">
        <v>47.45</v>
      </c>
      <c r="K3057">
        <v>31.79</v>
      </c>
      <c r="L3057">
        <v>374855</v>
      </c>
      <c r="M3057">
        <v>251141</v>
      </c>
      <c r="N3057">
        <v>123714</v>
      </c>
    </row>
    <row r="3058" spans="1:14">
      <c r="A3058" t="s">
        <v>14</v>
      </c>
      <c r="B3058" t="s">
        <v>157</v>
      </c>
      <c r="C3058" t="s">
        <v>16</v>
      </c>
      <c r="D3058" t="s">
        <v>21</v>
      </c>
      <c r="E3058" t="s">
        <v>37</v>
      </c>
      <c r="F3058" s="18">
        <v>40624</v>
      </c>
      <c r="G3058">
        <v>326898896</v>
      </c>
      <c r="H3058" s="18">
        <v>40670</v>
      </c>
      <c r="I3058">
        <v>5503</v>
      </c>
      <c r="J3058">
        <v>255.28</v>
      </c>
      <c r="K3058">
        <v>159.41999999999999</v>
      </c>
      <c r="L3058">
        <v>1404805.84</v>
      </c>
      <c r="M3058">
        <v>877288.26</v>
      </c>
      <c r="N3058">
        <v>527517.57999999996</v>
      </c>
    </row>
    <row r="3059" spans="1:14">
      <c r="A3059" t="s">
        <v>23</v>
      </c>
      <c r="B3059" t="s">
        <v>112</v>
      </c>
      <c r="C3059" t="s">
        <v>45</v>
      </c>
      <c r="D3059" t="s">
        <v>21</v>
      </c>
      <c r="E3059" t="s">
        <v>37</v>
      </c>
      <c r="F3059" s="18">
        <v>40646</v>
      </c>
      <c r="G3059">
        <v>892042911</v>
      </c>
      <c r="H3059" s="18">
        <v>40675</v>
      </c>
      <c r="I3059">
        <v>4175</v>
      </c>
      <c r="J3059">
        <v>437.2</v>
      </c>
      <c r="K3059">
        <v>263.33</v>
      </c>
      <c r="L3059">
        <v>1825310</v>
      </c>
      <c r="M3059">
        <v>1099402.75</v>
      </c>
      <c r="N3059">
        <v>725907.25</v>
      </c>
    </row>
    <row r="3060" spans="1:14">
      <c r="A3060" t="s">
        <v>40</v>
      </c>
      <c r="B3060" t="s">
        <v>189</v>
      </c>
      <c r="C3060" t="s">
        <v>43</v>
      </c>
      <c r="D3060" t="s">
        <v>21</v>
      </c>
      <c r="E3060" t="s">
        <v>37</v>
      </c>
      <c r="F3060" s="18">
        <v>41738</v>
      </c>
      <c r="G3060">
        <v>200749242</v>
      </c>
      <c r="H3060" s="18">
        <v>41744</v>
      </c>
      <c r="I3060">
        <v>5017</v>
      </c>
      <c r="J3060">
        <v>651.21</v>
      </c>
      <c r="K3060">
        <v>524.96</v>
      </c>
      <c r="L3060">
        <v>3267120.57</v>
      </c>
      <c r="M3060">
        <v>2633724.3199999998</v>
      </c>
      <c r="N3060">
        <v>633396.25</v>
      </c>
    </row>
    <row r="3061" spans="1:14">
      <c r="A3061" t="s">
        <v>40</v>
      </c>
      <c r="B3061" t="s">
        <v>189</v>
      </c>
      <c r="C3061" t="s">
        <v>36</v>
      </c>
      <c r="D3061" t="s">
        <v>21</v>
      </c>
      <c r="E3061" t="s">
        <v>29</v>
      </c>
      <c r="F3061" s="18">
        <v>40591</v>
      </c>
      <c r="G3061">
        <v>134316718</v>
      </c>
      <c r="H3061" s="18">
        <v>40632</v>
      </c>
      <c r="I3061">
        <v>6157</v>
      </c>
      <c r="J3061">
        <v>109.28</v>
      </c>
      <c r="K3061">
        <v>35.840000000000003</v>
      </c>
      <c r="L3061">
        <v>672836.96</v>
      </c>
      <c r="M3061">
        <v>220666.88</v>
      </c>
      <c r="N3061">
        <v>452170.08</v>
      </c>
    </row>
    <row r="3062" spans="1:14">
      <c r="A3062" t="s">
        <v>23</v>
      </c>
      <c r="B3062" t="s">
        <v>118</v>
      </c>
      <c r="C3062" t="s">
        <v>79</v>
      </c>
      <c r="D3062" t="s">
        <v>17</v>
      </c>
      <c r="E3062" t="s">
        <v>22</v>
      </c>
      <c r="F3062" s="18">
        <v>42581</v>
      </c>
      <c r="G3062">
        <v>394356667</v>
      </c>
      <c r="H3062" s="18">
        <v>42586</v>
      </c>
      <c r="I3062">
        <v>7756</v>
      </c>
      <c r="J3062">
        <v>668.27</v>
      </c>
      <c r="K3062">
        <v>502.54</v>
      </c>
      <c r="L3062">
        <v>5183102.12</v>
      </c>
      <c r="M3062">
        <v>3897700.24</v>
      </c>
      <c r="N3062">
        <v>1285401.8799999999</v>
      </c>
    </row>
    <row r="3063" spans="1:14">
      <c r="A3063" t="s">
        <v>23</v>
      </c>
      <c r="B3063" t="s">
        <v>128</v>
      </c>
      <c r="C3063" t="s">
        <v>59</v>
      </c>
      <c r="D3063" t="s">
        <v>21</v>
      </c>
      <c r="E3063" t="s">
        <v>18</v>
      </c>
      <c r="F3063" s="18">
        <v>41028</v>
      </c>
      <c r="G3063">
        <v>752792918</v>
      </c>
      <c r="H3063" s="18">
        <v>41041</v>
      </c>
      <c r="I3063">
        <v>7008</v>
      </c>
      <c r="J3063">
        <v>9.33</v>
      </c>
      <c r="K3063">
        <v>6.92</v>
      </c>
      <c r="L3063">
        <v>65384.639999999999</v>
      </c>
      <c r="M3063">
        <v>48495.360000000001</v>
      </c>
      <c r="N3063">
        <v>16889.28</v>
      </c>
    </row>
    <row r="3064" spans="1:14">
      <c r="A3064" t="s">
        <v>40</v>
      </c>
      <c r="B3064" t="s">
        <v>216</v>
      </c>
      <c r="C3064" t="s">
        <v>20</v>
      </c>
      <c r="D3064" t="s">
        <v>21</v>
      </c>
      <c r="E3064" t="s">
        <v>29</v>
      </c>
      <c r="F3064" s="18">
        <v>40702</v>
      </c>
      <c r="G3064">
        <v>601861798</v>
      </c>
      <c r="H3064" s="18">
        <v>40744</v>
      </c>
      <c r="I3064">
        <v>3136</v>
      </c>
      <c r="J3064">
        <v>152.58000000000001</v>
      </c>
      <c r="K3064">
        <v>97.44</v>
      </c>
      <c r="L3064">
        <v>478490.88</v>
      </c>
      <c r="M3064">
        <v>305571.84000000003</v>
      </c>
      <c r="N3064">
        <v>172919.04000000001</v>
      </c>
    </row>
    <row r="3065" spans="1:14">
      <c r="A3065" t="s">
        <v>14</v>
      </c>
      <c r="B3065" t="s">
        <v>47</v>
      </c>
      <c r="C3065" t="s">
        <v>59</v>
      </c>
      <c r="D3065" t="s">
        <v>21</v>
      </c>
      <c r="E3065" t="s">
        <v>37</v>
      </c>
      <c r="F3065" s="18">
        <v>42616</v>
      </c>
      <c r="G3065">
        <v>304112136</v>
      </c>
      <c r="H3065" s="18">
        <v>42620</v>
      </c>
      <c r="I3065">
        <v>2394</v>
      </c>
      <c r="J3065">
        <v>9.33</v>
      </c>
      <c r="K3065">
        <v>6.92</v>
      </c>
      <c r="L3065">
        <v>22336.02</v>
      </c>
      <c r="M3065">
        <v>16566.48</v>
      </c>
      <c r="N3065">
        <v>5769.54</v>
      </c>
    </row>
    <row r="3066" spans="1:14">
      <c r="A3066" t="s">
        <v>31</v>
      </c>
      <c r="B3066" t="s">
        <v>67</v>
      </c>
      <c r="C3066" t="s">
        <v>36</v>
      </c>
      <c r="D3066" t="s">
        <v>17</v>
      </c>
      <c r="E3066" t="s">
        <v>18</v>
      </c>
      <c r="F3066" s="18">
        <v>42637</v>
      </c>
      <c r="G3066">
        <v>742405259</v>
      </c>
      <c r="H3066" s="18">
        <v>42667</v>
      </c>
      <c r="I3066">
        <v>3069</v>
      </c>
      <c r="J3066">
        <v>109.28</v>
      </c>
      <c r="K3066">
        <v>35.840000000000003</v>
      </c>
      <c r="L3066">
        <v>335380.32</v>
      </c>
      <c r="M3066">
        <v>109992.96000000001</v>
      </c>
      <c r="N3066">
        <v>225387.36</v>
      </c>
    </row>
    <row r="3067" spans="1:14">
      <c r="A3067" t="s">
        <v>40</v>
      </c>
      <c r="B3067" t="s">
        <v>214</v>
      </c>
      <c r="C3067" t="s">
        <v>16</v>
      </c>
      <c r="D3067" t="s">
        <v>17</v>
      </c>
      <c r="E3067" t="s">
        <v>29</v>
      </c>
      <c r="F3067" s="18">
        <v>41173</v>
      </c>
      <c r="G3067">
        <v>169914996</v>
      </c>
      <c r="H3067" s="18">
        <v>41207</v>
      </c>
      <c r="I3067">
        <v>478</v>
      </c>
      <c r="J3067">
        <v>255.28</v>
      </c>
      <c r="K3067">
        <v>159.41999999999999</v>
      </c>
      <c r="L3067">
        <v>122023.84</v>
      </c>
      <c r="M3067">
        <v>76202.759999999995</v>
      </c>
      <c r="N3067">
        <v>45821.08</v>
      </c>
    </row>
    <row r="3068" spans="1:14">
      <c r="A3068" t="s">
        <v>26</v>
      </c>
      <c r="B3068" t="s">
        <v>30</v>
      </c>
      <c r="C3068" t="s">
        <v>28</v>
      </c>
      <c r="D3068" t="s">
        <v>21</v>
      </c>
      <c r="E3068" t="s">
        <v>37</v>
      </c>
      <c r="F3068" s="18">
        <v>41785</v>
      </c>
      <c r="G3068">
        <v>960127675</v>
      </c>
      <c r="H3068" s="18">
        <v>41831</v>
      </c>
      <c r="I3068">
        <v>1970</v>
      </c>
      <c r="J3068">
        <v>205.7</v>
      </c>
      <c r="K3068">
        <v>117.11</v>
      </c>
      <c r="L3068">
        <v>405229</v>
      </c>
      <c r="M3068">
        <v>230706.7</v>
      </c>
      <c r="N3068">
        <v>174522.3</v>
      </c>
    </row>
    <row r="3069" spans="1:14">
      <c r="A3069" t="s">
        <v>53</v>
      </c>
      <c r="B3069" t="s">
        <v>54</v>
      </c>
      <c r="C3069" t="s">
        <v>33</v>
      </c>
      <c r="D3069" t="s">
        <v>21</v>
      </c>
      <c r="E3069" t="s">
        <v>18</v>
      </c>
      <c r="F3069" s="18">
        <v>41508</v>
      </c>
      <c r="G3069">
        <v>156842124</v>
      </c>
      <c r="H3069" s="18">
        <v>41542</v>
      </c>
      <c r="I3069">
        <v>1925</v>
      </c>
      <c r="J3069">
        <v>81.73</v>
      </c>
      <c r="K3069">
        <v>56.67</v>
      </c>
      <c r="L3069">
        <v>157330.25</v>
      </c>
      <c r="M3069">
        <v>109089.75</v>
      </c>
      <c r="N3069">
        <v>48240.5</v>
      </c>
    </row>
    <row r="3070" spans="1:14">
      <c r="A3070" t="s">
        <v>31</v>
      </c>
      <c r="B3070" t="s">
        <v>177</v>
      </c>
      <c r="C3070" t="s">
        <v>71</v>
      </c>
      <c r="D3070" t="s">
        <v>21</v>
      </c>
      <c r="E3070" t="s">
        <v>29</v>
      </c>
      <c r="F3070" s="18">
        <v>40533</v>
      </c>
      <c r="G3070">
        <v>724169671</v>
      </c>
      <c r="H3070" s="18">
        <v>40561</v>
      </c>
      <c r="I3070">
        <v>6753</v>
      </c>
      <c r="J3070">
        <v>154.06</v>
      </c>
      <c r="K3070">
        <v>90.93</v>
      </c>
      <c r="L3070">
        <v>1040367.18</v>
      </c>
      <c r="M3070">
        <v>614050.29</v>
      </c>
      <c r="N3070">
        <v>426316.89</v>
      </c>
    </row>
    <row r="3071" spans="1:14">
      <c r="A3071" t="s">
        <v>40</v>
      </c>
      <c r="B3071" t="s">
        <v>193</v>
      </c>
      <c r="C3071" t="s">
        <v>36</v>
      </c>
      <c r="D3071" t="s">
        <v>21</v>
      </c>
      <c r="E3071" t="s">
        <v>22</v>
      </c>
      <c r="F3071" s="18">
        <v>40822</v>
      </c>
      <c r="G3071">
        <v>296534144</v>
      </c>
      <c r="H3071" s="18">
        <v>40871</v>
      </c>
      <c r="I3071">
        <v>9898</v>
      </c>
      <c r="J3071">
        <v>109.28</v>
      </c>
      <c r="K3071">
        <v>35.840000000000003</v>
      </c>
      <c r="L3071">
        <v>1081653.44</v>
      </c>
      <c r="M3071">
        <v>354744.32000000001</v>
      </c>
      <c r="N3071">
        <v>726909.12</v>
      </c>
    </row>
    <row r="3072" spans="1:14">
      <c r="A3072" t="s">
        <v>40</v>
      </c>
      <c r="B3072" t="s">
        <v>65</v>
      </c>
      <c r="C3072" t="s">
        <v>33</v>
      </c>
      <c r="D3072" t="s">
        <v>17</v>
      </c>
      <c r="E3072" t="s">
        <v>22</v>
      </c>
      <c r="F3072" s="18">
        <v>41960</v>
      </c>
      <c r="G3072">
        <v>628671872</v>
      </c>
      <c r="H3072" s="18">
        <v>41988</v>
      </c>
      <c r="I3072">
        <v>6832</v>
      </c>
      <c r="J3072">
        <v>81.73</v>
      </c>
      <c r="K3072">
        <v>56.67</v>
      </c>
      <c r="L3072">
        <v>558379.36</v>
      </c>
      <c r="M3072">
        <v>387169.44</v>
      </c>
      <c r="N3072">
        <v>171209.92</v>
      </c>
    </row>
    <row r="3073" spans="1:14">
      <c r="A3073" t="s">
        <v>40</v>
      </c>
      <c r="B3073" t="s">
        <v>93</v>
      </c>
      <c r="C3073" t="s">
        <v>16</v>
      </c>
      <c r="D3073" t="s">
        <v>17</v>
      </c>
      <c r="E3073" t="s">
        <v>18</v>
      </c>
      <c r="F3073" s="18">
        <v>42540</v>
      </c>
      <c r="G3073">
        <v>845631682</v>
      </c>
      <c r="H3073" s="18">
        <v>42577</v>
      </c>
      <c r="I3073">
        <v>61</v>
      </c>
      <c r="J3073">
        <v>255.28</v>
      </c>
      <c r="K3073">
        <v>159.41999999999999</v>
      </c>
      <c r="L3073">
        <v>15572.08</v>
      </c>
      <c r="M3073">
        <v>9724.6200000000008</v>
      </c>
      <c r="N3073">
        <v>5847.46</v>
      </c>
    </row>
    <row r="3074" spans="1:14">
      <c r="A3074" t="s">
        <v>34</v>
      </c>
      <c r="B3074" t="s">
        <v>84</v>
      </c>
      <c r="C3074" t="s">
        <v>79</v>
      </c>
      <c r="D3074" t="s">
        <v>21</v>
      </c>
      <c r="E3074" t="s">
        <v>18</v>
      </c>
      <c r="F3074" s="18">
        <v>41541</v>
      </c>
      <c r="G3074">
        <v>592774903</v>
      </c>
      <c r="H3074" s="18">
        <v>41549</v>
      </c>
      <c r="I3074">
        <v>4122</v>
      </c>
      <c r="J3074">
        <v>668.27</v>
      </c>
      <c r="K3074">
        <v>502.54</v>
      </c>
      <c r="L3074">
        <v>2754608.94</v>
      </c>
      <c r="M3074">
        <v>2071469.88</v>
      </c>
      <c r="N3074">
        <v>683139.06</v>
      </c>
    </row>
    <row r="3075" spans="1:14">
      <c r="A3075" t="s">
        <v>26</v>
      </c>
      <c r="B3075" t="s">
        <v>75</v>
      </c>
      <c r="C3075" t="s">
        <v>33</v>
      </c>
      <c r="D3075" t="s">
        <v>21</v>
      </c>
      <c r="E3075" t="s">
        <v>29</v>
      </c>
      <c r="F3075" s="18">
        <v>42481</v>
      </c>
      <c r="G3075">
        <v>485775363</v>
      </c>
      <c r="H3075" s="18">
        <v>42497</v>
      </c>
      <c r="I3075">
        <v>580</v>
      </c>
      <c r="J3075">
        <v>81.73</v>
      </c>
      <c r="K3075">
        <v>56.67</v>
      </c>
      <c r="L3075">
        <v>47403.4</v>
      </c>
      <c r="M3075">
        <v>32868.6</v>
      </c>
      <c r="N3075">
        <v>14534.8</v>
      </c>
    </row>
    <row r="3076" spans="1:14">
      <c r="A3076" t="s">
        <v>23</v>
      </c>
      <c r="B3076" t="s">
        <v>38</v>
      </c>
      <c r="C3076" t="s">
        <v>71</v>
      </c>
      <c r="D3076" t="s">
        <v>17</v>
      </c>
      <c r="E3076" t="s">
        <v>22</v>
      </c>
      <c r="F3076" s="18">
        <v>40970</v>
      </c>
      <c r="G3076">
        <v>760619390</v>
      </c>
      <c r="H3076" s="18">
        <v>41015</v>
      </c>
      <c r="I3076">
        <v>3035</v>
      </c>
      <c r="J3076">
        <v>154.06</v>
      </c>
      <c r="K3076">
        <v>90.93</v>
      </c>
      <c r="L3076">
        <v>467572.1</v>
      </c>
      <c r="M3076">
        <v>275972.55</v>
      </c>
      <c r="N3076">
        <v>191599.55</v>
      </c>
    </row>
    <row r="3077" spans="1:14">
      <c r="A3077" t="s">
        <v>26</v>
      </c>
      <c r="B3077" t="s">
        <v>46</v>
      </c>
      <c r="C3077" t="s">
        <v>79</v>
      </c>
      <c r="D3077" t="s">
        <v>21</v>
      </c>
      <c r="E3077" t="s">
        <v>18</v>
      </c>
      <c r="F3077" s="18">
        <v>42687</v>
      </c>
      <c r="G3077">
        <v>823605811</v>
      </c>
      <c r="H3077" s="18">
        <v>42707</v>
      </c>
      <c r="I3077">
        <v>2117</v>
      </c>
      <c r="J3077">
        <v>668.27</v>
      </c>
      <c r="K3077">
        <v>502.54</v>
      </c>
      <c r="L3077">
        <v>1414727.59</v>
      </c>
      <c r="M3077">
        <v>1063877.18</v>
      </c>
      <c r="N3077">
        <v>350850.41</v>
      </c>
    </row>
    <row r="3078" spans="1:14">
      <c r="A3078" t="s">
        <v>40</v>
      </c>
      <c r="B3078" t="s">
        <v>222</v>
      </c>
      <c r="C3078" t="s">
        <v>16</v>
      </c>
      <c r="D3078" t="s">
        <v>21</v>
      </c>
      <c r="E3078" t="s">
        <v>37</v>
      </c>
      <c r="F3078" s="18">
        <v>42636</v>
      </c>
      <c r="G3078">
        <v>601345956</v>
      </c>
      <c r="H3078" s="18">
        <v>42663</v>
      </c>
      <c r="I3078">
        <v>486</v>
      </c>
      <c r="J3078">
        <v>255.28</v>
      </c>
      <c r="K3078">
        <v>159.41999999999999</v>
      </c>
      <c r="L3078">
        <v>124066.08</v>
      </c>
      <c r="M3078">
        <v>77478.12</v>
      </c>
      <c r="N3078">
        <v>46587.96</v>
      </c>
    </row>
    <row r="3079" spans="1:14">
      <c r="A3079" t="s">
        <v>40</v>
      </c>
      <c r="B3079" t="s">
        <v>109</v>
      </c>
      <c r="C3079" t="s">
        <v>25</v>
      </c>
      <c r="D3079" t="s">
        <v>21</v>
      </c>
      <c r="E3079" t="s">
        <v>29</v>
      </c>
      <c r="F3079" s="18">
        <v>40359</v>
      </c>
      <c r="G3079">
        <v>990763652</v>
      </c>
      <c r="H3079" s="18">
        <v>40402</v>
      </c>
      <c r="I3079">
        <v>7836</v>
      </c>
      <c r="J3079">
        <v>47.45</v>
      </c>
      <c r="K3079">
        <v>31.79</v>
      </c>
      <c r="L3079">
        <v>371818.2</v>
      </c>
      <c r="M3079">
        <v>249106.44</v>
      </c>
      <c r="N3079">
        <v>122711.76</v>
      </c>
    </row>
    <row r="3080" spans="1:14">
      <c r="A3080" t="s">
        <v>26</v>
      </c>
      <c r="B3080" t="s">
        <v>81</v>
      </c>
      <c r="C3080" t="s">
        <v>36</v>
      </c>
      <c r="D3080" t="s">
        <v>17</v>
      </c>
      <c r="E3080" t="s">
        <v>18</v>
      </c>
      <c r="F3080" s="18">
        <v>41320</v>
      </c>
      <c r="G3080">
        <v>709095227</v>
      </c>
      <c r="H3080" s="18">
        <v>41325</v>
      </c>
      <c r="I3080">
        <v>5890</v>
      </c>
      <c r="J3080">
        <v>109.28</v>
      </c>
      <c r="K3080">
        <v>35.840000000000003</v>
      </c>
      <c r="L3080">
        <v>643659.19999999995</v>
      </c>
      <c r="M3080">
        <v>211097.60000000001</v>
      </c>
      <c r="N3080">
        <v>432561.6</v>
      </c>
    </row>
    <row r="3081" spans="1:14">
      <c r="A3081" t="s">
        <v>23</v>
      </c>
      <c r="B3081" t="s">
        <v>103</v>
      </c>
      <c r="C3081" t="s">
        <v>25</v>
      </c>
      <c r="D3081" t="s">
        <v>17</v>
      </c>
      <c r="E3081" t="s">
        <v>18</v>
      </c>
      <c r="F3081" s="18">
        <v>41689</v>
      </c>
      <c r="G3081">
        <v>343889510</v>
      </c>
      <c r="H3081" s="18">
        <v>41731</v>
      </c>
      <c r="I3081">
        <v>3403</v>
      </c>
      <c r="J3081">
        <v>47.45</v>
      </c>
      <c r="K3081">
        <v>31.79</v>
      </c>
      <c r="L3081">
        <v>161472.35</v>
      </c>
      <c r="M3081">
        <v>108181.37</v>
      </c>
      <c r="N3081">
        <v>53290.98</v>
      </c>
    </row>
    <row r="3082" spans="1:14">
      <c r="A3082" t="s">
        <v>40</v>
      </c>
      <c r="B3082" t="s">
        <v>130</v>
      </c>
      <c r="C3082" t="s">
        <v>50</v>
      </c>
      <c r="D3082" t="s">
        <v>21</v>
      </c>
      <c r="E3082" t="s">
        <v>18</v>
      </c>
      <c r="F3082" s="18">
        <v>40793</v>
      </c>
      <c r="G3082">
        <v>103007829</v>
      </c>
      <c r="H3082" s="18">
        <v>40836</v>
      </c>
      <c r="I3082">
        <v>1160</v>
      </c>
      <c r="J3082">
        <v>421.89</v>
      </c>
      <c r="K3082">
        <v>364.69</v>
      </c>
      <c r="L3082">
        <v>489392.4</v>
      </c>
      <c r="M3082">
        <v>423040.4</v>
      </c>
      <c r="N3082">
        <v>66352</v>
      </c>
    </row>
    <row r="3083" spans="1:14">
      <c r="A3083" t="s">
        <v>14</v>
      </c>
      <c r="B3083" t="s">
        <v>15</v>
      </c>
      <c r="C3083" t="s">
        <v>20</v>
      </c>
      <c r="D3083" t="s">
        <v>21</v>
      </c>
      <c r="E3083" t="s">
        <v>37</v>
      </c>
      <c r="F3083" s="18">
        <v>42495</v>
      </c>
      <c r="G3083">
        <v>264624011</v>
      </c>
      <c r="H3083" s="18">
        <v>42533</v>
      </c>
      <c r="I3083">
        <v>6980</v>
      </c>
      <c r="J3083">
        <v>152.58000000000001</v>
      </c>
      <c r="K3083">
        <v>97.44</v>
      </c>
      <c r="L3083">
        <v>1065008.3999999999</v>
      </c>
      <c r="M3083">
        <v>680131.2</v>
      </c>
      <c r="N3083">
        <v>384877.2</v>
      </c>
    </row>
    <row r="3084" spans="1:14">
      <c r="A3084" t="s">
        <v>14</v>
      </c>
      <c r="B3084" t="s">
        <v>64</v>
      </c>
      <c r="C3084" t="s">
        <v>25</v>
      </c>
      <c r="D3084" t="s">
        <v>17</v>
      </c>
      <c r="E3084" t="s">
        <v>22</v>
      </c>
      <c r="F3084" s="18">
        <v>42751</v>
      </c>
      <c r="G3084">
        <v>727224385</v>
      </c>
      <c r="H3084" s="18">
        <v>42767</v>
      </c>
      <c r="I3084">
        <v>711</v>
      </c>
      <c r="J3084">
        <v>47.45</v>
      </c>
      <c r="K3084">
        <v>31.79</v>
      </c>
      <c r="L3084">
        <v>33736.949999999997</v>
      </c>
      <c r="M3084">
        <v>22602.69</v>
      </c>
      <c r="N3084">
        <v>11134.26</v>
      </c>
    </row>
    <row r="3085" spans="1:14">
      <c r="A3085" t="s">
        <v>14</v>
      </c>
      <c r="B3085" t="s">
        <v>174</v>
      </c>
      <c r="C3085" t="s">
        <v>20</v>
      </c>
      <c r="D3085" t="s">
        <v>21</v>
      </c>
      <c r="E3085" t="s">
        <v>37</v>
      </c>
      <c r="F3085" s="18">
        <v>42053</v>
      </c>
      <c r="G3085">
        <v>559607779</v>
      </c>
      <c r="H3085" s="18">
        <v>42064</v>
      </c>
      <c r="I3085">
        <v>9233</v>
      </c>
      <c r="J3085">
        <v>152.58000000000001</v>
      </c>
      <c r="K3085">
        <v>97.44</v>
      </c>
      <c r="L3085">
        <v>1408771.14</v>
      </c>
      <c r="M3085">
        <v>899663.52</v>
      </c>
      <c r="N3085">
        <v>509107.62</v>
      </c>
    </row>
    <row r="3086" spans="1:14">
      <c r="A3086" t="s">
        <v>26</v>
      </c>
      <c r="B3086" t="s">
        <v>180</v>
      </c>
      <c r="C3086" t="s">
        <v>43</v>
      </c>
      <c r="D3086" t="s">
        <v>17</v>
      </c>
      <c r="E3086" t="s">
        <v>29</v>
      </c>
      <c r="F3086" s="18">
        <v>41284</v>
      </c>
      <c r="G3086">
        <v>250885522</v>
      </c>
      <c r="H3086" s="18">
        <v>41298</v>
      </c>
      <c r="I3086">
        <v>1456</v>
      </c>
      <c r="J3086">
        <v>651.21</v>
      </c>
      <c r="K3086">
        <v>524.96</v>
      </c>
      <c r="L3086">
        <v>948161.76</v>
      </c>
      <c r="M3086">
        <v>764341.76000000001</v>
      </c>
      <c r="N3086">
        <v>183820</v>
      </c>
    </row>
    <row r="3087" spans="1:14">
      <c r="A3087" t="s">
        <v>14</v>
      </c>
      <c r="B3087" t="s">
        <v>19</v>
      </c>
      <c r="C3087" t="s">
        <v>79</v>
      </c>
      <c r="D3087" t="s">
        <v>21</v>
      </c>
      <c r="E3087" t="s">
        <v>22</v>
      </c>
      <c r="F3087" s="18">
        <v>40331</v>
      </c>
      <c r="G3087">
        <v>360481441</v>
      </c>
      <c r="H3087" s="18">
        <v>40338</v>
      </c>
      <c r="I3087">
        <v>3324</v>
      </c>
      <c r="J3087">
        <v>668.27</v>
      </c>
      <c r="K3087">
        <v>502.54</v>
      </c>
      <c r="L3087">
        <v>2221329.48</v>
      </c>
      <c r="M3087">
        <v>1670442.96</v>
      </c>
      <c r="N3087">
        <v>550886.52</v>
      </c>
    </row>
    <row r="3088" spans="1:14">
      <c r="A3088" t="s">
        <v>31</v>
      </c>
      <c r="B3088" t="s">
        <v>133</v>
      </c>
      <c r="C3088" t="s">
        <v>45</v>
      </c>
      <c r="D3088" t="s">
        <v>17</v>
      </c>
      <c r="E3088" t="s">
        <v>29</v>
      </c>
      <c r="F3088" s="18">
        <v>42238</v>
      </c>
      <c r="G3088">
        <v>168131864</v>
      </c>
      <c r="H3088" s="18">
        <v>42275</v>
      </c>
      <c r="I3088">
        <v>2810</v>
      </c>
      <c r="J3088">
        <v>437.2</v>
      </c>
      <c r="K3088">
        <v>263.33</v>
      </c>
      <c r="L3088">
        <v>1228532</v>
      </c>
      <c r="M3088">
        <v>739957.3</v>
      </c>
      <c r="N3088">
        <v>488574.7</v>
      </c>
    </row>
    <row r="3089" spans="1:14">
      <c r="A3089" t="s">
        <v>40</v>
      </c>
      <c r="B3089" t="s">
        <v>214</v>
      </c>
      <c r="C3089" t="s">
        <v>36</v>
      </c>
      <c r="D3089" t="s">
        <v>21</v>
      </c>
      <c r="E3089" t="s">
        <v>22</v>
      </c>
      <c r="F3089" s="18">
        <v>40754</v>
      </c>
      <c r="G3089">
        <v>823885619</v>
      </c>
      <c r="H3089" s="18">
        <v>40788</v>
      </c>
      <c r="I3089">
        <v>4918</v>
      </c>
      <c r="J3089">
        <v>109.28</v>
      </c>
      <c r="K3089">
        <v>35.840000000000003</v>
      </c>
      <c r="L3089">
        <v>537439.04</v>
      </c>
      <c r="M3089">
        <v>176261.12</v>
      </c>
      <c r="N3089">
        <v>361177.92</v>
      </c>
    </row>
    <row r="3090" spans="1:14">
      <c r="A3090" t="s">
        <v>23</v>
      </c>
      <c r="B3090" t="s">
        <v>120</v>
      </c>
      <c r="C3090" t="s">
        <v>16</v>
      </c>
      <c r="D3090" t="s">
        <v>21</v>
      </c>
      <c r="E3090" t="s">
        <v>29</v>
      </c>
      <c r="F3090" s="18">
        <v>41085</v>
      </c>
      <c r="G3090">
        <v>398104035</v>
      </c>
      <c r="H3090" s="18">
        <v>41133</v>
      </c>
      <c r="I3090">
        <v>6686</v>
      </c>
      <c r="J3090">
        <v>255.28</v>
      </c>
      <c r="K3090">
        <v>159.41999999999999</v>
      </c>
      <c r="L3090">
        <v>1706802.08</v>
      </c>
      <c r="M3090">
        <v>1065882.1200000001</v>
      </c>
      <c r="N3090">
        <v>640919.96</v>
      </c>
    </row>
    <row r="3091" spans="1:14">
      <c r="A3091" t="s">
        <v>23</v>
      </c>
      <c r="B3091" t="s">
        <v>119</v>
      </c>
      <c r="C3091" t="s">
        <v>50</v>
      </c>
      <c r="D3091" t="s">
        <v>21</v>
      </c>
      <c r="E3091" t="s">
        <v>18</v>
      </c>
      <c r="F3091" s="18">
        <v>41907</v>
      </c>
      <c r="G3091">
        <v>631460940</v>
      </c>
      <c r="H3091" s="18">
        <v>41917</v>
      </c>
      <c r="I3091">
        <v>2180</v>
      </c>
      <c r="J3091">
        <v>421.89</v>
      </c>
      <c r="K3091">
        <v>364.69</v>
      </c>
      <c r="L3091">
        <v>919720.2</v>
      </c>
      <c r="M3091">
        <v>795024.2</v>
      </c>
      <c r="N3091">
        <v>124696</v>
      </c>
    </row>
    <row r="3092" spans="1:14">
      <c r="A3092" t="s">
        <v>31</v>
      </c>
      <c r="B3092" t="s">
        <v>177</v>
      </c>
      <c r="C3092" t="s">
        <v>33</v>
      </c>
      <c r="D3092" t="s">
        <v>17</v>
      </c>
      <c r="E3092" t="s">
        <v>22</v>
      </c>
      <c r="F3092" s="18">
        <v>42287</v>
      </c>
      <c r="G3092">
        <v>184942662</v>
      </c>
      <c r="H3092" s="18">
        <v>42310</v>
      </c>
      <c r="I3092">
        <v>7498</v>
      </c>
      <c r="J3092">
        <v>81.73</v>
      </c>
      <c r="K3092">
        <v>56.67</v>
      </c>
      <c r="L3092">
        <v>612811.54</v>
      </c>
      <c r="M3092">
        <v>424911.66</v>
      </c>
      <c r="N3092">
        <v>187899.88</v>
      </c>
    </row>
    <row r="3093" spans="1:14">
      <c r="A3093" t="s">
        <v>23</v>
      </c>
      <c r="B3093" t="s">
        <v>162</v>
      </c>
      <c r="C3093" t="s">
        <v>20</v>
      </c>
      <c r="D3093" t="s">
        <v>21</v>
      </c>
      <c r="E3093" t="s">
        <v>18</v>
      </c>
      <c r="F3093" s="18">
        <v>40299</v>
      </c>
      <c r="G3093">
        <v>489848029</v>
      </c>
      <c r="H3093" s="18">
        <v>40318</v>
      </c>
      <c r="I3093">
        <v>5772</v>
      </c>
      <c r="J3093">
        <v>152.58000000000001</v>
      </c>
      <c r="K3093">
        <v>97.44</v>
      </c>
      <c r="L3093">
        <v>880691.76</v>
      </c>
      <c r="M3093">
        <v>562423.68000000005</v>
      </c>
      <c r="N3093">
        <v>318268.08</v>
      </c>
    </row>
    <row r="3094" spans="1:14">
      <c r="A3094" t="s">
        <v>23</v>
      </c>
      <c r="B3094" t="s">
        <v>206</v>
      </c>
      <c r="C3094" t="s">
        <v>43</v>
      </c>
      <c r="D3094" t="s">
        <v>17</v>
      </c>
      <c r="E3094" t="s">
        <v>29</v>
      </c>
      <c r="F3094" s="18">
        <v>42701</v>
      </c>
      <c r="G3094">
        <v>797788369</v>
      </c>
      <c r="H3094" s="18">
        <v>42702</v>
      </c>
      <c r="I3094">
        <v>2162</v>
      </c>
      <c r="J3094">
        <v>651.21</v>
      </c>
      <c r="K3094">
        <v>524.96</v>
      </c>
      <c r="L3094">
        <v>1407916.02</v>
      </c>
      <c r="M3094">
        <v>1134963.52</v>
      </c>
      <c r="N3094">
        <v>272952.5</v>
      </c>
    </row>
    <row r="3095" spans="1:14">
      <c r="A3095" t="s">
        <v>23</v>
      </c>
      <c r="B3095" t="s">
        <v>118</v>
      </c>
      <c r="C3095" t="s">
        <v>33</v>
      </c>
      <c r="D3095" t="s">
        <v>17</v>
      </c>
      <c r="E3095" t="s">
        <v>22</v>
      </c>
      <c r="F3095" s="18">
        <v>41430</v>
      </c>
      <c r="G3095">
        <v>430687510</v>
      </c>
      <c r="H3095" s="18">
        <v>41435</v>
      </c>
      <c r="I3095">
        <v>8860</v>
      </c>
      <c r="J3095">
        <v>81.73</v>
      </c>
      <c r="K3095">
        <v>56.67</v>
      </c>
      <c r="L3095">
        <v>724127.8</v>
      </c>
      <c r="M3095">
        <v>502096.2</v>
      </c>
      <c r="N3095">
        <v>222031.6</v>
      </c>
    </row>
    <row r="3096" spans="1:14">
      <c r="A3096" t="s">
        <v>31</v>
      </c>
      <c r="B3096" t="s">
        <v>190</v>
      </c>
      <c r="C3096" t="s">
        <v>50</v>
      </c>
      <c r="D3096" t="s">
        <v>21</v>
      </c>
      <c r="E3096" t="s">
        <v>18</v>
      </c>
      <c r="F3096" s="18">
        <v>42640</v>
      </c>
      <c r="G3096">
        <v>130781781</v>
      </c>
      <c r="H3096" s="18">
        <v>42674</v>
      </c>
      <c r="I3096">
        <v>90</v>
      </c>
      <c r="J3096">
        <v>421.89</v>
      </c>
      <c r="K3096">
        <v>364.69</v>
      </c>
      <c r="L3096">
        <v>37970.1</v>
      </c>
      <c r="M3096">
        <v>32822.1</v>
      </c>
      <c r="N3096">
        <v>5148</v>
      </c>
    </row>
    <row r="3097" spans="1:14">
      <c r="A3097" t="s">
        <v>34</v>
      </c>
      <c r="B3097" t="s">
        <v>35</v>
      </c>
      <c r="C3097" t="s">
        <v>71</v>
      </c>
      <c r="D3097" t="s">
        <v>21</v>
      </c>
      <c r="E3097" t="s">
        <v>37</v>
      </c>
      <c r="F3097" s="18">
        <v>40427</v>
      </c>
      <c r="G3097">
        <v>710620009</v>
      </c>
      <c r="H3097" s="18">
        <v>40452</v>
      </c>
      <c r="I3097">
        <v>7107</v>
      </c>
      <c r="J3097">
        <v>154.06</v>
      </c>
      <c r="K3097">
        <v>90.93</v>
      </c>
      <c r="L3097">
        <v>1094904.42</v>
      </c>
      <c r="M3097">
        <v>646239.51</v>
      </c>
      <c r="N3097">
        <v>448664.91</v>
      </c>
    </row>
    <row r="3098" spans="1:14">
      <c r="A3098" t="s">
        <v>40</v>
      </c>
      <c r="B3098" t="s">
        <v>97</v>
      </c>
      <c r="C3098" t="s">
        <v>20</v>
      </c>
      <c r="D3098" t="s">
        <v>17</v>
      </c>
      <c r="E3098" t="s">
        <v>18</v>
      </c>
      <c r="F3098" s="18">
        <v>40342</v>
      </c>
      <c r="G3098">
        <v>803063523</v>
      </c>
      <c r="H3098" s="18">
        <v>40375</v>
      </c>
      <c r="I3098">
        <v>3197</v>
      </c>
      <c r="J3098">
        <v>152.58000000000001</v>
      </c>
      <c r="K3098">
        <v>97.44</v>
      </c>
      <c r="L3098">
        <v>487798.26</v>
      </c>
      <c r="M3098">
        <v>311515.68</v>
      </c>
      <c r="N3098">
        <v>176282.58</v>
      </c>
    </row>
    <row r="3099" spans="1:14">
      <c r="A3099" t="s">
        <v>26</v>
      </c>
      <c r="B3099" t="s">
        <v>87</v>
      </c>
      <c r="C3099" t="s">
        <v>59</v>
      </c>
      <c r="D3099" t="s">
        <v>17</v>
      </c>
      <c r="E3099" t="s">
        <v>29</v>
      </c>
      <c r="F3099" s="18">
        <v>41407</v>
      </c>
      <c r="G3099">
        <v>911286151</v>
      </c>
      <c r="H3099" s="18">
        <v>41456</v>
      </c>
      <c r="I3099">
        <v>8678</v>
      </c>
      <c r="J3099">
        <v>9.33</v>
      </c>
      <c r="K3099">
        <v>6.92</v>
      </c>
      <c r="L3099">
        <v>80965.740000000005</v>
      </c>
      <c r="M3099">
        <v>60051.76</v>
      </c>
      <c r="N3099">
        <v>20913.98</v>
      </c>
    </row>
    <row r="3100" spans="1:14">
      <c r="A3100" t="s">
        <v>53</v>
      </c>
      <c r="B3100" t="s">
        <v>54</v>
      </c>
      <c r="C3100" t="s">
        <v>28</v>
      </c>
      <c r="D3100" t="s">
        <v>21</v>
      </c>
      <c r="E3100" t="s">
        <v>18</v>
      </c>
      <c r="F3100" s="18">
        <v>40270</v>
      </c>
      <c r="G3100">
        <v>258774220</v>
      </c>
      <c r="H3100" s="18">
        <v>40296</v>
      </c>
      <c r="I3100">
        <v>5897</v>
      </c>
      <c r="J3100">
        <v>205.7</v>
      </c>
      <c r="K3100">
        <v>117.11</v>
      </c>
      <c r="L3100">
        <v>1213012.8999999999</v>
      </c>
      <c r="M3100">
        <v>690597.67</v>
      </c>
      <c r="N3100">
        <v>522415.23</v>
      </c>
    </row>
    <row r="3101" spans="1:14">
      <c r="A3101" t="s">
        <v>40</v>
      </c>
      <c r="B3101" t="s">
        <v>131</v>
      </c>
      <c r="C3101" t="s">
        <v>71</v>
      </c>
      <c r="D3101" t="s">
        <v>21</v>
      </c>
      <c r="E3101" t="s">
        <v>22</v>
      </c>
      <c r="F3101" s="18">
        <v>40881</v>
      </c>
      <c r="G3101">
        <v>839326560</v>
      </c>
      <c r="H3101" s="18">
        <v>40889</v>
      </c>
      <c r="I3101">
        <v>4236</v>
      </c>
      <c r="J3101">
        <v>154.06</v>
      </c>
      <c r="K3101">
        <v>90.93</v>
      </c>
      <c r="L3101">
        <v>652598.16</v>
      </c>
      <c r="M3101">
        <v>385179.48</v>
      </c>
      <c r="N3101">
        <v>267418.68</v>
      </c>
    </row>
    <row r="3102" spans="1:14">
      <c r="A3102" t="s">
        <v>23</v>
      </c>
      <c r="B3102" t="s">
        <v>110</v>
      </c>
      <c r="C3102" t="s">
        <v>33</v>
      </c>
      <c r="D3102" t="s">
        <v>17</v>
      </c>
      <c r="E3102" t="s">
        <v>37</v>
      </c>
      <c r="F3102" s="18">
        <v>42046</v>
      </c>
      <c r="G3102">
        <v>667054498</v>
      </c>
      <c r="H3102" s="18">
        <v>42047</v>
      </c>
      <c r="I3102">
        <v>5104</v>
      </c>
      <c r="J3102">
        <v>81.73</v>
      </c>
      <c r="K3102">
        <v>56.67</v>
      </c>
      <c r="L3102">
        <v>417149.92</v>
      </c>
      <c r="M3102">
        <v>289243.68</v>
      </c>
      <c r="N3102">
        <v>127906.24000000001</v>
      </c>
    </row>
    <row r="3103" spans="1:14">
      <c r="A3103" t="s">
        <v>40</v>
      </c>
      <c r="B3103" t="s">
        <v>97</v>
      </c>
      <c r="C3103" t="s">
        <v>50</v>
      </c>
      <c r="D3103" t="s">
        <v>21</v>
      </c>
      <c r="E3103" t="s">
        <v>18</v>
      </c>
      <c r="F3103" s="18">
        <v>41580</v>
      </c>
      <c r="G3103">
        <v>526381862</v>
      </c>
      <c r="H3103" s="18">
        <v>41629</v>
      </c>
      <c r="I3103">
        <v>6945</v>
      </c>
      <c r="J3103">
        <v>421.89</v>
      </c>
      <c r="K3103">
        <v>364.69</v>
      </c>
      <c r="L3103">
        <v>2930026.05</v>
      </c>
      <c r="M3103">
        <v>2532772.0499999998</v>
      </c>
      <c r="N3103">
        <v>397254</v>
      </c>
    </row>
    <row r="3104" spans="1:14">
      <c r="A3104" t="s">
        <v>53</v>
      </c>
      <c r="B3104" t="s">
        <v>142</v>
      </c>
      <c r="C3104" t="s">
        <v>33</v>
      </c>
      <c r="D3104" t="s">
        <v>17</v>
      </c>
      <c r="E3104" t="s">
        <v>22</v>
      </c>
      <c r="F3104" s="18">
        <v>40451</v>
      </c>
      <c r="G3104">
        <v>822044980</v>
      </c>
      <c r="H3104" s="18">
        <v>40460</v>
      </c>
      <c r="I3104">
        <v>232</v>
      </c>
      <c r="J3104">
        <v>81.73</v>
      </c>
      <c r="K3104">
        <v>56.67</v>
      </c>
      <c r="L3104">
        <v>18961.36</v>
      </c>
      <c r="M3104">
        <v>13147.44</v>
      </c>
      <c r="N3104">
        <v>5813.92</v>
      </c>
    </row>
    <row r="3105" spans="1:14">
      <c r="A3105" t="s">
        <v>31</v>
      </c>
      <c r="B3105" t="s">
        <v>42</v>
      </c>
      <c r="C3105" t="s">
        <v>59</v>
      </c>
      <c r="D3105" t="s">
        <v>21</v>
      </c>
      <c r="E3105" t="s">
        <v>22</v>
      </c>
      <c r="F3105" s="18">
        <v>41399</v>
      </c>
      <c r="G3105">
        <v>229092681</v>
      </c>
      <c r="H3105" s="18">
        <v>41426</v>
      </c>
      <c r="I3105">
        <v>2470</v>
      </c>
      <c r="J3105">
        <v>9.33</v>
      </c>
      <c r="K3105">
        <v>6.92</v>
      </c>
      <c r="L3105">
        <v>23045.1</v>
      </c>
      <c r="M3105">
        <v>17092.400000000001</v>
      </c>
      <c r="N3105">
        <v>5952.7</v>
      </c>
    </row>
    <row r="3106" spans="1:14">
      <c r="A3106" t="s">
        <v>26</v>
      </c>
      <c r="B3106" t="s">
        <v>122</v>
      </c>
      <c r="C3106" t="s">
        <v>20</v>
      </c>
      <c r="D3106" t="s">
        <v>17</v>
      </c>
      <c r="E3106" t="s">
        <v>22</v>
      </c>
      <c r="F3106" s="18">
        <v>42022</v>
      </c>
      <c r="G3106">
        <v>642886292</v>
      </c>
      <c r="H3106" s="18">
        <v>42035</v>
      </c>
      <c r="I3106">
        <v>3195</v>
      </c>
      <c r="J3106">
        <v>152.58000000000001</v>
      </c>
      <c r="K3106">
        <v>97.44</v>
      </c>
      <c r="L3106">
        <v>487493.1</v>
      </c>
      <c r="M3106">
        <v>311320.8</v>
      </c>
      <c r="N3106">
        <v>176172.3</v>
      </c>
    </row>
    <row r="3107" spans="1:14">
      <c r="A3107" t="s">
        <v>40</v>
      </c>
      <c r="B3107" t="s">
        <v>127</v>
      </c>
      <c r="C3107" t="s">
        <v>20</v>
      </c>
      <c r="D3107" t="s">
        <v>21</v>
      </c>
      <c r="E3107" t="s">
        <v>37</v>
      </c>
      <c r="F3107" s="18">
        <v>41689</v>
      </c>
      <c r="G3107">
        <v>429099643</v>
      </c>
      <c r="H3107" s="18">
        <v>41702</v>
      </c>
      <c r="I3107">
        <v>8975</v>
      </c>
      <c r="J3107">
        <v>152.58000000000001</v>
      </c>
      <c r="K3107">
        <v>97.44</v>
      </c>
      <c r="L3107">
        <v>1369405.5</v>
      </c>
      <c r="M3107">
        <v>874524</v>
      </c>
      <c r="N3107">
        <v>494881.5</v>
      </c>
    </row>
    <row r="3108" spans="1:14">
      <c r="A3108" t="s">
        <v>40</v>
      </c>
      <c r="B3108" t="s">
        <v>222</v>
      </c>
      <c r="C3108" t="s">
        <v>45</v>
      </c>
      <c r="D3108" t="s">
        <v>21</v>
      </c>
      <c r="E3108" t="s">
        <v>22</v>
      </c>
      <c r="F3108" s="18">
        <v>42924</v>
      </c>
      <c r="G3108">
        <v>273719060</v>
      </c>
      <c r="H3108" s="18">
        <v>42964</v>
      </c>
      <c r="I3108">
        <v>8407</v>
      </c>
      <c r="J3108">
        <v>437.2</v>
      </c>
      <c r="K3108">
        <v>263.33</v>
      </c>
      <c r="L3108">
        <v>3675540.4</v>
      </c>
      <c r="M3108">
        <v>2213815.31</v>
      </c>
      <c r="N3108">
        <v>1461725.09</v>
      </c>
    </row>
    <row r="3109" spans="1:14">
      <c r="A3109" t="s">
        <v>40</v>
      </c>
      <c r="B3109" t="s">
        <v>193</v>
      </c>
      <c r="C3109" t="s">
        <v>45</v>
      </c>
      <c r="D3109" t="s">
        <v>21</v>
      </c>
      <c r="E3109" t="s">
        <v>29</v>
      </c>
      <c r="F3109" s="18">
        <v>41725</v>
      </c>
      <c r="G3109">
        <v>933043372</v>
      </c>
      <c r="H3109" s="18">
        <v>41765</v>
      </c>
      <c r="I3109">
        <v>7123</v>
      </c>
      <c r="J3109">
        <v>437.2</v>
      </c>
      <c r="K3109">
        <v>263.33</v>
      </c>
      <c r="L3109">
        <v>3114175.6</v>
      </c>
      <c r="M3109">
        <v>1875699.59</v>
      </c>
      <c r="N3109">
        <v>1238476.01</v>
      </c>
    </row>
    <row r="3110" spans="1:14">
      <c r="A3110" t="s">
        <v>26</v>
      </c>
      <c r="B3110" t="s">
        <v>75</v>
      </c>
      <c r="C3110" t="s">
        <v>20</v>
      </c>
      <c r="D3110" t="s">
        <v>17</v>
      </c>
      <c r="E3110" t="s">
        <v>18</v>
      </c>
      <c r="F3110" s="18">
        <v>42777</v>
      </c>
      <c r="G3110">
        <v>983683907</v>
      </c>
      <c r="H3110" s="18">
        <v>42804</v>
      </c>
      <c r="I3110">
        <v>2783</v>
      </c>
      <c r="J3110">
        <v>152.58000000000001</v>
      </c>
      <c r="K3110">
        <v>97.44</v>
      </c>
      <c r="L3110">
        <v>424630.14</v>
      </c>
      <c r="M3110">
        <v>271175.52</v>
      </c>
      <c r="N3110">
        <v>153454.62</v>
      </c>
    </row>
    <row r="3111" spans="1:14">
      <c r="A3111" t="s">
        <v>53</v>
      </c>
      <c r="B3111" t="s">
        <v>219</v>
      </c>
      <c r="C3111" t="s">
        <v>59</v>
      </c>
      <c r="D3111" t="s">
        <v>21</v>
      </c>
      <c r="E3111" t="s">
        <v>22</v>
      </c>
      <c r="F3111" s="18">
        <v>41474</v>
      </c>
      <c r="G3111">
        <v>872564494</v>
      </c>
      <c r="H3111" s="18">
        <v>41474</v>
      </c>
      <c r="I3111">
        <v>79</v>
      </c>
      <c r="J3111">
        <v>9.33</v>
      </c>
      <c r="K3111">
        <v>6.92</v>
      </c>
      <c r="L3111">
        <v>737.07</v>
      </c>
      <c r="M3111">
        <v>546.67999999999995</v>
      </c>
      <c r="N3111">
        <v>190.39</v>
      </c>
    </row>
    <row r="3112" spans="1:14">
      <c r="A3112" t="s">
        <v>23</v>
      </c>
      <c r="B3112" t="s">
        <v>138</v>
      </c>
      <c r="C3112" t="s">
        <v>28</v>
      </c>
      <c r="D3112" t="s">
        <v>17</v>
      </c>
      <c r="E3112" t="s">
        <v>37</v>
      </c>
      <c r="F3112" s="18">
        <v>41896</v>
      </c>
      <c r="G3112">
        <v>666921460</v>
      </c>
      <c r="H3112" s="18">
        <v>41922</v>
      </c>
      <c r="I3112">
        <v>5735</v>
      </c>
      <c r="J3112">
        <v>205.7</v>
      </c>
      <c r="K3112">
        <v>117.11</v>
      </c>
      <c r="L3112">
        <v>1179689.5</v>
      </c>
      <c r="M3112">
        <v>671625.85</v>
      </c>
      <c r="N3112">
        <v>508063.65</v>
      </c>
    </row>
    <row r="3113" spans="1:14">
      <c r="A3113" t="s">
        <v>34</v>
      </c>
      <c r="B3113" t="s">
        <v>195</v>
      </c>
      <c r="C3113" t="s">
        <v>43</v>
      </c>
      <c r="D3113" t="s">
        <v>17</v>
      </c>
      <c r="E3113" t="s">
        <v>22</v>
      </c>
      <c r="F3113" s="18">
        <v>41597</v>
      </c>
      <c r="G3113">
        <v>504303634</v>
      </c>
      <c r="H3113" s="18">
        <v>41600</v>
      </c>
      <c r="I3113">
        <v>3507</v>
      </c>
      <c r="J3113">
        <v>651.21</v>
      </c>
      <c r="K3113">
        <v>524.96</v>
      </c>
      <c r="L3113">
        <v>2283793.4700000002</v>
      </c>
      <c r="M3113">
        <v>1841034.72</v>
      </c>
      <c r="N3113">
        <v>442758.75</v>
      </c>
    </row>
    <row r="3114" spans="1:14">
      <c r="A3114" t="s">
        <v>40</v>
      </c>
      <c r="B3114" t="s">
        <v>200</v>
      </c>
      <c r="C3114" t="s">
        <v>36</v>
      </c>
      <c r="D3114" t="s">
        <v>21</v>
      </c>
      <c r="E3114" t="s">
        <v>37</v>
      </c>
      <c r="F3114" s="18">
        <v>41285</v>
      </c>
      <c r="G3114">
        <v>142572343</v>
      </c>
      <c r="H3114" s="18">
        <v>41335</v>
      </c>
      <c r="I3114">
        <v>9179</v>
      </c>
      <c r="J3114">
        <v>109.28</v>
      </c>
      <c r="K3114">
        <v>35.840000000000003</v>
      </c>
      <c r="L3114">
        <v>1003081.12</v>
      </c>
      <c r="M3114">
        <v>328975.35999999999</v>
      </c>
      <c r="N3114">
        <v>674105.76</v>
      </c>
    </row>
    <row r="3115" spans="1:14">
      <c r="A3115" t="s">
        <v>53</v>
      </c>
      <c r="B3115" t="s">
        <v>210</v>
      </c>
      <c r="C3115" t="s">
        <v>16</v>
      </c>
      <c r="D3115" t="s">
        <v>21</v>
      </c>
      <c r="E3115" t="s">
        <v>22</v>
      </c>
      <c r="F3115" s="18">
        <v>40677</v>
      </c>
      <c r="G3115">
        <v>309901416</v>
      </c>
      <c r="H3115" s="18">
        <v>40695</v>
      </c>
      <c r="I3115">
        <v>5570</v>
      </c>
      <c r="J3115">
        <v>255.28</v>
      </c>
      <c r="K3115">
        <v>159.41999999999999</v>
      </c>
      <c r="L3115">
        <v>1421909.6</v>
      </c>
      <c r="M3115">
        <v>887969.4</v>
      </c>
      <c r="N3115">
        <v>533940.19999999995</v>
      </c>
    </row>
    <row r="3116" spans="1:14">
      <c r="A3116" t="s">
        <v>34</v>
      </c>
      <c r="B3116" t="s">
        <v>68</v>
      </c>
      <c r="C3116" t="s">
        <v>33</v>
      </c>
      <c r="D3116" t="s">
        <v>21</v>
      </c>
      <c r="E3116" t="s">
        <v>37</v>
      </c>
      <c r="F3116" s="18">
        <v>42641</v>
      </c>
      <c r="G3116">
        <v>454777181</v>
      </c>
      <c r="H3116" s="18">
        <v>42666</v>
      </c>
      <c r="I3116">
        <v>7529</v>
      </c>
      <c r="J3116">
        <v>81.73</v>
      </c>
      <c r="K3116">
        <v>56.67</v>
      </c>
      <c r="L3116">
        <v>615345.17000000004</v>
      </c>
      <c r="M3116">
        <v>426668.43</v>
      </c>
      <c r="N3116">
        <v>188676.74</v>
      </c>
    </row>
    <row r="3117" spans="1:14">
      <c r="A3117" t="s">
        <v>34</v>
      </c>
      <c r="B3117" t="s">
        <v>212</v>
      </c>
      <c r="C3117" t="s">
        <v>28</v>
      </c>
      <c r="D3117" t="s">
        <v>17</v>
      </c>
      <c r="E3117" t="s">
        <v>37</v>
      </c>
      <c r="F3117" s="18">
        <v>40756</v>
      </c>
      <c r="G3117">
        <v>995998466</v>
      </c>
      <c r="H3117" s="18">
        <v>40782</v>
      </c>
      <c r="I3117">
        <v>6934</v>
      </c>
      <c r="J3117">
        <v>205.7</v>
      </c>
      <c r="K3117">
        <v>117.11</v>
      </c>
      <c r="L3117">
        <v>1426323.8</v>
      </c>
      <c r="M3117">
        <v>812040.74</v>
      </c>
      <c r="N3117">
        <v>614283.06000000006</v>
      </c>
    </row>
    <row r="3118" spans="1:14">
      <c r="A3118" t="s">
        <v>14</v>
      </c>
      <c r="B3118" t="s">
        <v>211</v>
      </c>
      <c r="C3118" t="s">
        <v>20</v>
      </c>
      <c r="D3118" t="s">
        <v>21</v>
      </c>
      <c r="E3118" t="s">
        <v>22</v>
      </c>
      <c r="F3118" s="18">
        <v>42819</v>
      </c>
      <c r="G3118">
        <v>172676599</v>
      </c>
      <c r="H3118" s="18">
        <v>42859</v>
      </c>
      <c r="I3118">
        <v>7698</v>
      </c>
      <c r="J3118">
        <v>152.58000000000001</v>
      </c>
      <c r="K3118">
        <v>97.44</v>
      </c>
      <c r="L3118">
        <v>1174560.8400000001</v>
      </c>
      <c r="M3118">
        <v>750093.12</v>
      </c>
      <c r="N3118">
        <v>424467.72</v>
      </c>
    </row>
    <row r="3119" spans="1:14">
      <c r="A3119" t="s">
        <v>31</v>
      </c>
      <c r="B3119" t="s">
        <v>57</v>
      </c>
      <c r="C3119" t="s">
        <v>71</v>
      </c>
      <c r="D3119" t="s">
        <v>17</v>
      </c>
      <c r="E3119" t="s">
        <v>37</v>
      </c>
      <c r="F3119" s="18">
        <v>41803</v>
      </c>
      <c r="G3119">
        <v>794235408</v>
      </c>
      <c r="H3119" s="18">
        <v>41826</v>
      </c>
      <c r="I3119">
        <v>762</v>
      </c>
      <c r="J3119">
        <v>154.06</v>
      </c>
      <c r="K3119">
        <v>90.93</v>
      </c>
      <c r="L3119">
        <v>117393.72</v>
      </c>
      <c r="M3119">
        <v>69288.66</v>
      </c>
      <c r="N3119">
        <v>48105.06</v>
      </c>
    </row>
    <row r="3120" spans="1:14">
      <c r="A3120" t="s">
        <v>40</v>
      </c>
      <c r="B3120" t="s">
        <v>193</v>
      </c>
      <c r="C3120" t="s">
        <v>20</v>
      </c>
      <c r="D3120" t="s">
        <v>17</v>
      </c>
      <c r="E3120" t="s">
        <v>29</v>
      </c>
      <c r="F3120" s="18">
        <v>42133</v>
      </c>
      <c r="G3120">
        <v>790411221</v>
      </c>
      <c r="H3120" s="18">
        <v>42179</v>
      </c>
      <c r="I3120">
        <v>9100</v>
      </c>
      <c r="J3120">
        <v>152.58000000000001</v>
      </c>
      <c r="K3120">
        <v>97.44</v>
      </c>
      <c r="L3120">
        <v>1388478</v>
      </c>
      <c r="M3120">
        <v>886704</v>
      </c>
      <c r="N3120">
        <v>501774</v>
      </c>
    </row>
    <row r="3121" spans="1:14">
      <c r="A3121" t="s">
        <v>23</v>
      </c>
      <c r="B3121" t="s">
        <v>51</v>
      </c>
      <c r="C3121" t="s">
        <v>43</v>
      </c>
      <c r="D3121" t="s">
        <v>17</v>
      </c>
      <c r="E3121" t="s">
        <v>29</v>
      </c>
      <c r="F3121" s="18">
        <v>41710</v>
      </c>
      <c r="G3121">
        <v>861252868</v>
      </c>
      <c r="H3121" s="18">
        <v>41726</v>
      </c>
      <c r="I3121">
        <v>2717</v>
      </c>
      <c r="J3121">
        <v>651.21</v>
      </c>
      <c r="K3121">
        <v>524.96</v>
      </c>
      <c r="L3121">
        <v>1769337.57</v>
      </c>
      <c r="M3121">
        <v>1426316.32</v>
      </c>
      <c r="N3121">
        <v>343021.25</v>
      </c>
    </row>
    <row r="3122" spans="1:14">
      <c r="A3122" t="s">
        <v>34</v>
      </c>
      <c r="B3122" t="s">
        <v>85</v>
      </c>
      <c r="C3122" t="s">
        <v>71</v>
      </c>
      <c r="D3122" t="s">
        <v>21</v>
      </c>
      <c r="E3122" t="s">
        <v>29</v>
      </c>
      <c r="F3122" s="18">
        <v>41588</v>
      </c>
      <c r="G3122">
        <v>427121675</v>
      </c>
      <c r="H3122" s="18">
        <v>41593</v>
      </c>
      <c r="I3122">
        <v>3650</v>
      </c>
      <c r="J3122">
        <v>154.06</v>
      </c>
      <c r="K3122">
        <v>90.93</v>
      </c>
      <c r="L3122">
        <v>562319</v>
      </c>
      <c r="M3122">
        <v>331894.5</v>
      </c>
      <c r="N3122">
        <v>230424.5</v>
      </c>
    </row>
    <row r="3123" spans="1:14">
      <c r="A3123" t="s">
        <v>40</v>
      </c>
      <c r="B3123" t="s">
        <v>156</v>
      </c>
      <c r="C3123" t="s">
        <v>33</v>
      </c>
      <c r="D3123" t="s">
        <v>21</v>
      </c>
      <c r="E3123" t="s">
        <v>29</v>
      </c>
      <c r="F3123" s="18">
        <v>41828</v>
      </c>
      <c r="G3123">
        <v>778691470</v>
      </c>
      <c r="H3123" s="18">
        <v>41852</v>
      </c>
      <c r="I3123">
        <v>965</v>
      </c>
      <c r="J3123">
        <v>81.73</v>
      </c>
      <c r="K3123">
        <v>56.67</v>
      </c>
      <c r="L3123">
        <v>78869.45</v>
      </c>
      <c r="M3123">
        <v>54686.55</v>
      </c>
      <c r="N3123">
        <v>24182.9</v>
      </c>
    </row>
    <row r="3124" spans="1:14">
      <c r="A3124" t="s">
        <v>23</v>
      </c>
      <c r="B3124" t="s">
        <v>206</v>
      </c>
      <c r="C3124" t="s">
        <v>16</v>
      </c>
      <c r="D3124" t="s">
        <v>17</v>
      </c>
      <c r="E3124" t="s">
        <v>22</v>
      </c>
      <c r="F3124" s="18">
        <v>42879</v>
      </c>
      <c r="G3124">
        <v>126948583</v>
      </c>
      <c r="H3124" s="18">
        <v>42925</v>
      </c>
      <c r="I3124">
        <v>5762</v>
      </c>
      <c r="J3124">
        <v>255.28</v>
      </c>
      <c r="K3124">
        <v>159.41999999999999</v>
      </c>
      <c r="L3124">
        <v>1470923.36</v>
      </c>
      <c r="M3124">
        <v>918578.04</v>
      </c>
      <c r="N3124">
        <v>552345.31999999995</v>
      </c>
    </row>
    <row r="3125" spans="1:14">
      <c r="A3125" t="s">
        <v>23</v>
      </c>
      <c r="B3125" t="s">
        <v>58</v>
      </c>
      <c r="C3125" t="s">
        <v>36</v>
      </c>
      <c r="D3125" t="s">
        <v>21</v>
      </c>
      <c r="E3125" t="s">
        <v>37</v>
      </c>
      <c r="F3125" s="18">
        <v>41433</v>
      </c>
      <c r="G3125">
        <v>353191840</v>
      </c>
      <c r="H3125" s="18">
        <v>41464</v>
      </c>
      <c r="I3125">
        <v>6169</v>
      </c>
      <c r="J3125">
        <v>109.28</v>
      </c>
      <c r="K3125">
        <v>35.840000000000003</v>
      </c>
      <c r="L3125">
        <v>674148.32</v>
      </c>
      <c r="M3125">
        <v>221096.95999999999</v>
      </c>
      <c r="N3125">
        <v>453051.36</v>
      </c>
    </row>
    <row r="3126" spans="1:14">
      <c r="A3126" t="s">
        <v>23</v>
      </c>
      <c r="B3126" t="s">
        <v>82</v>
      </c>
      <c r="C3126" t="s">
        <v>71</v>
      </c>
      <c r="D3126" t="s">
        <v>17</v>
      </c>
      <c r="E3126" t="s">
        <v>29</v>
      </c>
      <c r="F3126" s="18">
        <v>42864</v>
      </c>
      <c r="G3126">
        <v>259032571</v>
      </c>
      <c r="H3126" s="18">
        <v>42868</v>
      </c>
      <c r="I3126">
        <v>2349</v>
      </c>
      <c r="J3126">
        <v>154.06</v>
      </c>
      <c r="K3126">
        <v>90.93</v>
      </c>
      <c r="L3126">
        <v>361886.94</v>
      </c>
      <c r="M3126">
        <v>213594.57</v>
      </c>
      <c r="N3126">
        <v>148292.37</v>
      </c>
    </row>
    <row r="3127" spans="1:14">
      <c r="A3127" t="s">
        <v>40</v>
      </c>
      <c r="B3127" t="s">
        <v>113</v>
      </c>
      <c r="C3127" t="s">
        <v>36</v>
      </c>
      <c r="D3127" t="s">
        <v>17</v>
      </c>
      <c r="E3127" t="s">
        <v>18</v>
      </c>
      <c r="F3127" s="18">
        <v>40492</v>
      </c>
      <c r="G3127">
        <v>516394603</v>
      </c>
      <c r="H3127" s="18">
        <v>40521</v>
      </c>
      <c r="I3127">
        <v>1493</v>
      </c>
      <c r="J3127">
        <v>109.28</v>
      </c>
      <c r="K3127">
        <v>35.840000000000003</v>
      </c>
      <c r="L3127">
        <v>163155.04</v>
      </c>
      <c r="M3127">
        <v>53509.120000000003</v>
      </c>
      <c r="N3127">
        <v>109645.92</v>
      </c>
    </row>
    <row r="3128" spans="1:14">
      <c r="A3128" t="s">
        <v>23</v>
      </c>
      <c r="B3128" t="s">
        <v>218</v>
      </c>
      <c r="C3128" t="s">
        <v>50</v>
      </c>
      <c r="D3128" t="s">
        <v>21</v>
      </c>
      <c r="E3128" t="s">
        <v>29</v>
      </c>
      <c r="F3128" s="18">
        <v>41854</v>
      </c>
      <c r="G3128">
        <v>517514264</v>
      </c>
      <c r="H3128" s="18">
        <v>41886</v>
      </c>
      <c r="I3128">
        <v>2826</v>
      </c>
      <c r="J3128">
        <v>421.89</v>
      </c>
      <c r="K3128">
        <v>364.69</v>
      </c>
      <c r="L3128">
        <v>1192261.1399999999</v>
      </c>
      <c r="M3128">
        <v>1030613.94</v>
      </c>
      <c r="N3128">
        <v>161647.20000000001</v>
      </c>
    </row>
    <row r="3129" spans="1:14">
      <c r="A3129" t="s">
        <v>23</v>
      </c>
      <c r="B3129" t="s">
        <v>118</v>
      </c>
      <c r="C3129" t="s">
        <v>45</v>
      </c>
      <c r="D3129" t="s">
        <v>21</v>
      </c>
      <c r="E3129" t="s">
        <v>37</v>
      </c>
      <c r="F3129" s="18">
        <v>42431</v>
      </c>
      <c r="G3129">
        <v>624940383</v>
      </c>
      <c r="H3129" s="18">
        <v>42459</v>
      </c>
      <c r="I3129">
        <v>2602</v>
      </c>
      <c r="J3129">
        <v>437.2</v>
      </c>
      <c r="K3129">
        <v>263.33</v>
      </c>
      <c r="L3129">
        <v>1137594.3999999999</v>
      </c>
      <c r="M3129">
        <v>685184.66</v>
      </c>
      <c r="N3129">
        <v>452409.74</v>
      </c>
    </row>
    <row r="3130" spans="1:14">
      <c r="A3130" t="s">
        <v>34</v>
      </c>
      <c r="B3130" t="s">
        <v>95</v>
      </c>
      <c r="C3130" t="s">
        <v>59</v>
      </c>
      <c r="D3130" t="s">
        <v>21</v>
      </c>
      <c r="E3130" t="s">
        <v>29</v>
      </c>
      <c r="F3130" s="18">
        <v>40856</v>
      </c>
      <c r="G3130">
        <v>821534287</v>
      </c>
      <c r="H3130" s="18">
        <v>40900</v>
      </c>
      <c r="I3130">
        <v>9107</v>
      </c>
      <c r="J3130">
        <v>9.33</v>
      </c>
      <c r="K3130">
        <v>6.92</v>
      </c>
      <c r="L3130">
        <v>84968.31</v>
      </c>
      <c r="M3130">
        <v>63020.44</v>
      </c>
      <c r="N3130">
        <v>21947.87</v>
      </c>
    </row>
    <row r="3131" spans="1:14">
      <c r="A3131" t="s">
        <v>40</v>
      </c>
      <c r="B3131" t="s">
        <v>126</v>
      </c>
      <c r="C3131" t="s">
        <v>59</v>
      </c>
      <c r="D3131" t="s">
        <v>17</v>
      </c>
      <c r="E3131" t="s">
        <v>18</v>
      </c>
      <c r="F3131" s="18">
        <v>40302</v>
      </c>
      <c r="G3131">
        <v>260469806</v>
      </c>
      <c r="H3131" s="18">
        <v>40348</v>
      </c>
      <c r="I3131">
        <v>7659</v>
      </c>
      <c r="J3131">
        <v>9.33</v>
      </c>
      <c r="K3131">
        <v>6.92</v>
      </c>
      <c r="L3131">
        <v>71458.47</v>
      </c>
      <c r="M3131">
        <v>53000.28</v>
      </c>
      <c r="N3131">
        <v>18458.189999999999</v>
      </c>
    </row>
    <row r="3132" spans="1:14">
      <c r="A3132" t="s">
        <v>40</v>
      </c>
      <c r="B3132" t="s">
        <v>97</v>
      </c>
      <c r="C3132" t="s">
        <v>71</v>
      </c>
      <c r="D3132" t="s">
        <v>17</v>
      </c>
      <c r="E3132" t="s">
        <v>37</v>
      </c>
      <c r="F3132" s="18">
        <v>41565</v>
      </c>
      <c r="G3132">
        <v>415233266</v>
      </c>
      <c r="H3132" s="18">
        <v>41578</v>
      </c>
      <c r="I3132">
        <v>5606</v>
      </c>
      <c r="J3132">
        <v>154.06</v>
      </c>
      <c r="K3132">
        <v>90.93</v>
      </c>
      <c r="L3132">
        <v>863660.36</v>
      </c>
      <c r="M3132">
        <v>509753.58</v>
      </c>
      <c r="N3132">
        <v>353906.78</v>
      </c>
    </row>
    <row r="3133" spans="1:14">
      <c r="A3133" t="s">
        <v>31</v>
      </c>
      <c r="B3133" t="s">
        <v>61</v>
      </c>
      <c r="C3133" t="s">
        <v>16</v>
      </c>
      <c r="D3133" t="s">
        <v>17</v>
      </c>
      <c r="E3133" t="s">
        <v>18</v>
      </c>
      <c r="F3133" s="18">
        <v>41680</v>
      </c>
      <c r="G3133">
        <v>129623496</v>
      </c>
      <c r="H3133" s="18">
        <v>41695</v>
      </c>
      <c r="I3133">
        <v>7328</v>
      </c>
      <c r="J3133">
        <v>255.28</v>
      </c>
      <c r="K3133">
        <v>159.41999999999999</v>
      </c>
      <c r="L3133">
        <v>1870691.84</v>
      </c>
      <c r="M3133">
        <v>1168229.76</v>
      </c>
      <c r="N3133">
        <v>702462.08</v>
      </c>
    </row>
    <row r="3134" spans="1:14">
      <c r="A3134" t="s">
        <v>23</v>
      </c>
      <c r="B3134" t="s">
        <v>120</v>
      </c>
      <c r="C3134" t="s">
        <v>45</v>
      </c>
      <c r="D3134" t="s">
        <v>17</v>
      </c>
      <c r="E3134" t="s">
        <v>22</v>
      </c>
      <c r="F3134" s="18">
        <v>40837</v>
      </c>
      <c r="G3134">
        <v>567751824</v>
      </c>
      <c r="H3134" s="18">
        <v>40868</v>
      </c>
      <c r="I3134">
        <v>9236</v>
      </c>
      <c r="J3134">
        <v>437.2</v>
      </c>
      <c r="K3134">
        <v>263.33</v>
      </c>
      <c r="L3134">
        <v>4037979.2</v>
      </c>
      <c r="M3134">
        <v>2432115.88</v>
      </c>
      <c r="N3134">
        <v>1605863.32</v>
      </c>
    </row>
    <row r="3135" spans="1:14">
      <c r="A3135" t="s">
        <v>40</v>
      </c>
      <c r="B3135" t="s">
        <v>137</v>
      </c>
      <c r="C3135" t="s">
        <v>45</v>
      </c>
      <c r="D3135" t="s">
        <v>17</v>
      </c>
      <c r="E3135" t="s">
        <v>29</v>
      </c>
      <c r="F3135" s="18">
        <v>40999</v>
      </c>
      <c r="G3135">
        <v>264042079</v>
      </c>
      <c r="H3135" s="18">
        <v>41030</v>
      </c>
      <c r="I3135">
        <v>4774</v>
      </c>
      <c r="J3135">
        <v>437.2</v>
      </c>
      <c r="K3135">
        <v>263.33</v>
      </c>
      <c r="L3135">
        <v>2087192.8</v>
      </c>
      <c r="M3135">
        <v>1257137.42</v>
      </c>
      <c r="N3135">
        <v>830055.38</v>
      </c>
    </row>
    <row r="3136" spans="1:14">
      <c r="A3136" t="s">
        <v>26</v>
      </c>
      <c r="B3136" t="s">
        <v>104</v>
      </c>
      <c r="C3136" t="s">
        <v>20</v>
      </c>
      <c r="D3136" t="s">
        <v>17</v>
      </c>
      <c r="E3136" t="s">
        <v>37</v>
      </c>
      <c r="F3136" s="18">
        <v>41751</v>
      </c>
      <c r="G3136">
        <v>973230588</v>
      </c>
      <c r="H3136" s="18">
        <v>41798</v>
      </c>
      <c r="I3136">
        <v>9413</v>
      </c>
      <c r="J3136">
        <v>152.58000000000001</v>
      </c>
      <c r="K3136">
        <v>97.44</v>
      </c>
      <c r="L3136">
        <v>1436235.54</v>
      </c>
      <c r="M3136">
        <v>917202.72</v>
      </c>
      <c r="N3136">
        <v>519032.82</v>
      </c>
    </row>
    <row r="3137" spans="1:14">
      <c r="A3137" t="s">
        <v>40</v>
      </c>
      <c r="B3137" t="s">
        <v>137</v>
      </c>
      <c r="C3137" t="s">
        <v>71</v>
      </c>
      <c r="D3137" t="s">
        <v>17</v>
      </c>
      <c r="E3137" t="s">
        <v>22</v>
      </c>
      <c r="F3137" s="18">
        <v>41685</v>
      </c>
      <c r="G3137">
        <v>920366179</v>
      </c>
      <c r="H3137" s="18">
        <v>41685</v>
      </c>
      <c r="I3137">
        <v>5660</v>
      </c>
      <c r="J3137">
        <v>154.06</v>
      </c>
      <c r="K3137">
        <v>90.93</v>
      </c>
      <c r="L3137">
        <v>871979.6</v>
      </c>
      <c r="M3137">
        <v>514663.8</v>
      </c>
      <c r="N3137">
        <v>357315.8</v>
      </c>
    </row>
    <row r="3138" spans="1:14">
      <c r="A3138" t="s">
        <v>26</v>
      </c>
      <c r="B3138" t="s">
        <v>176</v>
      </c>
      <c r="C3138" t="s">
        <v>71</v>
      </c>
      <c r="D3138" t="s">
        <v>21</v>
      </c>
      <c r="E3138" t="s">
        <v>18</v>
      </c>
      <c r="F3138" s="18">
        <v>42547</v>
      </c>
      <c r="G3138">
        <v>650810182</v>
      </c>
      <c r="H3138" s="18">
        <v>42572</v>
      </c>
      <c r="I3138">
        <v>8050</v>
      </c>
      <c r="J3138">
        <v>154.06</v>
      </c>
      <c r="K3138">
        <v>90.93</v>
      </c>
      <c r="L3138">
        <v>1240183</v>
      </c>
      <c r="M3138">
        <v>731986.5</v>
      </c>
      <c r="N3138">
        <v>508196.5</v>
      </c>
    </row>
    <row r="3139" spans="1:14">
      <c r="A3139" t="s">
        <v>40</v>
      </c>
      <c r="B3139" t="s">
        <v>72</v>
      </c>
      <c r="C3139" t="s">
        <v>36</v>
      </c>
      <c r="D3139" t="s">
        <v>21</v>
      </c>
      <c r="E3139" t="s">
        <v>37</v>
      </c>
      <c r="F3139" s="18">
        <v>42323</v>
      </c>
      <c r="G3139">
        <v>780236423</v>
      </c>
      <c r="H3139" s="18">
        <v>42367</v>
      </c>
      <c r="I3139">
        <v>8151</v>
      </c>
      <c r="J3139">
        <v>109.28</v>
      </c>
      <c r="K3139">
        <v>35.840000000000003</v>
      </c>
      <c r="L3139">
        <v>890741.28</v>
      </c>
      <c r="M3139">
        <v>292131.84000000003</v>
      </c>
      <c r="N3139">
        <v>598609.43999999994</v>
      </c>
    </row>
    <row r="3140" spans="1:14">
      <c r="A3140" t="s">
        <v>40</v>
      </c>
      <c r="B3140" t="s">
        <v>78</v>
      </c>
      <c r="C3140" t="s">
        <v>59</v>
      </c>
      <c r="D3140" t="s">
        <v>21</v>
      </c>
      <c r="E3140" t="s">
        <v>22</v>
      </c>
      <c r="F3140" s="18">
        <v>42155</v>
      </c>
      <c r="G3140">
        <v>644631230</v>
      </c>
      <c r="H3140" s="18">
        <v>42196</v>
      </c>
      <c r="I3140">
        <v>9561</v>
      </c>
      <c r="J3140">
        <v>9.33</v>
      </c>
      <c r="K3140">
        <v>6.92</v>
      </c>
      <c r="L3140">
        <v>89204.13</v>
      </c>
      <c r="M3140">
        <v>66162.12</v>
      </c>
      <c r="N3140">
        <v>23042.01</v>
      </c>
    </row>
    <row r="3141" spans="1:14">
      <c r="A3141" t="s">
        <v>40</v>
      </c>
      <c r="B3141" t="s">
        <v>136</v>
      </c>
      <c r="C3141" t="s">
        <v>50</v>
      </c>
      <c r="D3141" t="s">
        <v>17</v>
      </c>
      <c r="E3141" t="s">
        <v>22</v>
      </c>
      <c r="F3141" s="18">
        <v>42189</v>
      </c>
      <c r="G3141">
        <v>550293433</v>
      </c>
      <c r="H3141" s="18">
        <v>42231</v>
      </c>
      <c r="I3141">
        <v>2910</v>
      </c>
      <c r="J3141">
        <v>421.89</v>
      </c>
      <c r="K3141">
        <v>364.69</v>
      </c>
      <c r="L3141">
        <v>1227699.8999999999</v>
      </c>
      <c r="M3141">
        <v>1061247.8999999999</v>
      </c>
      <c r="N3141">
        <v>166452</v>
      </c>
    </row>
    <row r="3142" spans="1:14">
      <c r="A3142" t="s">
        <v>31</v>
      </c>
      <c r="B3142" t="s">
        <v>149</v>
      </c>
      <c r="C3142" t="s">
        <v>16</v>
      </c>
      <c r="D3142" t="s">
        <v>21</v>
      </c>
      <c r="E3142" t="s">
        <v>37</v>
      </c>
      <c r="F3142" s="18">
        <v>40196</v>
      </c>
      <c r="G3142">
        <v>423834359</v>
      </c>
      <c r="H3142" s="18">
        <v>40229</v>
      </c>
      <c r="I3142">
        <v>860</v>
      </c>
      <c r="J3142">
        <v>255.28</v>
      </c>
      <c r="K3142">
        <v>159.41999999999999</v>
      </c>
      <c r="L3142">
        <v>219540.8</v>
      </c>
      <c r="M3142">
        <v>137101.20000000001</v>
      </c>
      <c r="N3142">
        <v>82439.600000000006</v>
      </c>
    </row>
    <row r="3143" spans="1:14">
      <c r="A3143" t="s">
        <v>23</v>
      </c>
      <c r="B3143" t="s">
        <v>171</v>
      </c>
      <c r="C3143" t="s">
        <v>59</v>
      </c>
      <c r="D3143" t="s">
        <v>21</v>
      </c>
      <c r="E3143" t="s">
        <v>37</v>
      </c>
      <c r="F3143" s="18">
        <v>41249</v>
      </c>
      <c r="G3143">
        <v>262177836</v>
      </c>
      <c r="H3143" s="18">
        <v>41290</v>
      </c>
      <c r="I3143">
        <v>3103</v>
      </c>
      <c r="J3143">
        <v>9.33</v>
      </c>
      <c r="K3143">
        <v>6.92</v>
      </c>
      <c r="L3143">
        <v>28950.99</v>
      </c>
      <c r="M3143">
        <v>21472.76</v>
      </c>
      <c r="N3143">
        <v>7478.23</v>
      </c>
    </row>
    <row r="3144" spans="1:14">
      <c r="A3144" t="s">
        <v>23</v>
      </c>
      <c r="B3144" t="s">
        <v>196</v>
      </c>
      <c r="C3144" t="s">
        <v>79</v>
      </c>
      <c r="D3144" t="s">
        <v>17</v>
      </c>
      <c r="E3144" t="s">
        <v>29</v>
      </c>
      <c r="F3144" s="18">
        <v>42515</v>
      </c>
      <c r="G3144">
        <v>582560193</v>
      </c>
      <c r="H3144" s="18">
        <v>42518</v>
      </c>
      <c r="I3144">
        <v>1362</v>
      </c>
      <c r="J3144">
        <v>668.27</v>
      </c>
      <c r="K3144">
        <v>502.54</v>
      </c>
      <c r="L3144">
        <v>910183.74</v>
      </c>
      <c r="M3144">
        <v>684459.48</v>
      </c>
      <c r="N3144">
        <v>225724.26</v>
      </c>
    </row>
    <row r="3145" spans="1:14">
      <c r="A3145" t="s">
        <v>14</v>
      </c>
      <c r="B3145" t="s">
        <v>55</v>
      </c>
      <c r="C3145" t="s">
        <v>79</v>
      </c>
      <c r="D3145" t="s">
        <v>17</v>
      </c>
      <c r="E3145" t="s">
        <v>37</v>
      </c>
      <c r="F3145" s="18">
        <v>42930</v>
      </c>
      <c r="G3145">
        <v>172530257</v>
      </c>
      <c r="H3145" s="18">
        <v>42978</v>
      </c>
      <c r="I3145">
        <v>4392</v>
      </c>
      <c r="J3145">
        <v>668.27</v>
      </c>
      <c r="K3145">
        <v>502.54</v>
      </c>
      <c r="L3145">
        <v>2935041.84</v>
      </c>
      <c r="M3145">
        <v>2207155.6800000002</v>
      </c>
      <c r="N3145">
        <v>727886.16</v>
      </c>
    </row>
    <row r="3146" spans="1:14">
      <c r="A3146" t="s">
        <v>23</v>
      </c>
      <c r="B3146" t="s">
        <v>147</v>
      </c>
      <c r="C3146" t="s">
        <v>71</v>
      </c>
      <c r="D3146" t="s">
        <v>17</v>
      </c>
      <c r="E3146" t="s">
        <v>37</v>
      </c>
      <c r="F3146" s="18">
        <v>41821</v>
      </c>
      <c r="G3146">
        <v>139949357</v>
      </c>
      <c r="H3146" s="18">
        <v>41834</v>
      </c>
      <c r="I3146">
        <v>2980</v>
      </c>
      <c r="J3146">
        <v>154.06</v>
      </c>
      <c r="K3146">
        <v>90.93</v>
      </c>
      <c r="L3146">
        <v>459098.8</v>
      </c>
      <c r="M3146">
        <v>270971.40000000002</v>
      </c>
      <c r="N3146">
        <v>188127.4</v>
      </c>
    </row>
    <row r="3147" spans="1:14">
      <c r="A3147" t="s">
        <v>40</v>
      </c>
      <c r="B3147" t="s">
        <v>214</v>
      </c>
      <c r="C3147" t="s">
        <v>25</v>
      </c>
      <c r="D3147" t="s">
        <v>21</v>
      </c>
      <c r="E3147" t="s">
        <v>29</v>
      </c>
      <c r="F3147" s="18">
        <v>40284</v>
      </c>
      <c r="G3147">
        <v>762991321</v>
      </c>
      <c r="H3147" s="18">
        <v>40315</v>
      </c>
      <c r="I3147">
        <v>4942</v>
      </c>
      <c r="J3147">
        <v>47.45</v>
      </c>
      <c r="K3147">
        <v>31.79</v>
      </c>
      <c r="L3147">
        <v>234497.9</v>
      </c>
      <c r="M3147">
        <v>157106.18</v>
      </c>
      <c r="N3147">
        <v>77391.72</v>
      </c>
    </row>
    <row r="3148" spans="1:14">
      <c r="A3148" t="s">
        <v>34</v>
      </c>
      <c r="B3148" t="s">
        <v>66</v>
      </c>
      <c r="C3148" t="s">
        <v>50</v>
      </c>
      <c r="D3148" t="s">
        <v>21</v>
      </c>
      <c r="E3148" t="s">
        <v>22</v>
      </c>
      <c r="F3148" s="18">
        <v>42574</v>
      </c>
      <c r="G3148">
        <v>140142476</v>
      </c>
      <c r="H3148" s="18">
        <v>42615</v>
      </c>
      <c r="I3148">
        <v>128</v>
      </c>
      <c r="J3148">
        <v>421.89</v>
      </c>
      <c r="K3148">
        <v>364.69</v>
      </c>
      <c r="L3148">
        <v>54001.919999999998</v>
      </c>
      <c r="M3148">
        <v>46680.32</v>
      </c>
      <c r="N3148">
        <v>7321.6</v>
      </c>
    </row>
    <row r="3149" spans="1:14">
      <c r="A3149" t="s">
        <v>14</v>
      </c>
      <c r="B3149" t="s">
        <v>173</v>
      </c>
      <c r="C3149" t="s">
        <v>28</v>
      </c>
      <c r="D3149" t="s">
        <v>21</v>
      </c>
      <c r="E3149" t="s">
        <v>22</v>
      </c>
      <c r="F3149" s="18">
        <v>40885</v>
      </c>
      <c r="G3149">
        <v>940201652</v>
      </c>
      <c r="H3149" s="18">
        <v>40909</v>
      </c>
      <c r="I3149">
        <v>5417</v>
      </c>
      <c r="J3149">
        <v>205.7</v>
      </c>
      <c r="K3149">
        <v>117.11</v>
      </c>
      <c r="L3149">
        <v>1114276.8999999999</v>
      </c>
      <c r="M3149">
        <v>634384.87</v>
      </c>
      <c r="N3149">
        <v>479892.03</v>
      </c>
    </row>
    <row r="3150" spans="1:14">
      <c r="A3150" t="s">
        <v>34</v>
      </c>
      <c r="B3150" t="s">
        <v>197</v>
      </c>
      <c r="C3150" t="s">
        <v>33</v>
      </c>
      <c r="D3150" t="s">
        <v>21</v>
      </c>
      <c r="E3150" t="s">
        <v>18</v>
      </c>
      <c r="F3150" s="18">
        <v>41631</v>
      </c>
      <c r="G3150">
        <v>952280175</v>
      </c>
      <c r="H3150" s="18">
        <v>41654</v>
      </c>
      <c r="I3150">
        <v>9720</v>
      </c>
      <c r="J3150">
        <v>81.73</v>
      </c>
      <c r="K3150">
        <v>56.67</v>
      </c>
      <c r="L3150">
        <v>794415.6</v>
      </c>
      <c r="M3150">
        <v>550832.4</v>
      </c>
      <c r="N3150">
        <v>243583.2</v>
      </c>
    </row>
    <row r="3151" spans="1:14">
      <c r="A3151" t="s">
        <v>34</v>
      </c>
      <c r="B3151" t="s">
        <v>84</v>
      </c>
      <c r="C3151" t="s">
        <v>25</v>
      </c>
      <c r="D3151" t="s">
        <v>17</v>
      </c>
      <c r="E3151" t="s">
        <v>18</v>
      </c>
      <c r="F3151" s="18">
        <v>41935</v>
      </c>
      <c r="G3151">
        <v>735801875</v>
      </c>
      <c r="H3151" s="18">
        <v>41956</v>
      </c>
      <c r="I3151">
        <v>8981</v>
      </c>
      <c r="J3151">
        <v>47.45</v>
      </c>
      <c r="K3151">
        <v>31.79</v>
      </c>
      <c r="L3151">
        <v>426148.45</v>
      </c>
      <c r="M3151">
        <v>285505.99</v>
      </c>
      <c r="N3151">
        <v>140642.46</v>
      </c>
    </row>
    <row r="3152" spans="1:14">
      <c r="A3152" t="s">
        <v>23</v>
      </c>
      <c r="B3152" t="s">
        <v>159</v>
      </c>
      <c r="C3152" t="s">
        <v>36</v>
      </c>
      <c r="D3152" t="s">
        <v>21</v>
      </c>
      <c r="E3152" t="s">
        <v>37</v>
      </c>
      <c r="F3152" s="18">
        <v>42072</v>
      </c>
      <c r="G3152">
        <v>470503079</v>
      </c>
      <c r="H3152" s="18">
        <v>42084</v>
      </c>
      <c r="I3152">
        <v>1172</v>
      </c>
      <c r="J3152">
        <v>109.28</v>
      </c>
      <c r="K3152">
        <v>35.840000000000003</v>
      </c>
      <c r="L3152">
        <v>128076.16</v>
      </c>
      <c r="M3152">
        <v>42004.480000000003</v>
      </c>
      <c r="N3152">
        <v>86071.679999999993</v>
      </c>
    </row>
    <row r="3153" spans="1:14">
      <c r="A3153" t="s">
        <v>26</v>
      </c>
      <c r="B3153" t="s">
        <v>90</v>
      </c>
      <c r="C3153" t="s">
        <v>25</v>
      </c>
      <c r="D3153" t="s">
        <v>17</v>
      </c>
      <c r="E3153" t="s">
        <v>37</v>
      </c>
      <c r="F3153" s="18">
        <v>41326</v>
      </c>
      <c r="G3153">
        <v>406432616</v>
      </c>
      <c r="H3153" s="18">
        <v>41356</v>
      </c>
      <c r="I3153">
        <v>1298</v>
      </c>
      <c r="J3153">
        <v>47.45</v>
      </c>
      <c r="K3153">
        <v>31.79</v>
      </c>
      <c r="L3153">
        <v>61590.1</v>
      </c>
      <c r="M3153">
        <v>41263.42</v>
      </c>
      <c r="N3153">
        <v>20326.68</v>
      </c>
    </row>
    <row r="3154" spans="1:14">
      <c r="A3154" t="s">
        <v>23</v>
      </c>
      <c r="B3154" t="s">
        <v>51</v>
      </c>
      <c r="C3154" t="s">
        <v>25</v>
      </c>
      <c r="D3154" t="s">
        <v>21</v>
      </c>
      <c r="E3154" t="s">
        <v>22</v>
      </c>
      <c r="F3154" s="18">
        <v>42134</v>
      </c>
      <c r="G3154">
        <v>413951814</v>
      </c>
      <c r="H3154" s="18">
        <v>42155</v>
      </c>
      <c r="I3154">
        <v>6395</v>
      </c>
      <c r="J3154">
        <v>47.45</v>
      </c>
      <c r="K3154">
        <v>31.79</v>
      </c>
      <c r="L3154">
        <v>303442.75</v>
      </c>
      <c r="M3154">
        <v>203297.05</v>
      </c>
      <c r="N3154">
        <v>100145.7</v>
      </c>
    </row>
    <row r="3155" spans="1:14">
      <c r="A3155" t="s">
        <v>23</v>
      </c>
      <c r="B3155" t="s">
        <v>187</v>
      </c>
      <c r="C3155" t="s">
        <v>43</v>
      </c>
      <c r="D3155" t="s">
        <v>21</v>
      </c>
      <c r="E3155" t="s">
        <v>29</v>
      </c>
      <c r="F3155" s="18">
        <v>40409</v>
      </c>
      <c r="G3155">
        <v>433734500</v>
      </c>
      <c r="H3155" s="18">
        <v>40429</v>
      </c>
      <c r="I3155">
        <v>532</v>
      </c>
      <c r="J3155">
        <v>651.21</v>
      </c>
      <c r="K3155">
        <v>524.96</v>
      </c>
      <c r="L3155">
        <v>346443.72</v>
      </c>
      <c r="M3155">
        <v>279278.71999999997</v>
      </c>
      <c r="N3155">
        <v>67165</v>
      </c>
    </row>
    <row r="3156" spans="1:14">
      <c r="A3156" t="s">
        <v>53</v>
      </c>
      <c r="B3156" t="s">
        <v>54</v>
      </c>
      <c r="C3156" t="s">
        <v>36</v>
      </c>
      <c r="D3156" t="s">
        <v>21</v>
      </c>
      <c r="E3156" t="s">
        <v>37</v>
      </c>
      <c r="F3156" s="18">
        <v>40749</v>
      </c>
      <c r="G3156">
        <v>926767003</v>
      </c>
      <c r="H3156" s="18">
        <v>40775</v>
      </c>
      <c r="I3156">
        <v>9806</v>
      </c>
      <c r="J3156">
        <v>109.28</v>
      </c>
      <c r="K3156">
        <v>35.840000000000003</v>
      </c>
      <c r="L3156">
        <v>1071599.68</v>
      </c>
      <c r="M3156">
        <v>351447.03999999998</v>
      </c>
      <c r="N3156">
        <v>720152.64</v>
      </c>
    </row>
    <row r="3157" spans="1:14">
      <c r="A3157" t="s">
        <v>23</v>
      </c>
      <c r="B3157" t="s">
        <v>103</v>
      </c>
      <c r="C3157" t="s">
        <v>43</v>
      </c>
      <c r="D3157" t="s">
        <v>17</v>
      </c>
      <c r="E3157" t="s">
        <v>22</v>
      </c>
      <c r="F3157" s="18">
        <v>41227</v>
      </c>
      <c r="G3157">
        <v>624348151</v>
      </c>
      <c r="H3157" s="18">
        <v>41251</v>
      </c>
      <c r="I3157">
        <v>7347</v>
      </c>
      <c r="J3157">
        <v>651.21</v>
      </c>
      <c r="K3157">
        <v>524.96</v>
      </c>
      <c r="L3157">
        <v>4784439.87</v>
      </c>
      <c r="M3157">
        <v>3856881.12</v>
      </c>
      <c r="N3157">
        <v>927558.75</v>
      </c>
    </row>
    <row r="3158" spans="1:14">
      <c r="A3158" t="s">
        <v>40</v>
      </c>
      <c r="B3158" t="s">
        <v>91</v>
      </c>
      <c r="C3158" t="s">
        <v>79</v>
      </c>
      <c r="D3158" t="s">
        <v>17</v>
      </c>
      <c r="E3158" t="s">
        <v>22</v>
      </c>
      <c r="F3158" s="18">
        <v>40304</v>
      </c>
      <c r="G3158">
        <v>578089272</v>
      </c>
      <c r="H3158" s="18">
        <v>40318</v>
      </c>
      <c r="I3158">
        <v>8317</v>
      </c>
      <c r="J3158">
        <v>668.27</v>
      </c>
      <c r="K3158">
        <v>502.54</v>
      </c>
      <c r="L3158">
        <v>5558001.5899999999</v>
      </c>
      <c r="M3158">
        <v>4179625.18</v>
      </c>
      <c r="N3158">
        <v>1378376.41</v>
      </c>
    </row>
    <row r="3159" spans="1:14">
      <c r="A3159" t="s">
        <v>23</v>
      </c>
      <c r="B3159" t="s">
        <v>112</v>
      </c>
      <c r="C3159" t="s">
        <v>36</v>
      </c>
      <c r="D3159" t="s">
        <v>21</v>
      </c>
      <c r="E3159" t="s">
        <v>18</v>
      </c>
      <c r="F3159" s="18">
        <v>40980</v>
      </c>
      <c r="G3159">
        <v>109914195</v>
      </c>
      <c r="H3159" s="18">
        <v>41015</v>
      </c>
      <c r="I3159">
        <v>4908</v>
      </c>
      <c r="J3159">
        <v>109.28</v>
      </c>
      <c r="K3159">
        <v>35.840000000000003</v>
      </c>
      <c r="L3159">
        <v>536346.24</v>
      </c>
      <c r="M3159">
        <v>175902.72</v>
      </c>
      <c r="N3159">
        <v>360443.52</v>
      </c>
    </row>
    <row r="3160" spans="1:14">
      <c r="A3160" t="s">
        <v>31</v>
      </c>
      <c r="B3160" t="s">
        <v>44</v>
      </c>
      <c r="C3160" t="s">
        <v>36</v>
      </c>
      <c r="D3160" t="s">
        <v>17</v>
      </c>
      <c r="E3160" t="s">
        <v>37</v>
      </c>
      <c r="F3160" s="18">
        <v>41113</v>
      </c>
      <c r="G3160">
        <v>862059247</v>
      </c>
      <c r="H3160" s="18">
        <v>41151</v>
      </c>
      <c r="I3160">
        <v>1343</v>
      </c>
      <c r="J3160">
        <v>109.28</v>
      </c>
      <c r="K3160">
        <v>35.840000000000003</v>
      </c>
      <c r="L3160">
        <v>146763.04</v>
      </c>
      <c r="M3160">
        <v>48133.120000000003</v>
      </c>
      <c r="N3160">
        <v>98629.92</v>
      </c>
    </row>
    <row r="3161" spans="1:14">
      <c r="A3161" t="s">
        <v>23</v>
      </c>
      <c r="B3161" t="s">
        <v>218</v>
      </c>
      <c r="C3161" t="s">
        <v>20</v>
      </c>
      <c r="D3161" t="s">
        <v>17</v>
      </c>
      <c r="E3161" t="s">
        <v>22</v>
      </c>
      <c r="F3161" s="18">
        <v>40329</v>
      </c>
      <c r="G3161">
        <v>947073256</v>
      </c>
      <c r="H3161" s="18">
        <v>40341</v>
      </c>
      <c r="I3161">
        <v>8878</v>
      </c>
      <c r="J3161">
        <v>152.58000000000001</v>
      </c>
      <c r="K3161">
        <v>97.44</v>
      </c>
      <c r="L3161">
        <v>1354605.24</v>
      </c>
      <c r="M3161">
        <v>865072.32</v>
      </c>
      <c r="N3161">
        <v>489532.92</v>
      </c>
    </row>
    <row r="3162" spans="1:14">
      <c r="A3162" t="s">
        <v>34</v>
      </c>
      <c r="B3162" t="s">
        <v>60</v>
      </c>
      <c r="C3162" t="s">
        <v>25</v>
      </c>
      <c r="D3162" t="s">
        <v>21</v>
      </c>
      <c r="E3162" t="s">
        <v>18</v>
      </c>
      <c r="F3162" s="18">
        <v>41413</v>
      </c>
      <c r="G3162">
        <v>797817552</v>
      </c>
      <c r="H3162" s="18">
        <v>41423</v>
      </c>
      <c r="I3162">
        <v>798</v>
      </c>
      <c r="J3162">
        <v>47.45</v>
      </c>
      <c r="K3162">
        <v>31.79</v>
      </c>
      <c r="L3162">
        <v>37865.1</v>
      </c>
      <c r="M3162">
        <v>25368.42</v>
      </c>
      <c r="N3162">
        <v>12496.68</v>
      </c>
    </row>
    <row r="3163" spans="1:14">
      <c r="A3163" t="s">
        <v>14</v>
      </c>
      <c r="B3163" t="s">
        <v>19</v>
      </c>
      <c r="C3163" t="s">
        <v>28</v>
      </c>
      <c r="D3163" t="s">
        <v>21</v>
      </c>
      <c r="E3163" t="s">
        <v>22</v>
      </c>
      <c r="F3163" s="18">
        <v>40623</v>
      </c>
      <c r="G3163">
        <v>917465960</v>
      </c>
      <c r="H3163" s="18">
        <v>40647</v>
      </c>
      <c r="I3163">
        <v>7421</v>
      </c>
      <c r="J3163">
        <v>205.7</v>
      </c>
      <c r="K3163">
        <v>117.11</v>
      </c>
      <c r="L3163">
        <v>1526499.7</v>
      </c>
      <c r="M3163">
        <v>869073.31</v>
      </c>
      <c r="N3163">
        <v>657426.39</v>
      </c>
    </row>
    <row r="3164" spans="1:14">
      <c r="A3164" t="s">
        <v>40</v>
      </c>
      <c r="B3164" t="s">
        <v>86</v>
      </c>
      <c r="C3164" t="s">
        <v>25</v>
      </c>
      <c r="D3164" t="s">
        <v>21</v>
      </c>
      <c r="E3164" t="s">
        <v>22</v>
      </c>
      <c r="F3164" s="18">
        <v>42903</v>
      </c>
      <c r="G3164">
        <v>529504811</v>
      </c>
      <c r="H3164" s="18">
        <v>42910</v>
      </c>
      <c r="I3164">
        <v>1095</v>
      </c>
      <c r="J3164">
        <v>47.45</v>
      </c>
      <c r="K3164">
        <v>31.79</v>
      </c>
      <c r="L3164">
        <v>51957.75</v>
      </c>
      <c r="M3164">
        <v>34810.050000000003</v>
      </c>
      <c r="N3164">
        <v>17147.7</v>
      </c>
    </row>
    <row r="3165" spans="1:14">
      <c r="A3165" t="s">
        <v>34</v>
      </c>
      <c r="B3165" t="s">
        <v>95</v>
      </c>
      <c r="C3165" t="s">
        <v>71</v>
      </c>
      <c r="D3165" t="s">
        <v>21</v>
      </c>
      <c r="E3165" t="s">
        <v>29</v>
      </c>
      <c r="F3165" s="18">
        <v>41139</v>
      </c>
      <c r="G3165">
        <v>727732932</v>
      </c>
      <c r="H3165" s="18">
        <v>41142</v>
      </c>
      <c r="I3165">
        <v>1201</v>
      </c>
      <c r="J3165">
        <v>154.06</v>
      </c>
      <c r="K3165">
        <v>90.93</v>
      </c>
      <c r="L3165">
        <v>185026.06</v>
      </c>
      <c r="M3165">
        <v>109206.93</v>
      </c>
      <c r="N3165">
        <v>75819.13</v>
      </c>
    </row>
    <row r="3166" spans="1:14">
      <c r="A3166" t="s">
        <v>31</v>
      </c>
      <c r="B3166" t="s">
        <v>57</v>
      </c>
      <c r="C3166" t="s">
        <v>16</v>
      </c>
      <c r="D3166" t="s">
        <v>21</v>
      </c>
      <c r="E3166" t="s">
        <v>37</v>
      </c>
      <c r="F3166" s="18">
        <v>42437</v>
      </c>
      <c r="G3166">
        <v>426261651</v>
      </c>
      <c r="H3166" s="18">
        <v>42455</v>
      </c>
      <c r="I3166">
        <v>9150</v>
      </c>
      <c r="J3166">
        <v>255.28</v>
      </c>
      <c r="K3166">
        <v>159.41999999999999</v>
      </c>
      <c r="L3166">
        <v>2335812</v>
      </c>
      <c r="M3166">
        <v>1458693</v>
      </c>
      <c r="N3166">
        <v>877119</v>
      </c>
    </row>
    <row r="3167" spans="1:14">
      <c r="A3167" t="s">
        <v>23</v>
      </c>
      <c r="B3167" t="s">
        <v>38</v>
      </c>
      <c r="C3167" t="s">
        <v>33</v>
      </c>
      <c r="D3167" t="s">
        <v>17</v>
      </c>
      <c r="E3167" t="s">
        <v>29</v>
      </c>
      <c r="F3167" s="18">
        <v>41844</v>
      </c>
      <c r="G3167">
        <v>409514796</v>
      </c>
      <c r="H3167" s="18">
        <v>41889</v>
      </c>
      <c r="I3167">
        <v>3383</v>
      </c>
      <c r="J3167">
        <v>81.73</v>
      </c>
      <c r="K3167">
        <v>56.67</v>
      </c>
      <c r="L3167">
        <v>276492.59000000003</v>
      </c>
      <c r="M3167">
        <v>191714.61</v>
      </c>
      <c r="N3167">
        <v>84777.98</v>
      </c>
    </row>
    <row r="3168" spans="1:14">
      <c r="A3168" t="s">
        <v>23</v>
      </c>
      <c r="B3168" t="s">
        <v>105</v>
      </c>
      <c r="C3168" t="s">
        <v>43</v>
      </c>
      <c r="D3168" t="s">
        <v>17</v>
      </c>
      <c r="E3168" t="s">
        <v>29</v>
      </c>
      <c r="F3168" s="18">
        <v>40329</v>
      </c>
      <c r="G3168">
        <v>182228696</v>
      </c>
      <c r="H3168" s="18">
        <v>40371</v>
      </c>
      <c r="I3168">
        <v>4375</v>
      </c>
      <c r="J3168">
        <v>651.21</v>
      </c>
      <c r="K3168">
        <v>524.96</v>
      </c>
      <c r="L3168">
        <v>2849043.75</v>
      </c>
      <c r="M3168">
        <v>2296700</v>
      </c>
      <c r="N3168">
        <v>552343.75</v>
      </c>
    </row>
    <row r="3169" spans="1:14">
      <c r="A3169" t="s">
        <v>40</v>
      </c>
      <c r="B3169" t="s">
        <v>156</v>
      </c>
      <c r="C3169" t="s">
        <v>59</v>
      </c>
      <c r="D3169" t="s">
        <v>21</v>
      </c>
      <c r="E3169" t="s">
        <v>22</v>
      </c>
      <c r="F3169" s="18">
        <v>40631</v>
      </c>
      <c r="G3169">
        <v>219452178</v>
      </c>
      <c r="H3169" s="18">
        <v>40636</v>
      </c>
      <c r="I3169">
        <v>9631</v>
      </c>
      <c r="J3169">
        <v>9.33</v>
      </c>
      <c r="K3169">
        <v>6.92</v>
      </c>
      <c r="L3169">
        <v>89857.23</v>
      </c>
      <c r="M3169">
        <v>66646.52</v>
      </c>
      <c r="N3169">
        <v>23210.71</v>
      </c>
    </row>
    <row r="3170" spans="1:14">
      <c r="A3170" t="s">
        <v>40</v>
      </c>
      <c r="B3170" t="s">
        <v>97</v>
      </c>
      <c r="C3170" t="s">
        <v>28</v>
      </c>
      <c r="D3170" t="s">
        <v>21</v>
      </c>
      <c r="E3170" t="s">
        <v>18</v>
      </c>
      <c r="F3170" s="18">
        <v>40349</v>
      </c>
      <c r="G3170">
        <v>616546571</v>
      </c>
      <c r="H3170" s="18">
        <v>40393</v>
      </c>
      <c r="I3170">
        <v>8686</v>
      </c>
      <c r="J3170">
        <v>205.7</v>
      </c>
      <c r="K3170">
        <v>117.11</v>
      </c>
      <c r="L3170">
        <v>1786710.2</v>
      </c>
      <c r="M3170">
        <v>1017217.46</v>
      </c>
      <c r="N3170">
        <v>769492.74</v>
      </c>
    </row>
    <row r="3171" spans="1:14">
      <c r="A3171" t="s">
        <v>40</v>
      </c>
      <c r="B3171" t="s">
        <v>213</v>
      </c>
      <c r="C3171" t="s">
        <v>33</v>
      </c>
      <c r="D3171" t="s">
        <v>21</v>
      </c>
      <c r="E3171" t="s">
        <v>37</v>
      </c>
      <c r="F3171" s="18">
        <v>41618</v>
      </c>
      <c r="G3171">
        <v>639185702</v>
      </c>
      <c r="H3171" s="18">
        <v>41623</v>
      </c>
      <c r="I3171">
        <v>8108</v>
      </c>
      <c r="J3171">
        <v>81.73</v>
      </c>
      <c r="K3171">
        <v>56.67</v>
      </c>
      <c r="L3171">
        <v>662666.84</v>
      </c>
      <c r="M3171">
        <v>459480.36</v>
      </c>
      <c r="N3171">
        <v>203186.48</v>
      </c>
    </row>
    <row r="3172" spans="1:14">
      <c r="A3172" t="s">
        <v>40</v>
      </c>
      <c r="B3172" t="s">
        <v>166</v>
      </c>
      <c r="C3172" t="s">
        <v>33</v>
      </c>
      <c r="D3172" t="s">
        <v>17</v>
      </c>
      <c r="E3172" t="s">
        <v>18</v>
      </c>
      <c r="F3172" s="18">
        <v>41429</v>
      </c>
      <c r="G3172">
        <v>973355901</v>
      </c>
      <c r="H3172" s="18">
        <v>41479</v>
      </c>
      <c r="I3172">
        <v>6496</v>
      </c>
      <c r="J3172">
        <v>81.73</v>
      </c>
      <c r="K3172">
        <v>56.67</v>
      </c>
      <c r="L3172">
        <v>530918.07999999996</v>
      </c>
      <c r="M3172">
        <v>368128.32</v>
      </c>
      <c r="N3172">
        <v>162789.76000000001</v>
      </c>
    </row>
    <row r="3173" spans="1:14">
      <c r="A3173" t="s">
        <v>31</v>
      </c>
      <c r="B3173" t="s">
        <v>56</v>
      </c>
      <c r="C3173" t="s">
        <v>33</v>
      </c>
      <c r="D3173" t="s">
        <v>17</v>
      </c>
      <c r="E3173" t="s">
        <v>22</v>
      </c>
      <c r="F3173" s="18">
        <v>41313</v>
      </c>
      <c r="G3173">
        <v>575355994</v>
      </c>
      <c r="H3173" s="18">
        <v>41339</v>
      </c>
      <c r="I3173">
        <v>9479</v>
      </c>
      <c r="J3173">
        <v>81.73</v>
      </c>
      <c r="K3173">
        <v>56.67</v>
      </c>
      <c r="L3173">
        <v>774718.67</v>
      </c>
      <c r="M3173">
        <v>537174.93000000005</v>
      </c>
      <c r="N3173">
        <v>237543.74</v>
      </c>
    </row>
    <row r="3174" spans="1:14">
      <c r="A3174" t="s">
        <v>26</v>
      </c>
      <c r="B3174" t="s">
        <v>186</v>
      </c>
      <c r="C3174" t="s">
        <v>43</v>
      </c>
      <c r="D3174" t="s">
        <v>17</v>
      </c>
      <c r="E3174" t="s">
        <v>37</v>
      </c>
      <c r="F3174" s="18">
        <v>40423</v>
      </c>
      <c r="G3174">
        <v>721797311</v>
      </c>
      <c r="H3174" s="18">
        <v>40470</v>
      </c>
      <c r="I3174">
        <v>4719</v>
      </c>
      <c r="J3174">
        <v>651.21</v>
      </c>
      <c r="K3174">
        <v>524.96</v>
      </c>
      <c r="L3174">
        <v>3073059.99</v>
      </c>
      <c r="M3174">
        <v>2477286.2400000002</v>
      </c>
      <c r="N3174">
        <v>595773.75</v>
      </c>
    </row>
    <row r="3175" spans="1:14">
      <c r="A3175" t="s">
        <v>40</v>
      </c>
      <c r="B3175" t="s">
        <v>127</v>
      </c>
      <c r="C3175" t="s">
        <v>45</v>
      </c>
      <c r="D3175" t="s">
        <v>21</v>
      </c>
      <c r="E3175" t="s">
        <v>37</v>
      </c>
      <c r="F3175" s="18">
        <v>42451</v>
      </c>
      <c r="G3175">
        <v>959603679</v>
      </c>
      <c r="H3175" s="18">
        <v>42464</v>
      </c>
      <c r="I3175">
        <v>6908</v>
      </c>
      <c r="J3175">
        <v>437.2</v>
      </c>
      <c r="K3175">
        <v>263.33</v>
      </c>
      <c r="L3175">
        <v>3020177.6</v>
      </c>
      <c r="M3175">
        <v>1819083.64</v>
      </c>
      <c r="N3175">
        <v>1201093.96</v>
      </c>
    </row>
    <row r="3176" spans="1:14">
      <c r="A3176" t="s">
        <v>26</v>
      </c>
      <c r="B3176" t="s">
        <v>76</v>
      </c>
      <c r="C3176" t="s">
        <v>33</v>
      </c>
      <c r="D3176" t="s">
        <v>17</v>
      </c>
      <c r="E3176" t="s">
        <v>37</v>
      </c>
      <c r="F3176" s="18">
        <v>40412</v>
      </c>
      <c r="G3176">
        <v>456011426</v>
      </c>
      <c r="H3176" s="18">
        <v>40450</v>
      </c>
      <c r="I3176">
        <v>2769</v>
      </c>
      <c r="J3176">
        <v>81.73</v>
      </c>
      <c r="K3176">
        <v>56.67</v>
      </c>
      <c r="L3176">
        <v>226310.37</v>
      </c>
      <c r="M3176">
        <v>156919.23000000001</v>
      </c>
      <c r="N3176">
        <v>69391.14</v>
      </c>
    </row>
    <row r="3177" spans="1:14">
      <c r="A3177" t="s">
        <v>14</v>
      </c>
      <c r="B3177" t="s">
        <v>158</v>
      </c>
      <c r="C3177" t="s">
        <v>36</v>
      </c>
      <c r="D3177" t="s">
        <v>17</v>
      </c>
      <c r="E3177" t="s">
        <v>18</v>
      </c>
      <c r="F3177" s="18">
        <v>42925</v>
      </c>
      <c r="G3177">
        <v>248569381</v>
      </c>
      <c r="H3177" s="18">
        <v>42948</v>
      </c>
      <c r="I3177">
        <v>6058</v>
      </c>
      <c r="J3177">
        <v>109.28</v>
      </c>
      <c r="K3177">
        <v>35.840000000000003</v>
      </c>
      <c r="L3177">
        <v>662018.24</v>
      </c>
      <c r="M3177">
        <v>217118.72</v>
      </c>
      <c r="N3177">
        <v>444899.52</v>
      </c>
    </row>
    <row r="3178" spans="1:14">
      <c r="A3178" t="s">
        <v>40</v>
      </c>
      <c r="B3178" t="s">
        <v>189</v>
      </c>
      <c r="C3178" t="s">
        <v>45</v>
      </c>
      <c r="D3178" t="s">
        <v>21</v>
      </c>
      <c r="E3178" t="s">
        <v>18</v>
      </c>
      <c r="F3178" s="18">
        <v>42400</v>
      </c>
      <c r="G3178">
        <v>995138871</v>
      </c>
      <c r="H3178" s="18">
        <v>42434</v>
      </c>
      <c r="I3178">
        <v>2561</v>
      </c>
      <c r="J3178">
        <v>437.2</v>
      </c>
      <c r="K3178">
        <v>263.33</v>
      </c>
      <c r="L3178">
        <v>1119669.2</v>
      </c>
      <c r="M3178">
        <v>674388.13</v>
      </c>
      <c r="N3178">
        <v>445281.07</v>
      </c>
    </row>
    <row r="3179" spans="1:14">
      <c r="A3179" t="s">
        <v>23</v>
      </c>
      <c r="B3179" t="s">
        <v>38</v>
      </c>
      <c r="C3179" t="s">
        <v>79</v>
      </c>
      <c r="D3179" t="s">
        <v>17</v>
      </c>
      <c r="E3179" t="s">
        <v>22</v>
      </c>
      <c r="F3179" s="18">
        <v>41318</v>
      </c>
      <c r="G3179">
        <v>723893725</v>
      </c>
      <c r="H3179" s="18">
        <v>41344</v>
      </c>
      <c r="I3179">
        <v>5095</v>
      </c>
      <c r="J3179">
        <v>668.27</v>
      </c>
      <c r="K3179">
        <v>502.54</v>
      </c>
      <c r="L3179">
        <v>3404835.65</v>
      </c>
      <c r="M3179">
        <v>2560441.2999999998</v>
      </c>
      <c r="N3179">
        <v>844394.35</v>
      </c>
    </row>
    <row r="3180" spans="1:14">
      <c r="A3180" t="s">
        <v>40</v>
      </c>
      <c r="B3180" t="s">
        <v>169</v>
      </c>
      <c r="C3180" t="s">
        <v>79</v>
      </c>
      <c r="D3180" t="s">
        <v>17</v>
      </c>
      <c r="E3180" t="s">
        <v>22</v>
      </c>
      <c r="F3180" s="18">
        <v>42551</v>
      </c>
      <c r="G3180">
        <v>683320271</v>
      </c>
      <c r="H3180" s="18">
        <v>42564</v>
      </c>
      <c r="I3180">
        <v>8508</v>
      </c>
      <c r="J3180">
        <v>668.27</v>
      </c>
      <c r="K3180">
        <v>502.54</v>
      </c>
      <c r="L3180">
        <v>5685641.1600000001</v>
      </c>
      <c r="M3180">
        <v>4275610.32</v>
      </c>
      <c r="N3180">
        <v>1410030.84</v>
      </c>
    </row>
    <row r="3181" spans="1:14">
      <c r="A3181" t="s">
        <v>23</v>
      </c>
      <c r="B3181" t="s">
        <v>128</v>
      </c>
      <c r="C3181" t="s">
        <v>20</v>
      </c>
      <c r="D3181" t="s">
        <v>21</v>
      </c>
      <c r="E3181" t="s">
        <v>29</v>
      </c>
      <c r="F3181" s="18">
        <v>42441</v>
      </c>
      <c r="G3181">
        <v>392217338</v>
      </c>
      <c r="H3181" s="18">
        <v>42444</v>
      </c>
      <c r="I3181">
        <v>4681</v>
      </c>
      <c r="J3181">
        <v>152.58000000000001</v>
      </c>
      <c r="K3181">
        <v>97.44</v>
      </c>
      <c r="L3181">
        <v>714226.98</v>
      </c>
      <c r="M3181">
        <v>456116.64</v>
      </c>
      <c r="N3181">
        <v>258110.34</v>
      </c>
    </row>
    <row r="3182" spans="1:14">
      <c r="A3182" t="s">
        <v>26</v>
      </c>
      <c r="B3182" t="s">
        <v>90</v>
      </c>
      <c r="C3182" t="s">
        <v>33</v>
      </c>
      <c r="D3182" t="s">
        <v>21</v>
      </c>
      <c r="E3182" t="s">
        <v>37</v>
      </c>
      <c r="F3182" s="18">
        <v>40487</v>
      </c>
      <c r="G3182">
        <v>789696252</v>
      </c>
      <c r="H3182" s="18">
        <v>40501</v>
      </c>
      <c r="I3182">
        <v>7525</v>
      </c>
      <c r="J3182">
        <v>81.73</v>
      </c>
      <c r="K3182">
        <v>56.67</v>
      </c>
      <c r="L3182">
        <v>615018.25</v>
      </c>
      <c r="M3182">
        <v>426441.75</v>
      </c>
      <c r="N3182">
        <v>188576.5</v>
      </c>
    </row>
    <row r="3183" spans="1:14">
      <c r="A3183" t="s">
        <v>34</v>
      </c>
      <c r="B3183" t="s">
        <v>134</v>
      </c>
      <c r="C3183" t="s">
        <v>59</v>
      </c>
      <c r="D3183" t="s">
        <v>21</v>
      </c>
      <c r="E3183" t="s">
        <v>18</v>
      </c>
      <c r="F3183" s="18">
        <v>40727</v>
      </c>
      <c r="G3183">
        <v>185180842</v>
      </c>
      <c r="H3183" s="18">
        <v>40728</v>
      </c>
      <c r="I3183">
        <v>7981</v>
      </c>
      <c r="J3183">
        <v>9.33</v>
      </c>
      <c r="K3183">
        <v>6.92</v>
      </c>
      <c r="L3183">
        <v>74462.73</v>
      </c>
      <c r="M3183">
        <v>55228.52</v>
      </c>
      <c r="N3183">
        <v>19234.21</v>
      </c>
    </row>
    <row r="3184" spans="1:14">
      <c r="A3184" t="s">
        <v>23</v>
      </c>
      <c r="B3184" t="s">
        <v>217</v>
      </c>
      <c r="C3184" t="s">
        <v>16</v>
      </c>
      <c r="D3184" t="s">
        <v>21</v>
      </c>
      <c r="E3184" t="s">
        <v>22</v>
      </c>
      <c r="F3184" s="18">
        <v>42054</v>
      </c>
      <c r="G3184">
        <v>108407437</v>
      </c>
      <c r="H3184" s="18">
        <v>42090</v>
      </c>
      <c r="I3184">
        <v>9025</v>
      </c>
      <c r="J3184">
        <v>255.28</v>
      </c>
      <c r="K3184">
        <v>159.41999999999999</v>
      </c>
      <c r="L3184">
        <v>2303902</v>
      </c>
      <c r="M3184">
        <v>1438765.5</v>
      </c>
      <c r="N3184">
        <v>865136.5</v>
      </c>
    </row>
    <row r="3185" spans="1:14">
      <c r="A3185" t="s">
        <v>26</v>
      </c>
      <c r="B3185" t="s">
        <v>203</v>
      </c>
      <c r="C3185" t="s">
        <v>45</v>
      </c>
      <c r="D3185" t="s">
        <v>21</v>
      </c>
      <c r="E3185" t="s">
        <v>29</v>
      </c>
      <c r="F3185" s="18">
        <v>42368</v>
      </c>
      <c r="G3185">
        <v>359424865</v>
      </c>
      <c r="H3185" s="18">
        <v>42394</v>
      </c>
      <c r="I3185">
        <v>660</v>
      </c>
      <c r="J3185">
        <v>437.2</v>
      </c>
      <c r="K3185">
        <v>263.33</v>
      </c>
      <c r="L3185">
        <v>288552</v>
      </c>
      <c r="M3185">
        <v>173797.8</v>
      </c>
      <c r="N3185">
        <v>114754.2</v>
      </c>
    </row>
    <row r="3186" spans="1:14">
      <c r="A3186" t="s">
        <v>23</v>
      </c>
      <c r="B3186" t="s">
        <v>192</v>
      </c>
      <c r="C3186" t="s">
        <v>20</v>
      </c>
      <c r="D3186" t="s">
        <v>21</v>
      </c>
      <c r="E3186" t="s">
        <v>29</v>
      </c>
      <c r="F3186" s="18">
        <v>42724</v>
      </c>
      <c r="G3186">
        <v>358594453</v>
      </c>
      <c r="H3186" s="18">
        <v>42768</v>
      </c>
      <c r="I3186">
        <v>4922</v>
      </c>
      <c r="J3186">
        <v>152.58000000000001</v>
      </c>
      <c r="K3186">
        <v>97.44</v>
      </c>
      <c r="L3186">
        <v>750998.76</v>
      </c>
      <c r="M3186">
        <v>479599.68</v>
      </c>
      <c r="N3186">
        <v>271399.08</v>
      </c>
    </row>
    <row r="3187" spans="1:14">
      <c r="A3187" t="s">
        <v>31</v>
      </c>
      <c r="B3187" t="s">
        <v>133</v>
      </c>
      <c r="C3187" t="s">
        <v>28</v>
      </c>
      <c r="D3187" t="s">
        <v>17</v>
      </c>
      <c r="E3187" t="s">
        <v>29</v>
      </c>
      <c r="F3187" s="18">
        <v>40417</v>
      </c>
      <c r="G3187">
        <v>496590030</v>
      </c>
      <c r="H3187" s="18">
        <v>40465</v>
      </c>
      <c r="I3187">
        <v>880</v>
      </c>
      <c r="J3187">
        <v>205.7</v>
      </c>
      <c r="K3187">
        <v>117.11</v>
      </c>
      <c r="L3187">
        <v>181016</v>
      </c>
      <c r="M3187">
        <v>103056.8</v>
      </c>
      <c r="N3187">
        <v>77959.199999999997</v>
      </c>
    </row>
    <row r="3188" spans="1:14">
      <c r="A3188" t="s">
        <v>23</v>
      </c>
      <c r="B3188" t="s">
        <v>138</v>
      </c>
      <c r="C3188" t="s">
        <v>20</v>
      </c>
      <c r="D3188" t="s">
        <v>21</v>
      </c>
      <c r="E3188" t="s">
        <v>22</v>
      </c>
      <c r="F3188" s="18">
        <v>41428</v>
      </c>
      <c r="G3188">
        <v>784397923</v>
      </c>
      <c r="H3188" s="18">
        <v>41440</v>
      </c>
      <c r="I3188">
        <v>9631</v>
      </c>
      <c r="J3188">
        <v>152.58000000000001</v>
      </c>
      <c r="K3188">
        <v>97.44</v>
      </c>
      <c r="L3188">
        <v>1469497.98</v>
      </c>
      <c r="M3188">
        <v>938444.64</v>
      </c>
      <c r="N3188">
        <v>531053.34</v>
      </c>
    </row>
    <row r="3189" spans="1:14">
      <c r="A3189" t="s">
        <v>34</v>
      </c>
      <c r="B3189" t="s">
        <v>182</v>
      </c>
      <c r="C3189" t="s">
        <v>25</v>
      </c>
      <c r="D3189" t="s">
        <v>17</v>
      </c>
      <c r="E3189" t="s">
        <v>37</v>
      </c>
      <c r="F3189" s="18">
        <v>42447</v>
      </c>
      <c r="G3189">
        <v>403316962</v>
      </c>
      <c r="H3189" s="18">
        <v>42496</v>
      </c>
      <c r="I3189">
        <v>9307</v>
      </c>
      <c r="J3189">
        <v>47.45</v>
      </c>
      <c r="K3189">
        <v>31.79</v>
      </c>
      <c r="L3189">
        <v>441617.15</v>
      </c>
      <c r="M3189">
        <v>295869.53000000003</v>
      </c>
      <c r="N3189">
        <v>145747.62</v>
      </c>
    </row>
    <row r="3190" spans="1:14">
      <c r="A3190" t="s">
        <v>26</v>
      </c>
      <c r="B3190" t="s">
        <v>186</v>
      </c>
      <c r="C3190" t="s">
        <v>59</v>
      </c>
      <c r="D3190" t="s">
        <v>17</v>
      </c>
      <c r="E3190" t="s">
        <v>29</v>
      </c>
      <c r="F3190" s="18">
        <v>40553</v>
      </c>
      <c r="G3190">
        <v>854958474</v>
      </c>
      <c r="H3190" s="18">
        <v>40584</v>
      </c>
      <c r="I3190">
        <v>66</v>
      </c>
      <c r="J3190">
        <v>9.33</v>
      </c>
      <c r="K3190">
        <v>6.92</v>
      </c>
      <c r="L3190">
        <v>615.78</v>
      </c>
      <c r="M3190">
        <v>456.72</v>
      </c>
      <c r="N3190">
        <v>159.06</v>
      </c>
    </row>
    <row r="3191" spans="1:14">
      <c r="A3191" t="s">
        <v>23</v>
      </c>
      <c r="B3191" t="s">
        <v>124</v>
      </c>
      <c r="C3191" t="s">
        <v>50</v>
      </c>
      <c r="D3191" t="s">
        <v>21</v>
      </c>
      <c r="E3191" t="s">
        <v>18</v>
      </c>
      <c r="F3191" s="18">
        <v>42895</v>
      </c>
      <c r="G3191">
        <v>111246287</v>
      </c>
      <c r="H3191" s="18">
        <v>42918</v>
      </c>
      <c r="I3191">
        <v>9103</v>
      </c>
      <c r="J3191">
        <v>421.89</v>
      </c>
      <c r="K3191">
        <v>364.69</v>
      </c>
      <c r="L3191">
        <v>3840464.67</v>
      </c>
      <c r="M3191">
        <v>3319773.07</v>
      </c>
      <c r="N3191">
        <v>520691.6</v>
      </c>
    </row>
    <row r="3192" spans="1:14">
      <c r="A3192" t="s">
        <v>40</v>
      </c>
      <c r="B3192" t="s">
        <v>193</v>
      </c>
      <c r="C3192" t="s">
        <v>71</v>
      </c>
      <c r="D3192" t="s">
        <v>17</v>
      </c>
      <c r="E3192" t="s">
        <v>22</v>
      </c>
      <c r="F3192" s="18">
        <v>40414</v>
      </c>
      <c r="G3192">
        <v>264416730</v>
      </c>
      <c r="H3192" s="18">
        <v>40414</v>
      </c>
      <c r="I3192">
        <v>5641</v>
      </c>
      <c r="J3192">
        <v>154.06</v>
      </c>
      <c r="K3192">
        <v>90.93</v>
      </c>
      <c r="L3192">
        <v>869052.46</v>
      </c>
      <c r="M3192">
        <v>512936.13</v>
      </c>
      <c r="N3192">
        <v>356116.33</v>
      </c>
    </row>
    <row r="3193" spans="1:14">
      <c r="A3193" t="s">
        <v>23</v>
      </c>
      <c r="B3193" t="s">
        <v>112</v>
      </c>
      <c r="C3193" t="s">
        <v>71</v>
      </c>
      <c r="D3193" t="s">
        <v>17</v>
      </c>
      <c r="E3193" t="s">
        <v>29</v>
      </c>
      <c r="F3193" s="18">
        <v>42419</v>
      </c>
      <c r="G3193">
        <v>777018630</v>
      </c>
      <c r="H3193" s="18">
        <v>42448</v>
      </c>
      <c r="I3193">
        <v>5935</v>
      </c>
      <c r="J3193">
        <v>154.06</v>
      </c>
      <c r="K3193">
        <v>90.93</v>
      </c>
      <c r="L3193">
        <v>914346.1</v>
      </c>
      <c r="M3193">
        <v>539669.55000000005</v>
      </c>
      <c r="N3193">
        <v>374676.55</v>
      </c>
    </row>
    <row r="3194" spans="1:14">
      <c r="A3194" t="s">
        <v>40</v>
      </c>
      <c r="B3194" t="s">
        <v>200</v>
      </c>
      <c r="C3194" t="s">
        <v>25</v>
      </c>
      <c r="D3194" t="s">
        <v>21</v>
      </c>
      <c r="E3194" t="s">
        <v>18</v>
      </c>
      <c r="F3194" s="18">
        <v>42014</v>
      </c>
      <c r="G3194">
        <v>731913316</v>
      </c>
      <c r="H3194" s="18">
        <v>42049</v>
      </c>
      <c r="I3194">
        <v>8270</v>
      </c>
      <c r="J3194">
        <v>47.45</v>
      </c>
      <c r="K3194">
        <v>31.79</v>
      </c>
      <c r="L3194">
        <v>392411.5</v>
      </c>
      <c r="M3194">
        <v>262903.3</v>
      </c>
      <c r="N3194">
        <v>129508.2</v>
      </c>
    </row>
    <row r="3195" spans="1:14">
      <c r="A3195" t="s">
        <v>40</v>
      </c>
      <c r="B3195" t="s">
        <v>214</v>
      </c>
      <c r="C3195" t="s">
        <v>79</v>
      </c>
      <c r="D3195" t="s">
        <v>17</v>
      </c>
      <c r="E3195" t="s">
        <v>37</v>
      </c>
      <c r="F3195" s="18">
        <v>42370</v>
      </c>
      <c r="G3195">
        <v>182274615</v>
      </c>
      <c r="H3195" s="18">
        <v>42405</v>
      </c>
      <c r="I3195">
        <v>7964</v>
      </c>
      <c r="J3195">
        <v>668.27</v>
      </c>
      <c r="K3195">
        <v>502.54</v>
      </c>
      <c r="L3195">
        <v>5322102.28</v>
      </c>
      <c r="M3195">
        <v>4002228.56</v>
      </c>
      <c r="N3195">
        <v>1319873.72</v>
      </c>
    </row>
    <row r="3196" spans="1:14">
      <c r="A3196" t="s">
        <v>23</v>
      </c>
      <c r="B3196" t="s">
        <v>162</v>
      </c>
      <c r="C3196" t="s">
        <v>36</v>
      </c>
      <c r="D3196" t="s">
        <v>21</v>
      </c>
      <c r="E3196" t="s">
        <v>37</v>
      </c>
      <c r="F3196" s="18">
        <v>41518</v>
      </c>
      <c r="G3196">
        <v>601588857</v>
      </c>
      <c r="H3196" s="18">
        <v>41527</v>
      </c>
      <c r="I3196">
        <v>2366</v>
      </c>
      <c r="J3196">
        <v>109.28</v>
      </c>
      <c r="K3196">
        <v>35.840000000000003</v>
      </c>
      <c r="L3196">
        <v>258556.48</v>
      </c>
      <c r="M3196">
        <v>84797.440000000002</v>
      </c>
      <c r="N3196">
        <v>173759.04</v>
      </c>
    </row>
    <row r="3197" spans="1:14">
      <c r="A3197" t="s">
        <v>34</v>
      </c>
      <c r="B3197" t="s">
        <v>134</v>
      </c>
      <c r="C3197" t="s">
        <v>33</v>
      </c>
      <c r="D3197" t="s">
        <v>21</v>
      </c>
      <c r="E3197" t="s">
        <v>22</v>
      </c>
      <c r="F3197" s="18">
        <v>42024</v>
      </c>
      <c r="G3197">
        <v>833654868</v>
      </c>
      <c r="H3197" s="18">
        <v>42048</v>
      </c>
      <c r="I3197">
        <v>5856</v>
      </c>
      <c r="J3197">
        <v>81.73</v>
      </c>
      <c r="K3197">
        <v>56.67</v>
      </c>
      <c r="L3197">
        <v>478610.88</v>
      </c>
      <c r="M3197">
        <v>331859.52</v>
      </c>
      <c r="N3197">
        <v>146751.35999999999</v>
      </c>
    </row>
    <row r="3198" spans="1:14">
      <c r="A3198" t="s">
        <v>14</v>
      </c>
      <c r="B3198" t="s">
        <v>47</v>
      </c>
      <c r="C3198" t="s">
        <v>45</v>
      </c>
      <c r="D3198" t="s">
        <v>17</v>
      </c>
      <c r="E3198" t="s">
        <v>29</v>
      </c>
      <c r="F3198" s="18">
        <v>41314</v>
      </c>
      <c r="G3198">
        <v>242583978</v>
      </c>
      <c r="H3198" s="18">
        <v>41325</v>
      </c>
      <c r="I3198">
        <v>4845</v>
      </c>
      <c r="J3198">
        <v>437.2</v>
      </c>
      <c r="K3198">
        <v>263.33</v>
      </c>
      <c r="L3198">
        <v>2118234</v>
      </c>
      <c r="M3198">
        <v>1275833.8500000001</v>
      </c>
      <c r="N3198">
        <v>842400.15</v>
      </c>
    </row>
    <row r="3199" spans="1:14">
      <c r="A3199" t="s">
        <v>34</v>
      </c>
      <c r="B3199" t="s">
        <v>134</v>
      </c>
      <c r="C3199" t="s">
        <v>20</v>
      </c>
      <c r="D3199" t="s">
        <v>17</v>
      </c>
      <c r="E3199" t="s">
        <v>29</v>
      </c>
      <c r="F3199" s="18">
        <v>41349</v>
      </c>
      <c r="G3199">
        <v>962800014</v>
      </c>
      <c r="H3199" s="18">
        <v>41390</v>
      </c>
      <c r="I3199">
        <v>2774</v>
      </c>
      <c r="J3199">
        <v>152.58000000000001</v>
      </c>
      <c r="K3199">
        <v>97.44</v>
      </c>
      <c r="L3199">
        <v>423256.92</v>
      </c>
      <c r="M3199">
        <v>270298.56</v>
      </c>
      <c r="N3199">
        <v>152958.35999999999</v>
      </c>
    </row>
    <row r="3200" spans="1:14">
      <c r="A3200" t="s">
        <v>23</v>
      </c>
      <c r="B3200" t="s">
        <v>98</v>
      </c>
      <c r="C3200" t="s">
        <v>71</v>
      </c>
      <c r="D3200" t="s">
        <v>21</v>
      </c>
      <c r="E3200" t="s">
        <v>29</v>
      </c>
      <c r="F3200" s="18">
        <v>41715</v>
      </c>
      <c r="G3200">
        <v>249039304</v>
      </c>
      <c r="H3200" s="18">
        <v>41760</v>
      </c>
      <c r="I3200">
        <v>5119</v>
      </c>
      <c r="J3200">
        <v>154.06</v>
      </c>
      <c r="K3200">
        <v>90.93</v>
      </c>
      <c r="L3200">
        <v>788633.14</v>
      </c>
      <c r="M3200">
        <v>465470.67</v>
      </c>
      <c r="N3200">
        <v>323162.46999999997</v>
      </c>
    </row>
    <row r="3201" spans="1:14">
      <c r="A3201" t="s">
        <v>34</v>
      </c>
      <c r="B3201" t="s">
        <v>182</v>
      </c>
      <c r="C3201" t="s">
        <v>25</v>
      </c>
      <c r="D3201" t="s">
        <v>17</v>
      </c>
      <c r="E3201" t="s">
        <v>22</v>
      </c>
      <c r="F3201" s="18">
        <v>41004</v>
      </c>
      <c r="G3201">
        <v>826350677</v>
      </c>
      <c r="H3201" s="18">
        <v>41047</v>
      </c>
      <c r="I3201">
        <v>4383</v>
      </c>
      <c r="J3201">
        <v>47.45</v>
      </c>
      <c r="K3201">
        <v>31.79</v>
      </c>
      <c r="L3201">
        <v>207973.35</v>
      </c>
      <c r="M3201">
        <v>139335.57</v>
      </c>
      <c r="N3201">
        <v>68637.78</v>
      </c>
    </row>
    <row r="3202" spans="1:14">
      <c r="A3202" t="s">
        <v>31</v>
      </c>
      <c r="B3202" t="s">
        <v>49</v>
      </c>
      <c r="C3202" t="s">
        <v>45</v>
      </c>
      <c r="D3202" t="s">
        <v>17</v>
      </c>
      <c r="E3202" t="s">
        <v>29</v>
      </c>
      <c r="F3202" s="18">
        <v>40961</v>
      </c>
      <c r="G3202">
        <v>540095460</v>
      </c>
      <c r="H3202" s="18">
        <v>40981</v>
      </c>
      <c r="I3202">
        <v>5104</v>
      </c>
      <c r="J3202">
        <v>437.2</v>
      </c>
      <c r="K3202">
        <v>263.33</v>
      </c>
      <c r="L3202">
        <v>2231468.7999999998</v>
      </c>
      <c r="M3202">
        <v>1344036.32</v>
      </c>
      <c r="N3202">
        <v>887432.48</v>
      </c>
    </row>
    <row r="3203" spans="1:14">
      <c r="A3203" t="s">
        <v>23</v>
      </c>
      <c r="B3203" t="s">
        <v>138</v>
      </c>
      <c r="C3203" t="s">
        <v>28</v>
      </c>
      <c r="D3203" t="s">
        <v>17</v>
      </c>
      <c r="E3203" t="s">
        <v>22</v>
      </c>
      <c r="F3203" s="18">
        <v>42338</v>
      </c>
      <c r="G3203">
        <v>905947482</v>
      </c>
      <c r="H3203" s="18">
        <v>42387</v>
      </c>
      <c r="I3203">
        <v>8847</v>
      </c>
      <c r="J3203">
        <v>205.7</v>
      </c>
      <c r="K3203">
        <v>117.11</v>
      </c>
      <c r="L3203">
        <v>1819827.9</v>
      </c>
      <c r="M3203">
        <v>1036072.17</v>
      </c>
      <c r="N3203">
        <v>783755.73</v>
      </c>
    </row>
    <row r="3204" spans="1:14">
      <c r="A3204" t="s">
        <v>23</v>
      </c>
      <c r="B3204" t="s">
        <v>181</v>
      </c>
      <c r="C3204" t="s">
        <v>71</v>
      </c>
      <c r="D3204" t="s">
        <v>17</v>
      </c>
      <c r="E3204" t="s">
        <v>37</v>
      </c>
      <c r="F3204" s="18">
        <v>40746</v>
      </c>
      <c r="G3204">
        <v>359893071</v>
      </c>
      <c r="H3204" s="18">
        <v>40761</v>
      </c>
      <c r="I3204">
        <v>9212</v>
      </c>
      <c r="J3204">
        <v>154.06</v>
      </c>
      <c r="K3204">
        <v>90.93</v>
      </c>
      <c r="L3204">
        <v>1419200.72</v>
      </c>
      <c r="M3204">
        <v>837647.16</v>
      </c>
      <c r="N3204">
        <v>581553.56000000006</v>
      </c>
    </row>
    <row r="3205" spans="1:14">
      <c r="A3205" t="s">
        <v>40</v>
      </c>
      <c r="B3205" t="s">
        <v>189</v>
      </c>
      <c r="C3205" t="s">
        <v>50</v>
      </c>
      <c r="D3205" t="s">
        <v>17</v>
      </c>
      <c r="E3205" t="s">
        <v>29</v>
      </c>
      <c r="F3205" s="18">
        <v>41864</v>
      </c>
      <c r="G3205">
        <v>108231055</v>
      </c>
      <c r="H3205" s="18">
        <v>41906</v>
      </c>
      <c r="I3205">
        <v>6829</v>
      </c>
      <c r="J3205">
        <v>421.89</v>
      </c>
      <c r="K3205">
        <v>364.69</v>
      </c>
      <c r="L3205">
        <v>2881086.81</v>
      </c>
      <c r="M3205">
        <v>2490468.0099999998</v>
      </c>
      <c r="N3205">
        <v>390618.8</v>
      </c>
    </row>
    <row r="3206" spans="1:14">
      <c r="A3206" t="s">
        <v>40</v>
      </c>
      <c r="B3206" t="s">
        <v>109</v>
      </c>
      <c r="C3206" t="s">
        <v>45</v>
      </c>
      <c r="D3206" t="s">
        <v>17</v>
      </c>
      <c r="E3206" t="s">
        <v>18</v>
      </c>
      <c r="F3206" s="18">
        <v>40694</v>
      </c>
      <c r="G3206">
        <v>977572762</v>
      </c>
      <c r="H3206" s="18">
        <v>40711</v>
      </c>
      <c r="I3206">
        <v>4359</v>
      </c>
      <c r="J3206">
        <v>437.2</v>
      </c>
      <c r="K3206">
        <v>263.33</v>
      </c>
      <c r="L3206">
        <v>1905754.8</v>
      </c>
      <c r="M3206">
        <v>1147855.47</v>
      </c>
      <c r="N3206">
        <v>757899.33</v>
      </c>
    </row>
    <row r="3207" spans="1:14">
      <c r="A3207" t="s">
        <v>31</v>
      </c>
      <c r="B3207" t="s">
        <v>89</v>
      </c>
      <c r="C3207" t="s">
        <v>20</v>
      </c>
      <c r="D3207" t="s">
        <v>17</v>
      </c>
      <c r="E3207" t="s">
        <v>37</v>
      </c>
      <c r="F3207" s="18">
        <v>42313</v>
      </c>
      <c r="G3207">
        <v>264842021</v>
      </c>
      <c r="H3207" s="18">
        <v>42330</v>
      </c>
      <c r="I3207">
        <v>1494</v>
      </c>
      <c r="J3207">
        <v>152.58000000000001</v>
      </c>
      <c r="K3207">
        <v>97.44</v>
      </c>
      <c r="L3207">
        <v>227954.52</v>
      </c>
      <c r="M3207">
        <v>145575.35999999999</v>
      </c>
      <c r="N3207">
        <v>82379.16</v>
      </c>
    </row>
    <row r="3208" spans="1:14">
      <c r="A3208" t="s">
        <v>14</v>
      </c>
      <c r="B3208" t="s">
        <v>62</v>
      </c>
      <c r="C3208" t="s">
        <v>20</v>
      </c>
      <c r="D3208" t="s">
        <v>21</v>
      </c>
      <c r="E3208" t="s">
        <v>37</v>
      </c>
      <c r="F3208" s="18">
        <v>41118</v>
      </c>
      <c r="G3208">
        <v>287275159</v>
      </c>
      <c r="H3208" s="18">
        <v>41147</v>
      </c>
      <c r="I3208">
        <v>9958</v>
      </c>
      <c r="J3208">
        <v>152.58000000000001</v>
      </c>
      <c r="K3208">
        <v>97.44</v>
      </c>
      <c r="L3208">
        <v>1519391.64</v>
      </c>
      <c r="M3208">
        <v>970307.52</v>
      </c>
      <c r="N3208">
        <v>549084.12</v>
      </c>
    </row>
    <row r="3209" spans="1:14">
      <c r="A3209" t="s">
        <v>40</v>
      </c>
      <c r="B3209" t="s">
        <v>113</v>
      </c>
      <c r="C3209" t="s">
        <v>33</v>
      </c>
      <c r="D3209" t="s">
        <v>17</v>
      </c>
      <c r="E3209" t="s">
        <v>18</v>
      </c>
      <c r="F3209" s="18">
        <v>41579</v>
      </c>
      <c r="G3209">
        <v>732421004</v>
      </c>
      <c r="H3209" s="18">
        <v>41609</v>
      </c>
      <c r="I3209">
        <v>8506</v>
      </c>
      <c r="J3209">
        <v>81.73</v>
      </c>
      <c r="K3209">
        <v>56.67</v>
      </c>
      <c r="L3209">
        <v>695195.38</v>
      </c>
      <c r="M3209">
        <v>482035.02</v>
      </c>
      <c r="N3209">
        <v>213160.36</v>
      </c>
    </row>
    <row r="3210" spans="1:14">
      <c r="A3210" t="s">
        <v>34</v>
      </c>
      <c r="B3210" t="s">
        <v>84</v>
      </c>
      <c r="C3210" t="s">
        <v>71</v>
      </c>
      <c r="D3210" t="s">
        <v>17</v>
      </c>
      <c r="E3210" t="s">
        <v>37</v>
      </c>
      <c r="F3210" s="18">
        <v>40256</v>
      </c>
      <c r="G3210">
        <v>908140885</v>
      </c>
      <c r="H3210" s="18">
        <v>40268</v>
      </c>
      <c r="I3210">
        <v>7924</v>
      </c>
      <c r="J3210">
        <v>154.06</v>
      </c>
      <c r="K3210">
        <v>90.93</v>
      </c>
      <c r="L3210">
        <v>1220771.44</v>
      </c>
      <c r="M3210">
        <v>720529.32</v>
      </c>
      <c r="N3210">
        <v>500242.12</v>
      </c>
    </row>
    <row r="3211" spans="1:14">
      <c r="A3211" t="s">
        <v>26</v>
      </c>
      <c r="B3211" t="s">
        <v>107</v>
      </c>
      <c r="C3211" t="s">
        <v>45</v>
      </c>
      <c r="D3211" t="s">
        <v>21</v>
      </c>
      <c r="E3211" t="s">
        <v>37</v>
      </c>
      <c r="F3211" s="18">
        <v>41013</v>
      </c>
      <c r="G3211">
        <v>192608630</v>
      </c>
      <c r="H3211" s="18">
        <v>41015</v>
      </c>
      <c r="I3211">
        <v>6029</v>
      </c>
      <c r="J3211">
        <v>437.2</v>
      </c>
      <c r="K3211">
        <v>263.33</v>
      </c>
      <c r="L3211">
        <v>2635878.7999999998</v>
      </c>
      <c r="M3211">
        <v>1587616.57</v>
      </c>
      <c r="N3211">
        <v>1048262.23</v>
      </c>
    </row>
    <row r="3212" spans="1:14">
      <c r="A3212" t="s">
        <v>23</v>
      </c>
      <c r="B3212" t="s">
        <v>112</v>
      </c>
      <c r="C3212" t="s">
        <v>45</v>
      </c>
      <c r="D3212" t="s">
        <v>21</v>
      </c>
      <c r="E3212" t="s">
        <v>18</v>
      </c>
      <c r="F3212" s="18">
        <v>42571</v>
      </c>
      <c r="G3212">
        <v>284310567</v>
      </c>
      <c r="H3212" s="18">
        <v>42615</v>
      </c>
      <c r="I3212">
        <v>2670</v>
      </c>
      <c r="J3212">
        <v>437.2</v>
      </c>
      <c r="K3212">
        <v>263.33</v>
      </c>
      <c r="L3212">
        <v>1167324</v>
      </c>
      <c r="M3212">
        <v>703091.1</v>
      </c>
      <c r="N3212">
        <v>464232.9</v>
      </c>
    </row>
    <row r="3213" spans="1:14">
      <c r="A3213" t="s">
        <v>14</v>
      </c>
      <c r="B3213" t="s">
        <v>185</v>
      </c>
      <c r="C3213" t="s">
        <v>50</v>
      </c>
      <c r="D3213" t="s">
        <v>21</v>
      </c>
      <c r="E3213" t="s">
        <v>37</v>
      </c>
      <c r="F3213" s="18">
        <v>42656</v>
      </c>
      <c r="G3213">
        <v>252045524</v>
      </c>
      <c r="H3213" s="18">
        <v>42671</v>
      </c>
      <c r="I3213">
        <v>4726</v>
      </c>
      <c r="J3213">
        <v>421.89</v>
      </c>
      <c r="K3213">
        <v>364.69</v>
      </c>
      <c r="L3213">
        <v>1993852.14</v>
      </c>
      <c r="M3213">
        <v>1723524.94</v>
      </c>
      <c r="N3213">
        <v>270327.2</v>
      </c>
    </row>
    <row r="3214" spans="1:14">
      <c r="A3214" t="s">
        <v>34</v>
      </c>
      <c r="B3214" t="s">
        <v>215</v>
      </c>
      <c r="C3214" t="s">
        <v>20</v>
      </c>
      <c r="D3214" t="s">
        <v>21</v>
      </c>
      <c r="E3214" t="s">
        <v>18</v>
      </c>
      <c r="F3214" s="18">
        <v>42152</v>
      </c>
      <c r="G3214">
        <v>584924829</v>
      </c>
      <c r="H3214" s="18">
        <v>42163</v>
      </c>
      <c r="I3214">
        <v>1110</v>
      </c>
      <c r="J3214">
        <v>152.58000000000001</v>
      </c>
      <c r="K3214">
        <v>97.44</v>
      </c>
      <c r="L3214">
        <v>169363.8</v>
      </c>
      <c r="M3214">
        <v>108158.39999999999</v>
      </c>
      <c r="N3214">
        <v>61205.4</v>
      </c>
    </row>
    <row r="3215" spans="1:14">
      <c r="A3215" t="s">
        <v>23</v>
      </c>
      <c r="B3215" t="s">
        <v>38</v>
      </c>
      <c r="C3215" t="s">
        <v>71</v>
      </c>
      <c r="D3215" t="s">
        <v>21</v>
      </c>
      <c r="E3215" t="s">
        <v>18</v>
      </c>
      <c r="F3215" s="18">
        <v>40945</v>
      </c>
      <c r="G3215">
        <v>942372310</v>
      </c>
      <c r="H3215" s="18">
        <v>40958</v>
      </c>
      <c r="I3215">
        <v>7763</v>
      </c>
      <c r="J3215">
        <v>154.06</v>
      </c>
      <c r="K3215">
        <v>90.93</v>
      </c>
      <c r="L3215">
        <v>1195967.78</v>
      </c>
      <c r="M3215">
        <v>705889.59</v>
      </c>
      <c r="N3215">
        <v>490078.19</v>
      </c>
    </row>
    <row r="3216" spans="1:14">
      <c r="A3216" t="s">
        <v>23</v>
      </c>
      <c r="B3216" t="s">
        <v>178</v>
      </c>
      <c r="C3216" t="s">
        <v>50</v>
      </c>
      <c r="D3216" t="s">
        <v>17</v>
      </c>
      <c r="E3216" t="s">
        <v>22</v>
      </c>
      <c r="F3216" s="18">
        <v>42079</v>
      </c>
      <c r="G3216">
        <v>604124295</v>
      </c>
      <c r="H3216" s="18">
        <v>42096</v>
      </c>
      <c r="I3216">
        <v>2659</v>
      </c>
      <c r="J3216">
        <v>421.89</v>
      </c>
      <c r="K3216">
        <v>364.69</v>
      </c>
      <c r="L3216">
        <v>1121805.51</v>
      </c>
      <c r="M3216">
        <v>969710.71</v>
      </c>
      <c r="N3216">
        <v>152094.79999999999</v>
      </c>
    </row>
    <row r="3217" spans="1:14">
      <c r="A3217" t="s">
        <v>23</v>
      </c>
      <c r="B3217" t="s">
        <v>147</v>
      </c>
      <c r="C3217" t="s">
        <v>59</v>
      </c>
      <c r="D3217" t="s">
        <v>17</v>
      </c>
      <c r="E3217" t="s">
        <v>22</v>
      </c>
      <c r="F3217" s="18">
        <v>42070</v>
      </c>
      <c r="G3217">
        <v>720229613</v>
      </c>
      <c r="H3217" s="18">
        <v>42074</v>
      </c>
      <c r="I3217">
        <v>803</v>
      </c>
      <c r="J3217">
        <v>9.33</v>
      </c>
      <c r="K3217">
        <v>6.92</v>
      </c>
      <c r="L3217">
        <v>7491.99</v>
      </c>
      <c r="M3217">
        <v>5556.76</v>
      </c>
      <c r="N3217">
        <v>1935.23</v>
      </c>
    </row>
    <row r="3218" spans="1:14">
      <c r="A3218" t="s">
        <v>31</v>
      </c>
      <c r="B3218" t="s">
        <v>44</v>
      </c>
      <c r="C3218" t="s">
        <v>28</v>
      </c>
      <c r="D3218" t="s">
        <v>17</v>
      </c>
      <c r="E3218" t="s">
        <v>29</v>
      </c>
      <c r="F3218" s="18">
        <v>40591</v>
      </c>
      <c r="G3218">
        <v>261049592</v>
      </c>
      <c r="H3218" s="18">
        <v>40614</v>
      </c>
      <c r="I3218">
        <v>9230</v>
      </c>
      <c r="J3218">
        <v>205.7</v>
      </c>
      <c r="K3218">
        <v>117.11</v>
      </c>
      <c r="L3218">
        <v>1898611</v>
      </c>
      <c r="M3218">
        <v>1080925.3</v>
      </c>
      <c r="N3218">
        <v>817685.7</v>
      </c>
    </row>
    <row r="3219" spans="1:14">
      <c r="A3219" t="s">
        <v>23</v>
      </c>
      <c r="B3219" t="s">
        <v>51</v>
      </c>
      <c r="C3219" t="s">
        <v>33</v>
      </c>
      <c r="D3219" t="s">
        <v>17</v>
      </c>
      <c r="E3219" t="s">
        <v>18</v>
      </c>
      <c r="F3219" s="18">
        <v>41851</v>
      </c>
      <c r="G3219">
        <v>967258059</v>
      </c>
      <c r="H3219" s="18">
        <v>41859</v>
      </c>
      <c r="I3219">
        <v>2009</v>
      </c>
      <c r="J3219">
        <v>81.73</v>
      </c>
      <c r="K3219">
        <v>56.67</v>
      </c>
      <c r="L3219">
        <v>164195.57</v>
      </c>
      <c r="M3219">
        <v>113850.03</v>
      </c>
      <c r="N3219">
        <v>50345.54</v>
      </c>
    </row>
    <row r="3220" spans="1:14">
      <c r="A3220" t="s">
        <v>40</v>
      </c>
      <c r="B3220" t="s">
        <v>93</v>
      </c>
      <c r="C3220" t="s">
        <v>45</v>
      </c>
      <c r="D3220" t="s">
        <v>21</v>
      </c>
      <c r="E3220" t="s">
        <v>29</v>
      </c>
      <c r="F3220" s="18">
        <v>42150</v>
      </c>
      <c r="G3220">
        <v>599841344</v>
      </c>
      <c r="H3220" s="18">
        <v>42156</v>
      </c>
      <c r="I3220">
        <v>5238</v>
      </c>
      <c r="J3220">
        <v>437.2</v>
      </c>
      <c r="K3220">
        <v>263.33</v>
      </c>
      <c r="L3220">
        <v>2290053.6</v>
      </c>
      <c r="M3220">
        <v>1379322.54</v>
      </c>
      <c r="N3220">
        <v>910731.06</v>
      </c>
    </row>
    <row r="3221" spans="1:14">
      <c r="A3221" t="s">
        <v>40</v>
      </c>
      <c r="B3221" t="s">
        <v>72</v>
      </c>
      <c r="C3221" t="s">
        <v>59</v>
      </c>
      <c r="D3221" t="s">
        <v>21</v>
      </c>
      <c r="E3221" t="s">
        <v>18</v>
      </c>
      <c r="F3221" s="18">
        <v>42328</v>
      </c>
      <c r="G3221">
        <v>590098273</v>
      </c>
      <c r="H3221" s="18">
        <v>42334</v>
      </c>
      <c r="I3221">
        <v>2047</v>
      </c>
      <c r="J3221">
        <v>9.33</v>
      </c>
      <c r="K3221">
        <v>6.92</v>
      </c>
      <c r="L3221">
        <v>19098.509999999998</v>
      </c>
      <c r="M3221">
        <v>14165.24</v>
      </c>
      <c r="N3221">
        <v>4933.2700000000004</v>
      </c>
    </row>
    <row r="3222" spans="1:14">
      <c r="A3222" t="s">
        <v>31</v>
      </c>
      <c r="B3222" t="s">
        <v>56</v>
      </c>
      <c r="C3222" t="s">
        <v>28</v>
      </c>
      <c r="D3222" t="s">
        <v>21</v>
      </c>
      <c r="E3222" t="s">
        <v>29</v>
      </c>
      <c r="F3222" s="18">
        <v>40846</v>
      </c>
      <c r="G3222">
        <v>189640176</v>
      </c>
      <c r="H3222" s="18">
        <v>40851</v>
      </c>
      <c r="I3222">
        <v>7597</v>
      </c>
      <c r="J3222">
        <v>205.7</v>
      </c>
      <c r="K3222">
        <v>117.11</v>
      </c>
      <c r="L3222">
        <v>1562702.9</v>
      </c>
      <c r="M3222">
        <v>889684.67</v>
      </c>
      <c r="N3222">
        <v>673018.23</v>
      </c>
    </row>
    <row r="3223" spans="1:14">
      <c r="A3223" t="s">
        <v>23</v>
      </c>
      <c r="B3223" t="s">
        <v>112</v>
      </c>
      <c r="C3223" t="s">
        <v>28</v>
      </c>
      <c r="D3223" t="s">
        <v>21</v>
      </c>
      <c r="E3223" t="s">
        <v>18</v>
      </c>
      <c r="F3223" s="18">
        <v>40704</v>
      </c>
      <c r="G3223">
        <v>520390880</v>
      </c>
      <c r="H3223" s="18">
        <v>40748</v>
      </c>
      <c r="I3223">
        <v>4080</v>
      </c>
      <c r="J3223">
        <v>205.7</v>
      </c>
      <c r="K3223">
        <v>117.11</v>
      </c>
      <c r="L3223">
        <v>839256</v>
      </c>
      <c r="M3223">
        <v>477808.8</v>
      </c>
      <c r="N3223">
        <v>361447.2</v>
      </c>
    </row>
    <row r="3224" spans="1:14">
      <c r="A3224" t="s">
        <v>31</v>
      </c>
      <c r="B3224" t="s">
        <v>190</v>
      </c>
      <c r="C3224" t="s">
        <v>45</v>
      </c>
      <c r="D3224" t="s">
        <v>21</v>
      </c>
      <c r="E3224" t="s">
        <v>22</v>
      </c>
      <c r="F3224" s="18">
        <v>42524</v>
      </c>
      <c r="G3224">
        <v>524586713</v>
      </c>
      <c r="H3224" s="18">
        <v>42545</v>
      </c>
      <c r="I3224">
        <v>5721</v>
      </c>
      <c r="J3224">
        <v>437.2</v>
      </c>
      <c r="K3224">
        <v>263.33</v>
      </c>
      <c r="L3224">
        <v>2501221.2000000002</v>
      </c>
      <c r="M3224">
        <v>1506510.93</v>
      </c>
      <c r="N3224">
        <v>994710.27</v>
      </c>
    </row>
    <row r="3225" spans="1:14">
      <c r="A3225" t="s">
        <v>40</v>
      </c>
      <c r="B3225" t="s">
        <v>150</v>
      </c>
      <c r="C3225" t="s">
        <v>33</v>
      </c>
      <c r="D3225" t="s">
        <v>21</v>
      </c>
      <c r="E3225" t="s">
        <v>37</v>
      </c>
      <c r="F3225" s="18">
        <v>40404</v>
      </c>
      <c r="G3225">
        <v>114776504</v>
      </c>
      <c r="H3225" s="18">
        <v>40431</v>
      </c>
      <c r="I3225">
        <v>3773</v>
      </c>
      <c r="J3225">
        <v>81.73</v>
      </c>
      <c r="K3225">
        <v>56.67</v>
      </c>
      <c r="L3225">
        <v>308367.28999999998</v>
      </c>
      <c r="M3225">
        <v>213815.91</v>
      </c>
      <c r="N3225">
        <v>94551.38</v>
      </c>
    </row>
    <row r="3226" spans="1:14">
      <c r="A3226" t="s">
        <v>23</v>
      </c>
      <c r="B3226" t="s">
        <v>38</v>
      </c>
      <c r="C3226" t="s">
        <v>59</v>
      </c>
      <c r="D3226" t="s">
        <v>21</v>
      </c>
      <c r="E3226" t="s">
        <v>29</v>
      </c>
      <c r="F3226" s="18">
        <v>42658</v>
      </c>
      <c r="G3226">
        <v>623821580</v>
      </c>
      <c r="H3226" s="18">
        <v>42674</v>
      </c>
      <c r="I3226">
        <v>1523</v>
      </c>
      <c r="J3226">
        <v>9.33</v>
      </c>
      <c r="K3226">
        <v>6.92</v>
      </c>
      <c r="L3226">
        <v>14209.59</v>
      </c>
      <c r="M3226">
        <v>10539.16</v>
      </c>
      <c r="N3226">
        <v>3670.43</v>
      </c>
    </row>
    <row r="3227" spans="1:14">
      <c r="A3227" t="s">
        <v>31</v>
      </c>
      <c r="B3227" t="s">
        <v>49</v>
      </c>
      <c r="C3227" t="s">
        <v>28</v>
      </c>
      <c r="D3227" t="s">
        <v>17</v>
      </c>
      <c r="E3227" t="s">
        <v>18</v>
      </c>
      <c r="F3227" s="18">
        <v>42778</v>
      </c>
      <c r="G3227">
        <v>754895770</v>
      </c>
      <c r="H3227" s="18">
        <v>42806</v>
      </c>
      <c r="I3227">
        <v>9289</v>
      </c>
      <c r="J3227">
        <v>205.7</v>
      </c>
      <c r="K3227">
        <v>117.11</v>
      </c>
      <c r="L3227">
        <v>1910747.3</v>
      </c>
      <c r="M3227">
        <v>1087834.79</v>
      </c>
      <c r="N3227">
        <v>822912.51</v>
      </c>
    </row>
    <row r="3228" spans="1:14">
      <c r="A3228" t="s">
        <v>34</v>
      </c>
      <c r="B3228" t="s">
        <v>68</v>
      </c>
      <c r="C3228" t="s">
        <v>25</v>
      </c>
      <c r="D3228" t="s">
        <v>17</v>
      </c>
      <c r="E3228" t="s">
        <v>29</v>
      </c>
      <c r="F3228" s="18">
        <v>42942</v>
      </c>
      <c r="G3228">
        <v>631485402</v>
      </c>
      <c r="H3228" s="18">
        <v>42959</v>
      </c>
      <c r="I3228">
        <v>9418</v>
      </c>
      <c r="J3228">
        <v>47.45</v>
      </c>
      <c r="K3228">
        <v>31.79</v>
      </c>
      <c r="L3228">
        <v>446884.1</v>
      </c>
      <c r="M3228">
        <v>299398.21999999997</v>
      </c>
      <c r="N3228">
        <v>147485.88</v>
      </c>
    </row>
    <row r="3229" spans="1:14">
      <c r="A3229" t="s">
        <v>31</v>
      </c>
      <c r="B3229" t="s">
        <v>67</v>
      </c>
      <c r="C3229" t="s">
        <v>33</v>
      </c>
      <c r="D3229" t="s">
        <v>17</v>
      </c>
      <c r="E3229" t="s">
        <v>29</v>
      </c>
      <c r="F3229" s="18">
        <v>41570</v>
      </c>
      <c r="G3229">
        <v>447389304</v>
      </c>
      <c r="H3229" s="18">
        <v>41597</v>
      </c>
      <c r="I3229">
        <v>1292</v>
      </c>
      <c r="J3229">
        <v>81.73</v>
      </c>
      <c r="K3229">
        <v>56.67</v>
      </c>
      <c r="L3229">
        <v>105595.16</v>
      </c>
      <c r="M3229">
        <v>73217.64</v>
      </c>
      <c r="N3229">
        <v>32377.52</v>
      </c>
    </row>
    <row r="3230" spans="1:14">
      <c r="A3230" t="s">
        <v>40</v>
      </c>
      <c r="B3230" t="s">
        <v>117</v>
      </c>
      <c r="C3230" t="s">
        <v>79</v>
      </c>
      <c r="D3230" t="s">
        <v>17</v>
      </c>
      <c r="E3230" t="s">
        <v>18</v>
      </c>
      <c r="F3230" s="18">
        <v>40234</v>
      </c>
      <c r="G3230">
        <v>916718804</v>
      </c>
      <c r="H3230" s="18">
        <v>40246</v>
      </c>
      <c r="I3230">
        <v>6321</v>
      </c>
      <c r="J3230">
        <v>668.27</v>
      </c>
      <c r="K3230">
        <v>502.54</v>
      </c>
      <c r="L3230">
        <v>4224134.67</v>
      </c>
      <c r="M3230">
        <v>3176555.34</v>
      </c>
      <c r="N3230">
        <v>1047579.33</v>
      </c>
    </row>
    <row r="3231" spans="1:14">
      <c r="A3231" t="s">
        <v>34</v>
      </c>
      <c r="B3231" t="s">
        <v>84</v>
      </c>
      <c r="C3231" t="s">
        <v>20</v>
      </c>
      <c r="D3231" t="s">
        <v>21</v>
      </c>
      <c r="E3231" t="s">
        <v>18</v>
      </c>
      <c r="F3231" s="18">
        <v>42281</v>
      </c>
      <c r="G3231">
        <v>123897731</v>
      </c>
      <c r="H3231" s="18">
        <v>42300</v>
      </c>
      <c r="I3231">
        <v>2947</v>
      </c>
      <c r="J3231">
        <v>152.58000000000001</v>
      </c>
      <c r="K3231">
        <v>97.44</v>
      </c>
      <c r="L3231">
        <v>449653.26</v>
      </c>
      <c r="M3231">
        <v>287155.68</v>
      </c>
      <c r="N3231">
        <v>162497.57999999999</v>
      </c>
    </row>
    <row r="3232" spans="1:14">
      <c r="A3232" t="s">
        <v>23</v>
      </c>
      <c r="B3232" t="s">
        <v>52</v>
      </c>
      <c r="C3232" t="s">
        <v>50</v>
      </c>
      <c r="D3232" t="s">
        <v>17</v>
      </c>
      <c r="E3232" t="s">
        <v>22</v>
      </c>
      <c r="F3232" s="18">
        <v>40379</v>
      </c>
      <c r="G3232">
        <v>273662412</v>
      </c>
      <c r="H3232" s="18">
        <v>40382</v>
      </c>
      <c r="I3232">
        <v>1644</v>
      </c>
      <c r="J3232">
        <v>421.89</v>
      </c>
      <c r="K3232">
        <v>364.69</v>
      </c>
      <c r="L3232">
        <v>693587.16</v>
      </c>
      <c r="M3232">
        <v>599550.36</v>
      </c>
      <c r="N3232">
        <v>94036.800000000003</v>
      </c>
    </row>
    <row r="3233" spans="1:14">
      <c r="A3233" t="s">
        <v>23</v>
      </c>
      <c r="B3233" t="s">
        <v>147</v>
      </c>
      <c r="C3233" t="s">
        <v>71</v>
      </c>
      <c r="D3233" t="s">
        <v>21</v>
      </c>
      <c r="E3233" t="s">
        <v>18</v>
      </c>
      <c r="F3233" s="18">
        <v>42802</v>
      </c>
      <c r="G3233">
        <v>941061675</v>
      </c>
      <c r="H3233" s="18">
        <v>42814</v>
      </c>
      <c r="I3233">
        <v>9917</v>
      </c>
      <c r="J3233">
        <v>154.06</v>
      </c>
      <c r="K3233">
        <v>90.93</v>
      </c>
      <c r="L3233">
        <v>1527813.02</v>
      </c>
      <c r="M3233">
        <v>901752.81</v>
      </c>
      <c r="N3233">
        <v>626060.21</v>
      </c>
    </row>
    <row r="3234" spans="1:14">
      <c r="A3234" t="s">
        <v>23</v>
      </c>
      <c r="B3234" t="s">
        <v>162</v>
      </c>
      <c r="C3234" t="s">
        <v>50</v>
      </c>
      <c r="D3234" t="s">
        <v>17</v>
      </c>
      <c r="E3234" t="s">
        <v>18</v>
      </c>
      <c r="F3234" s="18">
        <v>41615</v>
      </c>
      <c r="G3234">
        <v>421456849</v>
      </c>
      <c r="H3234" s="18">
        <v>41618</v>
      </c>
      <c r="I3234">
        <v>7302</v>
      </c>
      <c r="J3234">
        <v>421.89</v>
      </c>
      <c r="K3234">
        <v>364.69</v>
      </c>
      <c r="L3234">
        <v>3080640.78</v>
      </c>
      <c r="M3234">
        <v>2662966.38</v>
      </c>
      <c r="N3234">
        <v>417674.4</v>
      </c>
    </row>
    <row r="3235" spans="1:14">
      <c r="A3235" t="s">
        <v>26</v>
      </c>
      <c r="B3235" t="s">
        <v>76</v>
      </c>
      <c r="C3235" t="s">
        <v>50</v>
      </c>
      <c r="D3235" t="s">
        <v>21</v>
      </c>
      <c r="E3235" t="s">
        <v>29</v>
      </c>
      <c r="F3235" s="18">
        <v>41719</v>
      </c>
      <c r="G3235">
        <v>680521762</v>
      </c>
      <c r="H3235" s="18">
        <v>41744</v>
      </c>
      <c r="I3235">
        <v>367</v>
      </c>
      <c r="J3235">
        <v>421.89</v>
      </c>
      <c r="K3235">
        <v>364.69</v>
      </c>
      <c r="L3235">
        <v>154833.63</v>
      </c>
      <c r="M3235">
        <v>133841.23000000001</v>
      </c>
      <c r="N3235">
        <v>20992.400000000001</v>
      </c>
    </row>
    <row r="3236" spans="1:14">
      <c r="A3236" t="s">
        <v>40</v>
      </c>
      <c r="B3236" t="s">
        <v>150</v>
      </c>
      <c r="C3236" t="s">
        <v>59</v>
      </c>
      <c r="D3236" t="s">
        <v>17</v>
      </c>
      <c r="E3236" t="s">
        <v>18</v>
      </c>
      <c r="F3236" s="18">
        <v>42873</v>
      </c>
      <c r="G3236">
        <v>604242742</v>
      </c>
      <c r="H3236" s="18">
        <v>42911</v>
      </c>
      <c r="I3236">
        <v>7710</v>
      </c>
      <c r="J3236">
        <v>9.33</v>
      </c>
      <c r="K3236">
        <v>6.92</v>
      </c>
      <c r="L3236">
        <v>71934.3</v>
      </c>
      <c r="M3236">
        <v>53353.2</v>
      </c>
      <c r="N3236">
        <v>18581.099999999999</v>
      </c>
    </row>
    <row r="3237" spans="1:14">
      <c r="A3237" t="s">
        <v>14</v>
      </c>
      <c r="B3237" t="s">
        <v>158</v>
      </c>
      <c r="C3237" t="s">
        <v>45</v>
      </c>
      <c r="D3237" t="s">
        <v>21</v>
      </c>
      <c r="E3237" t="s">
        <v>18</v>
      </c>
      <c r="F3237" s="18">
        <v>41074</v>
      </c>
      <c r="G3237">
        <v>948918616</v>
      </c>
      <c r="H3237" s="18">
        <v>41115</v>
      </c>
      <c r="I3237">
        <v>4960</v>
      </c>
      <c r="J3237">
        <v>437.2</v>
      </c>
      <c r="K3237">
        <v>263.33</v>
      </c>
      <c r="L3237">
        <v>2168512</v>
      </c>
      <c r="M3237">
        <v>1306116.8</v>
      </c>
      <c r="N3237">
        <v>862395.2</v>
      </c>
    </row>
    <row r="3238" spans="1:14">
      <c r="A3238" t="s">
        <v>23</v>
      </c>
      <c r="B3238" t="s">
        <v>191</v>
      </c>
      <c r="C3238" t="s">
        <v>45</v>
      </c>
      <c r="D3238" t="s">
        <v>17</v>
      </c>
      <c r="E3238" t="s">
        <v>37</v>
      </c>
      <c r="F3238" s="18">
        <v>41009</v>
      </c>
      <c r="G3238">
        <v>291160714</v>
      </c>
      <c r="H3238" s="18">
        <v>41055</v>
      </c>
      <c r="I3238">
        <v>9780</v>
      </c>
      <c r="J3238">
        <v>437.2</v>
      </c>
      <c r="K3238">
        <v>263.33</v>
      </c>
      <c r="L3238">
        <v>4275816</v>
      </c>
      <c r="M3238">
        <v>2575367.4</v>
      </c>
      <c r="N3238">
        <v>1700448.6</v>
      </c>
    </row>
    <row r="3239" spans="1:14">
      <c r="A3239" t="s">
        <v>34</v>
      </c>
      <c r="B3239" t="s">
        <v>66</v>
      </c>
      <c r="C3239" t="s">
        <v>59</v>
      </c>
      <c r="D3239" t="s">
        <v>17</v>
      </c>
      <c r="E3239" t="s">
        <v>22</v>
      </c>
      <c r="F3239" s="18">
        <v>40835</v>
      </c>
      <c r="G3239">
        <v>877892863</v>
      </c>
      <c r="H3239" s="18">
        <v>40837</v>
      </c>
      <c r="I3239">
        <v>6862</v>
      </c>
      <c r="J3239">
        <v>9.33</v>
      </c>
      <c r="K3239">
        <v>6.92</v>
      </c>
      <c r="L3239">
        <v>64022.46</v>
      </c>
      <c r="M3239">
        <v>47485.04</v>
      </c>
      <c r="N3239">
        <v>16537.419999999998</v>
      </c>
    </row>
    <row r="3240" spans="1:14">
      <c r="A3240" t="s">
        <v>40</v>
      </c>
      <c r="B3240" t="s">
        <v>139</v>
      </c>
      <c r="C3240" t="s">
        <v>71</v>
      </c>
      <c r="D3240" t="s">
        <v>17</v>
      </c>
      <c r="E3240" t="s">
        <v>18</v>
      </c>
      <c r="F3240" s="18">
        <v>41867</v>
      </c>
      <c r="G3240">
        <v>976351392</v>
      </c>
      <c r="H3240" s="18">
        <v>41894</v>
      </c>
      <c r="I3240">
        <v>2928</v>
      </c>
      <c r="J3240">
        <v>154.06</v>
      </c>
      <c r="K3240">
        <v>90.93</v>
      </c>
      <c r="L3240">
        <v>451087.68</v>
      </c>
      <c r="M3240">
        <v>266243.03999999998</v>
      </c>
      <c r="N3240">
        <v>184844.64</v>
      </c>
    </row>
    <row r="3241" spans="1:14">
      <c r="A3241" t="s">
        <v>23</v>
      </c>
      <c r="B3241" t="s">
        <v>218</v>
      </c>
      <c r="C3241" t="s">
        <v>59</v>
      </c>
      <c r="D3241" t="s">
        <v>21</v>
      </c>
      <c r="E3241" t="s">
        <v>18</v>
      </c>
      <c r="F3241" s="18">
        <v>41660</v>
      </c>
      <c r="G3241">
        <v>724085128</v>
      </c>
      <c r="H3241" s="18">
        <v>41680</v>
      </c>
      <c r="I3241">
        <v>1735</v>
      </c>
      <c r="J3241">
        <v>9.33</v>
      </c>
      <c r="K3241">
        <v>6.92</v>
      </c>
      <c r="L3241">
        <v>16187.55</v>
      </c>
      <c r="M3241">
        <v>12006.2</v>
      </c>
      <c r="N3241">
        <v>4181.3500000000004</v>
      </c>
    </row>
    <row r="3242" spans="1:14">
      <c r="A3242" t="s">
        <v>40</v>
      </c>
      <c r="B3242" t="s">
        <v>139</v>
      </c>
      <c r="C3242" t="s">
        <v>36</v>
      </c>
      <c r="D3242" t="s">
        <v>21</v>
      </c>
      <c r="E3242" t="s">
        <v>37</v>
      </c>
      <c r="F3242" s="18">
        <v>40921</v>
      </c>
      <c r="G3242">
        <v>778955399</v>
      </c>
      <c r="H3242" s="18">
        <v>40968</v>
      </c>
      <c r="I3242">
        <v>9068</v>
      </c>
      <c r="J3242">
        <v>109.28</v>
      </c>
      <c r="K3242">
        <v>35.840000000000003</v>
      </c>
      <c r="L3242">
        <v>990951.04</v>
      </c>
      <c r="M3242">
        <v>324997.12</v>
      </c>
      <c r="N3242">
        <v>665953.92000000004</v>
      </c>
    </row>
    <row r="3243" spans="1:14">
      <c r="A3243" t="s">
        <v>26</v>
      </c>
      <c r="B3243" t="s">
        <v>146</v>
      </c>
      <c r="C3243" t="s">
        <v>50</v>
      </c>
      <c r="D3243" t="s">
        <v>17</v>
      </c>
      <c r="E3243" t="s">
        <v>18</v>
      </c>
      <c r="F3243" s="18">
        <v>42133</v>
      </c>
      <c r="G3243">
        <v>969136035</v>
      </c>
      <c r="H3243" s="18">
        <v>42144</v>
      </c>
      <c r="I3243">
        <v>7744</v>
      </c>
      <c r="J3243">
        <v>421.89</v>
      </c>
      <c r="K3243">
        <v>364.69</v>
      </c>
      <c r="L3243">
        <v>3267116.16</v>
      </c>
      <c r="M3243">
        <v>2824159.36</v>
      </c>
      <c r="N3243">
        <v>442956.79999999999</v>
      </c>
    </row>
    <row r="3244" spans="1:14">
      <c r="A3244" t="s">
        <v>40</v>
      </c>
      <c r="B3244" t="s">
        <v>109</v>
      </c>
      <c r="C3244" t="s">
        <v>16</v>
      </c>
      <c r="D3244" t="s">
        <v>17</v>
      </c>
      <c r="E3244" t="s">
        <v>37</v>
      </c>
      <c r="F3244" s="18">
        <v>42634</v>
      </c>
      <c r="G3244">
        <v>743113362</v>
      </c>
      <c r="H3244" s="18">
        <v>42664</v>
      </c>
      <c r="I3244">
        <v>2612</v>
      </c>
      <c r="J3244">
        <v>255.28</v>
      </c>
      <c r="K3244">
        <v>159.41999999999999</v>
      </c>
      <c r="L3244">
        <v>666791.36</v>
      </c>
      <c r="M3244">
        <v>416405.04</v>
      </c>
      <c r="N3244">
        <v>250386.32</v>
      </c>
    </row>
    <row r="3245" spans="1:14">
      <c r="A3245" t="s">
        <v>26</v>
      </c>
      <c r="B3245" t="s">
        <v>209</v>
      </c>
      <c r="C3245" t="s">
        <v>20</v>
      </c>
      <c r="D3245" t="s">
        <v>21</v>
      </c>
      <c r="E3245" t="s">
        <v>29</v>
      </c>
      <c r="F3245" s="18">
        <v>41532</v>
      </c>
      <c r="G3245">
        <v>519686210</v>
      </c>
      <c r="H3245" s="18">
        <v>41541</v>
      </c>
      <c r="I3245">
        <v>5553</v>
      </c>
      <c r="J3245">
        <v>152.58000000000001</v>
      </c>
      <c r="K3245">
        <v>97.44</v>
      </c>
      <c r="L3245">
        <v>847276.74</v>
      </c>
      <c r="M3245">
        <v>541084.31999999995</v>
      </c>
      <c r="N3245">
        <v>306192.42</v>
      </c>
    </row>
    <row r="3246" spans="1:14">
      <c r="A3246" t="s">
        <v>14</v>
      </c>
      <c r="B3246" t="s">
        <v>173</v>
      </c>
      <c r="C3246" t="s">
        <v>50</v>
      </c>
      <c r="D3246" t="s">
        <v>17</v>
      </c>
      <c r="E3246" t="s">
        <v>22</v>
      </c>
      <c r="F3246" s="18">
        <v>41094</v>
      </c>
      <c r="G3246">
        <v>337965905</v>
      </c>
      <c r="H3246" s="18">
        <v>41110</v>
      </c>
      <c r="I3246">
        <v>477</v>
      </c>
      <c r="J3246">
        <v>421.89</v>
      </c>
      <c r="K3246">
        <v>364.69</v>
      </c>
      <c r="L3246">
        <v>201241.53</v>
      </c>
      <c r="M3246">
        <v>173957.13</v>
      </c>
      <c r="N3246">
        <v>27284.400000000001</v>
      </c>
    </row>
    <row r="3247" spans="1:14">
      <c r="A3247" t="s">
        <v>40</v>
      </c>
      <c r="B3247" t="s">
        <v>93</v>
      </c>
      <c r="C3247" t="s">
        <v>59</v>
      </c>
      <c r="D3247" t="s">
        <v>21</v>
      </c>
      <c r="E3247" t="s">
        <v>22</v>
      </c>
      <c r="F3247" s="18">
        <v>42590</v>
      </c>
      <c r="G3247">
        <v>307376277</v>
      </c>
      <c r="H3247" s="18">
        <v>42597</v>
      </c>
      <c r="I3247">
        <v>8326</v>
      </c>
      <c r="J3247">
        <v>9.33</v>
      </c>
      <c r="K3247">
        <v>6.92</v>
      </c>
      <c r="L3247">
        <v>77681.58</v>
      </c>
      <c r="M3247">
        <v>57615.92</v>
      </c>
      <c r="N3247">
        <v>20065.66</v>
      </c>
    </row>
    <row r="3248" spans="1:14">
      <c r="A3248" t="s">
        <v>26</v>
      </c>
      <c r="B3248" t="s">
        <v>186</v>
      </c>
      <c r="C3248" t="s">
        <v>71</v>
      </c>
      <c r="D3248" t="s">
        <v>21</v>
      </c>
      <c r="E3248" t="s">
        <v>37</v>
      </c>
      <c r="F3248" s="18">
        <v>42147</v>
      </c>
      <c r="G3248">
        <v>157653653</v>
      </c>
      <c r="H3248" s="18">
        <v>42151</v>
      </c>
      <c r="I3248">
        <v>2074</v>
      </c>
      <c r="J3248">
        <v>154.06</v>
      </c>
      <c r="K3248">
        <v>90.93</v>
      </c>
      <c r="L3248">
        <v>319520.44</v>
      </c>
      <c r="M3248">
        <v>188588.82</v>
      </c>
      <c r="N3248">
        <v>130931.62</v>
      </c>
    </row>
    <row r="3249" spans="1:14">
      <c r="A3249" t="s">
        <v>34</v>
      </c>
      <c r="B3249" t="s">
        <v>182</v>
      </c>
      <c r="C3249" t="s">
        <v>45</v>
      </c>
      <c r="D3249" t="s">
        <v>21</v>
      </c>
      <c r="E3249" t="s">
        <v>22</v>
      </c>
      <c r="F3249" s="18">
        <v>40433</v>
      </c>
      <c r="G3249">
        <v>588846862</v>
      </c>
      <c r="H3249" s="18">
        <v>40447</v>
      </c>
      <c r="I3249">
        <v>1727</v>
      </c>
      <c r="J3249">
        <v>437.2</v>
      </c>
      <c r="K3249">
        <v>263.33</v>
      </c>
      <c r="L3249">
        <v>755044.4</v>
      </c>
      <c r="M3249">
        <v>454770.91</v>
      </c>
      <c r="N3249">
        <v>300273.49</v>
      </c>
    </row>
    <row r="3250" spans="1:14">
      <c r="A3250" t="s">
        <v>40</v>
      </c>
      <c r="B3250" t="s">
        <v>201</v>
      </c>
      <c r="C3250" t="s">
        <v>33</v>
      </c>
      <c r="D3250" t="s">
        <v>21</v>
      </c>
      <c r="E3250" t="s">
        <v>22</v>
      </c>
      <c r="F3250" s="18">
        <v>41267</v>
      </c>
      <c r="G3250">
        <v>121317231</v>
      </c>
      <c r="H3250" s="18">
        <v>41276</v>
      </c>
      <c r="I3250">
        <v>9319</v>
      </c>
      <c r="J3250">
        <v>81.73</v>
      </c>
      <c r="K3250">
        <v>56.67</v>
      </c>
      <c r="L3250">
        <v>761641.87</v>
      </c>
      <c r="M3250">
        <v>528107.73</v>
      </c>
      <c r="N3250">
        <v>233534.14</v>
      </c>
    </row>
    <row r="3251" spans="1:14">
      <c r="A3251" t="s">
        <v>14</v>
      </c>
      <c r="B3251" t="s">
        <v>55</v>
      </c>
      <c r="C3251" t="s">
        <v>20</v>
      </c>
      <c r="D3251" t="s">
        <v>17</v>
      </c>
      <c r="E3251" t="s">
        <v>22</v>
      </c>
      <c r="F3251" s="18">
        <v>41945</v>
      </c>
      <c r="G3251">
        <v>945738589</v>
      </c>
      <c r="H3251" s="18">
        <v>41995</v>
      </c>
      <c r="I3251">
        <v>3920</v>
      </c>
      <c r="J3251">
        <v>152.58000000000001</v>
      </c>
      <c r="K3251">
        <v>97.44</v>
      </c>
      <c r="L3251">
        <v>598113.6</v>
      </c>
      <c r="M3251">
        <v>381964.79999999999</v>
      </c>
      <c r="N3251">
        <v>216148.8</v>
      </c>
    </row>
    <row r="3252" spans="1:14">
      <c r="A3252" t="s">
        <v>31</v>
      </c>
      <c r="B3252" t="s">
        <v>49</v>
      </c>
      <c r="C3252" t="s">
        <v>36</v>
      </c>
      <c r="D3252" t="s">
        <v>21</v>
      </c>
      <c r="E3252" t="s">
        <v>37</v>
      </c>
      <c r="F3252" s="18">
        <v>42915</v>
      </c>
      <c r="G3252">
        <v>373097264</v>
      </c>
      <c r="H3252" s="18">
        <v>42922</v>
      </c>
      <c r="I3252">
        <v>6626</v>
      </c>
      <c r="J3252">
        <v>109.28</v>
      </c>
      <c r="K3252">
        <v>35.840000000000003</v>
      </c>
      <c r="L3252">
        <v>724089.28</v>
      </c>
      <c r="M3252">
        <v>237475.84</v>
      </c>
      <c r="N3252">
        <v>486613.44</v>
      </c>
    </row>
    <row r="3253" spans="1:14">
      <c r="A3253" t="s">
        <v>14</v>
      </c>
      <c r="B3253" t="s">
        <v>47</v>
      </c>
      <c r="C3253" t="s">
        <v>71</v>
      </c>
      <c r="D3253" t="s">
        <v>21</v>
      </c>
      <c r="E3253" t="s">
        <v>18</v>
      </c>
      <c r="F3253" s="18">
        <v>40869</v>
      </c>
      <c r="G3253">
        <v>284692084</v>
      </c>
      <c r="H3253" s="18">
        <v>40915</v>
      </c>
      <c r="I3253">
        <v>5569</v>
      </c>
      <c r="J3253">
        <v>154.06</v>
      </c>
      <c r="K3253">
        <v>90.93</v>
      </c>
      <c r="L3253">
        <v>857960.14</v>
      </c>
      <c r="M3253">
        <v>506389.17</v>
      </c>
      <c r="N3253">
        <v>351570.97</v>
      </c>
    </row>
    <row r="3254" spans="1:14">
      <c r="A3254" t="s">
        <v>26</v>
      </c>
      <c r="B3254" t="s">
        <v>151</v>
      </c>
      <c r="C3254" t="s">
        <v>59</v>
      </c>
      <c r="D3254" t="s">
        <v>17</v>
      </c>
      <c r="E3254" t="s">
        <v>22</v>
      </c>
      <c r="F3254" s="18">
        <v>41182</v>
      </c>
      <c r="G3254">
        <v>382134377</v>
      </c>
      <c r="H3254" s="18">
        <v>41219</v>
      </c>
      <c r="I3254">
        <v>909</v>
      </c>
      <c r="J3254">
        <v>9.33</v>
      </c>
      <c r="K3254">
        <v>6.92</v>
      </c>
      <c r="L3254">
        <v>8480.9699999999993</v>
      </c>
      <c r="M3254">
        <v>6290.28</v>
      </c>
      <c r="N3254">
        <v>2190.69</v>
      </c>
    </row>
    <row r="3255" spans="1:14">
      <c r="A3255" t="s">
        <v>40</v>
      </c>
      <c r="B3255" t="s">
        <v>193</v>
      </c>
      <c r="C3255" t="s">
        <v>43</v>
      </c>
      <c r="D3255" t="s">
        <v>17</v>
      </c>
      <c r="E3255" t="s">
        <v>22</v>
      </c>
      <c r="F3255" s="18">
        <v>42705</v>
      </c>
      <c r="G3255">
        <v>437347972</v>
      </c>
      <c r="H3255" s="18">
        <v>42751</v>
      </c>
      <c r="I3255">
        <v>9839</v>
      </c>
      <c r="J3255">
        <v>651.21</v>
      </c>
      <c r="K3255">
        <v>524.96</v>
      </c>
      <c r="L3255">
        <v>6407255.1900000004</v>
      </c>
      <c r="M3255">
        <v>5165081.4400000004</v>
      </c>
      <c r="N3255">
        <v>1242173.75</v>
      </c>
    </row>
    <row r="3256" spans="1:14">
      <c r="A3256" t="s">
        <v>23</v>
      </c>
      <c r="B3256" t="s">
        <v>70</v>
      </c>
      <c r="C3256" t="s">
        <v>71</v>
      </c>
      <c r="D3256" t="s">
        <v>17</v>
      </c>
      <c r="E3256" t="s">
        <v>18</v>
      </c>
      <c r="F3256" s="18">
        <v>41912</v>
      </c>
      <c r="G3256">
        <v>742569196</v>
      </c>
      <c r="H3256" s="18">
        <v>41960</v>
      </c>
      <c r="I3256">
        <v>1581</v>
      </c>
      <c r="J3256">
        <v>154.06</v>
      </c>
      <c r="K3256">
        <v>90.93</v>
      </c>
      <c r="L3256">
        <v>243568.86</v>
      </c>
      <c r="M3256">
        <v>143760.32999999999</v>
      </c>
      <c r="N3256">
        <v>99808.53</v>
      </c>
    </row>
    <row r="3257" spans="1:14">
      <c r="A3257" t="s">
        <v>23</v>
      </c>
      <c r="B3257" t="s">
        <v>112</v>
      </c>
      <c r="C3257" t="s">
        <v>79</v>
      </c>
      <c r="D3257" t="s">
        <v>17</v>
      </c>
      <c r="E3257" t="s">
        <v>18</v>
      </c>
      <c r="F3257" s="18">
        <v>42580</v>
      </c>
      <c r="G3257">
        <v>760346877</v>
      </c>
      <c r="H3257" s="18">
        <v>42588</v>
      </c>
      <c r="I3257">
        <v>2392</v>
      </c>
      <c r="J3257">
        <v>668.27</v>
      </c>
      <c r="K3257">
        <v>502.54</v>
      </c>
      <c r="L3257">
        <v>1598501.84</v>
      </c>
      <c r="M3257">
        <v>1202075.68</v>
      </c>
      <c r="N3257">
        <v>396426.16</v>
      </c>
    </row>
    <row r="3258" spans="1:14">
      <c r="A3258" t="s">
        <v>14</v>
      </c>
      <c r="B3258" t="s">
        <v>64</v>
      </c>
      <c r="C3258" t="s">
        <v>20</v>
      </c>
      <c r="D3258" t="s">
        <v>17</v>
      </c>
      <c r="E3258" t="s">
        <v>37</v>
      </c>
      <c r="F3258" s="18">
        <v>40579</v>
      </c>
      <c r="G3258">
        <v>473542344</v>
      </c>
      <c r="H3258" s="18">
        <v>40583</v>
      </c>
      <c r="I3258">
        <v>558</v>
      </c>
      <c r="J3258">
        <v>152.58000000000001</v>
      </c>
      <c r="K3258">
        <v>97.44</v>
      </c>
      <c r="L3258">
        <v>85139.64</v>
      </c>
      <c r="M3258">
        <v>54371.519999999997</v>
      </c>
      <c r="N3258">
        <v>30768.12</v>
      </c>
    </row>
    <row r="3259" spans="1:14">
      <c r="A3259" t="s">
        <v>40</v>
      </c>
      <c r="B3259" t="s">
        <v>93</v>
      </c>
      <c r="C3259" t="s">
        <v>71</v>
      </c>
      <c r="D3259" t="s">
        <v>17</v>
      </c>
      <c r="E3259" t="s">
        <v>18</v>
      </c>
      <c r="F3259" s="18">
        <v>41845</v>
      </c>
      <c r="G3259">
        <v>835329425</v>
      </c>
      <c r="H3259" s="18">
        <v>41847</v>
      </c>
      <c r="I3259">
        <v>1395</v>
      </c>
      <c r="J3259">
        <v>154.06</v>
      </c>
      <c r="K3259">
        <v>90.93</v>
      </c>
      <c r="L3259">
        <v>214913.7</v>
      </c>
      <c r="M3259">
        <v>126847.35</v>
      </c>
      <c r="N3259">
        <v>88066.35</v>
      </c>
    </row>
    <row r="3260" spans="1:14">
      <c r="A3260" t="s">
        <v>31</v>
      </c>
      <c r="B3260" t="s">
        <v>100</v>
      </c>
      <c r="C3260" t="s">
        <v>71</v>
      </c>
      <c r="D3260" t="s">
        <v>17</v>
      </c>
      <c r="E3260" t="s">
        <v>29</v>
      </c>
      <c r="F3260" s="18">
        <v>41644</v>
      </c>
      <c r="G3260">
        <v>619194447</v>
      </c>
      <c r="H3260" s="18">
        <v>41677</v>
      </c>
      <c r="I3260">
        <v>2252</v>
      </c>
      <c r="J3260">
        <v>154.06</v>
      </c>
      <c r="K3260">
        <v>90.93</v>
      </c>
      <c r="L3260">
        <v>346943.12</v>
      </c>
      <c r="M3260">
        <v>204774.36</v>
      </c>
      <c r="N3260">
        <v>142168.76</v>
      </c>
    </row>
    <row r="3261" spans="1:14">
      <c r="A3261" t="s">
        <v>40</v>
      </c>
      <c r="B3261" t="s">
        <v>69</v>
      </c>
      <c r="C3261" t="s">
        <v>71</v>
      </c>
      <c r="D3261" t="s">
        <v>17</v>
      </c>
      <c r="E3261" t="s">
        <v>18</v>
      </c>
      <c r="F3261" s="18">
        <v>42542</v>
      </c>
      <c r="G3261">
        <v>468936240</v>
      </c>
      <c r="H3261" s="18">
        <v>42553</v>
      </c>
      <c r="I3261">
        <v>7509</v>
      </c>
      <c r="J3261">
        <v>154.06</v>
      </c>
      <c r="K3261">
        <v>90.93</v>
      </c>
      <c r="L3261">
        <v>1156836.54</v>
      </c>
      <c r="M3261">
        <v>682793.37</v>
      </c>
      <c r="N3261">
        <v>474043.17</v>
      </c>
    </row>
    <row r="3262" spans="1:14">
      <c r="A3262" t="s">
        <v>34</v>
      </c>
      <c r="B3262" t="s">
        <v>215</v>
      </c>
      <c r="C3262" t="s">
        <v>43</v>
      </c>
      <c r="D3262" t="s">
        <v>21</v>
      </c>
      <c r="E3262" t="s">
        <v>29</v>
      </c>
      <c r="F3262" s="18">
        <v>41964</v>
      </c>
      <c r="G3262">
        <v>648666131</v>
      </c>
      <c r="H3262" s="18">
        <v>41985</v>
      </c>
      <c r="I3262">
        <v>3578</v>
      </c>
      <c r="J3262">
        <v>651.21</v>
      </c>
      <c r="K3262">
        <v>524.96</v>
      </c>
      <c r="L3262">
        <v>2330029.38</v>
      </c>
      <c r="M3262">
        <v>1878306.88</v>
      </c>
      <c r="N3262">
        <v>451722.5</v>
      </c>
    </row>
    <row r="3263" spans="1:14">
      <c r="A3263" t="s">
        <v>31</v>
      </c>
      <c r="B3263" t="s">
        <v>39</v>
      </c>
      <c r="C3263" t="s">
        <v>79</v>
      </c>
      <c r="D3263" t="s">
        <v>21</v>
      </c>
      <c r="E3263" t="s">
        <v>22</v>
      </c>
      <c r="F3263" s="18">
        <v>41872</v>
      </c>
      <c r="G3263">
        <v>592807948</v>
      </c>
      <c r="H3263" s="18">
        <v>41901</v>
      </c>
      <c r="I3263">
        <v>3900</v>
      </c>
      <c r="J3263">
        <v>668.27</v>
      </c>
      <c r="K3263">
        <v>502.54</v>
      </c>
      <c r="L3263">
        <v>2606253</v>
      </c>
      <c r="M3263">
        <v>1959906</v>
      </c>
      <c r="N3263">
        <v>646347</v>
      </c>
    </row>
    <row r="3264" spans="1:14">
      <c r="A3264" t="s">
        <v>40</v>
      </c>
      <c r="B3264" t="s">
        <v>216</v>
      </c>
      <c r="C3264" t="s">
        <v>16</v>
      </c>
      <c r="D3264" t="s">
        <v>21</v>
      </c>
      <c r="E3264" t="s">
        <v>18</v>
      </c>
      <c r="F3264" s="18">
        <v>41852</v>
      </c>
      <c r="G3264">
        <v>256098020</v>
      </c>
      <c r="H3264" s="18">
        <v>41872</v>
      </c>
      <c r="I3264">
        <v>3950</v>
      </c>
      <c r="J3264">
        <v>255.28</v>
      </c>
      <c r="K3264">
        <v>159.41999999999999</v>
      </c>
      <c r="L3264">
        <v>1008356</v>
      </c>
      <c r="M3264">
        <v>629709</v>
      </c>
      <c r="N3264">
        <v>378647</v>
      </c>
    </row>
    <row r="3265" spans="1:14">
      <c r="A3265" t="s">
        <v>26</v>
      </c>
      <c r="B3265" t="s">
        <v>203</v>
      </c>
      <c r="C3265" t="s">
        <v>79</v>
      </c>
      <c r="D3265" t="s">
        <v>17</v>
      </c>
      <c r="E3265" t="s">
        <v>22</v>
      </c>
      <c r="F3265" s="18">
        <v>40495</v>
      </c>
      <c r="G3265">
        <v>563585174</v>
      </c>
      <c r="H3265" s="18">
        <v>40508</v>
      </c>
      <c r="I3265">
        <v>6232</v>
      </c>
      <c r="J3265">
        <v>668.27</v>
      </c>
      <c r="K3265">
        <v>502.54</v>
      </c>
      <c r="L3265">
        <v>4164658.64</v>
      </c>
      <c r="M3265">
        <v>3131829.28</v>
      </c>
      <c r="N3265">
        <v>1032829.36</v>
      </c>
    </row>
    <row r="3266" spans="1:14">
      <c r="A3266" t="s">
        <v>23</v>
      </c>
      <c r="B3266" t="s">
        <v>162</v>
      </c>
      <c r="C3266" t="s">
        <v>45</v>
      </c>
      <c r="D3266" t="s">
        <v>17</v>
      </c>
      <c r="E3266" t="s">
        <v>18</v>
      </c>
      <c r="F3266" s="18">
        <v>42313</v>
      </c>
      <c r="G3266">
        <v>260630738</v>
      </c>
      <c r="H3266" s="18">
        <v>42357</v>
      </c>
      <c r="I3266">
        <v>5282</v>
      </c>
      <c r="J3266">
        <v>437.2</v>
      </c>
      <c r="K3266">
        <v>263.33</v>
      </c>
      <c r="L3266">
        <v>2309290.4</v>
      </c>
      <c r="M3266">
        <v>1390909.06</v>
      </c>
      <c r="N3266">
        <v>918381.34</v>
      </c>
    </row>
    <row r="3267" spans="1:14">
      <c r="A3267" t="s">
        <v>26</v>
      </c>
      <c r="B3267" t="s">
        <v>76</v>
      </c>
      <c r="C3267" t="s">
        <v>79</v>
      </c>
      <c r="D3267" t="s">
        <v>21</v>
      </c>
      <c r="E3267" t="s">
        <v>37</v>
      </c>
      <c r="F3267" s="18">
        <v>42527</v>
      </c>
      <c r="G3267">
        <v>862908542</v>
      </c>
      <c r="H3267" s="18">
        <v>42560</v>
      </c>
      <c r="I3267">
        <v>2668</v>
      </c>
      <c r="J3267">
        <v>668.27</v>
      </c>
      <c r="K3267">
        <v>502.54</v>
      </c>
      <c r="L3267">
        <v>1782944.36</v>
      </c>
      <c r="M3267">
        <v>1340776.72</v>
      </c>
      <c r="N3267">
        <v>442167.64</v>
      </c>
    </row>
    <row r="3268" spans="1:14">
      <c r="A3268" t="s">
        <v>26</v>
      </c>
      <c r="B3268" t="s">
        <v>141</v>
      </c>
      <c r="C3268" t="s">
        <v>33</v>
      </c>
      <c r="D3268" t="s">
        <v>21</v>
      </c>
      <c r="E3268" t="s">
        <v>22</v>
      </c>
      <c r="F3268" s="18">
        <v>42277</v>
      </c>
      <c r="G3268">
        <v>806404912</v>
      </c>
      <c r="H3268" s="18">
        <v>42294</v>
      </c>
      <c r="I3268">
        <v>1988</v>
      </c>
      <c r="J3268">
        <v>81.73</v>
      </c>
      <c r="K3268">
        <v>56.67</v>
      </c>
      <c r="L3268">
        <v>162479.24</v>
      </c>
      <c r="M3268">
        <v>112659.96</v>
      </c>
      <c r="N3268">
        <v>49819.28</v>
      </c>
    </row>
    <row r="3269" spans="1:14">
      <c r="A3269" t="s">
        <v>40</v>
      </c>
      <c r="B3269" t="s">
        <v>127</v>
      </c>
      <c r="C3269" t="s">
        <v>79</v>
      </c>
      <c r="D3269" t="s">
        <v>21</v>
      </c>
      <c r="E3269" t="s">
        <v>22</v>
      </c>
      <c r="F3269" s="18">
        <v>41711</v>
      </c>
      <c r="G3269">
        <v>397418677</v>
      </c>
      <c r="H3269" s="18">
        <v>41731</v>
      </c>
      <c r="I3269">
        <v>3873</v>
      </c>
      <c r="J3269">
        <v>668.27</v>
      </c>
      <c r="K3269">
        <v>502.54</v>
      </c>
      <c r="L3269">
        <v>2588209.71</v>
      </c>
      <c r="M3269">
        <v>1946337.42</v>
      </c>
      <c r="N3269">
        <v>641872.29</v>
      </c>
    </row>
    <row r="3270" spans="1:14">
      <c r="A3270" t="s">
        <v>23</v>
      </c>
      <c r="B3270" t="s">
        <v>171</v>
      </c>
      <c r="C3270" t="s">
        <v>50</v>
      </c>
      <c r="D3270" t="s">
        <v>17</v>
      </c>
      <c r="E3270" t="s">
        <v>37</v>
      </c>
      <c r="F3270" s="18">
        <v>41366</v>
      </c>
      <c r="G3270">
        <v>462561166</v>
      </c>
      <c r="H3270" s="18">
        <v>41396</v>
      </c>
      <c r="I3270">
        <v>983</v>
      </c>
      <c r="J3270">
        <v>421.89</v>
      </c>
      <c r="K3270">
        <v>364.69</v>
      </c>
      <c r="L3270">
        <v>414717.87</v>
      </c>
      <c r="M3270">
        <v>358490.27</v>
      </c>
      <c r="N3270">
        <v>56227.6</v>
      </c>
    </row>
    <row r="3271" spans="1:14">
      <c r="A3271" t="s">
        <v>26</v>
      </c>
      <c r="B3271" t="s">
        <v>141</v>
      </c>
      <c r="C3271" t="s">
        <v>33</v>
      </c>
      <c r="D3271" t="s">
        <v>17</v>
      </c>
      <c r="E3271" t="s">
        <v>18</v>
      </c>
      <c r="F3271" s="18">
        <v>40783</v>
      </c>
      <c r="G3271">
        <v>998756206</v>
      </c>
      <c r="H3271" s="18">
        <v>40804</v>
      </c>
      <c r="I3271">
        <v>3011</v>
      </c>
      <c r="J3271">
        <v>81.73</v>
      </c>
      <c r="K3271">
        <v>56.67</v>
      </c>
      <c r="L3271">
        <v>246089.03</v>
      </c>
      <c r="M3271">
        <v>170633.37</v>
      </c>
      <c r="N3271">
        <v>75455.66</v>
      </c>
    </row>
    <row r="3272" spans="1:14">
      <c r="A3272" t="s">
        <v>40</v>
      </c>
      <c r="B3272" t="s">
        <v>130</v>
      </c>
      <c r="C3272" t="s">
        <v>45</v>
      </c>
      <c r="D3272" t="s">
        <v>21</v>
      </c>
      <c r="E3272" t="s">
        <v>37</v>
      </c>
      <c r="F3272" s="18">
        <v>42659</v>
      </c>
      <c r="G3272">
        <v>723240125</v>
      </c>
      <c r="H3272" s="18">
        <v>42692</v>
      </c>
      <c r="I3272">
        <v>1680</v>
      </c>
      <c r="J3272">
        <v>437.2</v>
      </c>
      <c r="K3272">
        <v>263.33</v>
      </c>
      <c r="L3272">
        <v>734496</v>
      </c>
      <c r="M3272">
        <v>442394.4</v>
      </c>
      <c r="N3272">
        <v>292101.59999999998</v>
      </c>
    </row>
    <row r="3273" spans="1:14">
      <c r="A3273" t="s">
        <v>26</v>
      </c>
      <c r="B3273" t="s">
        <v>183</v>
      </c>
      <c r="C3273" t="s">
        <v>36</v>
      </c>
      <c r="D3273" t="s">
        <v>21</v>
      </c>
      <c r="E3273" t="s">
        <v>37</v>
      </c>
      <c r="F3273" s="18">
        <v>40400</v>
      </c>
      <c r="G3273">
        <v>223561751</v>
      </c>
      <c r="H3273" s="18">
        <v>40442</v>
      </c>
      <c r="I3273">
        <v>5745</v>
      </c>
      <c r="J3273">
        <v>109.28</v>
      </c>
      <c r="K3273">
        <v>35.840000000000003</v>
      </c>
      <c r="L3273">
        <v>627813.6</v>
      </c>
      <c r="M3273">
        <v>205900.79999999999</v>
      </c>
      <c r="N3273">
        <v>421912.8</v>
      </c>
    </row>
    <row r="3274" spans="1:14">
      <c r="A3274" t="s">
        <v>53</v>
      </c>
      <c r="B3274" t="s">
        <v>142</v>
      </c>
      <c r="C3274" t="s">
        <v>50</v>
      </c>
      <c r="D3274" t="s">
        <v>21</v>
      </c>
      <c r="E3274" t="s">
        <v>18</v>
      </c>
      <c r="F3274" s="18">
        <v>41630</v>
      </c>
      <c r="G3274">
        <v>607582414</v>
      </c>
      <c r="H3274" s="18">
        <v>41669</v>
      </c>
      <c r="I3274">
        <v>5993</v>
      </c>
      <c r="J3274">
        <v>421.89</v>
      </c>
      <c r="K3274">
        <v>364.69</v>
      </c>
      <c r="L3274">
        <v>2528386.77</v>
      </c>
      <c r="M3274">
        <v>2185587.17</v>
      </c>
      <c r="N3274">
        <v>342799.6</v>
      </c>
    </row>
    <row r="3275" spans="1:14">
      <c r="A3275" t="s">
        <v>23</v>
      </c>
      <c r="B3275" t="s">
        <v>94</v>
      </c>
      <c r="C3275" t="s">
        <v>33</v>
      </c>
      <c r="D3275" t="s">
        <v>21</v>
      </c>
      <c r="E3275" t="s">
        <v>37</v>
      </c>
      <c r="F3275" s="18">
        <v>41914</v>
      </c>
      <c r="G3275">
        <v>353475940</v>
      </c>
      <c r="H3275" s="18">
        <v>41916</v>
      </c>
      <c r="I3275">
        <v>240</v>
      </c>
      <c r="J3275">
        <v>81.73</v>
      </c>
      <c r="K3275">
        <v>56.67</v>
      </c>
      <c r="L3275">
        <v>19615.2</v>
      </c>
      <c r="M3275">
        <v>13600.8</v>
      </c>
      <c r="N3275">
        <v>6014.4</v>
      </c>
    </row>
    <row r="3276" spans="1:14">
      <c r="A3276" t="s">
        <v>34</v>
      </c>
      <c r="B3276" t="s">
        <v>199</v>
      </c>
      <c r="C3276" t="s">
        <v>28</v>
      </c>
      <c r="D3276" t="s">
        <v>21</v>
      </c>
      <c r="E3276" t="s">
        <v>37</v>
      </c>
      <c r="F3276" s="18">
        <v>42740</v>
      </c>
      <c r="G3276">
        <v>259728658</v>
      </c>
      <c r="H3276" s="18">
        <v>42764</v>
      </c>
      <c r="I3276">
        <v>8336</v>
      </c>
      <c r="J3276">
        <v>205.7</v>
      </c>
      <c r="K3276">
        <v>117.11</v>
      </c>
      <c r="L3276">
        <v>1714715.2</v>
      </c>
      <c r="M3276">
        <v>976228.96</v>
      </c>
      <c r="N3276">
        <v>738486.24</v>
      </c>
    </row>
    <row r="3277" spans="1:14">
      <c r="A3277" t="s">
        <v>40</v>
      </c>
      <c r="B3277" t="s">
        <v>184</v>
      </c>
      <c r="C3277" t="s">
        <v>28</v>
      </c>
      <c r="D3277" t="s">
        <v>21</v>
      </c>
      <c r="E3277" t="s">
        <v>29</v>
      </c>
      <c r="F3277" s="18">
        <v>41834</v>
      </c>
      <c r="G3277">
        <v>295139396</v>
      </c>
      <c r="H3277" s="18">
        <v>41869</v>
      </c>
      <c r="I3277">
        <v>7161</v>
      </c>
      <c r="J3277">
        <v>205.7</v>
      </c>
      <c r="K3277">
        <v>117.11</v>
      </c>
      <c r="L3277">
        <v>1473017.7</v>
      </c>
      <c r="M3277">
        <v>838624.71</v>
      </c>
      <c r="N3277">
        <v>634392.99</v>
      </c>
    </row>
    <row r="3278" spans="1:14">
      <c r="A3278" t="s">
        <v>34</v>
      </c>
      <c r="B3278" t="s">
        <v>95</v>
      </c>
      <c r="C3278" t="s">
        <v>71</v>
      </c>
      <c r="D3278" t="s">
        <v>17</v>
      </c>
      <c r="E3278" t="s">
        <v>29</v>
      </c>
      <c r="F3278" s="18">
        <v>42845</v>
      </c>
      <c r="G3278">
        <v>948819482</v>
      </c>
      <c r="H3278" s="18">
        <v>42872</v>
      </c>
      <c r="I3278">
        <v>5624</v>
      </c>
      <c r="J3278">
        <v>154.06</v>
      </c>
      <c r="K3278">
        <v>90.93</v>
      </c>
      <c r="L3278">
        <v>866433.44</v>
      </c>
      <c r="M3278">
        <v>511390.32</v>
      </c>
      <c r="N3278">
        <v>355043.12</v>
      </c>
    </row>
    <row r="3279" spans="1:14">
      <c r="A3279" t="s">
        <v>40</v>
      </c>
      <c r="B3279" t="s">
        <v>127</v>
      </c>
      <c r="C3279" t="s">
        <v>16</v>
      </c>
      <c r="D3279" t="s">
        <v>21</v>
      </c>
      <c r="E3279" t="s">
        <v>18</v>
      </c>
      <c r="F3279" s="18">
        <v>42894</v>
      </c>
      <c r="G3279">
        <v>980192744</v>
      </c>
      <c r="H3279" s="18">
        <v>42928</v>
      </c>
      <c r="I3279">
        <v>9670</v>
      </c>
      <c r="J3279">
        <v>255.28</v>
      </c>
      <c r="K3279">
        <v>159.41999999999999</v>
      </c>
      <c r="L3279">
        <v>2468557.6</v>
      </c>
      <c r="M3279">
        <v>1541591.4</v>
      </c>
      <c r="N3279">
        <v>926966.2</v>
      </c>
    </row>
    <row r="3280" spans="1:14">
      <c r="A3280" t="s">
        <v>14</v>
      </c>
      <c r="B3280" t="s">
        <v>152</v>
      </c>
      <c r="C3280" t="s">
        <v>50</v>
      </c>
      <c r="D3280" t="s">
        <v>17</v>
      </c>
      <c r="E3280" t="s">
        <v>22</v>
      </c>
      <c r="F3280" s="18">
        <v>42259</v>
      </c>
      <c r="G3280">
        <v>568995511</v>
      </c>
      <c r="H3280" s="18">
        <v>42309</v>
      </c>
      <c r="I3280">
        <v>7271</v>
      </c>
      <c r="J3280">
        <v>421.89</v>
      </c>
      <c r="K3280">
        <v>364.69</v>
      </c>
      <c r="L3280">
        <v>3067562.19</v>
      </c>
      <c r="M3280">
        <v>2651660.9900000002</v>
      </c>
      <c r="N3280">
        <v>415901.2</v>
      </c>
    </row>
    <row r="3281" spans="1:14">
      <c r="A3281" t="s">
        <v>40</v>
      </c>
      <c r="B3281" t="s">
        <v>156</v>
      </c>
      <c r="C3281" t="s">
        <v>20</v>
      </c>
      <c r="D3281" t="s">
        <v>17</v>
      </c>
      <c r="E3281" t="s">
        <v>22</v>
      </c>
      <c r="F3281" s="18">
        <v>40222</v>
      </c>
      <c r="G3281">
        <v>865276610</v>
      </c>
      <c r="H3281" s="18">
        <v>40228</v>
      </c>
      <c r="I3281">
        <v>3432</v>
      </c>
      <c r="J3281">
        <v>152.58000000000001</v>
      </c>
      <c r="K3281">
        <v>97.44</v>
      </c>
      <c r="L3281">
        <v>523654.56</v>
      </c>
      <c r="M3281">
        <v>334414.08000000002</v>
      </c>
      <c r="N3281">
        <v>189240.48</v>
      </c>
    </row>
    <row r="3282" spans="1:14">
      <c r="A3282" t="s">
        <v>31</v>
      </c>
      <c r="B3282" t="s">
        <v>32</v>
      </c>
      <c r="C3282" t="s">
        <v>43</v>
      </c>
      <c r="D3282" t="s">
        <v>17</v>
      </c>
      <c r="E3282" t="s">
        <v>29</v>
      </c>
      <c r="F3282" s="18">
        <v>41987</v>
      </c>
      <c r="G3282">
        <v>839397370</v>
      </c>
      <c r="H3282" s="18">
        <v>41990</v>
      </c>
      <c r="I3282">
        <v>5190</v>
      </c>
      <c r="J3282">
        <v>651.21</v>
      </c>
      <c r="K3282">
        <v>524.96</v>
      </c>
      <c r="L3282">
        <v>3379779.9</v>
      </c>
      <c r="M3282">
        <v>2724542.4</v>
      </c>
      <c r="N3282">
        <v>655237.5</v>
      </c>
    </row>
    <row r="3283" spans="1:14">
      <c r="A3283" t="s">
        <v>23</v>
      </c>
      <c r="B3283" t="s">
        <v>132</v>
      </c>
      <c r="C3283" t="s">
        <v>25</v>
      </c>
      <c r="D3283" t="s">
        <v>17</v>
      </c>
      <c r="E3283" t="s">
        <v>37</v>
      </c>
      <c r="F3283" s="18">
        <v>40699</v>
      </c>
      <c r="G3283">
        <v>432031619</v>
      </c>
      <c r="H3283" s="18">
        <v>40723</v>
      </c>
      <c r="I3283">
        <v>6612</v>
      </c>
      <c r="J3283">
        <v>47.45</v>
      </c>
      <c r="K3283">
        <v>31.79</v>
      </c>
      <c r="L3283">
        <v>313739.40000000002</v>
      </c>
      <c r="M3283">
        <v>210195.48</v>
      </c>
      <c r="N3283">
        <v>103543.92</v>
      </c>
    </row>
    <row r="3284" spans="1:14">
      <c r="A3284" t="s">
        <v>23</v>
      </c>
      <c r="B3284" t="s">
        <v>132</v>
      </c>
      <c r="C3284" t="s">
        <v>79</v>
      </c>
      <c r="D3284" t="s">
        <v>17</v>
      </c>
      <c r="E3284" t="s">
        <v>29</v>
      </c>
      <c r="F3284" s="18">
        <v>40958</v>
      </c>
      <c r="G3284">
        <v>104165685</v>
      </c>
      <c r="H3284" s="18">
        <v>40974</v>
      </c>
      <c r="I3284">
        <v>3796</v>
      </c>
      <c r="J3284">
        <v>668.27</v>
      </c>
      <c r="K3284">
        <v>502.54</v>
      </c>
      <c r="L3284">
        <v>2536752.92</v>
      </c>
      <c r="M3284">
        <v>1907641.84</v>
      </c>
      <c r="N3284">
        <v>629111.07999999996</v>
      </c>
    </row>
    <row r="3285" spans="1:14">
      <c r="A3285" t="s">
        <v>40</v>
      </c>
      <c r="B3285" t="s">
        <v>93</v>
      </c>
      <c r="C3285" t="s">
        <v>59</v>
      </c>
      <c r="D3285" t="s">
        <v>21</v>
      </c>
      <c r="E3285" t="s">
        <v>18</v>
      </c>
      <c r="F3285" s="18">
        <v>40836</v>
      </c>
      <c r="G3285">
        <v>387098395</v>
      </c>
      <c r="H3285" s="18">
        <v>40852</v>
      </c>
      <c r="I3285">
        <v>9872</v>
      </c>
      <c r="J3285">
        <v>9.33</v>
      </c>
      <c r="K3285">
        <v>6.92</v>
      </c>
      <c r="L3285">
        <v>92105.76</v>
      </c>
      <c r="M3285">
        <v>68314.240000000005</v>
      </c>
      <c r="N3285">
        <v>23791.52</v>
      </c>
    </row>
    <row r="3286" spans="1:14">
      <c r="A3286" t="s">
        <v>14</v>
      </c>
      <c r="B3286" t="s">
        <v>157</v>
      </c>
      <c r="C3286" t="s">
        <v>36</v>
      </c>
      <c r="D3286" t="s">
        <v>21</v>
      </c>
      <c r="E3286" t="s">
        <v>29</v>
      </c>
      <c r="F3286" s="18">
        <v>41561</v>
      </c>
      <c r="G3286">
        <v>532441079</v>
      </c>
      <c r="H3286" s="18">
        <v>41586</v>
      </c>
      <c r="I3286">
        <v>2</v>
      </c>
      <c r="J3286">
        <v>109.28</v>
      </c>
      <c r="K3286">
        <v>35.840000000000003</v>
      </c>
      <c r="L3286">
        <v>218.56</v>
      </c>
      <c r="M3286">
        <v>71.680000000000007</v>
      </c>
      <c r="N3286">
        <v>146.88</v>
      </c>
    </row>
    <row r="3287" spans="1:14">
      <c r="A3287" t="s">
        <v>23</v>
      </c>
      <c r="B3287" t="s">
        <v>103</v>
      </c>
      <c r="C3287" t="s">
        <v>33</v>
      </c>
      <c r="D3287" t="s">
        <v>17</v>
      </c>
      <c r="E3287" t="s">
        <v>18</v>
      </c>
      <c r="F3287" s="18">
        <v>40600</v>
      </c>
      <c r="G3287">
        <v>762117564</v>
      </c>
      <c r="H3287" s="18">
        <v>40630</v>
      </c>
      <c r="I3287">
        <v>6378</v>
      </c>
      <c r="J3287">
        <v>81.73</v>
      </c>
      <c r="K3287">
        <v>56.67</v>
      </c>
      <c r="L3287">
        <v>521273.94</v>
      </c>
      <c r="M3287">
        <v>361441.26</v>
      </c>
      <c r="N3287">
        <v>159832.68</v>
      </c>
    </row>
    <row r="3288" spans="1:14">
      <c r="A3288" t="s">
        <v>23</v>
      </c>
      <c r="B3288" t="s">
        <v>80</v>
      </c>
      <c r="C3288" t="s">
        <v>20</v>
      </c>
      <c r="D3288" t="s">
        <v>21</v>
      </c>
      <c r="E3288" t="s">
        <v>37</v>
      </c>
      <c r="F3288" s="18">
        <v>41343</v>
      </c>
      <c r="G3288">
        <v>918364179</v>
      </c>
      <c r="H3288" s="18">
        <v>41375</v>
      </c>
      <c r="I3288">
        <v>3223</v>
      </c>
      <c r="J3288">
        <v>152.58000000000001</v>
      </c>
      <c r="K3288">
        <v>97.44</v>
      </c>
      <c r="L3288">
        <v>491765.34</v>
      </c>
      <c r="M3288">
        <v>314049.12</v>
      </c>
      <c r="N3288">
        <v>177716.22</v>
      </c>
    </row>
    <row r="3289" spans="1:14">
      <c r="A3289" t="s">
        <v>23</v>
      </c>
      <c r="B3289" t="s">
        <v>218</v>
      </c>
      <c r="C3289" t="s">
        <v>50</v>
      </c>
      <c r="D3289" t="s">
        <v>17</v>
      </c>
      <c r="E3289" t="s">
        <v>18</v>
      </c>
      <c r="F3289" s="18">
        <v>40651</v>
      </c>
      <c r="G3289">
        <v>913729751</v>
      </c>
      <c r="H3289" s="18">
        <v>40672</v>
      </c>
      <c r="I3289">
        <v>1793</v>
      </c>
      <c r="J3289">
        <v>421.89</v>
      </c>
      <c r="K3289">
        <v>364.69</v>
      </c>
      <c r="L3289">
        <v>756448.77</v>
      </c>
      <c r="M3289">
        <v>653889.17000000004</v>
      </c>
      <c r="N3289">
        <v>102559.6</v>
      </c>
    </row>
    <row r="3290" spans="1:14">
      <c r="A3290" t="s">
        <v>40</v>
      </c>
      <c r="B3290" t="s">
        <v>222</v>
      </c>
      <c r="C3290" t="s">
        <v>79</v>
      </c>
      <c r="D3290" t="s">
        <v>21</v>
      </c>
      <c r="E3290" t="s">
        <v>37</v>
      </c>
      <c r="F3290" s="18">
        <v>41309</v>
      </c>
      <c r="G3290">
        <v>281075608</v>
      </c>
      <c r="H3290" s="18">
        <v>41359</v>
      </c>
      <c r="I3290">
        <v>5373</v>
      </c>
      <c r="J3290">
        <v>668.27</v>
      </c>
      <c r="K3290">
        <v>502.54</v>
      </c>
      <c r="L3290">
        <v>3590614.71</v>
      </c>
      <c r="M3290">
        <v>2700147.42</v>
      </c>
      <c r="N3290">
        <v>890467.29</v>
      </c>
    </row>
    <row r="3291" spans="1:14">
      <c r="A3291" t="s">
        <v>40</v>
      </c>
      <c r="B3291" t="s">
        <v>109</v>
      </c>
      <c r="C3291" t="s">
        <v>71</v>
      </c>
      <c r="D3291" t="s">
        <v>21</v>
      </c>
      <c r="E3291" t="s">
        <v>37</v>
      </c>
      <c r="F3291" s="18">
        <v>42339</v>
      </c>
      <c r="G3291">
        <v>423575580</v>
      </c>
      <c r="H3291" s="18">
        <v>42348</v>
      </c>
      <c r="I3291">
        <v>4282</v>
      </c>
      <c r="J3291">
        <v>154.06</v>
      </c>
      <c r="K3291">
        <v>90.93</v>
      </c>
      <c r="L3291">
        <v>659684.92000000004</v>
      </c>
      <c r="M3291">
        <v>389362.26</v>
      </c>
      <c r="N3291">
        <v>270322.65999999997</v>
      </c>
    </row>
    <row r="3292" spans="1:14">
      <c r="A3292" t="s">
        <v>31</v>
      </c>
      <c r="B3292" t="s">
        <v>56</v>
      </c>
      <c r="C3292" t="s">
        <v>28</v>
      </c>
      <c r="D3292" t="s">
        <v>21</v>
      </c>
      <c r="E3292" t="s">
        <v>29</v>
      </c>
      <c r="F3292" s="18">
        <v>40389</v>
      </c>
      <c r="G3292">
        <v>564715993</v>
      </c>
      <c r="H3292" s="18">
        <v>40393</v>
      </c>
      <c r="I3292">
        <v>866</v>
      </c>
      <c r="J3292">
        <v>205.7</v>
      </c>
      <c r="K3292">
        <v>117.11</v>
      </c>
      <c r="L3292">
        <v>178136.2</v>
      </c>
      <c r="M3292">
        <v>101417.26</v>
      </c>
      <c r="N3292">
        <v>76718.94</v>
      </c>
    </row>
    <row r="3293" spans="1:14">
      <c r="A3293" t="s">
        <v>14</v>
      </c>
      <c r="B3293" t="s">
        <v>64</v>
      </c>
      <c r="C3293" t="s">
        <v>25</v>
      </c>
      <c r="D3293" t="s">
        <v>21</v>
      </c>
      <c r="E3293" t="s">
        <v>37</v>
      </c>
      <c r="F3293" s="18">
        <v>42174</v>
      </c>
      <c r="G3293">
        <v>898295676</v>
      </c>
      <c r="H3293" s="18">
        <v>42202</v>
      </c>
      <c r="I3293">
        <v>4508</v>
      </c>
      <c r="J3293">
        <v>47.45</v>
      </c>
      <c r="K3293">
        <v>31.79</v>
      </c>
      <c r="L3293">
        <v>213904.6</v>
      </c>
      <c r="M3293">
        <v>143309.32</v>
      </c>
      <c r="N3293">
        <v>70595.28</v>
      </c>
    </row>
    <row r="3294" spans="1:14">
      <c r="A3294" t="s">
        <v>40</v>
      </c>
      <c r="B3294" t="s">
        <v>170</v>
      </c>
      <c r="C3294" t="s">
        <v>43</v>
      </c>
      <c r="D3294" t="s">
        <v>21</v>
      </c>
      <c r="E3294" t="s">
        <v>37</v>
      </c>
      <c r="F3294" s="18">
        <v>40971</v>
      </c>
      <c r="G3294">
        <v>338425958</v>
      </c>
      <c r="H3294" s="18">
        <v>41007</v>
      </c>
      <c r="I3294">
        <v>6616</v>
      </c>
      <c r="J3294">
        <v>651.21</v>
      </c>
      <c r="K3294">
        <v>524.96</v>
      </c>
      <c r="L3294">
        <v>4308405.3600000003</v>
      </c>
      <c r="M3294">
        <v>3473135.36</v>
      </c>
      <c r="N3294">
        <v>835270</v>
      </c>
    </row>
    <row r="3295" spans="1:14">
      <c r="A3295" t="s">
        <v>14</v>
      </c>
      <c r="B3295" t="s">
        <v>152</v>
      </c>
      <c r="C3295" t="s">
        <v>59</v>
      </c>
      <c r="D3295" t="s">
        <v>17</v>
      </c>
      <c r="E3295" t="s">
        <v>18</v>
      </c>
      <c r="F3295" s="18">
        <v>42890</v>
      </c>
      <c r="G3295">
        <v>569530665</v>
      </c>
      <c r="H3295" s="18">
        <v>42911</v>
      </c>
      <c r="I3295">
        <v>5635</v>
      </c>
      <c r="J3295">
        <v>9.33</v>
      </c>
      <c r="K3295">
        <v>6.92</v>
      </c>
      <c r="L3295">
        <v>52574.55</v>
      </c>
      <c r="M3295">
        <v>38994.199999999997</v>
      </c>
      <c r="N3295">
        <v>13580.35</v>
      </c>
    </row>
    <row r="3296" spans="1:14">
      <c r="A3296" t="s">
        <v>23</v>
      </c>
      <c r="B3296" t="s">
        <v>132</v>
      </c>
      <c r="C3296" t="s">
        <v>20</v>
      </c>
      <c r="D3296" t="s">
        <v>17</v>
      </c>
      <c r="E3296" t="s">
        <v>37</v>
      </c>
      <c r="F3296" s="18">
        <v>40602</v>
      </c>
      <c r="G3296">
        <v>196346127</v>
      </c>
      <c r="H3296" s="18">
        <v>40645</v>
      </c>
      <c r="I3296">
        <v>2037</v>
      </c>
      <c r="J3296">
        <v>152.58000000000001</v>
      </c>
      <c r="K3296">
        <v>97.44</v>
      </c>
      <c r="L3296">
        <v>310805.46000000002</v>
      </c>
      <c r="M3296">
        <v>198485.28</v>
      </c>
      <c r="N3296">
        <v>112320.18</v>
      </c>
    </row>
    <row r="3297" spans="1:14">
      <c r="A3297" t="s">
        <v>26</v>
      </c>
      <c r="B3297" t="s">
        <v>90</v>
      </c>
      <c r="C3297" t="s">
        <v>79</v>
      </c>
      <c r="D3297" t="s">
        <v>17</v>
      </c>
      <c r="E3297" t="s">
        <v>18</v>
      </c>
      <c r="F3297" s="18">
        <v>42380</v>
      </c>
      <c r="G3297">
        <v>593921172</v>
      </c>
      <c r="H3297" s="18">
        <v>42427</v>
      </c>
      <c r="I3297">
        <v>3328</v>
      </c>
      <c r="J3297">
        <v>668.27</v>
      </c>
      <c r="K3297">
        <v>502.54</v>
      </c>
      <c r="L3297">
        <v>2224002.56</v>
      </c>
      <c r="M3297">
        <v>1672453.1200000001</v>
      </c>
      <c r="N3297">
        <v>551549.43999999994</v>
      </c>
    </row>
    <row r="3298" spans="1:14">
      <c r="A3298" t="s">
        <v>31</v>
      </c>
      <c r="B3298" t="s">
        <v>133</v>
      </c>
      <c r="C3298" t="s">
        <v>45</v>
      </c>
      <c r="D3298" t="s">
        <v>17</v>
      </c>
      <c r="E3298" t="s">
        <v>29</v>
      </c>
      <c r="F3298" s="18">
        <v>40288</v>
      </c>
      <c r="G3298">
        <v>957617127</v>
      </c>
      <c r="H3298" s="18">
        <v>40329</v>
      </c>
      <c r="I3298">
        <v>9043</v>
      </c>
      <c r="J3298">
        <v>437.2</v>
      </c>
      <c r="K3298">
        <v>263.33</v>
      </c>
      <c r="L3298">
        <v>3953599.6</v>
      </c>
      <c r="M3298">
        <v>2381293.19</v>
      </c>
      <c r="N3298">
        <v>1572306.41</v>
      </c>
    </row>
    <row r="3299" spans="1:14">
      <c r="A3299" t="s">
        <v>23</v>
      </c>
      <c r="B3299" t="s">
        <v>124</v>
      </c>
      <c r="C3299" t="s">
        <v>33</v>
      </c>
      <c r="D3299" t="s">
        <v>17</v>
      </c>
      <c r="E3299" t="s">
        <v>18</v>
      </c>
      <c r="F3299" s="18">
        <v>41994</v>
      </c>
      <c r="G3299">
        <v>553107821</v>
      </c>
      <c r="H3299" s="18">
        <v>42017</v>
      </c>
      <c r="I3299">
        <v>5751</v>
      </c>
      <c r="J3299">
        <v>81.73</v>
      </c>
      <c r="K3299">
        <v>56.67</v>
      </c>
      <c r="L3299">
        <v>470029.23</v>
      </c>
      <c r="M3299">
        <v>325909.17</v>
      </c>
      <c r="N3299">
        <v>144120.06</v>
      </c>
    </row>
    <row r="3300" spans="1:14">
      <c r="A3300" t="s">
        <v>34</v>
      </c>
      <c r="B3300" t="s">
        <v>134</v>
      </c>
      <c r="C3300" t="s">
        <v>28</v>
      </c>
      <c r="D3300" t="s">
        <v>21</v>
      </c>
      <c r="E3300" t="s">
        <v>29</v>
      </c>
      <c r="F3300" s="18">
        <v>41724</v>
      </c>
      <c r="G3300">
        <v>966379582</v>
      </c>
      <c r="H3300" s="18">
        <v>41727</v>
      </c>
      <c r="I3300">
        <v>2048</v>
      </c>
      <c r="J3300">
        <v>205.7</v>
      </c>
      <c r="K3300">
        <v>117.11</v>
      </c>
      <c r="L3300">
        <v>421273.59999999998</v>
      </c>
      <c r="M3300">
        <v>239841.28</v>
      </c>
      <c r="N3300">
        <v>181432.32000000001</v>
      </c>
    </row>
    <row r="3301" spans="1:14">
      <c r="A3301" t="s">
        <v>26</v>
      </c>
      <c r="B3301" t="s">
        <v>122</v>
      </c>
      <c r="C3301" t="s">
        <v>16</v>
      </c>
      <c r="D3301" t="s">
        <v>17</v>
      </c>
      <c r="E3301" t="s">
        <v>37</v>
      </c>
      <c r="F3301" s="18">
        <v>41009</v>
      </c>
      <c r="G3301">
        <v>253731238</v>
      </c>
      <c r="H3301" s="18">
        <v>41042</v>
      </c>
      <c r="I3301">
        <v>3567</v>
      </c>
      <c r="J3301">
        <v>255.28</v>
      </c>
      <c r="K3301">
        <v>159.41999999999999</v>
      </c>
      <c r="L3301">
        <v>910583.76</v>
      </c>
      <c r="M3301">
        <v>568651.14</v>
      </c>
      <c r="N3301">
        <v>341932.62</v>
      </c>
    </row>
    <row r="3302" spans="1:14">
      <c r="A3302" t="s">
        <v>23</v>
      </c>
      <c r="B3302" t="s">
        <v>83</v>
      </c>
      <c r="C3302" t="s">
        <v>28</v>
      </c>
      <c r="D3302" t="s">
        <v>17</v>
      </c>
      <c r="E3302" t="s">
        <v>18</v>
      </c>
      <c r="F3302" s="18">
        <v>41767</v>
      </c>
      <c r="G3302">
        <v>591774117</v>
      </c>
      <c r="H3302" s="18">
        <v>41789</v>
      </c>
      <c r="I3302">
        <v>7967</v>
      </c>
      <c r="J3302">
        <v>205.7</v>
      </c>
      <c r="K3302">
        <v>117.11</v>
      </c>
      <c r="L3302">
        <v>1638811.9</v>
      </c>
      <c r="M3302">
        <v>933015.37</v>
      </c>
      <c r="N3302">
        <v>705796.53</v>
      </c>
    </row>
    <row r="3303" spans="1:14">
      <c r="A3303" t="s">
        <v>23</v>
      </c>
      <c r="B3303" t="s">
        <v>124</v>
      </c>
      <c r="C3303" t="s">
        <v>33</v>
      </c>
      <c r="D3303" t="s">
        <v>17</v>
      </c>
      <c r="E3303" t="s">
        <v>22</v>
      </c>
      <c r="F3303" s="18">
        <v>42157</v>
      </c>
      <c r="G3303">
        <v>627432048</v>
      </c>
      <c r="H3303" s="18">
        <v>42178</v>
      </c>
      <c r="I3303">
        <v>9941</v>
      </c>
      <c r="J3303">
        <v>81.73</v>
      </c>
      <c r="K3303">
        <v>56.67</v>
      </c>
      <c r="L3303">
        <v>812477.93</v>
      </c>
      <c r="M3303">
        <v>563356.47</v>
      </c>
      <c r="N3303">
        <v>249121.46</v>
      </c>
    </row>
    <row r="3304" spans="1:14">
      <c r="A3304" t="s">
        <v>40</v>
      </c>
      <c r="B3304" t="s">
        <v>166</v>
      </c>
      <c r="C3304" t="s">
        <v>59</v>
      </c>
      <c r="D3304" t="s">
        <v>17</v>
      </c>
      <c r="E3304" t="s">
        <v>22</v>
      </c>
      <c r="F3304" s="18">
        <v>40729</v>
      </c>
      <c r="G3304">
        <v>427941358</v>
      </c>
      <c r="H3304" s="18">
        <v>40775</v>
      </c>
      <c r="I3304">
        <v>6212</v>
      </c>
      <c r="J3304">
        <v>9.33</v>
      </c>
      <c r="K3304">
        <v>6.92</v>
      </c>
      <c r="L3304">
        <v>57957.96</v>
      </c>
      <c r="M3304">
        <v>42987.040000000001</v>
      </c>
      <c r="N3304">
        <v>14970.92</v>
      </c>
    </row>
    <row r="3305" spans="1:14">
      <c r="A3305" t="s">
        <v>31</v>
      </c>
      <c r="B3305" t="s">
        <v>57</v>
      </c>
      <c r="C3305" t="s">
        <v>16</v>
      </c>
      <c r="D3305" t="s">
        <v>17</v>
      </c>
      <c r="E3305" t="s">
        <v>29</v>
      </c>
      <c r="F3305" s="18">
        <v>40567</v>
      </c>
      <c r="G3305">
        <v>130850875</v>
      </c>
      <c r="H3305" s="18">
        <v>40613</v>
      </c>
      <c r="I3305">
        <v>537</v>
      </c>
      <c r="J3305">
        <v>255.28</v>
      </c>
      <c r="K3305">
        <v>159.41999999999999</v>
      </c>
      <c r="L3305">
        <v>137085.35999999999</v>
      </c>
      <c r="M3305">
        <v>85608.54</v>
      </c>
      <c r="N3305">
        <v>51476.82</v>
      </c>
    </row>
    <row r="3306" spans="1:14">
      <c r="A3306" t="s">
        <v>26</v>
      </c>
      <c r="B3306" t="s">
        <v>209</v>
      </c>
      <c r="C3306" t="s">
        <v>50</v>
      </c>
      <c r="D3306" t="s">
        <v>21</v>
      </c>
      <c r="E3306" t="s">
        <v>22</v>
      </c>
      <c r="F3306" s="18">
        <v>42382</v>
      </c>
      <c r="G3306">
        <v>394021928</v>
      </c>
      <c r="H3306" s="18">
        <v>42420</v>
      </c>
      <c r="I3306">
        <v>8699</v>
      </c>
      <c r="J3306">
        <v>421.89</v>
      </c>
      <c r="K3306">
        <v>364.69</v>
      </c>
      <c r="L3306">
        <v>3670021.11</v>
      </c>
      <c r="M3306">
        <v>3172438.31</v>
      </c>
      <c r="N3306">
        <v>497582.8</v>
      </c>
    </row>
    <row r="3307" spans="1:14">
      <c r="A3307" t="s">
        <v>26</v>
      </c>
      <c r="B3307" t="s">
        <v>141</v>
      </c>
      <c r="C3307" t="s">
        <v>50</v>
      </c>
      <c r="D3307" t="s">
        <v>17</v>
      </c>
      <c r="E3307" t="s">
        <v>22</v>
      </c>
      <c r="F3307" s="18">
        <v>40355</v>
      </c>
      <c r="G3307">
        <v>145628345</v>
      </c>
      <c r="H3307" s="18">
        <v>40380</v>
      </c>
      <c r="I3307">
        <v>3518</v>
      </c>
      <c r="J3307">
        <v>421.89</v>
      </c>
      <c r="K3307">
        <v>364.69</v>
      </c>
      <c r="L3307">
        <v>1484209.02</v>
      </c>
      <c r="M3307">
        <v>1282979.42</v>
      </c>
      <c r="N3307">
        <v>201229.6</v>
      </c>
    </row>
    <row r="3308" spans="1:14">
      <c r="A3308" t="s">
        <v>40</v>
      </c>
      <c r="B3308" t="s">
        <v>144</v>
      </c>
      <c r="C3308" t="s">
        <v>50</v>
      </c>
      <c r="D3308" t="s">
        <v>21</v>
      </c>
      <c r="E3308" t="s">
        <v>18</v>
      </c>
      <c r="F3308" s="18">
        <v>42889</v>
      </c>
      <c r="G3308">
        <v>634156453</v>
      </c>
      <c r="H3308" s="18">
        <v>42914</v>
      </c>
      <c r="I3308">
        <v>9842</v>
      </c>
      <c r="J3308">
        <v>421.89</v>
      </c>
      <c r="K3308">
        <v>364.69</v>
      </c>
      <c r="L3308">
        <v>4152241.38</v>
      </c>
      <c r="M3308">
        <v>3589278.98</v>
      </c>
      <c r="N3308">
        <v>562962.4</v>
      </c>
    </row>
    <row r="3309" spans="1:14">
      <c r="A3309" t="s">
        <v>14</v>
      </c>
      <c r="B3309" t="s">
        <v>115</v>
      </c>
      <c r="C3309" t="s">
        <v>28</v>
      </c>
      <c r="D3309" t="s">
        <v>17</v>
      </c>
      <c r="E3309" t="s">
        <v>29</v>
      </c>
      <c r="F3309" s="18">
        <v>40797</v>
      </c>
      <c r="G3309">
        <v>478405082</v>
      </c>
      <c r="H3309" s="18">
        <v>40840</v>
      </c>
      <c r="I3309">
        <v>9550</v>
      </c>
      <c r="J3309">
        <v>205.7</v>
      </c>
      <c r="K3309">
        <v>117.11</v>
      </c>
      <c r="L3309">
        <v>1964435</v>
      </c>
      <c r="M3309">
        <v>1118400.5</v>
      </c>
      <c r="N3309">
        <v>846034.5</v>
      </c>
    </row>
    <row r="3310" spans="1:14">
      <c r="A3310" t="s">
        <v>31</v>
      </c>
      <c r="B3310" t="s">
        <v>99</v>
      </c>
      <c r="C3310" t="s">
        <v>33</v>
      </c>
      <c r="D3310" t="s">
        <v>21</v>
      </c>
      <c r="E3310" t="s">
        <v>22</v>
      </c>
      <c r="F3310" s="18">
        <v>41874</v>
      </c>
      <c r="G3310">
        <v>617485558</v>
      </c>
      <c r="H3310" s="18">
        <v>41920</v>
      </c>
      <c r="I3310">
        <v>6554</v>
      </c>
      <c r="J3310">
        <v>81.73</v>
      </c>
      <c r="K3310">
        <v>56.67</v>
      </c>
      <c r="L3310">
        <v>535658.42000000004</v>
      </c>
      <c r="M3310">
        <v>371415.18</v>
      </c>
      <c r="N3310">
        <v>164243.24</v>
      </c>
    </row>
    <row r="3311" spans="1:14">
      <c r="A3311" t="s">
        <v>40</v>
      </c>
      <c r="B3311" t="s">
        <v>91</v>
      </c>
      <c r="C3311" t="s">
        <v>50</v>
      </c>
      <c r="D3311" t="s">
        <v>21</v>
      </c>
      <c r="E3311" t="s">
        <v>22</v>
      </c>
      <c r="F3311" s="18">
        <v>41859</v>
      </c>
      <c r="G3311">
        <v>260821712</v>
      </c>
      <c r="H3311" s="18">
        <v>41901</v>
      </c>
      <c r="I3311">
        <v>1795</v>
      </c>
      <c r="J3311">
        <v>421.89</v>
      </c>
      <c r="K3311">
        <v>364.69</v>
      </c>
      <c r="L3311">
        <v>757292.55</v>
      </c>
      <c r="M3311">
        <v>654618.55000000005</v>
      </c>
      <c r="N3311">
        <v>102674</v>
      </c>
    </row>
    <row r="3312" spans="1:14">
      <c r="A3312" t="s">
        <v>40</v>
      </c>
      <c r="B3312" t="s">
        <v>93</v>
      </c>
      <c r="C3312" t="s">
        <v>25</v>
      </c>
      <c r="D3312" t="s">
        <v>21</v>
      </c>
      <c r="E3312" t="s">
        <v>22</v>
      </c>
      <c r="F3312" s="18">
        <v>42414</v>
      </c>
      <c r="G3312">
        <v>938149869</v>
      </c>
      <c r="H3312" s="18">
        <v>42414</v>
      </c>
      <c r="I3312">
        <v>8249</v>
      </c>
      <c r="J3312">
        <v>47.45</v>
      </c>
      <c r="K3312">
        <v>31.79</v>
      </c>
      <c r="L3312">
        <v>391415.05</v>
      </c>
      <c r="M3312">
        <v>262235.71000000002</v>
      </c>
      <c r="N3312">
        <v>129179.34</v>
      </c>
    </row>
    <row r="3313" spans="1:14">
      <c r="A3313" t="s">
        <v>40</v>
      </c>
      <c r="B3313" t="s">
        <v>137</v>
      </c>
      <c r="C3313" t="s">
        <v>59</v>
      </c>
      <c r="D3313" t="s">
        <v>17</v>
      </c>
      <c r="E3313" t="s">
        <v>29</v>
      </c>
      <c r="F3313" s="18">
        <v>41437</v>
      </c>
      <c r="G3313">
        <v>649518859</v>
      </c>
      <c r="H3313" s="18">
        <v>41468</v>
      </c>
      <c r="I3313">
        <v>5919</v>
      </c>
      <c r="J3313">
        <v>9.33</v>
      </c>
      <c r="K3313">
        <v>6.92</v>
      </c>
      <c r="L3313">
        <v>55224.27</v>
      </c>
      <c r="M3313">
        <v>40959.480000000003</v>
      </c>
      <c r="N3313">
        <v>14264.79</v>
      </c>
    </row>
    <row r="3314" spans="1:14">
      <c r="A3314" t="s">
        <v>23</v>
      </c>
      <c r="B3314" t="s">
        <v>187</v>
      </c>
      <c r="C3314" t="s">
        <v>50</v>
      </c>
      <c r="D3314" t="s">
        <v>21</v>
      </c>
      <c r="E3314" t="s">
        <v>18</v>
      </c>
      <c r="F3314" s="18">
        <v>42749</v>
      </c>
      <c r="G3314">
        <v>615290009</v>
      </c>
      <c r="H3314" s="18">
        <v>42753</v>
      </c>
      <c r="I3314">
        <v>6842</v>
      </c>
      <c r="J3314">
        <v>421.89</v>
      </c>
      <c r="K3314">
        <v>364.69</v>
      </c>
      <c r="L3314">
        <v>2886571.38</v>
      </c>
      <c r="M3314">
        <v>2495208.98</v>
      </c>
      <c r="N3314">
        <v>391362.4</v>
      </c>
    </row>
    <row r="3315" spans="1:14">
      <c r="A3315" t="s">
        <v>31</v>
      </c>
      <c r="B3315" t="s">
        <v>100</v>
      </c>
      <c r="C3315" t="s">
        <v>36</v>
      </c>
      <c r="D3315" t="s">
        <v>17</v>
      </c>
      <c r="E3315" t="s">
        <v>18</v>
      </c>
      <c r="F3315" s="18">
        <v>40880</v>
      </c>
      <c r="G3315">
        <v>326137149</v>
      </c>
      <c r="H3315" s="18">
        <v>40910</v>
      </c>
      <c r="I3315">
        <v>85</v>
      </c>
      <c r="J3315">
        <v>109.28</v>
      </c>
      <c r="K3315">
        <v>35.840000000000003</v>
      </c>
      <c r="L3315">
        <v>9288.7999999999993</v>
      </c>
      <c r="M3315">
        <v>3046.4</v>
      </c>
      <c r="N3315">
        <v>6242.4</v>
      </c>
    </row>
    <row r="3316" spans="1:14">
      <c r="A3316" t="s">
        <v>26</v>
      </c>
      <c r="B3316" t="s">
        <v>146</v>
      </c>
      <c r="C3316" t="s">
        <v>25</v>
      </c>
      <c r="D3316" t="s">
        <v>17</v>
      </c>
      <c r="E3316" t="s">
        <v>29</v>
      </c>
      <c r="F3316" s="18">
        <v>41810</v>
      </c>
      <c r="G3316">
        <v>693046605</v>
      </c>
      <c r="H3316" s="18">
        <v>41841</v>
      </c>
      <c r="I3316">
        <v>6746</v>
      </c>
      <c r="J3316">
        <v>47.45</v>
      </c>
      <c r="K3316">
        <v>31.79</v>
      </c>
      <c r="L3316">
        <v>320097.7</v>
      </c>
      <c r="M3316">
        <v>214455.34</v>
      </c>
      <c r="N3316">
        <v>105642.36</v>
      </c>
    </row>
    <row r="3317" spans="1:14">
      <c r="A3317" t="s">
        <v>23</v>
      </c>
      <c r="B3317" t="s">
        <v>181</v>
      </c>
      <c r="C3317" t="s">
        <v>25</v>
      </c>
      <c r="D3317" t="s">
        <v>17</v>
      </c>
      <c r="E3317" t="s">
        <v>37</v>
      </c>
      <c r="F3317" s="18">
        <v>42229</v>
      </c>
      <c r="G3317">
        <v>897317206</v>
      </c>
      <c r="H3317" s="18">
        <v>42248</v>
      </c>
      <c r="I3317">
        <v>4957</v>
      </c>
      <c r="J3317">
        <v>47.45</v>
      </c>
      <c r="K3317">
        <v>31.79</v>
      </c>
      <c r="L3317">
        <v>235209.65</v>
      </c>
      <c r="M3317">
        <v>157583.03</v>
      </c>
      <c r="N3317">
        <v>77626.62</v>
      </c>
    </row>
    <row r="3318" spans="1:14">
      <c r="A3318" t="s">
        <v>26</v>
      </c>
      <c r="B3318" t="s">
        <v>121</v>
      </c>
      <c r="C3318" t="s">
        <v>50</v>
      </c>
      <c r="D3318" t="s">
        <v>21</v>
      </c>
      <c r="E3318" t="s">
        <v>29</v>
      </c>
      <c r="F3318" s="18">
        <v>41983</v>
      </c>
      <c r="G3318">
        <v>640560281</v>
      </c>
      <c r="H3318" s="18">
        <v>42003</v>
      </c>
      <c r="I3318">
        <v>4877</v>
      </c>
      <c r="J3318">
        <v>421.89</v>
      </c>
      <c r="K3318">
        <v>364.69</v>
      </c>
      <c r="L3318">
        <v>2057557.53</v>
      </c>
      <c r="M3318">
        <v>1778593.13</v>
      </c>
      <c r="N3318">
        <v>278964.40000000002</v>
      </c>
    </row>
    <row r="3319" spans="1:14">
      <c r="A3319" t="s">
        <v>23</v>
      </c>
      <c r="B3319" t="s">
        <v>63</v>
      </c>
      <c r="C3319" t="s">
        <v>33</v>
      </c>
      <c r="D3319" t="s">
        <v>21</v>
      </c>
      <c r="E3319" t="s">
        <v>29</v>
      </c>
      <c r="F3319" s="18">
        <v>42688</v>
      </c>
      <c r="G3319">
        <v>594699656</v>
      </c>
      <c r="H3319" s="18">
        <v>42734</v>
      </c>
      <c r="I3319">
        <v>3699</v>
      </c>
      <c r="J3319">
        <v>81.73</v>
      </c>
      <c r="K3319">
        <v>56.67</v>
      </c>
      <c r="L3319">
        <v>302319.27</v>
      </c>
      <c r="M3319">
        <v>209622.33</v>
      </c>
      <c r="N3319">
        <v>92696.94</v>
      </c>
    </row>
    <row r="3320" spans="1:14">
      <c r="A3320" t="s">
        <v>26</v>
      </c>
      <c r="B3320" t="s">
        <v>176</v>
      </c>
      <c r="C3320" t="s">
        <v>33</v>
      </c>
      <c r="D3320" t="s">
        <v>21</v>
      </c>
      <c r="E3320" t="s">
        <v>18</v>
      </c>
      <c r="F3320" s="18">
        <v>40817</v>
      </c>
      <c r="G3320">
        <v>151971662</v>
      </c>
      <c r="H3320" s="18">
        <v>40840</v>
      </c>
      <c r="I3320">
        <v>647</v>
      </c>
      <c r="J3320">
        <v>81.73</v>
      </c>
      <c r="K3320">
        <v>56.67</v>
      </c>
      <c r="L3320">
        <v>52879.31</v>
      </c>
      <c r="M3320">
        <v>36665.49</v>
      </c>
      <c r="N3320">
        <v>16213.82</v>
      </c>
    </row>
    <row r="3321" spans="1:14">
      <c r="A3321" t="s">
        <v>23</v>
      </c>
      <c r="B3321" t="s">
        <v>103</v>
      </c>
      <c r="C3321" t="s">
        <v>45</v>
      </c>
      <c r="D3321" t="s">
        <v>21</v>
      </c>
      <c r="E3321" t="s">
        <v>18</v>
      </c>
      <c r="F3321" s="18">
        <v>42914</v>
      </c>
      <c r="G3321">
        <v>574925124</v>
      </c>
      <c r="H3321" s="18">
        <v>42929</v>
      </c>
      <c r="I3321">
        <v>1975</v>
      </c>
      <c r="J3321">
        <v>437.2</v>
      </c>
      <c r="K3321">
        <v>263.33</v>
      </c>
      <c r="L3321">
        <v>863470</v>
      </c>
      <c r="M3321">
        <v>520076.75</v>
      </c>
      <c r="N3321">
        <v>343393.25</v>
      </c>
    </row>
    <row r="3322" spans="1:14">
      <c r="A3322" t="s">
        <v>23</v>
      </c>
      <c r="B3322" t="s">
        <v>103</v>
      </c>
      <c r="C3322" t="s">
        <v>25</v>
      </c>
      <c r="D3322" t="s">
        <v>21</v>
      </c>
      <c r="E3322" t="s">
        <v>18</v>
      </c>
      <c r="F3322" s="18">
        <v>42082</v>
      </c>
      <c r="G3322">
        <v>946421372</v>
      </c>
      <c r="H3322" s="18">
        <v>42084</v>
      </c>
      <c r="I3322">
        <v>5971</v>
      </c>
      <c r="J3322">
        <v>47.45</v>
      </c>
      <c r="K3322">
        <v>31.79</v>
      </c>
      <c r="L3322">
        <v>283323.95</v>
      </c>
      <c r="M3322">
        <v>189818.09</v>
      </c>
      <c r="N3322">
        <v>93505.86</v>
      </c>
    </row>
    <row r="3323" spans="1:14">
      <c r="A3323" t="s">
        <v>26</v>
      </c>
      <c r="B3323" t="s">
        <v>160</v>
      </c>
      <c r="C3323" t="s">
        <v>28</v>
      </c>
      <c r="D3323" t="s">
        <v>21</v>
      </c>
      <c r="E3323" t="s">
        <v>29</v>
      </c>
      <c r="F3323" s="18">
        <v>41493</v>
      </c>
      <c r="G3323">
        <v>419634234</v>
      </c>
      <c r="H3323" s="18">
        <v>41542</v>
      </c>
      <c r="I3323">
        <v>7950</v>
      </c>
      <c r="J3323">
        <v>205.7</v>
      </c>
      <c r="K3323">
        <v>117.11</v>
      </c>
      <c r="L3323">
        <v>1635315</v>
      </c>
      <c r="M3323">
        <v>931024.5</v>
      </c>
      <c r="N3323">
        <v>704290.5</v>
      </c>
    </row>
    <row r="3324" spans="1:14">
      <c r="A3324" t="s">
        <v>34</v>
      </c>
      <c r="B3324" t="s">
        <v>66</v>
      </c>
      <c r="C3324" t="s">
        <v>45</v>
      </c>
      <c r="D3324" t="s">
        <v>21</v>
      </c>
      <c r="E3324" t="s">
        <v>37</v>
      </c>
      <c r="F3324" s="18">
        <v>41943</v>
      </c>
      <c r="G3324">
        <v>468050038</v>
      </c>
      <c r="H3324" s="18">
        <v>41977</v>
      </c>
      <c r="I3324">
        <v>5262</v>
      </c>
      <c r="J3324">
        <v>437.2</v>
      </c>
      <c r="K3324">
        <v>263.33</v>
      </c>
      <c r="L3324">
        <v>2300546.4</v>
      </c>
      <c r="M3324">
        <v>1385642.46</v>
      </c>
      <c r="N3324">
        <v>914903.94</v>
      </c>
    </row>
    <row r="3325" spans="1:14">
      <c r="A3325" t="s">
        <v>40</v>
      </c>
      <c r="B3325" t="s">
        <v>114</v>
      </c>
      <c r="C3325" t="s">
        <v>71</v>
      </c>
      <c r="D3325" t="s">
        <v>17</v>
      </c>
      <c r="E3325" t="s">
        <v>29</v>
      </c>
      <c r="F3325" s="18">
        <v>40467</v>
      </c>
      <c r="G3325">
        <v>835467612</v>
      </c>
      <c r="H3325" s="18">
        <v>40494</v>
      </c>
      <c r="I3325">
        <v>2287</v>
      </c>
      <c r="J3325">
        <v>154.06</v>
      </c>
      <c r="K3325">
        <v>90.93</v>
      </c>
      <c r="L3325">
        <v>352335.22</v>
      </c>
      <c r="M3325">
        <v>207956.91</v>
      </c>
      <c r="N3325">
        <v>144378.31</v>
      </c>
    </row>
    <row r="3326" spans="1:14">
      <c r="A3326" t="s">
        <v>23</v>
      </c>
      <c r="B3326" t="s">
        <v>132</v>
      </c>
      <c r="C3326" t="s">
        <v>36</v>
      </c>
      <c r="D3326" t="s">
        <v>21</v>
      </c>
      <c r="E3326" t="s">
        <v>22</v>
      </c>
      <c r="F3326" s="18">
        <v>42787</v>
      </c>
      <c r="G3326">
        <v>885998284</v>
      </c>
      <c r="H3326" s="18">
        <v>42794</v>
      </c>
      <c r="I3326">
        <v>5436</v>
      </c>
      <c r="J3326">
        <v>109.28</v>
      </c>
      <c r="K3326">
        <v>35.840000000000003</v>
      </c>
      <c r="L3326">
        <v>594046.07999999996</v>
      </c>
      <c r="M3326">
        <v>194826.23999999999</v>
      </c>
      <c r="N3326">
        <v>399219.84</v>
      </c>
    </row>
    <row r="3327" spans="1:14">
      <c r="A3327" t="s">
        <v>23</v>
      </c>
      <c r="B3327" t="s">
        <v>148</v>
      </c>
      <c r="C3327" t="s">
        <v>79</v>
      </c>
      <c r="D3327" t="s">
        <v>21</v>
      </c>
      <c r="E3327" t="s">
        <v>29</v>
      </c>
      <c r="F3327" s="18">
        <v>42568</v>
      </c>
      <c r="G3327">
        <v>954065883</v>
      </c>
      <c r="H3327" s="18">
        <v>42614</v>
      </c>
      <c r="I3327">
        <v>8151</v>
      </c>
      <c r="J3327">
        <v>668.27</v>
      </c>
      <c r="K3327">
        <v>502.54</v>
      </c>
      <c r="L3327">
        <v>5447068.7699999996</v>
      </c>
      <c r="M3327">
        <v>4096203.54</v>
      </c>
      <c r="N3327">
        <v>1350865.23</v>
      </c>
    </row>
    <row r="3328" spans="1:14">
      <c r="A3328" t="s">
        <v>23</v>
      </c>
      <c r="B3328" t="s">
        <v>120</v>
      </c>
      <c r="C3328" t="s">
        <v>25</v>
      </c>
      <c r="D3328" t="s">
        <v>17</v>
      </c>
      <c r="E3328" t="s">
        <v>18</v>
      </c>
      <c r="F3328" s="18">
        <v>42162</v>
      </c>
      <c r="G3328">
        <v>994406735</v>
      </c>
      <c r="H3328" s="18">
        <v>42185</v>
      </c>
      <c r="I3328">
        <v>5906</v>
      </c>
      <c r="J3328">
        <v>47.45</v>
      </c>
      <c r="K3328">
        <v>31.79</v>
      </c>
      <c r="L3328">
        <v>280239.7</v>
      </c>
      <c r="M3328">
        <v>187751.74</v>
      </c>
      <c r="N3328">
        <v>92487.96</v>
      </c>
    </row>
    <row r="3329" spans="1:14">
      <c r="A3329" t="s">
        <v>23</v>
      </c>
      <c r="B3329" t="s">
        <v>51</v>
      </c>
      <c r="C3329" t="s">
        <v>33</v>
      </c>
      <c r="D3329" t="s">
        <v>17</v>
      </c>
      <c r="E3329" t="s">
        <v>18</v>
      </c>
      <c r="F3329" s="18">
        <v>42925</v>
      </c>
      <c r="G3329">
        <v>132069671</v>
      </c>
      <c r="H3329" s="18">
        <v>42936</v>
      </c>
      <c r="I3329">
        <v>1205</v>
      </c>
      <c r="J3329">
        <v>81.73</v>
      </c>
      <c r="K3329">
        <v>56.67</v>
      </c>
      <c r="L3329">
        <v>98484.65</v>
      </c>
      <c r="M3329">
        <v>68287.350000000006</v>
      </c>
      <c r="N3329">
        <v>30197.3</v>
      </c>
    </row>
    <row r="3330" spans="1:14">
      <c r="A3330" t="s">
        <v>40</v>
      </c>
      <c r="B3330" t="s">
        <v>166</v>
      </c>
      <c r="C3330" t="s">
        <v>43</v>
      </c>
      <c r="D3330" t="s">
        <v>21</v>
      </c>
      <c r="E3330" t="s">
        <v>37</v>
      </c>
      <c r="F3330" s="18">
        <v>41072</v>
      </c>
      <c r="G3330">
        <v>712416017</v>
      </c>
      <c r="H3330" s="18">
        <v>41117</v>
      </c>
      <c r="I3330">
        <v>8586</v>
      </c>
      <c r="J3330">
        <v>651.21</v>
      </c>
      <c r="K3330">
        <v>524.96</v>
      </c>
      <c r="L3330">
        <v>5591289.0599999996</v>
      </c>
      <c r="M3330">
        <v>4507306.5599999996</v>
      </c>
      <c r="N3330">
        <v>1083982.5</v>
      </c>
    </row>
    <row r="3331" spans="1:14">
      <c r="A3331" t="s">
        <v>40</v>
      </c>
      <c r="B3331" t="s">
        <v>193</v>
      </c>
      <c r="C3331" t="s">
        <v>71</v>
      </c>
      <c r="D3331" t="s">
        <v>21</v>
      </c>
      <c r="E3331" t="s">
        <v>18</v>
      </c>
      <c r="F3331" s="18">
        <v>42888</v>
      </c>
      <c r="G3331">
        <v>651119601</v>
      </c>
      <c r="H3331" s="18">
        <v>42933</v>
      </c>
      <c r="I3331">
        <v>9614</v>
      </c>
      <c r="J3331">
        <v>154.06</v>
      </c>
      <c r="K3331">
        <v>90.93</v>
      </c>
      <c r="L3331">
        <v>1481132.84</v>
      </c>
      <c r="M3331">
        <v>874201.02</v>
      </c>
      <c r="N3331">
        <v>606931.81999999995</v>
      </c>
    </row>
    <row r="3332" spans="1:14">
      <c r="A3332" t="s">
        <v>40</v>
      </c>
      <c r="B3332" t="s">
        <v>165</v>
      </c>
      <c r="C3332" t="s">
        <v>16</v>
      </c>
      <c r="D3332" t="s">
        <v>17</v>
      </c>
      <c r="E3332" t="s">
        <v>29</v>
      </c>
      <c r="F3332" s="18">
        <v>41215</v>
      </c>
      <c r="G3332">
        <v>184166753</v>
      </c>
      <c r="H3332" s="18">
        <v>41263</v>
      </c>
      <c r="I3332">
        <v>7890</v>
      </c>
      <c r="J3332">
        <v>255.28</v>
      </c>
      <c r="K3332">
        <v>159.41999999999999</v>
      </c>
      <c r="L3332">
        <v>2014159.2</v>
      </c>
      <c r="M3332">
        <v>1257823.8</v>
      </c>
      <c r="N3332">
        <v>756335.4</v>
      </c>
    </row>
    <row r="3333" spans="1:14">
      <c r="A3333" t="s">
        <v>40</v>
      </c>
      <c r="B3333" t="s">
        <v>102</v>
      </c>
      <c r="C3333" t="s">
        <v>28</v>
      </c>
      <c r="D3333" t="s">
        <v>17</v>
      </c>
      <c r="E3333" t="s">
        <v>37</v>
      </c>
      <c r="F3333" s="18">
        <v>41732</v>
      </c>
      <c r="G3333">
        <v>517856299</v>
      </c>
      <c r="H3333" s="18">
        <v>41759</v>
      </c>
      <c r="I3333">
        <v>4042</v>
      </c>
      <c r="J3333">
        <v>205.7</v>
      </c>
      <c r="K3333">
        <v>117.11</v>
      </c>
      <c r="L3333">
        <v>831439.4</v>
      </c>
      <c r="M3333">
        <v>473358.62</v>
      </c>
      <c r="N3333">
        <v>358080.78</v>
      </c>
    </row>
    <row r="3334" spans="1:14">
      <c r="A3334" t="s">
        <v>31</v>
      </c>
      <c r="B3334" t="s">
        <v>89</v>
      </c>
      <c r="C3334" t="s">
        <v>16</v>
      </c>
      <c r="D3334" t="s">
        <v>21</v>
      </c>
      <c r="E3334" t="s">
        <v>37</v>
      </c>
      <c r="F3334" s="18">
        <v>42211</v>
      </c>
      <c r="G3334">
        <v>678799569</v>
      </c>
      <c r="H3334" s="18">
        <v>42231</v>
      </c>
      <c r="I3334">
        <v>732</v>
      </c>
      <c r="J3334">
        <v>255.28</v>
      </c>
      <c r="K3334">
        <v>159.41999999999999</v>
      </c>
      <c r="L3334">
        <v>186864.96</v>
      </c>
      <c r="M3334">
        <v>116695.44</v>
      </c>
      <c r="N3334">
        <v>70169.52</v>
      </c>
    </row>
    <row r="3335" spans="1:14">
      <c r="A3335" t="s">
        <v>40</v>
      </c>
      <c r="B3335" t="s">
        <v>93</v>
      </c>
      <c r="C3335" t="s">
        <v>50</v>
      </c>
      <c r="D3335" t="s">
        <v>17</v>
      </c>
      <c r="E3335" t="s">
        <v>22</v>
      </c>
      <c r="F3335" s="18">
        <v>42192</v>
      </c>
      <c r="G3335">
        <v>663920390</v>
      </c>
      <c r="H3335" s="18">
        <v>42195</v>
      </c>
      <c r="I3335">
        <v>7652</v>
      </c>
      <c r="J3335">
        <v>421.89</v>
      </c>
      <c r="K3335">
        <v>364.69</v>
      </c>
      <c r="L3335">
        <v>3228302.28</v>
      </c>
      <c r="M3335">
        <v>2790607.88</v>
      </c>
      <c r="N3335">
        <v>437694.4</v>
      </c>
    </row>
    <row r="3336" spans="1:14">
      <c r="A3336" t="s">
        <v>23</v>
      </c>
      <c r="B3336" t="s">
        <v>207</v>
      </c>
      <c r="C3336" t="s">
        <v>79</v>
      </c>
      <c r="D3336" t="s">
        <v>17</v>
      </c>
      <c r="E3336" t="s">
        <v>18</v>
      </c>
      <c r="F3336" s="18">
        <v>41608</v>
      </c>
      <c r="G3336">
        <v>990455090</v>
      </c>
      <c r="H3336" s="18">
        <v>41622</v>
      </c>
      <c r="I3336">
        <v>6526</v>
      </c>
      <c r="J3336">
        <v>668.27</v>
      </c>
      <c r="K3336">
        <v>502.54</v>
      </c>
      <c r="L3336">
        <v>4361130.0199999996</v>
      </c>
      <c r="M3336">
        <v>3279576.04</v>
      </c>
      <c r="N3336">
        <v>1081553.98</v>
      </c>
    </row>
    <row r="3337" spans="1:14">
      <c r="A3337" t="s">
        <v>23</v>
      </c>
      <c r="B3337" t="s">
        <v>128</v>
      </c>
      <c r="C3337" t="s">
        <v>28</v>
      </c>
      <c r="D3337" t="s">
        <v>21</v>
      </c>
      <c r="E3337" t="s">
        <v>22</v>
      </c>
      <c r="F3337" s="18">
        <v>42161</v>
      </c>
      <c r="G3337">
        <v>445952498</v>
      </c>
      <c r="H3337" s="18">
        <v>42192</v>
      </c>
      <c r="I3337">
        <v>6109</v>
      </c>
      <c r="J3337">
        <v>205.7</v>
      </c>
      <c r="K3337">
        <v>117.11</v>
      </c>
      <c r="L3337">
        <v>1256621.3</v>
      </c>
      <c r="M3337">
        <v>715424.99</v>
      </c>
      <c r="N3337">
        <v>541196.31000000006</v>
      </c>
    </row>
    <row r="3338" spans="1:14">
      <c r="A3338" t="s">
        <v>31</v>
      </c>
      <c r="B3338" t="s">
        <v>44</v>
      </c>
      <c r="C3338" t="s">
        <v>20</v>
      </c>
      <c r="D3338" t="s">
        <v>21</v>
      </c>
      <c r="E3338" t="s">
        <v>22</v>
      </c>
      <c r="F3338" s="18">
        <v>40411</v>
      </c>
      <c r="G3338">
        <v>138273942</v>
      </c>
      <c r="H3338" s="18">
        <v>40455</v>
      </c>
      <c r="I3338">
        <v>7187</v>
      </c>
      <c r="J3338">
        <v>152.58000000000001</v>
      </c>
      <c r="K3338">
        <v>97.44</v>
      </c>
      <c r="L3338">
        <v>1096592.46</v>
      </c>
      <c r="M3338">
        <v>700301.28</v>
      </c>
      <c r="N3338">
        <v>396291.18</v>
      </c>
    </row>
    <row r="3339" spans="1:14">
      <c r="A3339" t="s">
        <v>40</v>
      </c>
      <c r="B3339" t="s">
        <v>213</v>
      </c>
      <c r="C3339" t="s">
        <v>45</v>
      </c>
      <c r="D3339" t="s">
        <v>21</v>
      </c>
      <c r="E3339" t="s">
        <v>29</v>
      </c>
      <c r="F3339" s="18">
        <v>40222</v>
      </c>
      <c r="G3339">
        <v>345593249</v>
      </c>
      <c r="H3339" s="18">
        <v>40252</v>
      </c>
      <c r="I3339">
        <v>7577</v>
      </c>
      <c r="J3339">
        <v>437.2</v>
      </c>
      <c r="K3339">
        <v>263.33</v>
      </c>
      <c r="L3339">
        <v>3312664.4</v>
      </c>
      <c r="M3339">
        <v>1995251.41</v>
      </c>
      <c r="N3339">
        <v>1317412.99</v>
      </c>
    </row>
    <row r="3340" spans="1:14">
      <c r="A3340" t="s">
        <v>14</v>
      </c>
      <c r="B3340" t="s">
        <v>15</v>
      </c>
      <c r="C3340" t="s">
        <v>45</v>
      </c>
      <c r="D3340" t="s">
        <v>21</v>
      </c>
      <c r="E3340" t="s">
        <v>37</v>
      </c>
      <c r="F3340" s="18">
        <v>40316</v>
      </c>
      <c r="G3340">
        <v>966396749</v>
      </c>
      <c r="H3340" s="18">
        <v>40349</v>
      </c>
      <c r="I3340">
        <v>7128</v>
      </c>
      <c r="J3340">
        <v>437.2</v>
      </c>
      <c r="K3340">
        <v>263.33</v>
      </c>
      <c r="L3340">
        <v>3116361.6</v>
      </c>
      <c r="M3340">
        <v>1877016.24</v>
      </c>
      <c r="N3340">
        <v>1239345.3600000001</v>
      </c>
    </row>
    <row r="3341" spans="1:14">
      <c r="A3341" t="s">
        <v>40</v>
      </c>
      <c r="B3341" t="s">
        <v>101</v>
      </c>
      <c r="C3341" t="s">
        <v>20</v>
      </c>
      <c r="D3341" t="s">
        <v>17</v>
      </c>
      <c r="E3341" t="s">
        <v>29</v>
      </c>
      <c r="F3341" s="18">
        <v>41185</v>
      </c>
      <c r="G3341">
        <v>169483268</v>
      </c>
      <c r="H3341" s="18">
        <v>41217</v>
      </c>
      <c r="I3341">
        <v>2720</v>
      </c>
      <c r="J3341">
        <v>152.58000000000001</v>
      </c>
      <c r="K3341">
        <v>97.44</v>
      </c>
      <c r="L3341">
        <v>415017.6</v>
      </c>
      <c r="M3341">
        <v>265036.79999999999</v>
      </c>
      <c r="N3341">
        <v>149980.79999999999</v>
      </c>
    </row>
    <row r="3342" spans="1:14">
      <c r="A3342" t="s">
        <v>26</v>
      </c>
      <c r="B3342" t="s">
        <v>203</v>
      </c>
      <c r="C3342" t="s">
        <v>28</v>
      </c>
      <c r="D3342" t="s">
        <v>17</v>
      </c>
      <c r="E3342" t="s">
        <v>18</v>
      </c>
      <c r="F3342" s="18">
        <v>40945</v>
      </c>
      <c r="G3342">
        <v>243964135</v>
      </c>
      <c r="H3342" s="18">
        <v>40966</v>
      </c>
      <c r="I3342">
        <v>3264</v>
      </c>
      <c r="J3342">
        <v>205.7</v>
      </c>
      <c r="K3342">
        <v>117.11</v>
      </c>
      <c r="L3342">
        <v>671404.8</v>
      </c>
      <c r="M3342">
        <v>382247.04</v>
      </c>
      <c r="N3342">
        <v>289157.76000000001</v>
      </c>
    </row>
    <row r="3343" spans="1:14">
      <c r="A3343" t="s">
        <v>31</v>
      </c>
      <c r="B3343" t="s">
        <v>44</v>
      </c>
      <c r="C3343" t="s">
        <v>36</v>
      </c>
      <c r="D3343" t="s">
        <v>17</v>
      </c>
      <c r="E3343" t="s">
        <v>22</v>
      </c>
      <c r="F3343" s="18">
        <v>42251</v>
      </c>
      <c r="G3343">
        <v>849263179</v>
      </c>
      <c r="H3343" s="18">
        <v>42283</v>
      </c>
      <c r="I3343">
        <v>4702</v>
      </c>
      <c r="J3343">
        <v>109.28</v>
      </c>
      <c r="K3343">
        <v>35.840000000000003</v>
      </c>
      <c r="L3343">
        <v>513834.56</v>
      </c>
      <c r="M3343">
        <v>168519.67999999999</v>
      </c>
      <c r="N3343">
        <v>345314.88</v>
      </c>
    </row>
    <row r="3344" spans="1:14">
      <c r="A3344" t="s">
        <v>40</v>
      </c>
      <c r="B3344" t="s">
        <v>188</v>
      </c>
      <c r="C3344" t="s">
        <v>79</v>
      </c>
      <c r="D3344" t="s">
        <v>21</v>
      </c>
      <c r="E3344" t="s">
        <v>18</v>
      </c>
      <c r="F3344" s="18">
        <v>42612</v>
      </c>
      <c r="G3344">
        <v>365116727</v>
      </c>
      <c r="H3344" s="18">
        <v>42621</v>
      </c>
      <c r="I3344">
        <v>5008</v>
      </c>
      <c r="J3344">
        <v>668.27</v>
      </c>
      <c r="K3344">
        <v>502.54</v>
      </c>
      <c r="L3344">
        <v>3346696.16</v>
      </c>
      <c r="M3344">
        <v>2516720.3199999998</v>
      </c>
      <c r="N3344">
        <v>829975.84</v>
      </c>
    </row>
    <row r="3345" spans="1:14">
      <c r="A3345" t="s">
        <v>31</v>
      </c>
      <c r="B3345" t="s">
        <v>190</v>
      </c>
      <c r="C3345" t="s">
        <v>50</v>
      </c>
      <c r="D3345" t="s">
        <v>17</v>
      </c>
      <c r="E3345" t="s">
        <v>37</v>
      </c>
      <c r="F3345" s="18">
        <v>41312</v>
      </c>
      <c r="G3345">
        <v>841573607</v>
      </c>
      <c r="H3345" s="18">
        <v>41350</v>
      </c>
      <c r="I3345">
        <v>9187</v>
      </c>
      <c r="J3345">
        <v>421.89</v>
      </c>
      <c r="K3345">
        <v>364.69</v>
      </c>
      <c r="L3345">
        <v>3875903.43</v>
      </c>
      <c r="M3345">
        <v>3350407.03</v>
      </c>
      <c r="N3345">
        <v>525496.4</v>
      </c>
    </row>
    <row r="3346" spans="1:14">
      <c r="A3346" t="s">
        <v>31</v>
      </c>
      <c r="B3346" t="s">
        <v>177</v>
      </c>
      <c r="C3346" t="s">
        <v>25</v>
      </c>
      <c r="D3346" t="s">
        <v>21</v>
      </c>
      <c r="E3346" t="s">
        <v>22</v>
      </c>
      <c r="F3346" s="18">
        <v>40789</v>
      </c>
      <c r="G3346">
        <v>348995149</v>
      </c>
      <c r="H3346" s="18">
        <v>40800</v>
      </c>
      <c r="I3346">
        <v>4275</v>
      </c>
      <c r="J3346">
        <v>47.45</v>
      </c>
      <c r="K3346">
        <v>31.79</v>
      </c>
      <c r="L3346">
        <v>202848.75</v>
      </c>
      <c r="M3346">
        <v>135902.25</v>
      </c>
      <c r="N3346">
        <v>66946.5</v>
      </c>
    </row>
    <row r="3347" spans="1:14">
      <c r="A3347" t="s">
        <v>23</v>
      </c>
      <c r="B3347" t="s">
        <v>58</v>
      </c>
      <c r="C3347" t="s">
        <v>43</v>
      </c>
      <c r="D3347" t="s">
        <v>21</v>
      </c>
      <c r="E3347" t="s">
        <v>18</v>
      </c>
      <c r="F3347" s="18">
        <v>42486</v>
      </c>
      <c r="G3347">
        <v>628055179</v>
      </c>
      <c r="H3347" s="18">
        <v>42503</v>
      </c>
      <c r="I3347">
        <v>4339</v>
      </c>
      <c r="J3347">
        <v>651.21</v>
      </c>
      <c r="K3347">
        <v>524.96</v>
      </c>
      <c r="L3347">
        <v>2825600.19</v>
      </c>
      <c r="M3347">
        <v>2277801.44</v>
      </c>
      <c r="N3347">
        <v>547798.75</v>
      </c>
    </row>
    <row r="3348" spans="1:14">
      <c r="A3348" t="s">
        <v>40</v>
      </c>
      <c r="B3348" t="s">
        <v>41</v>
      </c>
      <c r="C3348" t="s">
        <v>43</v>
      </c>
      <c r="D3348" t="s">
        <v>21</v>
      </c>
      <c r="E3348" t="s">
        <v>22</v>
      </c>
      <c r="F3348" s="18">
        <v>42705</v>
      </c>
      <c r="G3348">
        <v>339740025</v>
      </c>
      <c r="H3348" s="18">
        <v>42708</v>
      </c>
      <c r="I3348">
        <v>5478</v>
      </c>
      <c r="J3348">
        <v>651.21</v>
      </c>
      <c r="K3348">
        <v>524.96</v>
      </c>
      <c r="L3348">
        <v>3567328.38</v>
      </c>
      <c r="M3348">
        <v>2875730.88</v>
      </c>
      <c r="N3348">
        <v>691597.5</v>
      </c>
    </row>
    <row r="3349" spans="1:14">
      <c r="A3349" t="s">
        <v>31</v>
      </c>
      <c r="B3349" t="s">
        <v>99</v>
      </c>
      <c r="C3349" t="s">
        <v>43</v>
      </c>
      <c r="D3349" t="s">
        <v>17</v>
      </c>
      <c r="E3349" t="s">
        <v>29</v>
      </c>
      <c r="F3349" s="18">
        <v>42283</v>
      </c>
      <c r="G3349">
        <v>915348517</v>
      </c>
      <c r="H3349" s="18">
        <v>42287</v>
      </c>
      <c r="I3349">
        <v>822</v>
      </c>
      <c r="J3349">
        <v>651.21</v>
      </c>
      <c r="K3349">
        <v>524.96</v>
      </c>
      <c r="L3349">
        <v>535294.62</v>
      </c>
      <c r="M3349">
        <v>431517.12</v>
      </c>
      <c r="N3349">
        <v>103777.5</v>
      </c>
    </row>
    <row r="3350" spans="1:14">
      <c r="A3350" t="s">
        <v>26</v>
      </c>
      <c r="B3350" t="s">
        <v>87</v>
      </c>
      <c r="C3350" t="s">
        <v>33</v>
      </c>
      <c r="D3350" t="s">
        <v>17</v>
      </c>
      <c r="E3350" t="s">
        <v>22</v>
      </c>
      <c r="F3350" s="18">
        <v>42449</v>
      </c>
      <c r="G3350">
        <v>706491982</v>
      </c>
      <c r="H3350" s="18">
        <v>42471</v>
      </c>
      <c r="I3350">
        <v>5532</v>
      </c>
      <c r="J3350">
        <v>81.73</v>
      </c>
      <c r="K3350">
        <v>56.67</v>
      </c>
      <c r="L3350">
        <v>452130.36</v>
      </c>
      <c r="M3350">
        <v>313498.44</v>
      </c>
      <c r="N3350">
        <v>138631.92000000001</v>
      </c>
    </row>
    <row r="3351" spans="1:14">
      <c r="A3351" t="s">
        <v>14</v>
      </c>
      <c r="B3351" t="s">
        <v>19</v>
      </c>
      <c r="C3351" t="s">
        <v>71</v>
      </c>
      <c r="D3351" t="s">
        <v>21</v>
      </c>
      <c r="E3351" t="s">
        <v>22</v>
      </c>
      <c r="F3351" s="18">
        <v>40670</v>
      </c>
      <c r="G3351">
        <v>835094249</v>
      </c>
      <c r="H3351" s="18">
        <v>40714</v>
      </c>
      <c r="I3351">
        <v>1801</v>
      </c>
      <c r="J3351">
        <v>154.06</v>
      </c>
      <c r="K3351">
        <v>90.93</v>
      </c>
      <c r="L3351">
        <v>277462.06</v>
      </c>
      <c r="M3351">
        <v>163764.93</v>
      </c>
      <c r="N3351">
        <v>113697.13</v>
      </c>
    </row>
    <row r="3352" spans="1:14">
      <c r="A3352" t="s">
        <v>23</v>
      </c>
      <c r="B3352" t="s">
        <v>119</v>
      </c>
      <c r="C3352" t="s">
        <v>33</v>
      </c>
      <c r="D3352" t="s">
        <v>17</v>
      </c>
      <c r="E3352" t="s">
        <v>22</v>
      </c>
      <c r="F3352" s="18">
        <v>40335</v>
      </c>
      <c r="G3352">
        <v>243391644</v>
      </c>
      <c r="H3352" s="18">
        <v>40356</v>
      </c>
      <c r="I3352">
        <v>3851</v>
      </c>
      <c r="J3352">
        <v>81.73</v>
      </c>
      <c r="K3352">
        <v>56.67</v>
      </c>
      <c r="L3352">
        <v>314742.23</v>
      </c>
      <c r="M3352">
        <v>218236.17</v>
      </c>
      <c r="N3352">
        <v>96506.06</v>
      </c>
    </row>
    <row r="3353" spans="1:14">
      <c r="A3353" t="s">
        <v>34</v>
      </c>
      <c r="B3353" t="s">
        <v>35</v>
      </c>
      <c r="C3353" t="s">
        <v>79</v>
      </c>
      <c r="D3353" t="s">
        <v>21</v>
      </c>
      <c r="E3353" t="s">
        <v>37</v>
      </c>
      <c r="F3353" s="18">
        <v>41072</v>
      </c>
      <c r="G3353">
        <v>643932998</v>
      </c>
      <c r="H3353" s="18">
        <v>41115</v>
      </c>
      <c r="I3353">
        <v>2938</v>
      </c>
      <c r="J3353">
        <v>668.27</v>
      </c>
      <c r="K3353">
        <v>502.54</v>
      </c>
      <c r="L3353">
        <v>1963377.26</v>
      </c>
      <c r="M3353">
        <v>1476462.52</v>
      </c>
      <c r="N3353">
        <v>486914.74</v>
      </c>
    </row>
    <row r="3354" spans="1:14">
      <c r="A3354" t="s">
        <v>26</v>
      </c>
      <c r="B3354" t="s">
        <v>81</v>
      </c>
      <c r="C3354" t="s">
        <v>71</v>
      </c>
      <c r="D3354" t="s">
        <v>21</v>
      </c>
      <c r="E3354" t="s">
        <v>37</v>
      </c>
      <c r="F3354" s="18">
        <v>42899</v>
      </c>
      <c r="G3354">
        <v>669579637</v>
      </c>
      <c r="H3354" s="18">
        <v>42910</v>
      </c>
      <c r="I3354">
        <v>2349</v>
      </c>
      <c r="J3354">
        <v>154.06</v>
      </c>
      <c r="K3354">
        <v>90.93</v>
      </c>
      <c r="L3354">
        <v>361886.94</v>
      </c>
      <c r="M3354">
        <v>213594.57</v>
      </c>
      <c r="N3354">
        <v>148292.37</v>
      </c>
    </row>
    <row r="3355" spans="1:14">
      <c r="A3355" t="s">
        <v>23</v>
      </c>
      <c r="B3355" t="s">
        <v>103</v>
      </c>
      <c r="C3355" t="s">
        <v>36</v>
      </c>
      <c r="D3355" t="s">
        <v>17</v>
      </c>
      <c r="E3355" t="s">
        <v>37</v>
      </c>
      <c r="F3355" s="18">
        <v>42074</v>
      </c>
      <c r="G3355">
        <v>823505389</v>
      </c>
      <c r="H3355" s="18">
        <v>42093</v>
      </c>
      <c r="I3355">
        <v>2400</v>
      </c>
      <c r="J3355">
        <v>109.28</v>
      </c>
      <c r="K3355">
        <v>35.840000000000003</v>
      </c>
      <c r="L3355">
        <v>262272</v>
      </c>
      <c r="M3355">
        <v>86016</v>
      </c>
      <c r="N3355">
        <v>176256</v>
      </c>
    </row>
    <row r="3356" spans="1:14">
      <c r="A3356" t="s">
        <v>14</v>
      </c>
      <c r="B3356" t="s">
        <v>15</v>
      </c>
      <c r="C3356" t="s">
        <v>50</v>
      </c>
      <c r="D3356" t="s">
        <v>21</v>
      </c>
      <c r="E3356" t="s">
        <v>37</v>
      </c>
      <c r="F3356" s="18">
        <v>40774</v>
      </c>
      <c r="G3356">
        <v>329196584</v>
      </c>
      <c r="H3356" s="18">
        <v>40795</v>
      </c>
      <c r="I3356">
        <v>5439</v>
      </c>
      <c r="J3356">
        <v>421.89</v>
      </c>
      <c r="K3356">
        <v>364.69</v>
      </c>
      <c r="L3356">
        <v>2294659.71</v>
      </c>
      <c r="M3356">
        <v>1983548.91</v>
      </c>
      <c r="N3356">
        <v>311110.8</v>
      </c>
    </row>
    <row r="3357" spans="1:14">
      <c r="A3357" t="s">
        <v>26</v>
      </c>
      <c r="B3357" t="s">
        <v>180</v>
      </c>
      <c r="C3357" t="s">
        <v>50</v>
      </c>
      <c r="D3357" t="s">
        <v>17</v>
      </c>
      <c r="E3357" t="s">
        <v>29</v>
      </c>
      <c r="F3357" s="18">
        <v>40185</v>
      </c>
      <c r="G3357">
        <v>280452048</v>
      </c>
      <c r="H3357" s="18">
        <v>40192</v>
      </c>
      <c r="I3357">
        <v>848</v>
      </c>
      <c r="J3357">
        <v>421.89</v>
      </c>
      <c r="K3357">
        <v>364.69</v>
      </c>
      <c r="L3357">
        <v>357762.72</v>
      </c>
      <c r="M3357">
        <v>309257.12</v>
      </c>
      <c r="N3357">
        <v>48505.599999999999</v>
      </c>
    </row>
    <row r="3358" spans="1:14">
      <c r="A3358" t="s">
        <v>14</v>
      </c>
      <c r="B3358" t="s">
        <v>108</v>
      </c>
      <c r="C3358" t="s">
        <v>43</v>
      </c>
      <c r="D3358" t="s">
        <v>21</v>
      </c>
      <c r="E3358" t="s">
        <v>37</v>
      </c>
      <c r="F3358" s="18">
        <v>41880</v>
      </c>
      <c r="G3358">
        <v>491383111</v>
      </c>
      <c r="H3358" s="18">
        <v>41917</v>
      </c>
      <c r="I3358">
        <v>37</v>
      </c>
      <c r="J3358">
        <v>651.21</v>
      </c>
      <c r="K3358">
        <v>524.96</v>
      </c>
      <c r="L3358">
        <v>24094.77</v>
      </c>
      <c r="M3358">
        <v>19423.52</v>
      </c>
      <c r="N3358">
        <v>4671.25</v>
      </c>
    </row>
    <row r="3359" spans="1:14">
      <c r="A3359" t="s">
        <v>23</v>
      </c>
      <c r="B3359" t="s">
        <v>208</v>
      </c>
      <c r="C3359" t="s">
        <v>20</v>
      </c>
      <c r="D3359" t="s">
        <v>17</v>
      </c>
      <c r="E3359" t="s">
        <v>29</v>
      </c>
      <c r="F3359" s="18">
        <v>40907</v>
      </c>
      <c r="G3359">
        <v>846413600</v>
      </c>
      <c r="H3359" s="18">
        <v>40908</v>
      </c>
      <c r="I3359">
        <v>1448</v>
      </c>
      <c r="J3359">
        <v>152.58000000000001</v>
      </c>
      <c r="K3359">
        <v>97.44</v>
      </c>
      <c r="L3359">
        <v>220935.84</v>
      </c>
      <c r="M3359">
        <v>141093.12</v>
      </c>
      <c r="N3359">
        <v>79842.720000000001</v>
      </c>
    </row>
    <row r="3360" spans="1:14">
      <c r="A3360" t="s">
        <v>23</v>
      </c>
      <c r="B3360" t="s">
        <v>124</v>
      </c>
      <c r="C3360" t="s">
        <v>59</v>
      </c>
      <c r="D3360" t="s">
        <v>21</v>
      </c>
      <c r="E3360" t="s">
        <v>22</v>
      </c>
      <c r="F3360" s="18">
        <v>40999</v>
      </c>
      <c r="G3360">
        <v>850279843</v>
      </c>
      <c r="H3360" s="18">
        <v>41009</v>
      </c>
      <c r="I3360">
        <v>5556</v>
      </c>
      <c r="J3360">
        <v>9.33</v>
      </c>
      <c r="K3360">
        <v>6.92</v>
      </c>
      <c r="L3360">
        <v>51837.48</v>
      </c>
      <c r="M3360">
        <v>38447.519999999997</v>
      </c>
      <c r="N3360">
        <v>13389.96</v>
      </c>
    </row>
    <row r="3361" spans="1:14">
      <c r="A3361" t="s">
        <v>40</v>
      </c>
      <c r="B3361" t="s">
        <v>189</v>
      </c>
      <c r="C3361" t="s">
        <v>59</v>
      </c>
      <c r="D3361" t="s">
        <v>21</v>
      </c>
      <c r="E3361" t="s">
        <v>18</v>
      </c>
      <c r="F3361" s="18">
        <v>42130</v>
      </c>
      <c r="G3361">
        <v>978030669</v>
      </c>
      <c r="H3361" s="18">
        <v>42138</v>
      </c>
      <c r="I3361">
        <v>9864</v>
      </c>
      <c r="J3361">
        <v>9.33</v>
      </c>
      <c r="K3361">
        <v>6.92</v>
      </c>
      <c r="L3361">
        <v>92031.12</v>
      </c>
      <c r="M3361">
        <v>68258.880000000005</v>
      </c>
      <c r="N3361">
        <v>23772.240000000002</v>
      </c>
    </row>
    <row r="3362" spans="1:14">
      <c r="A3362" t="s">
        <v>26</v>
      </c>
      <c r="B3362" t="s">
        <v>121</v>
      </c>
      <c r="C3362" t="s">
        <v>25</v>
      </c>
      <c r="D3362" t="s">
        <v>21</v>
      </c>
      <c r="E3362" t="s">
        <v>37</v>
      </c>
      <c r="F3362" s="18">
        <v>41900</v>
      </c>
      <c r="G3362">
        <v>425027406</v>
      </c>
      <c r="H3362" s="18">
        <v>41905</v>
      </c>
      <c r="I3362">
        <v>3909</v>
      </c>
      <c r="J3362">
        <v>47.45</v>
      </c>
      <c r="K3362">
        <v>31.79</v>
      </c>
      <c r="L3362">
        <v>185482.05</v>
      </c>
      <c r="M3362">
        <v>124267.11</v>
      </c>
      <c r="N3362">
        <v>61214.94</v>
      </c>
    </row>
    <row r="3363" spans="1:14">
      <c r="A3363" t="s">
        <v>14</v>
      </c>
      <c r="B3363" t="s">
        <v>47</v>
      </c>
      <c r="C3363" t="s">
        <v>25</v>
      </c>
      <c r="D3363" t="s">
        <v>17</v>
      </c>
      <c r="E3363" t="s">
        <v>18</v>
      </c>
      <c r="F3363" s="18">
        <v>42441</v>
      </c>
      <c r="G3363">
        <v>256943881</v>
      </c>
      <c r="H3363" s="18">
        <v>42490</v>
      </c>
      <c r="I3363">
        <v>4259</v>
      </c>
      <c r="J3363">
        <v>47.45</v>
      </c>
      <c r="K3363">
        <v>31.79</v>
      </c>
      <c r="L3363">
        <v>202089.55</v>
      </c>
      <c r="M3363">
        <v>135393.60999999999</v>
      </c>
      <c r="N3363">
        <v>66695.94</v>
      </c>
    </row>
    <row r="3364" spans="1:14">
      <c r="A3364" t="s">
        <v>31</v>
      </c>
      <c r="B3364" t="s">
        <v>44</v>
      </c>
      <c r="C3364" t="s">
        <v>45</v>
      </c>
      <c r="D3364" t="s">
        <v>21</v>
      </c>
      <c r="E3364" t="s">
        <v>37</v>
      </c>
      <c r="F3364" s="18">
        <v>40748</v>
      </c>
      <c r="G3364">
        <v>259766423</v>
      </c>
      <c r="H3364" s="18">
        <v>40797</v>
      </c>
      <c r="I3364">
        <v>9512</v>
      </c>
      <c r="J3364">
        <v>437.2</v>
      </c>
      <c r="K3364">
        <v>263.33</v>
      </c>
      <c r="L3364">
        <v>4158646.4</v>
      </c>
      <c r="M3364">
        <v>2504794.96</v>
      </c>
      <c r="N3364">
        <v>1653851.44</v>
      </c>
    </row>
    <row r="3365" spans="1:14">
      <c r="A3365" t="s">
        <v>14</v>
      </c>
      <c r="B3365" t="s">
        <v>47</v>
      </c>
      <c r="C3365" t="s">
        <v>25</v>
      </c>
      <c r="D3365" t="s">
        <v>17</v>
      </c>
      <c r="E3365" t="s">
        <v>37</v>
      </c>
      <c r="F3365" s="18">
        <v>41116</v>
      </c>
      <c r="G3365">
        <v>289793860</v>
      </c>
      <c r="H3365" s="18">
        <v>41119</v>
      </c>
      <c r="I3365">
        <v>5298</v>
      </c>
      <c r="J3365">
        <v>47.45</v>
      </c>
      <c r="K3365">
        <v>31.79</v>
      </c>
      <c r="L3365">
        <v>251390.1</v>
      </c>
      <c r="M3365">
        <v>168423.42</v>
      </c>
      <c r="N3365">
        <v>82966.679999999993</v>
      </c>
    </row>
    <row r="3366" spans="1:14">
      <c r="A3366" t="s">
        <v>40</v>
      </c>
      <c r="B3366" t="s">
        <v>102</v>
      </c>
      <c r="C3366" t="s">
        <v>59</v>
      </c>
      <c r="D3366" t="s">
        <v>21</v>
      </c>
      <c r="E3366" t="s">
        <v>37</v>
      </c>
      <c r="F3366" s="18">
        <v>42698</v>
      </c>
      <c r="G3366">
        <v>723637521</v>
      </c>
      <c r="H3366" s="18">
        <v>42724</v>
      </c>
      <c r="I3366">
        <v>9278</v>
      </c>
      <c r="J3366">
        <v>9.33</v>
      </c>
      <c r="K3366">
        <v>6.92</v>
      </c>
      <c r="L3366">
        <v>86563.74</v>
      </c>
      <c r="M3366">
        <v>64203.76</v>
      </c>
      <c r="N3366">
        <v>22359.98</v>
      </c>
    </row>
    <row r="3367" spans="1:14">
      <c r="A3367" t="s">
        <v>40</v>
      </c>
      <c r="B3367" t="s">
        <v>167</v>
      </c>
      <c r="C3367" t="s">
        <v>28</v>
      </c>
      <c r="D3367" t="s">
        <v>21</v>
      </c>
      <c r="E3367" t="s">
        <v>37</v>
      </c>
      <c r="F3367" s="18">
        <v>40887</v>
      </c>
      <c r="G3367">
        <v>208221232</v>
      </c>
      <c r="H3367" s="18">
        <v>40905</v>
      </c>
      <c r="I3367">
        <v>6145</v>
      </c>
      <c r="J3367">
        <v>205.7</v>
      </c>
      <c r="K3367">
        <v>117.11</v>
      </c>
      <c r="L3367">
        <v>1264026.5</v>
      </c>
      <c r="M3367">
        <v>719640.95</v>
      </c>
      <c r="N3367">
        <v>544385.55000000005</v>
      </c>
    </row>
    <row r="3368" spans="1:14">
      <c r="A3368" t="s">
        <v>14</v>
      </c>
      <c r="B3368" t="s">
        <v>19</v>
      </c>
      <c r="C3368" t="s">
        <v>71</v>
      </c>
      <c r="D3368" t="s">
        <v>17</v>
      </c>
      <c r="E3368" t="s">
        <v>22</v>
      </c>
      <c r="F3368" s="18">
        <v>42530</v>
      </c>
      <c r="G3368">
        <v>610781323</v>
      </c>
      <c r="H3368" s="18">
        <v>42572</v>
      </c>
      <c r="I3368">
        <v>2621</v>
      </c>
      <c r="J3368">
        <v>154.06</v>
      </c>
      <c r="K3368">
        <v>90.93</v>
      </c>
      <c r="L3368">
        <v>403791.26</v>
      </c>
      <c r="M3368">
        <v>238327.53</v>
      </c>
      <c r="N3368">
        <v>165463.73000000001</v>
      </c>
    </row>
    <row r="3369" spans="1:14">
      <c r="A3369" t="s">
        <v>26</v>
      </c>
      <c r="B3369" t="s">
        <v>194</v>
      </c>
      <c r="C3369" t="s">
        <v>25</v>
      </c>
      <c r="D3369" t="s">
        <v>21</v>
      </c>
      <c r="E3369" t="s">
        <v>37</v>
      </c>
      <c r="F3369" s="18">
        <v>42414</v>
      </c>
      <c r="G3369">
        <v>268866622</v>
      </c>
      <c r="H3369" s="18">
        <v>42464</v>
      </c>
      <c r="I3369">
        <v>2463</v>
      </c>
      <c r="J3369">
        <v>47.45</v>
      </c>
      <c r="K3369">
        <v>31.79</v>
      </c>
      <c r="L3369">
        <v>116869.35</v>
      </c>
      <c r="M3369">
        <v>78298.77</v>
      </c>
      <c r="N3369">
        <v>38570.58</v>
      </c>
    </row>
    <row r="3370" spans="1:14">
      <c r="A3370" t="s">
        <v>31</v>
      </c>
      <c r="B3370" t="s">
        <v>49</v>
      </c>
      <c r="C3370" t="s">
        <v>43</v>
      </c>
      <c r="D3370" t="s">
        <v>21</v>
      </c>
      <c r="E3370" t="s">
        <v>37</v>
      </c>
      <c r="F3370" s="18">
        <v>41249</v>
      </c>
      <c r="G3370">
        <v>740338456</v>
      </c>
      <c r="H3370" s="18">
        <v>41255</v>
      </c>
      <c r="I3370">
        <v>1456</v>
      </c>
      <c r="J3370">
        <v>651.21</v>
      </c>
      <c r="K3370">
        <v>524.96</v>
      </c>
      <c r="L3370">
        <v>948161.76</v>
      </c>
      <c r="M3370">
        <v>764341.76000000001</v>
      </c>
      <c r="N3370">
        <v>183820</v>
      </c>
    </row>
    <row r="3371" spans="1:14">
      <c r="A3371" t="s">
        <v>34</v>
      </c>
      <c r="B3371" t="s">
        <v>95</v>
      </c>
      <c r="C3371" t="s">
        <v>79</v>
      </c>
      <c r="D3371" t="s">
        <v>21</v>
      </c>
      <c r="E3371" t="s">
        <v>22</v>
      </c>
      <c r="F3371" s="18">
        <v>41516</v>
      </c>
      <c r="G3371">
        <v>953370654</v>
      </c>
      <c r="H3371" s="18">
        <v>41533</v>
      </c>
      <c r="I3371">
        <v>2417</v>
      </c>
      <c r="J3371">
        <v>668.27</v>
      </c>
      <c r="K3371">
        <v>502.54</v>
      </c>
      <c r="L3371">
        <v>1615208.59</v>
      </c>
      <c r="M3371">
        <v>1214639.18</v>
      </c>
      <c r="N3371">
        <v>400569.41</v>
      </c>
    </row>
    <row r="3372" spans="1:14">
      <c r="A3372" t="s">
        <v>34</v>
      </c>
      <c r="B3372" t="s">
        <v>60</v>
      </c>
      <c r="C3372" t="s">
        <v>45</v>
      </c>
      <c r="D3372" t="s">
        <v>21</v>
      </c>
      <c r="E3372" t="s">
        <v>37</v>
      </c>
      <c r="F3372" s="18">
        <v>40552</v>
      </c>
      <c r="G3372">
        <v>356449544</v>
      </c>
      <c r="H3372" s="18">
        <v>40600</v>
      </c>
      <c r="I3372">
        <v>196</v>
      </c>
      <c r="J3372">
        <v>437.2</v>
      </c>
      <c r="K3372">
        <v>263.33</v>
      </c>
      <c r="L3372">
        <v>85691.199999999997</v>
      </c>
      <c r="M3372">
        <v>51612.68</v>
      </c>
      <c r="N3372">
        <v>34078.519999999997</v>
      </c>
    </row>
    <row r="3373" spans="1:14">
      <c r="A3373" t="s">
        <v>23</v>
      </c>
      <c r="B3373" t="s">
        <v>51</v>
      </c>
      <c r="C3373" t="s">
        <v>43</v>
      </c>
      <c r="D3373" t="s">
        <v>17</v>
      </c>
      <c r="E3373" t="s">
        <v>37</v>
      </c>
      <c r="F3373" s="18">
        <v>40234</v>
      </c>
      <c r="G3373">
        <v>268373954</v>
      </c>
      <c r="H3373" s="18">
        <v>40237</v>
      </c>
      <c r="I3373">
        <v>6672</v>
      </c>
      <c r="J3373">
        <v>651.21</v>
      </c>
      <c r="K3373">
        <v>524.96</v>
      </c>
      <c r="L3373">
        <v>4344873.12</v>
      </c>
      <c r="M3373">
        <v>3502533.12</v>
      </c>
      <c r="N3373">
        <v>842340</v>
      </c>
    </row>
    <row r="3374" spans="1:14">
      <c r="A3374" t="s">
        <v>40</v>
      </c>
      <c r="B3374" t="s">
        <v>69</v>
      </c>
      <c r="C3374" t="s">
        <v>20</v>
      </c>
      <c r="D3374" t="s">
        <v>21</v>
      </c>
      <c r="E3374" t="s">
        <v>37</v>
      </c>
      <c r="F3374" s="18">
        <v>42826</v>
      </c>
      <c r="G3374">
        <v>728255212</v>
      </c>
      <c r="H3374" s="18">
        <v>42829</v>
      </c>
      <c r="I3374">
        <v>5755</v>
      </c>
      <c r="J3374">
        <v>152.58000000000001</v>
      </c>
      <c r="K3374">
        <v>97.44</v>
      </c>
      <c r="L3374">
        <v>878097.9</v>
      </c>
      <c r="M3374">
        <v>560767.19999999995</v>
      </c>
      <c r="N3374">
        <v>317330.7</v>
      </c>
    </row>
    <row r="3375" spans="1:14">
      <c r="A3375" t="s">
        <v>40</v>
      </c>
      <c r="B3375" t="s">
        <v>139</v>
      </c>
      <c r="C3375" t="s">
        <v>20</v>
      </c>
      <c r="D3375" t="s">
        <v>21</v>
      </c>
      <c r="E3375" t="s">
        <v>22</v>
      </c>
      <c r="F3375" s="18">
        <v>41302</v>
      </c>
      <c r="G3375">
        <v>945517146</v>
      </c>
      <c r="H3375" s="18">
        <v>41306</v>
      </c>
      <c r="I3375">
        <v>8390</v>
      </c>
      <c r="J3375">
        <v>152.58000000000001</v>
      </c>
      <c r="K3375">
        <v>97.44</v>
      </c>
      <c r="L3375">
        <v>1280146.2</v>
      </c>
      <c r="M3375">
        <v>817521.6</v>
      </c>
      <c r="N3375">
        <v>462624.6</v>
      </c>
    </row>
    <row r="3376" spans="1:14">
      <c r="A3376" t="s">
        <v>40</v>
      </c>
      <c r="B3376" t="s">
        <v>114</v>
      </c>
      <c r="C3376" t="s">
        <v>79</v>
      </c>
      <c r="D3376" t="s">
        <v>21</v>
      </c>
      <c r="E3376" t="s">
        <v>37</v>
      </c>
      <c r="F3376" s="18">
        <v>42853</v>
      </c>
      <c r="G3376">
        <v>649896085</v>
      </c>
      <c r="H3376" s="18">
        <v>42879</v>
      </c>
      <c r="I3376">
        <v>7548</v>
      </c>
      <c r="J3376">
        <v>668.27</v>
      </c>
      <c r="K3376">
        <v>502.54</v>
      </c>
      <c r="L3376">
        <v>5044101.96</v>
      </c>
      <c r="M3376">
        <v>3793171.92</v>
      </c>
      <c r="N3376">
        <v>1250930.04</v>
      </c>
    </row>
    <row r="3377" spans="1:14">
      <c r="A3377" t="s">
        <v>40</v>
      </c>
      <c r="B3377" t="s">
        <v>144</v>
      </c>
      <c r="C3377" t="s">
        <v>33</v>
      </c>
      <c r="D3377" t="s">
        <v>17</v>
      </c>
      <c r="E3377" t="s">
        <v>18</v>
      </c>
      <c r="F3377" s="18">
        <v>42614</v>
      </c>
      <c r="G3377">
        <v>541440856</v>
      </c>
      <c r="H3377" s="18">
        <v>42640</v>
      </c>
      <c r="I3377">
        <v>3236</v>
      </c>
      <c r="J3377">
        <v>81.73</v>
      </c>
      <c r="K3377">
        <v>56.67</v>
      </c>
      <c r="L3377">
        <v>264478.28000000003</v>
      </c>
      <c r="M3377">
        <v>183384.12</v>
      </c>
      <c r="N3377">
        <v>81094.16</v>
      </c>
    </row>
    <row r="3378" spans="1:14">
      <c r="A3378" t="s">
        <v>34</v>
      </c>
      <c r="B3378" t="s">
        <v>197</v>
      </c>
      <c r="C3378" t="s">
        <v>33</v>
      </c>
      <c r="D3378" t="s">
        <v>21</v>
      </c>
      <c r="E3378" t="s">
        <v>18</v>
      </c>
      <c r="F3378" s="18">
        <v>41638</v>
      </c>
      <c r="G3378">
        <v>940512788</v>
      </c>
      <c r="H3378" s="18">
        <v>41664</v>
      </c>
      <c r="I3378">
        <v>7489</v>
      </c>
      <c r="J3378">
        <v>81.73</v>
      </c>
      <c r="K3378">
        <v>56.67</v>
      </c>
      <c r="L3378">
        <v>612075.97</v>
      </c>
      <c r="M3378">
        <v>424401.63</v>
      </c>
      <c r="N3378">
        <v>187674.34</v>
      </c>
    </row>
    <row r="3379" spans="1:14">
      <c r="A3379" t="s">
        <v>40</v>
      </c>
      <c r="B3379" t="s">
        <v>200</v>
      </c>
      <c r="C3379" t="s">
        <v>20</v>
      </c>
      <c r="D3379" t="s">
        <v>21</v>
      </c>
      <c r="E3379" t="s">
        <v>37</v>
      </c>
      <c r="F3379" s="18">
        <v>42753</v>
      </c>
      <c r="G3379">
        <v>437785708</v>
      </c>
      <c r="H3379" s="18">
        <v>42791</v>
      </c>
      <c r="I3379">
        <v>9375</v>
      </c>
      <c r="J3379">
        <v>152.58000000000001</v>
      </c>
      <c r="K3379">
        <v>97.44</v>
      </c>
      <c r="L3379">
        <v>1430437.5</v>
      </c>
      <c r="M3379">
        <v>913500</v>
      </c>
      <c r="N3379">
        <v>516937.5</v>
      </c>
    </row>
    <row r="3380" spans="1:14">
      <c r="A3380" t="s">
        <v>26</v>
      </c>
      <c r="B3380" t="s">
        <v>129</v>
      </c>
      <c r="C3380" t="s">
        <v>59</v>
      </c>
      <c r="D3380" t="s">
        <v>17</v>
      </c>
      <c r="E3380" t="s">
        <v>18</v>
      </c>
      <c r="F3380" s="18">
        <v>40877</v>
      </c>
      <c r="G3380">
        <v>844245946</v>
      </c>
      <c r="H3380" s="18">
        <v>40909</v>
      </c>
      <c r="I3380">
        <v>9991</v>
      </c>
      <c r="J3380">
        <v>9.33</v>
      </c>
      <c r="K3380">
        <v>6.92</v>
      </c>
      <c r="L3380">
        <v>93216.03</v>
      </c>
      <c r="M3380">
        <v>69137.72</v>
      </c>
      <c r="N3380">
        <v>24078.31</v>
      </c>
    </row>
    <row r="3381" spans="1:14">
      <c r="A3381" t="s">
        <v>31</v>
      </c>
      <c r="B3381" t="s">
        <v>145</v>
      </c>
      <c r="C3381" t="s">
        <v>79</v>
      </c>
      <c r="D3381" t="s">
        <v>21</v>
      </c>
      <c r="E3381" t="s">
        <v>22</v>
      </c>
      <c r="F3381" s="18">
        <v>40997</v>
      </c>
      <c r="G3381">
        <v>441192328</v>
      </c>
      <c r="H3381" s="18">
        <v>41019</v>
      </c>
      <c r="I3381">
        <v>7469</v>
      </c>
      <c r="J3381">
        <v>668.27</v>
      </c>
      <c r="K3381">
        <v>502.54</v>
      </c>
      <c r="L3381">
        <v>4991308.63</v>
      </c>
      <c r="M3381">
        <v>3753471.26</v>
      </c>
      <c r="N3381">
        <v>1237837.3700000001</v>
      </c>
    </row>
    <row r="3382" spans="1:14">
      <c r="A3382" t="s">
        <v>26</v>
      </c>
      <c r="B3382" t="s">
        <v>176</v>
      </c>
      <c r="C3382" t="s">
        <v>25</v>
      </c>
      <c r="D3382" t="s">
        <v>17</v>
      </c>
      <c r="E3382" t="s">
        <v>29</v>
      </c>
      <c r="F3382" s="18">
        <v>40191</v>
      </c>
      <c r="G3382">
        <v>730236184</v>
      </c>
      <c r="H3382" s="18">
        <v>40223</v>
      </c>
      <c r="I3382">
        <v>1969</v>
      </c>
      <c r="J3382">
        <v>47.45</v>
      </c>
      <c r="K3382">
        <v>31.79</v>
      </c>
      <c r="L3382">
        <v>93429.05</v>
      </c>
      <c r="M3382">
        <v>62594.51</v>
      </c>
      <c r="N3382">
        <v>30834.54</v>
      </c>
    </row>
    <row r="3383" spans="1:14">
      <c r="A3383" t="s">
        <v>26</v>
      </c>
      <c r="B3383" t="s">
        <v>203</v>
      </c>
      <c r="C3383" t="s">
        <v>20</v>
      </c>
      <c r="D3383" t="s">
        <v>21</v>
      </c>
      <c r="E3383" t="s">
        <v>29</v>
      </c>
      <c r="F3383" s="18">
        <v>42844</v>
      </c>
      <c r="G3383">
        <v>583301341</v>
      </c>
      <c r="H3383" s="18">
        <v>42868</v>
      </c>
      <c r="I3383">
        <v>684</v>
      </c>
      <c r="J3383">
        <v>152.58000000000001</v>
      </c>
      <c r="K3383">
        <v>97.44</v>
      </c>
      <c r="L3383">
        <v>104364.72</v>
      </c>
      <c r="M3383">
        <v>66648.960000000006</v>
      </c>
      <c r="N3383">
        <v>37715.760000000002</v>
      </c>
    </row>
    <row r="3384" spans="1:14">
      <c r="A3384" t="s">
        <v>40</v>
      </c>
      <c r="B3384" t="s">
        <v>165</v>
      </c>
      <c r="C3384" t="s">
        <v>25</v>
      </c>
      <c r="D3384" t="s">
        <v>17</v>
      </c>
      <c r="E3384" t="s">
        <v>29</v>
      </c>
      <c r="F3384" s="18">
        <v>42661</v>
      </c>
      <c r="G3384">
        <v>292624127</v>
      </c>
      <c r="H3384" s="18">
        <v>42687</v>
      </c>
      <c r="I3384">
        <v>2837</v>
      </c>
      <c r="J3384">
        <v>47.45</v>
      </c>
      <c r="K3384">
        <v>31.79</v>
      </c>
      <c r="L3384">
        <v>134615.65</v>
      </c>
      <c r="M3384">
        <v>90188.23</v>
      </c>
      <c r="N3384">
        <v>44427.42</v>
      </c>
    </row>
    <row r="3385" spans="1:14">
      <c r="A3385" t="s">
        <v>14</v>
      </c>
      <c r="B3385" t="s">
        <v>157</v>
      </c>
      <c r="C3385" t="s">
        <v>25</v>
      </c>
      <c r="D3385" t="s">
        <v>17</v>
      </c>
      <c r="E3385" t="s">
        <v>22</v>
      </c>
      <c r="F3385" s="18">
        <v>40655</v>
      </c>
      <c r="G3385">
        <v>220753371</v>
      </c>
      <c r="H3385" s="18">
        <v>40656</v>
      </c>
      <c r="I3385">
        <v>4683</v>
      </c>
      <c r="J3385">
        <v>47.45</v>
      </c>
      <c r="K3385">
        <v>31.79</v>
      </c>
      <c r="L3385">
        <v>222208.35</v>
      </c>
      <c r="M3385">
        <v>148872.57</v>
      </c>
      <c r="N3385">
        <v>73335.78</v>
      </c>
    </row>
    <row r="3386" spans="1:14">
      <c r="A3386" t="s">
        <v>23</v>
      </c>
      <c r="B3386" t="s">
        <v>106</v>
      </c>
      <c r="C3386" t="s">
        <v>45</v>
      </c>
      <c r="D3386" t="s">
        <v>17</v>
      </c>
      <c r="E3386" t="s">
        <v>37</v>
      </c>
      <c r="F3386" s="18">
        <v>40993</v>
      </c>
      <c r="G3386">
        <v>350550401</v>
      </c>
      <c r="H3386" s="18">
        <v>41021</v>
      </c>
      <c r="I3386">
        <v>4508</v>
      </c>
      <c r="J3386">
        <v>437.2</v>
      </c>
      <c r="K3386">
        <v>263.33</v>
      </c>
      <c r="L3386">
        <v>1970897.6</v>
      </c>
      <c r="M3386">
        <v>1187091.6399999999</v>
      </c>
      <c r="N3386">
        <v>783805.96</v>
      </c>
    </row>
    <row r="3387" spans="1:14">
      <c r="A3387" t="s">
        <v>31</v>
      </c>
      <c r="B3387" t="s">
        <v>42</v>
      </c>
      <c r="C3387" t="s">
        <v>28</v>
      </c>
      <c r="D3387" t="s">
        <v>21</v>
      </c>
      <c r="E3387" t="s">
        <v>29</v>
      </c>
      <c r="F3387" s="18">
        <v>41314</v>
      </c>
      <c r="G3387">
        <v>735189044</v>
      </c>
      <c r="H3387" s="18">
        <v>41336</v>
      </c>
      <c r="I3387">
        <v>7631</v>
      </c>
      <c r="J3387">
        <v>205.7</v>
      </c>
      <c r="K3387">
        <v>117.11</v>
      </c>
      <c r="L3387">
        <v>1569696.7</v>
      </c>
      <c r="M3387">
        <v>893666.41</v>
      </c>
      <c r="N3387">
        <v>676030.29</v>
      </c>
    </row>
    <row r="3388" spans="1:14">
      <c r="A3388" t="s">
        <v>40</v>
      </c>
      <c r="B3388" t="s">
        <v>92</v>
      </c>
      <c r="C3388" t="s">
        <v>28</v>
      </c>
      <c r="D3388" t="s">
        <v>21</v>
      </c>
      <c r="E3388" t="s">
        <v>18</v>
      </c>
      <c r="F3388" s="18">
        <v>42415</v>
      </c>
      <c r="G3388">
        <v>148155629</v>
      </c>
      <c r="H3388" s="18">
        <v>42429</v>
      </c>
      <c r="I3388">
        <v>1398</v>
      </c>
      <c r="J3388">
        <v>205.7</v>
      </c>
      <c r="K3388">
        <v>117.11</v>
      </c>
      <c r="L3388">
        <v>287568.59999999998</v>
      </c>
      <c r="M3388">
        <v>163719.78</v>
      </c>
      <c r="N3388">
        <v>123848.82</v>
      </c>
    </row>
    <row r="3389" spans="1:14">
      <c r="A3389" t="s">
        <v>14</v>
      </c>
      <c r="B3389" t="s">
        <v>158</v>
      </c>
      <c r="C3389" t="s">
        <v>50</v>
      </c>
      <c r="D3389" t="s">
        <v>21</v>
      </c>
      <c r="E3389" t="s">
        <v>22</v>
      </c>
      <c r="F3389" s="18">
        <v>41330</v>
      </c>
      <c r="G3389">
        <v>133248984</v>
      </c>
      <c r="H3389" s="18">
        <v>41350</v>
      </c>
      <c r="I3389">
        <v>190</v>
      </c>
      <c r="J3389">
        <v>421.89</v>
      </c>
      <c r="K3389">
        <v>364.69</v>
      </c>
      <c r="L3389">
        <v>80159.100000000006</v>
      </c>
      <c r="M3389">
        <v>69291.100000000006</v>
      </c>
      <c r="N3389">
        <v>10868</v>
      </c>
    </row>
    <row r="3390" spans="1:14">
      <c r="A3390" t="s">
        <v>40</v>
      </c>
      <c r="B3390" t="s">
        <v>221</v>
      </c>
      <c r="C3390" t="s">
        <v>71</v>
      </c>
      <c r="D3390" t="s">
        <v>21</v>
      </c>
      <c r="E3390" t="s">
        <v>29</v>
      </c>
      <c r="F3390" s="18">
        <v>41017</v>
      </c>
      <c r="G3390">
        <v>954580438</v>
      </c>
      <c r="H3390" s="18">
        <v>41040</v>
      </c>
      <c r="I3390">
        <v>419</v>
      </c>
      <c r="J3390">
        <v>154.06</v>
      </c>
      <c r="K3390">
        <v>90.93</v>
      </c>
      <c r="L3390">
        <v>64551.14</v>
      </c>
      <c r="M3390">
        <v>38099.67</v>
      </c>
      <c r="N3390">
        <v>26451.47</v>
      </c>
    </row>
    <row r="3391" spans="1:14">
      <c r="A3391" t="s">
        <v>14</v>
      </c>
      <c r="B3391" t="s">
        <v>55</v>
      </c>
      <c r="C3391" t="s">
        <v>20</v>
      </c>
      <c r="D3391" t="s">
        <v>21</v>
      </c>
      <c r="E3391" t="s">
        <v>29</v>
      </c>
      <c r="F3391" s="18">
        <v>40671</v>
      </c>
      <c r="G3391">
        <v>246573817</v>
      </c>
      <c r="H3391" s="18">
        <v>40711</v>
      </c>
      <c r="I3391">
        <v>5527</v>
      </c>
      <c r="J3391">
        <v>152.58000000000001</v>
      </c>
      <c r="K3391">
        <v>97.44</v>
      </c>
      <c r="L3391">
        <v>843309.66</v>
      </c>
      <c r="M3391">
        <v>538550.88</v>
      </c>
      <c r="N3391">
        <v>304758.78000000003</v>
      </c>
    </row>
    <row r="3392" spans="1:14">
      <c r="A3392" t="s">
        <v>34</v>
      </c>
      <c r="B3392" t="s">
        <v>60</v>
      </c>
      <c r="C3392" t="s">
        <v>25</v>
      </c>
      <c r="D3392" t="s">
        <v>21</v>
      </c>
      <c r="E3392" t="s">
        <v>29</v>
      </c>
      <c r="F3392" s="18">
        <v>42644</v>
      </c>
      <c r="G3392">
        <v>663965451</v>
      </c>
      <c r="H3392" s="18">
        <v>42648</v>
      </c>
      <c r="I3392">
        <v>987</v>
      </c>
      <c r="J3392">
        <v>47.45</v>
      </c>
      <c r="K3392">
        <v>31.79</v>
      </c>
      <c r="L3392">
        <v>46833.15</v>
      </c>
      <c r="M3392">
        <v>31376.73</v>
      </c>
      <c r="N3392">
        <v>15456.42</v>
      </c>
    </row>
    <row r="3393" spans="1:14">
      <c r="A3393" t="s">
        <v>53</v>
      </c>
      <c r="B3393" t="s">
        <v>54</v>
      </c>
      <c r="C3393" t="s">
        <v>79</v>
      </c>
      <c r="D3393" t="s">
        <v>21</v>
      </c>
      <c r="E3393" t="s">
        <v>37</v>
      </c>
      <c r="F3393" s="18">
        <v>42762</v>
      </c>
      <c r="G3393">
        <v>431804168</v>
      </c>
      <c r="H3393" s="18">
        <v>42800</v>
      </c>
      <c r="I3393">
        <v>9304</v>
      </c>
      <c r="J3393">
        <v>668.27</v>
      </c>
      <c r="K3393">
        <v>502.54</v>
      </c>
      <c r="L3393">
        <v>6217584.0800000001</v>
      </c>
      <c r="M3393">
        <v>4675632.16</v>
      </c>
      <c r="N3393">
        <v>1541951.92</v>
      </c>
    </row>
    <row r="3394" spans="1:14">
      <c r="A3394" t="s">
        <v>26</v>
      </c>
      <c r="B3394" t="s">
        <v>75</v>
      </c>
      <c r="C3394" t="s">
        <v>20</v>
      </c>
      <c r="D3394" t="s">
        <v>17</v>
      </c>
      <c r="E3394" t="s">
        <v>18</v>
      </c>
      <c r="F3394" s="18">
        <v>42770</v>
      </c>
      <c r="G3394">
        <v>995451295</v>
      </c>
      <c r="H3394" s="18">
        <v>42794</v>
      </c>
      <c r="I3394">
        <v>5014</v>
      </c>
      <c r="J3394">
        <v>152.58000000000001</v>
      </c>
      <c r="K3394">
        <v>97.44</v>
      </c>
      <c r="L3394">
        <v>765036.12</v>
      </c>
      <c r="M3394">
        <v>488564.16</v>
      </c>
      <c r="N3394">
        <v>276471.96000000002</v>
      </c>
    </row>
    <row r="3395" spans="1:14">
      <c r="A3395" t="s">
        <v>40</v>
      </c>
      <c r="B3395" t="s">
        <v>153</v>
      </c>
      <c r="C3395" t="s">
        <v>59</v>
      </c>
      <c r="D3395" t="s">
        <v>21</v>
      </c>
      <c r="E3395" t="s">
        <v>37</v>
      </c>
      <c r="F3395" s="18">
        <v>40656</v>
      </c>
      <c r="G3395">
        <v>270580661</v>
      </c>
      <c r="H3395" s="18">
        <v>40691</v>
      </c>
      <c r="I3395">
        <v>9685</v>
      </c>
      <c r="J3395">
        <v>9.33</v>
      </c>
      <c r="K3395">
        <v>6.92</v>
      </c>
      <c r="L3395">
        <v>90361.05</v>
      </c>
      <c r="M3395">
        <v>67020.2</v>
      </c>
      <c r="N3395">
        <v>23340.85</v>
      </c>
    </row>
    <row r="3396" spans="1:14">
      <c r="A3396" t="s">
        <v>23</v>
      </c>
      <c r="B3396" t="s">
        <v>83</v>
      </c>
      <c r="C3396" t="s">
        <v>33</v>
      </c>
      <c r="D3396" t="s">
        <v>17</v>
      </c>
      <c r="E3396" t="s">
        <v>22</v>
      </c>
      <c r="F3396" s="18">
        <v>40325</v>
      </c>
      <c r="G3396">
        <v>293178594</v>
      </c>
      <c r="H3396" s="18">
        <v>40330</v>
      </c>
      <c r="I3396">
        <v>6916</v>
      </c>
      <c r="J3396">
        <v>81.73</v>
      </c>
      <c r="K3396">
        <v>56.67</v>
      </c>
      <c r="L3396">
        <v>565244.68000000005</v>
      </c>
      <c r="M3396">
        <v>391929.72</v>
      </c>
      <c r="N3396">
        <v>173314.96</v>
      </c>
    </row>
    <row r="3397" spans="1:14">
      <c r="A3397" t="s">
        <v>40</v>
      </c>
      <c r="B3397" t="s">
        <v>78</v>
      </c>
      <c r="C3397" t="s">
        <v>79</v>
      </c>
      <c r="D3397" t="s">
        <v>21</v>
      </c>
      <c r="E3397" t="s">
        <v>22</v>
      </c>
      <c r="F3397" s="18">
        <v>41926</v>
      </c>
      <c r="G3397">
        <v>469543921</v>
      </c>
      <c r="H3397" s="18">
        <v>41937</v>
      </c>
      <c r="I3397">
        <v>7336</v>
      </c>
      <c r="J3397">
        <v>668.27</v>
      </c>
      <c r="K3397">
        <v>502.54</v>
      </c>
      <c r="L3397">
        <v>4902428.72</v>
      </c>
      <c r="M3397">
        <v>3686633.44</v>
      </c>
      <c r="N3397">
        <v>1215795.28</v>
      </c>
    </row>
    <row r="3398" spans="1:14">
      <c r="A3398" t="s">
        <v>26</v>
      </c>
      <c r="B3398" t="s">
        <v>180</v>
      </c>
      <c r="C3398" t="s">
        <v>36</v>
      </c>
      <c r="D3398" t="s">
        <v>17</v>
      </c>
      <c r="E3398" t="s">
        <v>18</v>
      </c>
      <c r="F3398" s="18">
        <v>40462</v>
      </c>
      <c r="G3398">
        <v>726287972</v>
      </c>
      <c r="H3398" s="18">
        <v>40501</v>
      </c>
      <c r="I3398">
        <v>3606</v>
      </c>
      <c r="J3398">
        <v>109.28</v>
      </c>
      <c r="K3398">
        <v>35.840000000000003</v>
      </c>
      <c r="L3398">
        <v>394063.68</v>
      </c>
      <c r="M3398">
        <v>129239.03999999999</v>
      </c>
      <c r="N3398">
        <v>264824.64</v>
      </c>
    </row>
    <row r="3399" spans="1:14">
      <c r="A3399" t="s">
        <v>40</v>
      </c>
      <c r="B3399" t="s">
        <v>69</v>
      </c>
      <c r="C3399" t="s">
        <v>33</v>
      </c>
      <c r="D3399" t="s">
        <v>21</v>
      </c>
      <c r="E3399" t="s">
        <v>22</v>
      </c>
      <c r="F3399" s="18">
        <v>41008</v>
      </c>
      <c r="G3399">
        <v>160334575</v>
      </c>
      <c r="H3399" s="18">
        <v>41022</v>
      </c>
      <c r="I3399">
        <v>5418</v>
      </c>
      <c r="J3399">
        <v>81.73</v>
      </c>
      <c r="K3399">
        <v>56.67</v>
      </c>
      <c r="L3399">
        <v>442813.14</v>
      </c>
      <c r="M3399">
        <v>307038.06</v>
      </c>
      <c r="N3399">
        <v>135775.07999999999</v>
      </c>
    </row>
    <row r="3400" spans="1:14">
      <c r="A3400" t="s">
        <v>40</v>
      </c>
      <c r="B3400" t="s">
        <v>102</v>
      </c>
      <c r="C3400" t="s">
        <v>71</v>
      </c>
      <c r="D3400" t="s">
        <v>17</v>
      </c>
      <c r="E3400" t="s">
        <v>22</v>
      </c>
      <c r="F3400" s="18">
        <v>40729</v>
      </c>
      <c r="G3400">
        <v>188920056</v>
      </c>
      <c r="H3400" s="18">
        <v>40754</v>
      </c>
      <c r="I3400">
        <v>4498</v>
      </c>
      <c r="J3400">
        <v>154.06</v>
      </c>
      <c r="K3400">
        <v>90.93</v>
      </c>
      <c r="L3400">
        <v>692961.88</v>
      </c>
      <c r="M3400">
        <v>409003.14</v>
      </c>
      <c r="N3400">
        <v>283958.74</v>
      </c>
    </row>
    <row r="3401" spans="1:14">
      <c r="A3401" t="s">
        <v>40</v>
      </c>
      <c r="B3401" t="s">
        <v>91</v>
      </c>
      <c r="C3401" t="s">
        <v>33</v>
      </c>
      <c r="D3401" t="s">
        <v>17</v>
      </c>
      <c r="E3401" t="s">
        <v>37</v>
      </c>
      <c r="F3401" s="18">
        <v>41328</v>
      </c>
      <c r="G3401">
        <v>499593245</v>
      </c>
      <c r="H3401" s="18">
        <v>41377</v>
      </c>
      <c r="I3401">
        <v>9598</v>
      </c>
      <c r="J3401">
        <v>81.73</v>
      </c>
      <c r="K3401">
        <v>56.67</v>
      </c>
      <c r="L3401">
        <v>784444.54</v>
      </c>
      <c r="M3401">
        <v>543918.66</v>
      </c>
      <c r="N3401">
        <v>240525.88</v>
      </c>
    </row>
    <row r="3402" spans="1:14">
      <c r="A3402" t="s">
        <v>34</v>
      </c>
      <c r="B3402" t="s">
        <v>195</v>
      </c>
      <c r="C3402" t="s">
        <v>43</v>
      </c>
      <c r="D3402" t="s">
        <v>21</v>
      </c>
      <c r="E3402" t="s">
        <v>22</v>
      </c>
      <c r="F3402" s="18">
        <v>42130</v>
      </c>
      <c r="G3402">
        <v>400215470</v>
      </c>
      <c r="H3402" s="18">
        <v>42156</v>
      </c>
      <c r="I3402">
        <v>1506</v>
      </c>
      <c r="J3402">
        <v>651.21</v>
      </c>
      <c r="K3402">
        <v>524.96</v>
      </c>
      <c r="L3402">
        <v>980722.26</v>
      </c>
      <c r="M3402">
        <v>790589.76</v>
      </c>
      <c r="N3402">
        <v>190132.5</v>
      </c>
    </row>
    <row r="3403" spans="1:14">
      <c r="A3403" t="s">
        <v>23</v>
      </c>
      <c r="B3403" t="s">
        <v>218</v>
      </c>
      <c r="C3403" t="s">
        <v>16</v>
      </c>
      <c r="D3403" t="s">
        <v>17</v>
      </c>
      <c r="E3403" t="s">
        <v>37</v>
      </c>
      <c r="F3403" s="18">
        <v>41469</v>
      </c>
      <c r="G3403">
        <v>168960559</v>
      </c>
      <c r="H3403" s="18">
        <v>41505</v>
      </c>
      <c r="I3403">
        <v>8039</v>
      </c>
      <c r="J3403">
        <v>255.28</v>
      </c>
      <c r="K3403">
        <v>159.41999999999999</v>
      </c>
      <c r="L3403">
        <v>2052195.92</v>
      </c>
      <c r="M3403">
        <v>1281577.3799999999</v>
      </c>
      <c r="N3403">
        <v>770618.54</v>
      </c>
    </row>
    <row r="3404" spans="1:14">
      <c r="A3404" t="s">
        <v>31</v>
      </c>
      <c r="B3404" t="s">
        <v>145</v>
      </c>
      <c r="C3404" t="s">
        <v>43</v>
      </c>
      <c r="D3404" t="s">
        <v>21</v>
      </c>
      <c r="E3404" t="s">
        <v>18</v>
      </c>
      <c r="F3404" s="18">
        <v>40831</v>
      </c>
      <c r="G3404">
        <v>604314839</v>
      </c>
      <c r="H3404" s="18">
        <v>40851</v>
      </c>
      <c r="I3404">
        <v>9045</v>
      </c>
      <c r="J3404">
        <v>651.21</v>
      </c>
      <c r="K3404">
        <v>524.96</v>
      </c>
      <c r="L3404">
        <v>5890194.4500000002</v>
      </c>
      <c r="M3404">
        <v>4748263.2</v>
      </c>
      <c r="N3404">
        <v>1141931.25</v>
      </c>
    </row>
    <row r="3405" spans="1:14">
      <c r="A3405" t="s">
        <v>26</v>
      </c>
      <c r="B3405" t="s">
        <v>141</v>
      </c>
      <c r="C3405" t="s">
        <v>20</v>
      </c>
      <c r="D3405" t="s">
        <v>21</v>
      </c>
      <c r="E3405" t="s">
        <v>29</v>
      </c>
      <c r="F3405" s="18">
        <v>40709</v>
      </c>
      <c r="G3405">
        <v>775077140</v>
      </c>
      <c r="H3405" s="18">
        <v>40716</v>
      </c>
      <c r="I3405">
        <v>1404</v>
      </c>
      <c r="J3405">
        <v>152.58000000000001</v>
      </c>
      <c r="K3405">
        <v>97.44</v>
      </c>
      <c r="L3405">
        <v>214222.32</v>
      </c>
      <c r="M3405">
        <v>136805.76000000001</v>
      </c>
      <c r="N3405">
        <v>77416.56</v>
      </c>
    </row>
    <row r="3406" spans="1:14">
      <c r="A3406" t="s">
        <v>23</v>
      </c>
      <c r="B3406" t="s">
        <v>159</v>
      </c>
      <c r="C3406" t="s">
        <v>25</v>
      </c>
      <c r="D3406" t="s">
        <v>21</v>
      </c>
      <c r="E3406" t="s">
        <v>18</v>
      </c>
      <c r="F3406" s="18">
        <v>41984</v>
      </c>
      <c r="G3406">
        <v>270358788</v>
      </c>
      <c r="H3406" s="18">
        <v>42028</v>
      </c>
      <c r="I3406">
        <v>4028</v>
      </c>
      <c r="J3406">
        <v>47.45</v>
      </c>
      <c r="K3406">
        <v>31.79</v>
      </c>
      <c r="L3406">
        <v>191128.6</v>
      </c>
      <c r="M3406">
        <v>128050.12</v>
      </c>
      <c r="N3406">
        <v>63078.48</v>
      </c>
    </row>
    <row r="3407" spans="1:14">
      <c r="A3407" t="s">
        <v>40</v>
      </c>
      <c r="B3407" t="s">
        <v>65</v>
      </c>
      <c r="C3407" t="s">
        <v>36</v>
      </c>
      <c r="D3407" t="s">
        <v>17</v>
      </c>
      <c r="E3407" t="s">
        <v>22</v>
      </c>
      <c r="F3407" s="18">
        <v>41780</v>
      </c>
      <c r="G3407">
        <v>549583613</v>
      </c>
      <c r="H3407" s="18">
        <v>41788</v>
      </c>
      <c r="I3407">
        <v>2859</v>
      </c>
      <c r="J3407">
        <v>109.28</v>
      </c>
      <c r="K3407">
        <v>35.840000000000003</v>
      </c>
      <c r="L3407">
        <v>312431.52</v>
      </c>
      <c r="M3407">
        <v>102466.56</v>
      </c>
      <c r="N3407">
        <v>209964.96</v>
      </c>
    </row>
    <row r="3408" spans="1:14">
      <c r="A3408" t="s">
        <v>31</v>
      </c>
      <c r="B3408" t="s">
        <v>61</v>
      </c>
      <c r="C3408" t="s">
        <v>16</v>
      </c>
      <c r="D3408" t="s">
        <v>21</v>
      </c>
      <c r="E3408" t="s">
        <v>37</v>
      </c>
      <c r="F3408" s="18">
        <v>40372</v>
      </c>
      <c r="G3408">
        <v>892487943</v>
      </c>
      <c r="H3408" s="18">
        <v>40421</v>
      </c>
      <c r="I3408">
        <v>5870</v>
      </c>
      <c r="J3408">
        <v>255.28</v>
      </c>
      <c r="K3408">
        <v>159.41999999999999</v>
      </c>
      <c r="L3408">
        <v>1498493.6</v>
      </c>
      <c r="M3408">
        <v>935795.4</v>
      </c>
      <c r="N3408">
        <v>562698.19999999995</v>
      </c>
    </row>
    <row r="3409" spans="1:14">
      <c r="A3409" t="s">
        <v>40</v>
      </c>
      <c r="B3409" t="s">
        <v>205</v>
      </c>
      <c r="C3409" t="s">
        <v>43</v>
      </c>
      <c r="D3409" t="s">
        <v>17</v>
      </c>
      <c r="E3409" t="s">
        <v>29</v>
      </c>
      <c r="F3409" s="18">
        <v>42575</v>
      </c>
      <c r="G3409">
        <v>649120604</v>
      </c>
      <c r="H3409" s="18">
        <v>42621</v>
      </c>
      <c r="I3409">
        <v>8067</v>
      </c>
      <c r="J3409">
        <v>651.21</v>
      </c>
      <c r="K3409">
        <v>524.96</v>
      </c>
      <c r="L3409">
        <v>5253311.07</v>
      </c>
      <c r="M3409">
        <v>4234852.32</v>
      </c>
      <c r="N3409">
        <v>1018458.75</v>
      </c>
    </row>
    <row r="3410" spans="1:14">
      <c r="A3410" t="s">
        <v>23</v>
      </c>
      <c r="B3410" t="s">
        <v>181</v>
      </c>
      <c r="C3410" t="s">
        <v>33</v>
      </c>
      <c r="D3410" t="s">
        <v>21</v>
      </c>
      <c r="E3410" t="s">
        <v>18</v>
      </c>
      <c r="F3410" s="18">
        <v>42530</v>
      </c>
      <c r="G3410">
        <v>589842927</v>
      </c>
      <c r="H3410" s="18">
        <v>42579</v>
      </c>
      <c r="I3410">
        <v>6485</v>
      </c>
      <c r="J3410">
        <v>81.73</v>
      </c>
      <c r="K3410">
        <v>56.67</v>
      </c>
      <c r="L3410">
        <v>530019.05000000005</v>
      </c>
      <c r="M3410">
        <v>367504.95</v>
      </c>
      <c r="N3410">
        <v>162514.1</v>
      </c>
    </row>
    <row r="3411" spans="1:14">
      <c r="A3411" t="s">
        <v>23</v>
      </c>
      <c r="B3411" t="s">
        <v>112</v>
      </c>
      <c r="C3411" t="s">
        <v>28</v>
      </c>
      <c r="D3411" t="s">
        <v>21</v>
      </c>
      <c r="E3411" t="s">
        <v>22</v>
      </c>
      <c r="F3411" s="18">
        <v>41680</v>
      </c>
      <c r="G3411">
        <v>655328738</v>
      </c>
      <c r="H3411" s="18">
        <v>41720</v>
      </c>
      <c r="I3411">
        <v>5191</v>
      </c>
      <c r="J3411">
        <v>205.7</v>
      </c>
      <c r="K3411">
        <v>117.11</v>
      </c>
      <c r="L3411">
        <v>1067788.7</v>
      </c>
      <c r="M3411">
        <v>607918.01</v>
      </c>
      <c r="N3411">
        <v>459870.69</v>
      </c>
    </row>
    <row r="3412" spans="1:14">
      <c r="A3412" t="s">
        <v>23</v>
      </c>
      <c r="B3412" t="s">
        <v>159</v>
      </c>
      <c r="C3412" t="s">
        <v>71</v>
      </c>
      <c r="D3412" t="s">
        <v>17</v>
      </c>
      <c r="E3412" t="s">
        <v>18</v>
      </c>
      <c r="F3412" s="18">
        <v>41858</v>
      </c>
      <c r="G3412">
        <v>406564366</v>
      </c>
      <c r="H3412" s="18">
        <v>41876</v>
      </c>
      <c r="I3412">
        <v>286</v>
      </c>
      <c r="J3412">
        <v>154.06</v>
      </c>
      <c r="K3412">
        <v>90.93</v>
      </c>
      <c r="L3412">
        <v>44061.16</v>
      </c>
      <c r="M3412">
        <v>26005.98</v>
      </c>
      <c r="N3412">
        <v>18055.18</v>
      </c>
    </row>
    <row r="3413" spans="1:14">
      <c r="A3413" t="s">
        <v>23</v>
      </c>
      <c r="B3413" t="s">
        <v>171</v>
      </c>
      <c r="C3413" t="s">
        <v>36</v>
      </c>
      <c r="D3413" t="s">
        <v>17</v>
      </c>
      <c r="E3413" t="s">
        <v>37</v>
      </c>
      <c r="F3413" s="18">
        <v>41137</v>
      </c>
      <c r="G3413">
        <v>374848639</v>
      </c>
      <c r="H3413" s="18">
        <v>41158</v>
      </c>
      <c r="I3413">
        <v>4897</v>
      </c>
      <c r="J3413">
        <v>109.28</v>
      </c>
      <c r="K3413">
        <v>35.840000000000003</v>
      </c>
      <c r="L3413">
        <v>535144.16</v>
      </c>
      <c r="M3413">
        <v>175508.48000000001</v>
      </c>
      <c r="N3413">
        <v>359635.68</v>
      </c>
    </row>
    <row r="3414" spans="1:14">
      <c r="A3414" t="s">
        <v>40</v>
      </c>
      <c r="B3414" t="s">
        <v>86</v>
      </c>
      <c r="C3414" t="s">
        <v>33</v>
      </c>
      <c r="D3414" t="s">
        <v>17</v>
      </c>
      <c r="E3414" t="s">
        <v>29</v>
      </c>
      <c r="F3414" s="18">
        <v>40743</v>
      </c>
      <c r="G3414">
        <v>711792886</v>
      </c>
      <c r="H3414" s="18">
        <v>40792</v>
      </c>
      <c r="I3414">
        <v>4187</v>
      </c>
      <c r="J3414">
        <v>81.73</v>
      </c>
      <c r="K3414">
        <v>56.67</v>
      </c>
      <c r="L3414">
        <v>342203.51</v>
      </c>
      <c r="M3414">
        <v>237277.29</v>
      </c>
      <c r="N3414">
        <v>104926.22</v>
      </c>
    </row>
    <row r="3415" spans="1:14">
      <c r="A3415" t="s">
        <v>40</v>
      </c>
      <c r="B3415" t="s">
        <v>101</v>
      </c>
      <c r="C3415" t="s">
        <v>59</v>
      </c>
      <c r="D3415" t="s">
        <v>17</v>
      </c>
      <c r="E3415" t="s">
        <v>29</v>
      </c>
      <c r="F3415" s="18">
        <v>40912</v>
      </c>
      <c r="G3415">
        <v>739320933</v>
      </c>
      <c r="H3415" s="18">
        <v>40949</v>
      </c>
      <c r="I3415">
        <v>348</v>
      </c>
      <c r="J3415">
        <v>9.33</v>
      </c>
      <c r="K3415">
        <v>6.92</v>
      </c>
      <c r="L3415">
        <v>3246.84</v>
      </c>
      <c r="M3415">
        <v>2408.16</v>
      </c>
      <c r="N3415">
        <v>838.68</v>
      </c>
    </row>
    <row r="3416" spans="1:14">
      <c r="A3416" t="s">
        <v>40</v>
      </c>
      <c r="B3416" t="s">
        <v>167</v>
      </c>
      <c r="C3416" t="s">
        <v>33</v>
      </c>
      <c r="D3416" t="s">
        <v>17</v>
      </c>
      <c r="E3416" t="s">
        <v>29</v>
      </c>
      <c r="F3416" s="18">
        <v>42265</v>
      </c>
      <c r="G3416">
        <v>299669110</v>
      </c>
      <c r="H3416" s="18">
        <v>42303</v>
      </c>
      <c r="I3416">
        <v>7604</v>
      </c>
      <c r="J3416">
        <v>81.73</v>
      </c>
      <c r="K3416">
        <v>56.67</v>
      </c>
      <c r="L3416">
        <v>621474.92000000004</v>
      </c>
      <c r="M3416">
        <v>430918.68</v>
      </c>
      <c r="N3416">
        <v>190556.24</v>
      </c>
    </row>
    <row r="3417" spans="1:14">
      <c r="A3417" t="s">
        <v>14</v>
      </c>
      <c r="B3417" t="s">
        <v>108</v>
      </c>
      <c r="C3417" t="s">
        <v>16</v>
      </c>
      <c r="D3417" t="s">
        <v>21</v>
      </c>
      <c r="E3417" t="s">
        <v>37</v>
      </c>
      <c r="F3417" s="18">
        <v>41665</v>
      </c>
      <c r="G3417">
        <v>205386245</v>
      </c>
      <c r="H3417" s="18">
        <v>41707</v>
      </c>
      <c r="I3417">
        <v>7209</v>
      </c>
      <c r="J3417">
        <v>255.28</v>
      </c>
      <c r="K3417">
        <v>159.41999999999999</v>
      </c>
      <c r="L3417">
        <v>1840313.52</v>
      </c>
      <c r="M3417">
        <v>1149258.78</v>
      </c>
      <c r="N3417">
        <v>691054.74</v>
      </c>
    </row>
    <row r="3418" spans="1:14">
      <c r="A3418" t="s">
        <v>14</v>
      </c>
      <c r="B3418" t="s">
        <v>115</v>
      </c>
      <c r="C3418" t="s">
        <v>45</v>
      </c>
      <c r="D3418" t="s">
        <v>21</v>
      </c>
      <c r="E3418" t="s">
        <v>18</v>
      </c>
      <c r="F3418" s="18">
        <v>41896</v>
      </c>
      <c r="G3418">
        <v>889333665</v>
      </c>
      <c r="H3418" s="18">
        <v>41897</v>
      </c>
      <c r="I3418">
        <v>2449</v>
      </c>
      <c r="J3418">
        <v>437.2</v>
      </c>
      <c r="K3418">
        <v>263.33</v>
      </c>
      <c r="L3418">
        <v>1070702.8</v>
      </c>
      <c r="M3418">
        <v>644895.17000000004</v>
      </c>
      <c r="N3418">
        <v>425807.63</v>
      </c>
    </row>
    <row r="3419" spans="1:14">
      <c r="A3419" t="s">
        <v>31</v>
      </c>
      <c r="B3419" t="s">
        <v>177</v>
      </c>
      <c r="C3419" t="s">
        <v>71</v>
      </c>
      <c r="D3419" t="s">
        <v>21</v>
      </c>
      <c r="E3419" t="s">
        <v>29</v>
      </c>
      <c r="F3419" s="18">
        <v>41981</v>
      </c>
      <c r="G3419">
        <v>154685199</v>
      </c>
      <c r="H3419" s="18">
        <v>41988</v>
      </c>
      <c r="I3419">
        <v>3643</v>
      </c>
      <c r="J3419">
        <v>154.06</v>
      </c>
      <c r="K3419">
        <v>90.93</v>
      </c>
      <c r="L3419">
        <v>561240.57999999996</v>
      </c>
      <c r="M3419">
        <v>331257.99</v>
      </c>
      <c r="N3419">
        <v>229982.59</v>
      </c>
    </row>
    <row r="3420" spans="1:14">
      <c r="A3420" t="s">
        <v>34</v>
      </c>
      <c r="B3420" t="s">
        <v>182</v>
      </c>
      <c r="C3420" t="s">
        <v>28</v>
      </c>
      <c r="D3420" t="s">
        <v>21</v>
      </c>
      <c r="E3420" t="s">
        <v>22</v>
      </c>
      <c r="F3420" s="18">
        <v>41332</v>
      </c>
      <c r="G3420">
        <v>824927175</v>
      </c>
      <c r="H3420" s="18">
        <v>41346</v>
      </c>
      <c r="I3420">
        <v>3138</v>
      </c>
      <c r="J3420">
        <v>205.7</v>
      </c>
      <c r="K3420">
        <v>117.11</v>
      </c>
      <c r="L3420">
        <v>645486.6</v>
      </c>
      <c r="M3420">
        <v>367491.18</v>
      </c>
      <c r="N3420">
        <v>277995.42</v>
      </c>
    </row>
    <row r="3421" spans="1:14">
      <c r="A3421" t="s">
        <v>23</v>
      </c>
      <c r="B3421" t="s">
        <v>198</v>
      </c>
      <c r="C3421" t="s">
        <v>59</v>
      </c>
      <c r="D3421" t="s">
        <v>21</v>
      </c>
      <c r="E3421" t="s">
        <v>29</v>
      </c>
      <c r="F3421" s="18">
        <v>41135</v>
      </c>
      <c r="G3421">
        <v>393858420</v>
      </c>
      <c r="H3421" s="18">
        <v>41150</v>
      </c>
      <c r="I3421">
        <v>314</v>
      </c>
      <c r="J3421">
        <v>9.33</v>
      </c>
      <c r="K3421">
        <v>6.92</v>
      </c>
      <c r="L3421">
        <v>2929.62</v>
      </c>
      <c r="M3421">
        <v>2172.88</v>
      </c>
      <c r="N3421">
        <v>756.74</v>
      </c>
    </row>
    <row r="3422" spans="1:14">
      <c r="A3422" t="s">
        <v>53</v>
      </c>
      <c r="B3422" t="s">
        <v>54</v>
      </c>
      <c r="C3422" t="s">
        <v>33</v>
      </c>
      <c r="D3422" t="s">
        <v>17</v>
      </c>
      <c r="E3422" t="s">
        <v>18</v>
      </c>
      <c r="F3422" s="18">
        <v>40197</v>
      </c>
      <c r="G3422">
        <v>475590264</v>
      </c>
      <c r="H3422" s="18">
        <v>40213</v>
      </c>
      <c r="I3422">
        <v>6583</v>
      </c>
      <c r="J3422">
        <v>81.73</v>
      </c>
      <c r="K3422">
        <v>56.67</v>
      </c>
      <c r="L3422">
        <v>538028.59</v>
      </c>
      <c r="M3422">
        <v>373058.61</v>
      </c>
      <c r="N3422">
        <v>164969.98000000001</v>
      </c>
    </row>
    <row r="3423" spans="1:14">
      <c r="A3423" t="s">
        <v>31</v>
      </c>
      <c r="B3423" t="s">
        <v>49</v>
      </c>
      <c r="C3423" t="s">
        <v>79</v>
      </c>
      <c r="D3423" t="s">
        <v>17</v>
      </c>
      <c r="E3423" t="s">
        <v>18</v>
      </c>
      <c r="F3423" s="18">
        <v>41862</v>
      </c>
      <c r="G3423">
        <v>954546535</v>
      </c>
      <c r="H3423" s="18">
        <v>41872</v>
      </c>
      <c r="I3423">
        <v>387</v>
      </c>
      <c r="J3423">
        <v>668.27</v>
      </c>
      <c r="K3423">
        <v>502.54</v>
      </c>
      <c r="L3423">
        <v>258620.49</v>
      </c>
      <c r="M3423">
        <v>194482.98</v>
      </c>
      <c r="N3423">
        <v>64137.51</v>
      </c>
    </row>
    <row r="3424" spans="1:14">
      <c r="A3424" t="s">
        <v>23</v>
      </c>
      <c r="B3424" t="s">
        <v>120</v>
      </c>
      <c r="C3424" t="s">
        <v>25</v>
      </c>
      <c r="D3424" t="s">
        <v>17</v>
      </c>
      <c r="E3424" t="s">
        <v>22</v>
      </c>
      <c r="F3424" s="18">
        <v>41568</v>
      </c>
      <c r="G3424">
        <v>435463559</v>
      </c>
      <c r="H3424" s="18">
        <v>41574</v>
      </c>
      <c r="I3424">
        <v>2199</v>
      </c>
      <c r="J3424">
        <v>47.45</v>
      </c>
      <c r="K3424">
        <v>31.79</v>
      </c>
      <c r="L3424">
        <v>104342.55</v>
      </c>
      <c r="M3424">
        <v>69906.210000000006</v>
      </c>
      <c r="N3424">
        <v>34436.339999999997</v>
      </c>
    </row>
    <row r="3425" spans="1:14">
      <c r="A3425" t="s">
        <v>14</v>
      </c>
      <c r="B3425" t="s">
        <v>220</v>
      </c>
      <c r="C3425" t="s">
        <v>25</v>
      </c>
      <c r="D3425" t="s">
        <v>21</v>
      </c>
      <c r="E3425" t="s">
        <v>22</v>
      </c>
      <c r="F3425" s="18">
        <v>42054</v>
      </c>
      <c r="G3425">
        <v>293390166</v>
      </c>
      <c r="H3425" s="18">
        <v>42104</v>
      </c>
      <c r="I3425">
        <v>9525</v>
      </c>
      <c r="J3425">
        <v>47.45</v>
      </c>
      <c r="K3425">
        <v>31.79</v>
      </c>
      <c r="L3425">
        <v>451961.25</v>
      </c>
      <c r="M3425">
        <v>302799.75</v>
      </c>
      <c r="N3425">
        <v>149161.5</v>
      </c>
    </row>
    <row r="3426" spans="1:14">
      <c r="A3426" t="s">
        <v>40</v>
      </c>
      <c r="B3426" t="s">
        <v>136</v>
      </c>
      <c r="C3426" t="s">
        <v>25</v>
      </c>
      <c r="D3426" t="s">
        <v>21</v>
      </c>
      <c r="E3426" t="s">
        <v>37</v>
      </c>
      <c r="F3426" s="18">
        <v>40918</v>
      </c>
      <c r="G3426">
        <v>623687684</v>
      </c>
      <c r="H3426" s="18">
        <v>40968</v>
      </c>
      <c r="I3426">
        <v>1900</v>
      </c>
      <c r="J3426">
        <v>47.45</v>
      </c>
      <c r="K3426">
        <v>31.79</v>
      </c>
      <c r="L3426">
        <v>90155</v>
      </c>
      <c r="M3426">
        <v>60401</v>
      </c>
      <c r="N3426">
        <v>29754</v>
      </c>
    </row>
    <row r="3427" spans="1:14">
      <c r="A3427" t="s">
        <v>26</v>
      </c>
      <c r="B3427" t="s">
        <v>164</v>
      </c>
      <c r="C3427" t="s">
        <v>43</v>
      </c>
      <c r="D3427" t="s">
        <v>21</v>
      </c>
      <c r="E3427" t="s">
        <v>29</v>
      </c>
      <c r="F3427" s="18">
        <v>40296</v>
      </c>
      <c r="G3427">
        <v>692029941</v>
      </c>
      <c r="H3427" s="18">
        <v>40298</v>
      </c>
      <c r="I3427">
        <v>5893</v>
      </c>
      <c r="J3427">
        <v>651.21</v>
      </c>
      <c r="K3427">
        <v>524.96</v>
      </c>
      <c r="L3427">
        <v>3837580.53</v>
      </c>
      <c r="M3427">
        <v>3093589.28</v>
      </c>
      <c r="N3427">
        <v>743991.25</v>
      </c>
    </row>
    <row r="3428" spans="1:14">
      <c r="A3428" t="s">
        <v>23</v>
      </c>
      <c r="B3428" t="s">
        <v>175</v>
      </c>
      <c r="C3428" t="s">
        <v>71</v>
      </c>
      <c r="D3428" t="s">
        <v>21</v>
      </c>
      <c r="E3428" t="s">
        <v>22</v>
      </c>
      <c r="F3428" s="18">
        <v>42711</v>
      </c>
      <c r="G3428">
        <v>284403264</v>
      </c>
      <c r="H3428" s="18">
        <v>42731</v>
      </c>
      <c r="I3428">
        <v>101</v>
      </c>
      <c r="J3428">
        <v>154.06</v>
      </c>
      <c r="K3428">
        <v>90.93</v>
      </c>
      <c r="L3428">
        <v>15560.06</v>
      </c>
      <c r="M3428">
        <v>9183.93</v>
      </c>
      <c r="N3428">
        <v>6376.13</v>
      </c>
    </row>
    <row r="3429" spans="1:14">
      <c r="A3429" t="s">
        <v>31</v>
      </c>
      <c r="B3429" t="s">
        <v>190</v>
      </c>
      <c r="C3429" t="s">
        <v>28</v>
      </c>
      <c r="D3429" t="s">
        <v>21</v>
      </c>
      <c r="E3429" t="s">
        <v>29</v>
      </c>
      <c r="F3429" s="18">
        <v>41396</v>
      </c>
      <c r="G3429">
        <v>157106482</v>
      </c>
      <c r="H3429" s="18">
        <v>41397</v>
      </c>
      <c r="I3429">
        <v>154</v>
      </c>
      <c r="J3429">
        <v>205.7</v>
      </c>
      <c r="K3429">
        <v>117.11</v>
      </c>
      <c r="L3429">
        <v>31677.8</v>
      </c>
      <c r="M3429">
        <v>18034.939999999999</v>
      </c>
      <c r="N3429">
        <v>13642.86</v>
      </c>
    </row>
    <row r="3430" spans="1:14">
      <c r="A3430" t="s">
        <v>26</v>
      </c>
      <c r="B3430" t="s">
        <v>75</v>
      </c>
      <c r="C3430" t="s">
        <v>33</v>
      </c>
      <c r="D3430" t="s">
        <v>21</v>
      </c>
      <c r="E3430" t="s">
        <v>37</v>
      </c>
      <c r="F3430" s="18">
        <v>41036</v>
      </c>
      <c r="G3430">
        <v>686750924</v>
      </c>
      <c r="H3430" s="18">
        <v>41045</v>
      </c>
      <c r="I3430">
        <v>3714</v>
      </c>
      <c r="J3430">
        <v>81.73</v>
      </c>
      <c r="K3430">
        <v>56.67</v>
      </c>
      <c r="L3430">
        <v>303545.21999999997</v>
      </c>
      <c r="M3430">
        <v>210472.38</v>
      </c>
      <c r="N3430">
        <v>93072.84</v>
      </c>
    </row>
    <row r="3431" spans="1:14">
      <c r="A3431" t="s">
        <v>31</v>
      </c>
      <c r="B3431" t="s">
        <v>99</v>
      </c>
      <c r="C3431" t="s">
        <v>20</v>
      </c>
      <c r="D3431" t="s">
        <v>21</v>
      </c>
      <c r="E3431" t="s">
        <v>29</v>
      </c>
      <c r="F3431" s="18">
        <v>42555</v>
      </c>
      <c r="G3431">
        <v>520260417</v>
      </c>
      <c r="H3431" s="18">
        <v>42598</v>
      </c>
      <c r="I3431">
        <v>5474</v>
      </c>
      <c r="J3431">
        <v>152.58000000000001</v>
      </c>
      <c r="K3431">
        <v>97.44</v>
      </c>
      <c r="L3431">
        <v>835222.92</v>
      </c>
      <c r="M3431">
        <v>533386.56000000006</v>
      </c>
      <c r="N3431">
        <v>301836.36</v>
      </c>
    </row>
    <row r="3432" spans="1:14">
      <c r="A3432" t="s">
        <v>14</v>
      </c>
      <c r="B3432" t="s">
        <v>174</v>
      </c>
      <c r="C3432" t="s">
        <v>79</v>
      </c>
      <c r="D3432" t="s">
        <v>17</v>
      </c>
      <c r="E3432" t="s">
        <v>37</v>
      </c>
      <c r="F3432" s="18">
        <v>41737</v>
      </c>
      <c r="G3432">
        <v>624871289</v>
      </c>
      <c r="H3432" s="18">
        <v>41752</v>
      </c>
      <c r="I3432">
        <v>2155</v>
      </c>
      <c r="J3432">
        <v>668.27</v>
      </c>
      <c r="K3432">
        <v>502.54</v>
      </c>
      <c r="L3432">
        <v>1440121.85</v>
      </c>
      <c r="M3432">
        <v>1082973.7</v>
      </c>
      <c r="N3432">
        <v>357148.15</v>
      </c>
    </row>
    <row r="3433" spans="1:14">
      <c r="A3433" t="s">
        <v>34</v>
      </c>
      <c r="B3433" t="s">
        <v>215</v>
      </c>
      <c r="C3433" t="s">
        <v>28</v>
      </c>
      <c r="D3433" t="s">
        <v>17</v>
      </c>
      <c r="E3433" t="s">
        <v>22</v>
      </c>
      <c r="F3433" s="18">
        <v>41668</v>
      </c>
      <c r="G3433">
        <v>238132369</v>
      </c>
      <c r="H3433" s="18">
        <v>41699</v>
      </c>
      <c r="I3433">
        <v>7515</v>
      </c>
      <c r="J3433">
        <v>205.7</v>
      </c>
      <c r="K3433">
        <v>117.11</v>
      </c>
      <c r="L3433">
        <v>1545835.5</v>
      </c>
      <c r="M3433">
        <v>880081.65</v>
      </c>
      <c r="N3433">
        <v>665753.85</v>
      </c>
    </row>
    <row r="3434" spans="1:14">
      <c r="A3434" t="s">
        <v>23</v>
      </c>
      <c r="B3434" t="s">
        <v>217</v>
      </c>
      <c r="C3434" t="s">
        <v>33</v>
      </c>
      <c r="D3434" t="s">
        <v>17</v>
      </c>
      <c r="E3434" t="s">
        <v>29</v>
      </c>
      <c r="F3434" s="18">
        <v>40289</v>
      </c>
      <c r="G3434">
        <v>917904984</v>
      </c>
      <c r="H3434" s="18">
        <v>40292</v>
      </c>
      <c r="I3434">
        <v>7338</v>
      </c>
      <c r="J3434">
        <v>81.73</v>
      </c>
      <c r="K3434">
        <v>56.67</v>
      </c>
      <c r="L3434">
        <v>599734.74</v>
      </c>
      <c r="M3434">
        <v>415844.46</v>
      </c>
      <c r="N3434">
        <v>183890.28</v>
      </c>
    </row>
    <row r="3435" spans="1:14">
      <c r="A3435" t="s">
        <v>34</v>
      </c>
      <c r="B3435" t="s">
        <v>66</v>
      </c>
      <c r="C3435" t="s">
        <v>28</v>
      </c>
      <c r="D3435" t="s">
        <v>21</v>
      </c>
      <c r="E3435" t="s">
        <v>37</v>
      </c>
      <c r="F3435" s="18">
        <v>42849</v>
      </c>
      <c r="G3435">
        <v>692362964</v>
      </c>
      <c r="H3435" s="18">
        <v>42886</v>
      </c>
      <c r="I3435">
        <v>4442</v>
      </c>
      <c r="J3435">
        <v>205.7</v>
      </c>
      <c r="K3435">
        <v>117.11</v>
      </c>
      <c r="L3435">
        <v>913719.4</v>
      </c>
      <c r="M3435">
        <v>520202.62</v>
      </c>
      <c r="N3435">
        <v>393516.78</v>
      </c>
    </row>
    <row r="3436" spans="1:14">
      <c r="A3436" t="s">
        <v>31</v>
      </c>
      <c r="B3436" t="s">
        <v>202</v>
      </c>
      <c r="C3436" t="s">
        <v>16</v>
      </c>
      <c r="D3436" t="s">
        <v>17</v>
      </c>
      <c r="E3436" t="s">
        <v>37</v>
      </c>
      <c r="F3436" s="18">
        <v>41153</v>
      </c>
      <c r="G3436">
        <v>809992635</v>
      </c>
      <c r="H3436" s="18">
        <v>41202</v>
      </c>
      <c r="I3436">
        <v>3675</v>
      </c>
      <c r="J3436">
        <v>255.28</v>
      </c>
      <c r="K3436">
        <v>159.41999999999999</v>
      </c>
      <c r="L3436">
        <v>938154</v>
      </c>
      <c r="M3436">
        <v>585868.5</v>
      </c>
      <c r="N3436">
        <v>352285.5</v>
      </c>
    </row>
    <row r="3437" spans="1:14">
      <c r="A3437" t="s">
        <v>26</v>
      </c>
      <c r="B3437" t="s">
        <v>141</v>
      </c>
      <c r="C3437" t="s">
        <v>16</v>
      </c>
      <c r="D3437" t="s">
        <v>21</v>
      </c>
      <c r="E3437" t="s">
        <v>22</v>
      </c>
      <c r="F3437" s="18">
        <v>42610</v>
      </c>
      <c r="G3437">
        <v>789592826</v>
      </c>
      <c r="H3437" s="18">
        <v>42654</v>
      </c>
      <c r="I3437">
        <v>6919</v>
      </c>
      <c r="J3437">
        <v>255.28</v>
      </c>
      <c r="K3437">
        <v>159.41999999999999</v>
      </c>
      <c r="L3437">
        <v>1766282.32</v>
      </c>
      <c r="M3437">
        <v>1103026.98</v>
      </c>
      <c r="N3437">
        <v>663255.34</v>
      </c>
    </row>
    <row r="3438" spans="1:14">
      <c r="A3438" t="s">
        <v>23</v>
      </c>
      <c r="B3438" t="s">
        <v>74</v>
      </c>
      <c r="C3438" t="s">
        <v>71</v>
      </c>
      <c r="D3438" t="s">
        <v>17</v>
      </c>
      <c r="E3438" t="s">
        <v>22</v>
      </c>
      <c r="F3438" s="18">
        <v>41186</v>
      </c>
      <c r="G3438">
        <v>670274865</v>
      </c>
      <c r="H3438" s="18">
        <v>41226</v>
      </c>
      <c r="I3438">
        <v>8082</v>
      </c>
      <c r="J3438">
        <v>154.06</v>
      </c>
      <c r="K3438">
        <v>90.93</v>
      </c>
      <c r="L3438">
        <v>1245112.92</v>
      </c>
      <c r="M3438">
        <v>734896.26</v>
      </c>
      <c r="N3438">
        <v>510216.66</v>
      </c>
    </row>
    <row r="3439" spans="1:14">
      <c r="A3439" t="s">
        <v>34</v>
      </c>
      <c r="B3439" t="s">
        <v>35</v>
      </c>
      <c r="C3439" t="s">
        <v>50</v>
      </c>
      <c r="D3439" t="s">
        <v>21</v>
      </c>
      <c r="E3439" t="s">
        <v>18</v>
      </c>
      <c r="F3439" s="18">
        <v>40918</v>
      </c>
      <c r="G3439">
        <v>561462581</v>
      </c>
      <c r="H3439" s="18">
        <v>40963</v>
      </c>
      <c r="I3439">
        <v>8109</v>
      </c>
      <c r="J3439">
        <v>421.89</v>
      </c>
      <c r="K3439">
        <v>364.69</v>
      </c>
      <c r="L3439">
        <v>3421106.01</v>
      </c>
      <c r="M3439">
        <v>2957271.21</v>
      </c>
      <c r="N3439">
        <v>463834.8</v>
      </c>
    </row>
    <row r="3440" spans="1:14">
      <c r="A3440" t="s">
        <v>14</v>
      </c>
      <c r="B3440" t="s">
        <v>15</v>
      </c>
      <c r="C3440" t="s">
        <v>33</v>
      </c>
      <c r="D3440" t="s">
        <v>21</v>
      </c>
      <c r="E3440" t="s">
        <v>18</v>
      </c>
      <c r="F3440" s="18">
        <v>40700</v>
      </c>
      <c r="G3440">
        <v>192892301</v>
      </c>
      <c r="H3440" s="18">
        <v>40728</v>
      </c>
      <c r="I3440">
        <v>9973</v>
      </c>
      <c r="J3440">
        <v>81.73</v>
      </c>
      <c r="K3440">
        <v>56.67</v>
      </c>
      <c r="L3440">
        <v>815093.29</v>
      </c>
      <c r="M3440">
        <v>565169.91</v>
      </c>
      <c r="N3440">
        <v>249923.38</v>
      </c>
    </row>
    <row r="3441" spans="1:14">
      <c r="A3441" t="s">
        <v>34</v>
      </c>
      <c r="B3441" t="s">
        <v>215</v>
      </c>
      <c r="C3441" t="s">
        <v>28</v>
      </c>
      <c r="D3441" t="s">
        <v>21</v>
      </c>
      <c r="E3441" t="s">
        <v>29</v>
      </c>
      <c r="F3441" s="18">
        <v>41197</v>
      </c>
      <c r="G3441">
        <v>264612853</v>
      </c>
      <c r="H3441" s="18">
        <v>41246</v>
      </c>
      <c r="I3441">
        <v>3678</v>
      </c>
      <c r="J3441">
        <v>205.7</v>
      </c>
      <c r="K3441">
        <v>117.11</v>
      </c>
      <c r="L3441">
        <v>756564.6</v>
      </c>
      <c r="M3441">
        <v>430730.58</v>
      </c>
      <c r="N3441">
        <v>325834.02</v>
      </c>
    </row>
    <row r="3442" spans="1:14">
      <c r="A3442" t="s">
        <v>14</v>
      </c>
      <c r="B3442" t="s">
        <v>185</v>
      </c>
      <c r="C3442" t="s">
        <v>25</v>
      </c>
      <c r="D3442" t="s">
        <v>21</v>
      </c>
      <c r="E3442" t="s">
        <v>29</v>
      </c>
      <c r="F3442" s="18">
        <v>40700</v>
      </c>
      <c r="G3442">
        <v>196985566</v>
      </c>
      <c r="H3442" s="18">
        <v>40727</v>
      </c>
      <c r="I3442">
        <v>1261</v>
      </c>
      <c r="J3442">
        <v>47.45</v>
      </c>
      <c r="K3442">
        <v>31.79</v>
      </c>
      <c r="L3442">
        <v>59834.45</v>
      </c>
      <c r="M3442">
        <v>40087.19</v>
      </c>
      <c r="N3442">
        <v>19747.259999999998</v>
      </c>
    </row>
    <row r="3443" spans="1:14">
      <c r="A3443" t="s">
        <v>23</v>
      </c>
      <c r="B3443" t="s">
        <v>70</v>
      </c>
      <c r="C3443" t="s">
        <v>45</v>
      </c>
      <c r="D3443" t="s">
        <v>21</v>
      </c>
      <c r="E3443" t="s">
        <v>18</v>
      </c>
      <c r="F3443" s="18">
        <v>42034</v>
      </c>
      <c r="G3443">
        <v>380684268</v>
      </c>
      <c r="H3443" s="18">
        <v>42058</v>
      </c>
      <c r="I3443">
        <v>1789</v>
      </c>
      <c r="J3443">
        <v>437.2</v>
      </c>
      <c r="K3443">
        <v>263.33</v>
      </c>
      <c r="L3443">
        <v>782150.8</v>
      </c>
      <c r="M3443">
        <v>471097.37</v>
      </c>
      <c r="N3443">
        <v>311053.43</v>
      </c>
    </row>
    <row r="3444" spans="1:14">
      <c r="A3444" t="s">
        <v>31</v>
      </c>
      <c r="B3444" t="s">
        <v>172</v>
      </c>
      <c r="C3444" t="s">
        <v>36</v>
      </c>
      <c r="D3444" t="s">
        <v>21</v>
      </c>
      <c r="E3444" t="s">
        <v>29</v>
      </c>
      <c r="F3444" s="18">
        <v>42883</v>
      </c>
      <c r="G3444">
        <v>826695287</v>
      </c>
      <c r="H3444" s="18">
        <v>42895</v>
      </c>
      <c r="I3444">
        <v>6361</v>
      </c>
      <c r="J3444">
        <v>109.28</v>
      </c>
      <c r="K3444">
        <v>35.840000000000003</v>
      </c>
      <c r="L3444">
        <v>695130.08</v>
      </c>
      <c r="M3444">
        <v>227978.23999999999</v>
      </c>
      <c r="N3444">
        <v>467151.84</v>
      </c>
    </row>
    <row r="3445" spans="1:14">
      <c r="A3445" t="s">
        <v>26</v>
      </c>
      <c r="B3445" t="s">
        <v>75</v>
      </c>
      <c r="C3445" t="s">
        <v>79</v>
      </c>
      <c r="D3445" t="s">
        <v>21</v>
      </c>
      <c r="E3445" t="s">
        <v>37</v>
      </c>
      <c r="F3445" s="18">
        <v>42703</v>
      </c>
      <c r="G3445">
        <v>716317451</v>
      </c>
      <c r="H3445" s="18">
        <v>42705</v>
      </c>
      <c r="I3445">
        <v>3107</v>
      </c>
      <c r="J3445">
        <v>668.27</v>
      </c>
      <c r="K3445">
        <v>502.54</v>
      </c>
      <c r="L3445">
        <v>2076314.89</v>
      </c>
      <c r="M3445">
        <v>1561391.78</v>
      </c>
      <c r="N3445">
        <v>514923.11</v>
      </c>
    </row>
    <row r="3446" spans="1:14">
      <c r="A3446" t="s">
        <v>26</v>
      </c>
      <c r="B3446" t="s">
        <v>129</v>
      </c>
      <c r="C3446" t="s">
        <v>33</v>
      </c>
      <c r="D3446" t="s">
        <v>17</v>
      </c>
      <c r="E3446" t="s">
        <v>22</v>
      </c>
      <c r="F3446" s="18">
        <v>41338</v>
      </c>
      <c r="G3446">
        <v>651162087</v>
      </c>
      <c r="H3446" s="18">
        <v>41359</v>
      </c>
      <c r="I3446">
        <v>2187</v>
      </c>
      <c r="J3446">
        <v>81.73</v>
      </c>
      <c r="K3446">
        <v>56.67</v>
      </c>
      <c r="L3446">
        <v>178743.51</v>
      </c>
      <c r="M3446">
        <v>123937.29</v>
      </c>
      <c r="N3446">
        <v>54806.22</v>
      </c>
    </row>
    <row r="3447" spans="1:14">
      <c r="A3447" t="s">
        <v>40</v>
      </c>
      <c r="B3447" t="s">
        <v>78</v>
      </c>
      <c r="C3447" t="s">
        <v>71</v>
      </c>
      <c r="D3447" t="s">
        <v>17</v>
      </c>
      <c r="E3447" t="s">
        <v>37</v>
      </c>
      <c r="F3447" s="18">
        <v>40406</v>
      </c>
      <c r="G3447">
        <v>403153026</v>
      </c>
      <c r="H3447" s="18">
        <v>40437</v>
      </c>
      <c r="I3447">
        <v>794</v>
      </c>
      <c r="J3447">
        <v>154.06</v>
      </c>
      <c r="K3447">
        <v>90.93</v>
      </c>
      <c r="L3447">
        <v>122323.64</v>
      </c>
      <c r="M3447">
        <v>72198.42</v>
      </c>
      <c r="N3447">
        <v>50125.22</v>
      </c>
    </row>
    <row r="3448" spans="1:14">
      <c r="A3448" t="s">
        <v>23</v>
      </c>
      <c r="B3448" t="s">
        <v>217</v>
      </c>
      <c r="C3448" t="s">
        <v>33</v>
      </c>
      <c r="D3448" t="s">
        <v>21</v>
      </c>
      <c r="E3448" t="s">
        <v>37</v>
      </c>
      <c r="F3448" s="18">
        <v>41912</v>
      </c>
      <c r="G3448">
        <v>264526593</v>
      </c>
      <c r="H3448" s="18">
        <v>41919</v>
      </c>
      <c r="I3448">
        <v>8152</v>
      </c>
      <c r="J3448">
        <v>81.73</v>
      </c>
      <c r="K3448">
        <v>56.67</v>
      </c>
      <c r="L3448">
        <v>666262.96</v>
      </c>
      <c r="M3448">
        <v>461973.84</v>
      </c>
      <c r="N3448">
        <v>204289.12</v>
      </c>
    </row>
    <row r="3449" spans="1:14">
      <c r="A3449" t="s">
        <v>40</v>
      </c>
      <c r="B3449" t="s">
        <v>109</v>
      </c>
      <c r="C3449" t="s">
        <v>20</v>
      </c>
      <c r="D3449" t="s">
        <v>21</v>
      </c>
      <c r="E3449" t="s">
        <v>18</v>
      </c>
      <c r="F3449" s="18">
        <v>41335</v>
      </c>
      <c r="G3449">
        <v>597831618</v>
      </c>
      <c r="H3449" s="18">
        <v>41350</v>
      </c>
      <c r="I3449">
        <v>516</v>
      </c>
      <c r="J3449">
        <v>152.58000000000001</v>
      </c>
      <c r="K3449">
        <v>97.44</v>
      </c>
      <c r="L3449">
        <v>78731.28</v>
      </c>
      <c r="M3449">
        <v>50279.040000000001</v>
      </c>
      <c r="N3449">
        <v>28452.240000000002</v>
      </c>
    </row>
    <row r="3450" spans="1:14">
      <c r="A3450" t="s">
        <v>23</v>
      </c>
      <c r="B3450" t="s">
        <v>103</v>
      </c>
      <c r="C3450" t="s">
        <v>33</v>
      </c>
      <c r="D3450" t="s">
        <v>21</v>
      </c>
      <c r="E3450" t="s">
        <v>22</v>
      </c>
      <c r="F3450" s="18">
        <v>42842</v>
      </c>
      <c r="G3450">
        <v>485929429</v>
      </c>
      <c r="H3450" s="18">
        <v>42874</v>
      </c>
      <c r="I3450">
        <v>6171</v>
      </c>
      <c r="J3450">
        <v>81.73</v>
      </c>
      <c r="K3450">
        <v>56.67</v>
      </c>
      <c r="L3450">
        <v>504355.83</v>
      </c>
      <c r="M3450">
        <v>349710.57</v>
      </c>
      <c r="N3450">
        <v>154645.26</v>
      </c>
    </row>
    <row r="3451" spans="1:14">
      <c r="A3451" t="s">
        <v>53</v>
      </c>
      <c r="B3451" t="s">
        <v>54</v>
      </c>
      <c r="C3451" t="s">
        <v>71</v>
      </c>
      <c r="D3451" t="s">
        <v>17</v>
      </c>
      <c r="E3451" t="s">
        <v>29</v>
      </c>
      <c r="F3451" s="18">
        <v>41308</v>
      </c>
      <c r="G3451">
        <v>881993854</v>
      </c>
      <c r="H3451" s="18">
        <v>41333</v>
      </c>
      <c r="I3451">
        <v>436</v>
      </c>
      <c r="J3451">
        <v>154.06</v>
      </c>
      <c r="K3451">
        <v>90.93</v>
      </c>
      <c r="L3451">
        <v>67170.16</v>
      </c>
      <c r="M3451">
        <v>39645.480000000003</v>
      </c>
      <c r="N3451">
        <v>27524.68</v>
      </c>
    </row>
    <row r="3452" spans="1:14">
      <c r="A3452" t="s">
        <v>40</v>
      </c>
      <c r="B3452" t="s">
        <v>78</v>
      </c>
      <c r="C3452" t="s">
        <v>59</v>
      </c>
      <c r="D3452" t="s">
        <v>17</v>
      </c>
      <c r="E3452" t="s">
        <v>29</v>
      </c>
      <c r="F3452" s="18">
        <v>40293</v>
      </c>
      <c r="G3452">
        <v>559511220</v>
      </c>
      <c r="H3452" s="18">
        <v>40315</v>
      </c>
      <c r="I3452">
        <v>658</v>
      </c>
      <c r="J3452">
        <v>9.33</v>
      </c>
      <c r="K3452">
        <v>6.92</v>
      </c>
      <c r="L3452">
        <v>6139.14</v>
      </c>
      <c r="M3452">
        <v>4553.3599999999997</v>
      </c>
      <c r="N3452">
        <v>1585.78</v>
      </c>
    </row>
    <row r="3453" spans="1:14">
      <c r="A3453" t="s">
        <v>14</v>
      </c>
      <c r="B3453" t="s">
        <v>158</v>
      </c>
      <c r="C3453" t="s">
        <v>20</v>
      </c>
      <c r="D3453" t="s">
        <v>21</v>
      </c>
      <c r="E3453" t="s">
        <v>18</v>
      </c>
      <c r="F3453" s="18">
        <v>42367</v>
      </c>
      <c r="G3453">
        <v>162280356</v>
      </c>
      <c r="H3453" s="18">
        <v>42410</v>
      </c>
      <c r="I3453">
        <v>1219</v>
      </c>
      <c r="J3453">
        <v>152.58000000000001</v>
      </c>
      <c r="K3453">
        <v>97.44</v>
      </c>
      <c r="L3453">
        <v>185995.02</v>
      </c>
      <c r="M3453">
        <v>118779.36</v>
      </c>
      <c r="N3453">
        <v>67215.66</v>
      </c>
    </row>
    <row r="3454" spans="1:14">
      <c r="A3454" t="s">
        <v>31</v>
      </c>
      <c r="B3454" t="s">
        <v>202</v>
      </c>
      <c r="C3454" t="s">
        <v>28</v>
      </c>
      <c r="D3454" t="s">
        <v>17</v>
      </c>
      <c r="E3454" t="s">
        <v>29</v>
      </c>
      <c r="F3454" s="18">
        <v>42186</v>
      </c>
      <c r="G3454">
        <v>854412591</v>
      </c>
      <c r="H3454" s="18">
        <v>42202</v>
      </c>
      <c r="I3454">
        <v>8527</v>
      </c>
      <c r="J3454">
        <v>205.7</v>
      </c>
      <c r="K3454">
        <v>117.11</v>
      </c>
      <c r="L3454">
        <v>1754003.9</v>
      </c>
      <c r="M3454">
        <v>998596.97</v>
      </c>
      <c r="N3454">
        <v>755406.93</v>
      </c>
    </row>
    <row r="3455" spans="1:14">
      <c r="A3455" t="s">
        <v>26</v>
      </c>
      <c r="B3455" t="s">
        <v>121</v>
      </c>
      <c r="C3455" t="s">
        <v>59</v>
      </c>
      <c r="D3455" t="s">
        <v>21</v>
      </c>
      <c r="E3455" t="s">
        <v>22</v>
      </c>
      <c r="F3455" s="18">
        <v>41713</v>
      </c>
      <c r="G3455">
        <v>270331752</v>
      </c>
      <c r="H3455" s="18">
        <v>41725</v>
      </c>
      <c r="I3455">
        <v>6028</v>
      </c>
      <c r="J3455">
        <v>9.33</v>
      </c>
      <c r="K3455">
        <v>6.92</v>
      </c>
      <c r="L3455">
        <v>56241.24</v>
      </c>
      <c r="M3455">
        <v>41713.760000000002</v>
      </c>
      <c r="N3455">
        <v>14527.48</v>
      </c>
    </row>
    <row r="3456" spans="1:14">
      <c r="A3456" t="s">
        <v>14</v>
      </c>
      <c r="B3456" t="s">
        <v>174</v>
      </c>
      <c r="C3456" t="s">
        <v>45</v>
      </c>
      <c r="D3456" t="s">
        <v>17</v>
      </c>
      <c r="E3456" t="s">
        <v>18</v>
      </c>
      <c r="F3456" s="18">
        <v>40534</v>
      </c>
      <c r="G3456">
        <v>164774167</v>
      </c>
      <c r="H3456" s="18">
        <v>40548</v>
      </c>
      <c r="I3456">
        <v>9193</v>
      </c>
      <c r="J3456">
        <v>437.2</v>
      </c>
      <c r="K3456">
        <v>263.33</v>
      </c>
      <c r="L3456">
        <v>4019179.6</v>
      </c>
      <c r="M3456">
        <v>2420792.69</v>
      </c>
      <c r="N3456">
        <v>1598386.91</v>
      </c>
    </row>
    <row r="3457" spans="1:14">
      <c r="A3457" t="s">
        <v>40</v>
      </c>
      <c r="B3457" t="s">
        <v>139</v>
      </c>
      <c r="C3457" t="s">
        <v>16</v>
      </c>
      <c r="D3457" t="s">
        <v>17</v>
      </c>
      <c r="E3457" t="s">
        <v>18</v>
      </c>
      <c r="F3457" s="18">
        <v>42772</v>
      </c>
      <c r="G3457">
        <v>562788665</v>
      </c>
      <c r="H3457" s="18">
        <v>42815</v>
      </c>
      <c r="I3457">
        <v>527</v>
      </c>
      <c r="J3457">
        <v>255.28</v>
      </c>
      <c r="K3457">
        <v>159.41999999999999</v>
      </c>
      <c r="L3457">
        <v>134532.56</v>
      </c>
      <c r="M3457">
        <v>84014.34</v>
      </c>
      <c r="N3457">
        <v>50518.22</v>
      </c>
    </row>
    <row r="3458" spans="1:14">
      <c r="A3458" t="s">
        <v>23</v>
      </c>
      <c r="B3458" t="s">
        <v>106</v>
      </c>
      <c r="C3458" t="s">
        <v>43</v>
      </c>
      <c r="D3458" t="s">
        <v>21</v>
      </c>
      <c r="E3458" t="s">
        <v>22</v>
      </c>
      <c r="F3458" s="18">
        <v>41875</v>
      </c>
      <c r="G3458">
        <v>209736573</v>
      </c>
      <c r="H3458" s="18">
        <v>41906</v>
      </c>
      <c r="I3458">
        <v>4568</v>
      </c>
      <c r="J3458">
        <v>651.21</v>
      </c>
      <c r="K3458">
        <v>524.96</v>
      </c>
      <c r="L3458">
        <v>2974727.28</v>
      </c>
      <c r="M3458">
        <v>2398017.2799999998</v>
      </c>
      <c r="N3458">
        <v>576710</v>
      </c>
    </row>
    <row r="3459" spans="1:14">
      <c r="A3459" t="s">
        <v>14</v>
      </c>
      <c r="B3459" t="s">
        <v>174</v>
      </c>
      <c r="C3459" t="s">
        <v>71</v>
      </c>
      <c r="D3459" t="s">
        <v>21</v>
      </c>
      <c r="E3459" t="s">
        <v>37</v>
      </c>
      <c r="F3459" s="18">
        <v>41362</v>
      </c>
      <c r="G3459">
        <v>621291720</v>
      </c>
      <c r="H3459" s="18">
        <v>41364</v>
      </c>
      <c r="I3459">
        <v>2881</v>
      </c>
      <c r="J3459">
        <v>154.06</v>
      </c>
      <c r="K3459">
        <v>90.93</v>
      </c>
      <c r="L3459">
        <v>443846.86</v>
      </c>
      <c r="M3459">
        <v>261969.33</v>
      </c>
      <c r="N3459">
        <v>181877.53</v>
      </c>
    </row>
    <row r="3460" spans="1:14">
      <c r="A3460" t="s">
        <v>23</v>
      </c>
      <c r="B3460" t="s">
        <v>82</v>
      </c>
      <c r="C3460" t="s">
        <v>43</v>
      </c>
      <c r="D3460" t="s">
        <v>21</v>
      </c>
      <c r="E3460" t="s">
        <v>18</v>
      </c>
      <c r="F3460" s="18">
        <v>42374</v>
      </c>
      <c r="G3460">
        <v>233440434</v>
      </c>
      <c r="H3460" s="18">
        <v>42417</v>
      </c>
      <c r="I3460">
        <v>9067</v>
      </c>
      <c r="J3460">
        <v>651.21</v>
      </c>
      <c r="K3460">
        <v>524.96</v>
      </c>
      <c r="L3460">
        <v>5904521.0700000003</v>
      </c>
      <c r="M3460">
        <v>4759812.32</v>
      </c>
      <c r="N3460">
        <v>1144708.75</v>
      </c>
    </row>
    <row r="3461" spans="1:14">
      <c r="A3461" t="s">
        <v>34</v>
      </c>
      <c r="B3461" t="s">
        <v>35</v>
      </c>
      <c r="C3461" t="s">
        <v>43</v>
      </c>
      <c r="D3461" t="s">
        <v>17</v>
      </c>
      <c r="E3461" t="s">
        <v>37</v>
      </c>
      <c r="F3461" s="18">
        <v>42292</v>
      </c>
      <c r="G3461">
        <v>252481544</v>
      </c>
      <c r="H3461" s="18">
        <v>42316</v>
      </c>
      <c r="I3461">
        <v>3754</v>
      </c>
      <c r="J3461">
        <v>651.21</v>
      </c>
      <c r="K3461">
        <v>524.96</v>
      </c>
      <c r="L3461">
        <v>2444642.34</v>
      </c>
      <c r="M3461">
        <v>1970699.84</v>
      </c>
      <c r="N3461">
        <v>473942.5</v>
      </c>
    </row>
    <row r="3462" spans="1:14">
      <c r="A3462" t="s">
        <v>40</v>
      </c>
      <c r="B3462" t="s">
        <v>144</v>
      </c>
      <c r="C3462" t="s">
        <v>79</v>
      </c>
      <c r="D3462" t="s">
        <v>21</v>
      </c>
      <c r="E3462" t="s">
        <v>37</v>
      </c>
      <c r="F3462" s="18">
        <v>41652</v>
      </c>
      <c r="G3462">
        <v>605026376</v>
      </c>
      <c r="H3462" s="18">
        <v>41688</v>
      </c>
      <c r="I3462">
        <v>9604</v>
      </c>
      <c r="J3462">
        <v>668.27</v>
      </c>
      <c r="K3462">
        <v>502.54</v>
      </c>
      <c r="L3462">
        <v>6418065.0800000001</v>
      </c>
      <c r="M3462">
        <v>4826394.16</v>
      </c>
      <c r="N3462">
        <v>1591670.92</v>
      </c>
    </row>
    <row r="3463" spans="1:14">
      <c r="A3463" t="s">
        <v>40</v>
      </c>
      <c r="B3463" t="s">
        <v>189</v>
      </c>
      <c r="C3463" t="s">
        <v>20</v>
      </c>
      <c r="D3463" t="s">
        <v>17</v>
      </c>
      <c r="E3463" t="s">
        <v>37</v>
      </c>
      <c r="F3463" s="18">
        <v>42763</v>
      </c>
      <c r="G3463">
        <v>387998759</v>
      </c>
      <c r="H3463" s="18">
        <v>42765</v>
      </c>
      <c r="I3463">
        <v>6310</v>
      </c>
      <c r="J3463">
        <v>152.58000000000001</v>
      </c>
      <c r="K3463">
        <v>97.44</v>
      </c>
      <c r="L3463">
        <v>962779.8</v>
      </c>
      <c r="M3463">
        <v>614846.4</v>
      </c>
      <c r="N3463">
        <v>347933.4</v>
      </c>
    </row>
    <row r="3464" spans="1:14">
      <c r="A3464" t="s">
        <v>31</v>
      </c>
      <c r="B3464" t="s">
        <v>67</v>
      </c>
      <c r="C3464" t="s">
        <v>59</v>
      </c>
      <c r="D3464" t="s">
        <v>17</v>
      </c>
      <c r="E3464" t="s">
        <v>29</v>
      </c>
      <c r="F3464" s="18">
        <v>42789</v>
      </c>
      <c r="G3464">
        <v>118635022</v>
      </c>
      <c r="H3464" s="18">
        <v>42802</v>
      </c>
      <c r="I3464">
        <v>5594</v>
      </c>
      <c r="J3464">
        <v>9.33</v>
      </c>
      <c r="K3464">
        <v>6.92</v>
      </c>
      <c r="L3464">
        <v>52192.02</v>
      </c>
      <c r="M3464">
        <v>38710.480000000003</v>
      </c>
      <c r="N3464">
        <v>13481.54</v>
      </c>
    </row>
    <row r="3465" spans="1:14">
      <c r="A3465" t="s">
        <v>23</v>
      </c>
      <c r="B3465" t="s">
        <v>51</v>
      </c>
      <c r="C3465" t="s">
        <v>71</v>
      </c>
      <c r="D3465" t="s">
        <v>21</v>
      </c>
      <c r="E3465" t="s">
        <v>29</v>
      </c>
      <c r="F3465" s="18">
        <v>40668</v>
      </c>
      <c r="G3465">
        <v>384483993</v>
      </c>
      <c r="H3465" s="18">
        <v>40713</v>
      </c>
      <c r="I3465">
        <v>6212</v>
      </c>
      <c r="J3465">
        <v>154.06</v>
      </c>
      <c r="K3465">
        <v>90.93</v>
      </c>
      <c r="L3465">
        <v>957020.72</v>
      </c>
      <c r="M3465">
        <v>564857.16</v>
      </c>
      <c r="N3465">
        <v>392163.56</v>
      </c>
    </row>
    <row r="3466" spans="1:14">
      <c r="A3466" t="s">
        <v>40</v>
      </c>
      <c r="B3466" t="s">
        <v>41</v>
      </c>
      <c r="C3466" t="s">
        <v>28</v>
      </c>
      <c r="D3466" t="s">
        <v>21</v>
      </c>
      <c r="E3466" t="s">
        <v>22</v>
      </c>
      <c r="F3466" s="18">
        <v>41257</v>
      </c>
      <c r="G3466">
        <v>493406999</v>
      </c>
      <c r="H3466" s="18">
        <v>41295</v>
      </c>
      <c r="I3466">
        <v>8950</v>
      </c>
      <c r="J3466">
        <v>205.7</v>
      </c>
      <c r="K3466">
        <v>117.11</v>
      </c>
      <c r="L3466">
        <v>1841015</v>
      </c>
      <c r="M3466">
        <v>1048134.5</v>
      </c>
      <c r="N3466">
        <v>792880.5</v>
      </c>
    </row>
    <row r="3467" spans="1:14">
      <c r="A3467" t="s">
        <v>40</v>
      </c>
      <c r="B3467" t="s">
        <v>188</v>
      </c>
      <c r="C3467" t="s">
        <v>16</v>
      </c>
      <c r="D3467" t="s">
        <v>17</v>
      </c>
      <c r="E3467" t="s">
        <v>37</v>
      </c>
      <c r="F3467" s="18">
        <v>42889</v>
      </c>
      <c r="G3467">
        <v>723577868</v>
      </c>
      <c r="H3467" s="18">
        <v>42909</v>
      </c>
      <c r="I3467">
        <v>1626</v>
      </c>
      <c r="J3467">
        <v>255.28</v>
      </c>
      <c r="K3467">
        <v>159.41999999999999</v>
      </c>
      <c r="L3467">
        <v>415085.28</v>
      </c>
      <c r="M3467">
        <v>259216.92</v>
      </c>
      <c r="N3467">
        <v>155868.35999999999</v>
      </c>
    </row>
    <row r="3468" spans="1:14">
      <c r="A3468" t="s">
        <v>40</v>
      </c>
      <c r="B3468" t="s">
        <v>188</v>
      </c>
      <c r="C3468" t="s">
        <v>25</v>
      </c>
      <c r="D3468" t="s">
        <v>17</v>
      </c>
      <c r="E3468" t="s">
        <v>37</v>
      </c>
      <c r="F3468" s="18">
        <v>41519</v>
      </c>
      <c r="G3468">
        <v>973482930</v>
      </c>
      <c r="H3468" s="18">
        <v>41554</v>
      </c>
      <c r="I3468">
        <v>4087</v>
      </c>
      <c r="J3468">
        <v>47.45</v>
      </c>
      <c r="K3468">
        <v>31.79</v>
      </c>
      <c r="L3468">
        <v>193928.15</v>
      </c>
      <c r="M3468">
        <v>129925.73</v>
      </c>
      <c r="N3468">
        <v>64002.42</v>
      </c>
    </row>
    <row r="3469" spans="1:14">
      <c r="A3469" t="s">
        <v>23</v>
      </c>
      <c r="B3469" t="s">
        <v>207</v>
      </c>
      <c r="C3469" t="s">
        <v>25</v>
      </c>
      <c r="D3469" t="s">
        <v>17</v>
      </c>
      <c r="E3469" t="s">
        <v>37</v>
      </c>
      <c r="F3469" s="18">
        <v>40405</v>
      </c>
      <c r="G3469">
        <v>311921012</v>
      </c>
      <c r="H3469" s="18">
        <v>40416</v>
      </c>
      <c r="I3469">
        <v>3214</v>
      </c>
      <c r="J3469">
        <v>47.45</v>
      </c>
      <c r="K3469">
        <v>31.79</v>
      </c>
      <c r="L3469">
        <v>152504.29999999999</v>
      </c>
      <c r="M3469">
        <v>102173.06</v>
      </c>
      <c r="N3469">
        <v>50331.24</v>
      </c>
    </row>
    <row r="3470" spans="1:14">
      <c r="A3470" t="s">
        <v>23</v>
      </c>
      <c r="B3470" t="s">
        <v>74</v>
      </c>
      <c r="C3470" t="s">
        <v>16</v>
      </c>
      <c r="D3470" t="s">
        <v>17</v>
      </c>
      <c r="E3470" t="s">
        <v>29</v>
      </c>
      <c r="F3470" s="18">
        <v>40430</v>
      </c>
      <c r="G3470">
        <v>128003442</v>
      </c>
      <c r="H3470" s="18">
        <v>40474</v>
      </c>
      <c r="I3470">
        <v>7918</v>
      </c>
      <c r="J3470">
        <v>255.28</v>
      </c>
      <c r="K3470">
        <v>159.41999999999999</v>
      </c>
      <c r="L3470">
        <v>2021307.04</v>
      </c>
      <c r="M3470">
        <v>1262287.56</v>
      </c>
      <c r="N3470">
        <v>759019.48</v>
      </c>
    </row>
    <row r="3471" spans="1:14">
      <c r="A3471" t="s">
        <v>23</v>
      </c>
      <c r="B3471" t="s">
        <v>181</v>
      </c>
      <c r="C3471" t="s">
        <v>25</v>
      </c>
      <c r="D3471" t="s">
        <v>21</v>
      </c>
      <c r="E3471" t="s">
        <v>22</v>
      </c>
      <c r="F3471" s="18">
        <v>41482</v>
      </c>
      <c r="G3471">
        <v>981154048</v>
      </c>
      <c r="H3471" s="18">
        <v>41495</v>
      </c>
      <c r="I3471">
        <v>4141</v>
      </c>
      <c r="J3471">
        <v>47.45</v>
      </c>
      <c r="K3471">
        <v>31.79</v>
      </c>
      <c r="L3471">
        <v>196490.45</v>
      </c>
      <c r="M3471">
        <v>131642.39000000001</v>
      </c>
      <c r="N3471">
        <v>64848.06</v>
      </c>
    </row>
    <row r="3472" spans="1:14">
      <c r="A3472" t="s">
        <v>14</v>
      </c>
      <c r="B3472" t="s">
        <v>19</v>
      </c>
      <c r="C3472" t="s">
        <v>50</v>
      </c>
      <c r="D3472" t="s">
        <v>17</v>
      </c>
      <c r="E3472" t="s">
        <v>37</v>
      </c>
      <c r="F3472" s="18">
        <v>41071</v>
      </c>
      <c r="G3472">
        <v>351109158</v>
      </c>
      <c r="H3472" s="18">
        <v>41086</v>
      </c>
      <c r="I3472">
        <v>9857</v>
      </c>
      <c r="J3472">
        <v>421.89</v>
      </c>
      <c r="K3472">
        <v>364.69</v>
      </c>
      <c r="L3472">
        <v>4158569.73</v>
      </c>
      <c r="M3472">
        <v>3594749.33</v>
      </c>
      <c r="N3472">
        <v>563820.4</v>
      </c>
    </row>
    <row r="3473" spans="1:14">
      <c r="A3473" t="s">
        <v>23</v>
      </c>
      <c r="B3473" t="s">
        <v>187</v>
      </c>
      <c r="C3473" t="s">
        <v>33</v>
      </c>
      <c r="D3473" t="s">
        <v>17</v>
      </c>
      <c r="E3473" t="s">
        <v>29</v>
      </c>
      <c r="F3473" s="18">
        <v>41246</v>
      </c>
      <c r="G3473">
        <v>287917602</v>
      </c>
      <c r="H3473" s="18">
        <v>41279</v>
      </c>
      <c r="I3473">
        <v>71</v>
      </c>
      <c r="J3473">
        <v>81.73</v>
      </c>
      <c r="K3473">
        <v>56.67</v>
      </c>
      <c r="L3473">
        <v>5802.83</v>
      </c>
      <c r="M3473">
        <v>4023.57</v>
      </c>
      <c r="N3473">
        <v>1779.26</v>
      </c>
    </row>
    <row r="3474" spans="1:14">
      <c r="A3474" t="s">
        <v>14</v>
      </c>
      <c r="B3474" t="s">
        <v>111</v>
      </c>
      <c r="C3474" t="s">
        <v>50</v>
      </c>
      <c r="D3474" t="s">
        <v>21</v>
      </c>
      <c r="E3474" t="s">
        <v>37</v>
      </c>
      <c r="F3474" s="18">
        <v>41679</v>
      </c>
      <c r="G3474">
        <v>661940705</v>
      </c>
      <c r="H3474" s="18">
        <v>41691</v>
      </c>
      <c r="I3474">
        <v>1819</v>
      </c>
      <c r="J3474">
        <v>421.89</v>
      </c>
      <c r="K3474">
        <v>364.69</v>
      </c>
      <c r="L3474">
        <v>767417.91</v>
      </c>
      <c r="M3474">
        <v>663371.11</v>
      </c>
      <c r="N3474">
        <v>104046.8</v>
      </c>
    </row>
    <row r="3475" spans="1:14">
      <c r="A3475" t="s">
        <v>14</v>
      </c>
      <c r="B3475" t="s">
        <v>157</v>
      </c>
      <c r="C3475" t="s">
        <v>16</v>
      </c>
      <c r="D3475" t="s">
        <v>21</v>
      </c>
      <c r="E3475" t="s">
        <v>29</v>
      </c>
      <c r="F3475" s="18">
        <v>41047</v>
      </c>
      <c r="G3475">
        <v>513852298</v>
      </c>
      <c r="H3475" s="18">
        <v>41087</v>
      </c>
      <c r="I3475">
        <v>9169</v>
      </c>
      <c r="J3475">
        <v>255.28</v>
      </c>
      <c r="K3475">
        <v>159.41999999999999</v>
      </c>
      <c r="L3475">
        <v>2340662.3199999998</v>
      </c>
      <c r="M3475">
        <v>1461721.98</v>
      </c>
      <c r="N3475">
        <v>878940.34</v>
      </c>
    </row>
    <row r="3476" spans="1:14">
      <c r="A3476" t="s">
        <v>40</v>
      </c>
      <c r="B3476" t="s">
        <v>139</v>
      </c>
      <c r="C3476" t="s">
        <v>43</v>
      </c>
      <c r="D3476" t="s">
        <v>21</v>
      </c>
      <c r="E3476" t="s">
        <v>37</v>
      </c>
      <c r="F3476" s="18">
        <v>41185</v>
      </c>
      <c r="G3476">
        <v>304638707</v>
      </c>
      <c r="H3476" s="18">
        <v>41197</v>
      </c>
      <c r="I3476">
        <v>8218</v>
      </c>
      <c r="J3476">
        <v>651.21</v>
      </c>
      <c r="K3476">
        <v>524.96</v>
      </c>
      <c r="L3476">
        <v>5351643.78</v>
      </c>
      <c r="M3476">
        <v>4314121.28</v>
      </c>
      <c r="N3476">
        <v>1037522.5</v>
      </c>
    </row>
    <row r="3477" spans="1:14">
      <c r="A3477" t="s">
        <v>40</v>
      </c>
      <c r="B3477" t="s">
        <v>188</v>
      </c>
      <c r="C3477" t="s">
        <v>71</v>
      </c>
      <c r="D3477" t="s">
        <v>17</v>
      </c>
      <c r="E3477" t="s">
        <v>37</v>
      </c>
      <c r="F3477" s="18">
        <v>42929</v>
      </c>
      <c r="G3477">
        <v>565598762</v>
      </c>
      <c r="H3477" s="18">
        <v>42945</v>
      </c>
      <c r="I3477">
        <v>2097</v>
      </c>
      <c r="J3477">
        <v>154.06</v>
      </c>
      <c r="K3477">
        <v>90.93</v>
      </c>
      <c r="L3477">
        <v>323063.82</v>
      </c>
      <c r="M3477">
        <v>190680.21</v>
      </c>
      <c r="N3477">
        <v>132383.60999999999</v>
      </c>
    </row>
    <row r="3478" spans="1:14">
      <c r="A3478" t="s">
        <v>23</v>
      </c>
      <c r="B3478" t="s">
        <v>124</v>
      </c>
      <c r="C3478" t="s">
        <v>20</v>
      </c>
      <c r="D3478" t="s">
        <v>21</v>
      </c>
      <c r="E3478" t="s">
        <v>29</v>
      </c>
      <c r="F3478" s="18">
        <v>41977</v>
      </c>
      <c r="G3478">
        <v>548343789</v>
      </c>
      <c r="H3478" s="18">
        <v>41979</v>
      </c>
      <c r="I3478">
        <v>5967</v>
      </c>
      <c r="J3478">
        <v>152.58000000000001</v>
      </c>
      <c r="K3478">
        <v>97.44</v>
      </c>
      <c r="L3478">
        <v>910444.86</v>
      </c>
      <c r="M3478">
        <v>581424.48</v>
      </c>
      <c r="N3478">
        <v>329020.38</v>
      </c>
    </row>
    <row r="3479" spans="1:14">
      <c r="A3479" t="s">
        <v>26</v>
      </c>
      <c r="B3479" t="s">
        <v>75</v>
      </c>
      <c r="C3479" t="s">
        <v>71</v>
      </c>
      <c r="D3479" t="s">
        <v>21</v>
      </c>
      <c r="E3479" t="s">
        <v>29</v>
      </c>
      <c r="F3479" s="18">
        <v>41327</v>
      </c>
      <c r="G3479">
        <v>474797618</v>
      </c>
      <c r="H3479" s="18">
        <v>41334</v>
      </c>
      <c r="I3479">
        <v>2021</v>
      </c>
      <c r="J3479">
        <v>154.06</v>
      </c>
      <c r="K3479">
        <v>90.93</v>
      </c>
      <c r="L3479">
        <v>311355.26</v>
      </c>
      <c r="M3479">
        <v>183769.53</v>
      </c>
      <c r="N3479">
        <v>127585.73</v>
      </c>
    </row>
    <row r="3480" spans="1:14">
      <c r="A3480" t="s">
        <v>34</v>
      </c>
      <c r="B3480" t="s">
        <v>60</v>
      </c>
      <c r="C3480" t="s">
        <v>36</v>
      </c>
      <c r="D3480" t="s">
        <v>21</v>
      </c>
      <c r="E3480" t="s">
        <v>22</v>
      </c>
      <c r="F3480" s="18">
        <v>41602</v>
      </c>
      <c r="G3480">
        <v>187196576</v>
      </c>
      <c r="H3480" s="18">
        <v>41635</v>
      </c>
      <c r="I3480">
        <v>4482</v>
      </c>
      <c r="J3480">
        <v>109.28</v>
      </c>
      <c r="K3480">
        <v>35.840000000000003</v>
      </c>
      <c r="L3480">
        <v>489792.96</v>
      </c>
      <c r="M3480">
        <v>160634.88</v>
      </c>
      <c r="N3480">
        <v>329158.08</v>
      </c>
    </row>
    <row r="3481" spans="1:14">
      <c r="A3481" t="s">
        <v>23</v>
      </c>
      <c r="B3481" t="s">
        <v>124</v>
      </c>
      <c r="C3481" t="s">
        <v>50</v>
      </c>
      <c r="D3481" t="s">
        <v>17</v>
      </c>
      <c r="E3481" t="s">
        <v>29</v>
      </c>
      <c r="F3481" s="18">
        <v>42431</v>
      </c>
      <c r="G3481">
        <v>498089492</v>
      </c>
      <c r="H3481" s="18">
        <v>42451</v>
      </c>
      <c r="I3481">
        <v>4604</v>
      </c>
      <c r="J3481">
        <v>421.89</v>
      </c>
      <c r="K3481">
        <v>364.69</v>
      </c>
      <c r="L3481">
        <v>1942381.56</v>
      </c>
      <c r="M3481">
        <v>1679032.76</v>
      </c>
      <c r="N3481">
        <v>263348.8</v>
      </c>
    </row>
    <row r="3482" spans="1:14">
      <c r="A3482" t="s">
        <v>31</v>
      </c>
      <c r="B3482" t="s">
        <v>100</v>
      </c>
      <c r="C3482" t="s">
        <v>59</v>
      </c>
      <c r="D3482" t="s">
        <v>21</v>
      </c>
      <c r="E3482" t="s">
        <v>22</v>
      </c>
      <c r="F3482" s="18">
        <v>41066</v>
      </c>
      <c r="G3482">
        <v>940337693</v>
      </c>
      <c r="H3482" s="18">
        <v>41085</v>
      </c>
      <c r="I3482">
        <v>5675</v>
      </c>
      <c r="J3482">
        <v>9.33</v>
      </c>
      <c r="K3482">
        <v>6.92</v>
      </c>
      <c r="L3482">
        <v>52947.75</v>
      </c>
      <c r="M3482">
        <v>39271</v>
      </c>
      <c r="N3482">
        <v>13676.75</v>
      </c>
    </row>
    <row r="3483" spans="1:14">
      <c r="A3483" t="s">
        <v>26</v>
      </c>
      <c r="B3483" t="s">
        <v>204</v>
      </c>
      <c r="C3483" t="s">
        <v>28</v>
      </c>
      <c r="D3483" t="s">
        <v>17</v>
      </c>
      <c r="E3483" t="s">
        <v>18</v>
      </c>
      <c r="F3483" s="18">
        <v>42061</v>
      </c>
      <c r="G3483">
        <v>217115008</v>
      </c>
      <c r="H3483" s="18">
        <v>42085</v>
      </c>
      <c r="I3483">
        <v>8011</v>
      </c>
      <c r="J3483">
        <v>205.7</v>
      </c>
      <c r="K3483">
        <v>117.11</v>
      </c>
      <c r="L3483">
        <v>1647862.7</v>
      </c>
      <c r="M3483">
        <v>938168.21</v>
      </c>
      <c r="N3483">
        <v>709694.49</v>
      </c>
    </row>
    <row r="3484" spans="1:14">
      <c r="A3484" t="s">
        <v>23</v>
      </c>
      <c r="B3484" t="s">
        <v>162</v>
      </c>
      <c r="C3484" t="s">
        <v>20</v>
      </c>
      <c r="D3484" t="s">
        <v>21</v>
      </c>
      <c r="E3484" t="s">
        <v>22</v>
      </c>
      <c r="F3484" s="18">
        <v>42064</v>
      </c>
      <c r="G3484">
        <v>251907765</v>
      </c>
      <c r="H3484" s="18">
        <v>42101</v>
      </c>
      <c r="I3484">
        <v>3961</v>
      </c>
      <c r="J3484">
        <v>152.58000000000001</v>
      </c>
      <c r="K3484">
        <v>97.44</v>
      </c>
      <c r="L3484">
        <v>604369.38</v>
      </c>
      <c r="M3484">
        <v>385959.84</v>
      </c>
      <c r="N3484">
        <v>218409.54</v>
      </c>
    </row>
    <row r="3485" spans="1:14">
      <c r="A3485" t="s">
        <v>26</v>
      </c>
      <c r="B3485" t="s">
        <v>141</v>
      </c>
      <c r="C3485" t="s">
        <v>59</v>
      </c>
      <c r="D3485" t="s">
        <v>21</v>
      </c>
      <c r="E3485" t="s">
        <v>37</v>
      </c>
      <c r="F3485" s="18">
        <v>42258</v>
      </c>
      <c r="G3485">
        <v>338514792</v>
      </c>
      <c r="H3485" s="18">
        <v>42259</v>
      </c>
      <c r="I3485">
        <v>2904</v>
      </c>
      <c r="J3485">
        <v>9.33</v>
      </c>
      <c r="K3485">
        <v>6.92</v>
      </c>
      <c r="L3485">
        <v>27094.32</v>
      </c>
      <c r="M3485">
        <v>20095.68</v>
      </c>
      <c r="N3485">
        <v>6998.64</v>
      </c>
    </row>
    <row r="3486" spans="1:14">
      <c r="A3486" t="s">
        <v>53</v>
      </c>
      <c r="B3486" t="s">
        <v>142</v>
      </c>
      <c r="C3486" t="s">
        <v>25</v>
      </c>
      <c r="D3486" t="s">
        <v>17</v>
      </c>
      <c r="E3486" t="s">
        <v>37</v>
      </c>
      <c r="F3486" s="18">
        <v>41452</v>
      </c>
      <c r="G3486">
        <v>291047418</v>
      </c>
      <c r="H3486" s="18">
        <v>41475</v>
      </c>
      <c r="I3486">
        <v>6253</v>
      </c>
      <c r="J3486">
        <v>47.45</v>
      </c>
      <c r="K3486">
        <v>31.79</v>
      </c>
      <c r="L3486">
        <v>296704.84999999998</v>
      </c>
      <c r="M3486">
        <v>198782.87</v>
      </c>
      <c r="N3486">
        <v>97921.98</v>
      </c>
    </row>
    <row r="3487" spans="1:14">
      <c r="A3487" t="s">
        <v>26</v>
      </c>
      <c r="B3487" t="s">
        <v>204</v>
      </c>
      <c r="C3487" t="s">
        <v>79</v>
      </c>
      <c r="D3487" t="s">
        <v>17</v>
      </c>
      <c r="E3487" t="s">
        <v>18</v>
      </c>
      <c r="F3487" s="18">
        <v>40224</v>
      </c>
      <c r="G3487">
        <v>893929469</v>
      </c>
      <c r="H3487" s="18">
        <v>40271</v>
      </c>
      <c r="I3487">
        <v>2450</v>
      </c>
      <c r="J3487">
        <v>668.27</v>
      </c>
      <c r="K3487">
        <v>502.54</v>
      </c>
      <c r="L3487">
        <v>1637261.5</v>
      </c>
      <c r="M3487">
        <v>1231223</v>
      </c>
      <c r="N3487">
        <v>406038.5</v>
      </c>
    </row>
    <row r="3488" spans="1:14">
      <c r="A3488" t="s">
        <v>14</v>
      </c>
      <c r="B3488" t="s">
        <v>88</v>
      </c>
      <c r="C3488" t="s">
        <v>36</v>
      </c>
      <c r="D3488" t="s">
        <v>17</v>
      </c>
      <c r="E3488" t="s">
        <v>37</v>
      </c>
      <c r="F3488" s="18">
        <v>42309</v>
      </c>
      <c r="G3488">
        <v>751897275</v>
      </c>
      <c r="H3488" s="18">
        <v>42339</v>
      </c>
      <c r="I3488">
        <v>1967</v>
      </c>
      <c r="J3488">
        <v>109.28</v>
      </c>
      <c r="K3488">
        <v>35.840000000000003</v>
      </c>
      <c r="L3488">
        <v>214953.76</v>
      </c>
      <c r="M3488">
        <v>70497.279999999999</v>
      </c>
      <c r="N3488">
        <v>144456.48000000001</v>
      </c>
    </row>
    <row r="3489" spans="1:14">
      <c r="A3489" t="s">
        <v>23</v>
      </c>
      <c r="B3489" t="s">
        <v>120</v>
      </c>
      <c r="C3489" t="s">
        <v>20</v>
      </c>
      <c r="D3489" t="s">
        <v>17</v>
      </c>
      <c r="E3489" t="s">
        <v>29</v>
      </c>
      <c r="F3489" s="18">
        <v>42150</v>
      </c>
      <c r="G3489">
        <v>339999663</v>
      </c>
      <c r="H3489" s="18">
        <v>42168</v>
      </c>
      <c r="I3489">
        <v>2311</v>
      </c>
      <c r="J3489">
        <v>152.58000000000001</v>
      </c>
      <c r="K3489">
        <v>97.44</v>
      </c>
      <c r="L3489">
        <v>352612.38</v>
      </c>
      <c r="M3489">
        <v>225183.84</v>
      </c>
      <c r="N3489">
        <v>127428.54</v>
      </c>
    </row>
    <row r="3490" spans="1:14">
      <c r="A3490" t="s">
        <v>40</v>
      </c>
      <c r="B3490" t="s">
        <v>91</v>
      </c>
      <c r="C3490" t="s">
        <v>45</v>
      </c>
      <c r="D3490" t="s">
        <v>17</v>
      </c>
      <c r="E3490" t="s">
        <v>37</v>
      </c>
      <c r="F3490" s="18">
        <v>42876</v>
      </c>
      <c r="G3490">
        <v>653597962</v>
      </c>
      <c r="H3490" s="18">
        <v>42897</v>
      </c>
      <c r="I3490">
        <v>3016</v>
      </c>
      <c r="J3490">
        <v>437.2</v>
      </c>
      <c r="K3490">
        <v>263.33</v>
      </c>
      <c r="L3490">
        <v>1318595.2</v>
      </c>
      <c r="M3490">
        <v>794203.28</v>
      </c>
      <c r="N3490">
        <v>524391.92000000004</v>
      </c>
    </row>
    <row r="3491" spans="1:14">
      <c r="A3491" t="s">
        <v>23</v>
      </c>
      <c r="B3491" t="s">
        <v>98</v>
      </c>
      <c r="C3491" t="s">
        <v>28</v>
      </c>
      <c r="D3491" t="s">
        <v>21</v>
      </c>
      <c r="E3491" t="s">
        <v>18</v>
      </c>
      <c r="F3491" s="18">
        <v>41089</v>
      </c>
      <c r="G3491">
        <v>958366000</v>
      </c>
      <c r="H3491" s="18">
        <v>41124</v>
      </c>
      <c r="I3491">
        <v>651</v>
      </c>
      <c r="J3491">
        <v>205.7</v>
      </c>
      <c r="K3491">
        <v>117.11</v>
      </c>
      <c r="L3491">
        <v>133910.70000000001</v>
      </c>
      <c r="M3491">
        <v>76238.61</v>
      </c>
      <c r="N3491">
        <v>57672.09</v>
      </c>
    </row>
    <row r="3492" spans="1:14">
      <c r="A3492" t="s">
        <v>40</v>
      </c>
      <c r="B3492" t="s">
        <v>139</v>
      </c>
      <c r="C3492" t="s">
        <v>36</v>
      </c>
      <c r="D3492" t="s">
        <v>21</v>
      </c>
      <c r="E3492" t="s">
        <v>37</v>
      </c>
      <c r="F3492" s="18">
        <v>42081</v>
      </c>
      <c r="G3492">
        <v>140290105</v>
      </c>
      <c r="H3492" s="18">
        <v>42102</v>
      </c>
      <c r="I3492">
        <v>3814</v>
      </c>
      <c r="J3492">
        <v>109.28</v>
      </c>
      <c r="K3492">
        <v>35.840000000000003</v>
      </c>
      <c r="L3492">
        <v>416793.92</v>
      </c>
      <c r="M3492">
        <v>136693.76000000001</v>
      </c>
      <c r="N3492">
        <v>280100.15999999997</v>
      </c>
    </row>
    <row r="3493" spans="1:14">
      <c r="A3493" t="s">
        <v>40</v>
      </c>
      <c r="B3493" t="s">
        <v>216</v>
      </c>
      <c r="C3493" t="s">
        <v>43</v>
      </c>
      <c r="D3493" t="s">
        <v>21</v>
      </c>
      <c r="E3493" t="s">
        <v>18</v>
      </c>
      <c r="F3493" s="18">
        <v>41849</v>
      </c>
      <c r="G3493">
        <v>755669105</v>
      </c>
      <c r="H3493" s="18">
        <v>41878</v>
      </c>
      <c r="I3493">
        <v>8136</v>
      </c>
      <c r="J3493">
        <v>651.21</v>
      </c>
      <c r="K3493">
        <v>524.96</v>
      </c>
      <c r="L3493">
        <v>5298244.5599999996</v>
      </c>
      <c r="M3493">
        <v>4271074.5599999996</v>
      </c>
      <c r="N3493">
        <v>1027170</v>
      </c>
    </row>
    <row r="3494" spans="1:14">
      <c r="A3494" t="s">
        <v>23</v>
      </c>
      <c r="B3494" t="s">
        <v>128</v>
      </c>
      <c r="C3494" t="s">
        <v>28</v>
      </c>
      <c r="D3494" t="s">
        <v>17</v>
      </c>
      <c r="E3494" t="s">
        <v>18</v>
      </c>
      <c r="F3494" s="18">
        <v>42312</v>
      </c>
      <c r="G3494">
        <v>481114327</v>
      </c>
      <c r="H3494" s="18">
        <v>42332</v>
      </c>
      <c r="I3494">
        <v>1276</v>
      </c>
      <c r="J3494">
        <v>205.7</v>
      </c>
      <c r="K3494">
        <v>117.11</v>
      </c>
      <c r="L3494">
        <v>262473.2</v>
      </c>
      <c r="M3494">
        <v>149432.35999999999</v>
      </c>
      <c r="N3494">
        <v>113040.84</v>
      </c>
    </row>
    <row r="3495" spans="1:14">
      <c r="A3495" t="s">
        <v>40</v>
      </c>
      <c r="B3495" t="s">
        <v>184</v>
      </c>
      <c r="C3495" t="s">
        <v>79</v>
      </c>
      <c r="D3495" t="s">
        <v>17</v>
      </c>
      <c r="E3495" t="s">
        <v>18</v>
      </c>
      <c r="F3495" s="18">
        <v>41631</v>
      </c>
      <c r="G3495">
        <v>663549602</v>
      </c>
      <c r="H3495" s="18">
        <v>41676</v>
      </c>
      <c r="I3495">
        <v>7927</v>
      </c>
      <c r="J3495">
        <v>668.27</v>
      </c>
      <c r="K3495">
        <v>502.54</v>
      </c>
      <c r="L3495">
        <v>5297376.29</v>
      </c>
      <c r="M3495">
        <v>3983634.58</v>
      </c>
      <c r="N3495">
        <v>1313741.71</v>
      </c>
    </row>
    <row r="3496" spans="1:14">
      <c r="A3496" t="s">
        <v>40</v>
      </c>
      <c r="B3496" t="s">
        <v>77</v>
      </c>
      <c r="C3496" t="s">
        <v>45</v>
      </c>
      <c r="D3496" t="s">
        <v>21</v>
      </c>
      <c r="E3496" t="s">
        <v>29</v>
      </c>
      <c r="F3496" s="18">
        <v>41118</v>
      </c>
      <c r="G3496">
        <v>470211255</v>
      </c>
      <c r="H3496" s="18">
        <v>41136</v>
      </c>
      <c r="I3496">
        <v>4814</v>
      </c>
      <c r="J3496">
        <v>437.2</v>
      </c>
      <c r="K3496">
        <v>263.33</v>
      </c>
      <c r="L3496">
        <v>2104680.7999999998</v>
      </c>
      <c r="M3496">
        <v>1267670.6200000001</v>
      </c>
      <c r="N3496">
        <v>837010.18</v>
      </c>
    </row>
    <row r="3497" spans="1:14">
      <c r="A3497" t="s">
        <v>40</v>
      </c>
      <c r="B3497" t="s">
        <v>216</v>
      </c>
      <c r="C3497" t="s">
        <v>71</v>
      </c>
      <c r="D3497" t="s">
        <v>17</v>
      </c>
      <c r="E3497" t="s">
        <v>37</v>
      </c>
      <c r="F3497" s="18">
        <v>41094</v>
      </c>
      <c r="G3497">
        <v>938648116</v>
      </c>
      <c r="H3497" s="18">
        <v>41135</v>
      </c>
      <c r="I3497">
        <v>5691</v>
      </c>
      <c r="J3497">
        <v>154.06</v>
      </c>
      <c r="K3497">
        <v>90.93</v>
      </c>
      <c r="L3497">
        <v>876755.46</v>
      </c>
      <c r="M3497">
        <v>517482.63</v>
      </c>
      <c r="N3497">
        <v>359272.83</v>
      </c>
    </row>
    <row r="3498" spans="1:14">
      <c r="A3498" t="s">
        <v>40</v>
      </c>
      <c r="B3498" t="s">
        <v>140</v>
      </c>
      <c r="C3498" t="s">
        <v>25</v>
      </c>
      <c r="D3498" t="s">
        <v>17</v>
      </c>
      <c r="E3498" t="s">
        <v>29</v>
      </c>
      <c r="F3498" s="18">
        <v>42268</v>
      </c>
      <c r="G3498">
        <v>926721513</v>
      </c>
      <c r="H3498" s="18">
        <v>42297</v>
      </c>
      <c r="I3498">
        <v>6344</v>
      </c>
      <c r="J3498">
        <v>47.45</v>
      </c>
      <c r="K3498">
        <v>31.79</v>
      </c>
      <c r="L3498">
        <v>301022.8</v>
      </c>
      <c r="M3498">
        <v>201675.76</v>
      </c>
      <c r="N3498">
        <v>99347.04</v>
      </c>
    </row>
    <row r="3499" spans="1:14">
      <c r="A3499" t="s">
        <v>26</v>
      </c>
      <c r="B3499" t="s">
        <v>46</v>
      </c>
      <c r="C3499" t="s">
        <v>79</v>
      </c>
      <c r="D3499" t="s">
        <v>21</v>
      </c>
      <c r="E3499" t="s">
        <v>29</v>
      </c>
      <c r="F3499" s="18">
        <v>41589</v>
      </c>
      <c r="G3499">
        <v>262605273</v>
      </c>
      <c r="H3499" s="18">
        <v>41624</v>
      </c>
      <c r="I3499">
        <v>9591</v>
      </c>
      <c r="J3499">
        <v>668.27</v>
      </c>
      <c r="K3499">
        <v>502.54</v>
      </c>
      <c r="L3499">
        <v>6409377.5700000003</v>
      </c>
      <c r="M3499">
        <v>4819861.1399999997</v>
      </c>
      <c r="N3499">
        <v>1589516.43</v>
      </c>
    </row>
    <row r="3500" spans="1:14">
      <c r="A3500" t="s">
        <v>23</v>
      </c>
      <c r="B3500" t="s">
        <v>116</v>
      </c>
      <c r="C3500" t="s">
        <v>28</v>
      </c>
      <c r="D3500" t="s">
        <v>21</v>
      </c>
      <c r="E3500" t="s">
        <v>29</v>
      </c>
      <c r="F3500" s="18">
        <v>41928</v>
      </c>
      <c r="G3500">
        <v>194785726</v>
      </c>
      <c r="H3500" s="18">
        <v>41956</v>
      </c>
      <c r="I3500">
        <v>280</v>
      </c>
      <c r="J3500">
        <v>205.7</v>
      </c>
      <c r="K3500">
        <v>117.11</v>
      </c>
      <c r="L3500">
        <v>57596</v>
      </c>
      <c r="M3500">
        <v>32790.800000000003</v>
      </c>
      <c r="N3500">
        <v>24805.200000000001</v>
      </c>
    </row>
    <row r="3501" spans="1:14">
      <c r="A3501" t="s">
        <v>40</v>
      </c>
      <c r="B3501" t="s">
        <v>150</v>
      </c>
      <c r="C3501" t="s">
        <v>36</v>
      </c>
      <c r="D3501" t="s">
        <v>17</v>
      </c>
      <c r="E3501" t="s">
        <v>37</v>
      </c>
      <c r="F3501" s="18">
        <v>42393</v>
      </c>
      <c r="G3501">
        <v>242061698</v>
      </c>
      <c r="H3501" s="18">
        <v>42404</v>
      </c>
      <c r="I3501">
        <v>290</v>
      </c>
      <c r="J3501">
        <v>109.28</v>
      </c>
      <c r="K3501">
        <v>35.840000000000003</v>
      </c>
      <c r="L3501">
        <v>31691.200000000001</v>
      </c>
      <c r="M3501">
        <v>10393.6</v>
      </c>
      <c r="N3501">
        <v>21297.599999999999</v>
      </c>
    </row>
    <row r="3502" spans="1:14">
      <c r="A3502" t="s">
        <v>23</v>
      </c>
      <c r="B3502" t="s">
        <v>191</v>
      </c>
      <c r="C3502" t="s">
        <v>25</v>
      </c>
      <c r="D3502" t="s">
        <v>17</v>
      </c>
      <c r="E3502" t="s">
        <v>22</v>
      </c>
      <c r="F3502" s="18">
        <v>42484</v>
      </c>
      <c r="G3502">
        <v>443544518</v>
      </c>
      <c r="H3502" s="18">
        <v>42488</v>
      </c>
      <c r="I3502">
        <v>3534</v>
      </c>
      <c r="J3502">
        <v>47.45</v>
      </c>
      <c r="K3502">
        <v>31.79</v>
      </c>
      <c r="L3502">
        <v>167688.29999999999</v>
      </c>
      <c r="M3502">
        <v>112345.86</v>
      </c>
      <c r="N3502">
        <v>55342.44</v>
      </c>
    </row>
    <row r="3503" spans="1:14">
      <c r="A3503" t="s">
        <v>26</v>
      </c>
      <c r="B3503" t="s">
        <v>104</v>
      </c>
      <c r="C3503" t="s">
        <v>59</v>
      </c>
      <c r="D3503" t="s">
        <v>17</v>
      </c>
      <c r="E3503" t="s">
        <v>37</v>
      </c>
      <c r="F3503" s="18">
        <v>40706</v>
      </c>
      <c r="G3503">
        <v>908658015</v>
      </c>
      <c r="H3503" s="18">
        <v>40719</v>
      </c>
      <c r="I3503">
        <v>954</v>
      </c>
      <c r="J3503">
        <v>9.33</v>
      </c>
      <c r="K3503">
        <v>6.92</v>
      </c>
      <c r="L3503">
        <v>8900.82</v>
      </c>
      <c r="M3503">
        <v>6601.68</v>
      </c>
      <c r="N3503">
        <v>2299.14</v>
      </c>
    </row>
    <row r="3504" spans="1:14">
      <c r="A3504" t="s">
        <v>23</v>
      </c>
      <c r="B3504" t="s">
        <v>83</v>
      </c>
      <c r="C3504" t="s">
        <v>36</v>
      </c>
      <c r="D3504" t="s">
        <v>17</v>
      </c>
      <c r="E3504" t="s">
        <v>37</v>
      </c>
      <c r="F3504" s="18">
        <v>41485</v>
      </c>
      <c r="G3504">
        <v>467138516</v>
      </c>
      <c r="H3504" s="18">
        <v>41494</v>
      </c>
      <c r="I3504">
        <v>5523</v>
      </c>
      <c r="J3504">
        <v>109.28</v>
      </c>
      <c r="K3504">
        <v>35.840000000000003</v>
      </c>
      <c r="L3504">
        <v>603553.43999999994</v>
      </c>
      <c r="M3504">
        <v>197944.32000000001</v>
      </c>
      <c r="N3504">
        <v>405609.12</v>
      </c>
    </row>
    <row r="3505" spans="1:14">
      <c r="A3505" t="s">
        <v>26</v>
      </c>
      <c r="B3505" t="s">
        <v>27</v>
      </c>
      <c r="C3505" t="s">
        <v>36</v>
      </c>
      <c r="D3505" t="s">
        <v>21</v>
      </c>
      <c r="E3505" t="s">
        <v>18</v>
      </c>
      <c r="F3505" s="18">
        <v>42720</v>
      </c>
      <c r="G3505">
        <v>719034850</v>
      </c>
      <c r="H3505" s="18">
        <v>42770</v>
      </c>
      <c r="I3505">
        <v>7246</v>
      </c>
      <c r="J3505">
        <v>109.28</v>
      </c>
      <c r="K3505">
        <v>35.840000000000003</v>
      </c>
      <c r="L3505">
        <v>791842.88</v>
      </c>
      <c r="M3505">
        <v>259696.64000000001</v>
      </c>
      <c r="N3505">
        <v>532146.24</v>
      </c>
    </row>
    <row r="3506" spans="1:14">
      <c r="A3506" t="s">
        <v>23</v>
      </c>
      <c r="B3506" t="s">
        <v>38</v>
      </c>
      <c r="C3506" t="s">
        <v>71</v>
      </c>
      <c r="D3506" t="s">
        <v>17</v>
      </c>
      <c r="E3506" t="s">
        <v>37</v>
      </c>
      <c r="F3506" s="18">
        <v>42701</v>
      </c>
      <c r="G3506">
        <v>184708344</v>
      </c>
      <c r="H3506" s="18">
        <v>42706</v>
      </c>
      <c r="I3506">
        <v>8159</v>
      </c>
      <c r="J3506">
        <v>154.06</v>
      </c>
      <c r="K3506">
        <v>90.93</v>
      </c>
      <c r="L3506">
        <v>1256975.54</v>
      </c>
      <c r="M3506">
        <v>741897.87</v>
      </c>
      <c r="N3506">
        <v>515077.67</v>
      </c>
    </row>
    <row r="3507" spans="1:14">
      <c r="A3507" t="s">
        <v>26</v>
      </c>
      <c r="B3507" t="s">
        <v>129</v>
      </c>
      <c r="C3507" t="s">
        <v>79</v>
      </c>
      <c r="D3507" t="s">
        <v>21</v>
      </c>
      <c r="E3507" t="s">
        <v>22</v>
      </c>
      <c r="F3507" s="18">
        <v>41487</v>
      </c>
      <c r="G3507">
        <v>154832828</v>
      </c>
      <c r="H3507" s="18">
        <v>41525</v>
      </c>
      <c r="I3507">
        <v>7329</v>
      </c>
      <c r="J3507">
        <v>668.27</v>
      </c>
      <c r="K3507">
        <v>502.54</v>
      </c>
      <c r="L3507">
        <v>4897750.83</v>
      </c>
      <c r="M3507">
        <v>3683115.66</v>
      </c>
      <c r="N3507">
        <v>1214635.17</v>
      </c>
    </row>
    <row r="3508" spans="1:14">
      <c r="A3508" t="s">
        <v>23</v>
      </c>
      <c r="B3508" t="s">
        <v>38</v>
      </c>
      <c r="C3508" t="s">
        <v>43</v>
      </c>
      <c r="D3508" t="s">
        <v>21</v>
      </c>
      <c r="E3508" t="s">
        <v>37</v>
      </c>
      <c r="F3508" s="18">
        <v>42296</v>
      </c>
      <c r="G3508">
        <v>640394628</v>
      </c>
      <c r="H3508" s="18">
        <v>42315</v>
      </c>
      <c r="I3508">
        <v>5856</v>
      </c>
      <c r="J3508">
        <v>651.21</v>
      </c>
      <c r="K3508">
        <v>524.96</v>
      </c>
      <c r="L3508">
        <v>3813485.76</v>
      </c>
      <c r="M3508">
        <v>3074165.76</v>
      </c>
      <c r="N3508">
        <v>739320</v>
      </c>
    </row>
    <row r="3509" spans="1:14">
      <c r="A3509" t="s">
        <v>34</v>
      </c>
      <c r="B3509" t="s">
        <v>66</v>
      </c>
      <c r="C3509" t="s">
        <v>36</v>
      </c>
      <c r="D3509" t="s">
        <v>17</v>
      </c>
      <c r="E3509" t="s">
        <v>29</v>
      </c>
      <c r="F3509" s="18">
        <v>41816</v>
      </c>
      <c r="G3509">
        <v>822692573</v>
      </c>
      <c r="H3509" s="18">
        <v>41827</v>
      </c>
      <c r="I3509">
        <v>1869</v>
      </c>
      <c r="J3509">
        <v>109.28</v>
      </c>
      <c r="K3509">
        <v>35.840000000000003</v>
      </c>
      <c r="L3509">
        <v>204244.32</v>
      </c>
      <c r="M3509">
        <v>66984.960000000006</v>
      </c>
      <c r="N3509">
        <v>137259.35999999999</v>
      </c>
    </row>
    <row r="3510" spans="1:14">
      <c r="A3510" t="s">
        <v>23</v>
      </c>
      <c r="B3510" t="s">
        <v>191</v>
      </c>
      <c r="C3510" t="s">
        <v>71</v>
      </c>
      <c r="D3510" t="s">
        <v>21</v>
      </c>
      <c r="E3510" t="s">
        <v>29</v>
      </c>
      <c r="F3510" s="18">
        <v>42658</v>
      </c>
      <c r="G3510">
        <v>403337991</v>
      </c>
      <c r="H3510" s="18">
        <v>42698</v>
      </c>
      <c r="I3510">
        <v>5529</v>
      </c>
      <c r="J3510">
        <v>154.06</v>
      </c>
      <c r="K3510">
        <v>90.93</v>
      </c>
      <c r="L3510">
        <v>851797.74</v>
      </c>
      <c r="M3510">
        <v>502751.97</v>
      </c>
      <c r="N3510">
        <v>349045.77</v>
      </c>
    </row>
    <row r="3511" spans="1:14">
      <c r="A3511" t="s">
        <v>14</v>
      </c>
      <c r="B3511" t="s">
        <v>185</v>
      </c>
      <c r="C3511" t="s">
        <v>16</v>
      </c>
      <c r="D3511" t="s">
        <v>17</v>
      </c>
      <c r="E3511" t="s">
        <v>22</v>
      </c>
      <c r="F3511" s="18">
        <v>40908</v>
      </c>
      <c r="G3511">
        <v>954254710</v>
      </c>
      <c r="H3511" s="18">
        <v>40923</v>
      </c>
      <c r="I3511">
        <v>4029</v>
      </c>
      <c r="J3511">
        <v>255.28</v>
      </c>
      <c r="K3511">
        <v>159.41999999999999</v>
      </c>
      <c r="L3511">
        <v>1028523.12</v>
      </c>
      <c r="M3511">
        <v>642303.18000000005</v>
      </c>
      <c r="N3511">
        <v>386219.94</v>
      </c>
    </row>
    <row r="3512" spans="1:14">
      <c r="A3512" t="s">
        <v>23</v>
      </c>
      <c r="B3512" t="s">
        <v>191</v>
      </c>
      <c r="C3512" t="s">
        <v>71</v>
      </c>
      <c r="D3512" t="s">
        <v>17</v>
      </c>
      <c r="E3512" t="s">
        <v>22</v>
      </c>
      <c r="F3512" s="18">
        <v>41336</v>
      </c>
      <c r="G3512">
        <v>967679059</v>
      </c>
      <c r="H3512" s="18">
        <v>41352</v>
      </c>
      <c r="I3512">
        <v>6592</v>
      </c>
      <c r="J3512">
        <v>154.06</v>
      </c>
      <c r="K3512">
        <v>90.93</v>
      </c>
      <c r="L3512">
        <v>1015563.52</v>
      </c>
      <c r="M3512">
        <v>599410.56000000006</v>
      </c>
      <c r="N3512">
        <v>416152.96</v>
      </c>
    </row>
    <row r="3513" spans="1:14">
      <c r="A3513" t="s">
        <v>26</v>
      </c>
      <c r="B3513" t="s">
        <v>204</v>
      </c>
      <c r="C3513" t="s">
        <v>25</v>
      </c>
      <c r="D3513" t="s">
        <v>17</v>
      </c>
      <c r="E3513" t="s">
        <v>18</v>
      </c>
      <c r="F3513" s="18">
        <v>42188</v>
      </c>
      <c r="G3513">
        <v>806159865</v>
      </c>
      <c r="H3513" s="18">
        <v>42194</v>
      </c>
      <c r="I3513">
        <v>9474</v>
      </c>
      <c r="J3513">
        <v>47.45</v>
      </c>
      <c r="K3513">
        <v>31.79</v>
      </c>
      <c r="L3513">
        <v>449541.3</v>
      </c>
      <c r="M3513">
        <v>301178.46000000002</v>
      </c>
      <c r="N3513">
        <v>148362.84</v>
      </c>
    </row>
    <row r="3514" spans="1:14">
      <c r="A3514" t="s">
        <v>14</v>
      </c>
      <c r="B3514" t="s">
        <v>64</v>
      </c>
      <c r="C3514" t="s">
        <v>45</v>
      </c>
      <c r="D3514" t="s">
        <v>21</v>
      </c>
      <c r="E3514" t="s">
        <v>37</v>
      </c>
      <c r="F3514" s="18">
        <v>42098</v>
      </c>
      <c r="G3514">
        <v>452558457</v>
      </c>
      <c r="H3514" s="18">
        <v>42112</v>
      </c>
      <c r="I3514">
        <v>959</v>
      </c>
      <c r="J3514">
        <v>437.2</v>
      </c>
      <c r="K3514">
        <v>263.33</v>
      </c>
      <c r="L3514">
        <v>419274.8</v>
      </c>
      <c r="M3514">
        <v>252533.47</v>
      </c>
      <c r="N3514">
        <v>166741.32999999999</v>
      </c>
    </row>
    <row r="3515" spans="1:14">
      <c r="A3515" t="s">
        <v>40</v>
      </c>
      <c r="B3515" t="s">
        <v>93</v>
      </c>
      <c r="C3515" t="s">
        <v>79</v>
      </c>
      <c r="D3515" t="s">
        <v>21</v>
      </c>
      <c r="E3515" t="s">
        <v>37</v>
      </c>
      <c r="F3515" s="18">
        <v>41474</v>
      </c>
      <c r="G3515">
        <v>860048663</v>
      </c>
      <c r="H3515" s="18">
        <v>41478</v>
      </c>
      <c r="I3515">
        <v>6366</v>
      </c>
      <c r="J3515">
        <v>668.27</v>
      </c>
      <c r="K3515">
        <v>502.54</v>
      </c>
      <c r="L3515">
        <v>4254206.82</v>
      </c>
      <c r="M3515">
        <v>3199169.64</v>
      </c>
      <c r="N3515">
        <v>1055037.18</v>
      </c>
    </row>
    <row r="3516" spans="1:14">
      <c r="A3516" t="s">
        <v>40</v>
      </c>
      <c r="B3516" t="s">
        <v>78</v>
      </c>
      <c r="C3516" t="s">
        <v>79</v>
      </c>
      <c r="D3516" t="s">
        <v>17</v>
      </c>
      <c r="E3516" t="s">
        <v>18</v>
      </c>
      <c r="F3516" s="18">
        <v>41111</v>
      </c>
      <c r="G3516">
        <v>802116811</v>
      </c>
      <c r="H3516" s="18">
        <v>41119</v>
      </c>
      <c r="I3516">
        <v>3044</v>
      </c>
      <c r="J3516">
        <v>668.27</v>
      </c>
      <c r="K3516">
        <v>502.54</v>
      </c>
      <c r="L3516">
        <v>2034213.88</v>
      </c>
      <c r="M3516">
        <v>1529731.76</v>
      </c>
      <c r="N3516">
        <v>504482.12</v>
      </c>
    </row>
    <row r="3517" spans="1:14">
      <c r="A3517" t="s">
        <v>40</v>
      </c>
      <c r="B3517" t="s">
        <v>123</v>
      </c>
      <c r="C3517" t="s">
        <v>43</v>
      </c>
      <c r="D3517" t="s">
        <v>21</v>
      </c>
      <c r="E3517" t="s">
        <v>18</v>
      </c>
      <c r="F3517" s="18">
        <v>40810</v>
      </c>
      <c r="G3517">
        <v>922561728</v>
      </c>
      <c r="H3517" s="18">
        <v>40852</v>
      </c>
      <c r="I3517">
        <v>5372</v>
      </c>
      <c r="J3517">
        <v>651.21</v>
      </c>
      <c r="K3517">
        <v>524.96</v>
      </c>
      <c r="L3517">
        <v>3498300.12</v>
      </c>
      <c r="M3517">
        <v>2820085.12</v>
      </c>
      <c r="N3517">
        <v>678215</v>
      </c>
    </row>
    <row r="3518" spans="1:14">
      <c r="A3518" t="s">
        <v>40</v>
      </c>
      <c r="B3518" t="s">
        <v>86</v>
      </c>
      <c r="C3518" t="s">
        <v>28</v>
      </c>
      <c r="D3518" t="s">
        <v>21</v>
      </c>
      <c r="E3518" t="s">
        <v>22</v>
      </c>
      <c r="F3518" s="18">
        <v>40761</v>
      </c>
      <c r="G3518">
        <v>585494744</v>
      </c>
      <c r="H3518" s="18">
        <v>40799</v>
      </c>
      <c r="I3518">
        <v>9761</v>
      </c>
      <c r="J3518">
        <v>205.7</v>
      </c>
      <c r="K3518">
        <v>117.11</v>
      </c>
      <c r="L3518">
        <v>2007837.7</v>
      </c>
      <c r="M3518">
        <v>1143110.71</v>
      </c>
      <c r="N3518">
        <v>864726.99</v>
      </c>
    </row>
    <row r="3519" spans="1:14">
      <c r="A3519" t="s">
        <v>23</v>
      </c>
      <c r="B3519" t="s">
        <v>178</v>
      </c>
      <c r="C3519" t="s">
        <v>20</v>
      </c>
      <c r="D3519" t="s">
        <v>17</v>
      </c>
      <c r="E3519" t="s">
        <v>29</v>
      </c>
      <c r="F3519" s="18">
        <v>42927</v>
      </c>
      <c r="G3519">
        <v>125339686</v>
      </c>
      <c r="H3519" s="18">
        <v>42940</v>
      </c>
      <c r="I3519">
        <v>9653</v>
      </c>
      <c r="J3519">
        <v>152.58000000000001</v>
      </c>
      <c r="K3519">
        <v>97.44</v>
      </c>
      <c r="L3519">
        <v>1472854.74</v>
      </c>
      <c r="M3519">
        <v>940588.32</v>
      </c>
      <c r="N3519">
        <v>532266.42000000004</v>
      </c>
    </row>
    <row r="3520" spans="1:14">
      <c r="A3520" t="s">
        <v>23</v>
      </c>
      <c r="B3520" t="s">
        <v>196</v>
      </c>
      <c r="C3520" t="s">
        <v>33</v>
      </c>
      <c r="D3520" t="s">
        <v>21</v>
      </c>
      <c r="E3520" t="s">
        <v>18</v>
      </c>
      <c r="F3520" s="18">
        <v>41362</v>
      </c>
      <c r="G3520">
        <v>396832883</v>
      </c>
      <c r="H3520" s="18">
        <v>41364</v>
      </c>
      <c r="I3520">
        <v>523</v>
      </c>
      <c r="J3520">
        <v>81.73</v>
      </c>
      <c r="K3520">
        <v>56.67</v>
      </c>
      <c r="L3520">
        <v>42744.79</v>
      </c>
      <c r="M3520">
        <v>29638.41</v>
      </c>
      <c r="N3520">
        <v>13106.38</v>
      </c>
    </row>
    <row r="3521" spans="1:14">
      <c r="A3521" t="s">
        <v>31</v>
      </c>
      <c r="B3521" t="s">
        <v>223</v>
      </c>
      <c r="C3521" t="s">
        <v>50</v>
      </c>
      <c r="D3521" t="s">
        <v>21</v>
      </c>
      <c r="E3521" t="s">
        <v>29</v>
      </c>
      <c r="F3521" s="18">
        <v>40189</v>
      </c>
      <c r="G3521">
        <v>525023162</v>
      </c>
      <c r="H3521" s="18">
        <v>40215</v>
      </c>
      <c r="I3521">
        <v>4876</v>
      </c>
      <c r="J3521">
        <v>421.89</v>
      </c>
      <c r="K3521">
        <v>364.69</v>
      </c>
      <c r="L3521">
        <v>2057135.64</v>
      </c>
      <c r="M3521">
        <v>1778228.44</v>
      </c>
      <c r="N3521">
        <v>278907.2</v>
      </c>
    </row>
    <row r="3522" spans="1:14">
      <c r="A3522" t="s">
        <v>34</v>
      </c>
      <c r="B3522" t="s">
        <v>182</v>
      </c>
      <c r="C3522" t="s">
        <v>45</v>
      </c>
      <c r="D3522" t="s">
        <v>17</v>
      </c>
      <c r="E3522" t="s">
        <v>22</v>
      </c>
      <c r="F3522" s="18">
        <v>41153</v>
      </c>
      <c r="G3522">
        <v>155271852</v>
      </c>
      <c r="H3522" s="18">
        <v>41170</v>
      </c>
      <c r="I3522">
        <v>7246</v>
      </c>
      <c r="J3522">
        <v>437.2</v>
      </c>
      <c r="K3522">
        <v>263.33</v>
      </c>
      <c r="L3522">
        <v>3167951.2</v>
      </c>
      <c r="M3522">
        <v>1908089.18</v>
      </c>
      <c r="N3522">
        <v>1259862.02</v>
      </c>
    </row>
    <row r="3523" spans="1:14">
      <c r="A3523" t="s">
        <v>14</v>
      </c>
      <c r="B3523" t="s">
        <v>211</v>
      </c>
      <c r="C3523" t="s">
        <v>33</v>
      </c>
      <c r="D3523" t="s">
        <v>21</v>
      </c>
      <c r="E3523" t="s">
        <v>18</v>
      </c>
      <c r="F3523" s="18">
        <v>42242</v>
      </c>
      <c r="G3523">
        <v>803252780</v>
      </c>
      <c r="H3523" s="18">
        <v>42291</v>
      </c>
      <c r="I3523">
        <v>9202</v>
      </c>
      <c r="J3523">
        <v>81.73</v>
      </c>
      <c r="K3523">
        <v>56.67</v>
      </c>
      <c r="L3523">
        <v>752079.46</v>
      </c>
      <c r="M3523">
        <v>521477.34</v>
      </c>
      <c r="N3523">
        <v>230602.12</v>
      </c>
    </row>
    <row r="3524" spans="1:14">
      <c r="A3524" t="s">
        <v>31</v>
      </c>
      <c r="B3524" t="s">
        <v>172</v>
      </c>
      <c r="C3524" t="s">
        <v>43</v>
      </c>
      <c r="D3524" t="s">
        <v>21</v>
      </c>
      <c r="E3524" t="s">
        <v>37</v>
      </c>
      <c r="F3524" s="18">
        <v>41830</v>
      </c>
      <c r="G3524">
        <v>904952275</v>
      </c>
      <c r="H3524" s="18">
        <v>41837</v>
      </c>
      <c r="I3524">
        <v>4343</v>
      </c>
      <c r="J3524">
        <v>651.21</v>
      </c>
      <c r="K3524">
        <v>524.96</v>
      </c>
      <c r="L3524">
        <v>2828205.03</v>
      </c>
      <c r="M3524">
        <v>2279901.2799999998</v>
      </c>
      <c r="N3524">
        <v>548303.75</v>
      </c>
    </row>
    <row r="3525" spans="1:14">
      <c r="A3525" t="s">
        <v>31</v>
      </c>
      <c r="B3525" t="s">
        <v>39</v>
      </c>
      <c r="C3525" t="s">
        <v>71</v>
      </c>
      <c r="D3525" t="s">
        <v>21</v>
      </c>
      <c r="E3525" t="s">
        <v>18</v>
      </c>
      <c r="F3525" s="18">
        <v>42831</v>
      </c>
      <c r="G3525">
        <v>766669166</v>
      </c>
      <c r="H3525" s="18">
        <v>42846</v>
      </c>
      <c r="I3525">
        <v>3298</v>
      </c>
      <c r="J3525">
        <v>154.06</v>
      </c>
      <c r="K3525">
        <v>90.93</v>
      </c>
      <c r="L3525">
        <v>508089.88</v>
      </c>
      <c r="M3525">
        <v>299887.14</v>
      </c>
      <c r="N3525">
        <v>208202.74</v>
      </c>
    </row>
    <row r="3526" spans="1:14">
      <c r="A3526" t="s">
        <v>40</v>
      </c>
      <c r="B3526" t="s">
        <v>140</v>
      </c>
      <c r="C3526" t="s">
        <v>36</v>
      </c>
      <c r="D3526" t="s">
        <v>17</v>
      </c>
      <c r="E3526" t="s">
        <v>37</v>
      </c>
      <c r="F3526" s="18">
        <v>40249</v>
      </c>
      <c r="G3526">
        <v>315014779</v>
      </c>
      <c r="H3526" s="18">
        <v>40260</v>
      </c>
      <c r="I3526">
        <v>8728</v>
      </c>
      <c r="J3526">
        <v>109.28</v>
      </c>
      <c r="K3526">
        <v>35.840000000000003</v>
      </c>
      <c r="L3526">
        <v>953795.84</v>
      </c>
      <c r="M3526">
        <v>312811.52000000002</v>
      </c>
      <c r="N3526">
        <v>640984.31999999995</v>
      </c>
    </row>
    <row r="3527" spans="1:14">
      <c r="A3527" t="s">
        <v>40</v>
      </c>
      <c r="B3527" t="s">
        <v>150</v>
      </c>
      <c r="C3527" t="s">
        <v>71</v>
      </c>
      <c r="D3527" t="s">
        <v>21</v>
      </c>
      <c r="E3527" t="s">
        <v>29</v>
      </c>
      <c r="F3527" s="18">
        <v>41925</v>
      </c>
      <c r="G3527">
        <v>446912944</v>
      </c>
      <c r="H3527" s="18">
        <v>41944</v>
      </c>
      <c r="I3527">
        <v>326</v>
      </c>
      <c r="J3527">
        <v>154.06</v>
      </c>
      <c r="K3527">
        <v>90.93</v>
      </c>
      <c r="L3527">
        <v>50223.56</v>
      </c>
      <c r="M3527">
        <v>29643.18</v>
      </c>
      <c r="N3527">
        <v>20580.38</v>
      </c>
    </row>
    <row r="3528" spans="1:14">
      <c r="A3528" t="s">
        <v>40</v>
      </c>
      <c r="B3528" t="s">
        <v>201</v>
      </c>
      <c r="C3528" t="s">
        <v>71</v>
      </c>
      <c r="D3528" t="s">
        <v>17</v>
      </c>
      <c r="E3528" t="s">
        <v>22</v>
      </c>
      <c r="F3528" s="18">
        <v>42256</v>
      </c>
      <c r="G3528">
        <v>779599988</v>
      </c>
      <c r="H3528" s="18">
        <v>42286</v>
      </c>
      <c r="I3528">
        <v>9816</v>
      </c>
      <c r="J3528">
        <v>154.06</v>
      </c>
      <c r="K3528">
        <v>90.93</v>
      </c>
      <c r="L3528">
        <v>1512252.96</v>
      </c>
      <c r="M3528">
        <v>892568.88</v>
      </c>
      <c r="N3528">
        <v>619684.07999999996</v>
      </c>
    </row>
    <row r="3529" spans="1:14">
      <c r="A3529" t="s">
        <v>40</v>
      </c>
      <c r="B3529" t="s">
        <v>135</v>
      </c>
      <c r="C3529" t="s">
        <v>45</v>
      </c>
      <c r="D3529" t="s">
        <v>17</v>
      </c>
      <c r="E3529" t="s">
        <v>18</v>
      </c>
      <c r="F3529" s="18">
        <v>40180</v>
      </c>
      <c r="G3529">
        <v>100624740</v>
      </c>
      <c r="H3529" s="18">
        <v>40198</v>
      </c>
      <c r="I3529">
        <v>5951</v>
      </c>
      <c r="J3529">
        <v>437.2</v>
      </c>
      <c r="K3529">
        <v>263.33</v>
      </c>
      <c r="L3529">
        <v>2601777.2000000002</v>
      </c>
      <c r="M3529">
        <v>1567076.83</v>
      </c>
      <c r="N3529">
        <v>1034700.37</v>
      </c>
    </row>
    <row r="3530" spans="1:14">
      <c r="A3530" t="s">
        <v>14</v>
      </c>
      <c r="B3530" t="s">
        <v>64</v>
      </c>
      <c r="C3530" t="s">
        <v>16</v>
      </c>
      <c r="D3530" t="s">
        <v>21</v>
      </c>
      <c r="E3530" t="s">
        <v>18</v>
      </c>
      <c r="F3530" s="18">
        <v>40556</v>
      </c>
      <c r="G3530">
        <v>417848527</v>
      </c>
      <c r="H3530" s="18">
        <v>40583</v>
      </c>
      <c r="I3530">
        <v>9519</v>
      </c>
      <c r="J3530">
        <v>255.28</v>
      </c>
      <c r="K3530">
        <v>159.41999999999999</v>
      </c>
      <c r="L3530">
        <v>2430010.3199999998</v>
      </c>
      <c r="M3530">
        <v>1517518.98</v>
      </c>
      <c r="N3530">
        <v>912491.34</v>
      </c>
    </row>
    <row r="3531" spans="1:14">
      <c r="A3531" t="s">
        <v>23</v>
      </c>
      <c r="B3531" t="s">
        <v>74</v>
      </c>
      <c r="C3531" t="s">
        <v>45</v>
      </c>
      <c r="D3531" t="s">
        <v>21</v>
      </c>
      <c r="E3531" t="s">
        <v>18</v>
      </c>
      <c r="F3531" s="18">
        <v>41716</v>
      </c>
      <c r="G3531">
        <v>209445178</v>
      </c>
      <c r="H3531" s="18">
        <v>41749</v>
      </c>
      <c r="I3531">
        <v>8337</v>
      </c>
      <c r="J3531">
        <v>437.2</v>
      </c>
      <c r="K3531">
        <v>263.33</v>
      </c>
      <c r="L3531">
        <v>3644936.4</v>
      </c>
      <c r="M3531">
        <v>2195382.21</v>
      </c>
      <c r="N3531">
        <v>1449554.19</v>
      </c>
    </row>
    <row r="3532" spans="1:14">
      <c r="A3532" t="s">
        <v>40</v>
      </c>
      <c r="B3532" t="s">
        <v>72</v>
      </c>
      <c r="C3532" t="s">
        <v>50</v>
      </c>
      <c r="D3532" t="s">
        <v>17</v>
      </c>
      <c r="E3532" t="s">
        <v>37</v>
      </c>
      <c r="F3532" s="18">
        <v>42380</v>
      </c>
      <c r="G3532">
        <v>273901021</v>
      </c>
      <c r="H3532" s="18">
        <v>42408</v>
      </c>
      <c r="I3532">
        <v>2254</v>
      </c>
      <c r="J3532">
        <v>421.89</v>
      </c>
      <c r="K3532">
        <v>364.69</v>
      </c>
      <c r="L3532">
        <v>950940.06</v>
      </c>
      <c r="M3532">
        <v>822011.26</v>
      </c>
      <c r="N3532">
        <v>128928.8</v>
      </c>
    </row>
    <row r="3533" spans="1:14">
      <c r="A3533" t="s">
        <v>14</v>
      </c>
      <c r="B3533" t="s">
        <v>158</v>
      </c>
      <c r="C3533" t="s">
        <v>59</v>
      </c>
      <c r="D3533" t="s">
        <v>17</v>
      </c>
      <c r="E3533" t="s">
        <v>22</v>
      </c>
      <c r="F3533" s="18">
        <v>40275</v>
      </c>
      <c r="G3533">
        <v>580014884</v>
      </c>
      <c r="H3533" s="18">
        <v>40319</v>
      </c>
      <c r="I3533">
        <v>8148</v>
      </c>
      <c r="J3533">
        <v>9.33</v>
      </c>
      <c r="K3533">
        <v>6.92</v>
      </c>
      <c r="L3533">
        <v>76020.84</v>
      </c>
      <c r="M3533">
        <v>56384.160000000003</v>
      </c>
      <c r="N3533">
        <v>19636.68</v>
      </c>
    </row>
    <row r="3534" spans="1:14">
      <c r="A3534" t="s">
        <v>40</v>
      </c>
      <c r="B3534" t="s">
        <v>78</v>
      </c>
      <c r="C3534" t="s">
        <v>59</v>
      </c>
      <c r="D3534" t="s">
        <v>21</v>
      </c>
      <c r="E3534" t="s">
        <v>37</v>
      </c>
      <c r="F3534" s="18">
        <v>41815</v>
      </c>
      <c r="G3534">
        <v>716898095</v>
      </c>
      <c r="H3534" s="18">
        <v>41837</v>
      </c>
      <c r="I3534">
        <v>4932</v>
      </c>
      <c r="J3534">
        <v>9.33</v>
      </c>
      <c r="K3534">
        <v>6.92</v>
      </c>
      <c r="L3534">
        <v>46015.56</v>
      </c>
      <c r="M3534">
        <v>34129.440000000002</v>
      </c>
      <c r="N3534">
        <v>11886.12</v>
      </c>
    </row>
    <row r="3535" spans="1:14">
      <c r="A3535" t="s">
        <v>26</v>
      </c>
      <c r="B3535" t="s">
        <v>76</v>
      </c>
      <c r="C3535" t="s">
        <v>71</v>
      </c>
      <c r="D3535" t="s">
        <v>21</v>
      </c>
      <c r="E3535" t="s">
        <v>18</v>
      </c>
      <c r="F3535" s="18">
        <v>41357</v>
      </c>
      <c r="G3535">
        <v>343974483</v>
      </c>
      <c r="H3535" s="18">
        <v>41403</v>
      </c>
      <c r="I3535">
        <v>8548</v>
      </c>
      <c r="J3535">
        <v>154.06</v>
      </c>
      <c r="K3535">
        <v>90.93</v>
      </c>
      <c r="L3535">
        <v>1316904.8799999999</v>
      </c>
      <c r="M3535">
        <v>777269.64</v>
      </c>
      <c r="N3535">
        <v>539635.24</v>
      </c>
    </row>
    <row r="3536" spans="1:14">
      <c r="A3536" t="s">
        <v>26</v>
      </c>
      <c r="B3536" t="s">
        <v>203</v>
      </c>
      <c r="C3536" t="s">
        <v>59</v>
      </c>
      <c r="D3536" t="s">
        <v>21</v>
      </c>
      <c r="E3536" t="s">
        <v>18</v>
      </c>
      <c r="F3536" s="18">
        <v>41942</v>
      </c>
      <c r="G3536">
        <v>540980374</v>
      </c>
      <c r="H3536" s="18">
        <v>41952</v>
      </c>
      <c r="I3536">
        <v>6969</v>
      </c>
      <c r="J3536">
        <v>9.33</v>
      </c>
      <c r="K3536">
        <v>6.92</v>
      </c>
      <c r="L3536">
        <v>65020.77</v>
      </c>
      <c r="M3536">
        <v>48225.48</v>
      </c>
      <c r="N3536">
        <v>16795.29</v>
      </c>
    </row>
    <row r="3537" spans="1:14">
      <c r="A3537" t="s">
        <v>26</v>
      </c>
      <c r="B3537" t="s">
        <v>121</v>
      </c>
      <c r="C3537" t="s">
        <v>20</v>
      </c>
      <c r="D3537" t="s">
        <v>17</v>
      </c>
      <c r="E3537" t="s">
        <v>22</v>
      </c>
      <c r="F3537" s="18">
        <v>42855</v>
      </c>
      <c r="G3537">
        <v>657964599</v>
      </c>
      <c r="H3537" s="18">
        <v>42903</v>
      </c>
      <c r="I3537">
        <v>5201</v>
      </c>
      <c r="J3537">
        <v>152.58000000000001</v>
      </c>
      <c r="K3537">
        <v>97.44</v>
      </c>
      <c r="L3537">
        <v>793568.58</v>
      </c>
      <c r="M3537">
        <v>506785.44</v>
      </c>
      <c r="N3537">
        <v>286783.14</v>
      </c>
    </row>
    <row r="3538" spans="1:14">
      <c r="A3538" t="s">
        <v>40</v>
      </c>
      <c r="B3538" t="s">
        <v>135</v>
      </c>
      <c r="C3538" t="s">
        <v>33</v>
      </c>
      <c r="D3538" t="s">
        <v>21</v>
      </c>
      <c r="E3538" t="s">
        <v>18</v>
      </c>
      <c r="F3538" s="18">
        <v>41000</v>
      </c>
      <c r="G3538">
        <v>565288484</v>
      </c>
      <c r="H3538" s="18">
        <v>41005</v>
      </c>
      <c r="I3538">
        <v>279</v>
      </c>
      <c r="J3538">
        <v>81.73</v>
      </c>
      <c r="K3538">
        <v>56.67</v>
      </c>
      <c r="L3538">
        <v>22802.67</v>
      </c>
      <c r="M3538">
        <v>15810.93</v>
      </c>
      <c r="N3538">
        <v>6991.74</v>
      </c>
    </row>
    <row r="3539" spans="1:14">
      <c r="A3539" t="s">
        <v>40</v>
      </c>
      <c r="B3539" t="s">
        <v>93</v>
      </c>
      <c r="C3539" t="s">
        <v>28</v>
      </c>
      <c r="D3539" t="s">
        <v>21</v>
      </c>
      <c r="E3539" t="s">
        <v>22</v>
      </c>
      <c r="F3539" s="18">
        <v>40587</v>
      </c>
      <c r="G3539">
        <v>203625857</v>
      </c>
      <c r="H3539" s="18">
        <v>40605</v>
      </c>
      <c r="I3539">
        <v>6271</v>
      </c>
      <c r="J3539">
        <v>205.7</v>
      </c>
      <c r="K3539">
        <v>117.11</v>
      </c>
      <c r="L3539">
        <v>1289944.7</v>
      </c>
      <c r="M3539">
        <v>734396.81</v>
      </c>
      <c r="N3539">
        <v>555547.89</v>
      </c>
    </row>
    <row r="3540" spans="1:14">
      <c r="A3540" t="s">
        <v>23</v>
      </c>
      <c r="B3540" t="s">
        <v>74</v>
      </c>
      <c r="C3540" t="s">
        <v>36</v>
      </c>
      <c r="D3540" t="s">
        <v>21</v>
      </c>
      <c r="E3540" t="s">
        <v>18</v>
      </c>
      <c r="F3540" s="18">
        <v>40684</v>
      </c>
      <c r="G3540">
        <v>933963048</v>
      </c>
      <c r="H3540" s="18">
        <v>40718</v>
      </c>
      <c r="I3540">
        <v>9275</v>
      </c>
      <c r="J3540">
        <v>109.28</v>
      </c>
      <c r="K3540">
        <v>35.840000000000003</v>
      </c>
      <c r="L3540">
        <v>1013572</v>
      </c>
      <c r="M3540">
        <v>332416</v>
      </c>
      <c r="N3540">
        <v>681156</v>
      </c>
    </row>
    <row r="3541" spans="1:14">
      <c r="A3541" t="s">
        <v>23</v>
      </c>
      <c r="B3541" t="s">
        <v>179</v>
      </c>
      <c r="C3541" t="s">
        <v>28</v>
      </c>
      <c r="D3541" t="s">
        <v>17</v>
      </c>
      <c r="E3541" t="s">
        <v>37</v>
      </c>
      <c r="F3541" s="18">
        <v>42129</v>
      </c>
      <c r="G3541">
        <v>587598884</v>
      </c>
      <c r="H3541" s="18">
        <v>42168</v>
      </c>
      <c r="I3541">
        <v>2422</v>
      </c>
      <c r="J3541">
        <v>205.7</v>
      </c>
      <c r="K3541">
        <v>117.11</v>
      </c>
      <c r="L3541">
        <v>498205.4</v>
      </c>
      <c r="M3541">
        <v>283640.42</v>
      </c>
      <c r="N3541">
        <v>214564.98</v>
      </c>
    </row>
    <row r="3542" spans="1:14">
      <c r="A3542" t="s">
        <v>26</v>
      </c>
      <c r="B3542" t="s">
        <v>209</v>
      </c>
      <c r="C3542" t="s">
        <v>59</v>
      </c>
      <c r="D3542" t="s">
        <v>17</v>
      </c>
      <c r="E3542" t="s">
        <v>22</v>
      </c>
      <c r="F3542" s="18">
        <v>40617</v>
      </c>
      <c r="G3542">
        <v>216144692</v>
      </c>
      <c r="H3542" s="18">
        <v>40651</v>
      </c>
      <c r="I3542">
        <v>873</v>
      </c>
      <c r="J3542">
        <v>9.33</v>
      </c>
      <c r="K3542">
        <v>6.92</v>
      </c>
      <c r="L3542">
        <v>8145.09</v>
      </c>
      <c r="M3542">
        <v>6041.16</v>
      </c>
      <c r="N3542">
        <v>2103.9299999999998</v>
      </c>
    </row>
    <row r="3543" spans="1:14">
      <c r="A3543" t="s">
        <v>23</v>
      </c>
      <c r="B3543" t="s">
        <v>208</v>
      </c>
      <c r="C3543" t="s">
        <v>33</v>
      </c>
      <c r="D3543" t="s">
        <v>17</v>
      </c>
      <c r="E3543" t="s">
        <v>22</v>
      </c>
      <c r="F3543" s="18">
        <v>41915</v>
      </c>
      <c r="G3543">
        <v>941524302</v>
      </c>
      <c r="H3543" s="18">
        <v>41921</v>
      </c>
      <c r="I3543">
        <v>6819</v>
      </c>
      <c r="J3543">
        <v>81.73</v>
      </c>
      <c r="K3543">
        <v>56.67</v>
      </c>
      <c r="L3543">
        <v>557316.87</v>
      </c>
      <c r="M3543">
        <v>386432.73</v>
      </c>
      <c r="N3543">
        <v>170884.14</v>
      </c>
    </row>
    <row r="3544" spans="1:14">
      <c r="A3544" t="s">
        <v>23</v>
      </c>
      <c r="B3544" t="s">
        <v>138</v>
      </c>
      <c r="C3544" t="s">
        <v>45</v>
      </c>
      <c r="D3544" t="s">
        <v>21</v>
      </c>
      <c r="E3544" t="s">
        <v>18</v>
      </c>
      <c r="F3544" s="18">
        <v>41112</v>
      </c>
      <c r="G3544">
        <v>805974042</v>
      </c>
      <c r="H3544" s="18">
        <v>41118</v>
      </c>
      <c r="I3544">
        <v>4484</v>
      </c>
      <c r="J3544">
        <v>437.2</v>
      </c>
      <c r="K3544">
        <v>263.33</v>
      </c>
      <c r="L3544">
        <v>1960404.8</v>
      </c>
      <c r="M3544">
        <v>1180771.72</v>
      </c>
      <c r="N3544">
        <v>779633.08</v>
      </c>
    </row>
    <row r="3545" spans="1:14">
      <c r="A3545" t="s">
        <v>26</v>
      </c>
      <c r="B3545" t="s">
        <v>143</v>
      </c>
      <c r="C3545" t="s">
        <v>45</v>
      </c>
      <c r="D3545" t="s">
        <v>17</v>
      </c>
      <c r="E3545" t="s">
        <v>37</v>
      </c>
      <c r="F3545" s="18">
        <v>40604</v>
      </c>
      <c r="G3545">
        <v>622042739</v>
      </c>
      <c r="H3545" s="18">
        <v>40630</v>
      </c>
      <c r="I3545">
        <v>5124</v>
      </c>
      <c r="J3545">
        <v>437.2</v>
      </c>
      <c r="K3545">
        <v>263.33</v>
      </c>
      <c r="L3545">
        <v>2240212.7999999998</v>
      </c>
      <c r="M3545">
        <v>1349302.92</v>
      </c>
      <c r="N3545">
        <v>890909.88</v>
      </c>
    </row>
    <row r="3546" spans="1:14">
      <c r="A3546" t="s">
        <v>40</v>
      </c>
      <c r="B3546" t="s">
        <v>69</v>
      </c>
      <c r="C3546" t="s">
        <v>43</v>
      </c>
      <c r="D3546" t="s">
        <v>17</v>
      </c>
      <c r="E3546" t="s">
        <v>29</v>
      </c>
      <c r="F3546" s="18">
        <v>40408</v>
      </c>
      <c r="G3546">
        <v>822591722</v>
      </c>
      <c r="H3546" s="18">
        <v>40424</v>
      </c>
      <c r="I3546">
        <v>2025</v>
      </c>
      <c r="J3546">
        <v>651.21</v>
      </c>
      <c r="K3546">
        <v>524.96</v>
      </c>
      <c r="L3546">
        <v>1318700.25</v>
      </c>
      <c r="M3546">
        <v>1063044</v>
      </c>
      <c r="N3546">
        <v>255656.25</v>
      </c>
    </row>
    <row r="3547" spans="1:14">
      <c r="A3547" t="s">
        <v>34</v>
      </c>
      <c r="B3547" t="s">
        <v>195</v>
      </c>
      <c r="C3547" t="s">
        <v>28</v>
      </c>
      <c r="D3547" t="s">
        <v>17</v>
      </c>
      <c r="E3547" t="s">
        <v>18</v>
      </c>
      <c r="F3547" s="18">
        <v>42314</v>
      </c>
      <c r="G3547">
        <v>110794818</v>
      </c>
      <c r="H3547" s="18">
        <v>42332</v>
      </c>
      <c r="I3547">
        <v>5504</v>
      </c>
      <c r="J3547">
        <v>205.7</v>
      </c>
      <c r="K3547">
        <v>117.11</v>
      </c>
      <c r="L3547">
        <v>1132172.8</v>
      </c>
      <c r="M3547">
        <v>644573.43999999994</v>
      </c>
      <c r="N3547">
        <v>487599.35999999999</v>
      </c>
    </row>
    <row r="3548" spans="1:14">
      <c r="A3548" t="s">
        <v>34</v>
      </c>
      <c r="B3548" t="s">
        <v>212</v>
      </c>
      <c r="C3548" t="s">
        <v>36</v>
      </c>
      <c r="D3548" t="s">
        <v>21</v>
      </c>
      <c r="E3548" t="s">
        <v>37</v>
      </c>
      <c r="F3548" s="18">
        <v>40202</v>
      </c>
      <c r="G3548">
        <v>410138356</v>
      </c>
      <c r="H3548" s="18">
        <v>40239</v>
      </c>
      <c r="I3548">
        <v>7909</v>
      </c>
      <c r="J3548">
        <v>109.28</v>
      </c>
      <c r="K3548">
        <v>35.840000000000003</v>
      </c>
      <c r="L3548">
        <v>864295.52</v>
      </c>
      <c r="M3548">
        <v>283458.56</v>
      </c>
      <c r="N3548">
        <v>580836.96</v>
      </c>
    </row>
    <row r="3549" spans="1:14">
      <c r="A3549" t="s">
        <v>14</v>
      </c>
      <c r="B3549" t="s">
        <v>158</v>
      </c>
      <c r="C3549" t="s">
        <v>71</v>
      </c>
      <c r="D3549" t="s">
        <v>21</v>
      </c>
      <c r="E3549" t="s">
        <v>29</v>
      </c>
      <c r="F3549" s="18">
        <v>40788</v>
      </c>
      <c r="G3549">
        <v>114421164</v>
      </c>
      <c r="H3549" s="18">
        <v>40803</v>
      </c>
      <c r="I3549">
        <v>8620</v>
      </c>
      <c r="J3549">
        <v>154.06</v>
      </c>
      <c r="K3549">
        <v>90.93</v>
      </c>
      <c r="L3549">
        <v>1327997.2</v>
      </c>
      <c r="M3549">
        <v>783816.6</v>
      </c>
      <c r="N3549">
        <v>544180.6</v>
      </c>
    </row>
    <row r="3550" spans="1:14">
      <c r="A3550" t="s">
        <v>14</v>
      </c>
      <c r="B3550" t="s">
        <v>174</v>
      </c>
      <c r="C3550" t="s">
        <v>50</v>
      </c>
      <c r="D3550" t="s">
        <v>17</v>
      </c>
      <c r="E3550" t="s">
        <v>22</v>
      </c>
      <c r="F3550" s="18">
        <v>42880</v>
      </c>
      <c r="G3550">
        <v>837754571</v>
      </c>
      <c r="H3550" s="18">
        <v>42888</v>
      </c>
      <c r="I3550">
        <v>9049</v>
      </c>
      <c r="J3550">
        <v>421.89</v>
      </c>
      <c r="K3550">
        <v>364.69</v>
      </c>
      <c r="L3550">
        <v>3817682.61</v>
      </c>
      <c r="M3550">
        <v>3300079.81</v>
      </c>
      <c r="N3550">
        <v>517602.8</v>
      </c>
    </row>
    <row r="3551" spans="1:14">
      <c r="A3551" t="s">
        <v>26</v>
      </c>
      <c r="B3551" t="s">
        <v>141</v>
      </c>
      <c r="C3551" t="s">
        <v>20</v>
      </c>
      <c r="D3551" t="s">
        <v>21</v>
      </c>
      <c r="E3551" t="s">
        <v>29</v>
      </c>
      <c r="F3551" s="18">
        <v>41525</v>
      </c>
      <c r="G3551">
        <v>664562404</v>
      </c>
      <c r="H3551" s="18">
        <v>41536</v>
      </c>
      <c r="I3551">
        <v>7638</v>
      </c>
      <c r="J3551">
        <v>152.58000000000001</v>
      </c>
      <c r="K3551">
        <v>97.44</v>
      </c>
      <c r="L3551">
        <v>1165406.04</v>
      </c>
      <c r="M3551">
        <v>744246.72</v>
      </c>
      <c r="N3551">
        <v>421159.32</v>
      </c>
    </row>
    <row r="3552" spans="1:14">
      <c r="A3552" t="s">
        <v>40</v>
      </c>
      <c r="B3552" t="s">
        <v>135</v>
      </c>
      <c r="C3552" t="s">
        <v>36</v>
      </c>
      <c r="D3552" t="s">
        <v>17</v>
      </c>
      <c r="E3552" t="s">
        <v>22</v>
      </c>
      <c r="F3552" s="18">
        <v>40458</v>
      </c>
      <c r="G3552">
        <v>899580991</v>
      </c>
      <c r="H3552" s="18">
        <v>40490</v>
      </c>
      <c r="I3552">
        <v>4861</v>
      </c>
      <c r="J3552">
        <v>109.28</v>
      </c>
      <c r="K3552">
        <v>35.840000000000003</v>
      </c>
      <c r="L3552">
        <v>531210.07999999996</v>
      </c>
      <c r="M3552">
        <v>174218.23999999999</v>
      </c>
      <c r="N3552">
        <v>356991.84</v>
      </c>
    </row>
    <row r="3553" spans="1:14">
      <c r="A3553" t="s">
        <v>23</v>
      </c>
      <c r="B3553" t="s">
        <v>58</v>
      </c>
      <c r="C3553" t="s">
        <v>25</v>
      </c>
      <c r="D3553" t="s">
        <v>21</v>
      </c>
      <c r="E3553" t="s">
        <v>29</v>
      </c>
      <c r="F3553" s="18">
        <v>42419</v>
      </c>
      <c r="G3553">
        <v>217859160</v>
      </c>
      <c r="H3553" s="18">
        <v>42434</v>
      </c>
      <c r="I3553">
        <v>8222</v>
      </c>
      <c r="J3553">
        <v>47.45</v>
      </c>
      <c r="K3553">
        <v>31.79</v>
      </c>
      <c r="L3553">
        <v>390133.9</v>
      </c>
      <c r="M3553">
        <v>261377.38</v>
      </c>
      <c r="N3553">
        <v>128756.52</v>
      </c>
    </row>
    <row r="3554" spans="1:14">
      <c r="A3554" t="s">
        <v>40</v>
      </c>
      <c r="B3554" t="s">
        <v>169</v>
      </c>
      <c r="C3554" t="s">
        <v>50</v>
      </c>
      <c r="D3554" t="s">
        <v>17</v>
      </c>
      <c r="E3554" t="s">
        <v>29</v>
      </c>
      <c r="F3554" s="18">
        <v>42240</v>
      </c>
      <c r="G3554">
        <v>514758241</v>
      </c>
      <c r="H3554" s="18">
        <v>42260</v>
      </c>
      <c r="I3554">
        <v>7257</v>
      </c>
      <c r="J3554">
        <v>421.89</v>
      </c>
      <c r="K3554">
        <v>364.69</v>
      </c>
      <c r="L3554">
        <v>3061655.73</v>
      </c>
      <c r="M3554">
        <v>2646555.33</v>
      </c>
      <c r="N3554">
        <v>415100.4</v>
      </c>
    </row>
    <row r="3555" spans="1:14">
      <c r="A3555" t="s">
        <v>34</v>
      </c>
      <c r="B3555" t="s">
        <v>134</v>
      </c>
      <c r="C3555" t="s">
        <v>25</v>
      </c>
      <c r="D3555" t="s">
        <v>17</v>
      </c>
      <c r="E3555" t="s">
        <v>18</v>
      </c>
      <c r="F3555" s="18">
        <v>42055</v>
      </c>
      <c r="G3555">
        <v>155952060</v>
      </c>
      <c r="H3555" s="18">
        <v>42100</v>
      </c>
      <c r="I3555">
        <v>8535</v>
      </c>
      <c r="J3555">
        <v>47.45</v>
      </c>
      <c r="K3555">
        <v>31.79</v>
      </c>
      <c r="L3555">
        <v>404985.75</v>
      </c>
      <c r="M3555">
        <v>271327.65000000002</v>
      </c>
      <c r="N3555">
        <v>133658.1</v>
      </c>
    </row>
    <row r="3556" spans="1:14">
      <c r="A3556" t="s">
        <v>23</v>
      </c>
      <c r="B3556" t="s">
        <v>191</v>
      </c>
      <c r="C3556" t="s">
        <v>71</v>
      </c>
      <c r="D3556" t="s">
        <v>21</v>
      </c>
      <c r="E3556" t="s">
        <v>29</v>
      </c>
      <c r="F3556" s="18">
        <v>41623</v>
      </c>
      <c r="G3556">
        <v>727426946</v>
      </c>
      <c r="H3556" s="18">
        <v>41673</v>
      </c>
      <c r="I3556">
        <v>653</v>
      </c>
      <c r="J3556">
        <v>154.06</v>
      </c>
      <c r="K3556">
        <v>90.93</v>
      </c>
      <c r="L3556">
        <v>100601.18</v>
      </c>
      <c r="M3556">
        <v>59377.29</v>
      </c>
      <c r="N3556">
        <v>41223.89</v>
      </c>
    </row>
    <row r="3557" spans="1:14">
      <c r="A3557" t="s">
        <v>14</v>
      </c>
      <c r="B3557" t="s">
        <v>47</v>
      </c>
      <c r="C3557" t="s">
        <v>16</v>
      </c>
      <c r="D3557" t="s">
        <v>17</v>
      </c>
      <c r="E3557" t="s">
        <v>18</v>
      </c>
      <c r="F3557" s="18">
        <v>42474</v>
      </c>
      <c r="G3557">
        <v>285481727</v>
      </c>
      <c r="H3557" s="18">
        <v>42508</v>
      </c>
      <c r="I3557">
        <v>9242</v>
      </c>
      <c r="J3557">
        <v>255.28</v>
      </c>
      <c r="K3557">
        <v>159.41999999999999</v>
      </c>
      <c r="L3557">
        <v>2359297.7599999998</v>
      </c>
      <c r="M3557">
        <v>1473359.64</v>
      </c>
      <c r="N3557">
        <v>885938.12</v>
      </c>
    </row>
    <row r="3558" spans="1:14">
      <c r="A3558" t="s">
        <v>40</v>
      </c>
      <c r="B3558" t="s">
        <v>188</v>
      </c>
      <c r="C3558" t="s">
        <v>36</v>
      </c>
      <c r="D3558" t="s">
        <v>17</v>
      </c>
      <c r="E3558" t="s">
        <v>22</v>
      </c>
      <c r="F3558" s="18">
        <v>40996</v>
      </c>
      <c r="G3558">
        <v>106727731</v>
      </c>
      <c r="H3558" s="18">
        <v>41004</v>
      </c>
      <c r="I3558">
        <v>1962</v>
      </c>
      <c r="J3558">
        <v>109.28</v>
      </c>
      <c r="K3558">
        <v>35.840000000000003</v>
      </c>
      <c r="L3558">
        <v>214407.36</v>
      </c>
      <c r="M3558">
        <v>70318.080000000002</v>
      </c>
      <c r="N3558">
        <v>144089.28</v>
      </c>
    </row>
    <row r="3559" spans="1:14">
      <c r="A3559" t="s">
        <v>31</v>
      </c>
      <c r="B3559" t="s">
        <v>223</v>
      </c>
      <c r="C3559" t="s">
        <v>36</v>
      </c>
      <c r="D3559" t="s">
        <v>21</v>
      </c>
      <c r="E3559" t="s">
        <v>29</v>
      </c>
      <c r="F3559" s="18">
        <v>40879</v>
      </c>
      <c r="G3559">
        <v>638088786</v>
      </c>
      <c r="H3559" s="18">
        <v>40905</v>
      </c>
      <c r="I3559">
        <v>3506</v>
      </c>
      <c r="J3559">
        <v>109.28</v>
      </c>
      <c r="K3559">
        <v>35.840000000000003</v>
      </c>
      <c r="L3559">
        <v>383135.68</v>
      </c>
      <c r="M3559">
        <v>125655.03999999999</v>
      </c>
      <c r="N3559">
        <v>257480.64</v>
      </c>
    </row>
    <row r="3560" spans="1:14">
      <c r="A3560" t="s">
        <v>40</v>
      </c>
      <c r="B3560" t="s">
        <v>65</v>
      </c>
      <c r="C3560" t="s">
        <v>20</v>
      </c>
      <c r="D3560" t="s">
        <v>21</v>
      </c>
      <c r="E3560" t="s">
        <v>18</v>
      </c>
      <c r="F3560" s="18">
        <v>40671</v>
      </c>
      <c r="G3560">
        <v>146801221</v>
      </c>
      <c r="H3560" s="18">
        <v>40720</v>
      </c>
      <c r="I3560">
        <v>598</v>
      </c>
      <c r="J3560">
        <v>152.58000000000001</v>
      </c>
      <c r="K3560">
        <v>97.44</v>
      </c>
      <c r="L3560">
        <v>91242.84</v>
      </c>
      <c r="M3560">
        <v>58269.120000000003</v>
      </c>
      <c r="N3560">
        <v>32973.72</v>
      </c>
    </row>
    <row r="3561" spans="1:14">
      <c r="A3561" t="s">
        <v>34</v>
      </c>
      <c r="B3561" t="s">
        <v>182</v>
      </c>
      <c r="C3561" t="s">
        <v>20</v>
      </c>
      <c r="D3561" t="s">
        <v>21</v>
      </c>
      <c r="E3561" t="s">
        <v>29</v>
      </c>
      <c r="F3561" s="18">
        <v>40693</v>
      </c>
      <c r="G3561">
        <v>570413863</v>
      </c>
      <c r="H3561" s="18">
        <v>40722</v>
      </c>
      <c r="I3561">
        <v>6993</v>
      </c>
      <c r="J3561">
        <v>152.58000000000001</v>
      </c>
      <c r="K3561">
        <v>97.44</v>
      </c>
      <c r="L3561">
        <v>1066991.94</v>
      </c>
      <c r="M3561">
        <v>681397.92</v>
      </c>
      <c r="N3561">
        <v>385594.02</v>
      </c>
    </row>
    <row r="3562" spans="1:14">
      <c r="A3562" t="s">
        <v>31</v>
      </c>
      <c r="B3562" t="s">
        <v>172</v>
      </c>
      <c r="C3562" t="s">
        <v>43</v>
      </c>
      <c r="D3562" t="s">
        <v>21</v>
      </c>
      <c r="E3562" t="s">
        <v>29</v>
      </c>
      <c r="F3562" s="18">
        <v>41654</v>
      </c>
      <c r="G3562">
        <v>766788041</v>
      </c>
      <c r="H3562" s="18">
        <v>41686</v>
      </c>
      <c r="I3562">
        <v>8476</v>
      </c>
      <c r="J3562">
        <v>651.21</v>
      </c>
      <c r="K3562">
        <v>524.96</v>
      </c>
      <c r="L3562">
        <v>5519655.96</v>
      </c>
      <c r="M3562">
        <v>4449560.96</v>
      </c>
      <c r="N3562">
        <v>1070095</v>
      </c>
    </row>
    <row r="3563" spans="1:14">
      <c r="A3563" t="s">
        <v>31</v>
      </c>
      <c r="B3563" t="s">
        <v>44</v>
      </c>
      <c r="C3563" t="s">
        <v>43</v>
      </c>
      <c r="D3563" t="s">
        <v>17</v>
      </c>
      <c r="E3563" t="s">
        <v>29</v>
      </c>
      <c r="F3563" s="18">
        <v>40503</v>
      </c>
      <c r="G3563">
        <v>564097583</v>
      </c>
      <c r="H3563" s="18">
        <v>40514</v>
      </c>
      <c r="I3563">
        <v>7865</v>
      </c>
      <c r="J3563">
        <v>651.21</v>
      </c>
      <c r="K3563">
        <v>524.96</v>
      </c>
      <c r="L3563">
        <v>5121766.6500000004</v>
      </c>
      <c r="M3563">
        <v>4128810.4</v>
      </c>
      <c r="N3563">
        <v>992956.25</v>
      </c>
    </row>
    <row r="3564" spans="1:14">
      <c r="A3564" t="s">
        <v>40</v>
      </c>
      <c r="B3564" t="s">
        <v>86</v>
      </c>
      <c r="C3564" t="s">
        <v>71</v>
      </c>
      <c r="D3564" t="s">
        <v>17</v>
      </c>
      <c r="E3564" t="s">
        <v>37</v>
      </c>
      <c r="F3564" s="18">
        <v>42875</v>
      </c>
      <c r="G3564">
        <v>310828816</v>
      </c>
      <c r="H3564" s="18">
        <v>42910</v>
      </c>
      <c r="I3564">
        <v>9</v>
      </c>
      <c r="J3564">
        <v>154.06</v>
      </c>
      <c r="K3564">
        <v>90.93</v>
      </c>
      <c r="L3564">
        <v>1386.54</v>
      </c>
      <c r="M3564">
        <v>818.37</v>
      </c>
      <c r="N3564">
        <v>568.16999999999996</v>
      </c>
    </row>
    <row r="3565" spans="1:14">
      <c r="A3565" t="s">
        <v>40</v>
      </c>
      <c r="B3565" t="s">
        <v>123</v>
      </c>
      <c r="C3565" t="s">
        <v>79</v>
      </c>
      <c r="D3565" t="s">
        <v>17</v>
      </c>
      <c r="E3565" t="s">
        <v>29</v>
      </c>
      <c r="F3565" s="18">
        <v>42349</v>
      </c>
      <c r="G3565">
        <v>425780570</v>
      </c>
      <c r="H3565" s="18">
        <v>42356</v>
      </c>
      <c r="I3565">
        <v>6787</v>
      </c>
      <c r="J3565">
        <v>668.27</v>
      </c>
      <c r="K3565">
        <v>502.54</v>
      </c>
      <c r="L3565">
        <v>4535548.49</v>
      </c>
      <c r="M3565">
        <v>3410738.98</v>
      </c>
      <c r="N3565">
        <v>1124809.51</v>
      </c>
    </row>
    <row r="3566" spans="1:14">
      <c r="A3566" t="s">
        <v>26</v>
      </c>
      <c r="B3566" t="s">
        <v>30</v>
      </c>
      <c r="C3566" t="s">
        <v>20</v>
      </c>
      <c r="D3566" t="s">
        <v>21</v>
      </c>
      <c r="E3566" t="s">
        <v>37</v>
      </c>
      <c r="F3566" s="18">
        <v>41189</v>
      </c>
      <c r="G3566">
        <v>948064172</v>
      </c>
      <c r="H3566" s="18">
        <v>41236</v>
      </c>
      <c r="I3566">
        <v>2111</v>
      </c>
      <c r="J3566">
        <v>152.58000000000001</v>
      </c>
      <c r="K3566">
        <v>97.44</v>
      </c>
      <c r="L3566">
        <v>322096.38</v>
      </c>
      <c r="M3566">
        <v>205695.84</v>
      </c>
      <c r="N3566">
        <v>116400.54</v>
      </c>
    </row>
    <row r="3567" spans="1:14">
      <c r="A3567" t="s">
        <v>23</v>
      </c>
      <c r="B3567" t="s">
        <v>82</v>
      </c>
      <c r="C3567" t="s">
        <v>59</v>
      </c>
      <c r="D3567" t="s">
        <v>21</v>
      </c>
      <c r="E3567" t="s">
        <v>18</v>
      </c>
      <c r="F3567" s="18">
        <v>40667</v>
      </c>
      <c r="G3567">
        <v>187103450</v>
      </c>
      <c r="H3567" s="18">
        <v>40677</v>
      </c>
      <c r="I3567">
        <v>6924</v>
      </c>
      <c r="J3567">
        <v>9.33</v>
      </c>
      <c r="K3567">
        <v>6.92</v>
      </c>
      <c r="L3567">
        <v>64600.92</v>
      </c>
      <c r="M3567">
        <v>47914.080000000002</v>
      </c>
      <c r="N3567">
        <v>16686.84</v>
      </c>
    </row>
    <row r="3568" spans="1:14">
      <c r="A3568" t="s">
        <v>23</v>
      </c>
      <c r="B3568" t="s">
        <v>217</v>
      </c>
      <c r="C3568" t="s">
        <v>28</v>
      </c>
      <c r="D3568" t="s">
        <v>17</v>
      </c>
      <c r="E3568" t="s">
        <v>37</v>
      </c>
      <c r="F3568" s="18">
        <v>42443</v>
      </c>
      <c r="G3568">
        <v>572634732</v>
      </c>
      <c r="H3568" s="18">
        <v>42461</v>
      </c>
      <c r="I3568">
        <v>4197</v>
      </c>
      <c r="J3568">
        <v>205.7</v>
      </c>
      <c r="K3568">
        <v>117.11</v>
      </c>
      <c r="L3568">
        <v>863322.9</v>
      </c>
      <c r="M3568">
        <v>491510.67</v>
      </c>
      <c r="N3568">
        <v>371812.23</v>
      </c>
    </row>
    <row r="3569" spans="1:14">
      <c r="A3569" t="s">
        <v>31</v>
      </c>
      <c r="B3569" t="s">
        <v>89</v>
      </c>
      <c r="C3569" t="s">
        <v>79</v>
      </c>
      <c r="D3569" t="s">
        <v>17</v>
      </c>
      <c r="E3569" t="s">
        <v>37</v>
      </c>
      <c r="F3569" s="18">
        <v>41649</v>
      </c>
      <c r="G3569">
        <v>104706847</v>
      </c>
      <c r="H3569" s="18">
        <v>41677</v>
      </c>
      <c r="I3569">
        <v>3938</v>
      </c>
      <c r="J3569">
        <v>668.27</v>
      </c>
      <c r="K3569">
        <v>502.54</v>
      </c>
      <c r="L3569">
        <v>2631647.2599999998</v>
      </c>
      <c r="M3569">
        <v>1979002.52</v>
      </c>
      <c r="N3569">
        <v>652644.74</v>
      </c>
    </row>
    <row r="3570" spans="1:14">
      <c r="A3570" t="s">
        <v>26</v>
      </c>
      <c r="B3570" t="s">
        <v>204</v>
      </c>
      <c r="C3570" t="s">
        <v>16</v>
      </c>
      <c r="D3570" t="s">
        <v>17</v>
      </c>
      <c r="E3570" t="s">
        <v>22</v>
      </c>
      <c r="F3570" s="18">
        <v>42108</v>
      </c>
      <c r="G3570">
        <v>903681123</v>
      </c>
      <c r="H3570" s="18">
        <v>42120</v>
      </c>
      <c r="I3570">
        <v>8181</v>
      </c>
      <c r="J3570">
        <v>255.28</v>
      </c>
      <c r="K3570">
        <v>159.41999999999999</v>
      </c>
      <c r="L3570">
        <v>2088445.68</v>
      </c>
      <c r="M3570">
        <v>1304215.02</v>
      </c>
      <c r="N3570">
        <v>784230.66</v>
      </c>
    </row>
    <row r="3571" spans="1:14">
      <c r="A3571" t="s">
        <v>40</v>
      </c>
      <c r="B3571" t="s">
        <v>130</v>
      </c>
      <c r="C3571" t="s">
        <v>71</v>
      </c>
      <c r="D3571" t="s">
        <v>17</v>
      </c>
      <c r="E3571" t="s">
        <v>29</v>
      </c>
      <c r="F3571" s="18">
        <v>41114</v>
      </c>
      <c r="G3571">
        <v>660231387</v>
      </c>
      <c r="H3571" s="18">
        <v>41144</v>
      </c>
      <c r="I3571">
        <v>5994</v>
      </c>
      <c r="J3571">
        <v>154.06</v>
      </c>
      <c r="K3571">
        <v>90.93</v>
      </c>
      <c r="L3571">
        <v>923435.64</v>
      </c>
      <c r="M3571">
        <v>545034.42000000004</v>
      </c>
      <c r="N3571">
        <v>378401.22</v>
      </c>
    </row>
    <row r="3572" spans="1:14">
      <c r="A3572" t="s">
        <v>23</v>
      </c>
      <c r="B3572" t="s">
        <v>106</v>
      </c>
      <c r="C3572" t="s">
        <v>71</v>
      </c>
      <c r="D3572" t="s">
        <v>17</v>
      </c>
      <c r="E3572" t="s">
        <v>22</v>
      </c>
      <c r="F3572" s="18">
        <v>41882</v>
      </c>
      <c r="G3572">
        <v>285343968</v>
      </c>
      <c r="H3572" s="18">
        <v>41887</v>
      </c>
      <c r="I3572">
        <v>8476</v>
      </c>
      <c r="J3572">
        <v>154.06</v>
      </c>
      <c r="K3572">
        <v>90.93</v>
      </c>
      <c r="L3572">
        <v>1305812.56</v>
      </c>
      <c r="M3572">
        <v>770722.68</v>
      </c>
      <c r="N3572">
        <v>535089.88</v>
      </c>
    </row>
    <row r="3573" spans="1:14">
      <c r="A3573" t="s">
        <v>34</v>
      </c>
      <c r="B3573" t="s">
        <v>66</v>
      </c>
      <c r="C3573" t="s">
        <v>28</v>
      </c>
      <c r="D3573" t="s">
        <v>17</v>
      </c>
      <c r="E3573" t="s">
        <v>29</v>
      </c>
      <c r="F3573" s="18">
        <v>41102</v>
      </c>
      <c r="G3573">
        <v>760317695</v>
      </c>
      <c r="H3573" s="18">
        <v>41151</v>
      </c>
      <c r="I3573">
        <v>3757</v>
      </c>
      <c r="J3573">
        <v>205.7</v>
      </c>
      <c r="K3573">
        <v>117.11</v>
      </c>
      <c r="L3573">
        <v>772814.9</v>
      </c>
      <c r="M3573">
        <v>439982.27</v>
      </c>
      <c r="N3573">
        <v>332832.63</v>
      </c>
    </row>
    <row r="3574" spans="1:14">
      <c r="A3574" t="s">
        <v>23</v>
      </c>
      <c r="B3574" t="s">
        <v>119</v>
      </c>
      <c r="C3574" t="s">
        <v>71</v>
      </c>
      <c r="D3574" t="s">
        <v>21</v>
      </c>
      <c r="E3574" t="s">
        <v>18</v>
      </c>
      <c r="F3574" s="18">
        <v>41385</v>
      </c>
      <c r="G3574">
        <v>886763894</v>
      </c>
      <c r="H3574" s="18">
        <v>41421</v>
      </c>
      <c r="I3574">
        <v>1997</v>
      </c>
      <c r="J3574">
        <v>154.06</v>
      </c>
      <c r="K3574">
        <v>90.93</v>
      </c>
      <c r="L3574">
        <v>307657.82</v>
      </c>
      <c r="M3574">
        <v>181587.21</v>
      </c>
      <c r="N3574">
        <v>126070.61</v>
      </c>
    </row>
    <row r="3575" spans="1:14">
      <c r="A3575" t="s">
        <v>23</v>
      </c>
      <c r="B3575" t="s">
        <v>162</v>
      </c>
      <c r="C3575" t="s">
        <v>25</v>
      </c>
      <c r="D3575" t="s">
        <v>21</v>
      </c>
      <c r="E3575" t="s">
        <v>22</v>
      </c>
      <c r="F3575" s="18">
        <v>41582</v>
      </c>
      <c r="G3575">
        <v>436606395</v>
      </c>
      <c r="H3575" s="18">
        <v>41611</v>
      </c>
      <c r="I3575">
        <v>389</v>
      </c>
      <c r="J3575">
        <v>47.45</v>
      </c>
      <c r="K3575">
        <v>31.79</v>
      </c>
      <c r="L3575">
        <v>18458.05</v>
      </c>
      <c r="M3575">
        <v>12366.31</v>
      </c>
      <c r="N3575">
        <v>6091.74</v>
      </c>
    </row>
    <row r="3576" spans="1:14">
      <c r="A3576" t="s">
        <v>31</v>
      </c>
      <c r="B3576" t="s">
        <v>57</v>
      </c>
      <c r="C3576" t="s">
        <v>59</v>
      </c>
      <c r="D3576" t="s">
        <v>17</v>
      </c>
      <c r="E3576" t="s">
        <v>37</v>
      </c>
      <c r="F3576" s="18">
        <v>40932</v>
      </c>
      <c r="G3576">
        <v>602081525</v>
      </c>
      <c r="H3576" s="18">
        <v>40936</v>
      </c>
      <c r="I3576">
        <v>8158</v>
      </c>
      <c r="J3576">
        <v>9.33</v>
      </c>
      <c r="K3576">
        <v>6.92</v>
      </c>
      <c r="L3576">
        <v>76114.14</v>
      </c>
      <c r="M3576">
        <v>56453.36</v>
      </c>
      <c r="N3576">
        <v>19660.78</v>
      </c>
    </row>
    <row r="3577" spans="1:14">
      <c r="A3577" t="s">
        <v>23</v>
      </c>
      <c r="B3577" t="s">
        <v>147</v>
      </c>
      <c r="C3577" t="s">
        <v>45</v>
      </c>
      <c r="D3577" t="s">
        <v>17</v>
      </c>
      <c r="E3577" t="s">
        <v>29</v>
      </c>
      <c r="F3577" s="18">
        <v>40447</v>
      </c>
      <c r="G3577">
        <v>845738112</v>
      </c>
      <c r="H3577" s="18">
        <v>40474</v>
      </c>
      <c r="I3577">
        <v>1557</v>
      </c>
      <c r="J3577">
        <v>437.2</v>
      </c>
      <c r="K3577">
        <v>263.33</v>
      </c>
      <c r="L3577">
        <v>680720.4</v>
      </c>
      <c r="M3577">
        <v>410004.81</v>
      </c>
      <c r="N3577">
        <v>270715.59000000003</v>
      </c>
    </row>
    <row r="3578" spans="1:14">
      <c r="A3578" t="s">
        <v>40</v>
      </c>
      <c r="B3578" t="s">
        <v>200</v>
      </c>
      <c r="C3578" t="s">
        <v>16</v>
      </c>
      <c r="D3578" t="s">
        <v>17</v>
      </c>
      <c r="E3578" t="s">
        <v>29</v>
      </c>
      <c r="F3578" s="18">
        <v>41528</v>
      </c>
      <c r="G3578">
        <v>250437486</v>
      </c>
      <c r="H3578" s="18">
        <v>41552</v>
      </c>
      <c r="I3578">
        <v>8872</v>
      </c>
      <c r="J3578">
        <v>255.28</v>
      </c>
      <c r="K3578">
        <v>159.41999999999999</v>
      </c>
      <c r="L3578">
        <v>2264844.16</v>
      </c>
      <c r="M3578">
        <v>1414374.24</v>
      </c>
      <c r="N3578">
        <v>850469.92</v>
      </c>
    </row>
    <row r="3579" spans="1:14">
      <c r="A3579" t="s">
        <v>23</v>
      </c>
      <c r="B3579" t="s">
        <v>207</v>
      </c>
      <c r="C3579" t="s">
        <v>59</v>
      </c>
      <c r="D3579" t="s">
        <v>17</v>
      </c>
      <c r="E3579" t="s">
        <v>22</v>
      </c>
      <c r="F3579" s="18">
        <v>41814</v>
      </c>
      <c r="G3579">
        <v>669353473</v>
      </c>
      <c r="H3579" s="18">
        <v>41827</v>
      </c>
      <c r="I3579">
        <v>5422</v>
      </c>
      <c r="J3579">
        <v>9.33</v>
      </c>
      <c r="K3579">
        <v>6.92</v>
      </c>
      <c r="L3579">
        <v>50587.26</v>
      </c>
      <c r="M3579">
        <v>37520.239999999998</v>
      </c>
      <c r="N3579">
        <v>13067.02</v>
      </c>
    </row>
    <row r="3580" spans="1:14">
      <c r="A3580" t="s">
        <v>40</v>
      </c>
      <c r="B3580" t="s">
        <v>144</v>
      </c>
      <c r="C3580" t="s">
        <v>45</v>
      </c>
      <c r="D3580" t="s">
        <v>21</v>
      </c>
      <c r="E3580" t="s">
        <v>18</v>
      </c>
      <c r="F3580" s="18">
        <v>42101</v>
      </c>
      <c r="G3580">
        <v>875972402</v>
      </c>
      <c r="H3580" s="18">
        <v>42123</v>
      </c>
      <c r="I3580">
        <v>8555</v>
      </c>
      <c r="J3580">
        <v>437.2</v>
      </c>
      <c r="K3580">
        <v>263.33</v>
      </c>
      <c r="L3580">
        <v>3740246</v>
      </c>
      <c r="M3580">
        <v>2252788.15</v>
      </c>
      <c r="N3580">
        <v>1487457.85</v>
      </c>
    </row>
    <row r="3581" spans="1:14">
      <c r="A3581" t="s">
        <v>40</v>
      </c>
      <c r="B3581" t="s">
        <v>101</v>
      </c>
      <c r="C3581" t="s">
        <v>45</v>
      </c>
      <c r="D3581" t="s">
        <v>21</v>
      </c>
      <c r="E3581" t="s">
        <v>29</v>
      </c>
      <c r="F3581" s="18">
        <v>42192</v>
      </c>
      <c r="G3581">
        <v>614093101</v>
      </c>
      <c r="H3581" s="18">
        <v>42212</v>
      </c>
      <c r="I3581">
        <v>2650</v>
      </c>
      <c r="J3581">
        <v>437.2</v>
      </c>
      <c r="K3581">
        <v>263.33</v>
      </c>
      <c r="L3581">
        <v>1158580</v>
      </c>
      <c r="M3581">
        <v>697824.5</v>
      </c>
      <c r="N3581">
        <v>460755.5</v>
      </c>
    </row>
    <row r="3582" spans="1:14">
      <c r="A3582" t="s">
        <v>23</v>
      </c>
      <c r="B3582" t="s">
        <v>82</v>
      </c>
      <c r="C3582" t="s">
        <v>45</v>
      </c>
      <c r="D3582" t="s">
        <v>17</v>
      </c>
      <c r="E3582" t="s">
        <v>18</v>
      </c>
      <c r="F3582" s="18">
        <v>42276</v>
      </c>
      <c r="G3582">
        <v>147826898</v>
      </c>
      <c r="H3582" s="18">
        <v>42313</v>
      </c>
      <c r="I3582">
        <v>4119</v>
      </c>
      <c r="J3582">
        <v>437.2</v>
      </c>
      <c r="K3582">
        <v>263.33</v>
      </c>
      <c r="L3582">
        <v>1800826.8</v>
      </c>
      <c r="M3582">
        <v>1084656.27</v>
      </c>
      <c r="N3582">
        <v>716170.53</v>
      </c>
    </row>
    <row r="3583" spans="1:14">
      <c r="A3583" t="s">
        <v>40</v>
      </c>
      <c r="B3583" t="s">
        <v>136</v>
      </c>
      <c r="C3583" t="s">
        <v>33</v>
      </c>
      <c r="D3583" t="s">
        <v>21</v>
      </c>
      <c r="E3583" t="s">
        <v>18</v>
      </c>
      <c r="F3583" s="18">
        <v>41549</v>
      </c>
      <c r="G3583">
        <v>711597621</v>
      </c>
      <c r="H3583" s="18">
        <v>41592</v>
      </c>
      <c r="I3583">
        <v>6404</v>
      </c>
      <c r="J3583">
        <v>81.73</v>
      </c>
      <c r="K3583">
        <v>56.67</v>
      </c>
      <c r="L3583">
        <v>523398.92</v>
      </c>
      <c r="M3583">
        <v>362914.68</v>
      </c>
      <c r="N3583">
        <v>160484.24</v>
      </c>
    </row>
    <row r="3584" spans="1:14">
      <c r="A3584" t="s">
        <v>26</v>
      </c>
      <c r="B3584" t="s">
        <v>46</v>
      </c>
      <c r="C3584" t="s">
        <v>45</v>
      </c>
      <c r="D3584" t="s">
        <v>17</v>
      </c>
      <c r="E3584" t="s">
        <v>29</v>
      </c>
      <c r="F3584" s="18">
        <v>42363</v>
      </c>
      <c r="G3584">
        <v>460141599</v>
      </c>
      <c r="H3584" s="18">
        <v>42381</v>
      </c>
      <c r="I3584">
        <v>4979</v>
      </c>
      <c r="J3584">
        <v>437.2</v>
      </c>
      <c r="K3584">
        <v>263.33</v>
      </c>
      <c r="L3584">
        <v>2176818.7999999998</v>
      </c>
      <c r="M3584">
        <v>1311120.07</v>
      </c>
      <c r="N3584">
        <v>865698.73</v>
      </c>
    </row>
    <row r="3585" spans="1:14">
      <c r="A3585" t="s">
        <v>40</v>
      </c>
      <c r="B3585" t="s">
        <v>123</v>
      </c>
      <c r="C3585" t="s">
        <v>45</v>
      </c>
      <c r="D3585" t="s">
        <v>17</v>
      </c>
      <c r="E3585" t="s">
        <v>18</v>
      </c>
      <c r="F3585" s="18">
        <v>40544</v>
      </c>
      <c r="G3585">
        <v>318507659</v>
      </c>
      <c r="H3585" s="18">
        <v>40581</v>
      </c>
      <c r="I3585">
        <v>2349</v>
      </c>
      <c r="J3585">
        <v>437.2</v>
      </c>
      <c r="K3585">
        <v>263.33</v>
      </c>
      <c r="L3585">
        <v>1026982.8</v>
      </c>
      <c r="M3585">
        <v>618562.17000000004</v>
      </c>
      <c r="N3585">
        <v>408420.63</v>
      </c>
    </row>
    <row r="3586" spans="1:14">
      <c r="A3586" t="s">
        <v>23</v>
      </c>
      <c r="B3586" t="s">
        <v>171</v>
      </c>
      <c r="C3586" t="s">
        <v>45</v>
      </c>
      <c r="D3586" t="s">
        <v>17</v>
      </c>
      <c r="E3586" t="s">
        <v>22</v>
      </c>
      <c r="F3586" s="18">
        <v>40604</v>
      </c>
      <c r="G3586">
        <v>832057130</v>
      </c>
      <c r="H3586" s="18">
        <v>40635</v>
      </c>
      <c r="I3586">
        <v>3050</v>
      </c>
      <c r="J3586">
        <v>437.2</v>
      </c>
      <c r="K3586">
        <v>263.33</v>
      </c>
      <c r="L3586">
        <v>1333460</v>
      </c>
      <c r="M3586">
        <v>803156.5</v>
      </c>
      <c r="N3586">
        <v>530303.5</v>
      </c>
    </row>
    <row r="3587" spans="1:14">
      <c r="A3587" t="s">
        <v>14</v>
      </c>
      <c r="B3587" t="s">
        <v>19</v>
      </c>
      <c r="C3587" t="s">
        <v>28</v>
      </c>
      <c r="D3587" t="s">
        <v>17</v>
      </c>
      <c r="E3587" t="s">
        <v>37</v>
      </c>
      <c r="F3587" s="18">
        <v>40529</v>
      </c>
      <c r="G3587">
        <v>816463840</v>
      </c>
      <c r="H3587" s="18">
        <v>40552</v>
      </c>
      <c r="I3587">
        <v>8649</v>
      </c>
      <c r="J3587">
        <v>205.7</v>
      </c>
      <c r="K3587">
        <v>117.11</v>
      </c>
      <c r="L3587">
        <v>1779099.3</v>
      </c>
      <c r="M3587">
        <v>1012884.39</v>
      </c>
      <c r="N3587">
        <v>766214.91</v>
      </c>
    </row>
    <row r="3588" spans="1:14">
      <c r="A3588" t="s">
        <v>26</v>
      </c>
      <c r="B3588" t="s">
        <v>146</v>
      </c>
      <c r="C3588" t="s">
        <v>33</v>
      </c>
      <c r="D3588" t="s">
        <v>17</v>
      </c>
      <c r="E3588" t="s">
        <v>18</v>
      </c>
      <c r="F3588" s="18">
        <v>41459</v>
      </c>
      <c r="G3588">
        <v>507714116</v>
      </c>
      <c r="H3588" s="18">
        <v>41509</v>
      </c>
      <c r="I3588">
        <v>2744</v>
      </c>
      <c r="J3588">
        <v>81.73</v>
      </c>
      <c r="K3588">
        <v>56.67</v>
      </c>
      <c r="L3588">
        <v>224267.12</v>
      </c>
      <c r="M3588">
        <v>155502.48000000001</v>
      </c>
      <c r="N3588">
        <v>68764.639999999999</v>
      </c>
    </row>
    <row r="3589" spans="1:14">
      <c r="A3589" t="s">
        <v>23</v>
      </c>
      <c r="B3589" t="s">
        <v>155</v>
      </c>
      <c r="C3589" t="s">
        <v>43</v>
      </c>
      <c r="D3589" t="s">
        <v>17</v>
      </c>
      <c r="E3589" t="s">
        <v>37</v>
      </c>
      <c r="F3589" s="18">
        <v>40778</v>
      </c>
      <c r="G3589">
        <v>212106788</v>
      </c>
      <c r="H3589" s="18">
        <v>40812</v>
      </c>
      <c r="I3589">
        <v>5967</v>
      </c>
      <c r="J3589">
        <v>651.21</v>
      </c>
      <c r="K3589">
        <v>524.96</v>
      </c>
      <c r="L3589">
        <v>3885770.07</v>
      </c>
      <c r="M3589">
        <v>3132436.32</v>
      </c>
      <c r="N3589">
        <v>753333.75</v>
      </c>
    </row>
    <row r="3590" spans="1:14">
      <c r="A3590" t="s">
        <v>40</v>
      </c>
      <c r="B3590" t="s">
        <v>205</v>
      </c>
      <c r="C3590" t="s">
        <v>16</v>
      </c>
      <c r="D3590" t="s">
        <v>17</v>
      </c>
      <c r="E3590" t="s">
        <v>37</v>
      </c>
      <c r="F3590" s="18">
        <v>41785</v>
      </c>
      <c r="G3590">
        <v>756253182</v>
      </c>
      <c r="H3590" s="18">
        <v>41799</v>
      </c>
      <c r="I3590">
        <v>977</v>
      </c>
      <c r="J3590">
        <v>255.28</v>
      </c>
      <c r="K3590">
        <v>159.41999999999999</v>
      </c>
      <c r="L3590">
        <v>249408.56</v>
      </c>
      <c r="M3590">
        <v>155753.34</v>
      </c>
      <c r="N3590">
        <v>93655.22</v>
      </c>
    </row>
    <row r="3591" spans="1:14">
      <c r="A3591" t="s">
        <v>34</v>
      </c>
      <c r="B3591" t="s">
        <v>215</v>
      </c>
      <c r="C3591" t="s">
        <v>16</v>
      </c>
      <c r="D3591" t="s">
        <v>21</v>
      </c>
      <c r="E3591" t="s">
        <v>18</v>
      </c>
      <c r="F3591" s="18">
        <v>41259</v>
      </c>
      <c r="G3591">
        <v>337077128</v>
      </c>
      <c r="H3591" s="18">
        <v>41273</v>
      </c>
      <c r="I3591">
        <v>7468</v>
      </c>
      <c r="J3591">
        <v>255.28</v>
      </c>
      <c r="K3591">
        <v>159.41999999999999</v>
      </c>
      <c r="L3591">
        <v>1906431.04</v>
      </c>
      <c r="M3591">
        <v>1190548.56</v>
      </c>
      <c r="N3591">
        <v>715882.48</v>
      </c>
    </row>
    <row r="3592" spans="1:14">
      <c r="A3592" t="s">
        <v>23</v>
      </c>
      <c r="B3592" t="s">
        <v>98</v>
      </c>
      <c r="C3592" t="s">
        <v>33</v>
      </c>
      <c r="D3592" t="s">
        <v>17</v>
      </c>
      <c r="E3592" t="s">
        <v>18</v>
      </c>
      <c r="F3592" s="18">
        <v>41896</v>
      </c>
      <c r="G3592">
        <v>371814954</v>
      </c>
      <c r="H3592" s="18">
        <v>41920</v>
      </c>
      <c r="I3592">
        <v>7162</v>
      </c>
      <c r="J3592">
        <v>81.73</v>
      </c>
      <c r="K3592">
        <v>56.67</v>
      </c>
      <c r="L3592">
        <v>585350.26</v>
      </c>
      <c r="M3592">
        <v>405870.54</v>
      </c>
      <c r="N3592">
        <v>179479.72</v>
      </c>
    </row>
    <row r="3593" spans="1:14">
      <c r="A3593" t="s">
        <v>23</v>
      </c>
      <c r="B3593" t="s">
        <v>208</v>
      </c>
      <c r="C3593" t="s">
        <v>59</v>
      </c>
      <c r="D3593" t="s">
        <v>17</v>
      </c>
      <c r="E3593" t="s">
        <v>29</v>
      </c>
      <c r="F3593" s="18">
        <v>42632</v>
      </c>
      <c r="G3593">
        <v>548015487</v>
      </c>
      <c r="H3593" s="18">
        <v>42652</v>
      </c>
      <c r="I3593">
        <v>8815</v>
      </c>
      <c r="J3593">
        <v>9.33</v>
      </c>
      <c r="K3593">
        <v>6.92</v>
      </c>
      <c r="L3593">
        <v>82243.95</v>
      </c>
      <c r="M3593">
        <v>60999.8</v>
      </c>
      <c r="N3593">
        <v>21244.15</v>
      </c>
    </row>
    <row r="3594" spans="1:14">
      <c r="A3594" t="s">
        <v>53</v>
      </c>
      <c r="B3594" t="s">
        <v>219</v>
      </c>
      <c r="C3594" t="s">
        <v>45</v>
      </c>
      <c r="D3594" t="s">
        <v>21</v>
      </c>
      <c r="E3594" t="s">
        <v>18</v>
      </c>
      <c r="F3594" s="18">
        <v>42795</v>
      </c>
      <c r="G3594">
        <v>173540055</v>
      </c>
      <c r="H3594" s="18">
        <v>42839</v>
      </c>
      <c r="I3594">
        <v>3214</v>
      </c>
      <c r="J3594">
        <v>437.2</v>
      </c>
      <c r="K3594">
        <v>263.33</v>
      </c>
      <c r="L3594">
        <v>1405160.8</v>
      </c>
      <c r="M3594">
        <v>846342.62</v>
      </c>
      <c r="N3594">
        <v>558818.18000000005</v>
      </c>
    </row>
    <row r="3595" spans="1:14">
      <c r="A3595" t="s">
        <v>31</v>
      </c>
      <c r="B3595" t="s">
        <v>172</v>
      </c>
      <c r="C3595" t="s">
        <v>50</v>
      </c>
      <c r="D3595" t="s">
        <v>21</v>
      </c>
      <c r="E3595" t="s">
        <v>22</v>
      </c>
      <c r="F3595" s="18">
        <v>40715</v>
      </c>
      <c r="G3595">
        <v>426562488</v>
      </c>
      <c r="H3595" s="18">
        <v>40738</v>
      </c>
      <c r="I3595">
        <v>8174</v>
      </c>
      <c r="J3595">
        <v>421.89</v>
      </c>
      <c r="K3595">
        <v>364.69</v>
      </c>
      <c r="L3595">
        <v>3448528.86</v>
      </c>
      <c r="M3595">
        <v>2980976.06</v>
      </c>
      <c r="N3595">
        <v>467552.8</v>
      </c>
    </row>
    <row r="3596" spans="1:14">
      <c r="A3596" t="s">
        <v>23</v>
      </c>
      <c r="B3596" t="s">
        <v>171</v>
      </c>
      <c r="C3596" t="s">
        <v>71</v>
      </c>
      <c r="D3596" t="s">
        <v>21</v>
      </c>
      <c r="E3596" t="s">
        <v>18</v>
      </c>
      <c r="F3596" s="18">
        <v>40647</v>
      </c>
      <c r="G3596">
        <v>305569112</v>
      </c>
      <c r="H3596" s="18">
        <v>40697</v>
      </c>
      <c r="I3596">
        <v>3545</v>
      </c>
      <c r="J3596">
        <v>154.06</v>
      </c>
      <c r="K3596">
        <v>90.93</v>
      </c>
      <c r="L3596">
        <v>546142.69999999995</v>
      </c>
      <c r="M3596">
        <v>322346.84999999998</v>
      </c>
      <c r="N3596">
        <v>223795.85</v>
      </c>
    </row>
    <row r="3597" spans="1:14">
      <c r="A3597" t="s">
        <v>26</v>
      </c>
      <c r="B3597" t="s">
        <v>180</v>
      </c>
      <c r="C3597" t="s">
        <v>20</v>
      </c>
      <c r="D3597" t="s">
        <v>17</v>
      </c>
      <c r="E3597" t="s">
        <v>22</v>
      </c>
      <c r="F3597" s="18">
        <v>40317</v>
      </c>
      <c r="G3597">
        <v>679358756</v>
      </c>
      <c r="H3597" s="18">
        <v>40320</v>
      </c>
      <c r="I3597">
        <v>6208</v>
      </c>
      <c r="J3597">
        <v>152.58000000000001</v>
      </c>
      <c r="K3597">
        <v>97.44</v>
      </c>
      <c r="L3597">
        <v>947216.64</v>
      </c>
      <c r="M3597">
        <v>604907.52000000002</v>
      </c>
      <c r="N3597">
        <v>342309.12</v>
      </c>
    </row>
    <row r="3598" spans="1:14">
      <c r="A3598" t="s">
        <v>31</v>
      </c>
      <c r="B3598" t="s">
        <v>96</v>
      </c>
      <c r="C3598" t="s">
        <v>79</v>
      </c>
      <c r="D3598" t="s">
        <v>17</v>
      </c>
      <c r="E3598" t="s">
        <v>37</v>
      </c>
      <c r="F3598" s="18">
        <v>40607</v>
      </c>
      <c r="G3598">
        <v>237042748</v>
      </c>
      <c r="H3598" s="18">
        <v>40636</v>
      </c>
      <c r="I3598">
        <v>5072</v>
      </c>
      <c r="J3598">
        <v>668.27</v>
      </c>
      <c r="K3598">
        <v>502.54</v>
      </c>
      <c r="L3598">
        <v>3389465.44</v>
      </c>
      <c r="M3598">
        <v>2548882.88</v>
      </c>
      <c r="N3598">
        <v>840582.56</v>
      </c>
    </row>
    <row r="3599" spans="1:14">
      <c r="A3599" t="s">
        <v>40</v>
      </c>
      <c r="B3599" t="s">
        <v>69</v>
      </c>
      <c r="C3599" t="s">
        <v>25</v>
      </c>
      <c r="D3599" t="s">
        <v>21</v>
      </c>
      <c r="E3599" t="s">
        <v>37</v>
      </c>
      <c r="F3599" s="18">
        <v>41404</v>
      </c>
      <c r="G3599">
        <v>438044917</v>
      </c>
      <c r="H3599" s="18">
        <v>41411</v>
      </c>
      <c r="I3599">
        <v>6080</v>
      </c>
      <c r="J3599">
        <v>47.45</v>
      </c>
      <c r="K3599">
        <v>31.79</v>
      </c>
      <c r="L3599">
        <v>288496</v>
      </c>
      <c r="M3599">
        <v>193283.20000000001</v>
      </c>
      <c r="N3599">
        <v>95212.800000000003</v>
      </c>
    </row>
    <row r="3600" spans="1:14">
      <c r="A3600" t="s">
        <v>14</v>
      </c>
      <c r="B3600" t="s">
        <v>115</v>
      </c>
      <c r="C3600" t="s">
        <v>45</v>
      </c>
      <c r="D3600" t="s">
        <v>17</v>
      </c>
      <c r="E3600" t="s">
        <v>22</v>
      </c>
      <c r="F3600" s="18">
        <v>40221</v>
      </c>
      <c r="G3600">
        <v>562101590</v>
      </c>
      <c r="H3600" s="18">
        <v>40254</v>
      </c>
      <c r="I3600">
        <v>7207</v>
      </c>
      <c r="J3600">
        <v>437.2</v>
      </c>
      <c r="K3600">
        <v>263.33</v>
      </c>
      <c r="L3600">
        <v>3150900.4</v>
      </c>
      <c r="M3600">
        <v>1897819.31</v>
      </c>
      <c r="N3600">
        <v>1253081.0900000001</v>
      </c>
    </row>
    <row r="3601" spans="1:14">
      <c r="A3601" t="s">
        <v>40</v>
      </c>
      <c r="B3601" t="s">
        <v>166</v>
      </c>
      <c r="C3601" t="s">
        <v>71</v>
      </c>
      <c r="D3601" t="s">
        <v>21</v>
      </c>
      <c r="E3601" t="s">
        <v>18</v>
      </c>
      <c r="F3601" s="18">
        <v>41870</v>
      </c>
      <c r="G3601">
        <v>859261596</v>
      </c>
      <c r="H3601" s="18">
        <v>41911</v>
      </c>
      <c r="I3601">
        <v>3456</v>
      </c>
      <c r="J3601">
        <v>154.06</v>
      </c>
      <c r="K3601">
        <v>90.93</v>
      </c>
      <c r="L3601">
        <v>532431.35999999999</v>
      </c>
      <c r="M3601">
        <v>314254.08000000002</v>
      </c>
      <c r="N3601">
        <v>218177.28</v>
      </c>
    </row>
    <row r="3602" spans="1:14">
      <c r="A3602" t="s">
        <v>26</v>
      </c>
      <c r="B3602" t="s">
        <v>30</v>
      </c>
      <c r="C3602" t="s">
        <v>20</v>
      </c>
      <c r="D3602" t="s">
        <v>21</v>
      </c>
      <c r="E3602" t="s">
        <v>22</v>
      </c>
      <c r="F3602" s="18">
        <v>40494</v>
      </c>
      <c r="G3602">
        <v>299886262</v>
      </c>
      <c r="H3602" s="18">
        <v>40520</v>
      </c>
      <c r="I3602">
        <v>1864</v>
      </c>
      <c r="J3602">
        <v>152.58000000000001</v>
      </c>
      <c r="K3602">
        <v>97.44</v>
      </c>
      <c r="L3602">
        <v>284409.12</v>
      </c>
      <c r="M3602">
        <v>181628.16</v>
      </c>
      <c r="N3602">
        <v>102780.96</v>
      </c>
    </row>
    <row r="3603" spans="1:14">
      <c r="A3603" t="s">
        <v>31</v>
      </c>
      <c r="B3603" t="s">
        <v>172</v>
      </c>
      <c r="C3603" t="s">
        <v>71</v>
      </c>
      <c r="D3603" t="s">
        <v>21</v>
      </c>
      <c r="E3603" t="s">
        <v>18</v>
      </c>
      <c r="F3603" s="18">
        <v>40300</v>
      </c>
      <c r="G3603">
        <v>624649417</v>
      </c>
      <c r="H3603" s="18">
        <v>40324</v>
      </c>
      <c r="I3603">
        <v>6498</v>
      </c>
      <c r="J3603">
        <v>154.06</v>
      </c>
      <c r="K3603">
        <v>90.93</v>
      </c>
      <c r="L3603">
        <v>1001081.88</v>
      </c>
      <c r="M3603">
        <v>590863.14</v>
      </c>
      <c r="N3603">
        <v>410218.74</v>
      </c>
    </row>
    <row r="3604" spans="1:14">
      <c r="A3604" t="s">
        <v>31</v>
      </c>
      <c r="B3604" t="s">
        <v>149</v>
      </c>
      <c r="C3604" t="s">
        <v>59</v>
      </c>
      <c r="D3604" t="s">
        <v>17</v>
      </c>
      <c r="E3604" t="s">
        <v>22</v>
      </c>
      <c r="F3604" s="18">
        <v>40356</v>
      </c>
      <c r="G3604">
        <v>494537389</v>
      </c>
      <c r="H3604" s="18">
        <v>40390</v>
      </c>
      <c r="I3604">
        <v>3458</v>
      </c>
      <c r="J3604">
        <v>9.33</v>
      </c>
      <c r="K3604">
        <v>6.92</v>
      </c>
      <c r="L3604">
        <v>32263.14</v>
      </c>
      <c r="M3604">
        <v>23929.360000000001</v>
      </c>
      <c r="N3604">
        <v>8333.7800000000007</v>
      </c>
    </row>
    <row r="3605" spans="1:14">
      <c r="A3605" t="s">
        <v>40</v>
      </c>
      <c r="B3605" t="s">
        <v>137</v>
      </c>
      <c r="C3605" t="s">
        <v>16</v>
      </c>
      <c r="D3605" t="s">
        <v>17</v>
      </c>
      <c r="E3605" t="s">
        <v>29</v>
      </c>
      <c r="F3605" s="18">
        <v>41501</v>
      </c>
      <c r="G3605">
        <v>440849006</v>
      </c>
      <c r="H3605" s="18">
        <v>41541</v>
      </c>
      <c r="I3605">
        <v>5872</v>
      </c>
      <c r="J3605">
        <v>255.28</v>
      </c>
      <c r="K3605">
        <v>159.41999999999999</v>
      </c>
      <c r="L3605">
        <v>1499004.16</v>
      </c>
      <c r="M3605">
        <v>936114.24</v>
      </c>
      <c r="N3605">
        <v>562889.92000000004</v>
      </c>
    </row>
    <row r="3606" spans="1:14">
      <c r="A3606" t="s">
        <v>40</v>
      </c>
      <c r="B3606" t="s">
        <v>41</v>
      </c>
      <c r="C3606" t="s">
        <v>20</v>
      </c>
      <c r="D3606" t="s">
        <v>21</v>
      </c>
      <c r="E3606" t="s">
        <v>18</v>
      </c>
      <c r="F3606" s="18">
        <v>42196</v>
      </c>
      <c r="G3606">
        <v>615195596</v>
      </c>
      <c r="H3606" s="18">
        <v>42240</v>
      </c>
      <c r="I3606">
        <v>8903</v>
      </c>
      <c r="J3606">
        <v>152.58000000000001</v>
      </c>
      <c r="K3606">
        <v>97.44</v>
      </c>
      <c r="L3606">
        <v>1358419.74</v>
      </c>
      <c r="M3606">
        <v>867508.32</v>
      </c>
      <c r="N3606">
        <v>490911.42</v>
      </c>
    </row>
    <row r="3607" spans="1:14">
      <c r="A3607" t="s">
        <v>40</v>
      </c>
      <c r="B3607" t="s">
        <v>41</v>
      </c>
      <c r="C3607" t="s">
        <v>16</v>
      </c>
      <c r="D3607" t="s">
        <v>21</v>
      </c>
      <c r="E3607" t="s">
        <v>29</v>
      </c>
      <c r="F3607" s="18">
        <v>42676</v>
      </c>
      <c r="G3607">
        <v>339500987</v>
      </c>
      <c r="H3607" s="18">
        <v>42709</v>
      </c>
      <c r="I3607">
        <v>4741</v>
      </c>
      <c r="J3607">
        <v>255.28</v>
      </c>
      <c r="K3607">
        <v>159.41999999999999</v>
      </c>
      <c r="L3607">
        <v>1210282.48</v>
      </c>
      <c r="M3607">
        <v>755810.22</v>
      </c>
      <c r="N3607">
        <v>454472.26</v>
      </c>
    </row>
    <row r="3608" spans="1:14">
      <c r="A3608" t="s">
        <v>40</v>
      </c>
      <c r="B3608" t="s">
        <v>97</v>
      </c>
      <c r="C3608" t="s">
        <v>36</v>
      </c>
      <c r="D3608" t="s">
        <v>17</v>
      </c>
      <c r="E3608" t="s">
        <v>37</v>
      </c>
      <c r="F3608" s="18">
        <v>40795</v>
      </c>
      <c r="G3608">
        <v>356001508</v>
      </c>
      <c r="H3608" s="18">
        <v>40803</v>
      </c>
      <c r="I3608">
        <v>7612</v>
      </c>
      <c r="J3608">
        <v>109.28</v>
      </c>
      <c r="K3608">
        <v>35.840000000000003</v>
      </c>
      <c r="L3608">
        <v>831839.36</v>
      </c>
      <c r="M3608">
        <v>272814.08000000002</v>
      </c>
      <c r="N3608">
        <v>559025.28</v>
      </c>
    </row>
    <row r="3609" spans="1:14">
      <c r="A3609" t="s">
        <v>34</v>
      </c>
      <c r="B3609" t="s">
        <v>197</v>
      </c>
      <c r="C3609" t="s">
        <v>16</v>
      </c>
      <c r="D3609" t="s">
        <v>17</v>
      </c>
      <c r="E3609" t="s">
        <v>37</v>
      </c>
      <c r="F3609" s="18">
        <v>41716</v>
      </c>
      <c r="G3609">
        <v>577245986</v>
      </c>
      <c r="H3609" s="18">
        <v>41725</v>
      </c>
      <c r="I3609">
        <v>8770</v>
      </c>
      <c r="J3609">
        <v>255.28</v>
      </c>
      <c r="K3609">
        <v>159.41999999999999</v>
      </c>
      <c r="L3609">
        <v>2238805.6</v>
      </c>
      <c r="M3609">
        <v>1398113.4</v>
      </c>
      <c r="N3609">
        <v>840692.2</v>
      </c>
    </row>
    <row r="3610" spans="1:14">
      <c r="A3610" t="s">
        <v>23</v>
      </c>
      <c r="B3610" t="s">
        <v>198</v>
      </c>
      <c r="C3610" t="s">
        <v>20</v>
      </c>
      <c r="D3610" t="s">
        <v>21</v>
      </c>
      <c r="E3610" t="s">
        <v>22</v>
      </c>
      <c r="F3610" s="18">
        <v>42690</v>
      </c>
      <c r="G3610">
        <v>536095750</v>
      </c>
      <c r="H3610" s="18">
        <v>42730</v>
      </c>
      <c r="I3610">
        <v>1500</v>
      </c>
      <c r="J3610">
        <v>152.58000000000001</v>
      </c>
      <c r="K3610">
        <v>97.44</v>
      </c>
      <c r="L3610">
        <v>228870</v>
      </c>
      <c r="M3610">
        <v>146160</v>
      </c>
      <c r="N3610">
        <v>82710</v>
      </c>
    </row>
    <row r="3611" spans="1:14">
      <c r="A3611" t="s">
        <v>40</v>
      </c>
      <c r="B3611" t="s">
        <v>136</v>
      </c>
      <c r="C3611" t="s">
        <v>59</v>
      </c>
      <c r="D3611" t="s">
        <v>21</v>
      </c>
      <c r="E3611" t="s">
        <v>22</v>
      </c>
      <c r="F3611" s="18">
        <v>42740</v>
      </c>
      <c r="G3611">
        <v>735724627</v>
      </c>
      <c r="H3611" s="18">
        <v>42781</v>
      </c>
      <c r="I3611">
        <v>6122</v>
      </c>
      <c r="J3611">
        <v>9.33</v>
      </c>
      <c r="K3611">
        <v>6.92</v>
      </c>
      <c r="L3611">
        <v>57118.26</v>
      </c>
      <c r="M3611">
        <v>42364.24</v>
      </c>
      <c r="N3611">
        <v>14754.02</v>
      </c>
    </row>
    <row r="3612" spans="1:14">
      <c r="A3612" t="s">
        <v>14</v>
      </c>
      <c r="B3612" t="s">
        <v>161</v>
      </c>
      <c r="C3612" t="s">
        <v>25</v>
      </c>
      <c r="D3612" t="s">
        <v>17</v>
      </c>
      <c r="E3612" t="s">
        <v>29</v>
      </c>
      <c r="F3612" s="18">
        <v>41278</v>
      </c>
      <c r="G3612">
        <v>399618947</v>
      </c>
      <c r="H3612" s="18">
        <v>41293</v>
      </c>
      <c r="I3612">
        <v>4982</v>
      </c>
      <c r="J3612">
        <v>47.45</v>
      </c>
      <c r="K3612">
        <v>31.79</v>
      </c>
      <c r="L3612">
        <v>236395.9</v>
      </c>
      <c r="M3612">
        <v>158377.78</v>
      </c>
      <c r="N3612">
        <v>78018.12</v>
      </c>
    </row>
    <row r="3613" spans="1:14">
      <c r="A3613" t="s">
        <v>23</v>
      </c>
      <c r="B3613" t="s">
        <v>132</v>
      </c>
      <c r="C3613" t="s">
        <v>79</v>
      </c>
      <c r="D3613" t="s">
        <v>21</v>
      </c>
      <c r="E3613" t="s">
        <v>29</v>
      </c>
      <c r="F3613" s="18">
        <v>42256</v>
      </c>
      <c r="G3613">
        <v>621577537</v>
      </c>
      <c r="H3613" s="18">
        <v>42263</v>
      </c>
      <c r="I3613">
        <v>7461</v>
      </c>
      <c r="J3613">
        <v>668.27</v>
      </c>
      <c r="K3613">
        <v>502.54</v>
      </c>
      <c r="L3613">
        <v>4985962.47</v>
      </c>
      <c r="M3613">
        <v>3749450.94</v>
      </c>
      <c r="N3613">
        <v>1236511.53</v>
      </c>
    </row>
    <row r="3614" spans="1:14">
      <c r="A3614" t="s">
        <v>40</v>
      </c>
      <c r="B3614" t="s">
        <v>102</v>
      </c>
      <c r="C3614" t="s">
        <v>45</v>
      </c>
      <c r="D3614" t="s">
        <v>17</v>
      </c>
      <c r="E3614" t="s">
        <v>37</v>
      </c>
      <c r="F3614" s="18">
        <v>41715</v>
      </c>
      <c r="G3614">
        <v>315711724</v>
      </c>
      <c r="H3614" s="18">
        <v>41737</v>
      </c>
      <c r="I3614">
        <v>4970</v>
      </c>
      <c r="J3614">
        <v>437.2</v>
      </c>
      <c r="K3614">
        <v>263.33</v>
      </c>
      <c r="L3614">
        <v>2172884</v>
      </c>
      <c r="M3614">
        <v>1308750.1000000001</v>
      </c>
      <c r="N3614">
        <v>864133.9</v>
      </c>
    </row>
    <row r="3615" spans="1:14">
      <c r="A3615" t="s">
        <v>26</v>
      </c>
      <c r="B3615" t="s">
        <v>164</v>
      </c>
      <c r="C3615" t="s">
        <v>45</v>
      </c>
      <c r="D3615" t="s">
        <v>17</v>
      </c>
      <c r="E3615" t="s">
        <v>37</v>
      </c>
      <c r="F3615" s="18">
        <v>40233</v>
      </c>
      <c r="G3615">
        <v>266445338</v>
      </c>
      <c r="H3615" s="18">
        <v>40237</v>
      </c>
      <c r="I3615">
        <v>5951</v>
      </c>
      <c r="J3615">
        <v>437.2</v>
      </c>
      <c r="K3615">
        <v>263.33</v>
      </c>
      <c r="L3615">
        <v>2601777.2000000002</v>
      </c>
      <c r="M3615">
        <v>1567076.83</v>
      </c>
      <c r="N3615">
        <v>1034700.37</v>
      </c>
    </row>
    <row r="3616" spans="1:14">
      <c r="A3616" t="s">
        <v>26</v>
      </c>
      <c r="B3616" t="s">
        <v>143</v>
      </c>
      <c r="C3616" t="s">
        <v>25</v>
      </c>
      <c r="D3616" t="s">
        <v>21</v>
      </c>
      <c r="E3616" t="s">
        <v>22</v>
      </c>
      <c r="F3616" s="18">
        <v>41546</v>
      </c>
      <c r="G3616">
        <v>878514707</v>
      </c>
      <c r="H3616" s="18">
        <v>41558</v>
      </c>
      <c r="I3616">
        <v>879</v>
      </c>
      <c r="J3616">
        <v>47.45</v>
      </c>
      <c r="K3616">
        <v>31.79</v>
      </c>
      <c r="L3616">
        <v>41708.550000000003</v>
      </c>
      <c r="M3616">
        <v>27943.41</v>
      </c>
      <c r="N3616">
        <v>13765.14</v>
      </c>
    </row>
    <row r="3617" spans="1:14">
      <c r="A3617" t="s">
        <v>23</v>
      </c>
      <c r="B3617" t="s">
        <v>52</v>
      </c>
      <c r="C3617" t="s">
        <v>45</v>
      </c>
      <c r="D3617" t="s">
        <v>21</v>
      </c>
      <c r="E3617" t="s">
        <v>37</v>
      </c>
      <c r="F3617" s="18">
        <v>42861</v>
      </c>
      <c r="G3617">
        <v>826968657</v>
      </c>
      <c r="H3617" s="18">
        <v>42901</v>
      </c>
      <c r="I3617">
        <v>7258</v>
      </c>
      <c r="J3617">
        <v>437.2</v>
      </c>
      <c r="K3617">
        <v>263.33</v>
      </c>
      <c r="L3617">
        <v>3173197.6</v>
      </c>
      <c r="M3617">
        <v>1911249.14</v>
      </c>
      <c r="N3617">
        <v>1261948.46</v>
      </c>
    </row>
    <row r="3618" spans="1:14">
      <c r="A3618" t="s">
        <v>40</v>
      </c>
      <c r="B3618" t="s">
        <v>216</v>
      </c>
      <c r="C3618" t="s">
        <v>28</v>
      </c>
      <c r="D3618" t="s">
        <v>21</v>
      </c>
      <c r="E3618" t="s">
        <v>29</v>
      </c>
      <c r="F3618" s="18">
        <v>41777</v>
      </c>
      <c r="G3618">
        <v>207168519</v>
      </c>
      <c r="H3618" s="18">
        <v>41826</v>
      </c>
      <c r="I3618">
        <v>4623</v>
      </c>
      <c r="J3618">
        <v>205.7</v>
      </c>
      <c r="K3618">
        <v>117.11</v>
      </c>
      <c r="L3618">
        <v>950951.1</v>
      </c>
      <c r="M3618">
        <v>541399.53</v>
      </c>
      <c r="N3618">
        <v>409551.57</v>
      </c>
    </row>
    <row r="3619" spans="1:14">
      <c r="A3619" t="s">
        <v>14</v>
      </c>
      <c r="B3619" t="s">
        <v>15</v>
      </c>
      <c r="C3619" t="s">
        <v>16</v>
      </c>
      <c r="D3619" t="s">
        <v>17</v>
      </c>
      <c r="E3619" t="s">
        <v>29</v>
      </c>
      <c r="F3619" s="18">
        <v>40428</v>
      </c>
      <c r="G3619">
        <v>984788119</v>
      </c>
      <c r="H3619" s="18">
        <v>40462</v>
      </c>
      <c r="I3619">
        <v>9544</v>
      </c>
      <c r="J3619">
        <v>255.28</v>
      </c>
      <c r="K3619">
        <v>159.41999999999999</v>
      </c>
      <c r="L3619">
        <v>2436392.3199999998</v>
      </c>
      <c r="M3619">
        <v>1521504.48</v>
      </c>
      <c r="N3619">
        <v>914887.84</v>
      </c>
    </row>
    <row r="3620" spans="1:14">
      <c r="A3620" t="s">
        <v>40</v>
      </c>
      <c r="B3620" t="s">
        <v>126</v>
      </c>
      <c r="C3620" t="s">
        <v>45</v>
      </c>
      <c r="D3620" t="s">
        <v>21</v>
      </c>
      <c r="E3620" t="s">
        <v>18</v>
      </c>
      <c r="F3620" s="18">
        <v>41339</v>
      </c>
      <c r="G3620">
        <v>245813786</v>
      </c>
      <c r="H3620" s="18">
        <v>41345</v>
      </c>
      <c r="I3620">
        <v>617</v>
      </c>
      <c r="J3620">
        <v>437.2</v>
      </c>
      <c r="K3620">
        <v>263.33</v>
      </c>
      <c r="L3620">
        <v>269752.40000000002</v>
      </c>
      <c r="M3620">
        <v>162474.60999999999</v>
      </c>
      <c r="N3620">
        <v>107277.79</v>
      </c>
    </row>
    <row r="3621" spans="1:14">
      <c r="A3621" t="s">
        <v>23</v>
      </c>
      <c r="B3621" t="s">
        <v>63</v>
      </c>
      <c r="C3621" t="s">
        <v>79</v>
      </c>
      <c r="D3621" t="s">
        <v>21</v>
      </c>
      <c r="E3621" t="s">
        <v>29</v>
      </c>
      <c r="F3621" s="18">
        <v>40507</v>
      </c>
      <c r="G3621">
        <v>546544349</v>
      </c>
      <c r="H3621" s="18">
        <v>40524</v>
      </c>
      <c r="I3621">
        <v>3473</v>
      </c>
      <c r="J3621">
        <v>668.27</v>
      </c>
      <c r="K3621">
        <v>502.54</v>
      </c>
      <c r="L3621">
        <v>2320901.71</v>
      </c>
      <c r="M3621">
        <v>1745321.42</v>
      </c>
      <c r="N3621">
        <v>575580.29</v>
      </c>
    </row>
    <row r="3622" spans="1:14">
      <c r="A3622" t="s">
        <v>23</v>
      </c>
      <c r="B3622" t="s">
        <v>70</v>
      </c>
      <c r="C3622" t="s">
        <v>79</v>
      </c>
      <c r="D3622" t="s">
        <v>21</v>
      </c>
      <c r="E3622" t="s">
        <v>22</v>
      </c>
      <c r="F3622" s="18">
        <v>42618</v>
      </c>
      <c r="G3622">
        <v>463591134</v>
      </c>
      <c r="H3622" s="18">
        <v>42644</v>
      </c>
      <c r="I3622">
        <v>5773</v>
      </c>
      <c r="J3622">
        <v>668.27</v>
      </c>
      <c r="K3622">
        <v>502.54</v>
      </c>
      <c r="L3622">
        <v>3857922.71</v>
      </c>
      <c r="M3622">
        <v>2901163.42</v>
      </c>
      <c r="N3622">
        <v>956759.29</v>
      </c>
    </row>
    <row r="3623" spans="1:14">
      <c r="A3623" t="s">
        <v>40</v>
      </c>
      <c r="B3623" t="s">
        <v>93</v>
      </c>
      <c r="C3623" t="s">
        <v>16</v>
      </c>
      <c r="D3623" t="s">
        <v>21</v>
      </c>
      <c r="E3623" t="s">
        <v>37</v>
      </c>
      <c r="F3623" s="18">
        <v>40300</v>
      </c>
      <c r="G3623">
        <v>443877971</v>
      </c>
      <c r="H3623" s="18">
        <v>40335</v>
      </c>
      <c r="I3623">
        <v>2210</v>
      </c>
      <c r="J3623">
        <v>255.28</v>
      </c>
      <c r="K3623">
        <v>159.41999999999999</v>
      </c>
      <c r="L3623">
        <v>564168.80000000005</v>
      </c>
      <c r="M3623">
        <v>352318.2</v>
      </c>
      <c r="N3623">
        <v>211850.6</v>
      </c>
    </row>
    <row r="3624" spans="1:14">
      <c r="A3624" t="s">
        <v>34</v>
      </c>
      <c r="B3624" t="s">
        <v>197</v>
      </c>
      <c r="C3624" t="s">
        <v>79</v>
      </c>
      <c r="D3624" t="s">
        <v>17</v>
      </c>
      <c r="E3624" t="s">
        <v>18</v>
      </c>
      <c r="F3624" s="18">
        <v>40397</v>
      </c>
      <c r="G3624">
        <v>554641187</v>
      </c>
      <c r="H3624" s="18">
        <v>40403</v>
      </c>
      <c r="I3624">
        <v>9507</v>
      </c>
      <c r="J3624">
        <v>668.27</v>
      </c>
      <c r="K3624">
        <v>502.54</v>
      </c>
      <c r="L3624">
        <v>6353242.8899999997</v>
      </c>
      <c r="M3624">
        <v>4777647.78</v>
      </c>
      <c r="N3624">
        <v>1575595.11</v>
      </c>
    </row>
    <row r="3625" spans="1:14">
      <c r="A3625" t="s">
        <v>26</v>
      </c>
      <c r="B3625" t="s">
        <v>46</v>
      </c>
      <c r="C3625" t="s">
        <v>50</v>
      </c>
      <c r="D3625" t="s">
        <v>21</v>
      </c>
      <c r="E3625" t="s">
        <v>18</v>
      </c>
      <c r="F3625" s="18">
        <v>40465</v>
      </c>
      <c r="G3625">
        <v>933429610</v>
      </c>
      <c r="H3625" s="18">
        <v>40510</v>
      </c>
      <c r="I3625">
        <v>1419</v>
      </c>
      <c r="J3625">
        <v>421.89</v>
      </c>
      <c r="K3625">
        <v>364.69</v>
      </c>
      <c r="L3625">
        <v>598661.91</v>
      </c>
      <c r="M3625">
        <v>517495.11</v>
      </c>
      <c r="N3625">
        <v>81166.8</v>
      </c>
    </row>
    <row r="3626" spans="1:14">
      <c r="A3626" t="s">
        <v>14</v>
      </c>
      <c r="B3626" t="s">
        <v>157</v>
      </c>
      <c r="C3626" t="s">
        <v>45</v>
      </c>
      <c r="D3626" t="s">
        <v>21</v>
      </c>
      <c r="E3626" t="s">
        <v>37</v>
      </c>
      <c r="F3626" s="18">
        <v>41213</v>
      </c>
      <c r="G3626">
        <v>438104569</v>
      </c>
      <c r="H3626" s="18">
        <v>41226</v>
      </c>
      <c r="I3626">
        <v>3733</v>
      </c>
      <c r="J3626">
        <v>437.2</v>
      </c>
      <c r="K3626">
        <v>263.33</v>
      </c>
      <c r="L3626">
        <v>1632067.6</v>
      </c>
      <c r="M3626">
        <v>983010.89</v>
      </c>
      <c r="N3626">
        <v>649056.71</v>
      </c>
    </row>
    <row r="3627" spans="1:14">
      <c r="A3627" t="s">
        <v>23</v>
      </c>
      <c r="B3627" t="s">
        <v>178</v>
      </c>
      <c r="C3627" t="s">
        <v>43</v>
      </c>
      <c r="D3627" t="s">
        <v>21</v>
      </c>
      <c r="E3627" t="s">
        <v>22</v>
      </c>
      <c r="F3627" s="18">
        <v>42355</v>
      </c>
      <c r="G3627">
        <v>696839892</v>
      </c>
      <c r="H3627" s="18">
        <v>42371</v>
      </c>
      <c r="I3627">
        <v>9264</v>
      </c>
      <c r="J3627">
        <v>651.21</v>
      </c>
      <c r="K3627">
        <v>524.96</v>
      </c>
      <c r="L3627">
        <v>6032809.4400000004</v>
      </c>
      <c r="M3627">
        <v>4863229.4400000004</v>
      </c>
      <c r="N3627">
        <v>1169580</v>
      </c>
    </row>
    <row r="3628" spans="1:14">
      <c r="A3628" t="s">
        <v>26</v>
      </c>
      <c r="B3628" t="s">
        <v>76</v>
      </c>
      <c r="C3628" t="s">
        <v>36</v>
      </c>
      <c r="D3628" t="s">
        <v>21</v>
      </c>
      <c r="E3628" t="s">
        <v>37</v>
      </c>
      <c r="F3628" s="18">
        <v>41229</v>
      </c>
      <c r="G3628">
        <v>258121907</v>
      </c>
      <c r="H3628" s="18">
        <v>41249</v>
      </c>
      <c r="I3628">
        <v>2863</v>
      </c>
      <c r="J3628">
        <v>109.28</v>
      </c>
      <c r="K3628">
        <v>35.840000000000003</v>
      </c>
      <c r="L3628">
        <v>312868.64</v>
      </c>
      <c r="M3628">
        <v>102609.92</v>
      </c>
      <c r="N3628">
        <v>210258.72</v>
      </c>
    </row>
    <row r="3629" spans="1:14">
      <c r="A3629" t="s">
        <v>14</v>
      </c>
      <c r="B3629" t="s">
        <v>115</v>
      </c>
      <c r="C3629" t="s">
        <v>36</v>
      </c>
      <c r="D3629" t="s">
        <v>17</v>
      </c>
      <c r="E3629" t="s">
        <v>18</v>
      </c>
      <c r="F3629" s="18">
        <v>42477</v>
      </c>
      <c r="G3629">
        <v>440749442</v>
      </c>
      <c r="H3629" s="18">
        <v>42509</v>
      </c>
      <c r="I3629">
        <v>6409</v>
      </c>
      <c r="J3629">
        <v>109.28</v>
      </c>
      <c r="K3629">
        <v>35.840000000000003</v>
      </c>
      <c r="L3629">
        <v>700375.52</v>
      </c>
      <c r="M3629">
        <v>229698.56</v>
      </c>
      <c r="N3629">
        <v>470676.96</v>
      </c>
    </row>
    <row r="3630" spans="1:14">
      <c r="A3630" t="s">
        <v>26</v>
      </c>
      <c r="B3630" t="s">
        <v>121</v>
      </c>
      <c r="C3630" t="s">
        <v>20</v>
      </c>
      <c r="D3630" t="s">
        <v>21</v>
      </c>
      <c r="E3630" t="s">
        <v>29</v>
      </c>
      <c r="F3630" s="18">
        <v>42833</v>
      </c>
      <c r="G3630">
        <v>383833825</v>
      </c>
      <c r="H3630" s="18">
        <v>42850</v>
      </c>
      <c r="I3630">
        <v>3813</v>
      </c>
      <c r="J3630">
        <v>152.58000000000001</v>
      </c>
      <c r="K3630">
        <v>97.44</v>
      </c>
      <c r="L3630">
        <v>581787.54</v>
      </c>
      <c r="M3630">
        <v>371538.72</v>
      </c>
      <c r="N3630">
        <v>210248.82</v>
      </c>
    </row>
    <row r="3631" spans="1:14">
      <c r="A3631" t="s">
        <v>14</v>
      </c>
      <c r="B3631" t="s">
        <v>220</v>
      </c>
      <c r="C3631" t="s">
        <v>71</v>
      </c>
      <c r="D3631" t="s">
        <v>17</v>
      </c>
      <c r="E3631" t="s">
        <v>29</v>
      </c>
      <c r="F3631" s="18">
        <v>40801</v>
      </c>
      <c r="G3631">
        <v>196798884</v>
      </c>
      <c r="H3631" s="18">
        <v>40837</v>
      </c>
      <c r="I3631">
        <v>6018</v>
      </c>
      <c r="J3631">
        <v>154.06</v>
      </c>
      <c r="K3631">
        <v>90.93</v>
      </c>
      <c r="L3631">
        <v>927133.08</v>
      </c>
      <c r="M3631">
        <v>547216.74</v>
      </c>
      <c r="N3631">
        <v>379916.34</v>
      </c>
    </row>
    <row r="3632" spans="1:14">
      <c r="A3632" t="s">
        <v>23</v>
      </c>
      <c r="B3632" t="s">
        <v>118</v>
      </c>
      <c r="C3632" t="s">
        <v>33</v>
      </c>
      <c r="D3632" t="s">
        <v>21</v>
      </c>
      <c r="E3632" t="s">
        <v>18</v>
      </c>
      <c r="F3632" s="18">
        <v>40808</v>
      </c>
      <c r="G3632">
        <v>509380948</v>
      </c>
      <c r="H3632" s="18">
        <v>40813</v>
      </c>
      <c r="I3632">
        <v>5997</v>
      </c>
      <c r="J3632">
        <v>81.73</v>
      </c>
      <c r="K3632">
        <v>56.67</v>
      </c>
      <c r="L3632">
        <v>490134.81</v>
      </c>
      <c r="M3632">
        <v>339849.99</v>
      </c>
      <c r="N3632">
        <v>150284.82</v>
      </c>
    </row>
    <row r="3633" spans="1:14">
      <c r="A3633" t="s">
        <v>23</v>
      </c>
      <c r="B3633" t="s">
        <v>98</v>
      </c>
      <c r="C3633" t="s">
        <v>36</v>
      </c>
      <c r="D3633" t="s">
        <v>21</v>
      </c>
      <c r="E3633" t="s">
        <v>18</v>
      </c>
      <c r="F3633" s="18">
        <v>40752</v>
      </c>
      <c r="G3633">
        <v>221628844</v>
      </c>
      <c r="H3633" s="18">
        <v>40787</v>
      </c>
      <c r="I3633">
        <v>3755</v>
      </c>
      <c r="J3633">
        <v>109.28</v>
      </c>
      <c r="K3633">
        <v>35.840000000000003</v>
      </c>
      <c r="L3633">
        <v>410346.4</v>
      </c>
      <c r="M3633">
        <v>134579.20000000001</v>
      </c>
      <c r="N3633">
        <v>275767.2</v>
      </c>
    </row>
    <row r="3634" spans="1:14">
      <c r="A3634" t="s">
        <v>40</v>
      </c>
      <c r="B3634" t="s">
        <v>216</v>
      </c>
      <c r="C3634" t="s">
        <v>25</v>
      </c>
      <c r="D3634" t="s">
        <v>21</v>
      </c>
      <c r="E3634" t="s">
        <v>37</v>
      </c>
      <c r="F3634" s="18">
        <v>41688</v>
      </c>
      <c r="G3634">
        <v>553903901</v>
      </c>
      <c r="H3634" s="18">
        <v>41735</v>
      </c>
      <c r="I3634">
        <v>1328</v>
      </c>
      <c r="J3634">
        <v>47.45</v>
      </c>
      <c r="K3634">
        <v>31.79</v>
      </c>
      <c r="L3634">
        <v>63013.599999999999</v>
      </c>
      <c r="M3634">
        <v>42217.120000000003</v>
      </c>
      <c r="N3634">
        <v>20796.48</v>
      </c>
    </row>
    <row r="3635" spans="1:14">
      <c r="A3635" t="s">
        <v>40</v>
      </c>
      <c r="B3635" t="s">
        <v>97</v>
      </c>
      <c r="C3635" t="s">
        <v>45</v>
      </c>
      <c r="D3635" t="s">
        <v>21</v>
      </c>
      <c r="E3635" t="s">
        <v>22</v>
      </c>
      <c r="F3635" s="18">
        <v>40913</v>
      </c>
      <c r="G3635">
        <v>996879947</v>
      </c>
      <c r="H3635" s="18">
        <v>40913</v>
      </c>
      <c r="I3635">
        <v>7784</v>
      </c>
      <c r="J3635">
        <v>437.2</v>
      </c>
      <c r="K3635">
        <v>263.33</v>
      </c>
      <c r="L3635">
        <v>3403164.8</v>
      </c>
      <c r="M3635">
        <v>2049760.72</v>
      </c>
      <c r="N3635">
        <v>1353404.08</v>
      </c>
    </row>
    <row r="3636" spans="1:14">
      <c r="A3636" t="s">
        <v>40</v>
      </c>
      <c r="B3636" t="s">
        <v>170</v>
      </c>
      <c r="C3636" t="s">
        <v>43</v>
      </c>
      <c r="D3636" t="s">
        <v>21</v>
      </c>
      <c r="E3636" t="s">
        <v>37</v>
      </c>
      <c r="F3636" s="18">
        <v>41640</v>
      </c>
      <c r="G3636">
        <v>661543309</v>
      </c>
      <c r="H3636" s="18">
        <v>41659</v>
      </c>
      <c r="I3636">
        <v>4221</v>
      </c>
      <c r="J3636">
        <v>651.21</v>
      </c>
      <c r="K3636">
        <v>524.96</v>
      </c>
      <c r="L3636">
        <v>2748757.41</v>
      </c>
      <c r="M3636">
        <v>2215856.16</v>
      </c>
      <c r="N3636">
        <v>532901.25</v>
      </c>
    </row>
    <row r="3637" spans="1:14">
      <c r="A3637" t="s">
        <v>26</v>
      </c>
      <c r="B3637" t="s">
        <v>27</v>
      </c>
      <c r="C3637" t="s">
        <v>79</v>
      </c>
      <c r="D3637" t="s">
        <v>21</v>
      </c>
      <c r="E3637" t="s">
        <v>29</v>
      </c>
      <c r="F3637" s="18">
        <v>40561</v>
      </c>
      <c r="G3637">
        <v>529192817</v>
      </c>
      <c r="H3637" s="18">
        <v>40575</v>
      </c>
      <c r="I3637">
        <v>8769</v>
      </c>
      <c r="J3637">
        <v>668.27</v>
      </c>
      <c r="K3637">
        <v>502.54</v>
      </c>
      <c r="L3637">
        <v>5860059.6299999999</v>
      </c>
      <c r="M3637">
        <v>4406773.26</v>
      </c>
      <c r="N3637">
        <v>1453286.37</v>
      </c>
    </row>
    <row r="3638" spans="1:14">
      <c r="A3638" t="s">
        <v>40</v>
      </c>
      <c r="B3638" t="s">
        <v>65</v>
      </c>
      <c r="C3638" t="s">
        <v>50</v>
      </c>
      <c r="D3638" t="s">
        <v>17</v>
      </c>
      <c r="E3638" t="s">
        <v>29</v>
      </c>
      <c r="F3638" s="18">
        <v>40285</v>
      </c>
      <c r="G3638">
        <v>301439797</v>
      </c>
      <c r="H3638" s="18">
        <v>40294</v>
      </c>
      <c r="I3638">
        <v>1590</v>
      </c>
      <c r="J3638">
        <v>421.89</v>
      </c>
      <c r="K3638">
        <v>364.69</v>
      </c>
      <c r="L3638">
        <v>670805.1</v>
      </c>
      <c r="M3638">
        <v>579857.1</v>
      </c>
      <c r="N3638">
        <v>90948</v>
      </c>
    </row>
    <row r="3639" spans="1:14">
      <c r="A3639" t="s">
        <v>23</v>
      </c>
      <c r="B3639" t="s">
        <v>58</v>
      </c>
      <c r="C3639" t="s">
        <v>25</v>
      </c>
      <c r="D3639" t="s">
        <v>17</v>
      </c>
      <c r="E3639" t="s">
        <v>37</v>
      </c>
      <c r="F3639" s="18">
        <v>42429</v>
      </c>
      <c r="G3639">
        <v>650208079</v>
      </c>
      <c r="H3639" s="18">
        <v>42448</v>
      </c>
      <c r="I3639">
        <v>9875</v>
      </c>
      <c r="J3639">
        <v>47.45</v>
      </c>
      <c r="K3639">
        <v>31.79</v>
      </c>
      <c r="L3639">
        <v>468568.75</v>
      </c>
      <c r="M3639">
        <v>313926.25</v>
      </c>
      <c r="N3639">
        <v>154642.5</v>
      </c>
    </row>
    <row r="3640" spans="1:14">
      <c r="A3640" t="s">
        <v>26</v>
      </c>
      <c r="B3640" t="s">
        <v>104</v>
      </c>
      <c r="C3640" t="s">
        <v>43</v>
      </c>
      <c r="D3640" t="s">
        <v>21</v>
      </c>
      <c r="E3640" t="s">
        <v>18</v>
      </c>
      <c r="F3640" s="18">
        <v>40702</v>
      </c>
      <c r="G3640">
        <v>967733991</v>
      </c>
      <c r="H3640" s="18">
        <v>40722</v>
      </c>
      <c r="I3640">
        <v>2848</v>
      </c>
      <c r="J3640">
        <v>651.21</v>
      </c>
      <c r="K3640">
        <v>524.96</v>
      </c>
      <c r="L3640">
        <v>1854646.08</v>
      </c>
      <c r="M3640">
        <v>1495086.0800000001</v>
      </c>
      <c r="N3640">
        <v>359560</v>
      </c>
    </row>
    <row r="3641" spans="1:14">
      <c r="A3641" t="s">
        <v>40</v>
      </c>
      <c r="B3641" t="s">
        <v>200</v>
      </c>
      <c r="C3641" t="s">
        <v>79</v>
      </c>
      <c r="D3641" t="s">
        <v>17</v>
      </c>
      <c r="E3641" t="s">
        <v>18</v>
      </c>
      <c r="F3641" s="18">
        <v>41646</v>
      </c>
      <c r="G3641">
        <v>716566359</v>
      </c>
      <c r="H3641" s="18">
        <v>41671</v>
      </c>
      <c r="I3641">
        <v>6764</v>
      </c>
      <c r="J3641">
        <v>668.27</v>
      </c>
      <c r="K3641">
        <v>502.54</v>
      </c>
      <c r="L3641">
        <v>4520178.28</v>
      </c>
      <c r="M3641">
        <v>3399180.56</v>
      </c>
      <c r="N3641">
        <v>1120997.72</v>
      </c>
    </row>
    <row r="3642" spans="1:14">
      <c r="A3642" t="s">
        <v>34</v>
      </c>
      <c r="B3642" t="s">
        <v>95</v>
      </c>
      <c r="C3642" t="s">
        <v>16</v>
      </c>
      <c r="D3642" t="s">
        <v>17</v>
      </c>
      <c r="E3642" t="s">
        <v>18</v>
      </c>
      <c r="F3642" s="18">
        <v>41130</v>
      </c>
      <c r="G3642">
        <v>779566514</v>
      </c>
      <c r="H3642" s="18">
        <v>41143</v>
      </c>
      <c r="I3642">
        <v>9910</v>
      </c>
      <c r="J3642">
        <v>255.28</v>
      </c>
      <c r="K3642">
        <v>159.41999999999999</v>
      </c>
      <c r="L3642">
        <v>2529824.7999999998</v>
      </c>
      <c r="M3642">
        <v>1579852.2</v>
      </c>
      <c r="N3642">
        <v>949972.6</v>
      </c>
    </row>
    <row r="3643" spans="1:14">
      <c r="A3643" t="s">
        <v>40</v>
      </c>
      <c r="B3643" t="s">
        <v>200</v>
      </c>
      <c r="C3643" t="s">
        <v>16</v>
      </c>
      <c r="D3643" t="s">
        <v>21</v>
      </c>
      <c r="E3643" t="s">
        <v>22</v>
      </c>
      <c r="F3643" s="18">
        <v>42326</v>
      </c>
      <c r="G3643">
        <v>309908282</v>
      </c>
      <c r="H3643" s="18">
        <v>42376</v>
      </c>
      <c r="I3643">
        <v>7602</v>
      </c>
      <c r="J3643">
        <v>255.28</v>
      </c>
      <c r="K3643">
        <v>159.41999999999999</v>
      </c>
      <c r="L3643">
        <v>1940638.56</v>
      </c>
      <c r="M3643">
        <v>1211910.8400000001</v>
      </c>
      <c r="N3643">
        <v>728727.72</v>
      </c>
    </row>
    <row r="3644" spans="1:14">
      <c r="A3644" t="s">
        <v>26</v>
      </c>
      <c r="B3644" t="s">
        <v>121</v>
      </c>
      <c r="C3644" t="s">
        <v>25</v>
      </c>
      <c r="D3644" t="s">
        <v>17</v>
      </c>
      <c r="E3644" t="s">
        <v>29</v>
      </c>
      <c r="F3644" s="18">
        <v>40499</v>
      </c>
      <c r="G3644">
        <v>781077992</v>
      </c>
      <c r="H3644" s="18">
        <v>40514</v>
      </c>
      <c r="I3644">
        <v>7190</v>
      </c>
      <c r="J3644">
        <v>47.45</v>
      </c>
      <c r="K3644">
        <v>31.79</v>
      </c>
      <c r="L3644">
        <v>341165.5</v>
      </c>
      <c r="M3644">
        <v>228570.1</v>
      </c>
      <c r="N3644">
        <v>112595.4</v>
      </c>
    </row>
    <row r="3645" spans="1:14">
      <c r="A3645" t="s">
        <v>26</v>
      </c>
      <c r="B3645" t="s">
        <v>121</v>
      </c>
      <c r="C3645" t="s">
        <v>28</v>
      </c>
      <c r="D3645" t="s">
        <v>21</v>
      </c>
      <c r="E3645" t="s">
        <v>37</v>
      </c>
      <c r="F3645" s="18">
        <v>40981</v>
      </c>
      <c r="G3645">
        <v>136874473</v>
      </c>
      <c r="H3645" s="18">
        <v>41007</v>
      </c>
      <c r="I3645">
        <v>3053</v>
      </c>
      <c r="J3645">
        <v>205.7</v>
      </c>
      <c r="K3645">
        <v>117.11</v>
      </c>
      <c r="L3645">
        <v>628002.1</v>
      </c>
      <c r="M3645">
        <v>357536.83</v>
      </c>
      <c r="N3645">
        <v>270465.27</v>
      </c>
    </row>
    <row r="3646" spans="1:14">
      <c r="A3646" t="s">
        <v>34</v>
      </c>
      <c r="B3646" t="s">
        <v>182</v>
      </c>
      <c r="C3646" t="s">
        <v>50</v>
      </c>
      <c r="D3646" t="s">
        <v>17</v>
      </c>
      <c r="E3646" t="s">
        <v>18</v>
      </c>
      <c r="F3646" s="18">
        <v>41197</v>
      </c>
      <c r="G3646">
        <v>441409051</v>
      </c>
      <c r="H3646" s="18">
        <v>41211</v>
      </c>
      <c r="I3646">
        <v>1602</v>
      </c>
      <c r="J3646">
        <v>421.89</v>
      </c>
      <c r="K3646">
        <v>364.69</v>
      </c>
      <c r="L3646">
        <v>675867.78</v>
      </c>
      <c r="M3646">
        <v>584233.38</v>
      </c>
      <c r="N3646">
        <v>91634.4</v>
      </c>
    </row>
    <row r="3647" spans="1:14">
      <c r="A3647" t="s">
        <v>23</v>
      </c>
      <c r="B3647" t="s">
        <v>162</v>
      </c>
      <c r="C3647" t="s">
        <v>50</v>
      </c>
      <c r="D3647" t="s">
        <v>21</v>
      </c>
      <c r="E3647" t="s">
        <v>29</v>
      </c>
      <c r="F3647" s="18">
        <v>40343</v>
      </c>
      <c r="G3647">
        <v>229105556</v>
      </c>
      <c r="H3647" s="18">
        <v>40393</v>
      </c>
      <c r="I3647">
        <v>6280</v>
      </c>
      <c r="J3647">
        <v>421.89</v>
      </c>
      <c r="K3647">
        <v>364.69</v>
      </c>
      <c r="L3647">
        <v>2649469.2000000002</v>
      </c>
      <c r="M3647">
        <v>2290253.2000000002</v>
      </c>
      <c r="N3647">
        <v>359216</v>
      </c>
    </row>
    <row r="3648" spans="1:14">
      <c r="A3648" t="s">
        <v>40</v>
      </c>
      <c r="B3648" t="s">
        <v>137</v>
      </c>
      <c r="C3648" t="s">
        <v>16</v>
      </c>
      <c r="D3648" t="s">
        <v>21</v>
      </c>
      <c r="E3648" t="s">
        <v>18</v>
      </c>
      <c r="F3648" s="18">
        <v>40772</v>
      </c>
      <c r="G3648">
        <v>354700314</v>
      </c>
      <c r="H3648" s="18">
        <v>40784</v>
      </c>
      <c r="I3648">
        <v>2560</v>
      </c>
      <c r="J3648">
        <v>255.28</v>
      </c>
      <c r="K3648">
        <v>159.41999999999999</v>
      </c>
      <c r="L3648">
        <v>653516.80000000005</v>
      </c>
      <c r="M3648">
        <v>408115.20000000001</v>
      </c>
      <c r="N3648">
        <v>245401.60000000001</v>
      </c>
    </row>
    <row r="3649" spans="1:14">
      <c r="A3649" t="s">
        <v>31</v>
      </c>
      <c r="B3649" t="s">
        <v>145</v>
      </c>
      <c r="C3649" t="s">
        <v>16</v>
      </c>
      <c r="D3649" t="s">
        <v>21</v>
      </c>
      <c r="E3649" t="s">
        <v>18</v>
      </c>
      <c r="F3649" s="18">
        <v>41073</v>
      </c>
      <c r="G3649">
        <v>843242156</v>
      </c>
      <c r="H3649" s="18">
        <v>41099</v>
      </c>
      <c r="I3649">
        <v>2948</v>
      </c>
      <c r="J3649">
        <v>255.28</v>
      </c>
      <c r="K3649">
        <v>159.41999999999999</v>
      </c>
      <c r="L3649">
        <v>752565.44</v>
      </c>
      <c r="M3649">
        <v>469970.16</v>
      </c>
      <c r="N3649">
        <v>282595.28000000003</v>
      </c>
    </row>
    <row r="3650" spans="1:14">
      <c r="A3650" t="s">
        <v>26</v>
      </c>
      <c r="B3650" t="s">
        <v>143</v>
      </c>
      <c r="C3650" t="s">
        <v>59</v>
      </c>
      <c r="D3650" t="s">
        <v>21</v>
      </c>
      <c r="E3650" t="s">
        <v>18</v>
      </c>
      <c r="F3650" s="18">
        <v>40228</v>
      </c>
      <c r="G3650">
        <v>440092408</v>
      </c>
      <c r="H3650" s="18">
        <v>40251</v>
      </c>
      <c r="I3650">
        <v>1978</v>
      </c>
      <c r="J3650">
        <v>9.33</v>
      </c>
      <c r="K3650">
        <v>6.92</v>
      </c>
      <c r="L3650">
        <v>18454.740000000002</v>
      </c>
      <c r="M3650">
        <v>13687.76</v>
      </c>
      <c r="N3650">
        <v>4766.9799999999996</v>
      </c>
    </row>
    <row r="3651" spans="1:14">
      <c r="A3651" t="s">
        <v>40</v>
      </c>
      <c r="B3651" t="s">
        <v>97</v>
      </c>
      <c r="C3651" t="s">
        <v>36</v>
      </c>
      <c r="D3651" t="s">
        <v>17</v>
      </c>
      <c r="E3651" t="s">
        <v>22</v>
      </c>
      <c r="F3651" s="18">
        <v>41754</v>
      </c>
      <c r="G3651">
        <v>660924899</v>
      </c>
      <c r="H3651" s="18">
        <v>41780</v>
      </c>
      <c r="I3651">
        <v>1220</v>
      </c>
      <c r="J3651">
        <v>109.28</v>
      </c>
      <c r="K3651">
        <v>35.840000000000003</v>
      </c>
      <c r="L3651">
        <v>133321.60000000001</v>
      </c>
      <c r="M3651">
        <v>43724.800000000003</v>
      </c>
      <c r="N3651">
        <v>89596.800000000003</v>
      </c>
    </row>
    <row r="3652" spans="1:14">
      <c r="A3652" t="s">
        <v>26</v>
      </c>
      <c r="B3652" t="s">
        <v>186</v>
      </c>
      <c r="C3652" t="s">
        <v>16</v>
      </c>
      <c r="D3652" t="s">
        <v>17</v>
      </c>
      <c r="E3652" t="s">
        <v>22</v>
      </c>
      <c r="F3652" s="18">
        <v>41261</v>
      </c>
      <c r="G3652">
        <v>841725957</v>
      </c>
      <c r="H3652" s="18">
        <v>41282</v>
      </c>
      <c r="I3652">
        <v>4271</v>
      </c>
      <c r="J3652">
        <v>255.28</v>
      </c>
      <c r="K3652">
        <v>159.41999999999999</v>
      </c>
      <c r="L3652">
        <v>1090300.8799999999</v>
      </c>
      <c r="M3652">
        <v>680882.82</v>
      </c>
      <c r="N3652">
        <v>409418.06</v>
      </c>
    </row>
    <row r="3653" spans="1:14">
      <c r="A3653" t="s">
        <v>40</v>
      </c>
      <c r="B3653" t="s">
        <v>127</v>
      </c>
      <c r="C3653" t="s">
        <v>36</v>
      </c>
      <c r="D3653" t="s">
        <v>17</v>
      </c>
      <c r="E3653" t="s">
        <v>37</v>
      </c>
      <c r="F3653" s="18">
        <v>41663</v>
      </c>
      <c r="G3653">
        <v>388794410</v>
      </c>
      <c r="H3653" s="18">
        <v>41694</v>
      </c>
      <c r="I3653">
        <v>1761</v>
      </c>
      <c r="J3653">
        <v>109.28</v>
      </c>
      <c r="K3653">
        <v>35.840000000000003</v>
      </c>
      <c r="L3653">
        <v>192442.08</v>
      </c>
      <c r="M3653">
        <v>63114.239999999998</v>
      </c>
      <c r="N3653">
        <v>129327.84</v>
      </c>
    </row>
    <row r="3654" spans="1:14">
      <c r="A3654" t="s">
        <v>40</v>
      </c>
      <c r="B3654" t="s">
        <v>101</v>
      </c>
      <c r="C3654" t="s">
        <v>50</v>
      </c>
      <c r="D3654" t="s">
        <v>21</v>
      </c>
      <c r="E3654" t="s">
        <v>22</v>
      </c>
      <c r="F3654" s="18">
        <v>40728</v>
      </c>
      <c r="G3654">
        <v>128741586</v>
      </c>
      <c r="H3654" s="18">
        <v>40773</v>
      </c>
      <c r="I3654">
        <v>6351</v>
      </c>
      <c r="J3654">
        <v>421.89</v>
      </c>
      <c r="K3654">
        <v>364.69</v>
      </c>
      <c r="L3654">
        <v>2679423.39</v>
      </c>
      <c r="M3654">
        <v>2316146.19</v>
      </c>
      <c r="N3654">
        <v>363277.2</v>
      </c>
    </row>
    <row r="3655" spans="1:14">
      <c r="A3655" t="s">
        <v>26</v>
      </c>
      <c r="B3655" t="s">
        <v>143</v>
      </c>
      <c r="C3655" t="s">
        <v>20</v>
      </c>
      <c r="D3655" t="s">
        <v>21</v>
      </c>
      <c r="E3655" t="s">
        <v>29</v>
      </c>
      <c r="F3655" s="18">
        <v>40767</v>
      </c>
      <c r="G3655">
        <v>958491313</v>
      </c>
      <c r="H3655" s="18">
        <v>40804</v>
      </c>
      <c r="I3655">
        <v>7734</v>
      </c>
      <c r="J3655">
        <v>152.58000000000001</v>
      </c>
      <c r="K3655">
        <v>97.44</v>
      </c>
      <c r="L3655">
        <v>1180053.72</v>
      </c>
      <c r="M3655">
        <v>753600.96</v>
      </c>
      <c r="N3655">
        <v>426452.76</v>
      </c>
    </row>
    <row r="3656" spans="1:14">
      <c r="A3656" t="s">
        <v>31</v>
      </c>
      <c r="B3656" t="s">
        <v>96</v>
      </c>
      <c r="C3656" t="s">
        <v>16</v>
      </c>
      <c r="D3656" t="s">
        <v>17</v>
      </c>
      <c r="E3656" t="s">
        <v>37</v>
      </c>
      <c r="F3656" s="18">
        <v>41708</v>
      </c>
      <c r="G3656">
        <v>695279920</v>
      </c>
      <c r="H3656" s="18">
        <v>41755</v>
      </c>
      <c r="I3656">
        <v>7634</v>
      </c>
      <c r="J3656">
        <v>255.28</v>
      </c>
      <c r="K3656">
        <v>159.41999999999999</v>
      </c>
      <c r="L3656">
        <v>1948807.52</v>
      </c>
      <c r="M3656">
        <v>1217012.28</v>
      </c>
      <c r="N3656">
        <v>731795.24</v>
      </c>
    </row>
    <row r="3657" spans="1:14">
      <c r="A3657" t="s">
        <v>26</v>
      </c>
      <c r="B3657" t="s">
        <v>141</v>
      </c>
      <c r="C3657" t="s">
        <v>50</v>
      </c>
      <c r="D3657" t="s">
        <v>17</v>
      </c>
      <c r="E3657" t="s">
        <v>37</v>
      </c>
      <c r="F3657" s="18">
        <v>42491</v>
      </c>
      <c r="G3657">
        <v>826656234</v>
      </c>
      <c r="H3657" s="18">
        <v>42491</v>
      </c>
      <c r="I3657">
        <v>4805</v>
      </c>
      <c r="J3657">
        <v>421.89</v>
      </c>
      <c r="K3657">
        <v>364.69</v>
      </c>
      <c r="L3657">
        <v>2027181.45</v>
      </c>
      <c r="M3657">
        <v>1752335.45</v>
      </c>
      <c r="N3657">
        <v>274846</v>
      </c>
    </row>
    <row r="3658" spans="1:14">
      <c r="A3658" t="s">
        <v>23</v>
      </c>
      <c r="B3658" t="s">
        <v>103</v>
      </c>
      <c r="C3658" t="s">
        <v>43</v>
      </c>
      <c r="D3658" t="s">
        <v>21</v>
      </c>
      <c r="E3658" t="s">
        <v>18</v>
      </c>
      <c r="F3658" s="18">
        <v>42440</v>
      </c>
      <c r="G3658">
        <v>660481584</v>
      </c>
      <c r="H3658" s="18">
        <v>42480</v>
      </c>
      <c r="I3658">
        <v>33</v>
      </c>
      <c r="J3658">
        <v>651.21</v>
      </c>
      <c r="K3658">
        <v>524.96</v>
      </c>
      <c r="L3658">
        <v>21489.93</v>
      </c>
      <c r="M3658">
        <v>17323.68</v>
      </c>
      <c r="N3658">
        <v>4166.25</v>
      </c>
    </row>
    <row r="3659" spans="1:14">
      <c r="A3659" t="s">
        <v>34</v>
      </c>
      <c r="B3659" t="s">
        <v>68</v>
      </c>
      <c r="C3659" t="s">
        <v>28</v>
      </c>
      <c r="D3659" t="s">
        <v>21</v>
      </c>
      <c r="E3659" t="s">
        <v>29</v>
      </c>
      <c r="F3659" s="18">
        <v>42654</v>
      </c>
      <c r="G3659">
        <v>474929797</v>
      </c>
      <c r="H3659" s="18">
        <v>42696</v>
      </c>
      <c r="I3659">
        <v>1136</v>
      </c>
      <c r="J3659">
        <v>205.7</v>
      </c>
      <c r="K3659">
        <v>117.11</v>
      </c>
      <c r="L3659">
        <v>233675.2</v>
      </c>
      <c r="M3659">
        <v>133036.96</v>
      </c>
      <c r="N3659">
        <v>100638.24</v>
      </c>
    </row>
    <row r="3660" spans="1:14">
      <c r="A3660" t="s">
        <v>23</v>
      </c>
      <c r="B3660" t="s">
        <v>147</v>
      </c>
      <c r="C3660" t="s">
        <v>43</v>
      </c>
      <c r="D3660" t="s">
        <v>21</v>
      </c>
      <c r="E3660" t="s">
        <v>37</v>
      </c>
      <c r="F3660" s="18">
        <v>41854</v>
      </c>
      <c r="G3660">
        <v>168487203</v>
      </c>
      <c r="H3660" s="18">
        <v>41903</v>
      </c>
      <c r="I3660">
        <v>7962</v>
      </c>
      <c r="J3660">
        <v>651.21</v>
      </c>
      <c r="K3660">
        <v>524.96</v>
      </c>
      <c r="L3660">
        <v>5184934.0199999996</v>
      </c>
      <c r="M3660">
        <v>4179731.52</v>
      </c>
      <c r="N3660">
        <v>1005202.5</v>
      </c>
    </row>
    <row r="3661" spans="1:14">
      <c r="A3661" t="s">
        <v>23</v>
      </c>
      <c r="B3661" t="s">
        <v>98</v>
      </c>
      <c r="C3661" t="s">
        <v>50</v>
      </c>
      <c r="D3661" t="s">
        <v>17</v>
      </c>
      <c r="E3661" t="s">
        <v>18</v>
      </c>
      <c r="F3661" s="18">
        <v>40532</v>
      </c>
      <c r="G3661">
        <v>609952628</v>
      </c>
      <c r="H3661" s="18">
        <v>40574</v>
      </c>
      <c r="I3661">
        <v>7392</v>
      </c>
      <c r="J3661">
        <v>421.89</v>
      </c>
      <c r="K3661">
        <v>364.69</v>
      </c>
      <c r="L3661">
        <v>3118610.88</v>
      </c>
      <c r="M3661">
        <v>2695788.48</v>
      </c>
      <c r="N3661">
        <v>422822.40000000002</v>
      </c>
    </row>
    <row r="3662" spans="1:14">
      <c r="A3662" t="s">
        <v>14</v>
      </c>
      <c r="B3662" t="s">
        <v>108</v>
      </c>
      <c r="C3662" t="s">
        <v>59</v>
      </c>
      <c r="D3662" t="s">
        <v>17</v>
      </c>
      <c r="E3662" t="s">
        <v>18</v>
      </c>
      <c r="F3662" s="18">
        <v>42337</v>
      </c>
      <c r="G3662">
        <v>488437402</v>
      </c>
      <c r="H3662" s="18">
        <v>42350</v>
      </c>
      <c r="I3662">
        <v>8336</v>
      </c>
      <c r="J3662">
        <v>9.33</v>
      </c>
      <c r="K3662">
        <v>6.92</v>
      </c>
      <c r="L3662">
        <v>77774.880000000005</v>
      </c>
      <c r="M3662">
        <v>57685.120000000003</v>
      </c>
      <c r="N3662">
        <v>20089.759999999998</v>
      </c>
    </row>
    <row r="3663" spans="1:14">
      <c r="A3663" t="s">
        <v>14</v>
      </c>
      <c r="B3663" t="s">
        <v>108</v>
      </c>
      <c r="C3663" t="s">
        <v>79</v>
      </c>
      <c r="D3663" t="s">
        <v>21</v>
      </c>
      <c r="E3663" t="s">
        <v>37</v>
      </c>
      <c r="F3663" s="18">
        <v>41625</v>
      </c>
      <c r="G3663">
        <v>363365352</v>
      </c>
      <c r="H3663" s="18">
        <v>41671</v>
      </c>
      <c r="I3663">
        <v>6737</v>
      </c>
      <c r="J3663">
        <v>668.27</v>
      </c>
      <c r="K3663">
        <v>502.54</v>
      </c>
      <c r="L3663">
        <v>4502134.99</v>
      </c>
      <c r="M3663">
        <v>3385611.98</v>
      </c>
      <c r="N3663">
        <v>1116523.01</v>
      </c>
    </row>
    <row r="3664" spans="1:14">
      <c r="A3664" t="s">
        <v>31</v>
      </c>
      <c r="B3664" t="s">
        <v>145</v>
      </c>
      <c r="C3664" t="s">
        <v>59</v>
      </c>
      <c r="D3664" t="s">
        <v>21</v>
      </c>
      <c r="E3664" t="s">
        <v>22</v>
      </c>
      <c r="F3664" s="18">
        <v>41438</v>
      </c>
      <c r="G3664">
        <v>414472806</v>
      </c>
      <c r="H3664" s="18">
        <v>41472</v>
      </c>
      <c r="I3664">
        <v>569</v>
      </c>
      <c r="J3664">
        <v>9.33</v>
      </c>
      <c r="K3664">
        <v>6.92</v>
      </c>
      <c r="L3664">
        <v>5308.77</v>
      </c>
      <c r="M3664">
        <v>3937.48</v>
      </c>
      <c r="N3664">
        <v>1371.29</v>
      </c>
    </row>
    <row r="3665" spans="1:14">
      <c r="A3665" t="s">
        <v>23</v>
      </c>
      <c r="B3665" t="s">
        <v>198</v>
      </c>
      <c r="C3665" t="s">
        <v>16</v>
      </c>
      <c r="D3665" t="s">
        <v>21</v>
      </c>
      <c r="E3665" t="s">
        <v>37</v>
      </c>
      <c r="F3665" s="18">
        <v>41059</v>
      </c>
      <c r="G3665">
        <v>891808593</v>
      </c>
      <c r="H3665" s="18">
        <v>41071</v>
      </c>
      <c r="I3665">
        <v>4835</v>
      </c>
      <c r="J3665">
        <v>255.28</v>
      </c>
      <c r="K3665">
        <v>159.41999999999999</v>
      </c>
      <c r="L3665">
        <v>1234278.8</v>
      </c>
      <c r="M3665">
        <v>770795.7</v>
      </c>
      <c r="N3665">
        <v>463483.1</v>
      </c>
    </row>
    <row r="3666" spans="1:14">
      <c r="A3666" t="s">
        <v>23</v>
      </c>
      <c r="B3666" t="s">
        <v>83</v>
      </c>
      <c r="C3666" t="s">
        <v>59</v>
      </c>
      <c r="D3666" t="s">
        <v>17</v>
      </c>
      <c r="E3666" t="s">
        <v>29</v>
      </c>
      <c r="F3666" s="18">
        <v>42926</v>
      </c>
      <c r="G3666">
        <v>765734040</v>
      </c>
      <c r="H3666" s="18">
        <v>42951</v>
      </c>
      <c r="I3666">
        <v>6574</v>
      </c>
      <c r="J3666">
        <v>9.33</v>
      </c>
      <c r="K3666">
        <v>6.92</v>
      </c>
      <c r="L3666">
        <v>61335.42</v>
      </c>
      <c r="M3666">
        <v>45492.08</v>
      </c>
      <c r="N3666">
        <v>15843.34</v>
      </c>
    </row>
    <row r="3667" spans="1:14">
      <c r="A3667" t="s">
        <v>14</v>
      </c>
      <c r="B3667" t="s">
        <v>161</v>
      </c>
      <c r="C3667" t="s">
        <v>36</v>
      </c>
      <c r="D3667" t="s">
        <v>17</v>
      </c>
      <c r="E3667" t="s">
        <v>37</v>
      </c>
      <c r="F3667" s="18">
        <v>40186</v>
      </c>
      <c r="G3667">
        <v>876922976</v>
      </c>
      <c r="H3667" s="18">
        <v>40195</v>
      </c>
      <c r="I3667">
        <v>9851</v>
      </c>
      <c r="J3667">
        <v>109.28</v>
      </c>
      <c r="K3667">
        <v>35.840000000000003</v>
      </c>
      <c r="L3667">
        <v>1076517.28</v>
      </c>
      <c r="M3667">
        <v>353059.84000000003</v>
      </c>
      <c r="N3667">
        <v>723457.44</v>
      </c>
    </row>
    <row r="3668" spans="1:14">
      <c r="A3668" t="s">
        <v>34</v>
      </c>
      <c r="B3668" t="s">
        <v>66</v>
      </c>
      <c r="C3668" t="s">
        <v>25</v>
      </c>
      <c r="D3668" t="s">
        <v>17</v>
      </c>
      <c r="E3668" t="s">
        <v>29</v>
      </c>
      <c r="F3668" s="18">
        <v>40201</v>
      </c>
      <c r="G3668">
        <v>786361730</v>
      </c>
      <c r="H3668" s="18">
        <v>40212</v>
      </c>
      <c r="I3668">
        <v>765</v>
      </c>
      <c r="J3668">
        <v>47.45</v>
      </c>
      <c r="K3668">
        <v>31.79</v>
      </c>
      <c r="L3668">
        <v>36299.25</v>
      </c>
      <c r="M3668">
        <v>24319.35</v>
      </c>
      <c r="N3668">
        <v>11979.9</v>
      </c>
    </row>
    <row r="3669" spans="1:14">
      <c r="A3669" t="s">
        <v>23</v>
      </c>
      <c r="B3669" t="s">
        <v>83</v>
      </c>
      <c r="C3669" t="s">
        <v>28</v>
      </c>
      <c r="D3669" t="s">
        <v>21</v>
      </c>
      <c r="E3669" t="s">
        <v>29</v>
      </c>
      <c r="F3669" s="18">
        <v>41047</v>
      </c>
      <c r="G3669">
        <v>125349128</v>
      </c>
      <c r="H3669" s="18">
        <v>41066</v>
      </c>
      <c r="I3669">
        <v>2447</v>
      </c>
      <c r="J3669">
        <v>205.7</v>
      </c>
      <c r="K3669">
        <v>117.11</v>
      </c>
      <c r="L3669">
        <v>503347.9</v>
      </c>
      <c r="M3669">
        <v>286568.17</v>
      </c>
      <c r="N3669">
        <v>216779.73</v>
      </c>
    </row>
    <row r="3670" spans="1:14">
      <c r="A3670" t="s">
        <v>14</v>
      </c>
      <c r="B3670" t="s">
        <v>161</v>
      </c>
      <c r="C3670" t="s">
        <v>33</v>
      </c>
      <c r="D3670" t="s">
        <v>17</v>
      </c>
      <c r="E3670" t="s">
        <v>18</v>
      </c>
      <c r="F3670" s="18">
        <v>41183</v>
      </c>
      <c r="G3670">
        <v>845496499</v>
      </c>
      <c r="H3670" s="18">
        <v>41215</v>
      </c>
      <c r="I3670">
        <v>58</v>
      </c>
      <c r="J3670">
        <v>81.73</v>
      </c>
      <c r="K3670">
        <v>56.67</v>
      </c>
      <c r="L3670">
        <v>4740.34</v>
      </c>
      <c r="M3670">
        <v>3286.86</v>
      </c>
      <c r="N3670">
        <v>1453.48</v>
      </c>
    </row>
    <row r="3671" spans="1:14">
      <c r="A3671" t="s">
        <v>31</v>
      </c>
      <c r="B3671" t="s">
        <v>172</v>
      </c>
      <c r="C3671" t="s">
        <v>79</v>
      </c>
      <c r="D3671" t="s">
        <v>21</v>
      </c>
      <c r="E3671" t="s">
        <v>29</v>
      </c>
      <c r="F3671" s="18">
        <v>40843</v>
      </c>
      <c r="G3671">
        <v>468727672</v>
      </c>
      <c r="H3671" s="18">
        <v>40881</v>
      </c>
      <c r="I3671">
        <v>5789</v>
      </c>
      <c r="J3671">
        <v>668.27</v>
      </c>
      <c r="K3671">
        <v>502.54</v>
      </c>
      <c r="L3671">
        <v>3868615.03</v>
      </c>
      <c r="M3671">
        <v>2909204.06</v>
      </c>
      <c r="N3671">
        <v>959410.97</v>
      </c>
    </row>
    <row r="3672" spans="1:14">
      <c r="A3672" t="s">
        <v>31</v>
      </c>
      <c r="B3672" t="s">
        <v>49</v>
      </c>
      <c r="C3672" t="s">
        <v>43</v>
      </c>
      <c r="D3672" t="s">
        <v>21</v>
      </c>
      <c r="E3672" t="s">
        <v>37</v>
      </c>
      <c r="F3672" s="18">
        <v>40651</v>
      </c>
      <c r="G3672">
        <v>637278974</v>
      </c>
      <c r="H3672" s="18">
        <v>40689</v>
      </c>
      <c r="I3672">
        <v>3865</v>
      </c>
      <c r="J3672">
        <v>651.21</v>
      </c>
      <c r="K3672">
        <v>524.96</v>
      </c>
      <c r="L3672">
        <v>2516926.65</v>
      </c>
      <c r="M3672">
        <v>2028970.4</v>
      </c>
      <c r="N3672">
        <v>487956.25</v>
      </c>
    </row>
    <row r="3673" spans="1:14">
      <c r="A3673" t="s">
        <v>40</v>
      </c>
      <c r="B3673" t="s">
        <v>193</v>
      </c>
      <c r="C3673" t="s">
        <v>28</v>
      </c>
      <c r="D3673" t="s">
        <v>17</v>
      </c>
      <c r="E3673" t="s">
        <v>18</v>
      </c>
      <c r="F3673" s="18">
        <v>40235</v>
      </c>
      <c r="G3673">
        <v>363699233</v>
      </c>
      <c r="H3673" s="18">
        <v>40257</v>
      </c>
      <c r="I3673">
        <v>5540</v>
      </c>
      <c r="J3673">
        <v>205.7</v>
      </c>
      <c r="K3673">
        <v>117.11</v>
      </c>
      <c r="L3673">
        <v>1139578</v>
      </c>
      <c r="M3673">
        <v>648789.4</v>
      </c>
      <c r="N3673">
        <v>490788.6</v>
      </c>
    </row>
    <row r="3674" spans="1:14">
      <c r="A3674" t="s">
        <v>31</v>
      </c>
      <c r="B3674" t="s">
        <v>73</v>
      </c>
      <c r="C3674" t="s">
        <v>43</v>
      </c>
      <c r="D3674" t="s">
        <v>17</v>
      </c>
      <c r="E3674" t="s">
        <v>18</v>
      </c>
      <c r="F3674" s="18">
        <v>42378</v>
      </c>
      <c r="G3674">
        <v>980849778</v>
      </c>
      <c r="H3674" s="18">
        <v>42421</v>
      </c>
      <c r="I3674">
        <v>4101</v>
      </c>
      <c r="J3674">
        <v>651.21</v>
      </c>
      <c r="K3674">
        <v>524.96</v>
      </c>
      <c r="L3674">
        <v>2670612.21</v>
      </c>
      <c r="M3674">
        <v>2152860.96</v>
      </c>
      <c r="N3674">
        <v>517751.25</v>
      </c>
    </row>
    <row r="3675" spans="1:14">
      <c r="A3675" t="s">
        <v>40</v>
      </c>
      <c r="B3675" t="s">
        <v>136</v>
      </c>
      <c r="C3675" t="s">
        <v>33</v>
      </c>
      <c r="D3675" t="s">
        <v>21</v>
      </c>
      <c r="E3675" t="s">
        <v>29</v>
      </c>
      <c r="F3675" s="18">
        <v>40572</v>
      </c>
      <c r="G3675">
        <v>291904437</v>
      </c>
      <c r="H3675" s="18">
        <v>40613</v>
      </c>
      <c r="I3675">
        <v>9865</v>
      </c>
      <c r="J3675">
        <v>81.73</v>
      </c>
      <c r="K3675">
        <v>56.67</v>
      </c>
      <c r="L3675">
        <v>806266.45</v>
      </c>
      <c r="M3675">
        <v>559049.55000000005</v>
      </c>
      <c r="N3675">
        <v>247216.9</v>
      </c>
    </row>
    <row r="3676" spans="1:14">
      <c r="A3676" t="s">
        <v>31</v>
      </c>
      <c r="B3676" t="s">
        <v>44</v>
      </c>
      <c r="C3676" t="s">
        <v>45</v>
      </c>
      <c r="D3676" t="s">
        <v>17</v>
      </c>
      <c r="E3676" t="s">
        <v>29</v>
      </c>
      <c r="F3676" s="18">
        <v>42528</v>
      </c>
      <c r="G3676">
        <v>220349538</v>
      </c>
      <c r="H3676" s="18">
        <v>42550</v>
      </c>
      <c r="I3676">
        <v>5180</v>
      </c>
      <c r="J3676">
        <v>437.2</v>
      </c>
      <c r="K3676">
        <v>263.33</v>
      </c>
      <c r="L3676">
        <v>2264696</v>
      </c>
      <c r="M3676">
        <v>1364049.4</v>
      </c>
      <c r="N3676">
        <v>900646.6</v>
      </c>
    </row>
    <row r="3677" spans="1:14">
      <c r="A3677" t="s">
        <v>26</v>
      </c>
      <c r="B3677" t="s">
        <v>209</v>
      </c>
      <c r="C3677" t="s">
        <v>45</v>
      </c>
      <c r="D3677" t="s">
        <v>21</v>
      </c>
      <c r="E3677" t="s">
        <v>22</v>
      </c>
      <c r="F3677" s="18">
        <v>41132</v>
      </c>
      <c r="G3677">
        <v>959983909</v>
      </c>
      <c r="H3677" s="18">
        <v>41159</v>
      </c>
      <c r="I3677">
        <v>9426</v>
      </c>
      <c r="J3677">
        <v>437.2</v>
      </c>
      <c r="K3677">
        <v>263.33</v>
      </c>
      <c r="L3677">
        <v>4121047.2</v>
      </c>
      <c r="M3677">
        <v>2482148.58</v>
      </c>
      <c r="N3677">
        <v>1638898.62</v>
      </c>
    </row>
    <row r="3678" spans="1:14">
      <c r="A3678" t="s">
        <v>34</v>
      </c>
      <c r="B3678" t="s">
        <v>84</v>
      </c>
      <c r="C3678" t="s">
        <v>28</v>
      </c>
      <c r="D3678" t="s">
        <v>17</v>
      </c>
      <c r="E3678" t="s">
        <v>22</v>
      </c>
      <c r="F3678" s="18">
        <v>40722</v>
      </c>
      <c r="G3678">
        <v>524918878</v>
      </c>
      <c r="H3678" s="18">
        <v>40736</v>
      </c>
      <c r="I3678">
        <v>4016</v>
      </c>
      <c r="J3678">
        <v>205.7</v>
      </c>
      <c r="K3678">
        <v>117.11</v>
      </c>
      <c r="L3678">
        <v>826091.2</v>
      </c>
      <c r="M3678">
        <v>470313.76</v>
      </c>
      <c r="N3678">
        <v>355777.44</v>
      </c>
    </row>
    <row r="3679" spans="1:14">
      <c r="A3679" t="s">
        <v>26</v>
      </c>
      <c r="B3679" t="s">
        <v>203</v>
      </c>
      <c r="C3679" t="s">
        <v>79</v>
      </c>
      <c r="D3679" t="s">
        <v>21</v>
      </c>
      <c r="E3679" t="s">
        <v>37</v>
      </c>
      <c r="F3679" s="18">
        <v>41880</v>
      </c>
      <c r="G3679">
        <v>599578273</v>
      </c>
      <c r="H3679" s="18">
        <v>41906</v>
      </c>
      <c r="I3679">
        <v>7390</v>
      </c>
      <c r="J3679">
        <v>668.27</v>
      </c>
      <c r="K3679">
        <v>502.54</v>
      </c>
      <c r="L3679">
        <v>4938515.3</v>
      </c>
      <c r="M3679">
        <v>3713770.6</v>
      </c>
      <c r="N3679">
        <v>1224744.7</v>
      </c>
    </row>
    <row r="3680" spans="1:14">
      <c r="A3680" t="s">
        <v>23</v>
      </c>
      <c r="B3680" t="s">
        <v>94</v>
      </c>
      <c r="C3680" t="s">
        <v>71</v>
      </c>
      <c r="D3680" t="s">
        <v>21</v>
      </c>
      <c r="E3680" t="s">
        <v>37</v>
      </c>
      <c r="F3680" s="18">
        <v>42806</v>
      </c>
      <c r="G3680">
        <v>688698422</v>
      </c>
      <c r="H3680" s="18">
        <v>42826</v>
      </c>
      <c r="I3680">
        <v>22</v>
      </c>
      <c r="J3680">
        <v>154.06</v>
      </c>
      <c r="K3680">
        <v>90.93</v>
      </c>
      <c r="L3680">
        <v>3389.32</v>
      </c>
      <c r="M3680">
        <v>2000.46</v>
      </c>
      <c r="N3680">
        <v>1388.86</v>
      </c>
    </row>
    <row r="3681" spans="1:14">
      <c r="A3681" t="s">
        <v>23</v>
      </c>
      <c r="B3681" t="s">
        <v>168</v>
      </c>
      <c r="C3681" t="s">
        <v>79</v>
      </c>
      <c r="D3681" t="s">
        <v>17</v>
      </c>
      <c r="E3681" t="s">
        <v>29</v>
      </c>
      <c r="F3681" s="18">
        <v>40710</v>
      </c>
      <c r="G3681">
        <v>367328155</v>
      </c>
      <c r="H3681" s="18">
        <v>40754</v>
      </c>
      <c r="I3681">
        <v>9419</v>
      </c>
      <c r="J3681">
        <v>668.27</v>
      </c>
      <c r="K3681">
        <v>502.54</v>
      </c>
      <c r="L3681">
        <v>6294435.1299999999</v>
      </c>
      <c r="M3681">
        <v>4733424.26</v>
      </c>
      <c r="N3681">
        <v>1561010.87</v>
      </c>
    </row>
    <row r="3682" spans="1:14">
      <c r="A3682" t="s">
        <v>26</v>
      </c>
      <c r="B3682" t="s">
        <v>27</v>
      </c>
      <c r="C3682" t="s">
        <v>20</v>
      </c>
      <c r="D3682" t="s">
        <v>17</v>
      </c>
      <c r="E3682" t="s">
        <v>29</v>
      </c>
      <c r="F3682" s="18">
        <v>41487</v>
      </c>
      <c r="G3682">
        <v>630828797</v>
      </c>
      <c r="H3682" s="18">
        <v>41491</v>
      </c>
      <c r="I3682">
        <v>5114</v>
      </c>
      <c r="J3682">
        <v>152.58000000000001</v>
      </c>
      <c r="K3682">
        <v>97.44</v>
      </c>
      <c r="L3682">
        <v>780294.12</v>
      </c>
      <c r="M3682">
        <v>498308.16</v>
      </c>
      <c r="N3682">
        <v>281985.96000000002</v>
      </c>
    </row>
    <row r="3683" spans="1:14">
      <c r="A3683" t="s">
        <v>31</v>
      </c>
      <c r="B3683" t="s">
        <v>133</v>
      </c>
      <c r="C3683" t="s">
        <v>59</v>
      </c>
      <c r="D3683" t="s">
        <v>17</v>
      </c>
      <c r="E3683" t="s">
        <v>37</v>
      </c>
      <c r="F3683" s="18">
        <v>41740</v>
      </c>
      <c r="G3683">
        <v>744874179</v>
      </c>
      <c r="H3683" s="18">
        <v>41740</v>
      </c>
      <c r="I3683">
        <v>3677</v>
      </c>
      <c r="J3683">
        <v>9.33</v>
      </c>
      <c r="K3683">
        <v>6.92</v>
      </c>
      <c r="L3683">
        <v>34306.410000000003</v>
      </c>
      <c r="M3683">
        <v>25444.84</v>
      </c>
      <c r="N3683">
        <v>8861.57</v>
      </c>
    </row>
    <row r="3684" spans="1:14">
      <c r="A3684" t="s">
        <v>23</v>
      </c>
      <c r="B3684" t="s">
        <v>82</v>
      </c>
      <c r="C3684" t="s">
        <v>28</v>
      </c>
      <c r="D3684" t="s">
        <v>21</v>
      </c>
      <c r="E3684" t="s">
        <v>29</v>
      </c>
      <c r="F3684" s="18">
        <v>41227</v>
      </c>
      <c r="G3684">
        <v>495450627</v>
      </c>
      <c r="H3684" s="18">
        <v>41269</v>
      </c>
      <c r="I3684">
        <v>3705</v>
      </c>
      <c r="J3684">
        <v>205.7</v>
      </c>
      <c r="K3684">
        <v>117.11</v>
      </c>
      <c r="L3684">
        <v>762118.5</v>
      </c>
      <c r="M3684">
        <v>433892.55</v>
      </c>
      <c r="N3684">
        <v>328225.95</v>
      </c>
    </row>
    <row r="3685" spans="1:14">
      <c r="A3685" t="s">
        <v>23</v>
      </c>
      <c r="B3685" t="s">
        <v>207</v>
      </c>
      <c r="C3685" t="s">
        <v>33</v>
      </c>
      <c r="D3685" t="s">
        <v>17</v>
      </c>
      <c r="E3685" t="s">
        <v>18</v>
      </c>
      <c r="F3685" s="18">
        <v>41479</v>
      </c>
      <c r="G3685">
        <v>638856971</v>
      </c>
      <c r="H3685" s="18">
        <v>41507</v>
      </c>
      <c r="I3685">
        <v>829</v>
      </c>
      <c r="J3685">
        <v>81.73</v>
      </c>
      <c r="K3685">
        <v>56.67</v>
      </c>
      <c r="L3685">
        <v>67754.17</v>
      </c>
      <c r="M3685">
        <v>46979.43</v>
      </c>
      <c r="N3685">
        <v>20774.740000000002</v>
      </c>
    </row>
    <row r="3686" spans="1:14">
      <c r="A3686" t="s">
        <v>34</v>
      </c>
      <c r="B3686" t="s">
        <v>134</v>
      </c>
      <c r="C3686" t="s">
        <v>79</v>
      </c>
      <c r="D3686" t="s">
        <v>17</v>
      </c>
      <c r="E3686" t="s">
        <v>37</v>
      </c>
      <c r="F3686" s="18">
        <v>41648</v>
      </c>
      <c r="G3686">
        <v>651704537</v>
      </c>
      <c r="H3686" s="18">
        <v>41669</v>
      </c>
      <c r="I3686">
        <v>2710</v>
      </c>
      <c r="J3686">
        <v>668.27</v>
      </c>
      <c r="K3686">
        <v>502.54</v>
      </c>
      <c r="L3686">
        <v>1811011.7</v>
      </c>
      <c r="M3686">
        <v>1361883.4</v>
      </c>
      <c r="N3686">
        <v>449128.3</v>
      </c>
    </row>
    <row r="3687" spans="1:14">
      <c r="A3687" t="s">
        <v>14</v>
      </c>
      <c r="B3687" t="s">
        <v>88</v>
      </c>
      <c r="C3687" t="s">
        <v>50</v>
      </c>
      <c r="D3687" t="s">
        <v>21</v>
      </c>
      <c r="E3687" t="s">
        <v>22</v>
      </c>
      <c r="F3687" s="18">
        <v>42660</v>
      </c>
      <c r="G3687">
        <v>980917155</v>
      </c>
      <c r="H3687" s="18">
        <v>42682</v>
      </c>
      <c r="I3687">
        <v>4039</v>
      </c>
      <c r="J3687">
        <v>421.89</v>
      </c>
      <c r="K3687">
        <v>364.69</v>
      </c>
      <c r="L3687">
        <v>1704013.71</v>
      </c>
      <c r="M3687">
        <v>1472982.91</v>
      </c>
      <c r="N3687">
        <v>231030.8</v>
      </c>
    </row>
    <row r="3688" spans="1:14">
      <c r="A3688" t="s">
        <v>31</v>
      </c>
      <c r="B3688" t="s">
        <v>96</v>
      </c>
      <c r="C3688" t="s">
        <v>79</v>
      </c>
      <c r="D3688" t="s">
        <v>21</v>
      </c>
      <c r="E3688" t="s">
        <v>22</v>
      </c>
      <c r="F3688" s="18">
        <v>40297</v>
      </c>
      <c r="G3688">
        <v>793731153</v>
      </c>
      <c r="H3688" s="18">
        <v>40341</v>
      </c>
      <c r="I3688">
        <v>1541</v>
      </c>
      <c r="J3688">
        <v>668.27</v>
      </c>
      <c r="K3688">
        <v>502.54</v>
      </c>
      <c r="L3688">
        <v>1029804.07</v>
      </c>
      <c r="M3688">
        <v>774414.14</v>
      </c>
      <c r="N3688">
        <v>255389.93</v>
      </c>
    </row>
    <row r="3689" spans="1:14">
      <c r="A3689" t="s">
        <v>31</v>
      </c>
      <c r="B3689" t="s">
        <v>73</v>
      </c>
      <c r="C3689" t="s">
        <v>71</v>
      </c>
      <c r="D3689" t="s">
        <v>17</v>
      </c>
      <c r="E3689" t="s">
        <v>18</v>
      </c>
      <c r="F3689" s="18">
        <v>40410</v>
      </c>
      <c r="G3689">
        <v>227695357</v>
      </c>
      <c r="H3689" s="18">
        <v>40449</v>
      </c>
      <c r="I3689">
        <v>8971</v>
      </c>
      <c r="J3689">
        <v>154.06</v>
      </c>
      <c r="K3689">
        <v>90.93</v>
      </c>
      <c r="L3689">
        <v>1382072.26</v>
      </c>
      <c r="M3689">
        <v>815733.03</v>
      </c>
      <c r="N3689">
        <v>566339.23</v>
      </c>
    </row>
    <row r="3690" spans="1:14">
      <c r="A3690" t="s">
        <v>31</v>
      </c>
      <c r="B3690" t="s">
        <v>99</v>
      </c>
      <c r="C3690" t="s">
        <v>16</v>
      </c>
      <c r="D3690" t="s">
        <v>21</v>
      </c>
      <c r="E3690" t="s">
        <v>22</v>
      </c>
      <c r="F3690" s="18">
        <v>40944</v>
      </c>
      <c r="G3690">
        <v>840671098</v>
      </c>
      <c r="H3690" s="18">
        <v>40966</v>
      </c>
      <c r="I3690">
        <v>2114</v>
      </c>
      <c r="J3690">
        <v>255.28</v>
      </c>
      <c r="K3690">
        <v>159.41999999999999</v>
      </c>
      <c r="L3690">
        <v>539661.92000000004</v>
      </c>
      <c r="M3690">
        <v>337013.88</v>
      </c>
      <c r="N3690">
        <v>202648.04</v>
      </c>
    </row>
    <row r="3691" spans="1:14">
      <c r="A3691" t="s">
        <v>40</v>
      </c>
      <c r="B3691" t="s">
        <v>123</v>
      </c>
      <c r="C3691" t="s">
        <v>33</v>
      </c>
      <c r="D3691" t="s">
        <v>17</v>
      </c>
      <c r="E3691" t="s">
        <v>18</v>
      </c>
      <c r="F3691" s="18">
        <v>41614</v>
      </c>
      <c r="G3691">
        <v>660832202</v>
      </c>
      <c r="H3691" s="18">
        <v>41663</v>
      </c>
      <c r="I3691">
        <v>3789</v>
      </c>
      <c r="J3691">
        <v>81.73</v>
      </c>
      <c r="K3691">
        <v>56.67</v>
      </c>
      <c r="L3691">
        <v>309674.96999999997</v>
      </c>
      <c r="M3691">
        <v>214722.63</v>
      </c>
      <c r="N3691">
        <v>94952.34</v>
      </c>
    </row>
    <row r="3692" spans="1:14">
      <c r="A3692" t="s">
        <v>23</v>
      </c>
      <c r="B3692" t="s">
        <v>198</v>
      </c>
      <c r="C3692" t="s">
        <v>71</v>
      </c>
      <c r="D3692" t="s">
        <v>21</v>
      </c>
      <c r="E3692" t="s">
        <v>18</v>
      </c>
      <c r="F3692" s="18">
        <v>42522</v>
      </c>
      <c r="G3692">
        <v>936664998</v>
      </c>
      <c r="H3692" s="18">
        <v>42556</v>
      </c>
      <c r="I3692">
        <v>8843</v>
      </c>
      <c r="J3692">
        <v>154.06</v>
      </c>
      <c r="K3692">
        <v>90.93</v>
      </c>
      <c r="L3692">
        <v>1362352.58</v>
      </c>
      <c r="M3692">
        <v>804093.99</v>
      </c>
      <c r="N3692">
        <v>558258.59</v>
      </c>
    </row>
    <row r="3693" spans="1:14">
      <c r="A3693" t="s">
        <v>14</v>
      </c>
      <c r="B3693" t="s">
        <v>211</v>
      </c>
      <c r="C3693" t="s">
        <v>28</v>
      </c>
      <c r="D3693" t="s">
        <v>17</v>
      </c>
      <c r="E3693" t="s">
        <v>18</v>
      </c>
      <c r="F3693" s="18">
        <v>42779</v>
      </c>
      <c r="G3693">
        <v>286968314</v>
      </c>
      <c r="H3693" s="18">
        <v>42813</v>
      </c>
      <c r="I3693">
        <v>9156</v>
      </c>
      <c r="J3693">
        <v>205.7</v>
      </c>
      <c r="K3693">
        <v>117.11</v>
      </c>
      <c r="L3693">
        <v>1883389.2</v>
      </c>
      <c r="M3693">
        <v>1072259.1599999999</v>
      </c>
      <c r="N3693">
        <v>811130.04</v>
      </c>
    </row>
    <row r="3694" spans="1:14">
      <c r="A3694" t="s">
        <v>34</v>
      </c>
      <c r="B3694" t="s">
        <v>212</v>
      </c>
      <c r="C3694" t="s">
        <v>16</v>
      </c>
      <c r="D3694" t="s">
        <v>17</v>
      </c>
      <c r="E3694" t="s">
        <v>18</v>
      </c>
      <c r="F3694" s="18">
        <v>41884</v>
      </c>
      <c r="G3694">
        <v>550853478</v>
      </c>
      <c r="H3694" s="18">
        <v>41900</v>
      </c>
      <c r="I3694">
        <v>8640</v>
      </c>
      <c r="J3694">
        <v>255.28</v>
      </c>
      <c r="K3694">
        <v>159.41999999999999</v>
      </c>
      <c r="L3694">
        <v>2205619.2000000002</v>
      </c>
      <c r="M3694">
        <v>1377388.8</v>
      </c>
      <c r="N3694">
        <v>828230.4</v>
      </c>
    </row>
    <row r="3695" spans="1:14">
      <c r="A3695" t="s">
        <v>40</v>
      </c>
      <c r="B3695" t="s">
        <v>130</v>
      </c>
      <c r="C3695" t="s">
        <v>36</v>
      </c>
      <c r="D3695" t="s">
        <v>21</v>
      </c>
      <c r="E3695" t="s">
        <v>18</v>
      </c>
      <c r="F3695" s="18">
        <v>41108</v>
      </c>
      <c r="G3695">
        <v>937744319</v>
      </c>
      <c r="H3695" s="18">
        <v>41147</v>
      </c>
      <c r="I3695">
        <v>8238</v>
      </c>
      <c r="J3695">
        <v>109.28</v>
      </c>
      <c r="K3695">
        <v>35.840000000000003</v>
      </c>
      <c r="L3695">
        <v>900248.64</v>
      </c>
      <c r="M3695">
        <v>295249.91999999998</v>
      </c>
      <c r="N3695">
        <v>604998.72</v>
      </c>
    </row>
    <row r="3696" spans="1:14">
      <c r="A3696" t="s">
        <v>14</v>
      </c>
      <c r="B3696" t="s">
        <v>157</v>
      </c>
      <c r="C3696" t="s">
        <v>59</v>
      </c>
      <c r="D3696" t="s">
        <v>21</v>
      </c>
      <c r="E3696" t="s">
        <v>22</v>
      </c>
      <c r="F3696" s="18">
        <v>42111</v>
      </c>
      <c r="G3696">
        <v>277377164</v>
      </c>
      <c r="H3696" s="18">
        <v>42131</v>
      </c>
      <c r="I3696">
        <v>922</v>
      </c>
      <c r="J3696">
        <v>9.33</v>
      </c>
      <c r="K3696">
        <v>6.92</v>
      </c>
      <c r="L3696">
        <v>8602.26</v>
      </c>
      <c r="M3696">
        <v>6380.24</v>
      </c>
      <c r="N3696">
        <v>2222.02</v>
      </c>
    </row>
    <row r="3697" spans="1:14">
      <c r="A3697" t="s">
        <v>40</v>
      </c>
      <c r="B3697" t="s">
        <v>205</v>
      </c>
      <c r="C3697" t="s">
        <v>16</v>
      </c>
      <c r="D3697" t="s">
        <v>17</v>
      </c>
      <c r="E3697" t="s">
        <v>22</v>
      </c>
      <c r="F3697" s="18">
        <v>42793</v>
      </c>
      <c r="G3697">
        <v>169800841</v>
      </c>
      <c r="H3697" s="18">
        <v>42813</v>
      </c>
      <c r="I3697">
        <v>6697</v>
      </c>
      <c r="J3697">
        <v>255.28</v>
      </c>
      <c r="K3697">
        <v>159.41999999999999</v>
      </c>
      <c r="L3697">
        <v>1709610.16</v>
      </c>
      <c r="M3697">
        <v>1067635.74</v>
      </c>
      <c r="N3697">
        <v>641974.42000000004</v>
      </c>
    </row>
    <row r="3698" spans="1:14">
      <c r="A3698" t="s">
        <v>40</v>
      </c>
      <c r="B3698" t="s">
        <v>78</v>
      </c>
      <c r="C3698" t="s">
        <v>25</v>
      </c>
      <c r="D3698" t="s">
        <v>17</v>
      </c>
      <c r="E3698" t="s">
        <v>29</v>
      </c>
      <c r="F3698" s="18">
        <v>41442</v>
      </c>
      <c r="G3698">
        <v>935376679</v>
      </c>
      <c r="H3698" s="18">
        <v>41452</v>
      </c>
      <c r="I3698">
        <v>7600</v>
      </c>
      <c r="J3698">
        <v>47.45</v>
      </c>
      <c r="K3698">
        <v>31.79</v>
      </c>
      <c r="L3698">
        <v>360620</v>
      </c>
      <c r="M3698">
        <v>241604</v>
      </c>
      <c r="N3698">
        <v>119016</v>
      </c>
    </row>
    <row r="3699" spans="1:14">
      <c r="A3699" t="s">
        <v>14</v>
      </c>
      <c r="B3699" t="s">
        <v>157</v>
      </c>
      <c r="C3699" t="s">
        <v>45</v>
      </c>
      <c r="D3699" t="s">
        <v>21</v>
      </c>
      <c r="E3699" t="s">
        <v>37</v>
      </c>
      <c r="F3699" s="18">
        <v>40885</v>
      </c>
      <c r="G3699">
        <v>264778506</v>
      </c>
      <c r="H3699" s="18">
        <v>40935</v>
      </c>
      <c r="I3699">
        <v>2699</v>
      </c>
      <c r="J3699">
        <v>437.2</v>
      </c>
      <c r="K3699">
        <v>263.33</v>
      </c>
      <c r="L3699">
        <v>1180002.8</v>
      </c>
      <c r="M3699">
        <v>710727.67</v>
      </c>
      <c r="N3699">
        <v>469275.13</v>
      </c>
    </row>
    <row r="3700" spans="1:14">
      <c r="A3700" t="s">
        <v>26</v>
      </c>
      <c r="B3700" t="s">
        <v>176</v>
      </c>
      <c r="C3700" t="s">
        <v>79</v>
      </c>
      <c r="D3700" t="s">
        <v>21</v>
      </c>
      <c r="E3700" t="s">
        <v>29</v>
      </c>
      <c r="F3700" s="18">
        <v>41572</v>
      </c>
      <c r="G3700">
        <v>868992650</v>
      </c>
      <c r="H3700" s="18">
        <v>41583</v>
      </c>
      <c r="I3700">
        <v>3091</v>
      </c>
      <c r="J3700">
        <v>668.27</v>
      </c>
      <c r="K3700">
        <v>502.54</v>
      </c>
      <c r="L3700">
        <v>2065622.57</v>
      </c>
      <c r="M3700">
        <v>1553351.14</v>
      </c>
      <c r="N3700">
        <v>512271.43</v>
      </c>
    </row>
    <row r="3701" spans="1:14">
      <c r="A3701" t="s">
        <v>31</v>
      </c>
      <c r="B3701" t="s">
        <v>163</v>
      </c>
      <c r="C3701" t="s">
        <v>71</v>
      </c>
      <c r="D3701" t="s">
        <v>21</v>
      </c>
      <c r="E3701" t="s">
        <v>37</v>
      </c>
      <c r="F3701" s="18">
        <v>40193</v>
      </c>
      <c r="G3701">
        <v>129317939</v>
      </c>
      <c r="H3701" s="18">
        <v>40200</v>
      </c>
      <c r="I3701">
        <v>6907</v>
      </c>
      <c r="J3701">
        <v>154.06</v>
      </c>
      <c r="K3701">
        <v>90.93</v>
      </c>
      <c r="L3701">
        <v>1064092.42</v>
      </c>
      <c r="M3701">
        <v>628053.51</v>
      </c>
      <c r="N3701">
        <v>436038.91</v>
      </c>
    </row>
    <row r="3702" spans="1:14">
      <c r="A3702" t="s">
        <v>26</v>
      </c>
      <c r="B3702" t="s">
        <v>30</v>
      </c>
      <c r="C3702" t="s">
        <v>25</v>
      </c>
      <c r="D3702" t="s">
        <v>17</v>
      </c>
      <c r="E3702" t="s">
        <v>37</v>
      </c>
      <c r="F3702" s="18">
        <v>42124</v>
      </c>
      <c r="G3702">
        <v>447365701</v>
      </c>
      <c r="H3702" s="18">
        <v>42136</v>
      </c>
      <c r="I3702">
        <v>4307</v>
      </c>
      <c r="J3702">
        <v>47.45</v>
      </c>
      <c r="K3702">
        <v>31.79</v>
      </c>
      <c r="L3702">
        <v>204367.15</v>
      </c>
      <c r="M3702">
        <v>136919.53</v>
      </c>
      <c r="N3702">
        <v>67447.62</v>
      </c>
    </row>
    <row r="3703" spans="1:14">
      <c r="A3703" t="s">
        <v>23</v>
      </c>
      <c r="B3703" t="s">
        <v>82</v>
      </c>
      <c r="C3703" t="s">
        <v>45</v>
      </c>
      <c r="D3703" t="s">
        <v>21</v>
      </c>
      <c r="E3703" t="s">
        <v>22</v>
      </c>
      <c r="F3703" s="18">
        <v>40684</v>
      </c>
      <c r="G3703">
        <v>695059764</v>
      </c>
      <c r="H3703" s="18">
        <v>40723</v>
      </c>
      <c r="I3703">
        <v>2485</v>
      </c>
      <c r="J3703">
        <v>437.2</v>
      </c>
      <c r="K3703">
        <v>263.33</v>
      </c>
      <c r="L3703">
        <v>1086442</v>
      </c>
      <c r="M3703">
        <v>654375.05000000005</v>
      </c>
      <c r="N3703">
        <v>432066.95</v>
      </c>
    </row>
    <row r="3704" spans="1:14">
      <c r="A3704" t="s">
        <v>26</v>
      </c>
      <c r="B3704" t="s">
        <v>104</v>
      </c>
      <c r="C3704" t="s">
        <v>36</v>
      </c>
      <c r="D3704" t="s">
        <v>21</v>
      </c>
      <c r="E3704" t="s">
        <v>37</v>
      </c>
      <c r="F3704" s="18">
        <v>40644</v>
      </c>
      <c r="G3704">
        <v>264636456</v>
      </c>
      <c r="H3704" s="18">
        <v>40657</v>
      </c>
      <c r="I3704">
        <v>663</v>
      </c>
      <c r="J3704">
        <v>109.28</v>
      </c>
      <c r="K3704">
        <v>35.840000000000003</v>
      </c>
      <c r="L3704">
        <v>72452.639999999999</v>
      </c>
      <c r="M3704">
        <v>23761.919999999998</v>
      </c>
      <c r="N3704">
        <v>48690.720000000001</v>
      </c>
    </row>
    <row r="3705" spans="1:14">
      <c r="A3705" t="s">
        <v>31</v>
      </c>
      <c r="B3705" t="s">
        <v>49</v>
      </c>
      <c r="C3705" t="s">
        <v>71</v>
      </c>
      <c r="D3705" t="s">
        <v>17</v>
      </c>
      <c r="E3705" t="s">
        <v>18</v>
      </c>
      <c r="F3705" s="18">
        <v>40251</v>
      </c>
      <c r="G3705">
        <v>418644607</v>
      </c>
      <c r="H3705" s="18">
        <v>40252</v>
      </c>
      <c r="I3705">
        <v>5097</v>
      </c>
      <c r="J3705">
        <v>154.06</v>
      </c>
      <c r="K3705">
        <v>90.93</v>
      </c>
      <c r="L3705">
        <v>785243.82</v>
      </c>
      <c r="M3705">
        <v>463470.21</v>
      </c>
      <c r="N3705">
        <v>321773.61</v>
      </c>
    </row>
    <row r="3706" spans="1:14">
      <c r="A3706" t="s">
        <v>31</v>
      </c>
      <c r="B3706" t="s">
        <v>177</v>
      </c>
      <c r="C3706" t="s">
        <v>45</v>
      </c>
      <c r="D3706" t="s">
        <v>21</v>
      </c>
      <c r="E3706" t="s">
        <v>29</v>
      </c>
      <c r="F3706" s="18">
        <v>40904</v>
      </c>
      <c r="G3706">
        <v>239945542</v>
      </c>
      <c r="H3706" s="18">
        <v>40933</v>
      </c>
      <c r="I3706">
        <v>4073</v>
      </c>
      <c r="J3706">
        <v>437.2</v>
      </c>
      <c r="K3706">
        <v>263.33</v>
      </c>
      <c r="L3706">
        <v>1780715.6</v>
      </c>
      <c r="M3706">
        <v>1072543.0900000001</v>
      </c>
      <c r="N3706">
        <v>708172.51</v>
      </c>
    </row>
    <row r="3707" spans="1:14">
      <c r="A3707" t="s">
        <v>23</v>
      </c>
      <c r="B3707" t="s">
        <v>207</v>
      </c>
      <c r="C3707" t="s">
        <v>25</v>
      </c>
      <c r="D3707" t="s">
        <v>17</v>
      </c>
      <c r="E3707" t="s">
        <v>37</v>
      </c>
      <c r="F3707" s="18">
        <v>40245</v>
      </c>
      <c r="G3707">
        <v>681713092</v>
      </c>
      <c r="H3707" s="18">
        <v>40259</v>
      </c>
      <c r="I3707">
        <v>2908</v>
      </c>
      <c r="J3707">
        <v>47.45</v>
      </c>
      <c r="K3707">
        <v>31.79</v>
      </c>
      <c r="L3707">
        <v>137984.6</v>
      </c>
      <c r="M3707">
        <v>92445.32</v>
      </c>
      <c r="N3707">
        <v>45539.28</v>
      </c>
    </row>
    <row r="3708" spans="1:14">
      <c r="A3708" t="s">
        <v>31</v>
      </c>
      <c r="B3708" t="s">
        <v>145</v>
      </c>
      <c r="C3708" t="s">
        <v>20</v>
      </c>
      <c r="D3708" t="s">
        <v>21</v>
      </c>
      <c r="E3708" t="s">
        <v>37</v>
      </c>
      <c r="F3708" s="18">
        <v>41835</v>
      </c>
      <c r="G3708">
        <v>517433583</v>
      </c>
      <c r="H3708" s="18">
        <v>41871</v>
      </c>
      <c r="I3708">
        <v>8951</v>
      </c>
      <c r="J3708">
        <v>152.58000000000001</v>
      </c>
      <c r="K3708">
        <v>97.44</v>
      </c>
      <c r="L3708">
        <v>1365743.58</v>
      </c>
      <c r="M3708">
        <v>872185.44</v>
      </c>
      <c r="N3708">
        <v>493558.14</v>
      </c>
    </row>
    <row r="3709" spans="1:14">
      <c r="A3709" t="s">
        <v>31</v>
      </c>
      <c r="B3709" t="s">
        <v>67</v>
      </c>
      <c r="C3709" t="s">
        <v>45</v>
      </c>
      <c r="D3709" t="s">
        <v>21</v>
      </c>
      <c r="E3709" t="s">
        <v>37</v>
      </c>
      <c r="F3709" s="18">
        <v>42709</v>
      </c>
      <c r="G3709">
        <v>390905845</v>
      </c>
      <c r="H3709" s="18">
        <v>42719</v>
      </c>
      <c r="I3709">
        <v>6581</v>
      </c>
      <c r="J3709">
        <v>437.2</v>
      </c>
      <c r="K3709">
        <v>263.33</v>
      </c>
      <c r="L3709">
        <v>2877213.2</v>
      </c>
      <c r="M3709">
        <v>1732974.73</v>
      </c>
      <c r="N3709">
        <v>1144238.47</v>
      </c>
    </row>
    <row r="3710" spans="1:14">
      <c r="A3710" t="s">
        <v>40</v>
      </c>
      <c r="B3710" t="s">
        <v>222</v>
      </c>
      <c r="C3710" t="s">
        <v>16</v>
      </c>
      <c r="D3710" t="s">
        <v>21</v>
      </c>
      <c r="E3710" t="s">
        <v>29</v>
      </c>
      <c r="F3710" s="18">
        <v>40291</v>
      </c>
      <c r="G3710">
        <v>566241204</v>
      </c>
      <c r="H3710" s="18">
        <v>40311</v>
      </c>
      <c r="I3710">
        <v>2210</v>
      </c>
      <c r="J3710">
        <v>255.28</v>
      </c>
      <c r="K3710">
        <v>159.41999999999999</v>
      </c>
      <c r="L3710">
        <v>564168.80000000005</v>
      </c>
      <c r="M3710">
        <v>352318.2</v>
      </c>
      <c r="N3710">
        <v>211850.6</v>
      </c>
    </row>
    <row r="3711" spans="1:14">
      <c r="A3711" t="s">
        <v>26</v>
      </c>
      <c r="B3711" t="s">
        <v>164</v>
      </c>
      <c r="C3711" t="s">
        <v>79</v>
      </c>
      <c r="D3711" t="s">
        <v>17</v>
      </c>
      <c r="E3711" t="s">
        <v>18</v>
      </c>
      <c r="F3711" s="18">
        <v>42077</v>
      </c>
      <c r="G3711">
        <v>477863490</v>
      </c>
      <c r="H3711" s="18">
        <v>42111</v>
      </c>
      <c r="I3711">
        <v>9281</v>
      </c>
      <c r="J3711">
        <v>668.27</v>
      </c>
      <c r="K3711">
        <v>502.54</v>
      </c>
      <c r="L3711">
        <v>6202213.8700000001</v>
      </c>
      <c r="M3711">
        <v>4664073.74</v>
      </c>
      <c r="N3711">
        <v>1538140.13</v>
      </c>
    </row>
    <row r="3712" spans="1:14">
      <c r="A3712" t="s">
        <v>40</v>
      </c>
      <c r="B3712" t="s">
        <v>65</v>
      </c>
      <c r="C3712" t="s">
        <v>16</v>
      </c>
      <c r="D3712" t="s">
        <v>21</v>
      </c>
      <c r="E3712" t="s">
        <v>18</v>
      </c>
      <c r="F3712" s="18">
        <v>42118</v>
      </c>
      <c r="G3712">
        <v>980509030</v>
      </c>
      <c r="H3712" s="18">
        <v>42153</v>
      </c>
      <c r="I3712">
        <v>3266</v>
      </c>
      <c r="J3712">
        <v>255.28</v>
      </c>
      <c r="K3712">
        <v>159.41999999999999</v>
      </c>
      <c r="L3712">
        <v>833744.48</v>
      </c>
      <c r="M3712">
        <v>520665.72</v>
      </c>
      <c r="N3712">
        <v>313078.76</v>
      </c>
    </row>
    <row r="3713" spans="1:14">
      <c r="A3713" t="s">
        <v>40</v>
      </c>
      <c r="B3713" t="s">
        <v>200</v>
      </c>
      <c r="C3713" t="s">
        <v>28</v>
      </c>
      <c r="D3713" t="s">
        <v>21</v>
      </c>
      <c r="E3713" t="s">
        <v>22</v>
      </c>
      <c r="F3713" s="18">
        <v>41774</v>
      </c>
      <c r="G3713">
        <v>299226653</v>
      </c>
      <c r="H3713" s="18">
        <v>41817</v>
      </c>
      <c r="I3713">
        <v>6671</v>
      </c>
      <c r="J3713">
        <v>205.7</v>
      </c>
      <c r="K3713">
        <v>117.11</v>
      </c>
      <c r="L3713">
        <v>1372224.7</v>
      </c>
      <c r="M3713">
        <v>781240.81</v>
      </c>
      <c r="N3713">
        <v>590983.89</v>
      </c>
    </row>
    <row r="3714" spans="1:14">
      <c r="A3714" t="s">
        <v>40</v>
      </c>
      <c r="B3714" t="s">
        <v>200</v>
      </c>
      <c r="C3714" t="s">
        <v>33</v>
      </c>
      <c r="D3714" t="s">
        <v>21</v>
      </c>
      <c r="E3714" t="s">
        <v>37</v>
      </c>
      <c r="F3714" s="18">
        <v>42790</v>
      </c>
      <c r="G3714">
        <v>779377686</v>
      </c>
      <c r="H3714" s="18">
        <v>42833</v>
      </c>
      <c r="I3714">
        <v>4032</v>
      </c>
      <c r="J3714">
        <v>81.73</v>
      </c>
      <c r="K3714">
        <v>56.67</v>
      </c>
      <c r="L3714">
        <v>329535.35999999999</v>
      </c>
      <c r="M3714">
        <v>228493.44</v>
      </c>
      <c r="N3714">
        <v>101041.92</v>
      </c>
    </row>
    <row r="3715" spans="1:14">
      <c r="A3715" t="s">
        <v>40</v>
      </c>
      <c r="B3715" t="s">
        <v>130</v>
      </c>
      <c r="C3715" t="s">
        <v>33</v>
      </c>
      <c r="D3715" t="s">
        <v>21</v>
      </c>
      <c r="E3715" t="s">
        <v>37</v>
      </c>
      <c r="F3715" s="18">
        <v>40386</v>
      </c>
      <c r="G3715">
        <v>336635959</v>
      </c>
      <c r="H3715" s="18">
        <v>40392</v>
      </c>
      <c r="I3715">
        <v>6916</v>
      </c>
      <c r="J3715">
        <v>81.73</v>
      </c>
      <c r="K3715">
        <v>56.67</v>
      </c>
      <c r="L3715">
        <v>565244.68000000005</v>
      </c>
      <c r="M3715">
        <v>391929.72</v>
      </c>
      <c r="N3715">
        <v>173314.96</v>
      </c>
    </row>
    <row r="3716" spans="1:14">
      <c r="A3716" t="s">
        <v>31</v>
      </c>
      <c r="B3716" t="s">
        <v>44</v>
      </c>
      <c r="C3716" t="s">
        <v>50</v>
      </c>
      <c r="D3716" t="s">
        <v>17</v>
      </c>
      <c r="E3716" t="s">
        <v>29</v>
      </c>
      <c r="F3716" s="18">
        <v>41236</v>
      </c>
      <c r="G3716">
        <v>106987798</v>
      </c>
      <c r="H3716" s="18">
        <v>41256</v>
      </c>
      <c r="I3716">
        <v>8922</v>
      </c>
      <c r="J3716">
        <v>421.89</v>
      </c>
      <c r="K3716">
        <v>364.69</v>
      </c>
      <c r="L3716">
        <v>3764102.58</v>
      </c>
      <c r="M3716">
        <v>3253764.18</v>
      </c>
      <c r="N3716">
        <v>510338.4</v>
      </c>
    </row>
    <row r="3717" spans="1:14">
      <c r="A3717" t="s">
        <v>26</v>
      </c>
      <c r="B3717" t="s">
        <v>183</v>
      </c>
      <c r="C3717" t="s">
        <v>59</v>
      </c>
      <c r="D3717" t="s">
        <v>21</v>
      </c>
      <c r="E3717" t="s">
        <v>18</v>
      </c>
      <c r="F3717" s="18">
        <v>42721</v>
      </c>
      <c r="G3717">
        <v>396732032</v>
      </c>
      <c r="H3717" s="18">
        <v>42727</v>
      </c>
      <c r="I3717">
        <v>679</v>
      </c>
      <c r="J3717">
        <v>9.33</v>
      </c>
      <c r="K3717">
        <v>6.92</v>
      </c>
      <c r="L3717">
        <v>6335.07</v>
      </c>
      <c r="M3717">
        <v>4698.68</v>
      </c>
      <c r="N3717">
        <v>1636.39</v>
      </c>
    </row>
    <row r="3718" spans="1:14">
      <c r="A3718" t="s">
        <v>34</v>
      </c>
      <c r="B3718" t="s">
        <v>68</v>
      </c>
      <c r="C3718" t="s">
        <v>45</v>
      </c>
      <c r="D3718" t="s">
        <v>21</v>
      </c>
      <c r="E3718" t="s">
        <v>29</v>
      </c>
      <c r="F3718" s="18">
        <v>42610</v>
      </c>
      <c r="G3718">
        <v>232479989</v>
      </c>
      <c r="H3718" s="18">
        <v>42614</v>
      </c>
      <c r="I3718">
        <v>4850</v>
      </c>
      <c r="J3718">
        <v>437.2</v>
      </c>
      <c r="K3718">
        <v>263.33</v>
      </c>
      <c r="L3718">
        <v>2120420</v>
      </c>
      <c r="M3718">
        <v>1277150.5</v>
      </c>
      <c r="N3718">
        <v>843269.5</v>
      </c>
    </row>
    <row r="3719" spans="1:14">
      <c r="A3719" t="s">
        <v>23</v>
      </c>
      <c r="B3719" t="s">
        <v>138</v>
      </c>
      <c r="C3719" t="s">
        <v>25</v>
      </c>
      <c r="D3719" t="s">
        <v>21</v>
      </c>
      <c r="E3719" t="s">
        <v>37</v>
      </c>
      <c r="F3719" s="18">
        <v>40447</v>
      </c>
      <c r="G3719">
        <v>511155498</v>
      </c>
      <c r="H3719" s="18">
        <v>40486</v>
      </c>
      <c r="I3719">
        <v>1126</v>
      </c>
      <c r="J3719">
        <v>47.45</v>
      </c>
      <c r="K3719">
        <v>31.79</v>
      </c>
      <c r="L3719">
        <v>53428.7</v>
      </c>
      <c r="M3719">
        <v>35795.54</v>
      </c>
      <c r="N3719">
        <v>17633.16</v>
      </c>
    </row>
    <row r="3720" spans="1:14">
      <c r="A3720" t="s">
        <v>34</v>
      </c>
      <c r="B3720" t="s">
        <v>84</v>
      </c>
      <c r="C3720" t="s">
        <v>79</v>
      </c>
      <c r="D3720" t="s">
        <v>17</v>
      </c>
      <c r="E3720" t="s">
        <v>37</v>
      </c>
      <c r="F3720" s="18">
        <v>41694</v>
      </c>
      <c r="G3720">
        <v>849994885</v>
      </c>
      <c r="H3720" s="18">
        <v>41742</v>
      </c>
      <c r="I3720">
        <v>1230</v>
      </c>
      <c r="J3720">
        <v>668.27</v>
      </c>
      <c r="K3720">
        <v>502.54</v>
      </c>
      <c r="L3720">
        <v>821972.1</v>
      </c>
      <c r="M3720">
        <v>618124.19999999995</v>
      </c>
      <c r="N3720">
        <v>203847.9</v>
      </c>
    </row>
    <row r="3721" spans="1:14">
      <c r="A3721" t="s">
        <v>40</v>
      </c>
      <c r="B3721" t="s">
        <v>170</v>
      </c>
      <c r="C3721" t="s">
        <v>16</v>
      </c>
      <c r="D3721" t="s">
        <v>21</v>
      </c>
      <c r="E3721" t="s">
        <v>22</v>
      </c>
      <c r="F3721" s="18">
        <v>42522</v>
      </c>
      <c r="G3721">
        <v>936546981</v>
      </c>
      <c r="H3721" s="18">
        <v>42531</v>
      </c>
      <c r="I3721">
        <v>3919</v>
      </c>
      <c r="J3721">
        <v>255.28</v>
      </c>
      <c r="K3721">
        <v>159.41999999999999</v>
      </c>
      <c r="L3721">
        <v>1000442.32</v>
      </c>
      <c r="M3721">
        <v>624766.98</v>
      </c>
      <c r="N3721">
        <v>375675.34</v>
      </c>
    </row>
    <row r="3722" spans="1:14">
      <c r="A3722" t="s">
        <v>14</v>
      </c>
      <c r="B3722" t="s">
        <v>111</v>
      </c>
      <c r="C3722" t="s">
        <v>25</v>
      </c>
      <c r="D3722" t="s">
        <v>17</v>
      </c>
      <c r="E3722" t="s">
        <v>22</v>
      </c>
      <c r="F3722" s="18">
        <v>42258</v>
      </c>
      <c r="G3722">
        <v>978673112</v>
      </c>
      <c r="H3722" s="18">
        <v>42271</v>
      </c>
      <c r="I3722">
        <v>9977</v>
      </c>
      <c r="J3722">
        <v>47.45</v>
      </c>
      <c r="K3722">
        <v>31.79</v>
      </c>
      <c r="L3722">
        <v>473408.65</v>
      </c>
      <c r="M3722">
        <v>317168.83</v>
      </c>
      <c r="N3722">
        <v>156239.82</v>
      </c>
    </row>
    <row r="3723" spans="1:14">
      <c r="A3723" t="s">
        <v>40</v>
      </c>
      <c r="B3723" t="s">
        <v>165</v>
      </c>
      <c r="C3723" t="s">
        <v>20</v>
      </c>
      <c r="D3723" t="s">
        <v>21</v>
      </c>
      <c r="E3723" t="s">
        <v>22</v>
      </c>
      <c r="F3723" s="18">
        <v>41999</v>
      </c>
      <c r="G3723">
        <v>354547107</v>
      </c>
      <c r="H3723" s="18">
        <v>42037</v>
      </c>
      <c r="I3723">
        <v>7223</v>
      </c>
      <c r="J3723">
        <v>152.58000000000001</v>
      </c>
      <c r="K3723">
        <v>97.44</v>
      </c>
      <c r="L3723">
        <v>1102085.3400000001</v>
      </c>
      <c r="M3723">
        <v>703809.12</v>
      </c>
      <c r="N3723">
        <v>398276.22</v>
      </c>
    </row>
    <row r="3724" spans="1:14">
      <c r="A3724" t="s">
        <v>23</v>
      </c>
      <c r="B3724" t="s">
        <v>168</v>
      </c>
      <c r="C3724" t="s">
        <v>33</v>
      </c>
      <c r="D3724" t="s">
        <v>17</v>
      </c>
      <c r="E3724" t="s">
        <v>37</v>
      </c>
      <c r="F3724" s="18">
        <v>40467</v>
      </c>
      <c r="G3724">
        <v>762655293</v>
      </c>
      <c r="H3724" s="18">
        <v>40493</v>
      </c>
      <c r="I3724">
        <v>5504</v>
      </c>
      <c r="J3724">
        <v>81.73</v>
      </c>
      <c r="K3724">
        <v>56.67</v>
      </c>
      <c r="L3724">
        <v>449841.91999999998</v>
      </c>
      <c r="M3724">
        <v>311911.67999999999</v>
      </c>
      <c r="N3724">
        <v>137930.23999999999</v>
      </c>
    </row>
    <row r="3725" spans="1:14">
      <c r="A3725" t="s">
        <v>34</v>
      </c>
      <c r="B3725" t="s">
        <v>60</v>
      </c>
      <c r="C3725" t="s">
        <v>43</v>
      </c>
      <c r="D3725" t="s">
        <v>21</v>
      </c>
      <c r="E3725" t="s">
        <v>37</v>
      </c>
      <c r="F3725" s="18">
        <v>40920</v>
      </c>
      <c r="G3725">
        <v>371796500</v>
      </c>
      <c r="H3725" s="18">
        <v>40927</v>
      </c>
      <c r="I3725">
        <v>1701</v>
      </c>
      <c r="J3725">
        <v>651.21</v>
      </c>
      <c r="K3725">
        <v>524.96</v>
      </c>
      <c r="L3725">
        <v>1107708.21</v>
      </c>
      <c r="M3725">
        <v>892956.96</v>
      </c>
      <c r="N3725">
        <v>214751.25</v>
      </c>
    </row>
    <row r="3726" spans="1:14">
      <c r="A3726" t="s">
        <v>26</v>
      </c>
      <c r="B3726" t="s">
        <v>104</v>
      </c>
      <c r="C3726" t="s">
        <v>28</v>
      </c>
      <c r="D3726" t="s">
        <v>21</v>
      </c>
      <c r="E3726" t="s">
        <v>22</v>
      </c>
      <c r="F3726" s="18">
        <v>41475</v>
      </c>
      <c r="G3726">
        <v>571082055</v>
      </c>
      <c r="H3726" s="18">
        <v>41501</v>
      </c>
      <c r="I3726">
        <v>4726</v>
      </c>
      <c r="J3726">
        <v>205.7</v>
      </c>
      <c r="K3726">
        <v>117.11</v>
      </c>
      <c r="L3726">
        <v>972138.2</v>
      </c>
      <c r="M3726">
        <v>553461.86</v>
      </c>
      <c r="N3726">
        <v>418676.34</v>
      </c>
    </row>
    <row r="3727" spans="1:14">
      <c r="A3727" t="s">
        <v>23</v>
      </c>
      <c r="B3727" t="s">
        <v>217</v>
      </c>
      <c r="C3727" t="s">
        <v>33</v>
      </c>
      <c r="D3727" t="s">
        <v>21</v>
      </c>
      <c r="E3727" t="s">
        <v>29</v>
      </c>
      <c r="F3727" s="18">
        <v>42018</v>
      </c>
      <c r="G3727">
        <v>119935786</v>
      </c>
      <c r="H3727" s="18">
        <v>42031</v>
      </c>
      <c r="I3727">
        <v>519</v>
      </c>
      <c r="J3727">
        <v>81.73</v>
      </c>
      <c r="K3727">
        <v>56.67</v>
      </c>
      <c r="L3727">
        <v>42417.87</v>
      </c>
      <c r="M3727">
        <v>29411.73</v>
      </c>
      <c r="N3727">
        <v>13006.14</v>
      </c>
    </row>
    <row r="3728" spans="1:14">
      <c r="A3728" t="s">
        <v>40</v>
      </c>
      <c r="B3728" t="s">
        <v>169</v>
      </c>
      <c r="C3728" t="s">
        <v>33</v>
      </c>
      <c r="D3728" t="s">
        <v>21</v>
      </c>
      <c r="E3728" t="s">
        <v>37</v>
      </c>
      <c r="F3728" s="18">
        <v>42828</v>
      </c>
      <c r="G3728">
        <v>998094022</v>
      </c>
      <c r="H3728" s="18">
        <v>42841</v>
      </c>
      <c r="I3728">
        <v>7056</v>
      </c>
      <c r="J3728">
        <v>81.73</v>
      </c>
      <c r="K3728">
        <v>56.67</v>
      </c>
      <c r="L3728">
        <v>576686.88</v>
      </c>
      <c r="M3728">
        <v>399863.52</v>
      </c>
      <c r="N3728">
        <v>176823.36</v>
      </c>
    </row>
    <row r="3729" spans="1:14">
      <c r="A3729" t="s">
        <v>23</v>
      </c>
      <c r="B3729" t="s">
        <v>24</v>
      </c>
      <c r="C3729" t="s">
        <v>20</v>
      </c>
      <c r="D3729" t="s">
        <v>17</v>
      </c>
      <c r="E3729" t="s">
        <v>18</v>
      </c>
      <c r="F3729" s="18">
        <v>40421</v>
      </c>
      <c r="G3729">
        <v>755605590</v>
      </c>
      <c r="H3729" s="18">
        <v>40432</v>
      </c>
      <c r="I3729">
        <v>9340</v>
      </c>
      <c r="J3729">
        <v>152.58000000000001</v>
      </c>
      <c r="K3729">
        <v>97.44</v>
      </c>
      <c r="L3729">
        <v>1425097.2</v>
      </c>
      <c r="M3729">
        <v>910089.6</v>
      </c>
      <c r="N3729">
        <v>515007.6</v>
      </c>
    </row>
    <row r="3730" spans="1:14">
      <c r="A3730" t="s">
        <v>40</v>
      </c>
      <c r="B3730" t="s">
        <v>117</v>
      </c>
      <c r="C3730" t="s">
        <v>25</v>
      </c>
      <c r="D3730" t="s">
        <v>21</v>
      </c>
      <c r="E3730" t="s">
        <v>22</v>
      </c>
      <c r="F3730" s="18">
        <v>42766</v>
      </c>
      <c r="G3730">
        <v>162831819</v>
      </c>
      <c r="H3730" s="18">
        <v>42768</v>
      </c>
      <c r="I3730">
        <v>4408</v>
      </c>
      <c r="J3730">
        <v>47.45</v>
      </c>
      <c r="K3730">
        <v>31.79</v>
      </c>
      <c r="L3730">
        <v>209159.6</v>
      </c>
      <c r="M3730">
        <v>140130.32</v>
      </c>
      <c r="N3730">
        <v>69029.279999999999</v>
      </c>
    </row>
    <row r="3731" spans="1:14">
      <c r="A3731" t="s">
        <v>34</v>
      </c>
      <c r="B3731" t="s">
        <v>134</v>
      </c>
      <c r="C3731" t="s">
        <v>43</v>
      </c>
      <c r="D3731" t="s">
        <v>21</v>
      </c>
      <c r="E3731" t="s">
        <v>37</v>
      </c>
      <c r="F3731" s="18">
        <v>40244</v>
      </c>
      <c r="G3731">
        <v>960446536</v>
      </c>
      <c r="H3731" s="18">
        <v>40265</v>
      </c>
      <c r="I3731">
        <v>6328</v>
      </c>
      <c r="J3731">
        <v>651.21</v>
      </c>
      <c r="K3731">
        <v>524.96</v>
      </c>
      <c r="L3731">
        <v>4120856.88</v>
      </c>
      <c r="M3731">
        <v>3321946.88</v>
      </c>
      <c r="N3731">
        <v>798910</v>
      </c>
    </row>
    <row r="3732" spans="1:14">
      <c r="A3732" t="s">
        <v>40</v>
      </c>
      <c r="B3732" t="s">
        <v>91</v>
      </c>
      <c r="C3732" t="s">
        <v>36</v>
      </c>
      <c r="D3732" t="s">
        <v>21</v>
      </c>
      <c r="E3732" t="s">
        <v>29</v>
      </c>
      <c r="F3732" s="18">
        <v>40219</v>
      </c>
      <c r="G3732">
        <v>909436070</v>
      </c>
      <c r="H3732" s="18">
        <v>40236</v>
      </c>
      <c r="I3732">
        <v>1198</v>
      </c>
      <c r="J3732">
        <v>109.28</v>
      </c>
      <c r="K3732">
        <v>35.840000000000003</v>
      </c>
      <c r="L3732">
        <v>130917.44</v>
      </c>
      <c r="M3732">
        <v>42936.32</v>
      </c>
      <c r="N3732">
        <v>87981.119999999995</v>
      </c>
    </row>
    <row r="3733" spans="1:14">
      <c r="A3733" t="s">
        <v>26</v>
      </c>
      <c r="B3733" t="s">
        <v>146</v>
      </c>
      <c r="C3733" t="s">
        <v>43</v>
      </c>
      <c r="D3733" t="s">
        <v>17</v>
      </c>
      <c r="E3733" t="s">
        <v>29</v>
      </c>
      <c r="F3733" s="18">
        <v>40765</v>
      </c>
      <c r="G3733">
        <v>541099250</v>
      </c>
      <c r="H3733" s="18">
        <v>40792</v>
      </c>
      <c r="I3733">
        <v>2147</v>
      </c>
      <c r="J3733">
        <v>651.21</v>
      </c>
      <c r="K3733">
        <v>524.96</v>
      </c>
      <c r="L3733">
        <v>1398147.87</v>
      </c>
      <c r="M3733">
        <v>1127089.1200000001</v>
      </c>
      <c r="N3733">
        <v>271058.75</v>
      </c>
    </row>
    <row r="3734" spans="1:14">
      <c r="A3734" t="s">
        <v>23</v>
      </c>
      <c r="B3734" t="s">
        <v>162</v>
      </c>
      <c r="C3734" t="s">
        <v>50</v>
      </c>
      <c r="D3734" t="s">
        <v>17</v>
      </c>
      <c r="E3734" t="s">
        <v>18</v>
      </c>
      <c r="F3734" s="18">
        <v>40342</v>
      </c>
      <c r="G3734">
        <v>907047402</v>
      </c>
      <c r="H3734" s="18">
        <v>40391</v>
      </c>
      <c r="I3734">
        <v>4338</v>
      </c>
      <c r="J3734">
        <v>421.89</v>
      </c>
      <c r="K3734">
        <v>364.69</v>
      </c>
      <c r="L3734">
        <v>1830158.82</v>
      </c>
      <c r="M3734">
        <v>1582025.22</v>
      </c>
      <c r="N3734">
        <v>248133.6</v>
      </c>
    </row>
    <row r="3735" spans="1:14">
      <c r="A3735" t="s">
        <v>40</v>
      </c>
      <c r="B3735" t="s">
        <v>114</v>
      </c>
      <c r="C3735" t="s">
        <v>50</v>
      </c>
      <c r="D3735" t="s">
        <v>17</v>
      </c>
      <c r="E3735" t="s">
        <v>22</v>
      </c>
      <c r="F3735" s="18">
        <v>41950</v>
      </c>
      <c r="G3735">
        <v>429204356</v>
      </c>
      <c r="H3735" s="18">
        <v>41971</v>
      </c>
      <c r="I3735">
        <v>9962</v>
      </c>
      <c r="J3735">
        <v>421.89</v>
      </c>
      <c r="K3735">
        <v>364.69</v>
      </c>
      <c r="L3735">
        <v>4202868.18</v>
      </c>
      <c r="M3735">
        <v>3633041.78</v>
      </c>
      <c r="N3735">
        <v>569826.4</v>
      </c>
    </row>
    <row r="3736" spans="1:14">
      <c r="A3736" t="s">
        <v>40</v>
      </c>
      <c r="B3736" t="s">
        <v>127</v>
      </c>
      <c r="C3736" t="s">
        <v>43</v>
      </c>
      <c r="D3736" t="s">
        <v>21</v>
      </c>
      <c r="E3736" t="s">
        <v>29</v>
      </c>
      <c r="F3736" s="18">
        <v>40680</v>
      </c>
      <c r="G3736">
        <v>749806439</v>
      </c>
      <c r="H3736" s="18">
        <v>40726</v>
      </c>
      <c r="I3736">
        <v>3243</v>
      </c>
      <c r="J3736">
        <v>651.21</v>
      </c>
      <c r="K3736">
        <v>524.96</v>
      </c>
      <c r="L3736">
        <v>2111874.0299999998</v>
      </c>
      <c r="M3736">
        <v>1702445.28</v>
      </c>
      <c r="N3736">
        <v>409428.75</v>
      </c>
    </row>
    <row r="3737" spans="1:14">
      <c r="A3737" t="s">
        <v>40</v>
      </c>
      <c r="B3737" t="s">
        <v>101</v>
      </c>
      <c r="C3737" t="s">
        <v>71</v>
      </c>
      <c r="D3737" t="s">
        <v>17</v>
      </c>
      <c r="E3737" t="s">
        <v>22</v>
      </c>
      <c r="F3737" s="18">
        <v>41693</v>
      </c>
      <c r="G3737">
        <v>881402480</v>
      </c>
      <c r="H3737" s="18">
        <v>41705</v>
      </c>
      <c r="I3737">
        <v>5435</v>
      </c>
      <c r="J3737">
        <v>154.06</v>
      </c>
      <c r="K3737">
        <v>90.93</v>
      </c>
      <c r="L3737">
        <v>837316.1</v>
      </c>
      <c r="M3737">
        <v>494204.55</v>
      </c>
      <c r="N3737">
        <v>343111.55</v>
      </c>
    </row>
    <row r="3738" spans="1:14">
      <c r="A3738" t="s">
        <v>26</v>
      </c>
      <c r="B3738" t="s">
        <v>90</v>
      </c>
      <c r="C3738" t="s">
        <v>59</v>
      </c>
      <c r="D3738" t="s">
        <v>21</v>
      </c>
      <c r="E3738" t="s">
        <v>37</v>
      </c>
      <c r="F3738" s="18">
        <v>42240</v>
      </c>
      <c r="G3738">
        <v>356853806</v>
      </c>
      <c r="H3738" s="18">
        <v>42263</v>
      </c>
      <c r="I3738">
        <v>9826</v>
      </c>
      <c r="J3738">
        <v>9.33</v>
      </c>
      <c r="K3738">
        <v>6.92</v>
      </c>
      <c r="L3738">
        <v>91676.58</v>
      </c>
      <c r="M3738">
        <v>67995.92</v>
      </c>
      <c r="N3738">
        <v>23680.66</v>
      </c>
    </row>
    <row r="3739" spans="1:14">
      <c r="A3739" t="s">
        <v>34</v>
      </c>
      <c r="B3739" t="s">
        <v>182</v>
      </c>
      <c r="C3739" t="s">
        <v>28</v>
      </c>
      <c r="D3739" t="s">
        <v>17</v>
      </c>
      <c r="E3739" t="s">
        <v>29</v>
      </c>
      <c r="F3739" s="18">
        <v>41344</v>
      </c>
      <c r="G3739">
        <v>579334247</v>
      </c>
      <c r="H3739" s="18">
        <v>41363</v>
      </c>
      <c r="I3739">
        <v>6733</v>
      </c>
      <c r="J3739">
        <v>205.7</v>
      </c>
      <c r="K3739">
        <v>117.11</v>
      </c>
      <c r="L3739">
        <v>1384978.1</v>
      </c>
      <c r="M3739">
        <v>788501.63</v>
      </c>
      <c r="N3739">
        <v>596476.47</v>
      </c>
    </row>
    <row r="3740" spans="1:14">
      <c r="A3740" t="s">
        <v>34</v>
      </c>
      <c r="B3740" t="s">
        <v>84</v>
      </c>
      <c r="C3740" t="s">
        <v>36</v>
      </c>
      <c r="D3740" t="s">
        <v>21</v>
      </c>
      <c r="E3740" t="s">
        <v>22</v>
      </c>
      <c r="F3740" s="18">
        <v>41185</v>
      </c>
      <c r="G3740">
        <v>772330129</v>
      </c>
      <c r="H3740" s="18">
        <v>41191</v>
      </c>
      <c r="I3740">
        <v>8503</v>
      </c>
      <c r="J3740">
        <v>109.28</v>
      </c>
      <c r="K3740">
        <v>35.840000000000003</v>
      </c>
      <c r="L3740">
        <v>929207.84</v>
      </c>
      <c r="M3740">
        <v>304747.52000000002</v>
      </c>
      <c r="N3740">
        <v>624460.31999999995</v>
      </c>
    </row>
    <row r="3741" spans="1:14">
      <c r="A3741" t="s">
        <v>40</v>
      </c>
      <c r="B3741" t="s">
        <v>214</v>
      </c>
      <c r="C3741" t="s">
        <v>25</v>
      </c>
      <c r="D3741" t="s">
        <v>21</v>
      </c>
      <c r="E3741" t="s">
        <v>18</v>
      </c>
      <c r="F3741" s="18">
        <v>40180</v>
      </c>
      <c r="G3741">
        <v>229640281</v>
      </c>
      <c r="H3741" s="18">
        <v>40206</v>
      </c>
      <c r="I3741">
        <v>4517</v>
      </c>
      <c r="J3741">
        <v>47.45</v>
      </c>
      <c r="K3741">
        <v>31.79</v>
      </c>
      <c r="L3741">
        <v>214331.65</v>
      </c>
      <c r="M3741">
        <v>143595.43</v>
      </c>
      <c r="N3741">
        <v>70736.22</v>
      </c>
    </row>
    <row r="3742" spans="1:14">
      <c r="A3742" t="s">
        <v>31</v>
      </c>
      <c r="B3742" t="s">
        <v>133</v>
      </c>
      <c r="C3742" t="s">
        <v>59</v>
      </c>
      <c r="D3742" t="s">
        <v>21</v>
      </c>
      <c r="E3742" t="s">
        <v>29</v>
      </c>
      <c r="F3742" s="18">
        <v>42669</v>
      </c>
      <c r="G3742">
        <v>565376031</v>
      </c>
      <c r="H3742" s="18">
        <v>42703</v>
      </c>
      <c r="I3742">
        <v>6186</v>
      </c>
      <c r="J3742">
        <v>9.33</v>
      </c>
      <c r="K3742">
        <v>6.92</v>
      </c>
      <c r="L3742">
        <v>57715.38</v>
      </c>
      <c r="M3742">
        <v>42807.12</v>
      </c>
      <c r="N3742">
        <v>14908.26</v>
      </c>
    </row>
    <row r="3743" spans="1:14">
      <c r="A3743" t="s">
        <v>31</v>
      </c>
      <c r="B3743" t="s">
        <v>149</v>
      </c>
      <c r="C3743" t="s">
        <v>43</v>
      </c>
      <c r="D3743" t="s">
        <v>21</v>
      </c>
      <c r="E3743" t="s">
        <v>18</v>
      </c>
      <c r="F3743" s="18">
        <v>40933</v>
      </c>
      <c r="G3743">
        <v>763961207</v>
      </c>
      <c r="H3743" s="18">
        <v>40958</v>
      </c>
      <c r="I3743">
        <v>1953</v>
      </c>
      <c r="J3743">
        <v>651.21</v>
      </c>
      <c r="K3743">
        <v>524.96</v>
      </c>
      <c r="L3743">
        <v>1271813.1299999999</v>
      </c>
      <c r="M3743">
        <v>1025246.88</v>
      </c>
      <c r="N3743">
        <v>246566.25</v>
      </c>
    </row>
    <row r="3744" spans="1:14">
      <c r="A3744" t="s">
        <v>40</v>
      </c>
      <c r="B3744" t="s">
        <v>139</v>
      </c>
      <c r="C3744" t="s">
        <v>25</v>
      </c>
      <c r="D3744" t="s">
        <v>21</v>
      </c>
      <c r="E3744" t="s">
        <v>29</v>
      </c>
      <c r="F3744" s="18">
        <v>41474</v>
      </c>
      <c r="G3744">
        <v>330132138</v>
      </c>
      <c r="H3744" s="18">
        <v>41480</v>
      </c>
      <c r="I3744">
        <v>2291</v>
      </c>
      <c r="J3744">
        <v>47.45</v>
      </c>
      <c r="K3744">
        <v>31.79</v>
      </c>
      <c r="L3744">
        <v>108707.95</v>
      </c>
      <c r="M3744">
        <v>72830.89</v>
      </c>
      <c r="N3744">
        <v>35877.06</v>
      </c>
    </row>
    <row r="3745" spans="1:14">
      <c r="A3745" t="s">
        <v>23</v>
      </c>
      <c r="B3745" t="s">
        <v>128</v>
      </c>
      <c r="C3745" t="s">
        <v>59</v>
      </c>
      <c r="D3745" t="s">
        <v>21</v>
      </c>
      <c r="E3745" t="s">
        <v>29</v>
      </c>
      <c r="F3745" s="18">
        <v>41498</v>
      </c>
      <c r="G3745">
        <v>638937652</v>
      </c>
      <c r="H3745" s="18">
        <v>41523</v>
      </c>
      <c r="I3745">
        <v>4705</v>
      </c>
      <c r="J3745">
        <v>9.33</v>
      </c>
      <c r="K3745">
        <v>6.92</v>
      </c>
      <c r="L3745">
        <v>43897.65</v>
      </c>
      <c r="M3745">
        <v>32558.6</v>
      </c>
      <c r="N3745">
        <v>11339.05</v>
      </c>
    </row>
    <row r="3746" spans="1:14">
      <c r="A3746" t="s">
        <v>31</v>
      </c>
      <c r="B3746" t="s">
        <v>223</v>
      </c>
      <c r="C3746" t="s">
        <v>36</v>
      </c>
      <c r="D3746" t="s">
        <v>17</v>
      </c>
      <c r="E3746" t="s">
        <v>37</v>
      </c>
      <c r="F3746" s="18">
        <v>41370</v>
      </c>
      <c r="G3746">
        <v>885739076</v>
      </c>
      <c r="H3746" s="18">
        <v>41408</v>
      </c>
      <c r="I3746">
        <v>8730</v>
      </c>
      <c r="J3746">
        <v>109.28</v>
      </c>
      <c r="K3746">
        <v>35.840000000000003</v>
      </c>
      <c r="L3746">
        <v>954014.4</v>
      </c>
      <c r="M3746">
        <v>312883.20000000001</v>
      </c>
      <c r="N3746">
        <v>641131.19999999995</v>
      </c>
    </row>
    <row r="3747" spans="1:14">
      <c r="A3747" t="s">
        <v>40</v>
      </c>
      <c r="B3747" t="s">
        <v>93</v>
      </c>
      <c r="C3747" t="s">
        <v>79</v>
      </c>
      <c r="D3747" t="s">
        <v>21</v>
      </c>
      <c r="E3747" t="s">
        <v>37</v>
      </c>
      <c r="F3747" s="18">
        <v>40459</v>
      </c>
      <c r="G3747">
        <v>336210238</v>
      </c>
      <c r="H3747" s="18">
        <v>40504</v>
      </c>
      <c r="I3747">
        <v>936</v>
      </c>
      <c r="J3747">
        <v>668.27</v>
      </c>
      <c r="K3747">
        <v>502.54</v>
      </c>
      <c r="L3747">
        <v>625500.72</v>
      </c>
      <c r="M3747">
        <v>470377.44</v>
      </c>
      <c r="N3747">
        <v>155123.28</v>
      </c>
    </row>
    <row r="3748" spans="1:14">
      <c r="A3748" t="s">
        <v>40</v>
      </c>
      <c r="B3748" t="s">
        <v>188</v>
      </c>
      <c r="C3748" t="s">
        <v>59</v>
      </c>
      <c r="D3748" t="s">
        <v>17</v>
      </c>
      <c r="E3748" t="s">
        <v>22</v>
      </c>
      <c r="F3748" s="18">
        <v>41288</v>
      </c>
      <c r="G3748">
        <v>576337468</v>
      </c>
      <c r="H3748" s="18">
        <v>41292</v>
      </c>
      <c r="I3748">
        <v>9919</v>
      </c>
      <c r="J3748">
        <v>9.33</v>
      </c>
      <c r="K3748">
        <v>6.92</v>
      </c>
      <c r="L3748">
        <v>92544.27</v>
      </c>
      <c r="M3748">
        <v>68639.48</v>
      </c>
      <c r="N3748">
        <v>23904.79</v>
      </c>
    </row>
    <row r="3749" spans="1:14">
      <c r="A3749" t="s">
        <v>31</v>
      </c>
      <c r="B3749" t="s">
        <v>56</v>
      </c>
      <c r="C3749" t="s">
        <v>79</v>
      </c>
      <c r="D3749" t="s">
        <v>21</v>
      </c>
      <c r="E3749" t="s">
        <v>37</v>
      </c>
      <c r="F3749" s="18">
        <v>42623</v>
      </c>
      <c r="G3749">
        <v>562419593</v>
      </c>
      <c r="H3749" s="18">
        <v>42640</v>
      </c>
      <c r="I3749">
        <v>1311</v>
      </c>
      <c r="J3749">
        <v>668.27</v>
      </c>
      <c r="K3749">
        <v>502.54</v>
      </c>
      <c r="L3749">
        <v>876101.97</v>
      </c>
      <c r="M3749">
        <v>658829.93999999994</v>
      </c>
      <c r="N3749">
        <v>217272.03</v>
      </c>
    </row>
    <row r="3750" spans="1:14">
      <c r="A3750" t="s">
        <v>14</v>
      </c>
      <c r="B3750" t="s">
        <v>158</v>
      </c>
      <c r="C3750" t="s">
        <v>25</v>
      </c>
      <c r="D3750" t="s">
        <v>21</v>
      </c>
      <c r="E3750" t="s">
        <v>29</v>
      </c>
      <c r="F3750" s="18">
        <v>40850</v>
      </c>
      <c r="G3750">
        <v>671067941</v>
      </c>
      <c r="H3750" s="18">
        <v>40895</v>
      </c>
      <c r="I3750">
        <v>2771</v>
      </c>
      <c r="J3750">
        <v>47.45</v>
      </c>
      <c r="K3750">
        <v>31.79</v>
      </c>
      <c r="L3750">
        <v>131483.95000000001</v>
      </c>
      <c r="M3750">
        <v>88090.09</v>
      </c>
      <c r="N3750">
        <v>43393.86</v>
      </c>
    </row>
    <row r="3751" spans="1:14">
      <c r="A3751" t="s">
        <v>23</v>
      </c>
      <c r="B3751" t="s">
        <v>168</v>
      </c>
      <c r="C3751" t="s">
        <v>28</v>
      </c>
      <c r="D3751" t="s">
        <v>21</v>
      </c>
      <c r="E3751" t="s">
        <v>37</v>
      </c>
      <c r="F3751" s="18">
        <v>42426</v>
      </c>
      <c r="G3751">
        <v>449206340</v>
      </c>
      <c r="H3751" s="18">
        <v>42463</v>
      </c>
      <c r="I3751">
        <v>8993</v>
      </c>
      <c r="J3751">
        <v>205.7</v>
      </c>
      <c r="K3751">
        <v>117.11</v>
      </c>
      <c r="L3751">
        <v>1849860.1</v>
      </c>
      <c r="M3751">
        <v>1053170.23</v>
      </c>
      <c r="N3751">
        <v>796689.87</v>
      </c>
    </row>
    <row r="3752" spans="1:14">
      <c r="A3752" t="s">
        <v>23</v>
      </c>
      <c r="B3752" t="s">
        <v>217</v>
      </c>
      <c r="C3752" t="s">
        <v>25</v>
      </c>
      <c r="D3752" t="s">
        <v>17</v>
      </c>
      <c r="E3752" t="s">
        <v>29</v>
      </c>
      <c r="F3752" s="18">
        <v>40369</v>
      </c>
      <c r="G3752">
        <v>864071118</v>
      </c>
      <c r="H3752" s="18">
        <v>40377</v>
      </c>
      <c r="I3752">
        <v>6700</v>
      </c>
      <c r="J3752">
        <v>47.45</v>
      </c>
      <c r="K3752">
        <v>31.79</v>
      </c>
      <c r="L3752">
        <v>317915</v>
      </c>
      <c r="M3752">
        <v>212993</v>
      </c>
      <c r="N3752">
        <v>104922</v>
      </c>
    </row>
    <row r="3753" spans="1:14">
      <c r="A3753" t="s">
        <v>23</v>
      </c>
      <c r="B3753" t="s">
        <v>98</v>
      </c>
      <c r="C3753" t="s">
        <v>43</v>
      </c>
      <c r="D3753" t="s">
        <v>17</v>
      </c>
      <c r="E3753" t="s">
        <v>22</v>
      </c>
      <c r="F3753" s="18">
        <v>40528</v>
      </c>
      <c r="G3753">
        <v>253211104</v>
      </c>
      <c r="H3753" s="18">
        <v>40539</v>
      </c>
      <c r="I3753">
        <v>9648</v>
      </c>
      <c r="J3753">
        <v>651.21</v>
      </c>
      <c r="K3753">
        <v>524.96</v>
      </c>
      <c r="L3753">
        <v>6282874.0800000001</v>
      </c>
      <c r="M3753">
        <v>5064814.08</v>
      </c>
      <c r="N3753">
        <v>1218060</v>
      </c>
    </row>
    <row r="3754" spans="1:14">
      <c r="A3754" t="s">
        <v>40</v>
      </c>
      <c r="B3754" t="s">
        <v>97</v>
      </c>
      <c r="C3754" t="s">
        <v>28</v>
      </c>
      <c r="D3754" t="s">
        <v>21</v>
      </c>
      <c r="E3754" t="s">
        <v>37</v>
      </c>
      <c r="F3754" s="18">
        <v>40849</v>
      </c>
      <c r="G3754">
        <v>174487626</v>
      </c>
      <c r="H3754" s="18">
        <v>40859</v>
      </c>
      <c r="I3754">
        <v>3621</v>
      </c>
      <c r="J3754">
        <v>205.7</v>
      </c>
      <c r="K3754">
        <v>117.11</v>
      </c>
      <c r="L3754">
        <v>744839.7</v>
      </c>
      <c r="M3754">
        <v>424055.31</v>
      </c>
      <c r="N3754">
        <v>320784.39</v>
      </c>
    </row>
    <row r="3755" spans="1:14">
      <c r="A3755" t="s">
        <v>26</v>
      </c>
      <c r="B3755" t="s">
        <v>180</v>
      </c>
      <c r="C3755" t="s">
        <v>25</v>
      </c>
      <c r="D3755" t="s">
        <v>17</v>
      </c>
      <c r="E3755" t="s">
        <v>37</v>
      </c>
      <c r="F3755" s="18">
        <v>41045</v>
      </c>
      <c r="G3755">
        <v>456074512</v>
      </c>
      <c r="H3755" s="18">
        <v>41054</v>
      </c>
      <c r="I3755">
        <v>1438</v>
      </c>
      <c r="J3755">
        <v>47.45</v>
      </c>
      <c r="K3755">
        <v>31.79</v>
      </c>
      <c r="L3755">
        <v>68233.100000000006</v>
      </c>
      <c r="M3755">
        <v>45714.02</v>
      </c>
      <c r="N3755">
        <v>22519.08</v>
      </c>
    </row>
    <row r="3756" spans="1:14">
      <c r="A3756" t="s">
        <v>34</v>
      </c>
      <c r="B3756" t="s">
        <v>85</v>
      </c>
      <c r="C3756" t="s">
        <v>45</v>
      </c>
      <c r="D3756" t="s">
        <v>17</v>
      </c>
      <c r="E3756" t="s">
        <v>22</v>
      </c>
      <c r="F3756" s="18">
        <v>41222</v>
      </c>
      <c r="G3756">
        <v>546458089</v>
      </c>
      <c r="H3756" s="18">
        <v>41247</v>
      </c>
      <c r="I3756">
        <v>7947</v>
      </c>
      <c r="J3756">
        <v>437.2</v>
      </c>
      <c r="K3756">
        <v>263.33</v>
      </c>
      <c r="L3756">
        <v>3474428.4</v>
      </c>
      <c r="M3756">
        <v>2092683.51</v>
      </c>
      <c r="N3756">
        <v>1381744.89</v>
      </c>
    </row>
    <row r="3757" spans="1:14">
      <c r="A3757" t="s">
        <v>14</v>
      </c>
      <c r="B3757" t="s">
        <v>48</v>
      </c>
      <c r="C3757" t="s">
        <v>33</v>
      </c>
      <c r="D3757" t="s">
        <v>21</v>
      </c>
      <c r="E3757" t="s">
        <v>29</v>
      </c>
      <c r="F3757" s="18">
        <v>40487</v>
      </c>
      <c r="G3757">
        <v>864437186</v>
      </c>
      <c r="H3757" s="18">
        <v>40501</v>
      </c>
      <c r="I3757">
        <v>5028</v>
      </c>
      <c r="J3757">
        <v>81.73</v>
      </c>
      <c r="K3757">
        <v>56.67</v>
      </c>
      <c r="L3757">
        <v>410938.44</v>
      </c>
      <c r="M3757">
        <v>284936.76</v>
      </c>
      <c r="N3757">
        <v>126001.68</v>
      </c>
    </row>
    <row r="3758" spans="1:14">
      <c r="A3758" t="s">
        <v>34</v>
      </c>
      <c r="B3758" t="s">
        <v>95</v>
      </c>
      <c r="C3758" t="s">
        <v>43</v>
      </c>
      <c r="D3758" t="s">
        <v>21</v>
      </c>
      <c r="E3758" t="s">
        <v>29</v>
      </c>
      <c r="F3758" s="18">
        <v>41108</v>
      </c>
      <c r="G3758">
        <v>549123132</v>
      </c>
      <c r="H3758" s="18">
        <v>41151</v>
      </c>
      <c r="I3758">
        <v>6592</v>
      </c>
      <c r="J3758">
        <v>651.21</v>
      </c>
      <c r="K3758">
        <v>524.96</v>
      </c>
      <c r="L3758">
        <v>4292776.32</v>
      </c>
      <c r="M3758">
        <v>3460536.3199999998</v>
      </c>
      <c r="N3758">
        <v>832240</v>
      </c>
    </row>
    <row r="3759" spans="1:14">
      <c r="A3759" t="s">
        <v>23</v>
      </c>
      <c r="B3759" t="s">
        <v>82</v>
      </c>
      <c r="C3759" t="s">
        <v>59</v>
      </c>
      <c r="D3759" t="s">
        <v>17</v>
      </c>
      <c r="E3759" t="s">
        <v>18</v>
      </c>
      <c r="F3759" s="18">
        <v>41588</v>
      </c>
      <c r="G3759">
        <v>609939754</v>
      </c>
      <c r="H3759" s="18">
        <v>41608</v>
      </c>
      <c r="I3759">
        <v>3582</v>
      </c>
      <c r="J3759">
        <v>9.33</v>
      </c>
      <c r="K3759">
        <v>6.92</v>
      </c>
      <c r="L3759">
        <v>33420.06</v>
      </c>
      <c r="M3759">
        <v>24787.439999999999</v>
      </c>
      <c r="N3759">
        <v>8632.6200000000008</v>
      </c>
    </row>
    <row r="3760" spans="1:14">
      <c r="A3760" t="s">
        <v>40</v>
      </c>
      <c r="B3760" t="s">
        <v>78</v>
      </c>
      <c r="C3760" t="s">
        <v>45</v>
      </c>
      <c r="D3760" t="s">
        <v>17</v>
      </c>
      <c r="E3760" t="s">
        <v>22</v>
      </c>
      <c r="F3760" s="18">
        <v>40822</v>
      </c>
      <c r="G3760">
        <v>776623380</v>
      </c>
      <c r="H3760" s="18">
        <v>40836</v>
      </c>
      <c r="I3760">
        <v>8971</v>
      </c>
      <c r="J3760">
        <v>437.2</v>
      </c>
      <c r="K3760">
        <v>263.33</v>
      </c>
      <c r="L3760">
        <v>3922121.2</v>
      </c>
      <c r="M3760">
        <v>2362333.4300000002</v>
      </c>
      <c r="N3760">
        <v>1559787.77</v>
      </c>
    </row>
    <row r="3761" spans="1:14">
      <c r="A3761" t="s">
        <v>26</v>
      </c>
      <c r="B3761" t="s">
        <v>186</v>
      </c>
      <c r="C3761" t="s">
        <v>43</v>
      </c>
      <c r="D3761" t="s">
        <v>21</v>
      </c>
      <c r="E3761" t="s">
        <v>29</v>
      </c>
      <c r="F3761" s="18">
        <v>42241</v>
      </c>
      <c r="G3761">
        <v>849222838</v>
      </c>
      <c r="H3761" s="18">
        <v>42275</v>
      </c>
      <c r="I3761">
        <v>2764</v>
      </c>
      <c r="J3761">
        <v>651.21</v>
      </c>
      <c r="K3761">
        <v>524.96</v>
      </c>
      <c r="L3761">
        <v>1799944.44</v>
      </c>
      <c r="M3761">
        <v>1450989.44</v>
      </c>
      <c r="N3761">
        <v>348955</v>
      </c>
    </row>
    <row r="3762" spans="1:14">
      <c r="A3762" t="s">
        <v>40</v>
      </c>
      <c r="B3762" t="s">
        <v>205</v>
      </c>
      <c r="C3762" t="s">
        <v>45</v>
      </c>
      <c r="D3762" t="s">
        <v>21</v>
      </c>
      <c r="E3762" t="s">
        <v>18</v>
      </c>
      <c r="F3762" s="18">
        <v>41368</v>
      </c>
      <c r="G3762">
        <v>248099458</v>
      </c>
      <c r="H3762" s="18">
        <v>41369</v>
      </c>
      <c r="I3762">
        <v>6998</v>
      </c>
      <c r="J3762">
        <v>437.2</v>
      </c>
      <c r="K3762">
        <v>263.33</v>
      </c>
      <c r="L3762">
        <v>3059525.6</v>
      </c>
      <c r="M3762">
        <v>1842783.34</v>
      </c>
      <c r="N3762">
        <v>1216742.26</v>
      </c>
    </row>
    <row r="3763" spans="1:14">
      <c r="A3763" t="s">
        <v>14</v>
      </c>
      <c r="B3763" t="s">
        <v>108</v>
      </c>
      <c r="C3763" t="s">
        <v>43</v>
      </c>
      <c r="D3763" t="s">
        <v>21</v>
      </c>
      <c r="E3763" t="s">
        <v>22</v>
      </c>
      <c r="F3763" s="18">
        <v>41030</v>
      </c>
      <c r="G3763">
        <v>263927066</v>
      </c>
      <c r="H3763" s="18">
        <v>41056</v>
      </c>
      <c r="I3763">
        <v>739</v>
      </c>
      <c r="J3763">
        <v>651.21</v>
      </c>
      <c r="K3763">
        <v>524.96</v>
      </c>
      <c r="L3763">
        <v>481244.19</v>
      </c>
      <c r="M3763">
        <v>387945.44</v>
      </c>
      <c r="N3763">
        <v>93298.75</v>
      </c>
    </row>
    <row r="3764" spans="1:14">
      <c r="A3764" t="s">
        <v>23</v>
      </c>
      <c r="B3764" t="s">
        <v>155</v>
      </c>
      <c r="C3764" t="s">
        <v>28</v>
      </c>
      <c r="D3764" t="s">
        <v>21</v>
      </c>
      <c r="E3764" t="s">
        <v>18</v>
      </c>
      <c r="F3764" s="18">
        <v>41676</v>
      </c>
      <c r="G3764">
        <v>907691991</v>
      </c>
      <c r="H3764" s="18">
        <v>41707</v>
      </c>
      <c r="I3764">
        <v>5086</v>
      </c>
      <c r="J3764">
        <v>205.7</v>
      </c>
      <c r="K3764">
        <v>117.11</v>
      </c>
      <c r="L3764">
        <v>1046190.2</v>
      </c>
      <c r="M3764">
        <v>595621.46</v>
      </c>
      <c r="N3764">
        <v>450568.74</v>
      </c>
    </row>
    <row r="3765" spans="1:14">
      <c r="A3765" t="s">
        <v>23</v>
      </c>
      <c r="B3765" t="s">
        <v>218</v>
      </c>
      <c r="C3765" t="s">
        <v>59</v>
      </c>
      <c r="D3765" t="s">
        <v>21</v>
      </c>
      <c r="E3765" t="s">
        <v>22</v>
      </c>
      <c r="F3765" s="18">
        <v>42763</v>
      </c>
      <c r="G3765">
        <v>460693061</v>
      </c>
      <c r="H3765" s="18">
        <v>42791</v>
      </c>
      <c r="I3765">
        <v>8169</v>
      </c>
      <c r="J3765">
        <v>9.33</v>
      </c>
      <c r="K3765">
        <v>6.92</v>
      </c>
      <c r="L3765">
        <v>76216.77</v>
      </c>
      <c r="M3765">
        <v>56529.48</v>
      </c>
      <c r="N3765">
        <v>19687.29</v>
      </c>
    </row>
    <row r="3766" spans="1:14">
      <c r="A3766" t="s">
        <v>23</v>
      </c>
      <c r="B3766" t="s">
        <v>74</v>
      </c>
      <c r="C3766" t="s">
        <v>43</v>
      </c>
      <c r="D3766" t="s">
        <v>21</v>
      </c>
      <c r="E3766" t="s">
        <v>37</v>
      </c>
      <c r="F3766" s="18">
        <v>41369</v>
      </c>
      <c r="G3766">
        <v>424541604</v>
      </c>
      <c r="H3766" s="18">
        <v>41411</v>
      </c>
      <c r="I3766">
        <v>150</v>
      </c>
      <c r="J3766">
        <v>651.21</v>
      </c>
      <c r="K3766">
        <v>524.96</v>
      </c>
      <c r="L3766">
        <v>97681.5</v>
      </c>
      <c r="M3766">
        <v>78744</v>
      </c>
      <c r="N3766">
        <v>18937.5</v>
      </c>
    </row>
    <row r="3767" spans="1:14">
      <c r="A3767" t="s">
        <v>23</v>
      </c>
      <c r="B3767" t="s">
        <v>24</v>
      </c>
      <c r="C3767" t="s">
        <v>79</v>
      </c>
      <c r="D3767" t="s">
        <v>17</v>
      </c>
      <c r="E3767" t="s">
        <v>29</v>
      </c>
      <c r="F3767" s="18">
        <v>41876</v>
      </c>
      <c r="G3767">
        <v>571161448</v>
      </c>
      <c r="H3767" s="18">
        <v>41912</v>
      </c>
      <c r="I3767">
        <v>8220</v>
      </c>
      <c r="J3767">
        <v>668.27</v>
      </c>
      <c r="K3767">
        <v>502.54</v>
      </c>
      <c r="L3767">
        <v>5493179.4000000004</v>
      </c>
      <c r="M3767">
        <v>4130878.8</v>
      </c>
      <c r="N3767">
        <v>1362300.6</v>
      </c>
    </row>
    <row r="3768" spans="1:14">
      <c r="A3768" t="s">
        <v>31</v>
      </c>
      <c r="B3768" t="s">
        <v>39</v>
      </c>
      <c r="C3768" t="s">
        <v>71</v>
      </c>
      <c r="D3768" t="s">
        <v>17</v>
      </c>
      <c r="E3768" t="s">
        <v>18</v>
      </c>
      <c r="F3768" s="18">
        <v>40759</v>
      </c>
      <c r="G3768">
        <v>292788922</v>
      </c>
      <c r="H3768" s="18">
        <v>40794</v>
      </c>
      <c r="I3768">
        <v>1603</v>
      </c>
      <c r="J3768">
        <v>154.06</v>
      </c>
      <c r="K3768">
        <v>90.93</v>
      </c>
      <c r="L3768">
        <v>246958.18</v>
      </c>
      <c r="M3768">
        <v>145760.79</v>
      </c>
      <c r="N3768">
        <v>101197.39</v>
      </c>
    </row>
    <row r="3769" spans="1:14">
      <c r="A3769" t="s">
        <v>40</v>
      </c>
      <c r="B3769" t="s">
        <v>86</v>
      </c>
      <c r="C3769" t="s">
        <v>45</v>
      </c>
      <c r="D3769" t="s">
        <v>17</v>
      </c>
      <c r="E3769" t="s">
        <v>29</v>
      </c>
      <c r="F3769" s="18">
        <v>41795</v>
      </c>
      <c r="G3769">
        <v>851972854</v>
      </c>
      <c r="H3769" s="18">
        <v>41800</v>
      </c>
      <c r="I3769">
        <v>6555</v>
      </c>
      <c r="J3769">
        <v>437.2</v>
      </c>
      <c r="K3769">
        <v>263.33</v>
      </c>
      <c r="L3769">
        <v>2865846</v>
      </c>
      <c r="M3769">
        <v>1726128.15</v>
      </c>
      <c r="N3769">
        <v>1139717.8500000001</v>
      </c>
    </row>
    <row r="3770" spans="1:14">
      <c r="A3770" t="s">
        <v>14</v>
      </c>
      <c r="B3770" t="s">
        <v>64</v>
      </c>
      <c r="C3770" t="s">
        <v>33</v>
      </c>
      <c r="D3770" t="s">
        <v>21</v>
      </c>
      <c r="E3770" t="s">
        <v>22</v>
      </c>
      <c r="F3770" s="18">
        <v>40852</v>
      </c>
      <c r="G3770">
        <v>431574571</v>
      </c>
      <c r="H3770" s="18">
        <v>40876</v>
      </c>
      <c r="I3770">
        <v>1361</v>
      </c>
      <c r="J3770">
        <v>81.73</v>
      </c>
      <c r="K3770">
        <v>56.67</v>
      </c>
      <c r="L3770">
        <v>111234.53</v>
      </c>
      <c r="M3770">
        <v>77127.87</v>
      </c>
      <c r="N3770">
        <v>34106.660000000003</v>
      </c>
    </row>
    <row r="3771" spans="1:14">
      <c r="A3771" t="s">
        <v>40</v>
      </c>
      <c r="B3771" t="s">
        <v>137</v>
      </c>
      <c r="C3771" t="s">
        <v>28</v>
      </c>
      <c r="D3771" t="s">
        <v>21</v>
      </c>
      <c r="E3771" t="s">
        <v>22</v>
      </c>
      <c r="F3771" s="18">
        <v>41103</v>
      </c>
      <c r="G3771">
        <v>884767901</v>
      </c>
      <c r="H3771" s="18">
        <v>41110</v>
      </c>
      <c r="I3771">
        <v>1338</v>
      </c>
      <c r="J3771">
        <v>205.7</v>
      </c>
      <c r="K3771">
        <v>117.11</v>
      </c>
      <c r="L3771">
        <v>275226.59999999998</v>
      </c>
      <c r="M3771">
        <v>156693.18</v>
      </c>
      <c r="N3771">
        <v>118533.42</v>
      </c>
    </row>
    <row r="3772" spans="1:14">
      <c r="A3772" t="s">
        <v>23</v>
      </c>
      <c r="B3772" t="s">
        <v>94</v>
      </c>
      <c r="C3772" t="s">
        <v>25</v>
      </c>
      <c r="D3772" t="s">
        <v>17</v>
      </c>
      <c r="E3772" t="s">
        <v>37</v>
      </c>
      <c r="F3772" s="18">
        <v>40578</v>
      </c>
      <c r="G3772">
        <v>985039174</v>
      </c>
      <c r="H3772" s="18">
        <v>40612</v>
      </c>
      <c r="I3772">
        <v>3836</v>
      </c>
      <c r="J3772">
        <v>47.45</v>
      </c>
      <c r="K3772">
        <v>31.79</v>
      </c>
      <c r="L3772">
        <v>182018.2</v>
      </c>
      <c r="M3772">
        <v>121946.44</v>
      </c>
      <c r="N3772">
        <v>60071.76</v>
      </c>
    </row>
    <row r="3773" spans="1:14">
      <c r="A3773" t="s">
        <v>14</v>
      </c>
      <c r="B3773" t="s">
        <v>173</v>
      </c>
      <c r="C3773" t="s">
        <v>43</v>
      </c>
      <c r="D3773" t="s">
        <v>21</v>
      </c>
      <c r="E3773" t="s">
        <v>18</v>
      </c>
      <c r="F3773" s="18">
        <v>41843</v>
      </c>
      <c r="G3773">
        <v>476187217</v>
      </c>
      <c r="H3773" s="18">
        <v>41866</v>
      </c>
      <c r="I3773">
        <v>3234</v>
      </c>
      <c r="J3773">
        <v>651.21</v>
      </c>
      <c r="K3773">
        <v>524.96</v>
      </c>
      <c r="L3773">
        <v>2106013.14</v>
      </c>
      <c r="M3773">
        <v>1697720.64</v>
      </c>
      <c r="N3773">
        <v>408292.5</v>
      </c>
    </row>
    <row r="3774" spans="1:14">
      <c r="A3774" t="s">
        <v>23</v>
      </c>
      <c r="B3774" t="s">
        <v>217</v>
      </c>
      <c r="C3774" t="s">
        <v>36</v>
      </c>
      <c r="D3774" t="s">
        <v>17</v>
      </c>
      <c r="E3774" t="s">
        <v>37</v>
      </c>
      <c r="F3774" s="18">
        <v>42324</v>
      </c>
      <c r="G3774">
        <v>522323358</v>
      </c>
      <c r="H3774" s="18">
        <v>42328</v>
      </c>
      <c r="I3774">
        <v>5944</v>
      </c>
      <c r="J3774">
        <v>109.28</v>
      </c>
      <c r="K3774">
        <v>35.840000000000003</v>
      </c>
      <c r="L3774">
        <v>649560.31999999995</v>
      </c>
      <c r="M3774">
        <v>213032.95999999999</v>
      </c>
      <c r="N3774">
        <v>436527.35999999999</v>
      </c>
    </row>
    <row r="3775" spans="1:14">
      <c r="A3775" t="s">
        <v>40</v>
      </c>
      <c r="B3775" t="s">
        <v>123</v>
      </c>
      <c r="C3775" t="s">
        <v>16</v>
      </c>
      <c r="D3775" t="s">
        <v>17</v>
      </c>
      <c r="E3775" t="s">
        <v>37</v>
      </c>
      <c r="F3775" s="18">
        <v>41217</v>
      </c>
      <c r="G3775">
        <v>557871425</v>
      </c>
      <c r="H3775" s="18">
        <v>41265</v>
      </c>
      <c r="I3775">
        <v>5407</v>
      </c>
      <c r="J3775">
        <v>255.28</v>
      </c>
      <c r="K3775">
        <v>159.41999999999999</v>
      </c>
      <c r="L3775">
        <v>1380298.96</v>
      </c>
      <c r="M3775">
        <v>861983.94</v>
      </c>
      <c r="N3775">
        <v>518315.02</v>
      </c>
    </row>
    <row r="3776" spans="1:14">
      <c r="A3776" t="s">
        <v>40</v>
      </c>
      <c r="B3776" t="s">
        <v>166</v>
      </c>
      <c r="C3776" t="s">
        <v>45</v>
      </c>
      <c r="D3776" t="s">
        <v>17</v>
      </c>
      <c r="E3776" t="s">
        <v>18</v>
      </c>
      <c r="F3776" s="18">
        <v>40872</v>
      </c>
      <c r="G3776">
        <v>537567746</v>
      </c>
      <c r="H3776" s="18">
        <v>40907</v>
      </c>
      <c r="I3776">
        <v>7097</v>
      </c>
      <c r="J3776">
        <v>437.2</v>
      </c>
      <c r="K3776">
        <v>263.33</v>
      </c>
      <c r="L3776">
        <v>3102808.4</v>
      </c>
      <c r="M3776">
        <v>1868853.01</v>
      </c>
      <c r="N3776">
        <v>1233955.3899999999</v>
      </c>
    </row>
    <row r="3777" spans="1:14">
      <c r="A3777" t="s">
        <v>23</v>
      </c>
      <c r="B3777" t="s">
        <v>105</v>
      </c>
      <c r="C3777" t="s">
        <v>71</v>
      </c>
      <c r="D3777" t="s">
        <v>21</v>
      </c>
      <c r="E3777" t="s">
        <v>18</v>
      </c>
      <c r="F3777" s="18">
        <v>42648</v>
      </c>
      <c r="G3777">
        <v>486461150</v>
      </c>
      <c r="H3777" s="18">
        <v>42687</v>
      </c>
      <c r="I3777">
        <v>3519</v>
      </c>
      <c r="J3777">
        <v>154.06</v>
      </c>
      <c r="K3777">
        <v>90.93</v>
      </c>
      <c r="L3777">
        <v>542137.14</v>
      </c>
      <c r="M3777">
        <v>319982.67</v>
      </c>
      <c r="N3777">
        <v>222154.47</v>
      </c>
    </row>
    <row r="3778" spans="1:14">
      <c r="A3778" t="s">
        <v>23</v>
      </c>
      <c r="B3778" t="s">
        <v>119</v>
      </c>
      <c r="C3778" t="s">
        <v>45</v>
      </c>
      <c r="D3778" t="s">
        <v>17</v>
      </c>
      <c r="E3778" t="s">
        <v>18</v>
      </c>
      <c r="F3778" s="18">
        <v>42759</v>
      </c>
      <c r="G3778">
        <v>949912965</v>
      </c>
      <c r="H3778" s="18">
        <v>42800</v>
      </c>
      <c r="I3778">
        <v>9210</v>
      </c>
      <c r="J3778">
        <v>437.2</v>
      </c>
      <c r="K3778">
        <v>263.33</v>
      </c>
      <c r="L3778">
        <v>4026612</v>
      </c>
      <c r="M3778">
        <v>2425269.2999999998</v>
      </c>
      <c r="N3778">
        <v>1601342.7</v>
      </c>
    </row>
    <row r="3779" spans="1:14">
      <c r="A3779" t="s">
        <v>26</v>
      </c>
      <c r="B3779" t="s">
        <v>146</v>
      </c>
      <c r="C3779" t="s">
        <v>33</v>
      </c>
      <c r="D3779" t="s">
        <v>21</v>
      </c>
      <c r="E3779" t="s">
        <v>22</v>
      </c>
      <c r="F3779" s="18">
        <v>41957</v>
      </c>
      <c r="G3779">
        <v>743597018</v>
      </c>
      <c r="H3779" s="18">
        <v>41972</v>
      </c>
      <c r="I3779">
        <v>5737</v>
      </c>
      <c r="J3779">
        <v>81.73</v>
      </c>
      <c r="K3779">
        <v>56.67</v>
      </c>
      <c r="L3779">
        <v>468885.01</v>
      </c>
      <c r="M3779">
        <v>325115.78999999998</v>
      </c>
      <c r="N3779">
        <v>143769.22</v>
      </c>
    </row>
    <row r="3780" spans="1:14">
      <c r="A3780" t="s">
        <v>23</v>
      </c>
      <c r="B3780" t="s">
        <v>168</v>
      </c>
      <c r="C3780" t="s">
        <v>59</v>
      </c>
      <c r="D3780" t="s">
        <v>17</v>
      </c>
      <c r="E3780" t="s">
        <v>29</v>
      </c>
      <c r="F3780" s="18">
        <v>41384</v>
      </c>
      <c r="G3780">
        <v>103499639</v>
      </c>
      <c r="H3780" s="18">
        <v>41431</v>
      </c>
      <c r="I3780">
        <v>6698</v>
      </c>
      <c r="J3780">
        <v>9.33</v>
      </c>
      <c r="K3780">
        <v>6.92</v>
      </c>
      <c r="L3780">
        <v>62492.34</v>
      </c>
      <c r="M3780">
        <v>46350.16</v>
      </c>
      <c r="N3780">
        <v>16142.18</v>
      </c>
    </row>
    <row r="3781" spans="1:14">
      <c r="A3781" t="s">
        <v>14</v>
      </c>
      <c r="B3781" t="s">
        <v>111</v>
      </c>
      <c r="C3781" t="s">
        <v>25</v>
      </c>
      <c r="D3781" t="s">
        <v>21</v>
      </c>
      <c r="E3781" t="s">
        <v>22</v>
      </c>
      <c r="F3781" s="18">
        <v>41185</v>
      </c>
      <c r="G3781">
        <v>235919654</v>
      </c>
      <c r="H3781" s="18">
        <v>41195</v>
      </c>
      <c r="I3781">
        <v>2723</v>
      </c>
      <c r="J3781">
        <v>47.45</v>
      </c>
      <c r="K3781">
        <v>31.79</v>
      </c>
      <c r="L3781">
        <v>129206.35</v>
      </c>
      <c r="M3781">
        <v>86564.17</v>
      </c>
      <c r="N3781">
        <v>42642.18</v>
      </c>
    </row>
    <row r="3782" spans="1:14">
      <c r="A3782" t="s">
        <v>26</v>
      </c>
      <c r="B3782" t="s">
        <v>203</v>
      </c>
      <c r="C3782" t="s">
        <v>16</v>
      </c>
      <c r="D3782" t="s">
        <v>17</v>
      </c>
      <c r="E3782" t="s">
        <v>22</v>
      </c>
      <c r="F3782" s="18">
        <v>41899</v>
      </c>
      <c r="G3782">
        <v>167468392</v>
      </c>
      <c r="H3782" s="18">
        <v>41941</v>
      </c>
      <c r="I3782">
        <v>6474</v>
      </c>
      <c r="J3782">
        <v>255.28</v>
      </c>
      <c r="K3782">
        <v>159.41999999999999</v>
      </c>
      <c r="L3782">
        <v>1652682.72</v>
      </c>
      <c r="M3782">
        <v>1032085.08</v>
      </c>
      <c r="N3782">
        <v>620597.64</v>
      </c>
    </row>
    <row r="3783" spans="1:14">
      <c r="A3783" t="s">
        <v>14</v>
      </c>
      <c r="B3783" t="s">
        <v>152</v>
      </c>
      <c r="C3783" t="s">
        <v>28</v>
      </c>
      <c r="D3783" t="s">
        <v>17</v>
      </c>
      <c r="E3783" t="s">
        <v>22</v>
      </c>
      <c r="F3783" s="18">
        <v>40300</v>
      </c>
      <c r="G3783">
        <v>795069682</v>
      </c>
      <c r="H3783" s="18">
        <v>40317</v>
      </c>
      <c r="I3783">
        <v>7642</v>
      </c>
      <c r="J3783">
        <v>205.7</v>
      </c>
      <c r="K3783">
        <v>117.11</v>
      </c>
      <c r="L3783">
        <v>1571959.4</v>
      </c>
      <c r="M3783">
        <v>894954.62</v>
      </c>
      <c r="N3783">
        <v>677004.78</v>
      </c>
    </row>
    <row r="3784" spans="1:14">
      <c r="A3784" t="s">
        <v>40</v>
      </c>
      <c r="B3784" t="s">
        <v>200</v>
      </c>
      <c r="C3784" t="s">
        <v>50</v>
      </c>
      <c r="D3784" t="s">
        <v>21</v>
      </c>
      <c r="E3784" t="s">
        <v>29</v>
      </c>
      <c r="F3784" s="18">
        <v>41852</v>
      </c>
      <c r="G3784">
        <v>835959851</v>
      </c>
      <c r="H3784" s="18">
        <v>41878</v>
      </c>
      <c r="I3784">
        <v>7952</v>
      </c>
      <c r="J3784">
        <v>421.89</v>
      </c>
      <c r="K3784">
        <v>364.69</v>
      </c>
      <c r="L3784">
        <v>3354869.28</v>
      </c>
      <c r="M3784">
        <v>2900014.88</v>
      </c>
      <c r="N3784">
        <v>454854.40000000002</v>
      </c>
    </row>
    <row r="3785" spans="1:14">
      <c r="A3785" t="s">
        <v>23</v>
      </c>
      <c r="B3785" t="s">
        <v>198</v>
      </c>
      <c r="C3785" t="s">
        <v>33</v>
      </c>
      <c r="D3785" t="s">
        <v>21</v>
      </c>
      <c r="E3785" t="s">
        <v>22</v>
      </c>
      <c r="F3785" s="18">
        <v>42727</v>
      </c>
      <c r="G3785">
        <v>877687728</v>
      </c>
      <c r="H3785" s="18">
        <v>42773</v>
      </c>
      <c r="I3785">
        <v>6158</v>
      </c>
      <c r="J3785">
        <v>81.73</v>
      </c>
      <c r="K3785">
        <v>56.67</v>
      </c>
      <c r="L3785">
        <v>503293.34</v>
      </c>
      <c r="M3785">
        <v>348973.86</v>
      </c>
      <c r="N3785">
        <v>154319.48000000001</v>
      </c>
    </row>
    <row r="3786" spans="1:14">
      <c r="A3786" t="s">
        <v>40</v>
      </c>
      <c r="B3786" t="s">
        <v>184</v>
      </c>
      <c r="C3786" t="s">
        <v>33</v>
      </c>
      <c r="D3786" t="s">
        <v>17</v>
      </c>
      <c r="E3786" t="s">
        <v>29</v>
      </c>
      <c r="F3786" s="18">
        <v>42249</v>
      </c>
      <c r="G3786">
        <v>228114640</v>
      </c>
      <c r="H3786" s="18">
        <v>42263</v>
      </c>
      <c r="I3786">
        <v>3046</v>
      </c>
      <c r="J3786">
        <v>81.73</v>
      </c>
      <c r="K3786">
        <v>56.67</v>
      </c>
      <c r="L3786">
        <v>248949.58</v>
      </c>
      <c r="M3786">
        <v>172616.82</v>
      </c>
      <c r="N3786">
        <v>76332.759999999995</v>
      </c>
    </row>
    <row r="3787" spans="1:14">
      <c r="A3787" t="s">
        <v>14</v>
      </c>
      <c r="B3787" t="s">
        <v>62</v>
      </c>
      <c r="C3787" t="s">
        <v>36</v>
      </c>
      <c r="D3787" t="s">
        <v>21</v>
      </c>
      <c r="E3787" t="s">
        <v>18</v>
      </c>
      <c r="F3787" s="18">
        <v>41518</v>
      </c>
      <c r="G3787">
        <v>965414416</v>
      </c>
      <c r="H3787" s="18">
        <v>41530</v>
      </c>
      <c r="I3787">
        <v>6434</v>
      </c>
      <c r="J3787">
        <v>109.28</v>
      </c>
      <c r="K3787">
        <v>35.840000000000003</v>
      </c>
      <c r="L3787">
        <v>703107.52</v>
      </c>
      <c r="M3787">
        <v>230594.56</v>
      </c>
      <c r="N3787">
        <v>472512.96</v>
      </c>
    </row>
    <row r="3788" spans="1:14">
      <c r="A3788" t="s">
        <v>23</v>
      </c>
      <c r="B3788" t="s">
        <v>179</v>
      </c>
      <c r="C3788" t="s">
        <v>16</v>
      </c>
      <c r="D3788" t="s">
        <v>21</v>
      </c>
      <c r="E3788" t="s">
        <v>37</v>
      </c>
      <c r="F3788" s="18">
        <v>42019</v>
      </c>
      <c r="G3788">
        <v>288073384</v>
      </c>
      <c r="H3788" s="18">
        <v>42051</v>
      </c>
      <c r="I3788">
        <v>6171</v>
      </c>
      <c r="J3788">
        <v>255.28</v>
      </c>
      <c r="K3788">
        <v>159.41999999999999</v>
      </c>
      <c r="L3788">
        <v>1575332.88</v>
      </c>
      <c r="M3788">
        <v>983780.82</v>
      </c>
      <c r="N3788">
        <v>591552.06000000006</v>
      </c>
    </row>
    <row r="3789" spans="1:14">
      <c r="A3789" t="s">
        <v>14</v>
      </c>
      <c r="B3789" t="s">
        <v>173</v>
      </c>
      <c r="C3789" t="s">
        <v>50</v>
      </c>
      <c r="D3789" t="s">
        <v>17</v>
      </c>
      <c r="E3789" t="s">
        <v>37</v>
      </c>
      <c r="F3789" s="18">
        <v>41481</v>
      </c>
      <c r="G3789">
        <v>864890372</v>
      </c>
      <c r="H3789" s="18">
        <v>41483</v>
      </c>
      <c r="I3789">
        <v>9136</v>
      </c>
      <c r="J3789">
        <v>421.89</v>
      </c>
      <c r="K3789">
        <v>364.69</v>
      </c>
      <c r="L3789">
        <v>3854387.04</v>
      </c>
      <c r="M3789">
        <v>3331807.84</v>
      </c>
      <c r="N3789">
        <v>522579.20000000001</v>
      </c>
    </row>
    <row r="3790" spans="1:14">
      <c r="A3790" t="s">
        <v>14</v>
      </c>
      <c r="B3790" t="s">
        <v>157</v>
      </c>
      <c r="C3790" t="s">
        <v>28</v>
      </c>
      <c r="D3790" t="s">
        <v>21</v>
      </c>
      <c r="E3790" t="s">
        <v>29</v>
      </c>
      <c r="F3790" s="18">
        <v>40785</v>
      </c>
      <c r="G3790">
        <v>484976708</v>
      </c>
      <c r="H3790" s="18">
        <v>40802</v>
      </c>
      <c r="I3790">
        <v>4240</v>
      </c>
      <c r="J3790">
        <v>205.7</v>
      </c>
      <c r="K3790">
        <v>117.11</v>
      </c>
      <c r="L3790">
        <v>872168</v>
      </c>
      <c r="M3790">
        <v>496546.4</v>
      </c>
      <c r="N3790">
        <v>375621.6</v>
      </c>
    </row>
    <row r="3791" spans="1:14">
      <c r="A3791" t="s">
        <v>23</v>
      </c>
      <c r="B3791" t="s">
        <v>105</v>
      </c>
      <c r="C3791" t="s">
        <v>79</v>
      </c>
      <c r="D3791" t="s">
        <v>17</v>
      </c>
      <c r="E3791" t="s">
        <v>37</v>
      </c>
      <c r="F3791" s="18">
        <v>42585</v>
      </c>
      <c r="G3791">
        <v>607756221</v>
      </c>
      <c r="H3791" s="18">
        <v>42593</v>
      </c>
      <c r="I3791">
        <v>7426</v>
      </c>
      <c r="J3791">
        <v>668.27</v>
      </c>
      <c r="K3791">
        <v>502.54</v>
      </c>
      <c r="L3791">
        <v>4962573.0199999996</v>
      </c>
      <c r="M3791">
        <v>3731862.04</v>
      </c>
      <c r="N3791">
        <v>1230710.98</v>
      </c>
    </row>
    <row r="3792" spans="1:14">
      <c r="A3792" t="s">
        <v>14</v>
      </c>
      <c r="B3792" t="s">
        <v>15</v>
      </c>
      <c r="C3792" t="s">
        <v>16</v>
      </c>
      <c r="D3792" t="s">
        <v>17</v>
      </c>
      <c r="E3792" t="s">
        <v>22</v>
      </c>
      <c r="F3792" s="18">
        <v>41625</v>
      </c>
      <c r="G3792">
        <v>512965238</v>
      </c>
      <c r="H3792" s="18">
        <v>41646</v>
      </c>
      <c r="I3792">
        <v>6668</v>
      </c>
      <c r="J3792">
        <v>255.28</v>
      </c>
      <c r="K3792">
        <v>159.41999999999999</v>
      </c>
      <c r="L3792">
        <v>1702207.04</v>
      </c>
      <c r="M3792">
        <v>1063012.56</v>
      </c>
      <c r="N3792">
        <v>639194.48</v>
      </c>
    </row>
    <row r="3793" spans="1:14">
      <c r="A3793" t="s">
        <v>31</v>
      </c>
      <c r="B3793" t="s">
        <v>149</v>
      </c>
      <c r="C3793" t="s">
        <v>20</v>
      </c>
      <c r="D3793" t="s">
        <v>17</v>
      </c>
      <c r="E3793" t="s">
        <v>22</v>
      </c>
      <c r="F3793" s="18">
        <v>42721</v>
      </c>
      <c r="G3793">
        <v>450652587</v>
      </c>
      <c r="H3793" s="18">
        <v>42760</v>
      </c>
      <c r="I3793">
        <v>6970</v>
      </c>
      <c r="J3793">
        <v>152.58000000000001</v>
      </c>
      <c r="K3793">
        <v>97.44</v>
      </c>
      <c r="L3793">
        <v>1063482.6000000001</v>
      </c>
      <c r="M3793">
        <v>679156.8</v>
      </c>
      <c r="N3793">
        <v>384325.8</v>
      </c>
    </row>
    <row r="3794" spans="1:14">
      <c r="A3794" t="s">
        <v>23</v>
      </c>
      <c r="B3794" t="s">
        <v>116</v>
      </c>
      <c r="C3794" t="s">
        <v>79</v>
      </c>
      <c r="D3794" t="s">
        <v>17</v>
      </c>
      <c r="E3794" t="s">
        <v>37</v>
      </c>
      <c r="F3794" s="18">
        <v>42779</v>
      </c>
      <c r="G3794">
        <v>291179597</v>
      </c>
      <c r="H3794" s="18">
        <v>42786</v>
      </c>
      <c r="I3794">
        <v>5368</v>
      </c>
      <c r="J3794">
        <v>668.27</v>
      </c>
      <c r="K3794">
        <v>502.54</v>
      </c>
      <c r="L3794">
        <v>3587273.36</v>
      </c>
      <c r="M3794">
        <v>2697634.72</v>
      </c>
      <c r="N3794">
        <v>889638.64</v>
      </c>
    </row>
    <row r="3795" spans="1:14">
      <c r="A3795" t="s">
        <v>23</v>
      </c>
      <c r="B3795" t="s">
        <v>83</v>
      </c>
      <c r="C3795" t="s">
        <v>59</v>
      </c>
      <c r="D3795" t="s">
        <v>17</v>
      </c>
      <c r="E3795" t="s">
        <v>29</v>
      </c>
      <c r="F3795" s="18">
        <v>40476</v>
      </c>
      <c r="G3795">
        <v>875220096</v>
      </c>
      <c r="H3795" s="18">
        <v>40488</v>
      </c>
      <c r="I3795">
        <v>5930</v>
      </c>
      <c r="J3795">
        <v>9.33</v>
      </c>
      <c r="K3795">
        <v>6.92</v>
      </c>
      <c r="L3795">
        <v>55326.9</v>
      </c>
      <c r="M3795">
        <v>41035.599999999999</v>
      </c>
      <c r="N3795">
        <v>14291.3</v>
      </c>
    </row>
    <row r="3796" spans="1:14">
      <c r="A3796" t="s">
        <v>40</v>
      </c>
      <c r="B3796" t="s">
        <v>97</v>
      </c>
      <c r="C3796" t="s">
        <v>36</v>
      </c>
      <c r="D3796" t="s">
        <v>21</v>
      </c>
      <c r="E3796" t="s">
        <v>37</v>
      </c>
      <c r="F3796" s="18">
        <v>40410</v>
      </c>
      <c r="G3796">
        <v>863760411</v>
      </c>
      <c r="H3796" s="18">
        <v>40411</v>
      </c>
      <c r="I3796">
        <v>4755</v>
      </c>
      <c r="J3796">
        <v>109.28</v>
      </c>
      <c r="K3796">
        <v>35.840000000000003</v>
      </c>
      <c r="L3796">
        <v>519626.4</v>
      </c>
      <c r="M3796">
        <v>170419.20000000001</v>
      </c>
      <c r="N3796">
        <v>349207.2</v>
      </c>
    </row>
    <row r="3797" spans="1:14">
      <c r="A3797" t="s">
        <v>40</v>
      </c>
      <c r="B3797" t="s">
        <v>169</v>
      </c>
      <c r="C3797" t="s">
        <v>20</v>
      </c>
      <c r="D3797" t="s">
        <v>21</v>
      </c>
      <c r="E3797" t="s">
        <v>37</v>
      </c>
      <c r="F3797" s="18">
        <v>40656</v>
      </c>
      <c r="G3797">
        <v>788099372</v>
      </c>
      <c r="H3797" s="18">
        <v>40668</v>
      </c>
      <c r="I3797">
        <v>4972</v>
      </c>
      <c r="J3797">
        <v>152.58000000000001</v>
      </c>
      <c r="K3797">
        <v>97.44</v>
      </c>
      <c r="L3797">
        <v>758627.76</v>
      </c>
      <c r="M3797">
        <v>484471.68</v>
      </c>
      <c r="N3797">
        <v>274156.08</v>
      </c>
    </row>
    <row r="3798" spans="1:14">
      <c r="A3798" t="s">
        <v>23</v>
      </c>
      <c r="B3798" t="s">
        <v>179</v>
      </c>
      <c r="C3798" t="s">
        <v>79</v>
      </c>
      <c r="D3798" t="s">
        <v>21</v>
      </c>
      <c r="E3798" t="s">
        <v>22</v>
      </c>
      <c r="F3798" s="18">
        <v>42440</v>
      </c>
      <c r="G3798">
        <v>799848306</v>
      </c>
      <c r="H3798" s="18">
        <v>42483</v>
      </c>
      <c r="I3798">
        <v>1743</v>
      </c>
      <c r="J3798">
        <v>668.27</v>
      </c>
      <c r="K3798">
        <v>502.54</v>
      </c>
      <c r="L3798">
        <v>1164794.6100000001</v>
      </c>
      <c r="M3798">
        <v>875927.22</v>
      </c>
      <c r="N3798">
        <v>288867.39</v>
      </c>
    </row>
    <row r="3799" spans="1:14">
      <c r="A3799" t="s">
        <v>31</v>
      </c>
      <c r="B3799" t="s">
        <v>73</v>
      </c>
      <c r="C3799" t="s">
        <v>50</v>
      </c>
      <c r="D3799" t="s">
        <v>17</v>
      </c>
      <c r="E3799" t="s">
        <v>18</v>
      </c>
      <c r="F3799" s="18">
        <v>40463</v>
      </c>
      <c r="G3799">
        <v>220931041</v>
      </c>
      <c r="H3799" s="18">
        <v>40495</v>
      </c>
      <c r="I3799">
        <v>7259</v>
      </c>
      <c r="J3799">
        <v>421.89</v>
      </c>
      <c r="K3799">
        <v>364.69</v>
      </c>
      <c r="L3799">
        <v>3062499.51</v>
      </c>
      <c r="M3799">
        <v>2647284.71</v>
      </c>
      <c r="N3799">
        <v>415214.8</v>
      </c>
    </row>
    <row r="3800" spans="1:14">
      <c r="A3800" t="s">
        <v>23</v>
      </c>
      <c r="B3800" t="s">
        <v>24</v>
      </c>
      <c r="C3800" t="s">
        <v>50</v>
      </c>
      <c r="D3800" t="s">
        <v>21</v>
      </c>
      <c r="E3800" t="s">
        <v>18</v>
      </c>
      <c r="F3800" s="18">
        <v>40882</v>
      </c>
      <c r="G3800">
        <v>693583905</v>
      </c>
      <c r="H3800" s="18">
        <v>40914</v>
      </c>
      <c r="I3800">
        <v>5745</v>
      </c>
      <c r="J3800">
        <v>421.89</v>
      </c>
      <c r="K3800">
        <v>364.69</v>
      </c>
      <c r="L3800">
        <v>2423758.0499999998</v>
      </c>
      <c r="M3800">
        <v>2095144.05</v>
      </c>
      <c r="N3800">
        <v>328614</v>
      </c>
    </row>
    <row r="3801" spans="1:14">
      <c r="A3801" t="s">
        <v>40</v>
      </c>
      <c r="B3801" t="s">
        <v>169</v>
      </c>
      <c r="C3801" t="s">
        <v>36</v>
      </c>
      <c r="D3801" t="s">
        <v>17</v>
      </c>
      <c r="E3801" t="s">
        <v>22</v>
      </c>
      <c r="F3801" s="18">
        <v>40557</v>
      </c>
      <c r="G3801">
        <v>330355727</v>
      </c>
      <c r="H3801" s="18">
        <v>40588</v>
      </c>
      <c r="I3801">
        <v>8456</v>
      </c>
      <c r="J3801">
        <v>109.28</v>
      </c>
      <c r="K3801">
        <v>35.840000000000003</v>
      </c>
      <c r="L3801">
        <v>924071.68</v>
      </c>
      <c r="M3801">
        <v>303063.03999999998</v>
      </c>
      <c r="N3801">
        <v>621008.64000000001</v>
      </c>
    </row>
    <row r="3802" spans="1:14">
      <c r="A3802" t="s">
        <v>34</v>
      </c>
      <c r="B3802" t="s">
        <v>154</v>
      </c>
      <c r="C3802" t="s">
        <v>45</v>
      </c>
      <c r="D3802" t="s">
        <v>21</v>
      </c>
      <c r="E3802" t="s">
        <v>37</v>
      </c>
      <c r="F3802" s="18">
        <v>42274</v>
      </c>
      <c r="G3802">
        <v>464107835</v>
      </c>
      <c r="H3802" s="18">
        <v>42306</v>
      </c>
      <c r="I3802">
        <v>8677</v>
      </c>
      <c r="J3802">
        <v>437.2</v>
      </c>
      <c r="K3802">
        <v>263.33</v>
      </c>
      <c r="L3802">
        <v>3793584.4</v>
      </c>
      <c r="M3802">
        <v>2284914.41</v>
      </c>
      <c r="N3802">
        <v>1508669.99</v>
      </c>
    </row>
    <row r="3803" spans="1:14">
      <c r="A3803" t="s">
        <v>26</v>
      </c>
      <c r="B3803" t="s">
        <v>107</v>
      </c>
      <c r="C3803" t="s">
        <v>20</v>
      </c>
      <c r="D3803" t="s">
        <v>21</v>
      </c>
      <c r="E3803" t="s">
        <v>22</v>
      </c>
      <c r="F3803" s="18">
        <v>42289</v>
      </c>
      <c r="G3803">
        <v>698014056</v>
      </c>
      <c r="H3803" s="18">
        <v>42315</v>
      </c>
      <c r="I3803">
        <v>6726</v>
      </c>
      <c r="J3803">
        <v>152.58000000000001</v>
      </c>
      <c r="K3803">
        <v>97.44</v>
      </c>
      <c r="L3803">
        <v>1026253.08</v>
      </c>
      <c r="M3803">
        <v>655381.43999999994</v>
      </c>
      <c r="N3803">
        <v>370871.64</v>
      </c>
    </row>
    <row r="3804" spans="1:14">
      <c r="A3804" t="s">
        <v>40</v>
      </c>
      <c r="B3804" t="s">
        <v>165</v>
      </c>
      <c r="C3804" t="s">
        <v>43</v>
      </c>
      <c r="D3804" t="s">
        <v>21</v>
      </c>
      <c r="E3804" t="s">
        <v>29</v>
      </c>
      <c r="F3804" s="18">
        <v>42780</v>
      </c>
      <c r="G3804">
        <v>255560719</v>
      </c>
      <c r="H3804" s="18">
        <v>42799</v>
      </c>
      <c r="I3804">
        <v>4951</v>
      </c>
      <c r="J3804">
        <v>651.21</v>
      </c>
      <c r="K3804">
        <v>524.96</v>
      </c>
      <c r="L3804">
        <v>3224140.71</v>
      </c>
      <c r="M3804">
        <v>2599076.96</v>
      </c>
      <c r="N3804">
        <v>625063.75</v>
      </c>
    </row>
    <row r="3805" spans="1:14">
      <c r="A3805" t="s">
        <v>14</v>
      </c>
      <c r="B3805" t="s">
        <v>19</v>
      </c>
      <c r="C3805" t="s">
        <v>36</v>
      </c>
      <c r="D3805" t="s">
        <v>17</v>
      </c>
      <c r="E3805" t="s">
        <v>37</v>
      </c>
      <c r="F3805" s="18">
        <v>42167</v>
      </c>
      <c r="G3805">
        <v>230546653</v>
      </c>
      <c r="H3805" s="18">
        <v>42169</v>
      </c>
      <c r="I3805">
        <v>2733</v>
      </c>
      <c r="J3805">
        <v>109.28</v>
      </c>
      <c r="K3805">
        <v>35.840000000000003</v>
      </c>
      <c r="L3805">
        <v>298662.24</v>
      </c>
      <c r="M3805">
        <v>97950.720000000001</v>
      </c>
      <c r="N3805">
        <v>200711.52</v>
      </c>
    </row>
    <row r="3806" spans="1:14">
      <c r="A3806" t="s">
        <v>23</v>
      </c>
      <c r="B3806" t="s">
        <v>175</v>
      </c>
      <c r="C3806" t="s">
        <v>50</v>
      </c>
      <c r="D3806" t="s">
        <v>17</v>
      </c>
      <c r="E3806" t="s">
        <v>22</v>
      </c>
      <c r="F3806" s="18">
        <v>42022</v>
      </c>
      <c r="G3806">
        <v>437083184</v>
      </c>
      <c r="H3806" s="18">
        <v>42054</v>
      </c>
      <c r="I3806">
        <v>1482</v>
      </c>
      <c r="J3806">
        <v>421.89</v>
      </c>
      <c r="K3806">
        <v>364.69</v>
      </c>
      <c r="L3806">
        <v>625240.98</v>
      </c>
      <c r="M3806">
        <v>540470.57999999996</v>
      </c>
      <c r="N3806">
        <v>84770.4</v>
      </c>
    </row>
    <row r="3807" spans="1:14">
      <c r="A3807" t="s">
        <v>23</v>
      </c>
      <c r="B3807" t="s">
        <v>178</v>
      </c>
      <c r="C3807" t="s">
        <v>71</v>
      </c>
      <c r="D3807" t="s">
        <v>21</v>
      </c>
      <c r="E3807" t="s">
        <v>22</v>
      </c>
      <c r="F3807" s="18">
        <v>42926</v>
      </c>
      <c r="G3807">
        <v>759594142</v>
      </c>
      <c r="H3807" s="18">
        <v>42928</v>
      </c>
      <c r="I3807">
        <v>9641</v>
      </c>
      <c r="J3807">
        <v>154.06</v>
      </c>
      <c r="K3807">
        <v>90.93</v>
      </c>
      <c r="L3807">
        <v>1485292.46</v>
      </c>
      <c r="M3807">
        <v>876656.13</v>
      </c>
      <c r="N3807">
        <v>608636.32999999996</v>
      </c>
    </row>
    <row r="3808" spans="1:14">
      <c r="A3808" t="s">
        <v>23</v>
      </c>
      <c r="B3808" t="s">
        <v>138</v>
      </c>
      <c r="C3808" t="s">
        <v>79</v>
      </c>
      <c r="D3808" t="s">
        <v>17</v>
      </c>
      <c r="E3808" t="s">
        <v>29</v>
      </c>
      <c r="F3808" s="18">
        <v>40314</v>
      </c>
      <c r="G3808">
        <v>702815854</v>
      </c>
      <c r="H3808" s="18">
        <v>40335</v>
      </c>
      <c r="I3808">
        <v>7684</v>
      </c>
      <c r="J3808">
        <v>668.27</v>
      </c>
      <c r="K3808">
        <v>502.54</v>
      </c>
      <c r="L3808">
        <v>5134986.68</v>
      </c>
      <c r="M3808">
        <v>3861517.36</v>
      </c>
      <c r="N3808">
        <v>1273469.32</v>
      </c>
    </row>
    <row r="3809" spans="1:14">
      <c r="A3809" t="s">
        <v>14</v>
      </c>
      <c r="B3809" t="s">
        <v>115</v>
      </c>
      <c r="C3809" t="s">
        <v>28</v>
      </c>
      <c r="D3809" t="s">
        <v>21</v>
      </c>
      <c r="E3809" t="s">
        <v>37</v>
      </c>
      <c r="F3809" s="18">
        <v>42459</v>
      </c>
      <c r="G3809">
        <v>741797149</v>
      </c>
      <c r="H3809" s="18">
        <v>42493</v>
      </c>
      <c r="I3809">
        <v>3116</v>
      </c>
      <c r="J3809">
        <v>205.7</v>
      </c>
      <c r="K3809">
        <v>117.11</v>
      </c>
      <c r="L3809">
        <v>640961.19999999995</v>
      </c>
      <c r="M3809">
        <v>364914.76</v>
      </c>
      <c r="N3809">
        <v>276046.44</v>
      </c>
    </row>
    <row r="3810" spans="1:14">
      <c r="A3810" t="s">
        <v>23</v>
      </c>
      <c r="B3810" t="s">
        <v>175</v>
      </c>
      <c r="C3810" t="s">
        <v>20</v>
      </c>
      <c r="D3810" t="s">
        <v>17</v>
      </c>
      <c r="E3810" t="s">
        <v>22</v>
      </c>
      <c r="F3810" s="18">
        <v>41426</v>
      </c>
      <c r="G3810">
        <v>971899354</v>
      </c>
      <c r="H3810" s="18">
        <v>41426</v>
      </c>
      <c r="I3810">
        <v>5471</v>
      </c>
      <c r="J3810">
        <v>152.58000000000001</v>
      </c>
      <c r="K3810">
        <v>97.44</v>
      </c>
      <c r="L3810">
        <v>834765.18</v>
      </c>
      <c r="M3810">
        <v>533094.24</v>
      </c>
      <c r="N3810">
        <v>301670.94</v>
      </c>
    </row>
    <row r="3811" spans="1:14">
      <c r="A3811" t="s">
        <v>14</v>
      </c>
      <c r="B3811" t="s">
        <v>47</v>
      </c>
      <c r="C3811" t="s">
        <v>71</v>
      </c>
      <c r="D3811" t="s">
        <v>17</v>
      </c>
      <c r="E3811" t="s">
        <v>18</v>
      </c>
      <c r="F3811" s="18">
        <v>42116</v>
      </c>
      <c r="G3811">
        <v>658796298</v>
      </c>
      <c r="H3811" s="18">
        <v>42133</v>
      </c>
      <c r="I3811">
        <v>1319</v>
      </c>
      <c r="J3811">
        <v>154.06</v>
      </c>
      <c r="K3811">
        <v>90.93</v>
      </c>
      <c r="L3811">
        <v>203205.14</v>
      </c>
      <c r="M3811">
        <v>119936.67</v>
      </c>
      <c r="N3811">
        <v>83268.47</v>
      </c>
    </row>
    <row r="3812" spans="1:14">
      <c r="A3812" t="s">
        <v>14</v>
      </c>
      <c r="B3812" t="s">
        <v>111</v>
      </c>
      <c r="C3812" t="s">
        <v>33</v>
      </c>
      <c r="D3812" t="s">
        <v>17</v>
      </c>
      <c r="E3812" t="s">
        <v>29</v>
      </c>
      <c r="F3812" s="18">
        <v>41522</v>
      </c>
      <c r="G3812">
        <v>488474309</v>
      </c>
      <c r="H3812" s="18">
        <v>41568</v>
      </c>
      <c r="I3812">
        <v>9258</v>
      </c>
      <c r="J3812">
        <v>81.73</v>
      </c>
      <c r="K3812">
        <v>56.67</v>
      </c>
      <c r="L3812">
        <v>756656.34</v>
      </c>
      <c r="M3812">
        <v>524650.86</v>
      </c>
      <c r="N3812">
        <v>232005.48</v>
      </c>
    </row>
    <row r="3813" spans="1:14">
      <c r="A3813" t="s">
        <v>31</v>
      </c>
      <c r="B3813" t="s">
        <v>133</v>
      </c>
      <c r="C3813" t="s">
        <v>16</v>
      </c>
      <c r="D3813" t="s">
        <v>21</v>
      </c>
      <c r="E3813" t="s">
        <v>29</v>
      </c>
      <c r="F3813" s="18">
        <v>41174</v>
      </c>
      <c r="G3813">
        <v>317232215</v>
      </c>
      <c r="H3813" s="18">
        <v>41209</v>
      </c>
      <c r="I3813">
        <v>4917</v>
      </c>
      <c r="J3813">
        <v>255.28</v>
      </c>
      <c r="K3813">
        <v>159.41999999999999</v>
      </c>
      <c r="L3813">
        <v>1255211.76</v>
      </c>
      <c r="M3813">
        <v>783868.14</v>
      </c>
      <c r="N3813">
        <v>471343.62</v>
      </c>
    </row>
    <row r="3814" spans="1:14">
      <c r="A3814" t="s">
        <v>23</v>
      </c>
      <c r="B3814" t="s">
        <v>24</v>
      </c>
      <c r="C3814" t="s">
        <v>43</v>
      </c>
      <c r="D3814" t="s">
        <v>17</v>
      </c>
      <c r="E3814" t="s">
        <v>18</v>
      </c>
      <c r="F3814" s="18">
        <v>40225</v>
      </c>
      <c r="G3814">
        <v>521681344</v>
      </c>
      <c r="H3814" s="18">
        <v>40271</v>
      </c>
      <c r="I3814">
        <v>5957</v>
      </c>
      <c r="J3814">
        <v>651.21</v>
      </c>
      <c r="K3814">
        <v>524.96</v>
      </c>
      <c r="L3814">
        <v>3879257.97</v>
      </c>
      <c r="M3814">
        <v>3127186.72</v>
      </c>
      <c r="N3814">
        <v>752071.25</v>
      </c>
    </row>
    <row r="3815" spans="1:14">
      <c r="A3815" t="s">
        <v>31</v>
      </c>
      <c r="B3815" t="s">
        <v>96</v>
      </c>
      <c r="C3815" t="s">
        <v>25</v>
      </c>
      <c r="D3815" t="s">
        <v>17</v>
      </c>
      <c r="E3815" t="s">
        <v>29</v>
      </c>
      <c r="F3815" s="18">
        <v>42366</v>
      </c>
      <c r="G3815">
        <v>648745524</v>
      </c>
      <c r="H3815" s="18">
        <v>42396</v>
      </c>
      <c r="I3815">
        <v>7072</v>
      </c>
      <c r="J3815">
        <v>47.45</v>
      </c>
      <c r="K3815">
        <v>31.79</v>
      </c>
      <c r="L3815">
        <v>335566.4</v>
      </c>
      <c r="M3815">
        <v>224818.88</v>
      </c>
      <c r="N3815">
        <v>110747.52</v>
      </c>
    </row>
    <row r="3816" spans="1:14">
      <c r="A3816" t="s">
        <v>40</v>
      </c>
      <c r="B3816" t="s">
        <v>109</v>
      </c>
      <c r="C3816" t="s">
        <v>71</v>
      </c>
      <c r="D3816" t="s">
        <v>21</v>
      </c>
      <c r="E3816" t="s">
        <v>22</v>
      </c>
      <c r="F3816" s="18">
        <v>40613</v>
      </c>
      <c r="G3816">
        <v>765661084</v>
      </c>
      <c r="H3816" s="18">
        <v>40614</v>
      </c>
      <c r="I3816">
        <v>4984</v>
      </c>
      <c r="J3816">
        <v>154.06</v>
      </c>
      <c r="K3816">
        <v>90.93</v>
      </c>
      <c r="L3816">
        <v>767835.04</v>
      </c>
      <c r="M3816">
        <v>453195.12</v>
      </c>
      <c r="N3816">
        <v>314639.92</v>
      </c>
    </row>
    <row r="3817" spans="1:14">
      <c r="A3817" t="s">
        <v>40</v>
      </c>
      <c r="B3817" t="s">
        <v>65</v>
      </c>
      <c r="C3817" t="s">
        <v>79</v>
      </c>
      <c r="D3817" t="s">
        <v>17</v>
      </c>
      <c r="E3817" t="s">
        <v>29</v>
      </c>
      <c r="F3817" s="18">
        <v>40819</v>
      </c>
      <c r="G3817">
        <v>109976851</v>
      </c>
      <c r="H3817" s="18">
        <v>40830</v>
      </c>
      <c r="I3817">
        <v>3449</v>
      </c>
      <c r="J3817">
        <v>668.27</v>
      </c>
      <c r="K3817">
        <v>502.54</v>
      </c>
      <c r="L3817">
        <v>2304863.23</v>
      </c>
      <c r="M3817">
        <v>1733260.46</v>
      </c>
      <c r="N3817">
        <v>571602.77</v>
      </c>
    </row>
    <row r="3818" spans="1:14">
      <c r="A3818" t="s">
        <v>23</v>
      </c>
      <c r="B3818" t="s">
        <v>192</v>
      </c>
      <c r="C3818" t="s">
        <v>43</v>
      </c>
      <c r="D3818" t="s">
        <v>21</v>
      </c>
      <c r="E3818" t="s">
        <v>29</v>
      </c>
      <c r="F3818" s="18">
        <v>40926</v>
      </c>
      <c r="G3818">
        <v>239554154</v>
      </c>
      <c r="H3818" s="18">
        <v>40952</v>
      </c>
      <c r="I3818">
        <v>8253</v>
      </c>
      <c r="J3818">
        <v>651.21</v>
      </c>
      <c r="K3818">
        <v>524.96</v>
      </c>
      <c r="L3818">
        <v>5374436.1299999999</v>
      </c>
      <c r="M3818">
        <v>4332494.88</v>
      </c>
      <c r="N3818">
        <v>1041941.25</v>
      </c>
    </row>
    <row r="3819" spans="1:14">
      <c r="A3819" t="s">
        <v>23</v>
      </c>
      <c r="B3819" t="s">
        <v>155</v>
      </c>
      <c r="C3819" t="s">
        <v>43</v>
      </c>
      <c r="D3819" t="s">
        <v>17</v>
      </c>
      <c r="E3819" t="s">
        <v>18</v>
      </c>
      <c r="F3819" s="18">
        <v>40650</v>
      </c>
      <c r="G3819">
        <v>982566821</v>
      </c>
      <c r="H3819" s="18">
        <v>40699</v>
      </c>
      <c r="I3819">
        <v>2212</v>
      </c>
      <c r="J3819">
        <v>651.21</v>
      </c>
      <c r="K3819">
        <v>524.96</v>
      </c>
      <c r="L3819">
        <v>1440476.52</v>
      </c>
      <c r="M3819">
        <v>1161211.52</v>
      </c>
      <c r="N3819">
        <v>279265</v>
      </c>
    </row>
    <row r="3820" spans="1:14">
      <c r="A3820" t="s">
        <v>23</v>
      </c>
      <c r="B3820" t="s">
        <v>118</v>
      </c>
      <c r="C3820" t="s">
        <v>45</v>
      </c>
      <c r="D3820" t="s">
        <v>17</v>
      </c>
      <c r="E3820" t="s">
        <v>22</v>
      </c>
      <c r="F3820" s="18">
        <v>42860</v>
      </c>
      <c r="G3820">
        <v>887501180</v>
      </c>
      <c r="H3820" s="18">
        <v>42906</v>
      </c>
      <c r="I3820">
        <v>176</v>
      </c>
      <c r="J3820">
        <v>437.2</v>
      </c>
      <c r="K3820">
        <v>263.33</v>
      </c>
      <c r="L3820">
        <v>76947.199999999997</v>
      </c>
      <c r="M3820">
        <v>46346.080000000002</v>
      </c>
      <c r="N3820">
        <v>30601.119999999999</v>
      </c>
    </row>
    <row r="3821" spans="1:14">
      <c r="A3821" t="s">
        <v>40</v>
      </c>
      <c r="B3821" t="s">
        <v>200</v>
      </c>
      <c r="C3821" t="s">
        <v>59</v>
      </c>
      <c r="D3821" t="s">
        <v>17</v>
      </c>
      <c r="E3821" t="s">
        <v>18</v>
      </c>
      <c r="F3821" s="18">
        <v>41135</v>
      </c>
      <c r="G3821">
        <v>373156058</v>
      </c>
      <c r="H3821" s="18">
        <v>41157</v>
      </c>
      <c r="I3821">
        <v>4025</v>
      </c>
      <c r="J3821">
        <v>9.33</v>
      </c>
      <c r="K3821">
        <v>6.92</v>
      </c>
      <c r="L3821">
        <v>37553.25</v>
      </c>
      <c r="M3821">
        <v>27853</v>
      </c>
      <c r="N3821">
        <v>9700.25</v>
      </c>
    </row>
    <row r="3822" spans="1:14">
      <c r="A3822" t="s">
        <v>26</v>
      </c>
      <c r="B3822" t="s">
        <v>75</v>
      </c>
      <c r="C3822" t="s">
        <v>16</v>
      </c>
      <c r="D3822" t="s">
        <v>17</v>
      </c>
      <c r="E3822" t="s">
        <v>37</v>
      </c>
      <c r="F3822" s="18">
        <v>40505</v>
      </c>
      <c r="G3822">
        <v>378642785</v>
      </c>
      <c r="H3822" s="18">
        <v>40553</v>
      </c>
      <c r="I3822">
        <v>7669</v>
      </c>
      <c r="J3822">
        <v>255.28</v>
      </c>
      <c r="K3822">
        <v>159.41999999999999</v>
      </c>
      <c r="L3822">
        <v>1957742.32</v>
      </c>
      <c r="M3822">
        <v>1222591.98</v>
      </c>
      <c r="N3822">
        <v>735150.34</v>
      </c>
    </row>
    <row r="3823" spans="1:14">
      <c r="A3823" t="s">
        <v>40</v>
      </c>
      <c r="B3823" t="s">
        <v>131</v>
      </c>
      <c r="C3823" t="s">
        <v>16</v>
      </c>
      <c r="D3823" t="s">
        <v>17</v>
      </c>
      <c r="E3823" t="s">
        <v>22</v>
      </c>
      <c r="F3823" s="18">
        <v>42241</v>
      </c>
      <c r="G3823">
        <v>113385188</v>
      </c>
      <c r="H3823" s="18">
        <v>42270</v>
      </c>
      <c r="I3823">
        <v>2052</v>
      </c>
      <c r="J3823">
        <v>255.28</v>
      </c>
      <c r="K3823">
        <v>159.41999999999999</v>
      </c>
      <c r="L3823">
        <v>523834.56</v>
      </c>
      <c r="M3823">
        <v>327129.84000000003</v>
      </c>
      <c r="N3823">
        <v>196704.72</v>
      </c>
    </row>
    <row r="3824" spans="1:14">
      <c r="A3824" t="s">
        <v>26</v>
      </c>
      <c r="B3824" t="s">
        <v>90</v>
      </c>
      <c r="C3824" t="s">
        <v>45</v>
      </c>
      <c r="D3824" t="s">
        <v>21</v>
      </c>
      <c r="E3824" t="s">
        <v>37</v>
      </c>
      <c r="F3824" s="18">
        <v>42471</v>
      </c>
      <c r="G3824">
        <v>207119596</v>
      </c>
      <c r="H3824" s="18">
        <v>42506</v>
      </c>
      <c r="I3824">
        <v>146</v>
      </c>
      <c r="J3824">
        <v>437.2</v>
      </c>
      <c r="K3824">
        <v>263.33</v>
      </c>
      <c r="L3824">
        <v>63831.199999999997</v>
      </c>
      <c r="M3824">
        <v>38446.18</v>
      </c>
      <c r="N3824">
        <v>25385.02</v>
      </c>
    </row>
    <row r="3825" spans="1:14">
      <c r="A3825" t="s">
        <v>14</v>
      </c>
      <c r="B3825" t="s">
        <v>220</v>
      </c>
      <c r="C3825" t="s">
        <v>28</v>
      </c>
      <c r="D3825" t="s">
        <v>21</v>
      </c>
      <c r="E3825" t="s">
        <v>22</v>
      </c>
      <c r="F3825" s="18">
        <v>41862</v>
      </c>
      <c r="G3825">
        <v>459894835</v>
      </c>
      <c r="H3825" s="18">
        <v>41887</v>
      </c>
      <c r="I3825">
        <v>1957</v>
      </c>
      <c r="J3825">
        <v>205.7</v>
      </c>
      <c r="K3825">
        <v>117.11</v>
      </c>
      <c r="L3825">
        <v>402554.9</v>
      </c>
      <c r="M3825">
        <v>229184.27</v>
      </c>
      <c r="N3825">
        <v>173370.63</v>
      </c>
    </row>
    <row r="3826" spans="1:14">
      <c r="A3826" t="s">
        <v>40</v>
      </c>
      <c r="B3826" t="s">
        <v>140</v>
      </c>
      <c r="C3826" t="s">
        <v>33</v>
      </c>
      <c r="D3826" t="s">
        <v>17</v>
      </c>
      <c r="E3826" t="s">
        <v>18</v>
      </c>
      <c r="F3826" s="18">
        <v>41467</v>
      </c>
      <c r="G3826">
        <v>292072236</v>
      </c>
      <c r="H3826" s="18">
        <v>41487</v>
      </c>
      <c r="I3826">
        <v>9520</v>
      </c>
      <c r="J3826">
        <v>81.73</v>
      </c>
      <c r="K3826">
        <v>56.67</v>
      </c>
      <c r="L3826">
        <v>778069.6</v>
      </c>
      <c r="M3826">
        <v>539498.4</v>
      </c>
      <c r="N3826">
        <v>238571.2</v>
      </c>
    </row>
    <row r="3827" spans="1:14">
      <c r="A3827" t="s">
        <v>14</v>
      </c>
      <c r="B3827" t="s">
        <v>158</v>
      </c>
      <c r="C3827" t="s">
        <v>20</v>
      </c>
      <c r="D3827" t="s">
        <v>21</v>
      </c>
      <c r="E3827" t="s">
        <v>37</v>
      </c>
      <c r="F3827" s="18">
        <v>41348</v>
      </c>
      <c r="G3827">
        <v>994325625</v>
      </c>
      <c r="H3827" s="18">
        <v>41379</v>
      </c>
      <c r="I3827">
        <v>1904</v>
      </c>
      <c r="J3827">
        <v>152.58000000000001</v>
      </c>
      <c r="K3827">
        <v>97.44</v>
      </c>
      <c r="L3827">
        <v>290512.32</v>
      </c>
      <c r="M3827">
        <v>185525.76000000001</v>
      </c>
      <c r="N3827">
        <v>104986.56</v>
      </c>
    </row>
    <row r="3828" spans="1:14">
      <c r="A3828" t="s">
        <v>40</v>
      </c>
      <c r="B3828" t="s">
        <v>201</v>
      </c>
      <c r="C3828" t="s">
        <v>36</v>
      </c>
      <c r="D3828" t="s">
        <v>21</v>
      </c>
      <c r="E3828" t="s">
        <v>18</v>
      </c>
      <c r="F3828" s="18">
        <v>41954</v>
      </c>
      <c r="G3828">
        <v>777641332</v>
      </c>
      <c r="H3828" s="18">
        <v>41983</v>
      </c>
      <c r="I3828">
        <v>206</v>
      </c>
      <c r="J3828">
        <v>109.28</v>
      </c>
      <c r="K3828">
        <v>35.840000000000003</v>
      </c>
      <c r="L3828">
        <v>22511.68</v>
      </c>
      <c r="M3828">
        <v>7383.04</v>
      </c>
      <c r="N3828">
        <v>15128.64</v>
      </c>
    </row>
    <row r="3829" spans="1:14">
      <c r="A3829" t="s">
        <v>14</v>
      </c>
      <c r="B3829" t="s">
        <v>108</v>
      </c>
      <c r="C3829" t="s">
        <v>71</v>
      </c>
      <c r="D3829" t="s">
        <v>21</v>
      </c>
      <c r="E3829" t="s">
        <v>37</v>
      </c>
      <c r="F3829" s="18">
        <v>42741</v>
      </c>
      <c r="G3829">
        <v>623318183</v>
      </c>
      <c r="H3829" s="18">
        <v>42769</v>
      </c>
      <c r="I3829">
        <v>2557</v>
      </c>
      <c r="J3829">
        <v>154.06</v>
      </c>
      <c r="K3829">
        <v>90.93</v>
      </c>
      <c r="L3829">
        <v>393931.42</v>
      </c>
      <c r="M3829">
        <v>232508.01</v>
      </c>
      <c r="N3829">
        <v>161423.41</v>
      </c>
    </row>
    <row r="3830" spans="1:14">
      <c r="A3830" t="s">
        <v>34</v>
      </c>
      <c r="B3830" t="s">
        <v>85</v>
      </c>
      <c r="C3830" t="s">
        <v>45</v>
      </c>
      <c r="D3830" t="s">
        <v>17</v>
      </c>
      <c r="E3830" t="s">
        <v>37</v>
      </c>
      <c r="F3830" s="18">
        <v>40787</v>
      </c>
      <c r="G3830">
        <v>232967507</v>
      </c>
      <c r="H3830" s="18">
        <v>40787</v>
      </c>
      <c r="I3830">
        <v>9117</v>
      </c>
      <c r="J3830">
        <v>437.2</v>
      </c>
      <c r="K3830">
        <v>263.33</v>
      </c>
      <c r="L3830">
        <v>3985952.4</v>
      </c>
      <c r="M3830">
        <v>2400779.61</v>
      </c>
      <c r="N3830">
        <v>1585172.79</v>
      </c>
    </row>
    <row r="3831" spans="1:14">
      <c r="A3831" t="s">
        <v>23</v>
      </c>
      <c r="B3831" t="s">
        <v>178</v>
      </c>
      <c r="C3831" t="s">
        <v>59</v>
      </c>
      <c r="D3831" t="s">
        <v>17</v>
      </c>
      <c r="E3831" t="s">
        <v>37</v>
      </c>
      <c r="F3831" s="18">
        <v>40476</v>
      </c>
      <c r="G3831">
        <v>278513133</v>
      </c>
      <c r="H3831" s="18">
        <v>40487</v>
      </c>
      <c r="I3831">
        <v>7080</v>
      </c>
      <c r="J3831">
        <v>9.33</v>
      </c>
      <c r="K3831">
        <v>6.92</v>
      </c>
      <c r="L3831">
        <v>66056.399999999994</v>
      </c>
      <c r="M3831">
        <v>48993.599999999999</v>
      </c>
      <c r="N3831">
        <v>17062.8</v>
      </c>
    </row>
    <row r="3832" spans="1:14">
      <c r="A3832" t="s">
        <v>23</v>
      </c>
      <c r="B3832" t="s">
        <v>159</v>
      </c>
      <c r="C3832" t="s">
        <v>16</v>
      </c>
      <c r="D3832" t="s">
        <v>21</v>
      </c>
      <c r="E3832" t="s">
        <v>29</v>
      </c>
      <c r="F3832" s="18">
        <v>41047</v>
      </c>
      <c r="G3832">
        <v>152191388</v>
      </c>
      <c r="H3832" s="18">
        <v>41082</v>
      </c>
      <c r="I3832">
        <v>5669</v>
      </c>
      <c r="J3832">
        <v>255.28</v>
      </c>
      <c r="K3832">
        <v>159.41999999999999</v>
      </c>
      <c r="L3832">
        <v>1447182.32</v>
      </c>
      <c r="M3832">
        <v>903751.98</v>
      </c>
      <c r="N3832">
        <v>543430.34</v>
      </c>
    </row>
    <row r="3833" spans="1:14">
      <c r="A3833" t="s">
        <v>31</v>
      </c>
      <c r="B3833" t="s">
        <v>67</v>
      </c>
      <c r="C3833" t="s">
        <v>45</v>
      </c>
      <c r="D3833" t="s">
        <v>17</v>
      </c>
      <c r="E3833" t="s">
        <v>37</v>
      </c>
      <c r="F3833" s="18">
        <v>40746</v>
      </c>
      <c r="G3833">
        <v>216551101</v>
      </c>
      <c r="H3833" s="18">
        <v>40784</v>
      </c>
      <c r="I3833">
        <v>1138</v>
      </c>
      <c r="J3833">
        <v>437.2</v>
      </c>
      <c r="K3833">
        <v>263.33</v>
      </c>
      <c r="L3833">
        <v>497533.6</v>
      </c>
      <c r="M3833">
        <v>299669.53999999998</v>
      </c>
      <c r="N3833">
        <v>197864.06</v>
      </c>
    </row>
    <row r="3834" spans="1:14">
      <c r="A3834" t="s">
        <v>26</v>
      </c>
      <c r="B3834" t="s">
        <v>194</v>
      </c>
      <c r="C3834" t="s">
        <v>45</v>
      </c>
      <c r="D3834" t="s">
        <v>21</v>
      </c>
      <c r="E3834" t="s">
        <v>29</v>
      </c>
      <c r="F3834" s="18">
        <v>40973</v>
      </c>
      <c r="G3834">
        <v>454453599</v>
      </c>
      <c r="H3834" s="18">
        <v>41020</v>
      </c>
      <c r="I3834">
        <v>1774</v>
      </c>
      <c r="J3834">
        <v>437.2</v>
      </c>
      <c r="K3834">
        <v>263.33</v>
      </c>
      <c r="L3834">
        <v>775592.8</v>
      </c>
      <c r="M3834">
        <v>467147.42</v>
      </c>
      <c r="N3834">
        <v>308445.38</v>
      </c>
    </row>
    <row r="3835" spans="1:14">
      <c r="A3835" t="s">
        <v>53</v>
      </c>
      <c r="B3835" t="s">
        <v>142</v>
      </c>
      <c r="C3835" t="s">
        <v>43</v>
      </c>
      <c r="D3835" t="s">
        <v>21</v>
      </c>
      <c r="E3835" t="s">
        <v>22</v>
      </c>
      <c r="F3835" s="18">
        <v>42134</v>
      </c>
      <c r="G3835">
        <v>919072711</v>
      </c>
      <c r="H3835" s="18">
        <v>42162</v>
      </c>
      <c r="I3835">
        <v>2894</v>
      </c>
      <c r="J3835">
        <v>651.21</v>
      </c>
      <c r="K3835">
        <v>524.96</v>
      </c>
      <c r="L3835">
        <v>1884601.74</v>
      </c>
      <c r="M3835">
        <v>1519234.24</v>
      </c>
      <c r="N3835">
        <v>365367.5</v>
      </c>
    </row>
    <row r="3836" spans="1:14">
      <c r="A3836" t="s">
        <v>40</v>
      </c>
      <c r="B3836" t="s">
        <v>200</v>
      </c>
      <c r="C3836" t="s">
        <v>45</v>
      </c>
      <c r="D3836" t="s">
        <v>17</v>
      </c>
      <c r="E3836" t="s">
        <v>18</v>
      </c>
      <c r="F3836" s="18">
        <v>42260</v>
      </c>
      <c r="G3836">
        <v>383894765</v>
      </c>
      <c r="H3836" s="18">
        <v>42270</v>
      </c>
      <c r="I3836">
        <v>1847</v>
      </c>
      <c r="J3836">
        <v>437.2</v>
      </c>
      <c r="K3836">
        <v>263.33</v>
      </c>
      <c r="L3836">
        <v>807508.4</v>
      </c>
      <c r="M3836">
        <v>486370.51</v>
      </c>
      <c r="N3836">
        <v>321137.89</v>
      </c>
    </row>
    <row r="3837" spans="1:14">
      <c r="A3837" t="s">
        <v>34</v>
      </c>
      <c r="B3837" t="s">
        <v>195</v>
      </c>
      <c r="C3837" t="s">
        <v>25</v>
      </c>
      <c r="D3837" t="s">
        <v>17</v>
      </c>
      <c r="E3837" t="s">
        <v>22</v>
      </c>
      <c r="F3837" s="18">
        <v>41151</v>
      </c>
      <c r="G3837">
        <v>392718589</v>
      </c>
      <c r="H3837" s="18">
        <v>41164</v>
      </c>
      <c r="I3837">
        <v>3012</v>
      </c>
      <c r="J3837">
        <v>47.45</v>
      </c>
      <c r="K3837">
        <v>31.79</v>
      </c>
      <c r="L3837">
        <v>142919.4</v>
      </c>
      <c r="M3837">
        <v>95751.48</v>
      </c>
      <c r="N3837">
        <v>47167.92</v>
      </c>
    </row>
    <row r="3838" spans="1:14">
      <c r="A3838" t="s">
        <v>23</v>
      </c>
      <c r="B3838" t="s">
        <v>196</v>
      </c>
      <c r="C3838" t="s">
        <v>33</v>
      </c>
      <c r="D3838" t="s">
        <v>21</v>
      </c>
      <c r="E3838" t="s">
        <v>22</v>
      </c>
      <c r="F3838" s="18">
        <v>41764</v>
      </c>
      <c r="G3838">
        <v>309655511</v>
      </c>
      <c r="H3838" s="18">
        <v>41780</v>
      </c>
      <c r="I3838">
        <v>2802</v>
      </c>
      <c r="J3838">
        <v>81.73</v>
      </c>
      <c r="K3838">
        <v>56.67</v>
      </c>
      <c r="L3838">
        <v>229007.46</v>
      </c>
      <c r="M3838">
        <v>158789.34</v>
      </c>
      <c r="N3838">
        <v>70218.12</v>
      </c>
    </row>
    <row r="3839" spans="1:14">
      <c r="A3839" t="s">
        <v>23</v>
      </c>
      <c r="B3839" t="s">
        <v>70</v>
      </c>
      <c r="C3839" t="s">
        <v>50</v>
      </c>
      <c r="D3839" t="s">
        <v>21</v>
      </c>
      <c r="E3839" t="s">
        <v>18</v>
      </c>
      <c r="F3839" s="18">
        <v>40530</v>
      </c>
      <c r="G3839">
        <v>469129359</v>
      </c>
      <c r="H3839" s="18">
        <v>40569</v>
      </c>
      <c r="I3839">
        <v>4657</v>
      </c>
      <c r="J3839">
        <v>421.89</v>
      </c>
      <c r="K3839">
        <v>364.69</v>
      </c>
      <c r="L3839">
        <v>1964741.73</v>
      </c>
      <c r="M3839">
        <v>1698361.33</v>
      </c>
      <c r="N3839">
        <v>266380.40000000002</v>
      </c>
    </row>
    <row r="3840" spans="1:14">
      <c r="A3840" t="s">
        <v>40</v>
      </c>
      <c r="B3840" t="s">
        <v>165</v>
      </c>
      <c r="C3840" t="s">
        <v>50</v>
      </c>
      <c r="D3840" t="s">
        <v>21</v>
      </c>
      <c r="E3840" t="s">
        <v>37</v>
      </c>
      <c r="F3840" s="18">
        <v>42565</v>
      </c>
      <c r="G3840">
        <v>825876462</v>
      </c>
      <c r="H3840" s="18">
        <v>42579</v>
      </c>
      <c r="I3840">
        <v>4053</v>
      </c>
      <c r="J3840">
        <v>421.89</v>
      </c>
      <c r="K3840">
        <v>364.69</v>
      </c>
      <c r="L3840">
        <v>1709920.17</v>
      </c>
      <c r="M3840">
        <v>1478088.57</v>
      </c>
      <c r="N3840">
        <v>231831.6</v>
      </c>
    </row>
    <row r="3841" spans="1:14">
      <c r="A3841" t="s">
        <v>26</v>
      </c>
      <c r="B3841" t="s">
        <v>203</v>
      </c>
      <c r="C3841" t="s">
        <v>36</v>
      </c>
      <c r="D3841" t="s">
        <v>21</v>
      </c>
      <c r="E3841" t="s">
        <v>18</v>
      </c>
      <c r="F3841" s="18">
        <v>40930</v>
      </c>
      <c r="G3841">
        <v>504945647</v>
      </c>
      <c r="H3841" s="18">
        <v>40942</v>
      </c>
      <c r="I3841">
        <v>3493</v>
      </c>
      <c r="J3841">
        <v>109.28</v>
      </c>
      <c r="K3841">
        <v>35.840000000000003</v>
      </c>
      <c r="L3841">
        <v>381715.04</v>
      </c>
      <c r="M3841">
        <v>125189.12</v>
      </c>
      <c r="N3841">
        <v>256525.92</v>
      </c>
    </row>
    <row r="3842" spans="1:14">
      <c r="A3842" t="s">
        <v>23</v>
      </c>
      <c r="B3842" t="s">
        <v>132</v>
      </c>
      <c r="C3842" t="s">
        <v>20</v>
      </c>
      <c r="D3842" t="s">
        <v>17</v>
      </c>
      <c r="E3842" t="s">
        <v>29</v>
      </c>
      <c r="F3842" s="18">
        <v>42902</v>
      </c>
      <c r="G3842">
        <v>951698243</v>
      </c>
      <c r="H3842" s="18">
        <v>42919</v>
      </c>
      <c r="I3842">
        <v>7514</v>
      </c>
      <c r="J3842">
        <v>152.58000000000001</v>
      </c>
      <c r="K3842">
        <v>97.44</v>
      </c>
      <c r="L3842">
        <v>1146486.1200000001</v>
      </c>
      <c r="M3842">
        <v>732164.16</v>
      </c>
      <c r="N3842">
        <v>414321.96</v>
      </c>
    </row>
    <row r="3843" spans="1:14">
      <c r="A3843" t="s">
        <v>23</v>
      </c>
      <c r="B3843" t="s">
        <v>120</v>
      </c>
      <c r="C3843" t="s">
        <v>20</v>
      </c>
      <c r="D3843" t="s">
        <v>17</v>
      </c>
      <c r="E3843" t="s">
        <v>29</v>
      </c>
      <c r="F3843" s="18">
        <v>40935</v>
      </c>
      <c r="G3843">
        <v>981808078</v>
      </c>
      <c r="H3843" s="18">
        <v>40936</v>
      </c>
      <c r="I3843">
        <v>7683</v>
      </c>
      <c r="J3843">
        <v>152.58000000000001</v>
      </c>
      <c r="K3843">
        <v>97.44</v>
      </c>
      <c r="L3843">
        <v>1172272.1399999999</v>
      </c>
      <c r="M3843">
        <v>748631.52</v>
      </c>
      <c r="N3843">
        <v>423640.62</v>
      </c>
    </row>
    <row r="3844" spans="1:14">
      <c r="A3844" t="s">
        <v>53</v>
      </c>
      <c r="B3844" t="s">
        <v>142</v>
      </c>
      <c r="C3844" t="s">
        <v>59</v>
      </c>
      <c r="D3844" t="s">
        <v>17</v>
      </c>
      <c r="E3844" t="s">
        <v>37</v>
      </c>
      <c r="F3844" s="18">
        <v>41704</v>
      </c>
      <c r="G3844">
        <v>831261479</v>
      </c>
      <c r="H3844" s="18">
        <v>41706</v>
      </c>
      <c r="I3844">
        <v>7599</v>
      </c>
      <c r="J3844">
        <v>9.33</v>
      </c>
      <c r="K3844">
        <v>6.92</v>
      </c>
      <c r="L3844">
        <v>70898.67</v>
      </c>
      <c r="M3844">
        <v>52585.08</v>
      </c>
      <c r="N3844">
        <v>18313.59</v>
      </c>
    </row>
    <row r="3845" spans="1:14">
      <c r="A3845" t="s">
        <v>26</v>
      </c>
      <c r="B3845" t="s">
        <v>204</v>
      </c>
      <c r="C3845" t="s">
        <v>20</v>
      </c>
      <c r="D3845" t="s">
        <v>21</v>
      </c>
      <c r="E3845" t="s">
        <v>22</v>
      </c>
      <c r="F3845" s="18">
        <v>42589</v>
      </c>
      <c r="G3845">
        <v>806357276</v>
      </c>
      <c r="H3845" s="18">
        <v>42631</v>
      </c>
      <c r="I3845">
        <v>7892</v>
      </c>
      <c r="J3845">
        <v>152.58000000000001</v>
      </c>
      <c r="K3845">
        <v>97.44</v>
      </c>
      <c r="L3845">
        <v>1204161.3600000001</v>
      </c>
      <c r="M3845">
        <v>768996.48</v>
      </c>
      <c r="N3845">
        <v>435164.88</v>
      </c>
    </row>
    <row r="3846" spans="1:14">
      <c r="A3846" t="s">
        <v>23</v>
      </c>
      <c r="B3846" t="s">
        <v>124</v>
      </c>
      <c r="C3846" t="s">
        <v>28</v>
      </c>
      <c r="D3846" t="s">
        <v>17</v>
      </c>
      <c r="E3846" t="s">
        <v>18</v>
      </c>
      <c r="F3846" s="18">
        <v>41360</v>
      </c>
      <c r="G3846">
        <v>833706796</v>
      </c>
      <c r="H3846" s="18">
        <v>41367</v>
      </c>
      <c r="I3846">
        <v>1223</v>
      </c>
      <c r="J3846">
        <v>205.7</v>
      </c>
      <c r="K3846">
        <v>117.11</v>
      </c>
      <c r="L3846">
        <v>251571.1</v>
      </c>
      <c r="M3846">
        <v>143225.53</v>
      </c>
      <c r="N3846">
        <v>108345.57</v>
      </c>
    </row>
    <row r="3847" spans="1:14">
      <c r="A3847" t="s">
        <v>34</v>
      </c>
      <c r="B3847" t="s">
        <v>134</v>
      </c>
      <c r="C3847" t="s">
        <v>50</v>
      </c>
      <c r="D3847" t="s">
        <v>21</v>
      </c>
      <c r="E3847" t="s">
        <v>22</v>
      </c>
      <c r="F3847" s="18">
        <v>40326</v>
      </c>
      <c r="G3847">
        <v>910233867</v>
      </c>
      <c r="H3847" s="18">
        <v>40351</v>
      </c>
      <c r="I3847">
        <v>7283</v>
      </c>
      <c r="J3847">
        <v>421.89</v>
      </c>
      <c r="K3847">
        <v>364.69</v>
      </c>
      <c r="L3847">
        <v>3072624.87</v>
      </c>
      <c r="M3847">
        <v>2656037.27</v>
      </c>
      <c r="N3847">
        <v>416587.6</v>
      </c>
    </row>
    <row r="3848" spans="1:14">
      <c r="A3848" t="s">
        <v>14</v>
      </c>
      <c r="B3848" t="s">
        <v>55</v>
      </c>
      <c r="C3848" t="s">
        <v>50</v>
      </c>
      <c r="D3848" t="s">
        <v>21</v>
      </c>
      <c r="E3848" t="s">
        <v>18</v>
      </c>
      <c r="F3848" s="18">
        <v>42184</v>
      </c>
      <c r="G3848">
        <v>653174817</v>
      </c>
      <c r="H3848" s="18">
        <v>42218</v>
      </c>
      <c r="I3848">
        <v>7798</v>
      </c>
      <c r="J3848">
        <v>421.89</v>
      </c>
      <c r="K3848">
        <v>364.69</v>
      </c>
      <c r="L3848">
        <v>3289898.22</v>
      </c>
      <c r="M3848">
        <v>2843852.62</v>
      </c>
      <c r="N3848">
        <v>446045.6</v>
      </c>
    </row>
    <row r="3849" spans="1:14">
      <c r="A3849" t="s">
        <v>23</v>
      </c>
      <c r="B3849" t="s">
        <v>196</v>
      </c>
      <c r="C3849" t="s">
        <v>43</v>
      </c>
      <c r="D3849" t="s">
        <v>17</v>
      </c>
      <c r="E3849" t="s">
        <v>37</v>
      </c>
      <c r="F3849" s="18">
        <v>40338</v>
      </c>
      <c r="G3849">
        <v>650078475</v>
      </c>
      <c r="H3849" s="18">
        <v>40347</v>
      </c>
      <c r="I3849">
        <v>1522</v>
      </c>
      <c r="J3849">
        <v>651.21</v>
      </c>
      <c r="K3849">
        <v>524.96</v>
      </c>
      <c r="L3849">
        <v>991141.62</v>
      </c>
      <c r="M3849">
        <v>798989.12</v>
      </c>
      <c r="N3849">
        <v>192152.5</v>
      </c>
    </row>
    <row r="3850" spans="1:14">
      <c r="A3850" t="s">
        <v>40</v>
      </c>
      <c r="B3850" t="s">
        <v>169</v>
      </c>
      <c r="C3850" t="s">
        <v>43</v>
      </c>
      <c r="D3850" t="s">
        <v>17</v>
      </c>
      <c r="E3850" t="s">
        <v>29</v>
      </c>
      <c r="F3850" s="18">
        <v>42413</v>
      </c>
      <c r="G3850">
        <v>208806169</v>
      </c>
      <c r="H3850" s="18">
        <v>42458</v>
      </c>
      <c r="I3850">
        <v>9240</v>
      </c>
      <c r="J3850">
        <v>651.21</v>
      </c>
      <c r="K3850">
        <v>524.96</v>
      </c>
      <c r="L3850">
        <v>6017180.4000000004</v>
      </c>
      <c r="M3850">
        <v>4850630.4000000004</v>
      </c>
      <c r="N3850">
        <v>1166550</v>
      </c>
    </row>
    <row r="3851" spans="1:14">
      <c r="A3851" t="s">
        <v>23</v>
      </c>
      <c r="B3851" t="s">
        <v>175</v>
      </c>
      <c r="C3851" t="s">
        <v>20</v>
      </c>
      <c r="D3851" t="s">
        <v>21</v>
      </c>
      <c r="E3851" t="s">
        <v>37</v>
      </c>
      <c r="F3851" s="18">
        <v>41209</v>
      </c>
      <c r="G3851">
        <v>507531726</v>
      </c>
      <c r="H3851" s="18">
        <v>41224</v>
      </c>
      <c r="I3851">
        <v>8771</v>
      </c>
      <c r="J3851">
        <v>152.58000000000001</v>
      </c>
      <c r="K3851">
        <v>97.44</v>
      </c>
      <c r="L3851">
        <v>1338279.18</v>
      </c>
      <c r="M3851">
        <v>854646.24</v>
      </c>
      <c r="N3851">
        <v>483632.94</v>
      </c>
    </row>
    <row r="3852" spans="1:14">
      <c r="A3852" t="s">
        <v>23</v>
      </c>
      <c r="B3852" t="s">
        <v>94</v>
      </c>
      <c r="C3852" t="s">
        <v>33</v>
      </c>
      <c r="D3852" t="s">
        <v>17</v>
      </c>
      <c r="E3852" t="s">
        <v>22</v>
      </c>
      <c r="F3852" s="18">
        <v>40978</v>
      </c>
      <c r="G3852">
        <v>544741475</v>
      </c>
      <c r="H3852" s="18">
        <v>40993</v>
      </c>
      <c r="I3852">
        <v>9963</v>
      </c>
      <c r="J3852">
        <v>81.73</v>
      </c>
      <c r="K3852">
        <v>56.67</v>
      </c>
      <c r="L3852">
        <v>814275.99</v>
      </c>
      <c r="M3852">
        <v>564603.21</v>
      </c>
      <c r="N3852">
        <v>249672.78</v>
      </c>
    </row>
    <row r="3853" spans="1:14">
      <c r="A3853" t="s">
        <v>31</v>
      </c>
      <c r="B3853" t="s">
        <v>44</v>
      </c>
      <c r="C3853" t="s">
        <v>36</v>
      </c>
      <c r="D3853" t="s">
        <v>17</v>
      </c>
      <c r="E3853" t="s">
        <v>18</v>
      </c>
      <c r="F3853" s="18">
        <v>42215</v>
      </c>
      <c r="G3853">
        <v>289234244</v>
      </c>
      <c r="H3853" s="18">
        <v>42240</v>
      </c>
      <c r="I3853">
        <v>9695</v>
      </c>
      <c r="J3853">
        <v>109.28</v>
      </c>
      <c r="K3853">
        <v>35.840000000000003</v>
      </c>
      <c r="L3853">
        <v>1059469.6000000001</v>
      </c>
      <c r="M3853">
        <v>347468.79999999999</v>
      </c>
      <c r="N3853">
        <v>712000.8</v>
      </c>
    </row>
    <row r="3854" spans="1:14">
      <c r="A3854" t="s">
        <v>31</v>
      </c>
      <c r="B3854" t="s">
        <v>42</v>
      </c>
      <c r="C3854" t="s">
        <v>59</v>
      </c>
      <c r="D3854" t="s">
        <v>17</v>
      </c>
      <c r="E3854" t="s">
        <v>22</v>
      </c>
      <c r="F3854" s="18">
        <v>40268</v>
      </c>
      <c r="G3854">
        <v>230121362</v>
      </c>
      <c r="H3854" s="18">
        <v>40304</v>
      </c>
      <c r="I3854">
        <v>6880</v>
      </c>
      <c r="J3854">
        <v>9.33</v>
      </c>
      <c r="K3854">
        <v>6.92</v>
      </c>
      <c r="L3854">
        <v>64190.400000000001</v>
      </c>
      <c r="M3854">
        <v>47609.599999999999</v>
      </c>
      <c r="N3854">
        <v>16580.8</v>
      </c>
    </row>
    <row r="3855" spans="1:14">
      <c r="A3855" t="s">
        <v>23</v>
      </c>
      <c r="B3855" t="s">
        <v>181</v>
      </c>
      <c r="C3855" t="s">
        <v>16</v>
      </c>
      <c r="D3855" t="s">
        <v>17</v>
      </c>
      <c r="E3855" t="s">
        <v>37</v>
      </c>
      <c r="F3855" s="18">
        <v>40558</v>
      </c>
      <c r="G3855">
        <v>926826655</v>
      </c>
      <c r="H3855" s="18">
        <v>40590</v>
      </c>
      <c r="I3855">
        <v>7458</v>
      </c>
      <c r="J3855">
        <v>255.28</v>
      </c>
      <c r="K3855">
        <v>159.41999999999999</v>
      </c>
      <c r="L3855">
        <v>1903878.24</v>
      </c>
      <c r="M3855">
        <v>1188954.3600000001</v>
      </c>
      <c r="N3855">
        <v>714923.88</v>
      </c>
    </row>
    <row r="3856" spans="1:14">
      <c r="A3856" t="s">
        <v>23</v>
      </c>
      <c r="B3856" t="s">
        <v>24</v>
      </c>
      <c r="C3856" t="s">
        <v>79</v>
      </c>
      <c r="D3856" t="s">
        <v>17</v>
      </c>
      <c r="E3856" t="s">
        <v>29</v>
      </c>
      <c r="F3856" s="18">
        <v>40595</v>
      </c>
      <c r="G3856">
        <v>759086453</v>
      </c>
      <c r="H3856" s="18">
        <v>40601</v>
      </c>
      <c r="I3856">
        <v>9405</v>
      </c>
      <c r="J3856">
        <v>668.27</v>
      </c>
      <c r="K3856">
        <v>502.54</v>
      </c>
      <c r="L3856">
        <v>6285079.3499999996</v>
      </c>
      <c r="M3856">
        <v>4726388.7</v>
      </c>
      <c r="N3856">
        <v>1558690.65</v>
      </c>
    </row>
    <row r="3857" spans="1:14">
      <c r="A3857" t="s">
        <v>31</v>
      </c>
      <c r="B3857" t="s">
        <v>100</v>
      </c>
      <c r="C3857" t="s">
        <v>28</v>
      </c>
      <c r="D3857" t="s">
        <v>17</v>
      </c>
      <c r="E3857" t="s">
        <v>29</v>
      </c>
      <c r="F3857" s="18">
        <v>42429</v>
      </c>
      <c r="G3857">
        <v>876949584</v>
      </c>
      <c r="H3857" s="18">
        <v>42473</v>
      </c>
      <c r="I3857">
        <v>7725</v>
      </c>
      <c r="J3857">
        <v>205.7</v>
      </c>
      <c r="K3857">
        <v>117.11</v>
      </c>
      <c r="L3857">
        <v>1589032.5</v>
      </c>
      <c r="M3857">
        <v>904674.75</v>
      </c>
      <c r="N3857">
        <v>684357.75</v>
      </c>
    </row>
    <row r="3858" spans="1:14">
      <c r="A3858" t="s">
        <v>34</v>
      </c>
      <c r="B3858" t="s">
        <v>182</v>
      </c>
      <c r="C3858" t="s">
        <v>36</v>
      </c>
      <c r="D3858" t="s">
        <v>21</v>
      </c>
      <c r="E3858" t="s">
        <v>22</v>
      </c>
      <c r="F3858" s="18">
        <v>40198</v>
      </c>
      <c r="G3858">
        <v>250777375</v>
      </c>
      <c r="H3858" s="18">
        <v>40239</v>
      </c>
      <c r="I3858">
        <v>9453</v>
      </c>
      <c r="J3858">
        <v>109.28</v>
      </c>
      <c r="K3858">
        <v>35.840000000000003</v>
      </c>
      <c r="L3858">
        <v>1033023.84</v>
      </c>
      <c r="M3858">
        <v>338795.52000000002</v>
      </c>
      <c r="N3858">
        <v>694228.32</v>
      </c>
    </row>
    <row r="3859" spans="1:14">
      <c r="A3859" t="s">
        <v>26</v>
      </c>
      <c r="B3859" t="s">
        <v>176</v>
      </c>
      <c r="C3859" t="s">
        <v>59</v>
      </c>
      <c r="D3859" t="s">
        <v>21</v>
      </c>
      <c r="E3859" t="s">
        <v>18</v>
      </c>
      <c r="F3859" s="18">
        <v>40880</v>
      </c>
      <c r="G3859">
        <v>621243655</v>
      </c>
      <c r="H3859" s="18">
        <v>40911</v>
      </c>
      <c r="I3859">
        <v>8658</v>
      </c>
      <c r="J3859">
        <v>9.33</v>
      </c>
      <c r="K3859">
        <v>6.92</v>
      </c>
      <c r="L3859">
        <v>80779.14</v>
      </c>
      <c r="M3859">
        <v>59913.36</v>
      </c>
      <c r="N3859">
        <v>20865.78</v>
      </c>
    </row>
    <row r="3860" spans="1:14">
      <c r="A3860" t="s">
        <v>40</v>
      </c>
      <c r="B3860" t="s">
        <v>86</v>
      </c>
      <c r="C3860" t="s">
        <v>16</v>
      </c>
      <c r="D3860" t="s">
        <v>21</v>
      </c>
      <c r="E3860" t="s">
        <v>22</v>
      </c>
      <c r="F3860" s="18">
        <v>40774</v>
      </c>
      <c r="G3860">
        <v>649334752</v>
      </c>
      <c r="H3860" s="18">
        <v>40788</v>
      </c>
      <c r="I3860">
        <v>1438</v>
      </c>
      <c r="J3860">
        <v>255.28</v>
      </c>
      <c r="K3860">
        <v>159.41999999999999</v>
      </c>
      <c r="L3860">
        <v>367092.64</v>
      </c>
      <c r="M3860">
        <v>229245.96</v>
      </c>
      <c r="N3860">
        <v>137846.68</v>
      </c>
    </row>
    <row r="3861" spans="1:14">
      <c r="A3861" t="s">
        <v>14</v>
      </c>
      <c r="B3861" t="s">
        <v>158</v>
      </c>
      <c r="C3861" t="s">
        <v>50</v>
      </c>
      <c r="D3861" t="s">
        <v>17</v>
      </c>
      <c r="E3861" t="s">
        <v>22</v>
      </c>
      <c r="F3861" s="18">
        <v>40720</v>
      </c>
      <c r="G3861">
        <v>866349494</v>
      </c>
      <c r="H3861" s="18">
        <v>40746</v>
      </c>
      <c r="I3861">
        <v>922</v>
      </c>
      <c r="J3861">
        <v>421.89</v>
      </c>
      <c r="K3861">
        <v>364.69</v>
      </c>
      <c r="L3861">
        <v>388982.58</v>
      </c>
      <c r="M3861">
        <v>336244.18</v>
      </c>
      <c r="N3861">
        <v>52738.400000000001</v>
      </c>
    </row>
    <row r="3862" spans="1:14">
      <c r="A3862" t="s">
        <v>23</v>
      </c>
      <c r="B3862" t="s">
        <v>187</v>
      </c>
      <c r="C3862" t="s">
        <v>16</v>
      </c>
      <c r="D3862" t="s">
        <v>21</v>
      </c>
      <c r="E3862" t="s">
        <v>22</v>
      </c>
      <c r="F3862" s="18">
        <v>41944</v>
      </c>
      <c r="G3862">
        <v>523899209</v>
      </c>
      <c r="H3862" s="18">
        <v>41959</v>
      </c>
      <c r="I3862">
        <v>2273</v>
      </c>
      <c r="J3862">
        <v>255.28</v>
      </c>
      <c r="K3862">
        <v>159.41999999999999</v>
      </c>
      <c r="L3862">
        <v>580251.43999999994</v>
      </c>
      <c r="M3862">
        <v>362361.66</v>
      </c>
      <c r="N3862">
        <v>217889.78</v>
      </c>
    </row>
    <row r="3863" spans="1:14">
      <c r="A3863" t="s">
        <v>40</v>
      </c>
      <c r="B3863" t="s">
        <v>139</v>
      </c>
      <c r="C3863" t="s">
        <v>36</v>
      </c>
      <c r="D3863" t="s">
        <v>17</v>
      </c>
      <c r="E3863" t="s">
        <v>18</v>
      </c>
      <c r="F3863" s="18">
        <v>41916</v>
      </c>
      <c r="G3863">
        <v>743907725</v>
      </c>
      <c r="H3863" s="18">
        <v>41938</v>
      </c>
      <c r="I3863">
        <v>7682</v>
      </c>
      <c r="J3863">
        <v>109.28</v>
      </c>
      <c r="K3863">
        <v>35.840000000000003</v>
      </c>
      <c r="L3863">
        <v>839488.96</v>
      </c>
      <c r="M3863">
        <v>275322.88</v>
      </c>
      <c r="N3863">
        <v>564166.07999999996</v>
      </c>
    </row>
    <row r="3864" spans="1:14">
      <c r="A3864" t="s">
        <v>34</v>
      </c>
      <c r="B3864" t="s">
        <v>95</v>
      </c>
      <c r="C3864" t="s">
        <v>20</v>
      </c>
      <c r="D3864" t="s">
        <v>21</v>
      </c>
      <c r="E3864" t="s">
        <v>18</v>
      </c>
      <c r="F3864" s="18">
        <v>41256</v>
      </c>
      <c r="G3864">
        <v>468611371</v>
      </c>
      <c r="H3864" s="18">
        <v>41302</v>
      </c>
      <c r="I3864">
        <v>1373</v>
      </c>
      <c r="J3864">
        <v>152.58000000000001</v>
      </c>
      <c r="K3864">
        <v>97.44</v>
      </c>
      <c r="L3864">
        <v>209492.34</v>
      </c>
      <c r="M3864">
        <v>133785.12</v>
      </c>
      <c r="N3864">
        <v>75707.22</v>
      </c>
    </row>
    <row r="3865" spans="1:14">
      <c r="A3865" t="s">
        <v>34</v>
      </c>
      <c r="B3865" t="s">
        <v>84</v>
      </c>
      <c r="C3865" t="s">
        <v>43</v>
      </c>
      <c r="D3865" t="s">
        <v>17</v>
      </c>
      <c r="E3865" t="s">
        <v>37</v>
      </c>
      <c r="F3865" s="18">
        <v>42361</v>
      </c>
      <c r="G3865">
        <v>510558974</v>
      </c>
      <c r="H3865" s="18">
        <v>42388</v>
      </c>
      <c r="I3865">
        <v>4601</v>
      </c>
      <c r="J3865">
        <v>651.21</v>
      </c>
      <c r="K3865">
        <v>524.96</v>
      </c>
      <c r="L3865">
        <v>2996217.21</v>
      </c>
      <c r="M3865">
        <v>2415340.96</v>
      </c>
      <c r="N3865">
        <v>580876.25</v>
      </c>
    </row>
    <row r="3866" spans="1:14">
      <c r="A3866" t="s">
        <v>40</v>
      </c>
      <c r="B3866" t="s">
        <v>213</v>
      </c>
      <c r="C3866" t="s">
        <v>71</v>
      </c>
      <c r="D3866" t="s">
        <v>17</v>
      </c>
      <c r="E3866" t="s">
        <v>29</v>
      </c>
      <c r="F3866" s="18">
        <v>42481</v>
      </c>
      <c r="G3866">
        <v>402611863</v>
      </c>
      <c r="H3866" s="18">
        <v>42499</v>
      </c>
      <c r="I3866">
        <v>652</v>
      </c>
      <c r="J3866">
        <v>154.06</v>
      </c>
      <c r="K3866">
        <v>90.93</v>
      </c>
      <c r="L3866">
        <v>100447.12</v>
      </c>
      <c r="M3866">
        <v>59286.36</v>
      </c>
      <c r="N3866">
        <v>41160.76</v>
      </c>
    </row>
    <row r="3867" spans="1:14">
      <c r="A3867" t="s">
        <v>23</v>
      </c>
      <c r="B3867" t="s">
        <v>159</v>
      </c>
      <c r="C3867" t="s">
        <v>36</v>
      </c>
      <c r="D3867" t="s">
        <v>17</v>
      </c>
      <c r="E3867" t="s">
        <v>18</v>
      </c>
      <c r="F3867" s="18">
        <v>40640</v>
      </c>
      <c r="G3867">
        <v>647943866</v>
      </c>
      <c r="H3867" s="18">
        <v>40651</v>
      </c>
      <c r="I3867">
        <v>9843</v>
      </c>
      <c r="J3867">
        <v>109.28</v>
      </c>
      <c r="K3867">
        <v>35.840000000000003</v>
      </c>
      <c r="L3867">
        <v>1075643.04</v>
      </c>
      <c r="M3867">
        <v>352773.12</v>
      </c>
      <c r="N3867">
        <v>722869.92</v>
      </c>
    </row>
    <row r="3868" spans="1:14">
      <c r="A3868" t="s">
        <v>14</v>
      </c>
      <c r="B3868" t="s">
        <v>220</v>
      </c>
      <c r="C3868" t="s">
        <v>59</v>
      </c>
      <c r="D3868" t="s">
        <v>17</v>
      </c>
      <c r="E3868" t="s">
        <v>18</v>
      </c>
      <c r="F3868" s="18">
        <v>41782</v>
      </c>
      <c r="G3868">
        <v>470041310</v>
      </c>
      <c r="H3868" s="18">
        <v>41791</v>
      </c>
      <c r="I3868">
        <v>4524</v>
      </c>
      <c r="J3868">
        <v>9.33</v>
      </c>
      <c r="K3868">
        <v>6.92</v>
      </c>
      <c r="L3868">
        <v>42208.92</v>
      </c>
      <c r="M3868">
        <v>31306.080000000002</v>
      </c>
      <c r="N3868">
        <v>10902.84</v>
      </c>
    </row>
    <row r="3869" spans="1:14">
      <c r="A3869" t="s">
        <v>53</v>
      </c>
      <c r="B3869" t="s">
        <v>54</v>
      </c>
      <c r="C3869" t="s">
        <v>20</v>
      </c>
      <c r="D3869" t="s">
        <v>21</v>
      </c>
      <c r="E3869" t="s">
        <v>18</v>
      </c>
      <c r="F3869" s="18">
        <v>41561</v>
      </c>
      <c r="G3869">
        <v>962703025</v>
      </c>
      <c r="H3869" s="18">
        <v>41567</v>
      </c>
      <c r="I3869">
        <v>4073</v>
      </c>
      <c r="J3869">
        <v>152.58000000000001</v>
      </c>
      <c r="K3869">
        <v>97.44</v>
      </c>
      <c r="L3869">
        <v>621458.34</v>
      </c>
      <c r="M3869">
        <v>396873.12</v>
      </c>
      <c r="N3869">
        <v>224585.22</v>
      </c>
    </row>
    <row r="3870" spans="1:14">
      <c r="A3870" t="s">
        <v>40</v>
      </c>
      <c r="B3870" t="s">
        <v>137</v>
      </c>
      <c r="C3870" t="s">
        <v>16</v>
      </c>
      <c r="D3870" t="s">
        <v>21</v>
      </c>
      <c r="E3870" t="s">
        <v>18</v>
      </c>
      <c r="F3870" s="18">
        <v>41549</v>
      </c>
      <c r="G3870">
        <v>140040338</v>
      </c>
      <c r="H3870" s="18">
        <v>41556</v>
      </c>
      <c r="I3870">
        <v>9903</v>
      </c>
      <c r="J3870">
        <v>255.28</v>
      </c>
      <c r="K3870">
        <v>159.41999999999999</v>
      </c>
      <c r="L3870">
        <v>2528037.84</v>
      </c>
      <c r="M3870">
        <v>1578736.26</v>
      </c>
      <c r="N3870">
        <v>949301.58</v>
      </c>
    </row>
    <row r="3871" spans="1:14">
      <c r="A3871" t="s">
        <v>40</v>
      </c>
      <c r="B3871" t="s">
        <v>184</v>
      </c>
      <c r="C3871" t="s">
        <v>50</v>
      </c>
      <c r="D3871" t="s">
        <v>17</v>
      </c>
      <c r="E3871" t="s">
        <v>29</v>
      </c>
      <c r="F3871" s="18">
        <v>42325</v>
      </c>
      <c r="G3871">
        <v>586477077</v>
      </c>
      <c r="H3871" s="18">
        <v>42332</v>
      </c>
      <c r="I3871">
        <v>455</v>
      </c>
      <c r="J3871">
        <v>421.89</v>
      </c>
      <c r="K3871">
        <v>364.69</v>
      </c>
      <c r="L3871">
        <v>191959.95</v>
      </c>
      <c r="M3871">
        <v>165933.95000000001</v>
      </c>
      <c r="N3871">
        <v>26026</v>
      </c>
    </row>
    <row r="3872" spans="1:14">
      <c r="A3872" t="s">
        <v>40</v>
      </c>
      <c r="B3872" t="s">
        <v>92</v>
      </c>
      <c r="C3872" t="s">
        <v>79</v>
      </c>
      <c r="D3872" t="s">
        <v>21</v>
      </c>
      <c r="E3872" t="s">
        <v>22</v>
      </c>
      <c r="F3872" s="18">
        <v>42093</v>
      </c>
      <c r="G3872">
        <v>906749570</v>
      </c>
      <c r="H3872" s="18">
        <v>42106</v>
      </c>
      <c r="I3872">
        <v>6203</v>
      </c>
      <c r="J3872">
        <v>668.27</v>
      </c>
      <c r="K3872">
        <v>502.54</v>
      </c>
      <c r="L3872">
        <v>4145278.81</v>
      </c>
      <c r="M3872">
        <v>3117255.62</v>
      </c>
      <c r="N3872">
        <v>1028023.19</v>
      </c>
    </row>
    <row r="3873" spans="1:14">
      <c r="A3873" t="s">
        <v>40</v>
      </c>
      <c r="B3873" t="s">
        <v>91</v>
      </c>
      <c r="C3873" t="s">
        <v>45</v>
      </c>
      <c r="D3873" t="s">
        <v>21</v>
      </c>
      <c r="E3873" t="s">
        <v>29</v>
      </c>
      <c r="F3873" s="18">
        <v>40826</v>
      </c>
      <c r="G3873">
        <v>675906646</v>
      </c>
      <c r="H3873" s="18">
        <v>40848</v>
      </c>
      <c r="I3873">
        <v>4651</v>
      </c>
      <c r="J3873">
        <v>437.2</v>
      </c>
      <c r="K3873">
        <v>263.33</v>
      </c>
      <c r="L3873">
        <v>2033417.2</v>
      </c>
      <c r="M3873">
        <v>1224747.83</v>
      </c>
      <c r="N3873">
        <v>808669.37</v>
      </c>
    </row>
    <row r="3874" spans="1:14">
      <c r="A3874" t="s">
        <v>40</v>
      </c>
      <c r="B3874" t="s">
        <v>150</v>
      </c>
      <c r="C3874" t="s">
        <v>45</v>
      </c>
      <c r="D3874" t="s">
        <v>17</v>
      </c>
      <c r="E3874" t="s">
        <v>22</v>
      </c>
      <c r="F3874" s="18">
        <v>41655</v>
      </c>
      <c r="G3874">
        <v>889309632</v>
      </c>
      <c r="H3874" s="18">
        <v>41696</v>
      </c>
      <c r="I3874">
        <v>5337</v>
      </c>
      <c r="J3874">
        <v>437.2</v>
      </c>
      <c r="K3874">
        <v>263.33</v>
      </c>
      <c r="L3874">
        <v>2333336.4</v>
      </c>
      <c r="M3874">
        <v>1405392.21</v>
      </c>
      <c r="N3874">
        <v>927944.19</v>
      </c>
    </row>
    <row r="3875" spans="1:14">
      <c r="A3875" t="s">
        <v>23</v>
      </c>
      <c r="B3875" t="s">
        <v>217</v>
      </c>
      <c r="C3875" t="s">
        <v>28</v>
      </c>
      <c r="D3875" t="s">
        <v>21</v>
      </c>
      <c r="E3875" t="s">
        <v>22</v>
      </c>
      <c r="F3875" s="18">
        <v>41181</v>
      </c>
      <c r="G3875">
        <v>812632358</v>
      </c>
      <c r="H3875" s="18">
        <v>41199</v>
      </c>
      <c r="I3875">
        <v>4828</v>
      </c>
      <c r="J3875">
        <v>205.7</v>
      </c>
      <c r="K3875">
        <v>117.11</v>
      </c>
      <c r="L3875">
        <v>993119.6</v>
      </c>
      <c r="M3875">
        <v>565407.07999999996</v>
      </c>
      <c r="N3875">
        <v>427712.52</v>
      </c>
    </row>
    <row r="3876" spans="1:14">
      <c r="A3876" t="s">
        <v>23</v>
      </c>
      <c r="B3876" t="s">
        <v>207</v>
      </c>
      <c r="C3876" t="s">
        <v>45</v>
      </c>
      <c r="D3876" t="s">
        <v>17</v>
      </c>
      <c r="E3876" t="s">
        <v>29</v>
      </c>
      <c r="F3876" s="18">
        <v>41929</v>
      </c>
      <c r="G3876">
        <v>231861150</v>
      </c>
      <c r="H3876" s="18">
        <v>41944</v>
      </c>
      <c r="I3876">
        <v>1722</v>
      </c>
      <c r="J3876">
        <v>437.2</v>
      </c>
      <c r="K3876">
        <v>263.33</v>
      </c>
      <c r="L3876">
        <v>752858.4</v>
      </c>
      <c r="M3876">
        <v>453454.26</v>
      </c>
      <c r="N3876">
        <v>299404.14</v>
      </c>
    </row>
    <row r="3877" spans="1:14">
      <c r="A3877" t="s">
        <v>31</v>
      </c>
      <c r="B3877" t="s">
        <v>89</v>
      </c>
      <c r="C3877" t="s">
        <v>43</v>
      </c>
      <c r="D3877" t="s">
        <v>17</v>
      </c>
      <c r="E3877" t="s">
        <v>37</v>
      </c>
      <c r="F3877" s="18">
        <v>42664</v>
      </c>
      <c r="G3877">
        <v>803294837</v>
      </c>
      <c r="H3877" s="18">
        <v>42694</v>
      </c>
      <c r="I3877">
        <v>1648</v>
      </c>
      <c r="J3877">
        <v>651.21</v>
      </c>
      <c r="K3877">
        <v>524.96</v>
      </c>
      <c r="L3877">
        <v>1073194.08</v>
      </c>
      <c r="M3877">
        <v>865134.07999999996</v>
      </c>
      <c r="N3877">
        <v>208060</v>
      </c>
    </row>
    <row r="3878" spans="1:14">
      <c r="A3878" t="s">
        <v>26</v>
      </c>
      <c r="B3878" t="s">
        <v>104</v>
      </c>
      <c r="C3878" t="s">
        <v>16</v>
      </c>
      <c r="D3878" t="s">
        <v>17</v>
      </c>
      <c r="E3878" t="s">
        <v>29</v>
      </c>
      <c r="F3878" s="18">
        <v>42539</v>
      </c>
      <c r="G3878">
        <v>203544747</v>
      </c>
      <c r="H3878" s="18">
        <v>42564</v>
      </c>
      <c r="I3878">
        <v>2269</v>
      </c>
      <c r="J3878">
        <v>255.28</v>
      </c>
      <c r="K3878">
        <v>159.41999999999999</v>
      </c>
      <c r="L3878">
        <v>579230.31999999995</v>
      </c>
      <c r="M3878">
        <v>361723.98</v>
      </c>
      <c r="N3878">
        <v>217506.34</v>
      </c>
    </row>
    <row r="3879" spans="1:14">
      <c r="A3879" t="s">
        <v>26</v>
      </c>
      <c r="B3879" t="s">
        <v>76</v>
      </c>
      <c r="C3879" t="s">
        <v>25</v>
      </c>
      <c r="D3879" t="s">
        <v>17</v>
      </c>
      <c r="E3879" t="s">
        <v>18</v>
      </c>
      <c r="F3879" s="18">
        <v>42479</v>
      </c>
      <c r="G3879">
        <v>679534709</v>
      </c>
      <c r="H3879" s="18">
        <v>42480</v>
      </c>
      <c r="I3879">
        <v>8276</v>
      </c>
      <c r="J3879">
        <v>47.45</v>
      </c>
      <c r="K3879">
        <v>31.79</v>
      </c>
      <c r="L3879">
        <v>392696.2</v>
      </c>
      <c r="M3879">
        <v>263094.03999999998</v>
      </c>
      <c r="N3879">
        <v>129602.16</v>
      </c>
    </row>
    <row r="3880" spans="1:14">
      <c r="A3880" t="s">
        <v>31</v>
      </c>
      <c r="B3880" t="s">
        <v>223</v>
      </c>
      <c r="C3880" t="s">
        <v>25</v>
      </c>
      <c r="D3880" t="s">
        <v>17</v>
      </c>
      <c r="E3880" t="s">
        <v>37</v>
      </c>
      <c r="F3880" s="18">
        <v>41031</v>
      </c>
      <c r="G3880">
        <v>498501050</v>
      </c>
      <c r="H3880" s="18">
        <v>41053</v>
      </c>
      <c r="I3880">
        <v>6393</v>
      </c>
      <c r="J3880">
        <v>47.45</v>
      </c>
      <c r="K3880">
        <v>31.79</v>
      </c>
      <c r="L3880">
        <v>303347.84999999998</v>
      </c>
      <c r="M3880">
        <v>203233.47</v>
      </c>
      <c r="N3880">
        <v>100114.38</v>
      </c>
    </row>
    <row r="3881" spans="1:14">
      <c r="A3881" t="s">
        <v>26</v>
      </c>
      <c r="B3881" t="s">
        <v>129</v>
      </c>
      <c r="C3881" t="s">
        <v>28</v>
      </c>
      <c r="D3881" t="s">
        <v>17</v>
      </c>
      <c r="E3881" t="s">
        <v>29</v>
      </c>
      <c r="F3881" s="18">
        <v>41283</v>
      </c>
      <c r="G3881">
        <v>697992599</v>
      </c>
      <c r="H3881" s="18">
        <v>41323</v>
      </c>
      <c r="I3881">
        <v>376</v>
      </c>
      <c r="J3881">
        <v>205.7</v>
      </c>
      <c r="K3881">
        <v>117.11</v>
      </c>
      <c r="L3881">
        <v>77343.199999999997</v>
      </c>
      <c r="M3881">
        <v>44033.36</v>
      </c>
      <c r="N3881">
        <v>33309.839999999997</v>
      </c>
    </row>
    <row r="3882" spans="1:14">
      <c r="A3882" t="s">
        <v>26</v>
      </c>
      <c r="B3882" t="s">
        <v>204</v>
      </c>
      <c r="C3882" t="s">
        <v>20</v>
      </c>
      <c r="D3882" t="s">
        <v>17</v>
      </c>
      <c r="E3882" t="s">
        <v>37</v>
      </c>
      <c r="F3882" s="18">
        <v>41177</v>
      </c>
      <c r="G3882">
        <v>135870683</v>
      </c>
      <c r="H3882" s="18">
        <v>41197</v>
      </c>
      <c r="I3882">
        <v>6009</v>
      </c>
      <c r="J3882">
        <v>152.58000000000001</v>
      </c>
      <c r="K3882">
        <v>97.44</v>
      </c>
      <c r="L3882">
        <v>916853.22</v>
      </c>
      <c r="M3882">
        <v>585516.96</v>
      </c>
      <c r="N3882">
        <v>331336.26</v>
      </c>
    </row>
    <row r="3883" spans="1:14">
      <c r="A3883" t="s">
        <v>40</v>
      </c>
      <c r="B3883" t="s">
        <v>139</v>
      </c>
      <c r="C3883" t="s">
        <v>28</v>
      </c>
      <c r="D3883" t="s">
        <v>17</v>
      </c>
      <c r="E3883" t="s">
        <v>22</v>
      </c>
      <c r="F3883" s="18">
        <v>40428</v>
      </c>
      <c r="G3883">
        <v>440309131</v>
      </c>
      <c r="H3883" s="18">
        <v>40443</v>
      </c>
      <c r="I3883">
        <v>6111</v>
      </c>
      <c r="J3883">
        <v>205.7</v>
      </c>
      <c r="K3883">
        <v>117.11</v>
      </c>
      <c r="L3883">
        <v>1257032.7</v>
      </c>
      <c r="M3883">
        <v>715659.21</v>
      </c>
      <c r="N3883">
        <v>541373.49</v>
      </c>
    </row>
    <row r="3884" spans="1:14">
      <c r="A3884" t="s">
        <v>26</v>
      </c>
      <c r="B3884" t="s">
        <v>146</v>
      </c>
      <c r="C3884" t="s">
        <v>71</v>
      </c>
      <c r="D3884" t="s">
        <v>21</v>
      </c>
      <c r="E3884" t="s">
        <v>37</v>
      </c>
      <c r="F3884" s="18">
        <v>41906</v>
      </c>
      <c r="G3884">
        <v>159794270</v>
      </c>
      <c r="H3884" s="18">
        <v>41949</v>
      </c>
      <c r="I3884">
        <v>5530</v>
      </c>
      <c r="J3884">
        <v>154.06</v>
      </c>
      <c r="K3884">
        <v>90.93</v>
      </c>
      <c r="L3884">
        <v>851951.8</v>
      </c>
      <c r="M3884">
        <v>502842.9</v>
      </c>
      <c r="N3884">
        <v>349108.9</v>
      </c>
    </row>
    <row r="3885" spans="1:14">
      <c r="A3885" t="s">
        <v>34</v>
      </c>
      <c r="B3885" t="s">
        <v>84</v>
      </c>
      <c r="C3885" t="s">
        <v>28</v>
      </c>
      <c r="D3885" t="s">
        <v>21</v>
      </c>
      <c r="E3885" t="s">
        <v>18</v>
      </c>
      <c r="F3885" s="18">
        <v>41955</v>
      </c>
      <c r="G3885">
        <v>613124930</v>
      </c>
      <c r="H3885" s="18">
        <v>41964</v>
      </c>
      <c r="I3885">
        <v>6147</v>
      </c>
      <c r="J3885">
        <v>205.7</v>
      </c>
      <c r="K3885">
        <v>117.11</v>
      </c>
      <c r="L3885">
        <v>1264437.8999999999</v>
      </c>
      <c r="M3885">
        <v>719875.17</v>
      </c>
      <c r="N3885">
        <v>544562.73</v>
      </c>
    </row>
    <row r="3886" spans="1:14">
      <c r="A3886" t="s">
        <v>31</v>
      </c>
      <c r="B3886" t="s">
        <v>56</v>
      </c>
      <c r="C3886" t="s">
        <v>20</v>
      </c>
      <c r="D3886" t="s">
        <v>21</v>
      </c>
      <c r="E3886" t="s">
        <v>22</v>
      </c>
      <c r="F3886" s="18">
        <v>42840</v>
      </c>
      <c r="G3886">
        <v>939412438</v>
      </c>
      <c r="H3886" s="18">
        <v>42871</v>
      </c>
      <c r="I3886">
        <v>1871</v>
      </c>
      <c r="J3886">
        <v>152.58000000000001</v>
      </c>
      <c r="K3886">
        <v>97.44</v>
      </c>
      <c r="L3886">
        <v>285477.18</v>
      </c>
      <c r="M3886">
        <v>182310.24</v>
      </c>
      <c r="N3886">
        <v>103166.94</v>
      </c>
    </row>
    <row r="3887" spans="1:14">
      <c r="A3887" t="s">
        <v>23</v>
      </c>
      <c r="B3887" t="s">
        <v>191</v>
      </c>
      <c r="C3887" t="s">
        <v>20</v>
      </c>
      <c r="D3887" t="s">
        <v>17</v>
      </c>
      <c r="E3887" t="s">
        <v>18</v>
      </c>
      <c r="F3887" s="18">
        <v>40301</v>
      </c>
      <c r="G3887">
        <v>348080623</v>
      </c>
      <c r="H3887" s="18">
        <v>40317</v>
      </c>
      <c r="I3887">
        <v>3646</v>
      </c>
      <c r="J3887">
        <v>152.58000000000001</v>
      </c>
      <c r="K3887">
        <v>97.44</v>
      </c>
      <c r="L3887">
        <v>556306.68000000005</v>
      </c>
      <c r="M3887">
        <v>355266.24</v>
      </c>
      <c r="N3887">
        <v>201040.44</v>
      </c>
    </row>
    <row r="3888" spans="1:14">
      <c r="A3888" t="s">
        <v>23</v>
      </c>
      <c r="B3888" t="s">
        <v>187</v>
      </c>
      <c r="C3888" t="s">
        <v>43</v>
      </c>
      <c r="D3888" t="s">
        <v>17</v>
      </c>
      <c r="E3888" t="s">
        <v>29</v>
      </c>
      <c r="F3888" s="18">
        <v>41528</v>
      </c>
      <c r="G3888">
        <v>368865811</v>
      </c>
      <c r="H3888" s="18">
        <v>41563</v>
      </c>
      <c r="I3888">
        <v>4445</v>
      </c>
      <c r="J3888">
        <v>651.21</v>
      </c>
      <c r="K3888">
        <v>524.96</v>
      </c>
      <c r="L3888">
        <v>2894628.45</v>
      </c>
      <c r="M3888">
        <v>2333447.2000000002</v>
      </c>
      <c r="N3888">
        <v>561181.25</v>
      </c>
    </row>
    <row r="3889" spans="1:14">
      <c r="A3889" t="s">
        <v>26</v>
      </c>
      <c r="B3889" t="s">
        <v>76</v>
      </c>
      <c r="C3889" t="s">
        <v>25</v>
      </c>
      <c r="D3889" t="s">
        <v>17</v>
      </c>
      <c r="E3889" t="s">
        <v>18</v>
      </c>
      <c r="F3889" s="18">
        <v>41656</v>
      </c>
      <c r="G3889">
        <v>801816833</v>
      </c>
      <c r="H3889" s="18">
        <v>41701</v>
      </c>
      <c r="I3889">
        <v>4274</v>
      </c>
      <c r="J3889">
        <v>47.45</v>
      </c>
      <c r="K3889">
        <v>31.79</v>
      </c>
      <c r="L3889">
        <v>202801.3</v>
      </c>
      <c r="M3889">
        <v>135870.46</v>
      </c>
      <c r="N3889">
        <v>66930.84</v>
      </c>
    </row>
    <row r="3890" spans="1:14">
      <c r="A3890" t="s">
        <v>40</v>
      </c>
      <c r="B3890" t="s">
        <v>93</v>
      </c>
      <c r="C3890" t="s">
        <v>45</v>
      </c>
      <c r="D3890" t="s">
        <v>21</v>
      </c>
      <c r="E3890" t="s">
        <v>22</v>
      </c>
      <c r="F3890" s="18">
        <v>41739</v>
      </c>
      <c r="G3890">
        <v>167295014</v>
      </c>
      <c r="H3890" s="18">
        <v>41757</v>
      </c>
      <c r="I3890">
        <v>5167</v>
      </c>
      <c r="J3890">
        <v>437.2</v>
      </c>
      <c r="K3890">
        <v>263.33</v>
      </c>
      <c r="L3890">
        <v>2259012.4</v>
      </c>
      <c r="M3890">
        <v>1360626.11</v>
      </c>
      <c r="N3890">
        <v>898386.29</v>
      </c>
    </row>
    <row r="3891" spans="1:14">
      <c r="A3891" t="s">
        <v>40</v>
      </c>
      <c r="B3891" t="s">
        <v>167</v>
      </c>
      <c r="C3891" t="s">
        <v>43</v>
      </c>
      <c r="D3891" t="s">
        <v>21</v>
      </c>
      <c r="E3891" t="s">
        <v>18</v>
      </c>
      <c r="F3891" s="18">
        <v>41838</v>
      </c>
      <c r="G3891">
        <v>655974185</v>
      </c>
      <c r="H3891" s="18">
        <v>41851</v>
      </c>
      <c r="I3891">
        <v>6193</v>
      </c>
      <c r="J3891">
        <v>651.21</v>
      </c>
      <c r="K3891">
        <v>524.96</v>
      </c>
      <c r="L3891">
        <v>4032943.53</v>
      </c>
      <c r="M3891">
        <v>3251077.28</v>
      </c>
      <c r="N3891">
        <v>781866.25</v>
      </c>
    </row>
    <row r="3892" spans="1:14">
      <c r="A3892" t="s">
        <v>23</v>
      </c>
      <c r="B3892" t="s">
        <v>138</v>
      </c>
      <c r="C3892" t="s">
        <v>33</v>
      </c>
      <c r="D3892" t="s">
        <v>17</v>
      </c>
      <c r="E3892" t="s">
        <v>29</v>
      </c>
      <c r="F3892" s="18">
        <v>42404</v>
      </c>
      <c r="G3892">
        <v>478840672</v>
      </c>
      <c r="H3892" s="18">
        <v>42409</v>
      </c>
      <c r="I3892">
        <v>8451</v>
      </c>
      <c r="J3892">
        <v>81.73</v>
      </c>
      <c r="K3892">
        <v>56.67</v>
      </c>
      <c r="L3892">
        <v>690700.23</v>
      </c>
      <c r="M3892">
        <v>478918.17</v>
      </c>
      <c r="N3892">
        <v>211782.06</v>
      </c>
    </row>
    <row r="3893" spans="1:14">
      <c r="A3893" t="s">
        <v>40</v>
      </c>
      <c r="B3893" t="s">
        <v>117</v>
      </c>
      <c r="C3893" t="s">
        <v>33</v>
      </c>
      <c r="D3893" t="s">
        <v>21</v>
      </c>
      <c r="E3893" t="s">
        <v>18</v>
      </c>
      <c r="F3893" s="18">
        <v>42891</v>
      </c>
      <c r="G3893">
        <v>617193305</v>
      </c>
      <c r="H3893" s="18">
        <v>42896</v>
      </c>
      <c r="I3893">
        <v>69</v>
      </c>
      <c r="J3893">
        <v>81.73</v>
      </c>
      <c r="K3893">
        <v>56.67</v>
      </c>
      <c r="L3893">
        <v>5639.37</v>
      </c>
      <c r="M3893">
        <v>3910.23</v>
      </c>
      <c r="N3893">
        <v>1729.14</v>
      </c>
    </row>
    <row r="3894" spans="1:14">
      <c r="A3894" t="s">
        <v>23</v>
      </c>
      <c r="B3894" t="s">
        <v>175</v>
      </c>
      <c r="C3894" t="s">
        <v>28</v>
      </c>
      <c r="D3894" t="s">
        <v>17</v>
      </c>
      <c r="E3894" t="s">
        <v>29</v>
      </c>
      <c r="F3894" s="18">
        <v>40378</v>
      </c>
      <c r="G3894">
        <v>772643411</v>
      </c>
      <c r="H3894" s="18">
        <v>40415</v>
      </c>
      <c r="I3894">
        <v>1210</v>
      </c>
      <c r="J3894">
        <v>205.7</v>
      </c>
      <c r="K3894">
        <v>117.11</v>
      </c>
      <c r="L3894">
        <v>248897</v>
      </c>
      <c r="M3894">
        <v>141703.1</v>
      </c>
      <c r="N3894">
        <v>107193.9</v>
      </c>
    </row>
    <row r="3895" spans="1:14">
      <c r="A3895" t="s">
        <v>14</v>
      </c>
      <c r="B3895" t="s">
        <v>173</v>
      </c>
      <c r="C3895" t="s">
        <v>28</v>
      </c>
      <c r="D3895" t="s">
        <v>21</v>
      </c>
      <c r="E3895" t="s">
        <v>29</v>
      </c>
      <c r="F3895" s="18">
        <v>42015</v>
      </c>
      <c r="G3895">
        <v>717114818</v>
      </c>
      <c r="H3895" s="18">
        <v>42029</v>
      </c>
      <c r="I3895">
        <v>9065</v>
      </c>
      <c r="J3895">
        <v>205.7</v>
      </c>
      <c r="K3895">
        <v>117.11</v>
      </c>
      <c r="L3895">
        <v>1864670.5</v>
      </c>
      <c r="M3895">
        <v>1061602.1499999999</v>
      </c>
      <c r="N3895">
        <v>803068.35</v>
      </c>
    </row>
    <row r="3896" spans="1:14">
      <c r="A3896" t="s">
        <v>23</v>
      </c>
      <c r="B3896" t="s">
        <v>112</v>
      </c>
      <c r="C3896" t="s">
        <v>25</v>
      </c>
      <c r="D3896" t="s">
        <v>17</v>
      </c>
      <c r="E3896" t="s">
        <v>18</v>
      </c>
      <c r="F3896" s="18">
        <v>41508</v>
      </c>
      <c r="G3896">
        <v>742843854</v>
      </c>
      <c r="H3896" s="18">
        <v>41521</v>
      </c>
      <c r="I3896">
        <v>2859</v>
      </c>
      <c r="J3896">
        <v>47.45</v>
      </c>
      <c r="K3896">
        <v>31.79</v>
      </c>
      <c r="L3896">
        <v>135659.54999999999</v>
      </c>
      <c r="M3896">
        <v>90887.61</v>
      </c>
      <c r="N3896">
        <v>44771.94</v>
      </c>
    </row>
    <row r="3897" spans="1:14">
      <c r="A3897" t="s">
        <v>40</v>
      </c>
      <c r="B3897" t="s">
        <v>93</v>
      </c>
      <c r="C3897" t="s">
        <v>43</v>
      </c>
      <c r="D3897" t="s">
        <v>21</v>
      </c>
      <c r="E3897" t="s">
        <v>22</v>
      </c>
      <c r="F3897" s="18">
        <v>42636</v>
      </c>
      <c r="G3897">
        <v>312379348</v>
      </c>
      <c r="H3897" s="18">
        <v>42685</v>
      </c>
      <c r="I3897">
        <v>8846</v>
      </c>
      <c r="J3897">
        <v>651.21</v>
      </c>
      <c r="K3897">
        <v>524.96</v>
      </c>
      <c r="L3897">
        <v>5760603.6600000001</v>
      </c>
      <c r="M3897">
        <v>4643796.16</v>
      </c>
      <c r="N3897">
        <v>1116807.5</v>
      </c>
    </row>
    <row r="3898" spans="1:14">
      <c r="A3898" t="s">
        <v>23</v>
      </c>
      <c r="B3898" t="s">
        <v>106</v>
      </c>
      <c r="C3898" t="s">
        <v>25</v>
      </c>
      <c r="D3898" t="s">
        <v>21</v>
      </c>
      <c r="E3898" t="s">
        <v>22</v>
      </c>
      <c r="F3898" s="18">
        <v>41266</v>
      </c>
      <c r="G3898">
        <v>308582627</v>
      </c>
      <c r="H3898" s="18">
        <v>41314</v>
      </c>
      <c r="I3898">
        <v>5312</v>
      </c>
      <c r="J3898">
        <v>47.45</v>
      </c>
      <c r="K3898">
        <v>31.79</v>
      </c>
      <c r="L3898">
        <v>252054.39999999999</v>
      </c>
      <c r="M3898">
        <v>168868.48000000001</v>
      </c>
      <c r="N3898">
        <v>83185.919999999998</v>
      </c>
    </row>
    <row r="3899" spans="1:14">
      <c r="A3899" t="s">
        <v>31</v>
      </c>
      <c r="B3899" t="s">
        <v>177</v>
      </c>
      <c r="C3899" t="s">
        <v>25</v>
      </c>
      <c r="D3899" t="s">
        <v>17</v>
      </c>
      <c r="E3899" t="s">
        <v>37</v>
      </c>
      <c r="F3899" s="18">
        <v>40572</v>
      </c>
      <c r="G3899">
        <v>784627521</v>
      </c>
      <c r="H3899" s="18">
        <v>40599</v>
      </c>
      <c r="I3899">
        <v>7574</v>
      </c>
      <c r="J3899">
        <v>47.45</v>
      </c>
      <c r="K3899">
        <v>31.79</v>
      </c>
      <c r="L3899">
        <v>359386.3</v>
      </c>
      <c r="M3899">
        <v>240777.46</v>
      </c>
      <c r="N3899">
        <v>118608.84</v>
      </c>
    </row>
    <row r="3900" spans="1:14">
      <c r="A3900" t="s">
        <v>26</v>
      </c>
      <c r="B3900" t="s">
        <v>87</v>
      </c>
      <c r="C3900" t="s">
        <v>79</v>
      </c>
      <c r="D3900" t="s">
        <v>21</v>
      </c>
      <c r="E3900" t="s">
        <v>22</v>
      </c>
      <c r="F3900" s="18">
        <v>41348</v>
      </c>
      <c r="G3900">
        <v>514000356</v>
      </c>
      <c r="H3900" s="18">
        <v>41363</v>
      </c>
      <c r="I3900">
        <v>2982</v>
      </c>
      <c r="J3900">
        <v>668.27</v>
      </c>
      <c r="K3900">
        <v>502.54</v>
      </c>
      <c r="L3900">
        <v>1992781.14</v>
      </c>
      <c r="M3900">
        <v>1498574.28</v>
      </c>
      <c r="N3900">
        <v>494206.86</v>
      </c>
    </row>
    <row r="3901" spans="1:14">
      <c r="A3901" t="s">
        <v>23</v>
      </c>
      <c r="B3901" t="s">
        <v>105</v>
      </c>
      <c r="C3901" t="s">
        <v>33</v>
      </c>
      <c r="D3901" t="s">
        <v>17</v>
      </c>
      <c r="E3901" t="s">
        <v>29</v>
      </c>
      <c r="F3901" s="18">
        <v>40631</v>
      </c>
      <c r="G3901">
        <v>140499961</v>
      </c>
      <c r="H3901" s="18">
        <v>40663</v>
      </c>
      <c r="I3901">
        <v>5915</v>
      </c>
      <c r="J3901">
        <v>81.73</v>
      </c>
      <c r="K3901">
        <v>56.67</v>
      </c>
      <c r="L3901">
        <v>483432.95</v>
      </c>
      <c r="M3901">
        <v>335203.05</v>
      </c>
      <c r="N3901">
        <v>148229.9</v>
      </c>
    </row>
    <row r="3902" spans="1:14">
      <c r="A3902" t="s">
        <v>31</v>
      </c>
      <c r="B3902" t="s">
        <v>149</v>
      </c>
      <c r="C3902" t="s">
        <v>79</v>
      </c>
      <c r="D3902" t="s">
        <v>21</v>
      </c>
      <c r="E3902" t="s">
        <v>37</v>
      </c>
      <c r="F3902" s="18">
        <v>41377</v>
      </c>
      <c r="G3902">
        <v>828237664</v>
      </c>
      <c r="H3902" s="18">
        <v>41383</v>
      </c>
      <c r="I3902">
        <v>2785</v>
      </c>
      <c r="J3902">
        <v>668.27</v>
      </c>
      <c r="K3902">
        <v>502.54</v>
      </c>
      <c r="L3902">
        <v>1861131.95</v>
      </c>
      <c r="M3902">
        <v>1399573.9</v>
      </c>
      <c r="N3902">
        <v>461558.05</v>
      </c>
    </row>
    <row r="3903" spans="1:14">
      <c r="A3903" t="s">
        <v>31</v>
      </c>
      <c r="B3903" t="s">
        <v>145</v>
      </c>
      <c r="C3903" t="s">
        <v>59</v>
      </c>
      <c r="D3903" t="s">
        <v>21</v>
      </c>
      <c r="E3903" t="s">
        <v>22</v>
      </c>
      <c r="F3903" s="18">
        <v>42781</v>
      </c>
      <c r="G3903">
        <v>211637294</v>
      </c>
      <c r="H3903" s="18">
        <v>42789</v>
      </c>
      <c r="I3903">
        <v>7033</v>
      </c>
      <c r="J3903">
        <v>9.33</v>
      </c>
      <c r="K3903">
        <v>6.92</v>
      </c>
      <c r="L3903">
        <v>65617.89</v>
      </c>
      <c r="M3903">
        <v>48668.36</v>
      </c>
      <c r="N3903">
        <v>16949.53</v>
      </c>
    </row>
    <row r="3904" spans="1:14">
      <c r="A3904" t="s">
        <v>40</v>
      </c>
      <c r="B3904" t="s">
        <v>214</v>
      </c>
      <c r="C3904" t="s">
        <v>28</v>
      </c>
      <c r="D3904" t="s">
        <v>17</v>
      </c>
      <c r="E3904" t="s">
        <v>22</v>
      </c>
      <c r="F3904" s="18">
        <v>41665</v>
      </c>
      <c r="G3904">
        <v>945435178</v>
      </c>
      <c r="H3904" s="18">
        <v>41685</v>
      </c>
      <c r="I3904">
        <v>4134</v>
      </c>
      <c r="J3904">
        <v>205.7</v>
      </c>
      <c r="K3904">
        <v>117.11</v>
      </c>
      <c r="L3904">
        <v>850363.8</v>
      </c>
      <c r="M3904">
        <v>484132.74</v>
      </c>
      <c r="N3904">
        <v>366231.06</v>
      </c>
    </row>
    <row r="3905" spans="1:14">
      <c r="A3905" t="s">
        <v>40</v>
      </c>
      <c r="B3905" t="s">
        <v>193</v>
      </c>
      <c r="C3905" t="s">
        <v>71</v>
      </c>
      <c r="D3905" t="s">
        <v>21</v>
      </c>
      <c r="E3905" t="s">
        <v>29</v>
      </c>
      <c r="F3905" s="18">
        <v>42150</v>
      </c>
      <c r="G3905">
        <v>354680144</v>
      </c>
      <c r="H3905" s="18">
        <v>42163</v>
      </c>
      <c r="I3905">
        <v>6591</v>
      </c>
      <c r="J3905">
        <v>154.06</v>
      </c>
      <c r="K3905">
        <v>90.93</v>
      </c>
      <c r="L3905">
        <v>1015409.46</v>
      </c>
      <c r="M3905">
        <v>599319.63</v>
      </c>
      <c r="N3905">
        <v>416089.83</v>
      </c>
    </row>
    <row r="3906" spans="1:14">
      <c r="A3906" t="s">
        <v>26</v>
      </c>
      <c r="B3906" t="s">
        <v>146</v>
      </c>
      <c r="C3906" t="s">
        <v>36</v>
      </c>
      <c r="D3906" t="s">
        <v>17</v>
      </c>
      <c r="E3906" t="s">
        <v>18</v>
      </c>
      <c r="F3906" s="18">
        <v>40451</v>
      </c>
      <c r="G3906">
        <v>784733521</v>
      </c>
      <c r="H3906" s="18">
        <v>40472</v>
      </c>
      <c r="I3906">
        <v>8942</v>
      </c>
      <c r="J3906">
        <v>109.28</v>
      </c>
      <c r="K3906">
        <v>35.840000000000003</v>
      </c>
      <c r="L3906">
        <v>977181.76</v>
      </c>
      <c r="M3906">
        <v>320481.28000000003</v>
      </c>
      <c r="N3906">
        <v>656700.48</v>
      </c>
    </row>
    <row r="3907" spans="1:14">
      <c r="A3907" t="s">
        <v>40</v>
      </c>
      <c r="B3907" t="s">
        <v>205</v>
      </c>
      <c r="C3907" t="s">
        <v>59</v>
      </c>
      <c r="D3907" t="s">
        <v>21</v>
      </c>
      <c r="E3907" t="s">
        <v>22</v>
      </c>
      <c r="F3907" s="18">
        <v>42852</v>
      </c>
      <c r="G3907">
        <v>151269137</v>
      </c>
      <c r="H3907" s="18">
        <v>42869</v>
      </c>
      <c r="I3907">
        <v>2754</v>
      </c>
      <c r="J3907">
        <v>9.33</v>
      </c>
      <c r="K3907">
        <v>6.92</v>
      </c>
      <c r="L3907">
        <v>25694.82</v>
      </c>
      <c r="M3907">
        <v>19057.68</v>
      </c>
      <c r="N3907">
        <v>6637.14</v>
      </c>
    </row>
    <row r="3908" spans="1:14">
      <c r="A3908" t="s">
        <v>40</v>
      </c>
      <c r="B3908" t="s">
        <v>135</v>
      </c>
      <c r="C3908" t="s">
        <v>71</v>
      </c>
      <c r="D3908" t="s">
        <v>21</v>
      </c>
      <c r="E3908" t="s">
        <v>29</v>
      </c>
      <c r="F3908" s="18">
        <v>42198</v>
      </c>
      <c r="G3908">
        <v>490273320</v>
      </c>
      <c r="H3908" s="18">
        <v>42234</v>
      </c>
      <c r="I3908">
        <v>1625</v>
      </c>
      <c r="J3908">
        <v>154.06</v>
      </c>
      <c r="K3908">
        <v>90.93</v>
      </c>
      <c r="L3908">
        <v>250347.5</v>
      </c>
      <c r="M3908">
        <v>147761.25</v>
      </c>
      <c r="N3908">
        <v>102586.25</v>
      </c>
    </row>
    <row r="3909" spans="1:14">
      <c r="A3909" t="s">
        <v>14</v>
      </c>
      <c r="B3909" t="s">
        <v>48</v>
      </c>
      <c r="C3909" t="s">
        <v>25</v>
      </c>
      <c r="D3909" t="s">
        <v>21</v>
      </c>
      <c r="E3909" t="s">
        <v>37</v>
      </c>
      <c r="F3909" s="18">
        <v>41400</v>
      </c>
      <c r="G3909">
        <v>308044898</v>
      </c>
      <c r="H3909" s="18">
        <v>41401</v>
      </c>
      <c r="I3909">
        <v>6186</v>
      </c>
      <c r="J3909">
        <v>47.45</v>
      </c>
      <c r="K3909">
        <v>31.79</v>
      </c>
      <c r="L3909">
        <v>293525.7</v>
      </c>
      <c r="M3909">
        <v>196652.94</v>
      </c>
      <c r="N3909">
        <v>96872.76</v>
      </c>
    </row>
    <row r="3910" spans="1:14">
      <c r="A3910" t="s">
        <v>14</v>
      </c>
      <c r="B3910" t="s">
        <v>115</v>
      </c>
      <c r="C3910" t="s">
        <v>59</v>
      </c>
      <c r="D3910" t="s">
        <v>17</v>
      </c>
      <c r="E3910" t="s">
        <v>37</v>
      </c>
      <c r="F3910" s="18">
        <v>40995</v>
      </c>
      <c r="G3910">
        <v>431195199</v>
      </c>
      <c r="H3910" s="18">
        <v>40995</v>
      </c>
      <c r="I3910">
        <v>9096</v>
      </c>
      <c r="J3910">
        <v>9.33</v>
      </c>
      <c r="K3910">
        <v>6.92</v>
      </c>
      <c r="L3910">
        <v>84865.68</v>
      </c>
      <c r="M3910">
        <v>62944.32</v>
      </c>
      <c r="N3910">
        <v>21921.360000000001</v>
      </c>
    </row>
    <row r="3911" spans="1:14">
      <c r="A3911" t="s">
        <v>23</v>
      </c>
      <c r="B3911" t="s">
        <v>116</v>
      </c>
      <c r="C3911" t="s">
        <v>28</v>
      </c>
      <c r="D3911" t="s">
        <v>17</v>
      </c>
      <c r="E3911" t="s">
        <v>18</v>
      </c>
      <c r="F3911" s="18">
        <v>40525</v>
      </c>
      <c r="G3911">
        <v>856648051</v>
      </c>
      <c r="H3911" s="18">
        <v>40535</v>
      </c>
      <c r="I3911">
        <v>50</v>
      </c>
      <c r="J3911">
        <v>205.7</v>
      </c>
      <c r="K3911">
        <v>117.11</v>
      </c>
      <c r="L3911">
        <v>10285</v>
      </c>
      <c r="M3911">
        <v>5855.5</v>
      </c>
      <c r="N3911">
        <v>4429.5</v>
      </c>
    </row>
    <row r="3912" spans="1:14">
      <c r="A3912" t="s">
        <v>14</v>
      </c>
      <c r="B3912" t="s">
        <v>64</v>
      </c>
      <c r="C3912" t="s">
        <v>79</v>
      </c>
      <c r="D3912" t="s">
        <v>21</v>
      </c>
      <c r="E3912" t="s">
        <v>18</v>
      </c>
      <c r="F3912" s="18">
        <v>42688</v>
      </c>
      <c r="G3912">
        <v>301639783</v>
      </c>
      <c r="H3912" s="18">
        <v>42706</v>
      </c>
      <c r="I3912">
        <v>770</v>
      </c>
      <c r="J3912">
        <v>668.27</v>
      </c>
      <c r="K3912">
        <v>502.54</v>
      </c>
      <c r="L3912">
        <v>514567.9</v>
      </c>
      <c r="M3912">
        <v>386955.8</v>
      </c>
      <c r="N3912">
        <v>127612.1</v>
      </c>
    </row>
    <row r="3913" spans="1:14">
      <c r="A3913" t="s">
        <v>31</v>
      </c>
      <c r="B3913" t="s">
        <v>56</v>
      </c>
      <c r="C3913" t="s">
        <v>43</v>
      </c>
      <c r="D3913" t="s">
        <v>17</v>
      </c>
      <c r="E3913" t="s">
        <v>22</v>
      </c>
      <c r="F3913" s="18">
        <v>40888</v>
      </c>
      <c r="G3913">
        <v>253719222</v>
      </c>
      <c r="H3913" s="18">
        <v>40890</v>
      </c>
      <c r="I3913">
        <v>11</v>
      </c>
      <c r="J3913">
        <v>651.21</v>
      </c>
      <c r="K3913">
        <v>524.96</v>
      </c>
      <c r="L3913">
        <v>7163.31</v>
      </c>
      <c r="M3913">
        <v>5774.56</v>
      </c>
      <c r="N3913">
        <v>1388.75</v>
      </c>
    </row>
    <row r="3914" spans="1:14">
      <c r="A3914" t="s">
        <v>26</v>
      </c>
      <c r="B3914" t="s">
        <v>204</v>
      </c>
      <c r="C3914" t="s">
        <v>50</v>
      </c>
      <c r="D3914" t="s">
        <v>17</v>
      </c>
      <c r="E3914" t="s">
        <v>37</v>
      </c>
      <c r="F3914" s="18">
        <v>42750</v>
      </c>
      <c r="G3914">
        <v>920747697</v>
      </c>
      <c r="H3914" s="18">
        <v>42752</v>
      </c>
      <c r="I3914">
        <v>8559</v>
      </c>
      <c r="J3914">
        <v>421.89</v>
      </c>
      <c r="K3914">
        <v>364.69</v>
      </c>
      <c r="L3914">
        <v>3610956.51</v>
      </c>
      <c r="M3914">
        <v>3121381.71</v>
      </c>
      <c r="N3914">
        <v>489574.8</v>
      </c>
    </row>
    <row r="3915" spans="1:14">
      <c r="A3915" t="s">
        <v>23</v>
      </c>
      <c r="B3915" t="s">
        <v>198</v>
      </c>
      <c r="C3915" t="s">
        <v>45</v>
      </c>
      <c r="D3915" t="s">
        <v>21</v>
      </c>
      <c r="E3915" t="s">
        <v>37</v>
      </c>
      <c r="F3915" s="18">
        <v>41073</v>
      </c>
      <c r="G3915">
        <v>780899035</v>
      </c>
      <c r="H3915" s="18">
        <v>41120</v>
      </c>
      <c r="I3915">
        <v>4233</v>
      </c>
      <c r="J3915">
        <v>437.2</v>
      </c>
      <c r="K3915">
        <v>263.33</v>
      </c>
      <c r="L3915">
        <v>1850667.6</v>
      </c>
      <c r="M3915">
        <v>1114675.8899999999</v>
      </c>
      <c r="N3915">
        <v>735991.71</v>
      </c>
    </row>
    <row r="3916" spans="1:14">
      <c r="A3916" t="s">
        <v>14</v>
      </c>
      <c r="B3916" t="s">
        <v>88</v>
      </c>
      <c r="C3916" t="s">
        <v>71</v>
      </c>
      <c r="D3916" t="s">
        <v>21</v>
      </c>
      <c r="E3916" t="s">
        <v>29</v>
      </c>
      <c r="F3916" s="18">
        <v>42876</v>
      </c>
      <c r="G3916">
        <v>632659566</v>
      </c>
      <c r="H3916" s="18">
        <v>42904</v>
      </c>
      <c r="I3916">
        <v>6880</v>
      </c>
      <c r="J3916">
        <v>154.06</v>
      </c>
      <c r="K3916">
        <v>90.93</v>
      </c>
      <c r="L3916">
        <v>1059932.8</v>
      </c>
      <c r="M3916">
        <v>625598.4</v>
      </c>
      <c r="N3916">
        <v>434334.4</v>
      </c>
    </row>
    <row r="3917" spans="1:14">
      <c r="A3917" t="s">
        <v>34</v>
      </c>
      <c r="B3917" t="s">
        <v>68</v>
      </c>
      <c r="C3917" t="s">
        <v>59</v>
      </c>
      <c r="D3917" t="s">
        <v>21</v>
      </c>
      <c r="E3917" t="s">
        <v>37</v>
      </c>
      <c r="F3917" s="18">
        <v>40355</v>
      </c>
      <c r="G3917">
        <v>444828116</v>
      </c>
      <c r="H3917" s="18">
        <v>40380</v>
      </c>
      <c r="I3917">
        <v>3380</v>
      </c>
      <c r="J3917">
        <v>9.33</v>
      </c>
      <c r="K3917">
        <v>6.92</v>
      </c>
      <c r="L3917">
        <v>31535.4</v>
      </c>
      <c r="M3917">
        <v>23389.599999999999</v>
      </c>
      <c r="N3917">
        <v>8145.8</v>
      </c>
    </row>
    <row r="3918" spans="1:14">
      <c r="A3918" t="s">
        <v>34</v>
      </c>
      <c r="B3918" t="s">
        <v>215</v>
      </c>
      <c r="C3918" t="s">
        <v>79</v>
      </c>
      <c r="D3918" t="s">
        <v>17</v>
      </c>
      <c r="E3918" t="s">
        <v>18</v>
      </c>
      <c r="F3918" s="18">
        <v>42690</v>
      </c>
      <c r="G3918">
        <v>706516015</v>
      </c>
      <c r="H3918" s="18">
        <v>42723</v>
      </c>
      <c r="I3918">
        <v>2644</v>
      </c>
      <c r="J3918">
        <v>668.27</v>
      </c>
      <c r="K3918">
        <v>502.54</v>
      </c>
      <c r="L3918">
        <v>1766905.88</v>
      </c>
      <c r="M3918">
        <v>1328715.76</v>
      </c>
      <c r="N3918">
        <v>438190.12</v>
      </c>
    </row>
    <row r="3919" spans="1:14">
      <c r="A3919" t="s">
        <v>23</v>
      </c>
      <c r="B3919" t="s">
        <v>125</v>
      </c>
      <c r="C3919" t="s">
        <v>50</v>
      </c>
      <c r="D3919" t="s">
        <v>21</v>
      </c>
      <c r="E3919" t="s">
        <v>29</v>
      </c>
      <c r="F3919" s="18">
        <v>41470</v>
      </c>
      <c r="G3919">
        <v>177147090</v>
      </c>
      <c r="H3919" s="18">
        <v>41503</v>
      </c>
      <c r="I3919">
        <v>615</v>
      </c>
      <c r="J3919">
        <v>421.89</v>
      </c>
      <c r="K3919">
        <v>364.69</v>
      </c>
      <c r="L3919">
        <v>259462.35</v>
      </c>
      <c r="M3919">
        <v>224284.35</v>
      </c>
      <c r="N3919">
        <v>35178</v>
      </c>
    </row>
    <row r="3920" spans="1:14">
      <c r="A3920" t="s">
        <v>31</v>
      </c>
      <c r="B3920" t="s">
        <v>99</v>
      </c>
      <c r="C3920" t="s">
        <v>50</v>
      </c>
      <c r="D3920" t="s">
        <v>21</v>
      </c>
      <c r="E3920" t="s">
        <v>22</v>
      </c>
      <c r="F3920" s="18">
        <v>42504</v>
      </c>
      <c r="G3920">
        <v>836457669</v>
      </c>
      <c r="H3920" s="18">
        <v>42524</v>
      </c>
      <c r="I3920">
        <v>5267</v>
      </c>
      <c r="J3920">
        <v>421.89</v>
      </c>
      <c r="K3920">
        <v>364.69</v>
      </c>
      <c r="L3920">
        <v>2222094.63</v>
      </c>
      <c r="M3920">
        <v>1920822.23</v>
      </c>
      <c r="N3920">
        <v>301272.40000000002</v>
      </c>
    </row>
    <row r="3921" spans="1:14">
      <c r="A3921" t="s">
        <v>31</v>
      </c>
      <c r="B3921" t="s">
        <v>56</v>
      </c>
      <c r="C3921" t="s">
        <v>50</v>
      </c>
      <c r="D3921" t="s">
        <v>17</v>
      </c>
      <c r="E3921" t="s">
        <v>22</v>
      </c>
      <c r="F3921" s="18">
        <v>42309</v>
      </c>
      <c r="G3921">
        <v>234496581</v>
      </c>
      <c r="H3921" s="18">
        <v>42337</v>
      </c>
      <c r="I3921">
        <v>1604</v>
      </c>
      <c r="J3921">
        <v>421.89</v>
      </c>
      <c r="K3921">
        <v>364.69</v>
      </c>
      <c r="L3921">
        <v>676711.56</v>
      </c>
      <c r="M3921">
        <v>584962.76</v>
      </c>
      <c r="N3921">
        <v>91748.800000000003</v>
      </c>
    </row>
    <row r="3922" spans="1:14">
      <c r="A3922" t="s">
        <v>14</v>
      </c>
      <c r="B3922" t="s">
        <v>173</v>
      </c>
      <c r="C3922" t="s">
        <v>25</v>
      </c>
      <c r="D3922" t="s">
        <v>17</v>
      </c>
      <c r="E3922" t="s">
        <v>22</v>
      </c>
      <c r="F3922" s="18">
        <v>40557</v>
      </c>
      <c r="G3922">
        <v>941625154</v>
      </c>
      <c r="H3922" s="18">
        <v>40558</v>
      </c>
      <c r="I3922">
        <v>6663</v>
      </c>
      <c r="J3922">
        <v>47.45</v>
      </c>
      <c r="K3922">
        <v>31.79</v>
      </c>
      <c r="L3922">
        <v>316159.34999999998</v>
      </c>
      <c r="M3922">
        <v>211816.77</v>
      </c>
      <c r="N3922">
        <v>104342.58</v>
      </c>
    </row>
    <row r="3923" spans="1:14">
      <c r="A3923" t="s">
        <v>14</v>
      </c>
      <c r="B3923" t="s">
        <v>55</v>
      </c>
      <c r="C3923" t="s">
        <v>43</v>
      </c>
      <c r="D3923" t="s">
        <v>17</v>
      </c>
      <c r="E3923" t="s">
        <v>18</v>
      </c>
      <c r="F3923" s="18">
        <v>41457</v>
      </c>
      <c r="G3923">
        <v>198517215</v>
      </c>
      <c r="H3923" s="18">
        <v>41485</v>
      </c>
      <c r="I3923">
        <v>4510</v>
      </c>
      <c r="J3923">
        <v>651.21</v>
      </c>
      <c r="K3923">
        <v>524.96</v>
      </c>
      <c r="L3923">
        <v>2936957.1</v>
      </c>
      <c r="M3923">
        <v>2367569.6</v>
      </c>
      <c r="N3923">
        <v>569387.5</v>
      </c>
    </row>
    <row r="3924" spans="1:14">
      <c r="A3924" t="s">
        <v>40</v>
      </c>
      <c r="B3924" t="s">
        <v>170</v>
      </c>
      <c r="C3924" t="s">
        <v>43</v>
      </c>
      <c r="D3924" t="s">
        <v>21</v>
      </c>
      <c r="E3924" t="s">
        <v>22</v>
      </c>
      <c r="F3924" s="18">
        <v>41311</v>
      </c>
      <c r="G3924">
        <v>266159093</v>
      </c>
      <c r="H3924" s="18">
        <v>41315</v>
      </c>
      <c r="I3924">
        <v>1245</v>
      </c>
      <c r="J3924">
        <v>651.21</v>
      </c>
      <c r="K3924">
        <v>524.96</v>
      </c>
      <c r="L3924">
        <v>810756.45</v>
      </c>
      <c r="M3924">
        <v>653575.19999999995</v>
      </c>
      <c r="N3924">
        <v>157181.25</v>
      </c>
    </row>
    <row r="3925" spans="1:14">
      <c r="A3925" t="s">
        <v>23</v>
      </c>
      <c r="B3925" t="s">
        <v>110</v>
      </c>
      <c r="C3925" t="s">
        <v>43</v>
      </c>
      <c r="D3925" t="s">
        <v>21</v>
      </c>
      <c r="E3925" t="s">
        <v>22</v>
      </c>
      <c r="F3925" s="18">
        <v>40956</v>
      </c>
      <c r="G3925">
        <v>775849616</v>
      </c>
      <c r="H3925" s="18">
        <v>40973</v>
      </c>
      <c r="I3925">
        <v>9997</v>
      </c>
      <c r="J3925">
        <v>651.21</v>
      </c>
      <c r="K3925">
        <v>524.96</v>
      </c>
      <c r="L3925">
        <v>6510146.3700000001</v>
      </c>
      <c r="M3925">
        <v>5248025.12</v>
      </c>
      <c r="N3925">
        <v>1262121.25</v>
      </c>
    </row>
    <row r="3926" spans="1:14">
      <c r="A3926" t="s">
        <v>23</v>
      </c>
      <c r="B3926" t="s">
        <v>178</v>
      </c>
      <c r="C3926" t="s">
        <v>50</v>
      </c>
      <c r="D3926" t="s">
        <v>17</v>
      </c>
      <c r="E3926" t="s">
        <v>22</v>
      </c>
      <c r="F3926" s="18">
        <v>41622</v>
      </c>
      <c r="G3926">
        <v>979200112</v>
      </c>
      <c r="H3926" s="18">
        <v>41638</v>
      </c>
      <c r="I3926">
        <v>5928</v>
      </c>
      <c r="J3926">
        <v>421.89</v>
      </c>
      <c r="K3926">
        <v>364.69</v>
      </c>
      <c r="L3926">
        <v>2500963.92</v>
      </c>
      <c r="M3926">
        <v>2161882.3199999998</v>
      </c>
      <c r="N3926">
        <v>339081.6</v>
      </c>
    </row>
    <row r="3927" spans="1:14">
      <c r="A3927" t="s">
        <v>53</v>
      </c>
      <c r="B3927" t="s">
        <v>142</v>
      </c>
      <c r="C3927" t="s">
        <v>45</v>
      </c>
      <c r="D3927" t="s">
        <v>17</v>
      </c>
      <c r="E3927" t="s">
        <v>29</v>
      </c>
      <c r="F3927" s="18">
        <v>40775</v>
      </c>
      <c r="G3927">
        <v>198134410</v>
      </c>
      <c r="H3927" s="18">
        <v>40815</v>
      </c>
      <c r="I3927">
        <v>1230</v>
      </c>
      <c r="J3927">
        <v>437.2</v>
      </c>
      <c r="K3927">
        <v>263.33</v>
      </c>
      <c r="L3927">
        <v>537756</v>
      </c>
      <c r="M3927">
        <v>323895.90000000002</v>
      </c>
      <c r="N3927">
        <v>213860.1</v>
      </c>
    </row>
    <row r="3928" spans="1:14">
      <c r="A3928" t="s">
        <v>40</v>
      </c>
      <c r="B3928" t="s">
        <v>86</v>
      </c>
      <c r="C3928" t="s">
        <v>71</v>
      </c>
      <c r="D3928" t="s">
        <v>17</v>
      </c>
      <c r="E3928" t="s">
        <v>22</v>
      </c>
      <c r="F3928" s="18">
        <v>41804</v>
      </c>
      <c r="G3928">
        <v>974888837</v>
      </c>
      <c r="H3928" s="18">
        <v>41842</v>
      </c>
      <c r="I3928">
        <v>126</v>
      </c>
      <c r="J3928">
        <v>154.06</v>
      </c>
      <c r="K3928">
        <v>90.93</v>
      </c>
      <c r="L3928">
        <v>19411.560000000001</v>
      </c>
      <c r="M3928">
        <v>11457.18</v>
      </c>
      <c r="N3928">
        <v>7954.38</v>
      </c>
    </row>
    <row r="3929" spans="1:14">
      <c r="A3929" t="s">
        <v>26</v>
      </c>
      <c r="B3929" t="s">
        <v>203</v>
      </c>
      <c r="C3929" t="s">
        <v>45</v>
      </c>
      <c r="D3929" t="s">
        <v>21</v>
      </c>
      <c r="E3929" t="s">
        <v>29</v>
      </c>
      <c r="F3929" s="18">
        <v>41571</v>
      </c>
      <c r="G3929">
        <v>522012221</v>
      </c>
      <c r="H3929" s="18">
        <v>41572</v>
      </c>
      <c r="I3929">
        <v>3871</v>
      </c>
      <c r="J3929">
        <v>437.2</v>
      </c>
      <c r="K3929">
        <v>263.33</v>
      </c>
      <c r="L3929">
        <v>1692401.2</v>
      </c>
      <c r="M3929">
        <v>1019350.43</v>
      </c>
      <c r="N3929">
        <v>673050.77</v>
      </c>
    </row>
    <row r="3930" spans="1:14">
      <c r="A3930" t="s">
        <v>40</v>
      </c>
      <c r="B3930" t="s">
        <v>213</v>
      </c>
      <c r="C3930" t="s">
        <v>79</v>
      </c>
      <c r="D3930" t="s">
        <v>17</v>
      </c>
      <c r="E3930" t="s">
        <v>18</v>
      </c>
      <c r="F3930" s="18">
        <v>42861</v>
      </c>
      <c r="G3930">
        <v>172365891</v>
      </c>
      <c r="H3930" s="18">
        <v>42895</v>
      </c>
      <c r="I3930">
        <v>5752</v>
      </c>
      <c r="J3930">
        <v>668.27</v>
      </c>
      <c r="K3930">
        <v>502.54</v>
      </c>
      <c r="L3930">
        <v>3843889.04</v>
      </c>
      <c r="M3930">
        <v>2890610.08</v>
      </c>
      <c r="N3930">
        <v>953278.96</v>
      </c>
    </row>
    <row r="3931" spans="1:14">
      <c r="A3931" t="s">
        <v>23</v>
      </c>
      <c r="B3931" t="s">
        <v>206</v>
      </c>
      <c r="C3931" t="s">
        <v>20</v>
      </c>
      <c r="D3931" t="s">
        <v>21</v>
      </c>
      <c r="E3931" t="s">
        <v>18</v>
      </c>
      <c r="F3931" s="18">
        <v>41930</v>
      </c>
      <c r="G3931">
        <v>429123675</v>
      </c>
      <c r="H3931" s="18">
        <v>41954</v>
      </c>
      <c r="I3931">
        <v>6086</v>
      </c>
      <c r="J3931">
        <v>152.58000000000001</v>
      </c>
      <c r="K3931">
        <v>97.44</v>
      </c>
      <c r="L3931">
        <v>928601.88</v>
      </c>
      <c r="M3931">
        <v>593019.84</v>
      </c>
      <c r="N3931">
        <v>335582.04</v>
      </c>
    </row>
    <row r="3932" spans="1:14">
      <c r="A3932" t="s">
        <v>23</v>
      </c>
      <c r="B3932" t="s">
        <v>83</v>
      </c>
      <c r="C3932" t="s">
        <v>71</v>
      </c>
      <c r="D3932" t="s">
        <v>21</v>
      </c>
      <c r="E3932" t="s">
        <v>29</v>
      </c>
      <c r="F3932" s="18">
        <v>40958</v>
      </c>
      <c r="G3932">
        <v>515771901</v>
      </c>
      <c r="H3932" s="18">
        <v>40987</v>
      </c>
      <c r="I3932">
        <v>7222</v>
      </c>
      <c r="J3932">
        <v>154.06</v>
      </c>
      <c r="K3932">
        <v>90.93</v>
      </c>
      <c r="L3932">
        <v>1112621.32</v>
      </c>
      <c r="M3932">
        <v>656696.46</v>
      </c>
      <c r="N3932">
        <v>455924.86</v>
      </c>
    </row>
    <row r="3933" spans="1:14">
      <c r="A3933" t="s">
        <v>23</v>
      </c>
      <c r="B3933" t="s">
        <v>103</v>
      </c>
      <c r="C3933" t="s">
        <v>28</v>
      </c>
      <c r="D3933" t="s">
        <v>17</v>
      </c>
      <c r="E3933" t="s">
        <v>22</v>
      </c>
      <c r="F3933" s="18">
        <v>41128</v>
      </c>
      <c r="G3933">
        <v>626109397</v>
      </c>
      <c r="H3933" s="18">
        <v>41167</v>
      </c>
      <c r="I3933">
        <v>8539</v>
      </c>
      <c r="J3933">
        <v>205.7</v>
      </c>
      <c r="K3933">
        <v>117.11</v>
      </c>
      <c r="L3933">
        <v>1756472.3</v>
      </c>
      <c r="M3933">
        <v>1000002.29</v>
      </c>
      <c r="N3933">
        <v>756470.01</v>
      </c>
    </row>
    <row r="3934" spans="1:14">
      <c r="A3934" t="s">
        <v>23</v>
      </c>
      <c r="B3934" t="s">
        <v>24</v>
      </c>
      <c r="C3934" t="s">
        <v>79</v>
      </c>
      <c r="D3934" t="s">
        <v>21</v>
      </c>
      <c r="E3934" t="s">
        <v>37</v>
      </c>
      <c r="F3934" s="18">
        <v>41248</v>
      </c>
      <c r="G3934">
        <v>574247491</v>
      </c>
      <c r="H3934" s="18">
        <v>41260</v>
      </c>
      <c r="I3934">
        <v>1448</v>
      </c>
      <c r="J3934">
        <v>668.27</v>
      </c>
      <c r="K3934">
        <v>502.54</v>
      </c>
      <c r="L3934">
        <v>967654.96</v>
      </c>
      <c r="M3934">
        <v>727677.92</v>
      </c>
      <c r="N3934">
        <v>239977.04</v>
      </c>
    </row>
    <row r="3935" spans="1:14">
      <c r="A3935" t="s">
        <v>34</v>
      </c>
      <c r="B3935" t="s">
        <v>60</v>
      </c>
      <c r="C3935" t="s">
        <v>36</v>
      </c>
      <c r="D3935" t="s">
        <v>17</v>
      </c>
      <c r="E3935" t="s">
        <v>22</v>
      </c>
      <c r="F3935" s="18">
        <v>41898</v>
      </c>
      <c r="G3935">
        <v>244610011</v>
      </c>
      <c r="H3935" s="18">
        <v>41939</v>
      </c>
      <c r="I3935">
        <v>4393</v>
      </c>
      <c r="J3935">
        <v>109.28</v>
      </c>
      <c r="K3935">
        <v>35.840000000000003</v>
      </c>
      <c r="L3935">
        <v>480067.04</v>
      </c>
      <c r="M3935">
        <v>157445.12</v>
      </c>
      <c r="N3935">
        <v>322621.92</v>
      </c>
    </row>
    <row r="3936" spans="1:14">
      <c r="A3936" t="s">
        <v>23</v>
      </c>
      <c r="B3936" t="s">
        <v>98</v>
      </c>
      <c r="C3936" t="s">
        <v>20</v>
      </c>
      <c r="D3936" t="s">
        <v>17</v>
      </c>
      <c r="E3936" t="s">
        <v>18</v>
      </c>
      <c r="F3936" s="18">
        <v>41279</v>
      </c>
      <c r="G3936">
        <v>941933286</v>
      </c>
      <c r="H3936" s="18">
        <v>41313</v>
      </c>
      <c r="I3936">
        <v>7846</v>
      </c>
      <c r="J3936">
        <v>152.58000000000001</v>
      </c>
      <c r="K3936">
        <v>97.44</v>
      </c>
      <c r="L3936">
        <v>1197142.68</v>
      </c>
      <c r="M3936">
        <v>764514.24</v>
      </c>
      <c r="N3936">
        <v>432628.44</v>
      </c>
    </row>
    <row r="3937" spans="1:14">
      <c r="A3937" t="s">
        <v>26</v>
      </c>
      <c r="B3937" t="s">
        <v>129</v>
      </c>
      <c r="C3937" t="s">
        <v>71</v>
      </c>
      <c r="D3937" t="s">
        <v>17</v>
      </c>
      <c r="E3937" t="s">
        <v>29</v>
      </c>
      <c r="F3937" s="18">
        <v>42133</v>
      </c>
      <c r="G3937">
        <v>441266143</v>
      </c>
      <c r="H3937" s="18">
        <v>42171</v>
      </c>
      <c r="I3937">
        <v>9312</v>
      </c>
      <c r="J3937">
        <v>154.06</v>
      </c>
      <c r="K3937">
        <v>90.93</v>
      </c>
      <c r="L3937">
        <v>1434606.72</v>
      </c>
      <c r="M3937">
        <v>846740.16</v>
      </c>
      <c r="N3937">
        <v>587866.56000000006</v>
      </c>
    </row>
    <row r="3938" spans="1:14">
      <c r="A3938" t="s">
        <v>31</v>
      </c>
      <c r="B3938" t="s">
        <v>56</v>
      </c>
      <c r="C3938" t="s">
        <v>79</v>
      </c>
      <c r="D3938" t="s">
        <v>21</v>
      </c>
      <c r="E3938" t="s">
        <v>18</v>
      </c>
      <c r="F3938" s="18">
        <v>42056</v>
      </c>
      <c r="G3938">
        <v>637969911</v>
      </c>
      <c r="H3938" s="18">
        <v>42065</v>
      </c>
      <c r="I3938">
        <v>8329</v>
      </c>
      <c r="J3938">
        <v>668.27</v>
      </c>
      <c r="K3938">
        <v>502.54</v>
      </c>
      <c r="L3938">
        <v>5566020.8300000001</v>
      </c>
      <c r="M3938">
        <v>4185655.66</v>
      </c>
      <c r="N3938">
        <v>1380365.17</v>
      </c>
    </row>
    <row r="3939" spans="1:14">
      <c r="A3939" t="s">
        <v>23</v>
      </c>
      <c r="B3939" t="s">
        <v>168</v>
      </c>
      <c r="C3939" t="s">
        <v>28</v>
      </c>
      <c r="D3939" t="s">
        <v>21</v>
      </c>
      <c r="E3939" t="s">
        <v>29</v>
      </c>
      <c r="F3939" s="18">
        <v>40418</v>
      </c>
      <c r="G3939">
        <v>797718417</v>
      </c>
      <c r="H3939" s="18">
        <v>40466</v>
      </c>
      <c r="I3939">
        <v>1462</v>
      </c>
      <c r="J3939">
        <v>205.7</v>
      </c>
      <c r="K3939">
        <v>117.11</v>
      </c>
      <c r="L3939">
        <v>300733.40000000002</v>
      </c>
      <c r="M3939">
        <v>171214.82</v>
      </c>
      <c r="N3939">
        <v>129518.58</v>
      </c>
    </row>
    <row r="3940" spans="1:14">
      <c r="A3940" t="s">
        <v>26</v>
      </c>
      <c r="B3940" t="s">
        <v>104</v>
      </c>
      <c r="C3940" t="s">
        <v>20</v>
      </c>
      <c r="D3940" t="s">
        <v>17</v>
      </c>
      <c r="E3940" t="s">
        <v>37</v>
      </c>
      <c r="F3940" s="18">
        <v>42509</v>
      </c>
      <c r="G3940">
        <v>706497991</v>
      </c>
      <c r="H3940" s="18">
        <v>42521</v>
      </c>
      <c r="I3940">
        <v>7310</v>
      </c>
      <c r="J3940">
        <v>152.58000000000001</v>
      </c>
      <c r="K3940">
        <v>97.44</v>
      </c>
      <c r="L3940">
        <v>1115359.8</v>
      </c>
      <c r="M3940">
        <v>712286.4</v>
      </c>
      <c r="N3940">
        <v>403073.4</v>
      </c>
    </row>
    <row r="3941" spans="1:14">
      <c r="A3941" t="s">
        <v>23</v>
      </c>
      <c r="B3941" t="s">
        <v>58</v>
      </c>
      <c r="C3941" t="s">
        <v>28</v>
      </c>
      <c r="D3941" t="s">
        <v>17</v>
      </c>
      <c r="E3941" t="s">
        <v>22</v>
      </c>
      <c r="F3941" s="18">
        <v>41561</v>
      </c>
      <c r="G3941">
        <v>220607459</v>
      </c>
      <c r="H3941" s="18">
        <v>41564</v>
      </c>
      <c r="I3941">
        <v>1504</v>
      </c>
      <c r="J3941">
        <v>205.7</v>
      </c>
      <c r="K3941">
        <v>117.11</v>
      </c>
      <c r="L3941">
        <v>309372.79999999999</v>
      </c>
      <c r="M3941">
        <v>176133.44</v>
      </c>
      <c r="N3941">
        <v>133239.35999999999</v>
      </c>
    </row>
    <row r="3942" spans="1:14">
      <c r="A3942" t="s">
        <v>40</v>
      </c>
      <c r="B3942" t="s">
        <v>117</v>
      </c>
      <c r="C3942" t="s">
        <v>20</v>
      </c>
      <c r="D3942" t="s">
        <v>21</v>
      </c>
      <c r="E3942" t="s">
        <v>37</v>
      </c>
      <c r="F3942" s="18">
        <v>42260</v>
      </c>
      <c r="G3942">
        <v>616658151</v>
      </c>
      <c r="H3942" s="18">
        <v>42293</v>
      </c>
      <c r="I3942">
        <v>1705</v>
      </c>
      <c r="J3942">
        <v>152.58000000000001</v>
      </c>
      <c r="K3942">
        <v>97.44</v>
      </c>
      <c r="L3942">
        <v>260148.9</v>
      </c>
      <c r="M3942">
        <v>166135.20000000001</v>
      </c>
      <c r="N3942">
        <v>94013.7</v>
      </c>
    </row>
    <row r="3943" spans="1:14">
      <c r="A3943" t="s">
        <v>26</v>
      </c>
      <c r="B3943" t="s">
        <v>194</v>
      </c>
      <c r="C3943" t="s">
        <v>28</v>
      </c>
      <c r="D3943" t="s">
        <v>21</v>
      </c>
      <c r="E3943" t="s">
        <v>18</v>
      </c>
      <c r="F3943" s="18">
        <v>42764</v>
      </c>
      <c r="G3943">
        <v>541573894</v>
      </c>
      <c r="H3943" s="18">
        <v>42765</v>
      </c>
      <c r="I3943">
        <v>2605</v>
      </c>
      <c r="J3943">
        <v>205.7</v>
      </c>
      <c r="K3943">
        <v>117.11</v>
      </c>
      <c r="L3943">
        <v>535848.5</v>
      </c>
      <c r="M3943">
        <v>305071.55</v>
      </c>
      <c r="N3943">
        <v>230776.95</v>
      </c>
    </row>
    <row r="3944" spans="1:14">
      <c r="A3944" t="s">
        <v>40</v>
      </c>
      <c r="B3944" t="s">
        <v>127</v>
      </c>
      <c r="C3944" t="s">
        <v>36</v>
      </c>
      <c r="D3944" t="s">
        <v>21</v>
      </c>
      <c r="E3944" t="s">
        <v>22</v>
      </c>
      <c r="F3944" s="18">
        <v>41622</v>
      </c>
      <c r="G3944">
        <v>962591016</v>
      </c>
      <c r="H3944" s="18">
        <v>41644</v>
      </c>
      <c r="I3944">
        <v>927</v>
      </c>
      <c r="J3944">
        <v>109.28</v>
      </c>
      <c r="K3944">
        <v>35.840000000000003</v>
      </c>
      <c r="L3944">
        <v>101302.56</v>
      </c>
      <c r="M3944">
        <v>33223.68</v>
      </c>
      <c r="N3944">
        <v>68078.880000000005</v>
      </c>
    </row>
    <row r="3945" spans="1:14">
      <c r="A3945" t="s">
        <v>53</v>
      </c>
      <c r="B3945" t="s">
        <v>142</v>
      </c>
      <c r="C3945" t="s">
        <v>79</v>
      </c>
      <c r="D3945" t="s">
        <v>17</v>
      </c>
      <c r="E3945" t="s">
        <v>37</v>
      </c>
      <c r="F3945" s="18">
        <v>41919</v>
      </c>
      <c r="G3945">
        <v>217258346</v>
      </c>
      <c r="H3945" s="18">
        <v>41966</v>
      </c>
      <c r="I3945">
        <v>427</v>
      </c>
      <c r="J3945">
        <v>668.27</v>
      </c>
      <c r="K3945">
        <v>502.54</v>
      </c>
      <c r="L3945">
        <v>285351.28999999998</v>
      </c>
      <c r="M3945">
        <v>214584.58</v>
      </c>
      <c r="N3945">
        <v>70766.710000000006</v>
      </c>
    </row>
    <row r="3946" spans="1:14">
      <c r="A3946" t="s">
        <v>40</v>
      </c>
      <c r="B3946" t="s">
        <v>169</v>
      </c>
      <c r="C3946" t="s">
        <v>50</v>
      </c>
      <c r="D3946" t="s">
        <v>17</v>
      </c>
      <c r="E3946" t="s">
        <v>18</v>
      </c>
      <c r="F3946" s="18">
        <v>41600</v>
      </c>
      <c r="G3946">
        <v>763437211</v>
      </c>
      <c r="H3946" s="18">
        <v>41642</v>
      </c>
      <c r="I3946">
        <v>6891</v>
      </c>
      <c r="J3946">
        <v>421.89</v>
      </c>
      <c r="K3946">
        <v>364.69</v>
      </c>
      <c r="L3946">
        <v>2907243.99</v>
      </c>
      <c r="M3946">
        <v>2513078.79</v>
      </c>
      <c r="N3946">
        <v>394165.2</v>
      </c>
    </row>
    <row r="3947" spans="1:14">
      <c r="A3947" t="s">
        <v>23</v>
      </c>
      <c r="B3947" t="s">
        <v>208</v>
      </c>
      <c r="C3947" t="s">
        <v>16</v>
      </c>
      <c r="D3947" t="s">
        <v>21</v>
      </c>
      <c r="E3947" t="s">
        <v>29</v>
      </c>
      <c r="F3947" s="18">
        <v>40378</v>
      </c>
      <c r="G3947">
        <v>629301440</v>
      </c>
      <c r="H3947" s="18">
        <v>40388</v>
      </c>
      <c r="I3947">
        <v>3135</v>
      </c>
      <c r="J3947">
        <v>255.28</v>
      </c>
      <c r="K3947">
        <v>159.41999999999999</v>
      </c>
      <c r="L3947">
        <v>800302.8</v>
      </c>
      <c r="M3947">
        <v>499781.7</v>
      </c>
      <c r="N3947">
        <v>300521.09999999998</v>
      </c>
    </row>
    <row r="3948" spans="1:14">
      <c r="A3948" t="s">
        <v>40</v>
      </c>
      <c r="B3948" t="s">
        <v>135</v>
      </c>
      <c r="C3948" t="s">
        <v>79</v>
      </c>
      <c r="D3948" t="s">
        <v>21</v>
      </c>
      <c r="E3948" t="s">
        <v>29</v>
      </c>
      <c r="F3948" s="18">
        <v>41124</v>
      </c>
      <c r="G3948">
        <v>163337361</v>
      </c>
      <c r="H3948" s="18">
        <v>41143</v>
      </c>
      <c r="I3948">
        <v>4010</v>
      </c>
      <c r="J3948">
        <v>668.27</v>
      </c>
      <c r="K3948">
        <v>502.54</v>
      </c>
      <c r="L3948">
        <v>2679762.7000000002</v>
      </c>
      <c r="M3948">
        <v>2015185.4</v>
      </c>
      <c r="N3948">
        <v>664577.30000000005</v>
      </c>
    </row>
    <row r="3949" spans="1:14">
      <c r="A3949" t="s">
        <v>31</v>
      </c>
      <c r="B3949" t="s">
        <v>96</v>
      </c>
      <c r="C3949" t="s">
        <v>45</v>
      </c>
      <c r="D3949" t="s">
        <v>21</v>
      </c>
      <c r="E3949" t="s">
        <v>29</v>
      </c>
      <c r="F3949" s="18">
        <v>40182</v>
      </c>
      <c r="G3949">
        <v>684343802</v>
      </c>
      <c r="H3949" s="18">
        <v>40206</v>
      </c>
      <c r="I3949">
        <v>1394</v>
      </c>
      <c r="J3949">
        <v>437.2</v>
      </c>
      <c r="K3949">
        <v>263.33</v>
      </c>
      <c r="L3949">
        <v>609456.80000000005</v>
      </c>
      <c r="M3949">
        <v>367082.02</v>
      </c>
      <c r="N3949">
        <v>242374.78</v>
      </c>
    </row>
    <row r="3950" spans="1:14">
      <c r="A3950" t="s">
        <v>23</v>
      </c>
      <c r="B3950" t="s">
        <v>178</v>
      </c>
      <c r="C3950" t="s">
        <v>36</v>
      </c>
      <c r="D3950" t="s">
        <v>21</v>
      </c>
      <c r="E3950" t="s">
        <v>37</v>
      </c>
      <c r="F3950" s="18">
        <v>42583</v>
      </c>
      <c r="G3950">
        <v>431432092</v>
      </c>
      <c r="H3950" s="18">
        <v>42626</v>
      </c>
      <c r="I3950">
        <v>9198</v>
      </c>
      <c r="J3950">
        <v>109.28</v>
      </c>
      <c r="K3950">
        <v>35.840000000000003</v>
      </c>
      <c r="L3950">
        <v>1005157.44</v>
      </c>
      <c r="M3950">
        <v>329656.32000000001</v>
      </c>
      <c r="N3950">
        <v>675501.12</v>
      </c>
    </row>
    <row r="3951" spans="1:14">
      <c r="A3951" t="s">
        <v>40</v>
      </c>
      <c r="B3951" t="s">
        <v>139</v>
      </c>
      <c r="C3951" t="s">
        <v>16</v>
      </c>
      <c r="D3951" t="s">
        <v>17</v>
      </c>
      <c r="E3951" t="s">
        <v>18</v>
      </c>
      <c r="F3951" s="18">
        <v>41299</v>
      </c>
      <c r="G3951">
        <v>414026057</v>
      </c>
      <c r="H3951" s="18">
        <v>41331</v>
      </c>
      <c r="I3951">
        <v>8366</v>
      </c>
      <c r="J3951">
        <v>255.28</v>
      </c>
      <c r="K3951">
        <v>159.41999999999999</v>
      </c>
      <c r="L3951">
        <v>2135672.48</v>
      </c>
      <c r="M3951">
        <v>1333707.72</v>
      </c>
      <c r="N3951">
        <v>801964.76</v>
      </c>
    </row>
    <row r="3952" spans="1:14">
      <c r="A3952" t="s">
        <v>40</v>
      </c>
      <c r="B3952" t="s">
        <v>170</v>
      </c>
      <c r="C3952" t="s">
        <v>25</v>
      </c>
      <c r="D3952" t="s">
        <v>21</v>
      </c>
      <c r="E3952" t="s">
        <v>18</v>
      </c>
      <c r="F3952" s="18">
        <v>40757</v>
      </c>
      <c r="G3952">
        <v>361862027</v>
      </c>
      <c r="H3952" s="18">
        <v>40769</v>
      </c>
      <c r="I3952">
        <v>1870</v>
      </c>
      <c r="J3952">
        <v>47.45</v>
      </c>
      <c r="K3952">
        <v>31.79</v>
      </c>
      <c r="L3952">
        <v>88731.5</v>
      </c>
      <c r="M3952">
        <v>59447.3</v>
      </c>
      <c r="N3952">
        <v>29284.2</v>
      </c>
    </row>
    <row r="3953" spans="1:14">
      <c r="A3953" t="s">
        <v>14</v>
      </c>
      <c r="B3953" t="s">
        <v>115</v>
      </c>
      <c r="C3953" t="s">
        <v>25</v>
      </c>
      <c r="D3953" t="s">
        <v>17</v>
      </c>
      <c r="E3953" t="s">
        <v>37</v>
      </c>
      <c r="F3953" s="18">
        <v>41622</v>
      </c>
      <c r="G3953">
        <v>974988830</v>
      </c>
      <c r="H3953" s="18">
        <v>41665</v>
      </c>
      <c r="I3953">
        <v>9716</v>
      </c>
      <c r="J3953">
        <v>47.45</v>
      </c>
      <c r="K3953">
        <v>31.79</v>
      </c>
      <c r="L3953">
        <v>461024.2</v>
      </c>
      <c r="M3953">
        <v>308871.64</v>
      </c>
      <c r="N3953">
        <v>152152.56</v>
      </c>
    </row>
    <row r="3954" spans="1:14">
      <c r="A3954" t="s">
        <v>26</v>
      </c>
      <c r="B3954" t="s">
        <v>164</v>
      </c>
      <c r="C3954" t="s">
        <v>25</v>
      </c>
      <c r="D3954" t="s">
        <v>17</v>
      </c>
      <c r="E3954" t="s">
        <v>18</v>
      </c>
      <c r="F3954" s="18">
        <v>42184</v>
      </c>
      <c r="G3954">
        <v>773767793</v>
      </c>
      <c r="H3954" s="18">
        <v>42228</v>
      </c>
      <c r="I3954">
        <v>3940</v>
      </c>
      <c r="J3954">
        <v>47.45</v>
      </c>
      <c r="K3954">
        <v>31.79</v>
      </c>
      <c r="L3954">
        <v>186953</v>
      </c>
      <c r="M3954">
        <v>125252.6</v>
      </c>
      <c r="N3954">
        <v>61700.4</v>
      </c>
    </row>
    <row r="3955" spans="1:14">
      <c r="A3955" t="s">
        <v>40</v>
      </c>
      <c r="B3955" t="s">
        <v>139</v>
      </c>
      <c r="C3955" t="s">
        <v>59</v>
      </c>
      <c r="D3955" t="s">
        <v>17</v>
      </c>
      <c r="E3955" t="s">
        <v>37</v>
      </c>
      <c r="F3955" s="18">
        <v>42502</v>
      </c>
      <c r="G3955">
        <v>148872745</v>
      </c>
      <c r="H3955" s="18">
        <v>42527</v>
      </c>
      <c r="I3955">
        <v>3608</v>
      </c>
      <c r="J3955">
        <v>9.33</v>
      </c>
      <c r="K3955">
        <v>6.92</v>
      </c>
      <c r="L3955">
        <v>33662.639999999999</v>
      </c>
      <c r="M3955">
        <v>24967.360000000001</v>
      </c>
      <c r="N3955">
        <v>8695.2800000000007</v>
      </c>
    </row>
    <row r="3956" spans="1:14">
      <c r="A3956" t="s">
        <v>40</v>
      </c>
      <c r="B3956" t="s">
        <v>137</v>
      </c>
      <c r="C3956" t="s">
        <v>33</v>
      </c>
      <c r="D3956" t="s">
        <v>17</v>
      </c>
      <c r="E3956" t="s">
        <v>18</v>
      </c>
      <c r="F3956" s="18">
        <v>40261</v>
      </c>
      <c r="G3956">
        <v>911290013</v>
      </c>
      <c r="H3956" s="18">
        <v>40271</v>
      </c>
      <c r="I3956">
        <v>9821</v>
      </c>
      <c r="J3956">
        <v>81.73</v>
      </c>
      <c r="K3956">
        <v>56.67</v>
      </c>
      <c r="L3956">
        <v>802670.33</v>
      </c>
      <c r="M3956">
        <v>556556.06999999995</v>
      </c>
      <c r="N3956">
        <v>246114.26</v>
      </c>
    </row>
    <row r="3957" spans="1:14">
      <c r="A3957" t="s">
        <v>23</v>
      </c>
      <c r="B3957" t="s">
        <v>191</v>
      </c>
      <c r="C3957" t="s">
        <v>16</v>
      </c>
      <c r="D3957" t="s">
        <v>17</v>
      </c>
      <c r="E3957" t="s">
        <v>37</v>
      </c>
      <c r="F3957" s="18">
        <v>40448</v>
      </c>
      <c r="G3957">
        <v>442318427</v>
      </c>
      <c r="H3957" s="18">
        <v>40459</v>
      </c>
      <c r="I3957">
        <v>707</v>
      </c>
      <c r="J3957">
        <v>255.28</v>
      </c>
      <c r="K3957">
        <v>159.41999999999999</v>
      </c>
      <c r="L3957">
        <v>180482.96</v>
      </c>
      <c r="M3957">
        <v>112709.94</v>
      </c>
      <c r="N3957">
        <v>67773.02</v>
      </c>
    </row>
    <row r="3958" spans="1:14">
      <c r="A3958" t="s">
        <v>26</v>
      </c>
      <c r="B3958" t="s">
        <v>203</v>
      </c>
      <c r="C3958" t="s">
        <v>59</v>
      </c>
      <c r="D3958" t="s">
        <v>17</v>
      </c>
      <c r="E3958" t="s">
        <v>18</v>
      </c>
      <c r="F3958" s="18">
        <v>42909</v>
      </c>
      <c r="G3958">
        <v>243569314</v>
      </c>
      <c r="H3958" s="18">
        <v>42911</v>
      </c>
      <c r="I3958">
        <v>6428</v>
      </c>
      <c r="J3958">
        <v>9.33</v>
      </c>
      <c r="K3958">
        <v>6.92</v>
      </c>
      <c r="L3958">
        <v>59973.24</v>
      </c>
      <c r="M3958">
        <v>44481.760000000002</v>
      </c>
      <c r="N3958">
        <v>15491.48</v>
      </c>
    </row>
    <row r="3959" spans="1:14">
      <c r="A3959" t="s">
        <v>40</v>
      </c>
      <c r="B3959" t="s">
        <v>156</v>
      </c>
      <c r="C3959" t="s">
        <v>16</v>
      </c>
      <c r="D3959" t="s">
        <v>21</v>
      </c>
      <c r="E3959" t="s">
        <v>18</v>
      </c>
      <c r="F3959" s="18">
        <v>40961</v>
      </c>
      <c r="G3959">
        <v>986966502</v>
      </c>
      <c r="H3959" s="18">
        <v>41008</v>
      </c>
      <c r="I3959">
        <v>4175</v>
      </c>
      <c r="J3959">
        <v>255.28</v>
      </c>
      <c r="K3959">
        <v>159.41999999999999</v>
      </c>
      <c r="L3959">
        <v>1065794</v>
      </c>
      <c r="M3959">
        <v>665578.5</v>
      </c>
      <c r="N3959">
        <v>400215.5</v>
      </c>
    </row>
    <row r="3960" spans="1:14">
      <c r="A3960" t="s">
        <v>40</v>
      </c>
      <c r="B3960" t="s">
        <v>153</v>
      </c>
      <c r="C3960" t="s">
        <v>16</v>
      </c>
      <c r="D3960" t="s">
        <v>21</v>
      </c>
      <c r="E3960" t="s">
        <v>18</v>
      </c>
      <c r="F3960" s="18">
        <v>42142</v>
      </c>
      <c r="G3960">
        <v>264746320</v>
      </c>
      <c r="H3960" s="18">
        <v>42161</v>
      </c>
      <c r="I3960">
        <v>3174</v>
      </c>
      <c r="J3960">
        <v>255.28</v>
      </c>
      <c r="K3960">
        <v>159.41999999999999</v>
      </c>
      <c r="L3960">
        <v>810258.72</v>
      </c>
      <c r="M3960">
        <v>505999.08</v>
      </c>
      <c r="N3960">
        <v>304259.64</v>
      </c>
    </row>
    <row r="3961" spans="1:14">
      <c r="A3961" t="s">
        <v>14</v>
      </c>
      <c r="B3961" t="s">
        <v>220</v>
      </c>
      <c r="C3961" t="s">
        <v>20</v>
      </c>
      <c r="D3961" t="s">
        <v>17</v>
      </c>
      <c r="E3961" t="s">
        <v>37</v>
      </c>
      <c r="F3961" s="18">
        <v>41933</v>
      </c>
      <c r="G3961">
        <v>239457595</v>
      </c>
      <c r="H3961" s="18">
        <v>41970</v>
      </c>
      <c r="I3961">
        <v>9678</v>
      </c>
      <c r="J3961">
        <v>152.58000000000001</v>
      </c>
      <c r="K3961">
        <v>97.44</v>
      </c>
      <c r="L3961">
        <v>1476669.24</v>
      </c>
      <c r="M3961">
        <v>943024.32</v>
      </c>
      <c r="N3961">
        <v>533644.92000000004</v>
      </c>
    </row>
    <row r="3962" spans="1:14">
      <c r="A3962" t="s">
        <v>26</v>
      </c>
      <c r="B3962" t="s">
        <v>194</v>
      </c>
      <c r="C3962" t="s">
        <v>20</v>
      </c>
      <c r="D3962" t="s">
        <v>21</v>
      </c>
      <c r="E3962" t="s">
        <v>37</v>
      </c>
      <c r="F3962" s="18">
        <v>41733</v>
      </c>
      <c r="G3962">
        <v>893961656</v>
      </c>
      <c r="H3962" s="18">
        <v>41760</v>
      </c>
      <c r="I3962">
        <v>1975</v>
      </c>
      <c r="J3962">
        <v>152.58000000000001</v>
      </c>
      <c r="K3962">
        <v>97.44</v>
      </c>
      <c r="L3962">
        <v>301345.5</v>
      </c>
      <c r="M3962">
        <v>192444</v>
      </c>
      <c r="N3962">
        <v>108901.5</v>
      </c>
    </row>
    <row r="3963" spans="1:14">
      <c r="A3963" t="s">
        <v>26</v>
      </c>
      <c r="B3963" t="s">
        <v>27</v>
      </c>
      <c r="C3963" t="s">
        <v>33</v>
      </c>
      <c r="D3963" t="s">
        <v>17</v>
      </c>
      <c r="E3963" t="s">
        <v>29</v>
      </c>
      <c r="F3963" s="18">
        <v>41949</v>
      </c>
      <c r="G3963">
        <v>481432330</v>
      </c>
      <c r="H3963" s="18">
        <v>41952</v>
      </c>
      <c r="I3963">
        <v>5380</v>
      </c>
      <c r="J3963">
        <v>81.73</v>
      </c>
      <c r="K3963">
        <v>56.67</v>
      </c>
      <c r="L3963">
        <v>439707.4</v>
      </c>
      <c r="M3963">
        <v>304884.59999999998</v>
      </c>
      <c r="N3963">
        <v>134822.79999999999</v>
      </c>
    </row>
    <row r="3964" spans="1:14">
      <c r="A3964" t="s">
        <v>14</v>
      </c>
      <c r="B3964" t="s">
        <v>62</v>
      </c>
      <c r="C3964" t="s">
        <v>71</v>
      </c>
      <c r="D3964" t="s">
        <v>21</v>
      </c>
      <c r="E3964" t="s">
        <v>29</v>
      </c>
      <c r="F3964" s="18">
        <v>40610</v>
      </c>
      <c r="G3964">
        <v>475355947</v>
      </c>
      <c r="H3964" s="18">
        <v>40659</v>
      </c>
      <c r="I3964">
        <v>7243</v>
      </c>
      <c r="J3964">
        <v>154.06</v>
      </c>
      <c r="K3964">
        <v>90.93</v>
      </c>
      <c r="L3964">
        <v>1115856.58</v>
      </c>
      <c r="M3964">
        <v>658605.99</v>
      </c>
      <c r="N3964">
        <v>457250.59</v>
      </c>
    </row>
    <row r="3965" spans="1:14">
      <c r="A3965" t="s">
        <v>40</v>
      </c>
      <c r="B3965" t="s">
        <v>188</v>
      </c>
      <c r="C3965" t="s">
        <v>43</v>
      </c>
      <c r="D3965" t="s">
        <v>21</v>
      </c>
      <c r="E3965" t="s">
        <v>22</v>
      </c>
      <c r="F3965" s="18">
        <v>40285</v>
      </c>
      <c r="G3965">
        <v>619531333</v>
      </c>
      <c r="H3965" s="18">
        <v>40314</v>
      </c>
      <c r="I3965">
        <v>1944</v>
      </c>
      <c r="J3965">
        <v>651.21</v>
      </c>
      <c r="K3965">
        <v>524.96</v>
      </c>
      <c r="L3965">
        <v>1265952.24</v>
      </c>
      <c r="M3965">
        <v>1020522.24</v>
      </c>
      <c r="N3965">
        <v>245430</v>
      </c>
    </row>
    <row r="3966" spans="1:14">
      <c r="A3966" t="s">
        <v>31</v>
      </c>
      <c r="B3966" t="s">
        <v>145</v>
      </c>
      <c r="C3966" t="s">
        <v>25</v>
      </c>
      <c r="D3966" t="s">
        <v>21</v>
      </c>
      <c r="E3966" t="s">
        <v>18</v>
      </c>
      <c r="F3966" s="18">
        <v>41162</v>
      </c>
      <c r="G3966">
        <v>278069818</v>
      </c>
      <c r="H3966" s="18">
        <v>41187</v>
      </c>
      <c r="I3966">
        <v>5893</v>
      </c>
      <c r="J3966">
        <v>47.45</v>
      </c>
      <c r="K3966">
        <v>31.79</v>
      </c>
      <c r="L3966">
        <v>279622.84999999998</v>
      </c>
      <c r="M3966">
        <v>187338.47</v>
      </c>
      <c r="N3966">
        <v>92284.38</v>
      </c>
    </row>
    <row r="3967" spans="1:14">
      <c r="A3967" t="s">
        <v>26</v>
      </c>
      <c r="B3967" t="s">
        <v>151</v>
      </c>
      <c r="C3967" t="s">
        <v>28</v>
      </c>
      <c r="D3967" t="s">
        <v>21</v>
      </c>
      <c r="E3967" t="s">
        <v>29</v>
      </c>
      <c r="F3967" s="18">
        <v>42440</v>
      </c>
      <c r="G3967">
        <v>685395228</v>
      </c>
      <c r="H3967" s="18">
        <v>42446</v>
      </c>
      <c r="I3967">
        <v>2534</v>
      </c>
      <c r="J3967">
        <v>205.7</v>
      </c>
      <c r="K3967">
        <v>117.11</v>
      </c>
      <c r="L3967">
        <v>521243.8</v>
      </c>
      <c r="M3967">
        <v>296756.74</v>
      </c>
      <c r="N3967">
        <v>224487.06</v>
      </c>
    </row>
    <row r="3968" spans="1:14">
      <c r="A3968" t="s">
        <v>34</v>
      </c>
      <c r="B3968" t="s">
        <v>68</v>
      </c>
      <c r="C3968" t="s">
        <v>20</v>
      </c>
      <c r="D3968" t="s">
        <v>17</v>
      </c>
      <c r="E3968" t="s">
        <v>37</v>
      </c>
      <c r="F3968" s="18">
        <v>40937</v>
      </c>
      <c r="G3968">
        <v>896243894</v>
      </c>
      <c r="H3968" s="18">
        <v>40942</v>
      </c>
      <c r="I3968">
        <v>7340</v>
      </c>
      <c r="J3968">
        <v>152.58000000000001</v>
      </c>
      <c r="K3968">
        <v>97.44</v>
      </c>
      <c r="L3968">
        <v>1119937.2</v>
      </c>
      <c r="M3968">
        <v>715209.6</v>
      </c>
      <c r="N3968">
        <v>404727.6</v>
      </c>
    </row>
    <row r="3969" spans="1:14">
      <c r="A3969" t="s">
        <v>40</v>
      </c>
      <c r="B3969" t="s">
        <v>72</v>
      </c>
      <c r="C3969" t="s">
        <v>45</v>
      </c>
      <c r="D3969" t="s">
        <v>17</v>
      </c>
      <c r="E3969" t="s">
        <v>18</v>
      </c>
      <c r="F3969" s="18">
        <v>40776</v>
      </c>
      <c r="G3969">
        <v>935664641</v>
      </c>
      <c r="H3969" s="18">
        <v>40820</v>
      </c>
      <c r="I3969">
        <v>2815</v>
      </c>
      <c r="J3969">
        <v>437.2</v>
      </c>
      <c r="K3969">
        <v>263.33</v>
      </c>
      <c r="L3969">
        <v>1230718</v>
      </c>
      <c r="M3969">
        <v>741273.95</v>
      </c>
      <c r="N3969">
        <v>489444.05</v>
      </c>
    </row>
    <row r="3970" spans="1:14">
      <c r="A3970" t="s">
        <v>26</v>
      </c>
      <c r="B3970" t="s">
        <v>151</v>
      </c>
      <c r="C3970" t="s">
        <v>20</v>
      </c>
      <c r="D3970" t="s">
        <v>17</v>
      </c>
      <c r="E3970" t="s">
        <v>18</v>
      </c>
      <c r="F3970" s="18">
        <v>40939</v>
      </c>
      <c r="G3970">
        <v>449018800</v>
      </c>
      <c r="H3970" s="18">
        <v>40943</v>
      </c>
      <c r="I3970">
        <v>3496</v>
      </c>
      <c r="J3970">
        <v>152.58000000000001</v>
      </c>
      <c r="K3970">
        <v>97.44</v>
      </c>
      <c r="L3970">
        <v>533419.68000000005</v>
      </c>
      <c r="M3970">
        <v>340650.23999999999</v>
      </c>
      <c r="N3970">
        <v>192769.44</v>
      </c>
    </row>
    <row r="3971" spans="1:14">
      <c r="A3971" t="s">
        <v>31</v>
      </c>
      <c r="B3971" t="s">
        <v>133</v>
      </c>
      <c r="C3971" t="s">
        <v>20</v>
      </c>
      <c r="D3971" t="s">
        <v>21</v>
      </c>
      <c r="E3971" t="s">
        <v>18</v>
      </c>
      <c r="F3971" s="18">
        <v>42176</v>
      </c>
      <c r="G3971">
        <v>951980197</v>
      </c>
      <c r="H3971" s="18">
        <v>42186</v>
      </c>
      <c r="I3971">
        <v>950</v>
      </c>
      <c r="J3971">
        <v>152.58000000000001</v>
      </c>
      <c r="K3971">
        <v>97.44</v>
      </c>
      <c r="L3971">
        <v>144951</v>
      </c>
      <c r="M3971">
        <v>92568</v>
      </c>
      <c r="N3971">
        <v>52383</v>
      </c>
    </row>
    <row r="3972" spans="1:14">
      <c r="A3972" t="s">
        <v>26</v>
      </c>
      <c r="B3972" t="s">
        <v>146</v>
      </c>
      <c r="C3972" t="s">
        <v>79</v>
      </c>
      <c r="D3972" t="s">
        <v>21</v>
      </c>
      <c r="E3972" t="s">
        <v>22</v>
      </c>
      <c r="F3972" s="18">
        <v>42864</v>
      </c>
      <c r="G3972">
        <v>880535161</v>
      </c>
      <c r="H3972" s="18">
        <v>42911</v>
      </c>
      <c r="I3972">
        <v>8776</v>
      </c>
      <c r="J3972">
        <v>668.27</v>
      </c>
      <c r="K3972">
        <v>502.54</v>
      </c>
      <c r="L3972">
        <v>5864737.5199999996</v>
      </c>
      <c r="M3972">
        <v>4410291.04</v>
      </c>
      <c r="N3972">
        <v>1454446.48</v>
      </c>
    </row>
    <row r="3973" spans="1:14">
      <c r="A3973" t="s">
        <v>23</v>
      </c>
      <c r="B3973" t="s">
        <v>51</v>
      </c>
      <c r="C3973" t="s">
        <v>45</v>
      </c>
      <c r="D3973" t="s">
        <v>21</v>
      </c>
      <c r="E3973" t="s">
        <v>29</v>
      </c>
      <c r="F3973" s="18">
        <v>40383</v>
      </c>
      <c r="G3973">
        <v>540982520</v>
      </c>
      <c r="H3973" s="18">
        <v>40422</v>
      </c>
      <c r="I3973">
        <v>7604</v>
      </c>
      <c r="J3973">
        <v>437.2</v>
      </c>
      <c r="K3973">
        <v>263.33</v>
      </c>
      <c r="L3973">
        <v>3324468.8</v>
      </c>
      <c r="M3973">
        <v>2002361.32</v>
      </c>
      <c r="N3973">
        <v>1322107.48</v>
      </c>
    </row>
    <row r="3974" spans="1:14">
      <c r="A3974" t="s">
        <v>34</v>
      </c>
      <c r="B3974" t="s">
        <v>199</v>
      </c>
      <c r="C3974" t="s">
        <v>79</v>
      </c>
      <c r="D3974" t="s">
        <v>17</v>
      </c>
      <c r="E3974" t="s">
        <v>18</v>
      </c>
      <c r="F3974" s="18">
        <v>40802</v>
      </c>
      <c r="G3974">
        <v>759933602</v>
      </c>
      <c r="H3974" s="18">
        <v>40825</v>
      </c>
      <c r="I3974">
        <v>95</v>
      </c>
      <c r="J3974">
        <v>668.27</v>
      </c>
      <c r="K3974">
        <v>502.54</v>
      </c>
      <c r="L3974">
        <v>63485.65</v>
      </c>
      <c r="M3974">
        <v>47741.3</v>
      </c>
      <c r="N3974">
        <v>15744.35</v>
      </c>
    </row>
    <row r="3975" spans="1:14">
      <c r="A3975" t="s">
        <v>40</v>
      </c>
      <c r="B3975" t="s">
        <v>93</v>
      </c>
      <c r="C3975" t="s">
        <v>25</v>
      </c>
      <c r="D3975" t="s">
        <v>21</v>
      </c>
      <c r="E3975" t="s">
        <v>37</v>
      </c>
      <c r="F3975" s="18">
        <v>40897</v>
      </c>
      <c r="G3975">
        <v>634312236</v>
      </c>
      <c r="H3975" s="18">
        <v>40921</v>
      </c>
      <c r="I3975">
        <v>5941</v>
      </c>
      <c r="J3975">
        <v>47.45</v>
      </c>
      <c r="K3975">
        <v>31.79</v>
      </c>
      <c r="L3975">
        <v>281900.45</v>
      </c>
      <c r="M3975">
        <v>188864.39</v>
      </c>
      <c r="N3975">
        <v>93036.06</v>
      </c>
    </row>
    <row r="3976" spans="1:14">
      <c r="A3976" t="s">
        <v>14</v>
      </c>
      <c r="B3976" t="s">
        <v>174</v>
      </c>
      <c r="C3976" t="s">
        <v>28</v>
      </c>
      <c r="D3976" t="s">
        <v>21</v>
      </c>
      <c r="E3976" t="s">
        <v>29</v>
      </c>
      <c r="F3976" s="18">
        <v>40599</v>
      </c>
      <c r="G3976">
        <v>681354749</v>
      </c>
      <c r="H3976" s="18">
        <v>40631</v>
      </c>
      <c r="I3976">
        <v>6866</v>
      </c>
      <c r="J3976">
        <v>205.7</v>
      </c>
      <c r="K3976">
        <v>117.11</v>
      </c>
      <c r="L3976">
        <v>1412336.2</v>
      </c>
      <c r="M3976">
        <v>804077.26</v>
      </c>
      <c r="N3976">
        <v>608258.93999999994</v>
      </c>
    </row>
    <row r="3977" spans="1:14">
      <c r="A3977" t="s">
        <v>31</v>
      </c>
      <c r="B3977" t="s">
        <v>99</v>
      </c>
      <c r="C3977" t="s">
        <v>79</v>
      </c>
      <c r="D3977" t="s">
        <v>21</v>
      </c>
      <c r="E3977" t="s">
        <v>22</v>
      </c>
      <c r="F3977" s="18">
        <v>41611</v>
      </c>
      <c r="G3977">
        <v>588609969</v>
      </c>
      <c r="H3977" s="18">
        <v>41634</v>
      </c>
      <c r="I3977">
        <v>1625</v>
      </c>
      <c r="J3977">
        <v>668.27</v>
      </c>
      <c r="K3977">
        <v>502.54</v>
      </c>
      <c r="L3977">
        <v>1085938.75</v>
      </c>
      <c r="M3977">
        <v>816627.5</v>
      </c>
      <c r="N3977">
        <v>269311.25</v>
      </c>
    </row>
    <row r="3978" spans="1:14">
      <c r="A3978" t="s">
        <v>23</v>
      </c>
      <c r="B3978" t="s">
        <v>192</v>
      </c>
      <c r="C3978" t="s">
        <v>36</v>
      </c>
      <c r="D3978" t="s">
        <v>21</v>
      </c>
      <c r="E3978" t="s">
        <v>22</v>
      </c>
      <c r="F3978" s="18">
        <v>40493</v>
      </c>
      <c r="G3978">
        <v>563939225</v>
      </c>
      <c r="H3978" s="18">
        <v>40531</v>
      </c>
      <c r="I3978">
        <v>1004</v>
      </c>
      <c r="J3978">
        <v>109.28</v>
      </c>
      <c r="K3978">
        <v>35.840000000000003</v>
      </c>
      <c r="L3978">
        <v>109717.12</v>
      </c>
      <c r="M3978">
        <v>35983.360000000001</v>
      </c>
      <c r="N3978">
        <v>73733.759999999995</v>
      </c>
    </row>
    <row r="3979" spans="1:14">
      <c r="A3979" t="s">
        <v>53</v>
      </c>
      <c r="B3979" t="s">
        <v>210</v>
      </c>
      <c r="C3979" t="s">
        <v>79</v>
      </c>
      <c r="D3979" t="s">
        <v>17</v>
      </c>
      <c r="E3979" t="s">
        <v>29</v>
      </c>
      <c r="F3979" s="18">
        <v>41110</v>
      </c>
      <c r="G3979">
        <v>885516345</v>
      </c>
      <c r="H3979" s="18">
        <v>41115</v>
      </c>
      <c r="I3979">
        <v>2819</v>
      </c>
      <c r="J3979">
        <v>668.27</v>
      </c>
      <c r="K3979">
        <v>502.54</v>
      </c>
      <c r="L3979">
        <v>1883853.13</v>
      </c>
      <c r="M3979">
        <v>1416660.26</v>
      </c>
      <c r="N3979">
        <v>467192.87</v>
      </c>
    </row>
    <row r="3980" spans="1:14">
      <c r="A3980" t="s">
        <v>40</v>
      </c>
      <c r="B3980" t="s">
        <v>156</v>
      </c>
      <c r="C3980" t="s">
        <v>71</v>
      </c>
      <c r="D3980" t="s">
        <v>21</v>
      </c>
      <c r="E3980" t="s">
        <v>22</v>
      </c>
      <c r="F3980" s="18">
        <v>42181</v>
      </c>
      <c r="G3980">
        <v>551827657</v>
      </c>
      <c r="H3980" s="18">
        <v>42198</v>
      </c>
      <c r="I3980">
        <v>6921</v>
      </c>
      <c r="J3980">
        <v>154.06</v>
      </c>
      <c r="K3980">
        <v>90.93</v>
      </c>
      <c r="L3980">
        <v>1066249.26</v>
      </c>
      <c r="M3980">
        <v>629326.53</v>
      </c>
      <c r="N3980">
        <v>436922.73</v>
      </c>
    </row>
    <row r="3981" spans="1:14">
      <c r="A3981" t="s">
        <v>40</v>
      </c>
      <c r="B3981" t="s">
        <v>123</v>
      </c>
      <c r="C3981" t="s">
        <v>25</v>
      </c>
      <c r="D3981" t="s">
        <v>21</v>
      </c>
      <c r="E3981" t="s">
        <v>37</v>
      </c>
      <c r="F3981" s="18">
        <v>41435</v>
      </c>
      <c r="G3981">
        <v>431671988</v>
      </c>
      <c r="H3981" s="18">
        <v>41439</v>
      </c>
      <c r="I3981">
        <v>189</v>
      </c>
      <c r="J3981">
        <v>47.45</v>
      </c>
      <c r="K3981">
        <v>31.79</v>
      </c>
      <c r="L3981">
        <v>8968.0499999999993</v>
      </c>
      <c r="M3981">
        <v>6008.31</v>
      </c>
      <c r="N3981">
        <v>2959.74</v>
      </c>
    </row>
    <row r="3982" spans="1:14">
      <c r="A3982" t="s">
        <v>40</v>
      </c>
      <c r="B3982" t="s">
        <v>72</v>
      </c>
      <c r="C3982" t="s">
        <v>45</v>
      </c>
      <c r="D3982" t="s">
        <v>17</v>
      </c>
      <c r="E3982" t="s">
        <v>37</v>
      </c>
      <c r="F3982" s="18">
        <v>42519</v>
      </c>
      <c r="G3982">
        <v>114160668</v>
      </c>
      <c r="H3982" s="18">
        <v>42527</v>
      </c>
      <c r="I3982">
        <v>1534</v>
      </c>
      <c r="J3982">
        <v>437.2</v>
      </c>
      <c r="K3982">
        <v>263.33</v>
      </c>
      <c r="L3982">
        <v>670664.80000000005</v>
      </c>
      <c r="M3982">
        <v>403948.22</v>
      </c>
      <c r="N3982">
        <v>266716.58</v>
      </c>
    </row>
    <row r="3983" spans="1:14">
      <c r="A3983" t="s">
        <v>53</v>
      </c>
      <c r="B3983" t="s">
        <v>142</v>
      </c>
      <c r="C3983" t="s">
        <v>45</v>
      </c>
      <c r="D3983" t="s">
        <v>21</v>
      </c>
      <c r="E3983" t="s">
        <v>37</v>
      </c>
      <c r="F3983" s="18">
        <v>42555</v>
      </c>
      <c r="G3983">
        <v>158717525</v>
      </c>
      <c r="H3983" s="18">
        <v>42568</v>
      </c>
      <c r="I3983">
        <v>6897</v>
      </c>
      <c r="J3983">
        <v>437.2</v>
      </c>
      <c r="K3983">
        <v>263.33</v>
      </c>
      <c r="L3983">
        <v>3015368.4</v>
      </c>
      <c r="M3983">
        <v>1816187.01</v>
      </c>
      <c r="N3983">
        <v>1199181.3899999999</v>
      </c>
    </row>
    <row r="3984" spans="1:14">
      <c r="A3984" t="s">
        <v>26</v>
      </c>
      <c r="B3984" t="s">
        <v>90</v>
      </c>
      <c r="C3984" t="s">
        <v>33</v>
      </c>
      <c r="D3984" t="s">
        <v>21</v>
      </c>
      <c r="E3984" t="s">
        <v>18</v>
      </c>
      <c r="F3984" s="18">
        <v>41819</v>
      </c>
      <c r="G3984">
        <v>745078885</v>
      </c>
      <c r="H3984" s="18">
        <v>41831</v>
      </c>
      <c r="I3984">
        <v>4254</v>
      </c>
      <c r="J3984">
        <v>81.73</v>
      </c>
      <c r="K3984">
        <v>56.67</v>
      </c>
      <c r="L3984">
        <v>347679.42</v>
      </c>
      <c r="M3984">
        <v>241074.18</v>
      </c>
      <c r="N3984">
        <v>106605.24</v>
      </c>
    </row>
    <row r="3985" spans="1:14">
      <c r="A3985" t="s">
        <v>23</v>
      </c>
      <c r="B3985" t="s">
        <v>51</v>
      </c>
      <c r="C3985" t="s">
        <v>28</v>
      </c>
      <c r="D3985" t="s">
        <v>17</v>
      </c>
      <c r="E3985" t="s">
        <v>37</v>
      </c>
      <c r="F3985" s="18">
        <v>42362</v>
      </c>
      <c r="G3985">
        <v>323293578</v>
      </c>
      <c r="H3985" s="18">
        <v>42402</v>
      </c>
      <c r="I3985">
        <v>8609</v>
      </c>
      <c r="J3985">
        <v>205.7</v>
      </c>
      <c r="K3985">
        <v>117.11</v>
      </c>
      <c r="L3985">
        <v>1770871.3</v>
      </c>
      <c r="M3985">
        <v>1008199.99</v>
      </c>
      <c r="N3985">
        <v>762671.31</v>
      </c>
    </row>
    <row r="3986" spans="1:14">
      <c r="A3986" t="s">
        <v>31</v>
      </c>
      <c r="B3986" t="s">
        <v>42</v>
      </c>
      <c r="C3986" t="s">
        <v>59</v>
      </c>
      <c r="D3986" t="s">
        <v>17</v>
      </c>
      <c r="E3986" t="s">
        <v>18</v>
      </c>
      <c r="F3986" s="18">
        <v>41088</v>
      </c>
      <c r="G3986">
        <v>563722932</v>
      </c>
      <c r="H3986" s="18">
        <v>41130</v>
      </c>
      <c r="I3986">
        <v>6998</v>
      </c>
      <c r="J3986">
        <v>9.33</v>
      </c>
      <c r="K3986">
        <v>6.92</v>
      </c>
      <c r="L3986">
        <v>65291.34</v>
      </c>
      <c r="M3986">
        <v>48426.16</v>
      </c>
      <c r="N3986">
        <v>16865.18</v>
      </c>
    </row>
    <row r="3987" spans="1:14">
      <c r="A3987" t="s">
        <v>23</v>
      </c>
      <c r="B3987" t="s">
        <v>58</v>
      </c>
      <c r="C3987" t="s">
        <v>20</v>
      </c>
      <c r="D3987" t="s">
        <v>17</v>
      </c>
      <c r="E3987" t="s">
        <v>29</v>
      </c>
      <c r="F3987" s="18">
        <v>42207</v>
      </c>
      <c r="G3987">
        <v>507040774</v>
      </c>
      <c r="H3987" s="18">
        <v>42210</v>
      </c>
      <c r="I3987">
        <v>3488</v>
      </c>
      <c r="J3987">
        <v>152.58000000000001</v>
      </c>
      <c r="K3987">
        <v>97.44</v>
      </c>
      <c r="L3987">
        <v>532199.04</v>
      </c>
      <c r="M3987">
        <v>339870.71999999997</v>
      </c>
      <c r="N3987">
        <v>192328.32000000001</v>
      </c>
    </row>
    <row r="3988" spans="1:14">
      <c r="A3988" t="s">
        <v>40</v>
      </c>
      <c r="B3988" t="s">
        <v>78</v>
      </c>
      <c r="C3988" t="s">
        <v>28</v>
      </c>
      <c r="D3988" t="s">
        <v>21</v>
      </c>
      <c r="E3988" t="s">
        <v>37</v>
      </c>
      <c r="F3988" s="18">
        <v>42020</v>
      </c>
      <c r="G3988">
        <v>614233434</v>
      </c>
      <c r="H3988" s="18">
        <v>42043</v>
      </c>
      <c r="I3988">
        <v>4178</v>
      </c>
      <c r="J3988">
        <v>205.7</v>
      </c>
      <c r="K3988">
        <v>117.11</v>
      </c>
      <c r="L3988">
        <v>859414.6</v>
      </c>
      <c r="M3988">
        <v>489285.58</v>
      </c>
      <c r="N3988">
        <v>370129.02</v>
      </c>
    </row>
    <row r="3989" spans="1:14">
      <c r="A3989" t="s">
        <v>23</v>
      </c>
      <c r="B3989" t="s">
        <v>179</v>
      </c>
      <c r="C3989" t="s">
        <v>43</v>
      </c>
      <c r="D3989" t="s">
        <v>21</v>
      </c>
      <c r="E3989" t="s">
        <v>18</v>
      </c>
      <c r="F3989" s="18">
        <v>41366</v>
      </c>
      <c r="G3989">
        <v>516599738</v>
      </c>
      <c r="H3989" s="18">
        <v>41403</v>
      </c>
      <c r="I3989">
        <v>2197</v>
      </c>
      <c r="J3989">
        <v>651.21</v>
      </c>
      <c r="K3989">
        <v>524.96</v>
      </c>
      <c r="L3989">
        <v>1430708.37</v>
      </c>
      <c r="M3989">
        <v>1153337.1200000001</v>
      </c>
      <c r="N3989">
        <v>277371.25</v>
      </c>
    </row>
    <row r="3990" spans="1:14">
      <c r="A3990" t="s">
        <v>53</v>
      </c>
      <c r="B3990" t="s">
        <v>210</v>
      </c>
      <c r="C3990" t="s">
        <v>59</v>
      </c>
      <c r="D3990" t="s">
        <v>17</v>
      </c>
      <c r="E3990" t="s">
        <v>18</v>
      </c>
      <c r="F3990" s="18">
        <v>41472</v>
      </c>
      <c r="G3990">
        <v>365751016</v>
      </c>
      <c r="H3990" s="18">
        <v>41517</v>
      </c>
      <c r="I3990">
        <v>2708</v>
      </c>
      <c r="J3990">
        <v>9.33</v>
      </c>
      <c r="K3990">
        <v>6.92</v>
      </c>
      <c r="L3990">
        <v>25265.64</v>
      </c>
      <c r="M3990">
        <v>18739.36</v>
      </c>
      <c r="N3990">
        <v>6526.28</v>
      </c>
    </row>
    <row r="3991" spans="1:14">
      <c r="A3991" t="s">
        <v>23</v>
      </c>
      <c r="B3991" t="s">
        <v>207</v>
      </c>
      <c r="C3991" t="s">
        <v>36</v>
      </c>
      <c r="D3991" t="s">
        <v>17</v>
      </c>
      <c r="E3991" t="s">
        <v>37</v>
      </c>
      <c r="F3991" s="18">
        <v>42573</v>
      </c>
      <c r="G3991">
        <v>383611094</v>
      </c>
      <c r="H3991" s="18">
        <v>42608</v>
      </c>
      <c r="I3991">
        <v>7902</v>
      </c>
      <c r="J3991">
        <v>109.28</v>
      </c>
      <c r="K3991">
        <v>35.840000000000003</v>
      </c>
      <c r="L3991">
        <v>863530.56</v>
      </c>
      <c r="M3991">
        <v>283207.67999999999</v>
      </c>
      <c r="N3991">
        <v>580322.88</v>
      </c>
    </row>
    <row r="3992" spans="1:14">
      <c r="A3992" t="s">
        <v>23</v>
      </c>
      <c r="B3992" t="s">
        <v>83</v>
      </c>
      <c r="C3992" t="s">
        <v>16</v>
      </c>
      <c r="D3992" t="s">
        <v>21</v>
      </c>
      <c r="E3992" t="s">
        <v>18</v>
      </c>
      <c r="F3992" s="18">
        <v>42524</v>
      </c>
      <c r="G3992">
        <v>412416303</v>
      </c>
      <c r="H3992" s="18">
        <v>42532</v>
      </c>
      <c r="I3992">
        <v>2004</v>
      </c>
      <c r="J3992">
        <v>255.28</v>
      </c>
      <c r="K3992">
        <v>159.41999999999999</v>
      </c>
      <c r="L3992">
        <v>511581.12</v>
      </c>
      <c r="M3992">
        <v>319477.68</v>
      </c>
      <c r="N3992">
        <v>192103.44</v>
      </c>
    </row>
    <row r="3993" spans="1:14">
      <c r="A3993" t="s">
        <v>23</v>
      </c>
      <c r="B3993" t="s">
        <v>196</v>
      </c>
      <c r="C3993" t="s">
        <v>45</v>
      </c>
      <c r="D3993" t="s">
        <v>21</v>
      </c>
      <c r="E3993" t="s">
        <v>18</v>
      </c>
      <c r="F3993" s="18">
        <v>40954</v>
      </c>
      <c r="G3993">
        <v>364715468</v>
      </c>
      <c r="H3993" s="18">
        <v>40958</v>
      </c>
      <c r="I3993">
        <v>6267</v>
      </c>
      <c r="J3993">
        <v>437.2</v>
      </c>
      <c r="K3993">
        <v>263.33</v>
      </c>
      <c r="L3993">
        <v>2739932.4</v>
      </c>
      <c r="M3993">
        <v>1650289.11</v>
      </c>
      <c r="N3993">
        <v>1089643.29</v>
      </c>
    </row>
    <row r="3994" spans="1:14">
      <c r="A3994" t="s">
        <v>34</v>
      </c>
      <c r="B3994" t="s">
        <v>154</v>
      </c>
      <c r="C3994" t="s">
        <v>59</v>
      </c>
      <c r="D3994" t="s">
        <v>21</v>
      </c>
      <c r="E3994" t="s">
        <v>18</v>
      </c>
      <c r="F3994" s="18">
        <v>40648</v>
      </c>
      <c r="G3994">
        <v>673369920</v>
      </c>
      <c r="H3994" s="18">
        <v>40675</v>
      </c>
      <c r="I3994">
        <v>3978</v>
      </c>
      <c r="J3994">
        <v>9.33</v>
      </c>
      <c r="K3994">
        <v>6.92</v>
      </c>
      <c r="L3994">
        <v>37114.74</v>
      </c>
      <c r="M3994">
        <v>27527.759999999998</v>
      </c>
      <c r="N3994">
        <v>9586.98</v>
      </c>
    </row>
    <row r="3995" spans="1:14">
      <c r="A3995" t="s">
        <v>40</v>
      </c>
      <c r="B3995" t="s">
        <v>91</v>
      </c>
      <c r="C3995" t="s">
        <v>45</v>
      </c>
      <c r="D3995" t="s">
        <v>21</v>
      </c>
      <c r="E3995" t="s">
        <v>29</v>
      </c>
      <c r="F3995" s="18">
        <v>40627</v>
      </c>
      <c r="G3995">
        <v>941553485</v>
      </c>
      <c r="H3995" s="18">
        <v>40642</v>
      </c>
      <c r="I3995">
        <v>5454</v>
      </c>
      <c r="J3995">
        <v>437.2</v>
      </c>
      <c r="K3995">
        <v>263.33</v>
      </c>
      <c r="L3995">
        <v>2384488.7999999998</v>
      </c>
      <c r="M3995">
        <v>1436201.82</v>
      </c>
      <c r="N3995">
        <v>948286.98</v>
      </c>
    </row>
    <row r="3996" spans="1:14">
      <c r="A3996" t="s">
        <v>23</v>
      </c>
      <c r="B3996" t="s">
        <v>94</v>
      </c>
      <c r="C3996" t="s">
        <v>33</v>
      </c>
      <c r="D3996" t="s">
        <v>21</v>
      </c>
      <c r="E3996" t="s">
        <v>37</v>
      </c>
      <c r="F3996" s="18">
        <v>40306</v>
      </c>
      <c r="G3996">
        <v>392752492</v>
      </c>
      <c r="H3996" s="18">
        <v>40332</v>
      </c>
      <c r="I3996">
        <v>3045</v>
      </c>
      <c r="J3996">
        <v>81.73</v>
      </c>
      <c r="K3996">
        <v>56.67</v>
      </c>
      <c r="L3996">
        <v>248867.85</v>
      </c>
      <c r="M3996">
        <v>172560.15</v>
      </c>
      <c r="N3996">
        <v>76307.7</v>
      </c>
    </row>
    <row r="3997" spans="1:14">
      <c r="A3997" t="s">
        <v>53</v>
      </c>
      <c r="B3997" t="s">
        <v>142</v>
      </c>
      <c r="C3997" t="s">
        <v>33</v>
      </c>
      <c r="D3997" t="s">
        <v>21</v>
      </c>
      <c r="E3997" t="s">
        <v>29</v>
      </c>
      <c r="F3997" s="18">
        <v>40868</v>
      </c>
      <c r="G3997">
        <v>120765769</v>
      </c>
      <c r="H3997" s="18">
        <v>40918</v>
      </c>
      <c r="I3997">
        <v>6130</v>
      </c>
      <c r="J3997">
        <v>81.73</v>
      </c>
      <c r="K3997">
        <v>56.67</v>
      </c>
      <c r="L3997">
        <v>501004.9</v>
      </c>
      <c r="M3997">
        <v>347387.1</v>
      </c>
      <c r="N3997">
        <v>153617.79999999999</v>
      </c>
    </row>
    <row r="3998" spans="1:14">
      <c r="A3998" t="s">
        <v>40</v>
      </c>
      <c r="B3998" t="s">
        <v>109</v>
      </c>
      <c r="C3998" t="s">
        <v>50</v>
      </c>
      <c r="D3998" t="s">
        <v>21</v>
      </c>
      <c r="E3998" t="s">
        <v>37</v>
      </c>
      <c r="F3998" s="18">
        <v>41120</v>
      </c>
      <c r="G3998">
        <v>839704644</v>
      </c>
      <c r="H3998" s="18">
        <v>41165</v>
      </c>
      <c r="I3998">
        <v>6119</v>
      </c>
      <c r="J3998">
        <v>421.89</v>
      </c>
      <c r="K3998">
        <v>364.69</v>
      </c>
      <c r="L3998">
        <v>2581544.91</v>
      </c>
      <c r="M3998">
        <v>2231538.11</v>
      </c>
      <c r="N3998">
        <v>350006.8</v>
      </c>
    </row>
    <row r="3999" spans="1:14">
      <c r="A3999" t="s">
        <v>23</v>
      </c>
      <c r="B3999" t="s">
        <v>148</v>
      </c>
      <c r="C3999" t="s">
        <v>59</v>
      </c>
      <c r="D3999" t="s">
        <v>21</v>
      </c>
      <c r="E3999" t="s">
        <v>37</v>
      </c>
      <c r="F3999" s="18">
        <v>41643</v>
      </c>
      <c r="G3999">
        <v>633992946</v>
      </c>
      <c r="H3999" s="18">
        <v>41645</v>
      </c>
      <c r="I3999">
        <v>1456</v>
      </c>
      <c r="J3999">
        <v>9.33</v>
      </c>
      <c r="K3999">
        <v>6.92</v>
      </c>
      <c r="L3999">
        <v>13584.48</v>
      </c>
      <c r="M3999">
        <v>10075.52</v>
      </c>
      <c r="N3999">
        <v>3508.96</v>
      </c>
    </row>
    <row r="4000" spans="1:14">
      <c r="A4000" t="s">
        <v>26</v>
      </c>
      <c r="B4000" t="s">
        <v>146</v>
      </c>
      <c r="C4000" t="s">
        <v>45</v>
      </c>
      <c r="D4000" t="s">
        <v>17</v>
      </c>
      <c r="E4000" t="s">
        <v>37</v>
      </c>
      <c r="F4000" s="18">
        <v>40638</v>
      </c>
      <c r="G4000">
        <v>808367002</v>
      </c>
      <c r="H4000" s="18">
        <v>40671</v>
      </c>
      <c r="I4000">
        <v>2614</v>
      </c>
      <c r="J4000">
        <v>437.2</v>
      </c>
      <c r="K4000">
        <v>263.33</v>
      </c>
      <c r="L4000">
        <v>1142840.8</v>
      </c>
      <c r="M4000">
        <v>688344.62</v>
      </c>
      <c r="N4000">
        <v>454496.18</v>
      </c>
    </row>
    <row r="4001" spans="1:14">
      <c r="A4001" t="s">
        <v>23</v>
      </c>
      <c r="B4001" t="s">
        <v>83</v>
      </c>
      <c r="C4001" t="s">
        <v>36</v>
      </c>
      <c r="D4001" t="s">
        <v>17</v>
      </c>
      <c r="E4001" t="s">
        <v>22</v>
      </c>
      <c r="F4001" s="18">
        <v>40846</v>
      </c>
      <c r="G4001">
        <v>937875640</v>
      </c>
      <c r="H4001" s="18">
        <v>40877</v>
      </c>
      <c r="I4001">
        <v>7098</v>
      </c>
      <c r="J4001">
        <v>109.28</v>
      </c>
      <c r="K4001">
        <v>35.840000000000003</v>
      </c>
      <c r="L4001">
        <v>775669.44</v>
      </c>
      <c r="M4001">
        <v>254392.32000000001</v>
      </c>
      <c r="N4001">
        <v>521277.12</v>
      </c>
    </row>
    <row r="4002" spans="1:14">
      <c r="A4002" t="s">
        <v>14</v>
      </c>
      <c r="B4002" t="s">
        <v>48</v>
      </c>
      <c r="C4002" t="s">
        <v>71</v>
      </c>
      <c r="D4002" t="s">
        <v>21</v>
      </c>
      <c r="E4002" t="s">
        <v>22</v>
      </c>
      <c r="F4002" s="18">
        <v>42631</v>
      </c>
      <c r="G4002">
        <v>217880189</v>
      </c>
      <c r="H4002" s="18">
        <v>42636</v>
      </c>
      <c r="I4002">
        <v>4445</v>
      </c>
      <c r="J4002">
        <v>154.06</v>
      </c>
      <c r="K4002">
        <v>90.93</v>
      </c>
      <c r="L4002">
        <v>684796.7</v>
      </c>
      <c r="M4002">
        <v>404183.85</v>
      </c>
      <c r="N4002">
        <v>280612.84999999998</v>
      </c>
    </row>
    <row r="4003" spans="1:14">
      <c r="A4003" t="s">
        <v>23</v>
      </c>
      <c r="B4003" t="s">
        <v>207</v>
      </c>
      <c r="C4003" t="s">
        <v>71</v>
      </c>
      <c r="D4003" t="s">
        <v>17</v>
      </c>
      <c r="E4003" t="s">
        <v>22</v>
      </c>
      <c r="F4003" s="18">
        <v>42594</v>
      </c>
      <c r="G4003">
        <v>614054477</v>
      </c>
      <c r="H4003" s="18">
        <v>42598</v>
      </c>
      <c r="I4003">
        <v>1220</v>
      </c>
      <c r="J4003">
        <v>154.06</v>
      </c>
      <c r="K4003">
        <v>90.93</v>
      </c>
      <c r="L4003">
        <v>187953.2</v>
      </c>
      <c r="M4003">
        <v>110934.6</v>
      </c>
      <c r="N4003">
        <v>77018.600000000006</v>
      </c>
    </row>
    <row r="4004" spans="1:14">
      <c r="A4004" t="s">
        <v>34</v>
      </c>
      <c r="B4004" t="s">
        <v>197</v>
      </c>
      <c r="C4004" t="s">
        <v>36</v>
      </c>
      <c r="D4004" t="s">
        <v>21</v>
      </c>
      <c r="E4004" t="s">
        <v>29</v>
      </c>
      <c r="F4004" s="18">
        <v>40496</v>
      </c>
      <c r="G4004">
        <v>112384831</v>
      </c>
      <c r="H4004" s="18">
        <v>40535</v>
      </c>
      <c r="I4004">
        <v>6024</v>
      </c>
      <c r="J4004">
        <v>109.28</v>
      </c>
      <c r="K4004">
        <v>35.840000000000003</v>
      </c>
      <c r="L4004">
        <v>658302.71999999997</v>
      </c>
      <c r="M4004">
        <v>215900.16</v>
      </c>
      <c r="N4004">
        <v>442402.56</v>
      </c>
    </row>
    <row r="4005" spans="1:14">
      <c r="A4005" t="s">
        <v>23</v>
      </c>
      <c r="B4005" t="s">
        <v>175</v>
      </c>
      <c r="C4005" t="s">
        <v>16</v>
      </c>
      <c r="D4005" t="s">
        <v>21</v>
      </c>
      <c r="E4005" t="s">
        <v>37</v>
      </c>
      <c r="F4005" s="18">
        <v>40631</v>
      </c>
      <c r="G4005">
        <v>369170081</v>
      </c>
      <c r="H4005" s="18">
        <v>40636</v>
      </c>
      <c r="I4005">
        <v>4486</v>
      </c>
      <c r="J4005">
        <v>255.28</v>
      </c>
      <c r="K4005">
        <v>159.41999999999999</v>
      </c>
      <c r="L4005">
        <v>1145186.08</v>
      </c>
      <c r="M4005">
        <v>715158.12</v>
      </c>
      <c r="N4005">
        <v>430027.96</v>
      </c>
    </row>
    <row r="4006" spans="1:14">
      <c r="A4006" t="s">
        <v>40</v>
      </c>
      <c r="B4006" t="s">
        <v>140</v>
      </c>
      <c r="C4006" t="s">
        <v>20</v>
      </c>
      <c r="D4006" t="s">
        <v>21</v>
      </c>
      <c r="E4006" t="s">
        <v>22</v>
      </c>
      <c r="F4006" s="18">
        <v>42154</v>
      </c>
      <c r="G4006">
        <v>861021554</v>
      </c>
      <c r="H4006" s="18">
        <v>42173</v>
      </c>
      <c r="I4006">
        <v>4266</v>
      </c>
      <c r="J4006">
        <v>152.58000000000001</v>
      </c>
      <c r="K4006">
        <v>97.44</v>
      </c>
      <c r="L4006">
        <v>650906.28</v>
      </c>
      <c r="M4006">
        <v>415679.04</v>
      </c>
      <c r="N4006">
        <v>235227.24</v>
      </c>
    </row>
    <row r="4007" spans="1:14">
      <c r="A4007" t="s">
        <v>26</v>
      </c>
      <c r="B4007" t="s">
        <v>141</v>
      </c>
      <c r="C4007" t="s">
        <v>50</v>
      </c>
      <c r="D4007" t="s">
        <v>17</v>
      </c>
      <c r="E4007" t="s">
        <v>29</v>
      </c>
      <c r="F4007" s="18">
        <v>40456</v>
      </c>
      <c r="G4007">
        <v>234863078</v>
      </c>
      <c r="H4007" s="18">
        <v>40485</v>
      </c>
      <c r="I4007">
        <v>59</v>
      </c>
      <c r="J4007">
        <v>421.89</v>
      </c>
      <c r="K4007">
        <v>364.69</v>
      </c>
      <c r="L4007">
        <v>24891.51</v>
      </c>
      <c r="M4007">
        <v>21516.71</v>
      </c>
      <c r="N4007">
        <v>3374.8</v>
      </c>
    </row>
    <row r="4008" spans="1:14">
      <c r="A4008" t="s">
        <v>23</v>
      </c>
      <c r="B4008" t="s">
        <v>159</v>
      </c>
      <c r="C4008" t="s">
        <v>36</v>
      </c>
      <c r="D4008" t="s">
        <v>21</v>
      </c>
      <c r="E4008" t="s">
        <v>22</v>
      </c>
      <c r="F4008" s="18">
        <v>42385</v>
      </c>
      <c r="G4008">
        <v>357930982</v>
      </c>
      <c r="H4008" s="18">
        <v>42434</v>
      </c>
      <c r="I4008">
        <v>8586</v>
      </c>
      <c r="J4008">
        <v>109.28</v>
      </c>
      <c r="K4008">
        <v>35.840000000000003</v>
      </c>
      <c r="L4008">
        <v>938278.08</v>
      </c>
      <c r="M4008">
        <v>307722.23999999999</v>
      </c>
      <c r="N4008">
        <v>630555.84</v>
      </c>
    </row>
    <row r="4009" spans="1:14">
      <c r="A4009" t="s">
        <v>26</v>
      </c>
      <c r="B4009" t="s">
        <v>176</v>
      </c>
      <c r="C4009" t="s">
        <v>43</v>
      </c>
      <c r="D4009" t="s">
        <v>21</v>
      </c>
      <c r="E4009" t="s">
        <v>29</v>
      </c>
      <c r="F4009" s="18">
        <v>42729</v>
      </c>
      <c r="G4009">
        <v>467774093</v>
      </c>
      <c r="H4009" s="18">
        <v>42761</v>
      </c>
      <c r="I4009">
        <v>3604</v>
      </c>
      <c r="J4009">
        <v>651.21</v>
      </c>
      <c r="K4009">
        <v>524.96</v>
      </c>
      <c r="L4009">
        <v>2346960.84</v>
      </c>
      <c r="M4009">
        <v>1891955.84</v>
      </c>
      <c r="N4009">
        <v>455005</v>
      </c>
    </row>
    <row r="4010" spans="1:14">
      <c r="A4010" t="s">
        <v>40</v>
      </c>
      <c r="B4010" t="s">
        <v>184</v>
      </c>
      <c r="C4010" t="s">
        <v>71</v>
      </c>
      <c r="D4010" t="s">
        <v>21</v>
      </c>
      <c r="E4010" t="s">
        <v>29</v>
      </c>
      <c r="F4010" s="18">
        <v>42196</v>
      </c>
      <c r="G4010">
        <v>322253739</v>
      </c>
      <c r="H4010" s="18">
        <v>42238</v>
      </c>
      <c r="I4010">
        <v>898</v>
      </c>
      <c r="J4010">
        <v>154.06</v>
      </c>
      <c r="K4010">
        <v>90.93</v>
      </c>
      <c r="L4010">
        <v>138345.88</v>
      </c>
      <c r="M4010">
        <v>81655.14</v>
      </c>
      <c r="N4010">
        <v>56690.74</v>
      </c>
    </row>
    <row r="4011" spans="1:14">
      <c r="A4011" t="s">
        <v>34</v>
      </c>
      <c r="B4011" t="s">
        <v>182</v>
      </c>
      <c r="C4011" t="s">
        <v>28</v>
      </c>
      <c r="D4011" t="s">
        <v>17</v>
      </c>
      <c r="E4011" t="s">
        <v>29</v>
      </c>
      <c r="F4011" s="18">
        <v>40501</v>
      </c>
      <c r="G4011">
        <v>649543750</v>
      </c>
      <c r="H4011" s="18">
        <v>40534</v>
      </c>
      <c r="I4011">
        <v>3285</v>
      </c>
      <c r="J4011">
        <v>205.7</v>
      </c>
      <c r="K4011">
        <v>117.11</v>
      </c>
      <c r="L4011">
        <v>675724.5</v>
      </c>
      <c r="M4011">
        <v>384706.35</v>
      </c>
      <c r="N4011">
        <v>291018.15000000002</v>
      </c>
    </row>
    <row r="4012" spans="1:14">
      <c r="A4012" t="s">
        <v>53</v>
      </c>
      <c r="B4012" t="s">
        <v>54</v>
      </c>
      <c r="C4012" t="s">
        <v>59</v>
      </c>
      <c r="D4012" t="s">
        <v>17</v>
      </c>
      <c r="E4012" t="s">
        <v>18</v>
      </c>
      <c r="F4012" s="18">
        <v>40516</v>
      </c>
      <c r="G4012">
        <v>898130452</v>
      </c>
      <c r="H4012" s="18">
        <v>40539</v>
      </c>
      <c r="I4012">
        <v>5614</v>
      </c>
      <c r="J4012">
        <v>9.33</v>
      </c>
      <c r="K4012">
        <v>6.92</v>
      </c>
      <c r="L4012">
        <v>52378.62</v>
      </c>
      <c r="M4012">
        <v>38848.879999999997</v>
      </c>
      <c r="N4012">
        <v>13529.74</v>
      </c>
    </row>
    <row r="4013" spans="1:14">
      <c r="A4013" t="s">
        <v>23</v>
      </c>
      <c r="B4013" t="s">
        <v>98</v>
      </c>
      <c r="C4013" t="s">
        <v>43</v>
      </c>
      <c r="D4013" t="s">
        <v>21</v>
      </c>
      <c r="E4013" t="s">
        <v>18</v>
      </c>
      <c r="F4013" s="18">
        <v>41348</v>
      </c>
      <c r="G4013">
        <v>586812674</v>
      </c>
      <c r="H4013" s="18">
        <v>41364</v>
      </c>
      <c r="I4013">
        <v>9766</v>
      </c>
      <c r="J4013">
        <v>651.21</v>
      </c>
      <c r="K4013">
        <v>524.96</v>
      </c>
      <c r="L4013">
        <v>6359716.8600000003</v>
      </c>
      <c r="M4013">
        <v>5126759.3600000003</v>
      </c>
      <c r="N4013">
        <v>1232957.5</v>
      </c>
    </row>
    <row r="4014" spans="1:14">
      <c r="A4014" t="s">
        <v>40</v>
      </c>
      <c r="B4014" t="s">
        <v>123</v>
      </c>
      <c r="C4014" t="s">
        <v>25</v>
      </c>
      <c r="D4014" t="s">
        <v>17</v>
      </c>
      <c r="E4014" t="s">
        <v>29</v>
      </c>
      <c r="F4014" s="18">
        <v>42498</v>
      </c>
      <c r="G4014">
        <v>654701745</v>
      </c>
      <c r="H4014" s="18">
        <v>42530</v>
      </c>
      <c r="I4014">
        <v>9650</v>
      </c>
      <c r="J4014">
        <v>47.45</v>
      </c>
      <c r="K4014">
        <v>31.79</v>
      </c>
      <c r="L4014">
        <v>457892.5</v>
      </c>
      <c r="M4014">
        <v>306773.5</v>
      </c>
      <c r="N4014">
        <v>151119</v>
      </c>
    </row>
    <row r="4015" spans="1:14">
      <c r="A4015" t="s">
        <v>23</v>
      </c>
      <c r="B4015" t="s">
        <v>175</v>
      </c>
      <c r="C4015" t="s">
        <v>59</v>
      </c>
      <c r="D4015" t="s">
        <v>17</v>
      </c>
      <c r="E4015" t="s">
        <v>29</v>
      </c>
      <c r="F4015" s="18">
        <v>42471</v>
      </c>
      <c r="G4015">
        <v>311221492</v>
      </c>
      <c r="H4015" s="18">
        <v>42497</v>
      </c>
      <c r="I4015">
        <v>6210</v>
      </c>
      <c r="J4015">
        <v>9.33</v>
      </c>
      <c r="K4015">
        <v>6.92</v>
      </c>
      <c r="L4015">
        <v>57939.3</v>
      </c>
      <c r="M4015">
        <v>42973.2</v>
      </c>
      <c r="N4015">
        <v>14966.1</v>
      </c>
    </row>
    <row r="4016" spans="1:14">
      <c r="A4016" t="s">
        <v>31</v>
      </c>
      <c r="B4016" t="s">
        <v>57</v>
      </c>
      <c r="C4016" t="s">
        <v>50</v>
      </c>
      <c r="D4016" t="s">
        <v>21</v>
      </c>
      <c r="E4016" t="s">
        <v>29</v>
      </c>
      <c r="F4016" s="18">
        <v>42925</v>
      </c>
      <c r="G4016">
        <v>186108243</v>
      </c>
      <c r="H4016" s="18">
        <v>42943</v>
      </c>
      <c r="I4016">
        <v>2420</v>
      </c>
      <c r="J4016">
        <v>421.89</v>
      </c>
      <c r="K4016">
        <v>364.69</v>
      </c>
      <c r="L4016">
        <v>1020973.8</v>
      </c>
      <c r="M4016">
        <v>882549.8</v>
      </c>
      <c r="N4016">
        <v>138424</v>
      </c>
    </row>
    <row r="4017" spans="1:14">
      <c r="A4017" t="s">
        <v>31</v>
      </c>
      <c r="B4017" t="s">
        <v>89</v>
      </c>
      <c r="C4017" t="s">
        <v>28</v>
      </c>
      <c r="D4017" t="s">
        <v>21</v>
      </c>
      <c r="E4017" t="s">
        <v>37</v>
      </c>
      <c r="F4017" s="18">
        <v>41762</v>
      </c>
      <c r="G4017">
        <v>979410827</v>
      </c>
      <c r="H4017" s="18">
        <v>41780</v>
      </c>
      <c r="I4017">
        <v>8283</v>
      </c>
      <c r="J4017">
        <v>205.7</v>
      </c>
      <c r="K4017">
        <v>117.11</v>
      </c>
      <c r="L4017">
        <v>1703813.1</v>
      </c>
      <c r="M4017">
        <v>970022.13</v>
      </c>
      <c r="N4017">
        <v>733790.97</v>
      </c>
    </row>
    <row r="4018" spans="1:14">
      <c r="A4018" t="s">
        <v>31</v>
      </c>
      <c r="B4018" t="s">
        <v>73</v>
      </c>
      <c r="C4018" t="s">
        <v>25</v>
      </c>
      <c r="D4018" t="s">
        <v>17</v>
      </c>
      <c r="E4018" t="s">
        <v>29</v>
      </c>
      <c r="F4018" s="18">
        <v>42801</v>
      </c>
      <c r="G4018">
        <v>311490571</v>
      </c>
      <c r="H4018" s="18">
        <v>42848</v>
      </c>
      <c r="I4018">
        <v>5837</v>
      </c>
      <c r="J4018">
        <v>47.45</v>
      </c>
      <c r="K4018">
        <v>31.79</v>
      </c>
      <c r="L4018">
        <v>276965.65000000002</v>
      </c>
      <c r="M4018">
        <v>185558.23</v>
      </c>
      <c r="N4018">
        <v>91407.42</v>
      </c>
    </row>
    <row r="4019" spans="1:14">
      <c r="A4019" t="s">
        <v>26</v>
      </c>
      <c r="B4019" t="s">
        <v>46</v>
      </c>
      <c r="C4019" t="s">
        <v>59</v>
      </c>
      <c r="D4019" t="s">
        <v>17</v>
      </c>
      <c r="E4019" t="s">
        <v>37</v>
      </c>
      <c r="F4019" s="18">
        <v>40572</v>
      </c>
      <c r="G4019">
        <v>373021304</v>
      </c>
      <c r="H4019" s="18">
        <v>40586</v>
      </c>
      <c r="I4019">
        <v>4148</v>
      </c>
      <c r="J4019">
        <v>9.33</v>
      </c>
      <c r="K4019">
        <v>6.92</v>
      </c>
      <c r="L4019">
        <v>38700.839999999997</v>
      </c>
      <c r="M4019">
        <v>28704.16</v>
      </c>
      <c r="N4019">
        <v>9996.68</v>
      </c>
    </row>
    <row r="4020" spans="1:14">
      <c r="A4020" t="s">
        <v>23</v>
      </c>
      <c r="B4020" t="s">
        <v>175</v>
      </c>
      <c r="C4020" t="s">
        <v>20</v>
      </c>
      <c r="D4020" t="s">
        <v>17</v>
      </c>
      <c r="E4020" t="s">
        <v>18</v>
      </c>
      <c r="F4020" s="18">
        <v>41057</v>
      </c>
      <c r="G4020">
        <v>274989354</v>
      </c>
      <c r="H4020" s="18">
        <v>41100</v>
      </c>
      <c r="I4020">
        <v>4316</v>
      </c>
      <c r="J4020">
        <v>152.58000000000001</v>
      </c>
      <c r="K4020">
        <v>97.44</v>
      </c>
      <c r="L4020">
        <v>658535.28</v>
      </c>
      <c r="M4020">
        <v>420551.04</v>
      </c>
      <c r="N4020">
        <v>237984.24</v>
      </c>
    </row>
    <row r="4021" spans="1:14">
      <c r="A4021" t="s">
        <v>40</v>
      </c>
      <c r="B4021" t="s">
        <v>167</v>
      </c>
      <c r="C4021" t="s">
        <v>79</v>
      </c>
      <c r="D4021" t="s">
        <v>21</v>
      </c>
      <c r="E4021" t="s">
        <v>18</v>
      </c>
      <c r="F4021" s="18">
        <v>40944</v>
      </c>
      <c r="G4021">
        <v>998693549</v>
      </c>
      <c r="H4021" s="18">
        <v>40989</v>
      </c>
      <c r="I4021">
        <v>4469</v>
      </c>
      <c r="J4021">
        <v>668.27</v>
      </c>
      <c r="K4021">
        <v>502.54</v>
      </c>
      <c r="L4021">
        <v>2986498.63</v>
      </c>
      <c r="M4021">
        <v>2245851.2599999998</v>
      </c>
      <c r="N4021">
        <v>740647.37</v>
      </c>
    </row>
    <row r="4022" spans="1:14">
      <c r="A4022" t="s">
        <v>40</v>
      </c>
      <c r="B4022" t="s">
        <v>41</v>
      </c>
      <c r="C4022" t="s">
        <v>50</v>
      </c>
      <c r="D4022" t="s">
        <v>17</v>
      </c>
      <c r="E4022" t="s">
        <v>29</v>
      </c>
      <c r="F4022" s="18">
        <v>42845</v>
      </c>
      <c r="G4022">
        <v>445745217</v>
      </c>
      <c r="H4022" s="18">
        <v>42890</v>
      </c>
      <c r="I4022">
        <v>4770</v>
      </c>
      <c r="J4022">
        <v>421.89</v>
      </c>
      <c r="K4022">
        <v>364.69</v>
      </c>
      <c r="L4022">
        <v>2012415.3</v>
      </c>
      <c r="M4022">
        <v>1739571.3</v>
      </c>
      <c r="N4022">
        <v>272844</v>
      </c>
    </row>
    <row r="4023" spans="1:14">
      <c r="A4023" t="s">
        <v>26</v>
      </c>
      <c r="B4023" t="s">
        <v>75</v>
      </c>
      <c r="C4023" t="s">
        <v>59</v>
      </c>
      <c r="D4023" t="s">
        <v>17</v>
      </c>
      <c r="E4023" t="s">
        <v>29</v>
      </c>
      <c r="F4023" s="18">
        <v>42845</v>
      </c>
      <c r="G4023">
        <v>188068187</v>
      </c>
      <c r="H4023" s="18">
        <v>42850</v>
      </c>
      <c r="I4023">
        <v>2411</v>
      </c>
      <c r="J4023">
        <v>9.33</v>
      </c>
      <c r="K4023">
        <v>6.92</v>
      </c>
      <c r="L4023">
        <v>22494.63</v>
      </c>
      <c r="M4023">
        <v>16684.12</v>
      </c>
      <c r="N4023">
        <v>5810.51</v>
      </c>
    </row>
    <row r="4024" spans="1:14">
      <c r="A4024" t="s">
        <v>26</v>
      </c>
      <c r="B4024" t="s">
        <v>194</v>
      </c>
      <c r="C4024" t="s">
        <v>59</v>
      </c>
      <c r="D4024" t="s">
        <v>17</v>
      </c>
      <c r="E4024" t="s">
        <v>22</v>
      </c>
      <c r="F4024" s="18">
        <v>40183</v>
      </c>
      <c r="G4024">
        <v>517898786</v>
      </c>
      <c r="H4024" s="18">
        <v>40187</v>
      </c>
      <c r="I4024">
        <v>6614</v>
      </c>
      <c r="J4024">
        <v>9.33</v>
      </c>
      <c r="K4024">
        <v>6.92</v>
      </c>
      <c r="L4024">
        <v>61708.62</v>
      </c>
      <c r="M4024">
        <v>45768.88</v>
      </c>
      <c r="N4024">
        <v>15939.74</v>
      </c>
    </row>
    <row r="4025" spans="1:14">
      <c r="A4025" t="s">
        <v>23</v>
      </c>
      <c r="B4025" t="s">
        <v>124</v>
      </c>
      <c r="C4025" t="s">
        <v>43</v>
      </c>
      <c r="D4025" t="s">
        <v>21</v>
      </c>
      <c r="E4025" t="s">
        <v>29</v>
      </c>
      <c r="F4025" s="18">
        <v>41402</v>
      </c>
      <c r="G4025">
        <v>897785842</v>
      </c>
      <c r="H4025" s="18">
        <v>41406</v>
      </c>
      <c r="I4025">
        <v>3636</v>
      </c>
      <c r="J4025">
        <v>651.21</v>
      </c>
      <c r="K4025">
        <v>524.96</v>
      </c>
      <c r="L4025">
        <v>2367799.56</v>
      </c>
      <c r="M4025">
        <v>1908754.56</v>
      </c>
      <c r="N4025">
        <v>459045</v>
      </c>
    </row>
    <row r="4026" spans="1:14">
      <c r="A4026" t="s">
        <v>14</v>
      </c>
      <c r="B4026" t="s">
        <v>64</v>
      </c>
      <c r="C4026" t="s">
        <v>25</v>
      </c>
      <c r="D4026" t="s">
        <v>17</v>
      </c>
      <c r="E4026" t="s">
        <v>22</v>
      </c>
      <c r="F4026" s="18">
        <v>42372</v>
      </c>
      <c r="G4026">
        <v>410590684</v>
      </c>
      <c r="H4026" s="18">
        <v>42406</v>
      </c>
      <c r="I4026">
        <v>1762</v>
      </c>
      <c r="J4026">
        <v>47.45</v>
      </c>
      <c r="K4026">
        <v>31.79</v>
      </c>
      <c r="L4026">
        <v>83606.899999999994</v>
      </c>
      <c r="M4026">
        <v>56013.98</v>
      </c>
      <c r="N4026">
        <v>27592.92</v>
      </c>
    </row>
    <row r="4027" spans="1:14">
      <c r="A4027" t="s">
        <v>40</v>
      </c>
      <c r="B4027" t="s">
        <v>136</v>
      </c>
      <c r="C4027" t="s">
        <v>50</v>
      </c>
      <c r="D4027" t="s">
        <v>17</v>
      </c>
      <c r="E4027" t="s">
        <v>29</v>
      </c>
      <c r="F4027" s="18">
        <v>40732</v>
      </c>
      <c r="G4027">
        <v>909487140</v>
      </c>
      <c r="H4027" s="18">
        <v>40741</v>
      </c>
      <c r="I4027">
        <v>6310</v>
      </c>
      <c r="J4027">
        <v>421.89</v>
      </c>
      <c r="K4027">
        <v>364.69</v>
      </c>
      <c r="L4027">
        <v>2662125.9</v>
      </c>
      <c r="M4027">
        <v>2301193.9</v>
      </c>
      <c r="N4027">
        <v>360932</v>
      </c>
    </row>
    <row r="4028" spans="1:14">
      <c r="A4028" t="s">
        <v>26</v>
      </c>
      <c r="B4028" t="s">
        <v>107</v>
      </c>
      <c r="C4028" t="s">
        <v>45</v>
      </c>
      <c r="D4028" t="s">
        <v>17</v>
      </c>
      <c r="E4028" t="s">
        <v>22</v>
      </c>
      <c r="F4028" s="18">
        <v>42811</v>
      </c>
      <c r="G4028">
        <v>267961537</v>
      </c>
      <c r="H4028" s="18">
        <v>42820</v>
      </c>
      <c r="I4028">
        <v>4628</v>
      </c>
      <c r="J4028">
        <v>437.2</v>
      </c>
      <c r="K4028">
        <v>263.33</v>
      </c>
      <c r="L4028">
        <v>2023361.6</v>
      </c>
      <c r="M4028">
        <v>1218691.24</v>
      </c>
      <c r="N4028">
        <v>804670.36</v>
      </c>
    </row>
    <row r="4029" spans="1:14">
      <c r="A4029" t="s">
        <v>23</v>
      </c>
      <c r="B4029" t="s">
        <v>217</v>
      </c>
      <c r="C4029" t="s">
        <v>50</v>
      </c>
      <c r="D4029" t="s">
        <v>17</v>
      </c>
      <c r="E4029" t="s">
        <v>37</v>
      </c>
      <c r="F4029" s="18">
        <v>42877</v>
      </c>
      <c r="G4029">
        <v>929812705</v>
      </c>
      <c r="H4029" s="18">
        <v>42880</v>
      </c>
      <c r="I4029">
        <v>1097</v>
      </c>
      <c r="J4029">
        <v>421.89</v>
      </c>
      <c r="K4029">
        <v>364.69</v>
      </c>
      <c r="L4029">
        <v>462813.33</v>
      </c>
      <c r="M4029">
        <v>400064.93</v>
      </c>
      <c r="N4029">
        <v>62748.4</v>
      </c>
    </row>
    <row r="4030" spans="1:14">
      <c r="A4030" t="s">
        <v>31</v>
      </c>
      <c r="B4030" t="s">
        <v>61</v>
      </c>
      <c r="C4030" t="s">
        <v>43</v>
      </c>
      <c r="D4030" t="s">
        <v>17</v>
      </c>
      <c r="E4030" t="s">
        <v>37</v>
      </c>
      <c r="F4030" s="18">
        <v>41121</v>
      </c>
      <c r="G4030">
        <v>459151971</v>
      </c>
      <c r="H4030" s="18">
        <v>41142</v>
      </c>
      <c r="I4030">
        <v>2126</v>
      </c>
      <c r="J4030">
        <v>651.21</v>
      </c>
      <c r="K4030">
        <v>524.96</v>
      </c>
      <c r="L4030">
        <v>1384472.46</v>
      </c>
      <c r="M4030">
        <v>1116064.96</v>
      </c>
      <c r="N4030">
        <v>268407.5</v>
      </c>
    </row>
    <row r="4031" spans="1:14">
      <c r="A4031" t="s">
        <v>34</v>
      </c>
      <c r="B4031" t="s">
        <v>182</v>
      </c>
      <c r="C4031" t="s">
        <v>45</v>
      </c>
      <c r="D4031" t="s">
        <v>21</v>
      </c>
      <c r="E4031" t="s">
        <v>29</v>
      </c>
      <c r="F4031" s="18">
        <v>42272</v>
      </c>
      <c r="G4031">
        <v>990403163</v>
      </c>
      <c r="H4031" s="18">
        <v>42304</v>
      </c>
      <c r="I4031">
        <v>1160</v>
      </c>
      <c r="J4031">
        <v>437.2</v>
      </c>
      <c r="K4031">
        <v>263.33</v>
      </c>
      <c r="L4031">
        <v>507152</v>
      </c>
      <c r="M4031">
        <v>305462.8</v>
      </c>
      <c r="N4031">
        <v>201689.2</v>
      </c>
    </row>
    <row r="4032" spans="1:14">
      <c r="A4032" t="s">
        <v>26</v>
      </c>
      <c r="B4032" t="s">
        <v>30</v>
      </c>
      <c r="C4032" t="s">
        <v>36</v>
      </c>
      <c r="D4032" t="s">
        <v>17</v>
      </c>
      <c r="E4032" t="s">
        <v>29</v>
      </c>
      <c r="F4032" s="18">
        <v>40382</v>
      </c>
      <c r="G4032">
        <v>678302609</v>
      </c>
      <c r="H4032" s="18">
        <v>40400</v>
      </c>
      <c r="I4032">
        <v>3670</v>
      </c>
      <c r="J4032">
        <v>109.28</v>
      </c>
      <c r="K4032">
        <v>35.840000000000003</v>
      </c>
      <c r="L4032">
        <v>401057.6</v>
      </c>
      <c r="M4032">
        <v>131532.79999999999</v>
      </c>
      <c r="N4032">
        <v>269524.8</v>
      </c>
    </row>
    <row r="4033" spans="1:14">
      <c r="A4033" t="s">
        <v>14</v>
      </c>
      <c r="B4033" t="s">
        <v>15</v>
      </c>
      <c r="C4033" t="s">
        <v>45</v>
      </c>
      <c r="D4033" t="s">
        <v>17</v>
      </c>
      <c r="E4033" t="s">
        <v>37</v>
      </c>
      <c r="F4033" s="18">
        <v>42342</v>
      </c>
      <c r="G4033">
        <v>447899138</v>
      </c>
      <c r="H4033" s="18">
        <v>42343</v>
      </c>
      <c r="I4033">
        <v>2163</v>
      </c>
      <c r="J4033">
        <v>437.2</v>
      </c>
      <c r="K4033">
        <v>263.33</v>
      </c>
      <c r="L4033">
        <v>945663.6</v>
      </c>
      <c r="M4033">
        <v>569582.79</v>
      </c>
      <c r="N4033">
        <v>376080.81</v>
      </c>
    </row>
    <row r="4034" spans="1:14">
      <c r="A4034" t="s">
        <v>26</v>
      </c>
      <c r="B4034" t="s">
        <v>141</v>
      </c>
      <c r="C4034" t="s">
        <v>28</v>
      </c>
      <c r="D4034" t="s">
        <v>17</v>
      </c>
      <c r="E4034" t="s">
        <v>22</v>
      </c>
      <c r="F4034" s="18">
        <v>41600</v>
      </c>
      <c r="G4034">
        <v>844554078</v>
      </c>
      <c r="H4034" s="18">
        <v>41614</v>
      </c>
      <c r="I4034">
        <v>1174</v>
      </c>
      <c r="J4034">
        <v>205.7</v>
      </c>
      <c r="K4034">
        <v>117.11</v>
      </c>
      <c r="L4034">
        <v>241491.8</v>
      </c>
      <c r="M4034">
        <v>137487.14000000001</v>
      </c>
      <c r="N4034">
        <v>104004.66</v>
      </c>
    </row>
    <row r="4035" spans="1:14">
      <c r="A4035" t="s">
        <v>40</v>
      </c>
      <c r="B4035" t="s">
        <v>72</v>
      </c>
      <c r="C4035" t="s">
        <v>33</v>
      </c>
      <c r="D4035" t="s">
        <v>21</v>
      </c>
      <c r="E4035" t="s">
        <v>37</v>
      </c>
      <c r="F4035" s="18">
        <v>41673</v>
      </c>
      <c r="G4035">
        <v>683941256</v>
      </c>
      <c r="H4035" s="18">
        <v>41704</v>
      </c>
      <c r="I4035">
        <v>2271</v>
      </c>
      <c r="J4035">
        <v>81.73</v>
      </c>
      <c r="K4035">
        <v>56.67</v>
      </c>
      <c r="L4035">
        <v>185608.83</v>
      </c>
      <c r="M4035">
        <v>128697.57</v>
      </c>
      <c r="N4035">
        <v>56911.26</v>
      </c>
    </row>
    <row r="4036" spans="1:14">
      <c r="A4036" t="s">
        <v>23</v>
      </c>
      <c r="B4036" t="s">
        <v>103</v>
      </c>
      <c r="C4036" t="s">
        <v>45</v>
      </c>
      <c r="D4036" t="s">
        <v>17</v>
      </c>
      <c r="E4036" t="s">
        <v>37</v>
      </c>
      <c r="F4036" s="18">
        <v>40937</v>
      </c>
      <c r="G4036">
        <v>202047002</v>
      </c>
      <c r="H4036" s="18">
        <v>40974</v>
      </c>
      <c r="I4036">
        <v>9053</v>
      </c>
      <c r="J4036">
        <v>437.2</v>
      </c>
      <c r="K4036">
        <v>263.33</v>
      </c>
      <c r="L4036">
        <v>3957971.6</v>
      </c>
      <c r="M4036">
        <v>2383926.4900000002</v>
      </c>
      <c r="N4036">
        <v>1574045.11</v>
      </c>
    </row>
    <row r="4037" spans="1:14">
      <c r="A4037" t="s">
        <v>34</v>
      </c>
      <c r="B4037" t="s">
        <v>134</v>
      </c>
      <c r="C4037" t="s">
        <v>33</v>
      </c>
      <c r="D4037" t="s">
        <v>21</v>
      </c>
      <c r="E4037" t="s">
        <v>29</v>
      </c>
      <c r="F4037" s="18">
        <v>42305</v>
      </c>
      <c r="G4037">
        <v>605170142</v>
      </c>
      <c r="H4037" s="18">
        <v>42309</v>
      </c>
      <c r="I4037">
        <v>2148</v>
      </c>
      <c r="J4037">
        <v>81.73</v>
      </c>
      <c r="K4037">
        <v>56.67</v>
      </c>
      <c r="L4037">
        <v>175556.04</v>
      </c>
      <c r="M4037">
        <v>121727.16</v>
      </c>
      <c r="N4037">
        <v>53828.88</v>
      </c>
    </row>
    <row r="4038" spans="1:14">
      <c r="A4038" t="s">
        <v>23</v>
      </c>
      <c r="B4038" t="s">
        <v>147</v>
      </c>
      <c r="C4038" t="s">
        <v>59</v>
      </c>
      <c r="D4038" t="s">
        <v>17</v>
      </c>
      <c r="E4038" t="s">
        <v>29</v>
      </c>
      <c r="F4038" s="18">
        <v>40782</v>
      </c>
      <c r="G4038">
        <v>919922006</v>
      </c>
      <c r="H4038" s="18">
        <v>40804</v>
      </c>
      <c r="I4038">
        <v>4219</v>
      </c>
      <c r="J4038">
        <v>9.33</v>
      </c>
      <c r="K4038">
        <v>6.92</v>
      </c>
      <c r="L4038">
        <v>39363.269999999997</v>
      </c>
      <c r="M4038">
        <v>29195.48</v>
      </c>
      <c r="N4038">
        <v>10167.790000000001</v>
      </c>
    </row>
    <row r="4039" spans="1:14">
      <c r="A4039" t="s">
        <v>23</v>
      </c>
      <c r="B4039" t="s">
        <v>162</v>
      </c>
      <c r="C4039" t="s">
        <v>25</v>
      </c>
      <c r="D4039" t="s">
        <v>21</v>
      </c>
      <c r="E4039" t="s">
        <v>37</v>
      </c>
      <c r="F4039" s="18">
        <v>41442</v>
      </c>
      <c r="G4039">
        <v>243226420</v>
      </c>
      <c r="H4039" s="18">
        <v>41458</v>
      </c>
      <c r="I4039">
        <v>4958</v>
      </c>
      <c r="J4039">
        <v>47.45</v>
      </c>
      <c r="K4039">
        <v>31.79</v>
      </c>
      <c r="L4039">
        <v>235257.1</v>
      </c>
      <c r="M4039">
        <v>157614.82</v>
      </c>
      <c r="N4039">
        <v>77642.28</v>
      </c>
    </row>
    <row r="4040" spans="1:14">
      <c r="A4040" t="s">
        <v>40</v>
      </c>
      <c r="B4040" t="s">
        <v>221</v>
      </c>
      <c r="C4040" t="s">
        <v>79</v>
      </c>
      <c r="D4040" t="s">
        <v>21</v>
      </c>
      <c r="E4040" t="s">
        <v>18</v>
      </c>
      <c r="F4040" s="18">
        <v>41449</v>
      </c>
      <c r="G4040">
        <v>892319715</v>
      </c>
      <c r="H4040" s="18">
        <v>41472</v>
      </c>
      <c r="I4040">
        <v>6088</v>
      </c>
      <c r="J4040">
        <v>668.27</v>
      </c>
      <c r="K4040">
        <v>502.54</v>
      </c>
      <c r="L4040">
        <v>4068427.76</v>
      </c>
      <c r="M4040">
        <v>3059463.52</v>
      </c>
      <c r="N4040">
        <v>1008964.24</v>
      </c>
    </row>
    <row r="4041" spans="1:14">
      <c r="A4041" t="s">
        <v>31</v>
      </c>
      <c r="B4041" t="s">
        <v>96</v>
      </c>
      <c r="C4041" t="s">
        <v>16</v>
      </c>
      <c r="D4041" t="s">
        <v>17</v>
      </c>
      <c r="E4041" t="s">
        <v>37</v>
      </c>
      <c r="F4041" s="18">
        <v>42507</v>
      </c>
      <c r="G4041">
        <v>754750716</v>
      </c>
      <c r="H4041" s="18">
        <v>42529</v>
      </c>
      <c r="I4041">
        <v>6364</v>
      </c>
      <c r="J4041">
        <v>255.28</v>
      </c>
      <c r="K4041">
        <v>159.41999999999999</v>
      </c>
      <c r="L4041">
        <v>1624601.92</v>
      </c>
      <c r="M4041">
        <v>1014548.88</v>
      </c>
      <c r="N4041">
        <v>610053.04</v>
      </c>
    </row>
    <row r="4042" spans="1:14">
      <c r="A4042" t="s">
        <v>40</v>
      </c>
      <c r="B4042" t="s">
        <v>97</v>
      </c>
      <c r="C4042" t="s">
        <v>45</v>
      </c>
      <c r="D4042" t="s">
        <v>17</v>
      </c>
      <c r="E4042" t="s">
        <v>22</v>
      </c>
      <c r="F4042" s="18">
        <v>41176</v>
      </c>
      <c r="G4042">
        <v>938380753</v>
      </c>
      <c r="H4042" s="18">
        <v>41178</v>
      </c>
      <c r="I4042">
        <v>6573</v>
      </c>
      <c r="J4042">
        <v>437.2</v>
      </c>
      <c r="K4042">
        <v>263.33</v>
      </c>
      <c r="L4042">
        <v>2873715.6</v>
      </c>
      <c r="M4042">
        <v>1730868.09</v>
      </c>
      <c r="N4042">
        <v>1142847.51</v>
      </c>
    </row>
    <row r="4043" spans="1:14">
      <c r="A4043" t="s">
        <v>14</v>
      </c>
      <c r="B4043" t="s">
        <v>47</v>
      </c>
      <c r="C4043" t="s">
        <v>71</v>
      </c>
      <c r="D4043" t="s">
        <v>17</v>
      </c>
      <c r="E4043" t="s">
        <v>18</v>
      </c>
      <c r="F4043" s="18">
        <v>41319</v>
      </c>
      <c r="G4043">
        <v>821383655</v>
      </c>
      <c r="H4043" s="18">
        <v>41362</v>
      </c>
      <c r="I4043">
        <v>4531</v>
      </c>
      <c r="J4043">
        <v>154.06</v>
      </c>
      <c r="K4043">
        <v>90.93</v>
      </c>
      <c r="L4043">
        <v>698045.86</v>
      </c>
      <c r="M4043">
        <v>412003.83</v>
      </c>
      <c r="N4043">
        <v>286042.03000000003</v>
      </c>
    </row>
    <row r="4044" spans="1:14">
      <c r="A4044" t="s">
        <v>26</v>
      </c>
      <c r="B4044" t="s">
        <v>76</v>
      </c>
      <c r="C4044" t="s">
        <v>43</v>
      </c>
      <c r="D4044" t="s">
        <v>17</v>
      </c>
      <c r="E4044" t="s">
        <v>18</v>
      </c>
      <c r="F4044" s="18">
        <v>41659</v>
      </c>
      <c r="G4044">
        <v>302245748</v>
      </c>
      <c r="H4044" s="18">
        <v>41695</v>
      </c>
      <c r="I4044">
        <v>88</v>
      </c>
      <c r="J4044">
        <v>651.21</v>
      </c>
      <c r="K4044">
        <v>524.96</v>
      </c>
      <c r="L4044">
        <v>57306.48</v>
      </c>
      <c r="M4044">
        <v>46196.480000000003</v>
      </c>
      <c r="N4044">
        <v>11110</v>
      </c>
    </row>
    <row r="4045" spans="1:14">
      <c r="A4045" t="s">
        <v>23</v>
      </c>
      <c r="B4045" t="s">
        <v>118</v>
      </c>
      <c r="C4045" t="s">
        <v>36</v>
      </c>
      <c r="D4045" t="s">
        <v>17</v>
      </c>
      <c r="E4045" t="s">
        <v>18</v>
      </c>
      <c r="F4045" s="18">
        <v>42687</v>
      </c>
      <c r="G4045">
        <v>249765861</v>
      </c>
      <c r="H4045" s="18">
        <v>42698</v>
      </c>
      <c r="I4045">
        <v>123</v>
      </c>
      <c r="J4045">
        <v>109.28</v>
      </c>
      <c r="K4045">
        <v>35.840000000000003</v>
      </c>
      <c r="L4045">
        <v>13441.44</v>
      </c>
      <c r="M4045">
        <v>4408.32</v>
      </c>
      <c r="N4045">
        <v>9033.1200000000008</v>
      </c>
    </row>
    <row r="4046" spans="1:14">
      <c r="A4046" t="s">
        <v>23</v>
      </c>
      <c r="B4046" t="s">
        <v>217</v>
      </c>
      <c r="C4046" t="s">
        <v>25</v>
      </c>
      <c r="D4046" t="s">
        <v>17</v>
      </c>
      <c r="E4046" t="s">
        <v>37</v>
      </c>
      <c r="F4046" s="18">
        <v>42521</v>
      </c>
      <c r="G4046">
        <v>253055322</v>
      </c>
      <c r="H4046" s="18">
        <v>42533</v>
      </c>
      <c r="I4046">
        <v>3548</v>
      </c>
      <c r="J4046">
        <v>47.45</v>
      </c>
      <c r="K4046">
        <v>31.79</v>
      </c>
      <c r="L4046">
        <v>168352.6</v>
      </c>
      <c r="M4046">
        <v>112790.92</v>
      </c>
      <c r="N4046">
        <v>55561.68</v>
      </c>
    </row>
    <row r="4047" spans="1:14">
      <c r="A4047" t="s">
        <v>40</v>
      </c>
      <c r="B4047" t="s">
        <v>170</v>
      </c>
      <c r="C4047" t="s">
        <v>28</v>
      </c>
      <c r="D4047" t="s">
        <v>17</v>
      </c>
      <c r="E4047" t="s">
        <v>37</v>
      </c>
      <c r="F4047" s="18">
        <v>41047</v>
      </c>
      <c r="G4047">
        <v>871537959</v>
      </c>
      <c r="H4047" s="18">
        <v>41068</v>
      </c>
      <c r="I4047">
        <v>6304</v>
      </c>
      <c r="J4047">
        <v>205.7</v>
      </c>
      <c r="K4047">
        <v>117.11</v>
      </c>
      <c r="L4047">
        <v>1296732.8</v>
      </c>
      <c r="M4047">
        <v>738261.44</v>
      </c>
      <c r="N4047">
        <v>558471.36</v>
      </c>
    </row>
    <row r="4048" spans="1:14">
      <c r="A4048" t="s">
        <v>26</v>
      </c>
      <c r="B4048" t="s">
        <v>194</v>
      </c>
      <c r="C4048" t="s">
        <v>36</v>
      </c>
      <c r="D4048" t="s">
        <v>17</v>
      </c>
      <c r="E4048" t="s">
        <v>37</v>
      </c>
      <c r="F4048" s="18">
        <v>41308</v>
      </c>
      <c r="G4048">
        <v>484950101</v>
      </c>
      <c r="H4048" s="18">
        <v>41340</v>
      </c>
      <c r="I4048">
        <v>6366</v>
      </c>
      <c r="J4048">
        <v>109.28</v>
      </c>
      <c r="K4048">
        <v>35.840000000000003</v>
      </c>
      <c r="L4048">
        <v>695676.48</v>
      </c>
      <c r="M4048">
        <v>228157.44</v>
      </c>
      <c r="N4048">
        <v>467519.04</v>
      </c>
    </row>
    <row r="4049" spans="1:14">
      <c r="A4049" t="s">
        <v>23</v>
      </c>
      <c r="B4049" t="s">
        <v>63</v>
      </c>
      <c r="C4049" t="s">
        <v>25</v>
      </c>
      <c r="D4049" t="s">
        <v>21</v>
      </c>
      <c r="E4049" t="s">
        <v>22</v>
      </c>
      <c r="F4049" s="18">
        <v>42588</v>
      </c>
      <c r="G4049">
        <v>243340575</v>
      </c>
      <c r="H4049" s="18">
        <v>42617</v>
      </c>
      <c r="I4049">
        <v>8739</v>
      </c>
      <c r="J4049">
        <v>47.45</v>
      </c>
      <c r="K4049">
        <v>31.79</v>
      </c>
      <c r="L4049">
        <v>414665.55</v>
      </c>
      <c r="M4049">
        <v>277812.81</v>
      </c>
      <c r="N4049">
        <v>136852.74</v>
      </c>
    </row>
    <row r="4050" spans="1:14">
      <c r="A4050" t="s">
        <v>34</v>
      </c>
      <c r="B4050" t="s">
        <v>66</v>
      </c>
      <c r="C4050" t="s">
        <v>20</v>
      </c>
      <c r="D4050" t="s">
        <v>17</v>
      </c>
      <c r="E4050" t="s">
        <v>37</v>
      </c>
      <c r="F4050" s="18">
        <v>41792</v>
      </c>
      <c r="G4050">
        <v>917070710</v>
      </c>
      <c r="H4050" s="18">
        <v>41801</v>
      </c>
      <c r="I4050">
        <v>457</v>
      </c>
      <c r="J4050">
        <v>152.58000000000001</v>
      </c>
      <c r="K4050">
        <v>97.44</v>
      </c>
      <c r="L4050">
        <v>69729.06</v>
      </c>
      <c r="M4050">
        <v>44530.080000000002</v>
      </c>
      <c r="N4050">
        <v>25198.98</v>
      </c>
    </row>
    <row r="4051" spans="1:14">
      <c r="A4051" t="s">
        <v>26</v>
      </c>
      <c r="B4051" t="s">
        <v>204</v>
      </c>
      <c r="C4051" t="s">
        <v>43</v>
      </c>
      <c r="D4051" t="s">
        <v>17</v>
      </c>
      <c r="E4051" t="s">
        <v>18</v>
      </c>
      <c r="F4051" s="18">
        <v>40364</v>
      </c>
      <c r="G4051">
        <v>646814334</v>
      </c>
      <c r="H4051" s="18">
        <v>40370</v>
      </c>
      <c r="I4051">
        <v>5590</v>
      </c>
      <c r="J4051">
        <v>651.21</v>
      </c>
      <c r="K4051">
        <v>524.96</v>
      </c>
      <c r="L4051">
        <v>3640263.9</v>
      </c>
      <c r="M4051">
        <v>2934526.4</v>
      </c>
      <c r="N4051">
        <v>705737.5</v>
      </c>
    </row>
    <row r="4052" spans="1:14">
      <c r="A4052" t="s">
        <v>34</v>
      </c>
      <c r="B4052" t="s">
        <v>212</v>
      </c>
      <c r="C4052" t="s">
        <v>20</v>
      </c>
      <c r="D4052" t="s">
        <v>17</v>
      </c>
      <c r="E4052" t="s">
        <v>22</v>
      </c>
      <c r="F4052" s="18">
        <v>42902</v>
      </c>
      <c r="G4052">
        <v>793557775</v>
      </c>
      <c r="H4052" s="18">
        <v>42922</v>
      </c>
      <c r="I4052">
        <v>235</v>
      </c>
      <c r="J4052">
        <v>152.58000000000001</v>
      </c>
      <c r="K4052">
        <v>97.44</v>
      </c>
      <c r="L4052">
        <v>35856.300000000003</v>
      </c>
      <c r="M4052">
        <v>22898.400000000001</v>
      </c>
      <c r="N4052">
        <v>12957.9</v>
      </c>
    </row>
    <row r="4053" spans="1:14">
      <c r="A4053" t="s">
        <v>23</v>
      </c>
      <c r="B4053" t="s">
        <v>24</v>
      </c>
      <c r="C4053" t="s">
        <v>79</v>
      </c>
      <c r="D4053" t="s">
        <v>21</v>
      </c>
      <c r="E4053" t="s">
        <v>37</v>
      </c>
      <c r="F4053" s="18">
        <v>41949</v>
      </c>
      <c r="G4053">
        <v>988599860</v>
      </c>
      <c r="H4053" s="18">
        <v>41984</v>
      </c>
      <c r="I4053">
        <v>7522</v>
      </c>
      <c r="J4053">
        <v>668.27</v>
      </c>
      <c r="K4053">
        <v>502.54</v>
      </c>
      <c r="L4053">
        <v>5026726.9400000004</v>
      </c>
      <c r="M4053">
        <v>3780105.88</v>
      </c>
      <c r="N4053">
        <v>1246621.06</v>
      </c>
    </row>
    <row r="4054" spans="1:14">
      <c r="A4054" t="s">
        <v>40</v>
      </c>
      <c r="B4054" t="s">
        <v>165</v>
      </c>
      <c r="C4054" t="s">
        <v>28</v>
      </c>
      <c r="D4054" t="s">
        <v>17</v>
      </c>
      <c r="E4054" t="s">
        <v>37</v>
      </c>
      <c r="F4054" s="18">
        <v>41496</v>
      </c>
      <c r="G4054">
        <v>483551919</v>
      </c>
      <c r="H4054" s="18">
        <v>41497</v>
      </c>
      <c r="I4054">
        <v>2613</v>
      </c>
      <c r="J4054">
        <v>205.7</v>
      </c>
      <c r="K4054">
        <v>117.11</v>
      </c>
      <c r="L4054">
        <v>537494.1</v>
      </c>
      <c r="M4054">
        <v>306008.43</v>
      </c>
      <c r="N4054">
        <v>231485.67</v>
      </c>
    </row>
    <row r="4055" spans="1:14">
      <c r="A4055" t="s">
        <v>26</v>
      </c>
      <c r="B4055" t="s">
        <v>122</v>
      </c>
      <c r="C4055" t="s">
        <v>50</v>
      </c>
      <c r="D4055" t="s">
        <v>17</v>
      </c>
      <c r="E4055" t="s">
        <v>37</v>
      </c>
      <c r="F4055" s="18">
        <v>41778</v>
      </c>
      <c r="G4055">
        <v>400337779</v>
      </c>
      <c r="H4055" s="18">
        <v>41786</v>
      </c>
      <c r="I4055">
        <v>7700</v>
      </c>
      <c r="J4055">
        <v>421.89</v>
      </c>
      <c r="K4055">
        <v>364.69</v>
      </c>
      <c r="L4055">
        <v>3248553</v>
      </c>
      <c r="M4055">
        <v>2808113</v>
      </c>
      <c r="N4055">
        <v>440440</v>
      </c>
    </row>
    <row r="4056" spans="1:14">
      <c r="A4056" t="s">
        <v>23</v>
      </c>
      <c r="B4056" t="s">
        <v>124</v>
      </c>
      <c r="C4056" t="s">
        <v>20</v>
      </c>
      <c r="D4056" t="s">
        <v>17</v>
      </c>
      <c r="E4056" t="s">
        <v>18</v>
      </c>
      <c r="F4056" s="18">
        <v>40651</v>
      </c>
      <c r="G4056">
        <v>581193768</v>
      </c>
      <c r="H4056" s="18">
        <v>40657</v>
      </c>
      <c r="I4056">
        <v>7006</v>
      </c>
      <c r="J4056">
        <v>152.58000000000001</v>
      </c>
      <c r="K4056">
        <v>97.44</v>
      </c>
      <c r="L4056">
        <v>1068975.48</v>
      </c>
      <c r="M4056">
        <v>682664.64</v>
      </c>
      <c r="N4056">
        <v>386310.84</v>
      </c>
    </row>
    <row r="4057" spans="1:14">
      <c r="A4057" t="s">
        <v>14</v>
      </c>
      <c r="B4057" t="s">
        <v>185</v>
      </c>
      <c r="C4057" t="s">
        <v>43</v>
      </c>
      <c r="D4057" t="s">
        <v>17</v>
      </c>
      <c r="E4057" t="s">
        <v>29</v>
      </c>
      <c r="F4057" s="18">
        <v>40510</v>
      </c>
      <c r="G4057">
        <v>938668715</v>
      </c>
      <c r="H4057" s="18">
        <v>40546</v>
      </c>
      <c r="I4057">
        <v>1787</v>
      </c>
      <c r="J4057">
        <v>651.21</v>
      </c>
      <c r="K4057">
        <v>524.96</v>
      </c>
      <c r="L4057">
        <v>1163712.27</v>
      </c>
      <c r="M4057">
        <v>938103.52</v>
      </c>
      <c r="N4057">
        <v>225608.75</v>
      </c>
    </row>
    <row r="4058" spans="1:14">
      <c r="A4058" t="s">
        <v>26</v>
      </c>
      <c r="B4058" t="s">
        <v>90</v>
      </c>
      <c r="C4058" t="s">
        <v>25</v>
      </c>
      <c r="D4058" t="s">
        <v>17</v>
      </c>
      <c r="E4058" t="s">
        <v>29</v>
      </c>
      <c r="F4058" s="18">
        <v>41373</v>
      </c>
      <c r="G4058">
        <v>105623948</v>
      </c>
      <c r="H4058" s="18">
        <v>41421</v>
      </c>
      <c r="I4058">
        <v>5328</v>
      </c>
      <c r="J4058">
        <v>47.45</v>
      </c>
      <c r="K4058">
        <v>31.79</v>
      </c>
      <c r="L4058">
        <v>252813.6</v>
      </c>
      <c r="M4058">
        <v>169377.12</v>
      </c>
      <c r="N4058">
        <v>83436.479999999996</v>
      </c>
    </row>
    <row r="4059" spans="1:14">
      <c r="A4059" t="s">
        <v>31</v>
      </c>
      <c r="B4059" t="s">
        <v>32</v>
      </c>
      <c r="C4059" t="s">
        <v>33</v>
      </c>
      <c r="D4059" t="s">
        <v>17</v>
      </c>
      <c r="E4059" t="s">
        <v>37</v>
      </c>
      <c r="F4059" s="18">
        <v>42263</v>
      </c>
      <c r="G4059">
        <v>385233294</v>
      </c>
      <c r="H4059" s="18">
        <v>42298</v>
      </c>
      <c r="I4059">
        <v>7947</v>
      </c>
      <c r="J4059">
        <v>81.73</v>
      </c>
      <c r="K4059">
        <v>56.67</v>
      </c>
      <c r="L4059">
        <v>649508.31000000006</v>
      </c>
      <c r="M4059">
        <v>450356.49</v>
      </c>
      <c r="N4059">
        <v>199151.82</v>
      </c>
    </row>
    <row r="4060" spans="1:14">
      <c r="A4060" t="s">
        <v>23</v>
      </c>
      <c r="B4060" t="s">
        <v>106</v>
      </c>
      <c r="C4060" t="s">
        <v>28</v>
      </c>
      <c r="D4060" t="s">
        <v>21</v>
      </c>
      <c r="E4060" t="s">
        <v>22</v>
      </c>
      <c r="F4060" s="18">
        <v>42593</v>
      </c>
      <c r="G4060">
        <v>100983083</v>
      </c>
      <c r="H4060" s="18">
        <v>42593</v>
      </c>
      <c r="I4060">
        <v>1993</v>
      </c>
      <c r="J4060">
        <v>205.7</v>
      </c>
      <c r="K4060">
        <v>117.11</v>
      </c>
      <c r="L4060">
        <v>409960.1</v>
      </c>
      <c r="M4060">
        <v>233400.23</v>
      </c>
      <c r="N4060">
        <v>176559.87</v>
      </c>
    </row>
    <row r="4061" spans="1:14">
      <c r="A4061" t="s">
        <v>14</v>
      </c>
      <c r="B4061" t="s">
        <v>47</v>
      </c>
      <c r="C4061" t="s">
        <v>45</v>
      </c>
      <c r="D4061" t="s">
        <v>21</v>
      </c>
      <c r="E4061" t="s">
        <v>29</v>
      </c>
      <c r="F4061" s="18">
        <v>40780</v>
      </c>
      <c r="G4061">
        <v>346672141</v>
      </c>
      <c r="H4061" s="18">
        <v>40819</v>
      </c>
      <c r="I4061">
        <v>6845</v>
      </c>
      <c r="J4061">
        <v>437.2</v>
      </c>
      <c r="K4061">
        <v>263.33</v>
      </c>
      <c r="L4061">
        <v>2992634</v>
      </c>
      <c r="M4061">
        <v>1802493.85</v>
      </c>
      <c r="N4061">
        <v>1190140.1499999999</v>
      </c>
    </row>
    <row r="4062" spans="1:14">
      <c r="A4062" t="s">
        <v>23</v>
      </c>
      <c r="B4062" t="s">
        <v>105</v>
      </c>
      <c r="C4062" t="s">
        <v>33</v>
      </c>
      <c r="D4062" t="s">
        <v>21</v>
      </c>
      <c r="E4062" t="s">
        <v>29</v>
      </c>
      <c r="F4062" s="18">
        <v>41165</v>
      </c>
      <c r="G4062">
        <v>936411798</v>
      </c>
      <c r="H4062" s="18">
        <v>41169</v>
      </c>
      <c r="I4062">
        <v>3915</v>
      </c>
      <c r="J4062">
        <v>81.73</v>
      </c>
      <c r="K4062">
        <v>56.67</v>
      </c>
      <c r="L4062">
        <v>319972.95</v>
      </c>
      <c r="M4062">
        <v>221863.05</v>
      </c>
      <c r="N4062">
        <v>98109.9</v>
      </c>
    </row>
    <row r="4063" spans="1:14">
      <c r="A4063" t="s">
        <v>40</v>
      </c>
      <c r="B4063" t="s">
        <v>78</v>
      </c>
      <c r="C4063" t="s">
        <v>25</v>
      </c>
      <c r="D4063" t="s">
        <v>21</v>
      </c>
      <c r="E4063" t="s">
        <v>37</v>
      </c>
      <c r="F4063" s="18">
        <v>41561</v>
      </c>
      <c r="G4063">
        <v>854625880</v>
      </c>
      <c r="H4063" s="18">
        <v>41604</v>
      </c>
      <c r="I4063">
        <v>1644</v>
      </c>
      <c r="J4063">
        <v>47.45</v>
      </c>
      <c r="K4063">
        <v>31.79</v>
      </c>
      <c r="L4063">
        <v>78007.8</v>
      </c>
      <c r="M4063">
        <v>52262.76</v>
      </c>
      <c r="N4063">
        <v>25745.040000000001</v>
      </c>
    </row>
    <row r="4064" spans="1:14">
      <c r="A4064" t="s">
        <v>40</v>
      </c>
      <c r="B4064" t="s">
        <v>113</v>
      </c>
      <c r="C4064" t="s">
        <v>79</v>
      </c>
      <c r="D4064" t="s">
        <v>17</v>
      </c>
      <c r="E4064" t="s">
        <v>18</v>
      </c>
      <c r="F4064" s="18">
        <v>42936</v>
      </c>
      <c r="G4064">
        <v>506050717</v>
      </c>
      <c r="H4064" s="18">
        <v>42946</v>
      </c>
      <c r="I4064">
        <v>508</v>
      </c>
      <c r="J4064">
        <v>668.27</v>
      </c>
      <c r="K4064">
        <v>502.54</v>
      </c>
      <c r="L4064">
        <v>339481.16</v>
      </c>
      <c r="M4064">
        <v>255290.32</v>
      </c>
      <c r="N4064">
        <v>84190.84</v>
      </c>
    </row>
    <row r="4065" spans="1:14">
      <c r="A4065" t="s">
        <v>40</v>
      </c>
      <c r="B4065" t="s">
        <v>137</v>
      </c>
      <c r="C4065" t="s">
        <v>71</v>
      </c>
      <c r="D4065" t="s">
        <v>17</v>
      </c>
      <c r="E4065" t="s">
        <v>18</v>
      </c>
      <c r="F4065" s="18">
        <v>42498</v>
      </c>
      <c r="G4065">
        <v>365735137</v>
      </c>
      <c r="H4065" s="18">
        <v>42501</v>
      </c>
      <c r="I4065">
        <v>8009</v>
      </c>
      <c r="J4065">
        <v>154.06</v>
      </c>
      <c r="K4065">
        <v>90.93</v>
      </c>
      <c r="L4065">
        <v>1233866.54</v>
      </c>
      <c r="M4065">
        <v>728258.37</v>
      </c>
      <c r="N4065">
        <v>505608.17</v>
      </c>
    </row>
    <row r="4066" spans="1:14">
      <c r="A4066" t="s">
        <v>31</v>
      </c>
      <c r="B4066" t="s">
        <v>99</v>
      </c>
      <c r="C4066" t="s">
        <v>45</v>
      </c>
      <c r="D4066" t="s">
        <v>21</v>
      </c>
      <c r="E4066" t="s">
        <v>37</v>
      </c>
      <c r="F4066" s="18">
        <v>40612</v>
      </c>
      <c r="G4066">
        <v>529040467</v>
      </c>
      <c r="H4066" s="18">
        <v>40643</v>
      </c>
      <c r="I4066">
        <v>3686</v>
      </c>
      <c r="J4066">
        <v>437.2</v>
      </c>
      <c r="K4066">
        <v>263.33</v>
      </c>
      <c r="L4066">
        <v>1611519.2</v>
      </c>
      <c r="M4066">
        <v>970634.38</v>
      </c>
      <c r="N4066">
        <v>640884.81999999995</v>
      </c>
    </row>
    <row r="4067" spans="1:14">
      <c r="A4067" t="s">
        <v>23</v>
      </c>
      <c r="B4067" t="s">
        <v>38</v>
      </c>
      <c r="C4067" t="s">
        <v>79</v>
      </c>
      <c r="D4067" t="s">
        <v>21</v>
      </c>
      <c r="E4067" t="s">
        <v>18</v>
      </c>
      <c r="F4067" s="18">
        <v>42177</v>
      </c>
      <c r="G4067">
        <v>261640536</v>
      </c>
      <c r="H4067" s="18">
        <v>42217</v>
      </c>
      <c r="I4067">
        <v>4104</v>
      </c>
      <c r="J4067">
        <v>668.27</v>
      </c>
      <c r="K4067">
        <v>502.54</v>
      </c>
      <c r="L4067">
        <v>2742580.08</v>
      </c>
      <c r="M4067">
        <v>2062424.16</v>
      </c>
      <c r="N4067">
        <v>680155.92</v>
      </c>
    </row>
    <row r="4068" spans="1:14">
      <c r="A4068" t="s">
        <v>40</v>
      </c>
      <c r="B4068" t="s">
        <v>113</v>
      </c>
      <c r="C4068" t="s">
        <v>20</v>
      </c>
      <c r="D4068" t="s">
        <v>17</v>
      </c>
      <c r="E4068" t="s">
        <v>29</v>
      </c>
      <c r="F4068" s="18">
        <v>41421</v>
      </c>
      <c r="G4068">
        <v>249521672</v>
      </c>
      <c r="H4068" s="18">
        <v>41463</v>
      </c>
      <c r="I4068">
        <v>7863</v>
      </c>
      <c r="J4068">
        <v>152.58000000000001</v>
      </c>
      <c r="K4068">
        <v>97.44</v>
      </c>
      <c r="L4068">
        <v>1199736.54</v>
      </c>
      <c r="M4068">
        <v>766170.72</v>
      </c>
      <c r="N4068">
        <v>433565.82</v>
      </c>
    </row>
    <row r="4069" spans="1:14">
      <c r="A4069" t="s">
        <v>40</v>
      </c>
      <c r="B4069" t="s">
        <v>127</v>
      </c>
      <c r="C4069" t="s">
        <v>16</v>
      </c>
      <c r="D4069" t="s">
        <v>21</v>
      </c>
      <c r="E4069" t="s">
        <v>29</v>
      </c>
      <c r="F4069" s="18">
        <v>42640</v>
      </c>
      <c r="G4069">
        <v>348982703</v>
      </c>
      <c r="H4069" s="18">
        <v>42676</v>
      </c>
      <c r="I4069">
        <v>592</v>
      </c>
      <c r="J4069">
        <v>255.28</v>
      </c>
      <c r="K4069">
        <v>159.41999999999999</v>
      </c>
      <c r="L4069">
        <v>151125.76000000001</v>
      </c>
      <c r="M4069">
        <v>94376.639999999999</v>
      </c>
      <c r="N4069">
        <v>56749.120000000003</v>
      </c>
    </row>
    <row r="4070" spans="1:14">
      <c r="A4070" t="s">
        <v>40</v>
      </c>
      <c r="B4070" t="s">
        <v>41</v>
      </c>
      <c r="C4070" t="s">
        <v>16</v>
      </c>
      <c r="D4070" t="s">
        <v>17</v>
      </c>
      <c r="E4070" t="s">
        <v>22</v>
      </c>
      <c r="F4070" s="18">
        <v>42220</v>
      </c>
      <c r="G4070">
        <v>936634957</v>
      </c>
      <c r="H4070" s="18">
        <v>42253</v>
      </c>
      <c r="I4070">
        <v>9953</v>
      </c>
      <c r="J4070">
        <v>255.28</v>
      </c>
      <c r="K4070">
        <v>159.41999999999999</v>
      </c>
      <c r="L4070">
        <v>2540801.84</v>
      </c>
      <c r="M4070">
        <v>1586707.26</v>
      </c>
      <c r="N4070">
        <v>954094.58</v>
      </c>
    </row>
    <row r="4071" spans="1:14">
      <c r="A4071" t="s">
        <v>26</v>
      </c>
      <c r="B4071" t="s">
        <v>143</v>
      </c>
      <c r="C4071" t="s">
        <v>28</v>
      </c>
      <c r="D4071" t="s">
        <v>21</v>
      </c>
      <c r="E4071" t="s">
        <v>18</v>
      </c>
      <c r="F4071" s="18">
        <v>41087</v>
      </c>
      <c r="G4071">
        <v>659402263</v>
      </c>
      <c r="H4071" s="18">
        <v>41122</v>
      </c>
      <c r="I4071">
        <v>638</v>
      </c>
      <c r="J4071">
        <v>205.7</v>
      </c>
      <c r="K4071">
        <v>117.11</v>
      </c>
      <c r="L4071">
        <v>131236.6</v>
      </c>
      <c r="M4071">
        <v>74716.179999999993</v>
      </c>
      <c r="N4071">
        <v>56520.42</v>
      </c>
    </row>
    <row r="4072" spans="1:14">
      <c r="A4072" t="s">
        <v>40</v>
      </c>
      <c r="B4072" t="s">
        <v>93</v>
      </c>
      <c r="C4072" t="s">
        <v>25</v>
      </c>
      <c r="D4072" t="s">
        <v>17</v>
      </c>
      <c r="E4072" t="s">
        <v>37</v>
      </c>
      <c r="F4072" s="18">
        <v>40556</v>
      </c>
      <c r="G4072">
        <v>484520947</v>
      </c>
      <c r="H4072" s="18">
        <v>40560</v>
      </c>
      <c r="I4072">
        <v>9370</v>
      </c>
      <c r="J4072">
        <v>47.45</v>
      </c>
      <c r="K4072">
        <v>31.79</v>
      </c>
      <c r="L4072">
        <v>444606.5</v>
      </c>
      <c r="M4072">
        <v>297872.3</v>
      </c>
      <c r="N4072">
        <v>146734.20000000001</v>
      </c>
    </row>
    <row r="4073" spans="1:14">
      <c r="A4073" t="s">
        <v>14</v>
      </c>
      <c r="B4073" t="s">
        <v>62</v>
      </c>
      <c r="C4073" t="s">
        <v>43</v>
      </c>
      <c r="D4073" t="s">
        <v>21</v>
      </c>
      <c r="E4073" t="s">
        <v>29</v>
      </c>
      <c r="F4073" s="18">
        <v>40945</v>
      </c>
      <c r="G4073">
        <v>549539840</v>
      </c>
      <c r="H4073" s="18">
        <v>40990</v>
      </c>
      <c r="I4073">
        <v>9905</v>
      </c>
      <c r="J4073">
        <v>651.21</v>
      </c>
      <c r="K4073">
        <v>524.96</v>
      </c>
      <c r="L4073">
        <v>6450235.0499999998</v>
      </c>
      <c r="M4073">
        <v>5199728.8</v>
      </c>
      <c r="N4073">
        <v>1250506.25</v>
      </c>
    </row>
    <row r="4074" spans="1:14">
      <c r="A4074" t="s">
        <v>14</v>
      </c>
      <c r="B4074" t="s">
        <v>111</v>
      </c>
      <c r="C4074" t="s">
        <v>71</v>
      </c>
      <c r="D4074" t="s">
        <v>21</v>
      </c>
      <c r="E4074" t="s">
        <v>18</v>
      </c>
      <c r="F4074" s="18">
        <v>40199</v>
      </c>
      <c r="G4074">
        <v>612320268</v>
      </c>
      <c r="H4074" s="18">
        <v>40219</v>
      </c>
      <c r="I4074">
        <v>8029</v>
      </c>
      <c r="J4074">
        <v>154.06</v>
      </c>
      <c r="K4074">
        <v>90.93</v>
      </c>
      <c r="L4074">
        <v>1236947.74</v>
      </c>
      <c r="M4074">
        <v>730076.97</v>
      </c>
      <c r="N4074">
        <v>506870.77</v>
      </c>
    </row>
    <row r="4075" spans="1:14">
      <c r="A4075" t="s">
        <v>14</v>
      </c>
      <c r="B4075" t="s">
        <v>108</v>
      </c>
      <c r="C4075" t="s">
        <v>71</v>
      </c>
      <c r="D4075" t="s">
        <v>17</v>
      </c>
      <c r="E4075" t="s">
        <v>37</v>
      </c>
      <c r="F4075" s="18">
        <v>40798</v>
      </c>
      <c r="G4075">
        <v>501036059</v>
      </c>
      <c r="H4075" s="18">
        <v>40833</v>
      </c>
      <c r="I4075">
        <v>6559</v>
      </c>
      <c r="J4075">
        <v>154.06</v>
      </c>
      <c r="K4075">
        <v>90.93</v>
      </c>
      <c r="L4075">
        <v>1010479.54</v>
      </c>
      <c r="M4075">
        <v>596409.87</v>
      </c>
      <c r="N4075">
        <v>414069.67</v>
      </c>
    </row>
    <row r="4076" spans="1:14">
      <c r="A4076" t="s">
        <v>23</v>
      </c>
      <c r="B4076" t="s">
        <v>80</v>
      </c>
      <c r="C4076" t="s">
        <v>16</v>
      </c>
      <c r="D4076" t="s">
        <v>21</v>
      </c>
      <c r="E4076" t="s">
        <v>29</v>
      </c>
      <c r="F4076" s="18">
        <v>42846</v>
      </c>
      <c r="G4076">
        <v>564173543</v>
      </c>
      <c r="H4076" s="18">
        <v>42851</v>
      </c>
      <c r="I4076">
        <v>343</v>
      </c>
      <c r="J4076">
        <v>255.28</v>
      </c>
      <c r="K4076">
        <v>159.41999999999999</v>
      </c>
      <c r="L4076">
        <v>87561.04</v>
      </c>
      <c r="M4076">
        <v>54681.06</v>
      </c>
      <c r="N4076">
        <v>32879.980000000003</v>
      </c>
    </row>
    <row r="4077" spans="1:14">
      <c r="A4077" t="s">
        <v>40</v>
      </c>
      <c r="B4077" t="s">
        <v>201</v>
      </c>
      <c r="C4077" t="s">
        <v>20</v>
      </c>
      <c r="D4077" t="s">
        <v>21</v>
      </c>
      <c r="E4077" t="s">
        <v>18</v>
      </c>
      <c r="F4077" s="18">
        <v>42687</v>
      </c>
      <c r="G4077">
        <v>320531547</v>
      </c>
      <c r="H4077" s="18">
        <v>42725</v>
      </c>
      <c r="I4077">
        <v>1262</v>
      </c>
      <c r="J4077">
        <v>152.58000000000001</v>
      </c>
      <c r="K4077">
        <v>97.44</v>
      </c>
      <c r="L4077">
        <v>192555.96</v>
      </c>
      <c r="M4077">
        <v>122969.28</v>
      </c>
      <c r="N4077">
        <v>69586.679999999993</v>
      </c>
    </row>
    <row r="4078" spans="1:14">
      <c r="A4078" t="s">
        <v>26</v>
      </c>
      <c r="B4078" t="s">
        <v>180</v>
      </c>
      <c r="C4078" t="s">
        <v>59</v>
      </c>
      <c r="D4078" t="s">
        <v>17</v>
      </c>
      <c r="E4078" t="s">
        <v>18</v>
      </c>
      <c r="F4078" s="18">
        <v>42586</v>
      </c>
      <c r="G4078">
        <v>709221398</v>
      </c>
      <c r="H4078" s="18">
        <v>42636</v>
      </c>
      <c r="I4078">
        <v>3227</v>
      </c>
      <c r="J4078">
        <v>9.33</v>
      </c>
      <c r="K4078">
        <v>6.92</v>
      </c>
      <c r="L4078">
        <v>30107.91</v>
      </c>
      <c r="M4078">
        <v>22330.84</v>
      </c>
      <c r="N4078">
        <v>7777.07</v>
      </c>
    </row>
    <row r="4079" spans="1:14">
      <c r="A4079" t="s">
        <v>31</v>
      </c>
      <c r="B4079" t="s">
        <v>32</v>
      </c>
      <c r="C4079" t="s">
        <v>36</v>
      </c>
      <c r="D4079" t="s">
        <v>21</v>
      </c>
      <c r="E4079" t="s">
        <v>18</v>
      </c>
      <c r="F4079" s="18">
        <v>41049</v>
      </c>
      <c r="G4079">
        <v>939666926</v>
      </c>
      <c r="H4079" s="18">
        <v>41097</v>
      </c>
      <c r="I4079">
        <v>7180</v>
      </c>
      <c r="J4079">
        <v>109.28</v>
      </c>
      <c r="K4079">
        <v>35.840000000000003</v>
      </c>
      <c r="L4079">
        <v>784630.4</v>
      </c>
      <c r="M4079">
        <v>257331.20000000001</v>
      </c>
      <c r="N4079">
        <v>527299.19999999995</v>
      </c>
    </row>
    <row r="4080" spans="1:14">
      <c r="A4080" t="s">
        <v>14</v>
      </c>
      <c r="B4080" t="s">
        <v>157</v>
      </c>
      <c r="C4080" t="s">
        <v>71</v>
      </c>
      <c r="D4080" t="s">
        <v>17</v>
      </c>
      <c r="E4080" t="s">
        <v>37</v>
      </c>
      <c r="F4080" s="18">
        <v>42500</v>
      </c>
      <c r="G4080">
        <v>741604459</v>
      </c>
      <c r="H4080" s="18">
        <v>42502</v>
      </c>
      <c r="I4080">
        <v>6094</v>
      </c>
      <c r="J4080">
        <v>154.06</v>
      </c>
      <c r="K4080">
        <v>90.93</v>
      </c>
      <c r="L4080">
        <v>938841.64</v>
      </c>
      <c r="M4080">
        <v>554127.42000000004</v>
      </c>
      <c r="N4080">
        <v>384714.22</v>
      </c>
    </row>
    <row r="4081" spans="1:14">
      <c r="A4081" t="s">
        <v>40</v>
      </c>
      <c r="B4081" t="s">
        <v>117</v>
      </c>
      <c r="C4081" t="s">
        <v>50</v>
      </c>
      <c r="D4081" t="s">
        <v>21</v>
      </c>
      <c r="E4081" t="s">
        <v>29</v>
      </c>
      <c r="F4081" s="18">
        <v>42074</v>
      </c>
      <c r="G4081">
        <v>815082824</v>
      </c>
      <c r="H4081" s="18">
        <v>42096</v>
      </c>
      <c r="I4081">
        <v>9975</v>
      </c>
      <c r="J4081">
        <v>421.89</v>
      </c>
      <c r="K4081">
        <v>364.69</v>
      </c>
      <c r="L4081">
        <v>4208352.75</v>
      </c>
      <c r="M4081">
        <v>3637782.75</v>
      </c>
      <c r="N4081">
        <v>570570</v>
      </c>
    </row>
    <row r="4082" spans="1:14">
      <c r="A4082" t="s">
        <v>23</v>
      </c>
      <c r="B4082" t="s">
        <v>103</v>
      </c>
      <c r="C4082" t="s">
        <v>28</v>
      </c>
      <c r="D4082" t="s">
        <v>21</v>
      </c>
      <c r="E4082" t="s">
        <v>22</v>
      </c>
      <c r="F4082" s="18">
        <v>40826</v>
      </c>
      <c r="G4082">
        <v>580463349</v>
      </c>
      <c r="H4082" s="18">
        <v>40855</v>
      </c>
      <c r="I4082">
        <v>859</v>
      </c>
      <c r="J4082">
        <v>205.7</v>
      </c>
      <c r="K4082">
        <v>117.11</v>
      </c>
      <c r="L4082">
        <v>176696.3</v>
      </c>
      <c r="M4082">
        <v>100597.49</v>
      </c>
      <c r="N4082">
        <v>76098.81</v>
      </c>
    </row>
    <row r="4083" spans="1:14">
      <c r="A4083" t="s">
        <v>23</v>
      </c>
      <c r="B4083" t="s">
        <v>168</v>
      </c>
      <c r="C4083" t="s">
        <v>43</v>
      </c>
      <c r="D4083" t="s">
        <v>21</v>
      </c>
      <c r="E4083" t="s">
        <v>18</v>
      </c>
      <c r="F4083" s="18">
        <v>41582</v>
      </c>
      <c r="G4083">
        <v>428419864</v>
      </c>
      <c r="H4083" s="18">
        <v>41613</v>
      </c>
      <c r="I4083">
        <v>7813</v>
      </c>
      <c r="J4083">
        <v>651.21</v>
      </c>
      <c r="K4083">
        <v>524.96</v>
      </c>
      <c r="L4083">
        <v>5087903.7300000004</v>
      </c>
      <c r="M4083">
        <v>4101512.48</v>
      </c>
      <c r="N4083">
        <v>986391.25</v>
      </c>
    </row>
    <row r="4084" spans="1:14">
      <c r="A4084" t="s">
        <v>31</v>
      </c>
      <c r="B4084" t="s">
        <v>133</v>
      </c>
      <c r="C4084" t="s">
        <v>45</v>
      </c>
      <c r="D4084" t="s">
        <v>17</v>
      </c>
      <c r="E4084" t="s">
        <v>29</v>
      </c>
      <c r="F4084" s="18">
        <v>42025</v>
      </c>
      <c r="G4084">
        <v>369938695</v>
      </c>
      <c r="H4084" s="18">
        <v>42028</v>
      </c>
      <c r="I4084">
        <v>1936</v>
      </c>
      <c r="J4084">
        <v>437.2</v>
      </c>
      <c r="K4084">
        <v>263.33</v>
      </c>
      <c r="L4084">
        <v>846419.2</v>
      </c>
      <c r="M4084">
        <v>509806.88</v>
      </c>
      <c r="N4084">
        <v>336612.32</v>
      </c>
    </row>
    <row r="4085" spans="1:14">
      <c r="A4085" t="s">
        <v>31</v>
      </c>
      <c r="B4085" t="s">
        <v>56</v>
      </c>
      <c r="C4085" t="s">
        <v>50</v>
      </c>
      <c r="D4085" t="s">
        <v>21</v>
      </c>
      <c r="E4085" t="s">
        <v>29</v>
      </c>
      <c r="F4085" s="18">
        <v>41613</v>
      </c>
      <c r="G4085">
        <v>486318671</v>
      </c>
      <c r="H4085" s="18">
        <v>41619</v>
      </c>
      <c r="I4085">
        <v>1357</v>
      </c>
      <c r="J4085">
        <v>421.89</v>
      </c>
      <c r="K4085">
        <v>364.69</v>
      </c>
      <c r="L4085">
        <v>572504.73</v>
      </c>
      <c r="M4085">
        <v>494884.33</v>
      </c>
      <c r="N4085">
        <v>77620.399999999994</v>
      </c>
    </row>
    <row r="4086" spans="1:14">
      <c r="A4086" t="s">
        <v>23</v>
      </c>
      <c r="B4086" t="s">
        <v>110</v>
      </c>
      <c r="C4086" t="s">
        <v>16</v>
      </c>
      <c r="D4086" t="s">
        <v>21</v>
      </c>
      <c r="E4086" t="s">
        <v>22</v>
      </c>
      <c r="F4086" s="18">
        <v>40189</v>
      </c>
      <c r="G4086">
        <v>479171121</v>
      </c>
      <c r="H4086" s="18">
        <v>40205</v>
      </c>
      <c r="I4086">
        <v>6238</v>
      </c>
      <c r="J4086">
        <v>255.28</v>
      </c>
      <c r="K4086">
        <v>159.41999999999999</v>
      </c>
      <c r="L4086">
        <v>1592436.64</v>
      </c>
      <c r="M4086">
        <v>994461.96</v>
      </c>
      <c r="N4086">
        <v>597974.68000000005</v>
      </c>
    </row>
    <row r="4087" spans="1:14">
      <c r="A4087" t="s">
        <v>23</v>
      </c>
      <c r="B4087" t="s">
        <v>155</v>
      </c>
      <c r="C4087" t="s">
        <v>33</v>
      </c>
      <c r="D4087" t="s">
        <v>17</v>
      </c>
      <c r="E4087" t="s">
        <v>37</v>
      </c>
      <c r="F4087" s="18">
        <v>42137</v>
      </c>
      <c r="G4087">
        <v>120419871</v>
      </c>
      <c r="H4087" s="18">
        <v>42181</v>
      </c>
      <c r="I4087">
        <v>3771</v>
      </c>
      <c r="J4087">
        <v>81.73</v>
      </c>
      <c r="K4087">
        <v>56.67</v>
      </c>
      <c r="L4087">
        <v>308203.83</v>
      </c>
      <c r="M4087">
        <v>213702.57</v>
      </c>
      <c r="N4087">
        <v>94501.26</v>
      </c>
    </row>
    <row r="4088" spans="1:14">
      <c r="A4088" t="s">
        <v>23</v>
      </c>
      <c r="B4088" t="s">
        <v>181</v>
      </c>
      <c r="C4088" t="s">
        <v>36</v>
      </c>
      <c r="D4088" t="s">
        <v>21</v>
      </c>
      <c r="E4088" t="s">
        <v>18</v>
      </c>
      <c r="F4088" s="18">
        <v>41163</v>
      </c>
      <c r="G4088">
        <v>602301251</v>
      </c>
      <c r="H4088" s="18">
        <v>41179</v>
      </c>
      <c r="I4088">
        <v>3180</v>
      </c>
      <c r="J4088">
        <v>109.28</v>
      </c>
      <c r="K4088">
        <v>35.840000000000003</v>
      </c>
      <c r="L4088">
        <v>347510.4</v>
      </c>
      <c r="M4088">
        <v>113971.2</v>
      </c>
      <c r="N4088">
        <v>233539.20000000001</v>
      </c>
    </row>
    <row r="4089" spans="1:14">
      <c r="A4089" t="s">
        <v>26</v>
      </c>
      <c r="B4089" t="s">
        <v>146</v>
      </c>
      <c r="C4089" t="s">
        <v>45</v>
      </c>
      <c r="D4089" t="s">
        <v>17</v>
      </c>
      <c r="E4089" t="s">
        <v>18</v>
      </c>
      <c r="F4089" s="18">
        <v>41045</v>
      </c>
      <c r="G4089">
        <v>487364089</v>
      </c>
      <c r="H4089" s="18">
        <v>41094</v>
      </c>
      <c r="I4089">
        <v>719</v>
      </c>
      <c r="J4089">
        <v>437.2</v>
      </c>
      <c r="K4089">
        <v>263.33</v>
      </c>
      <c r="L4089">
        <v>314346.8</v>
      </c>
      <c r="M4089">
        <v>189334.27</v>
      </c>
      <c r="N4089">
        <v>125012.53</v>
      </c>
    </row>
    <row r="4090" spans="1:14">
      <c r="A4090" t="s">
        <v>31</v>
      </c>
      <c r="B4090" t="s">
        <v>177</v>
      </c>
      <c r="C4090" t="s">
        <v>59</v>
      </c>
      <c r="D4090" t="s">
        <v>17</v>
      </c>
      <c r="E4090" t="s">
        <v>22</v>
      </c>
      <c r="F4090" s="18">
        <v>40418</v>
      </c>
      <c r="G4090">
        <v>658469712</v>
      </c>
      <c r="H4090" s="18">
        <v>40437</v>
      </c>
      <c r="I4090">
        <v>4675</v>
      </c>
      <c r="J4090">
        <v>9.33</v>
      </c>
      <c r="K4090">
        <v>6.92</v>
      </c>
      <c r="L4090">
        <v>43617.75</v>
      </c>
      <c r="M4090">
        <v>32351</v>
      </c>
      <c r="N4090">
        <v>11266.75</v>
      </c>
    </row>
    <row r="4091" spans="1:14">
      <c r="A4091" t="s">
        <v>40</v>
      </c>
      <c r="B4091" t="s">
        <v>69</v>
      </c>
      <c r="C4091" t="s">
        <v>50</v>
      </c>
      <c r="D4091" t="s">
        <v>17</v>
      </c>
      <c r="E4091" t="s">
        <v>22</v>
      </c>
      <c r="F4091" s="18">
        <v>42455</v>
      </c>
      <c r="G4091">
        <v>268791949</v>
      </c>
      <c r="H4091" s="18">
        <v>42498</v>
      </c>
      <c r="I4091">
        <v>366</v>
      </c>
      <c r="J4091">
        <v>421.89</v>
      </c>
      <c r="K4091">
        <v>364.69</v>
      </c>
      <c r="L4091">
        <v>154411.74</v>
      </c>
      <c r="M4091">
        <v>133476.54</v>
      </c>
      <c r="N4091">
        <v>20935.2</v>
      </c>
    </row>
    <row r="4092" spans="1:14">
      <c r="A4092" t="s">
        <v>14</v>
      </c>
      <c r="B4092" t="s">
        <v>47</v>
      </c>
      <c r="C4092" t="s">
        <v>59</v>
      </c>
      <c r="D4092" t="s">
        <v>17</v>
      </c>
      <c r="E4092" t="s">
        <v>18</v>
      </c>
      <c r="F4092" s="18">
        <v>42418</v>
      </c>
      <c r="G4092">
        <v>791817128</v>
      </c>
      <c r="H4092" s="18">
        <v>42468</v>
      </c>
      <c r="I4092">
        <v>5139</v>
      </c>
      <c r="J4092">
        <v>9.33</v>
      </c>
      <c r="K4092">
        <v>6.92</v>
      </c>
      <c r="L4092">
        <v>47946.87</v>
      </c>
      <c r="M4092">
        <v>35561.879999999997</v>
      </c>
      <c r="N4092">
        <v>12384.99</v>
      </c>
    </row>
    <row r="4093" spans="1:14">
      <c r="A4093" t="s">
        <v>26</v>
      </c>
      <c r="B4093" t="s">
        <v>203</v>
      </c>
      <c r="C4093" t="s">
        <v>79</v>
      </c>
      <c r="D4093" t="s">
        <v>21</v>
      </c>
      <c r="E4093" t="s">
        <v>37</v>
      </c>
      <c r="F4093" s="18">
        <v>42876</v>
      </c>
      <c r="G4093">
        <v>171344077</v>
      </c>
      <c r="H4093" s="18">
        <v>42882</v>
      </c>
      <c r="I4093">
        <v>3375</v>
      </c>
      <c r="J4093">
        <v>668.27</v>
      </c>
      <c r="K4093">
        <v>502.54</v>
      </c>
      <c r="L4093">
        <v>2255411.25</v>
      </c>
      <c r="M4093">
        <v>1696072.5</v>
      </c>
      <c r="N4093">
        <v>559338.75</v>
      </c>
    </row>
    <row r="4094" spans="1:14">
      <c r="A4094" t="s">
        <v>23</v>
      </c>
      <c r="B4094" t="s">
        <v>138</v>
      </c>
      <c r="C4094" t="s">
        <v>16</v>
      </c>
      <c r="D4094" t="s">
        <v>17</v>
      </c>
      <c r="E4094" t="s">
        <v>18</v>
      </c>
      <c r="F4094" s="18">
        <v>41252</v>
      </c>
      <c r="G4094">
        <v>471484124</v>
      </c>
      <c r="H4094" s="18">
        <v>41298</v>
      </c>
      <c r="I4094">
        <v>1485</v>
      </c>
      <c r="J4094">
        <v>255.28</v>
      </c>
      <c r="K4094">
        <v>159.41999999999999</v>
      </c>
      <c r="L4094">
        <v>379090.8</v>
      </c>
      <c r="M4094">
        <v>236738.7</v>
      </c>
      <c r="N4094">
        <v>142352.1</v>
      </c>
    </row>
    <row r="4095" spans="1:14">
      <c r="A4095" t="s">
        <v>34</v>
      </c>
      <c r="B4095" t="s">
        <v>215</v>
      </c>
      <c r="C4095" t="s">
        <v>43</v>
      </c>
      <c r="D4095" t="s">
        <v>21</v>
      </c>
      <c r="E4095" t="s">
        <v>37</v>
      </c>
      <c r="F4095" s="18">
        <v>42276</v>
      </c>
      <c r="G4095">
        <v>226661098</v>
      </c>
      <c r="H4095" s="18">
        <v>42312</v>
      </c>
      <c r="I4095">
        <v>2911</v>
      </c>
      <c r="J4095">
        <v>651.21</v>
      </c>
      <c r="K4095">
        <v>524.96</v>
      </c>
      <c r="L4095">
        <v>1895672.31</v>
      </c>
      <c r="M4095">
        <v>1528158.56</v>
      </c>
      <c r="N4095">
        <v>367513.75</v>
      </c>
    </row>
    <row r="4096" spans="1:14">
      <c r="A4096" t="s">
        <v>23</v>
      </c>
      <c r="B4096" t="s">
        <v>148</v>
      </c>
      <c r="C4096" t="s">
        <v>20</v>
      </c>
      <c r="D4096" t="s">
        <v>21</v>
      </c>
      <c r="E4096" t="s">
        <v>18</v>
      </c>
      <c r="F4096" s="18">
        <v>42767</v>
      </c>
      <c r="G4096">
        <v>291611325</v>
      </c>
      <c r="H4096" s="18">
        <v>42776</v>
      </c>
      <c r="I4096">
        <v>3126</v>
      </c>
      <c r="J4096">
        <v>152.58000000000001</v>
      </c>
      <c r="K4096">
        <v>97.44</v>
      </c>
      <c r="L4096">
        <v>476965.08</v>
      </c>
      <c r="M4096">
        <v>304597.44</v>
      </c>
      <c r="N4096">
        <v>172367.64</v>
      </c>
    </row>
    <row r="4097" spans="1:14">
      <c r="A4097" t="s">
        <v>23</v>
      </c>
      <c r="B4097" t="s">
        <v>119</v>
      </c>
      <c r="C4097" t="s">
        <v>71</v>
      </c>
      <c r="D4097" t="s">
        <v>21</v>
      </c>
      <c r="E4097" t="s">
        <v>18</v>
      </c>
      <c r="F4097" s="18">
        <v>41315</v>
      </c>
      <c r="G4097">
        <v>691383635</v>
      </c>
      <c r="H4097" s="18">
        <v>41352</v>
      </c>
      <c r="I4097">
        <v>4637</v>
      </c>
      <c r="J4097">
        <v>154.06</v>
      </c>
      <c r="K4097">
        <v>90.93</v>
      </c>
      <c r="L4097">
        <v>714376.22</v>
      </c>
      <c r="M4097">
        <v>421642.41</v>
      </c>
      <c r="N4097">
        <v>292733.81</v>
      </c>
    </row>
    <row r="4098" spans="1:14">
      <c r="A4098" t="s">
        <v>26</v>
      </c>
      <c r="B4098" t="s">
        <v>76</v>
      </c>
      <c r="C4098" t="s">
        <v>33</v>
      </c>
      <c r="D4098" t="s">
        <v>21</v>
      </c>
      <c r="E4098" t="s">
        <v>18</v>
      </c>
      <c r="F4098" s="18">
        <v>42433</v>
      </c>
      <c r="G4098">
        <v>171339356</v>
      </c>
      <c r="H4098" s="18">
        <v>42436</v>
      </c>
      <c r="I4098">
        <v>1978</v>
      </c>
      <c r="J4098">
        <v>81.73</v>
      </c>
      <c r="K4098">
        <v>56.67</v>
      </c>
      <c r="L4098">
        <v>161661.94</v>
      </c>
      <c r="M4098">
        <v>112093.26</v>
      </c>
      <c r="N4098">
        <v>49568.68</v>
      </c>
    </row>
    <row r="4099" spans="1:14">
      <c r="A4099" t="s">
        <v>31</v>
      </c>
      <c r="B4099" t="s">
        <v>56</v>
      </c>
      <c r="C4099" t="s">
        <v>33</v>
      </c>
      <c r="D4099" t="s">
        <v>21</v>
      </c>
      <c r="E4099" t="s">
        <v>18</v>
      </c>
      <c r="F4099" s="18">
        <v>41342</v>
      </c>
      <c r="G4099">
        <v>247152316</v>
      </c>
      <c r="H4099" s="18">
        <v>41373</v>
      </c>
      <c r="I4099">
        <v>6717</v>
      </c>
      <c r="J4099">
        <v>81.73</v>
      </c>
      <c r="K4099">
        <v>56.67</v>
      </c>
      <c r="L4099">
        <v>548980.41</v>
      </c>
      <c r="M4099">
        <v>380652.39</v>
      </c>
      <c r="N4099">
        <v>168328.02</v>
      </c>
    </row>
    <row r="4100" spans="1:14">
      <c r="A4100" t="s">
        <v>34</v>
      </c>
      <c r="B4100" t="s">
        <v>212</v>
      </c>
      <c r="C4100" t="s">
        <v>20</v>
      </c>
      <c r="D4100" t="s">
        <v>17</v>
      </c>
      <c r="E4100" t="s">
        <v>29</v>
      </c>
      <c r="F4100" s="18">
        <v>41949</v>
      </c>
      <c r="G4100">
        <v>254808843</v>
      </c>
      <c r="H4100" s="18">
        <v>41953</v>
      </c>
      <c r="I4100">
        <v>2454</v>
      </c>
      <c r="J4100">
        <v>152.58000000000001</v>
      </c>
      <c r="K4100">
        <v>97.44</v>
      </c>
      <c r="L4100">
        <v>374431.32</v>
      </c>
      <c r="M4100">
        <v>239117.76</v>
      </c>
      <c r="N4100">
        <v>135313.56</v>
      </c>
    </row>
    <row r="4101" spans="1:14">
      <c r="A4101" t="s">
        <v>40</v>
      </c>
      <c r="B4101" t="s">
        <v>41</v>
      </c>
      <c r="C4101" t="s">
        <v>45</v>
      </c>
      <c r="D4101" t="s">
        <v>21</v>
      </c>
      <c r="E4101" t="s">
        <v>29</v>
      </c>
      <c r="F4101" s="18">
        <v>41635</v>
      </c>
      <c r="G4101">
        <v>500607764</v>
      </c>
      <c r="H4101" s="18">
        <v>41684</v>
      </c>
      <c r="I4101">
        <v>9817</v>
      </c>
      <c r="J4101">
        <v>437.2</v>
      </c>
      <c r="K4101">
        <v>263.33</v>
      </c>
      <c r="L4101">
        <v>4291992.4000000004</v>
      </c>
      <c r="M4101">
        <v>2585110.61</v>
      </c>
      <c r="N4101">
        <v>1706881.79</v>
      </c>
    </row>
    <row r="4102" spans="1:14">
      <c r="A4102" t="s">
        <v>40</v>
      </c>
      <c r="B4102" t="s">
        <v>92</v>
      </c>
      <c r="C4102" t="s">
        <v>28</v>
      </c>
      <c r="D4102" t="s">
        <v>17</v>
      </c>
      <c r="E4102" t="s">
        <v>18</v>
      </c>
      <c r="F4102" s="18">
        <v>40935</v>
      </c>
      <c r="G4102">
        <v>911160409</v>
      </c>
      <c r="H4102" s="18">
        <v>40935</v>
      </c>
      <c r="I4102">
        <v>1468</v>
      </c>
      <c r="J4102">
        <v>205.7</v>
      </c>
      <c r="K4102">
        <v>117.11</v>
      </c>
      <c r="L4102">
        <v>301967.59999999998</v>
      </c>
      <c r="M4102">
        <v>171917.48</v>
      </c>
      <c r="N4102">
        <v>130050.12</v>
      </c>
    </row>
    <row r="4103" spans="1:14">
      <c r="A4103" t="s">
        <v>26</v>
      </c>
      <c r="B4103" t="s">
        <v>176</v>
      </c>
      <c r="C4103" t="s">
        <v>28</v>
      </c>
      <c r="D4103" t="s">
        <v>17</v>
      </c>
      <c r="E4103" t="s">
        <v>18</v>
      </c>
      <c r="F4103" s="18">
        <v>42159</v>
      </c>
      <c r="G4103">
        <v>583390605</v>
      </c>
      <c r="H4103" s="18">
        <v>42195</v>
      </c>
      <c r="I4103">
        <v>7099</v>
      </c>
      <c r="J4103">
        <v>205.7</v>
      </c>
      <c r="K4103">
        <v>117.11</v>
      </c>
      <c r="L4103">
        <v>1460264.3</v>
      </c>
      <c r="M4103">
        <v>831363.89</v>
      </c>
      <c r="N4103">
        <v>628900.41</v>
      </c>
    </row>
    <row r="4104" spans="1:14">
      <c r="A4104" t="s">
        <v>40</v>
      </c>
      <c r="B4104" t="s">
        <v>201</v>
      </c>
      <c r="C4104" t="s">
        <v>43</v>
      </c>
      <c r="D4104" t="s">
        <v>21</v>
      </c>
      <c r="E4104" t="s">
        <v>18</v>
      </c>
      <c r="F4104" s="18">
        <v>42472</v>
      </c>
      <c r="G4104">
        <v>934534680</v>
      </c>
      <c r="H4104" s="18">
        <v>42515</v>
      </c>
      <c r="I4104">
        <v>8434</v>
      </c>
      <c r="J4104">
        <v>651.21</v>
      </c>
      <c r="K4104">
        <v>524.96</v>
      </c>
      <c r="L4104">
        <v>5492305.1399999997</v>
      </c>
      <c r="M4104">
        <v>4427512.6399999997</v>
      </c>
      <c r="N4104">
        <v>1064792.5</v>
      </c>
    </row>
    <row r="4105" spans="1:14">
      <c r="A4105" t="s">
        <v>31</v>
      </c>
      <c r="B4105" t="s">
        <v>190</v>
      </c>
      <c r="C4105" t="s">
        <v>33</v>
      </c>
      <c r="D4105" t="s">
        <v>21</v>
      </c>
      <c r="E4105" t="s">
        <v>22</v>
      </c>
      <c r="F4105" s="18">
        <v>40810</v>
      </c>
      <c r="G4105">
        <v>752141463</v>
      </c>
      <c r="H4105" s="18">
        <v>40859</v>
      </c>
      <c r="I4105">
        <v>4228</v>
      </c>
      <c r="J4105">
        <v>81.73</v>
      </c>
      <c r="K4105">
        <v>56.67</v>
      </c>
      <c r="L4105">
        <v>345554.44</v>
      </c>
      <c r="M4105">
        <v>239600.76</v>
      </c>
      <c r="N4105">
        <v>105953.68</v>
      </c>
    </row>
    <row r="4106" spans="1:14">
      <c r="A4106" t="s">
        <v>31</v>
      </c>
      <c r="B4106" t="s">
        <v>99</v>
      </c>
      <c r="C4106" t="s">
        <v>36</v>
      </c>
      <c r="D4106" t="s">
        <v>17</v>
      </c>
      <c r="E4106" t="s">
        <v>37</v>
      </c>
      <c r="F4106" s="18">
        <v>42031</v>
      </c>
      <c r="G4106">
        <v>244072282</v>
      </c>
      <c r="H4106" s="18">
        <v>42076</v>
      </c>
      <c r="I4106">
        <v>5267</v>
      </c>
      <c r="J4106">
        <v>109.28</v>
      </c>
      <c r="K4106">
        <v>35.840000000000003</v>
      </c>
      <c r="L4106">
        <v>575577.76</v>
      </c>
      <c r="M4106">
        <v>188769.28</v>
      </c>
      <c r="N4106">
        <v>386808.48</v>
      </c>
    </row>
    <row r="4107" spans="1:14">
      <c r="A4107" t="s">
        <v>40</v>
      </c>
      <c r="B4107" t="s">
        <v>101</v>
      </c>
      <c r="C4107" t="s">
        <v>45</v>
      </c>
      <c r="D4107" t="s">
        <v>17</v>
      </c>
      <c r="E4107" t="s">
        <v>18</v>
      </c>
      <c r="F4107" s="18">
        <v>41702</v>
      </c>
      <c r="G4107">
        <v>588500964</v>
      </c>
      <c r="H4107" s="18">
        <v>41710</v>
      </c>
      <c r="I4107">
        <v>9368</v>
      </c>
      <c r="J4107">
        <v>437.2</v>
      </c>
      <c r="K4107">
        <v>263.33</v>
      </c>
      <c r="L4107">
        <v>4095689.6</v>
      </c>
      <c r="M4107">
        <v>2466875.44</v>
      </c>
      <c r="N4107">
        <v>1628814.16</v>
      </c>
    </row>
    <row r="4108" spans="1:14">
      <c r="A4108" t="s">
        <v>23</v>
      </c>
      <c r="B4108" t="s">
        <v>147</v>
      </c>
      <c r="C4108" t="s">
        <v>20</v>
      </c>
      <c r="D4108" t="s">
        <v>17</v>
      </c>
      <c r="E4108" t="s">
        <v>37</v>
      </c>
      <c r="F4108" s="18">
        <v>41310</v>
      </c>
      <c r="G4108">
        <v>783913838</v>
      </c>
      <c r="H4108" s="18">
        <v>41342</v>
      </c>
      <c r="I4108">
        <v>6380</v>
      </c>
      <c r="J4108">
        <v>152.58000000000001</v>
      </c>
      <c r="K4108">
        <v>97.44</v>
      </c>
      <c r="L4108">
        <v>973460.4</v>
      </c>
      <c r="M4108">
        <v>621667.19999999995</v>
      </c>
      <c r="N4108">
        <v>351793.2</v>
      </c>
    </row>
    <row r="4109" spans="1:14">
      <c r="A4109" t="s">
        <v>23</v>
      </c>
      <c r="B4109" t="s">
        <v>178</v>
      </c>
      <c r="C4109" t="s">
        <v>36</v>
      </c>
      <c r="D4109" t="s">
        <v>17</v>
      </c>
      <c r="E4109" t="s">
        <v>22</v>
      </c>
      <c r="F4109" s="18">
        <v>41347</v>
      </c>
      <c r="G4109">
        <v>799109733</v>
      </c>
      <c r="H4109" s="18">
        <v>41393</v>
      </c>
      <c r="I4109">
        <v>3183</v>
      </c>
      <c r="J4109">
        <v>109.28</v>
      </c>
      <c r="K4109">
        <v>35.840000000000003</v>
      </c>
      <c r="L4109">
        <v>347838.24</v>
      </c>
      <c r="M4109">
        <v>114078.72</v>
      </c>
      <c r="N4109">
        <v>233759.52</v>
      </c>
    </row>
    <row r="4110" spans="1:14">
      <c r="A4110" t="s">
        <v>23</v>
      </c>
      <c r="B4110" t="s">
        <v>138</v>
      </c>
      <c r="C4110" t="s">
        <v>25</v>
      </c>
      <c r="D4110" t="s">
        <v>17</v>
      </c>
      <c r="E4110" t="s">
        <v>29</v>
      </c>
      <c r="F4110" s="18">
        <v>42695</v>
      </c>
      <c r="G4110">
        <v>223199975</v>
      </c>
      <c r="H4110" s="18">
        <v>42739</v>
      </c>
      <c r="I4110">
        <v>8687</v>
      </c>
      <c r="J4110">
        <v>47.45</v>
      </c>
      <c r="K4110">
        <v>31.79</v>
      </c>
      <c r="L4110">
        <v>412198.15</v>
      </c>
      <c r="M4110">
        <v>276159.73</v>
      </c>
      <c r="N4110">
        <v>136038.42000000001</v>
      </c>
    </row>
    <row r="4111" spans="1:14">
      <c r="A4111" t="s">
        <v>34</v>
      </c>
      <c r="B4111" t="s">
        <v>199</v>
      </c>
      <c r="C4111" t="s">
        <v>45</v>
      </c>
      <c r="D4111" t="s">
        <v>21</v>
      </c>
      <c r="E4111" t="s">
        <v>18</v>
      </c>
      <c r="F4111" s="18">
        <v>42477</v>
      </c>
      <c r="G4111">
        <v>515608394</v>
      </c>
      <c r="H4111" s="18">
        <v>42483</v>
      </c>
      <c r="I4111">
        <v>8836</v>
      </c>
      <c r="J4111">
        <v>437.2</v>
      </c>
      <c r="K4111">
        <v>263.33</v>
      </c>
      <c r="L4111">
        <v>3863099.2</v>
      </c>
      <c r="M4111">
        <v>2326783.88</v>
      </c>
      <c r="N4111">
        <v>1536315.32</v>
      </c>
    </row>
    <row r="4112" spans="1:14">
      <c r="A4112" t="s">
        <v>26</v>
      </c>
      <c r="B4112" t="s">
        <v>176</v>
      </c>
      <c r="C4112" t="s">
        <v>45</v>
      </c>
      <c r="D4112" t="s">
        <v>21</v>
      </c>
      <c r="E4112" t="s">
        <v>18</v>
      </c>
      <c r="F4112" s="18">
        <v>40969</v>
      </c>
      <c r="G4112">
        <v>956071317</v>
      </c>
      <c r="H4112" s="18">
        <v>40999</v>
      </c>
      <c r="I4112">
        <v>1603</v>
      </c>
      <c r="J4112">
        <v>437.2</v>
      </c>
      <c r="K4112">
        <v>263.33</v>
      </c>
      <c r="L4112">
        <v>700831.6</v>
      </c>
      <c r="M4112">
        <v>422117.99</v>
      </c>
      <c r="N4112">
        <v>278713.61</v>
      </c>
    </row>
    <row r="4113" spans="1:14">
      <c r="A4113" t="s">
        <v>14</v>
      </c>
      <c r="B4113" t="s">
        <v>47</v>
      </c>
      <c r="C4113" t="s">
        <v>20</v>
      </c>
      <c r="D4113" t="s">
        <v>21</v>
      </c>
      <c r="E4113" t="s">
        <v>22</v>
      </c>
      <c r="F4113" s="18">
        <v>40221</v>
      </c>
      <c r="G4113">
        <v>894637572</v>
      </c>
      <c r="H4113" s="18">
        <v>40269</v>
      </c>
      <c r="I4113">
        <v>1993</v>
      </c>
      <c r="J4113">
        <v>152.58000000000001</v>
      </c>
      <c r="K4113">
        <v>97.44</v>
      </c>
      <c r="L4113">
        <v>304091.94</v>
      </c>
      <c r="M4113">
        <v>194197.92</v>
      </c>
      <c r="N4113">
        <v>109894.02</v>
      </c>
    </row>
    <row r="4114" spans="1:14">
      <c r="A4114" t="s">
        <v>40</v>
      </c>
      <c r="B4114" t="s">
        <v>69</v>
      </c>
      <c r="C4114" t="s">
        <v>33</v>
      </c>
      <c r="D4114" t="s">
        <v>17</v>
      </c>
      <c r="E4114" t="s">
        <v>22</v>
      </c>
      <c r="F4114" s="18">
        <v>42669</v>
      </c>
      <c r="G4114">
        <v>201668488</v>
      </c>
      <c r="H4114" s="18">
        <v>42674</v>
      </c>
      <c r="I4114">
        <v>7042</v>
      </c>
      <c r="J4114">
        <v>81.73</v>
      </c>
      <c r="K4114">
        <v>56.67</v>
      </c>
      <c r="L4114">
        <v>575542.66</v>
      </c>
      <c r="M4114">
        <v>399070.14</v>
      </c>
      <c r="N4114">
        <v>176472.52</v>
      </c>
    </row>
    <row r="4115" spans="1:14">
      <c r="A4115" t="s">
        <v>40</v>
      </c>
      <c r="B4115" t="s">
        <v>93</v>
      </c>
      <c r="C4115" t="s">
        <v>45</v>
      </c>
      <c r="D4115" t="s">
        <v>17</v>
      </c>
      <c r="E4115" t="s">
        <v>18</v>
      </c>
      <c r="F4115" s="18">
        <v>41460</v>
      </c>
      <c r="G4115">
        <v>617837893</v>
      </c>
      <c r="H4115" s="18">
        <v>41498</v>
      </c>
      <c r="I4115">
        <v>817</v>
      </c>
      <c r="J4115">
        <v>437.2</v>
      </c>
      <c r="K4115">
        <v>263.33</v>
      </c>
      <c r="L4115">
        <v>357192.4</v>
      </c>
      <c r="M4115">
        <v>215140.61</v>
      </c>
      <c r="N4115">
        <v>142051.79</v>
      </c>
    </row>
    <row r="4116" spans="1:14">
      <c r="A4116" t="s">
        <v>31</v>
      </c>
      <c r="B4116" t="s">
        <v>100</v>
      </c>
      <c r="C4116" t="s">
        <v>20</v>
      </c>
      <c r="D4116" t="s">
        <v>17</v>
      </c>
      <c r="E4116" t="s">
        <v>22</v>
      </c>
      <c r="F4116" s="18">
        <v>41192</v>
      </c>
      <c r="G4116">
        <v>804132115</v>
      </c>
      <c r="H4116" s="18">
        <v>41237</v>
      </c>
      <c r="I4116">
        <v>9417</v>
      </c>
      <c r="J4116">
        <v>152.58000000000001</v>
      </c>
      <c r="K4116">
        <v>97.44</v>
      </c>
      <c r="L4116">
        <v>1436845.86</v>
      </c>
      <c r="M4116">
        <v>917592.48</v>
      </c>
      <c r="N4116">
        <v>519253.38</v>
      </c>
    </row>
    <row r="4117" spans="1:14">
      <c r="A4117" t="s">
        <v>23</v>
      </c>
      <c r="B4117" t="s">
        <v>218</v>
      </c>
      <c r="C4117" t="s">
        <v>28</v>
      </c>
      <c r="D4117" t="s">
        <v>21</v>
      </c>
      <c r="E4117" t="s">
        <v>37</v>
      </c>
      <c r="F4117" s="18">
        <v>42704</v>
      </c>
      <c r="G4117">
        <v>391849982</v>
      </c>
      <c r="H4117" s="18">
        <v>42715</v>
      </c>
      <c r="I4117">
        <v>5972</v>
      </c>
      <c r="J4117">
        <v>205.7</v>
      </c>
      <c r="K4117">
        <v>117.11</v>
      </c>
      <c r="L4117">
        <v>1228440.3999999999</v>
      </c>
      <c r="M4117">
        <v>699380.92</v>
      </c>
      <c r="N4117">
        <v>529059.48</v>
      </c>
    </row>
    <row r="4118" spans="1:14">
      <c r="A4118" t="s">
        <v>34</v>
      </c>
      <c r="B4118" t="s">
        <v>199</v>
      </c>
      <c r="C4118" t="s">
        <v>45</v>
      </c>
      <c r="D4118" t="s">
        <v>17</v>
      </c>
      <c r="E4118" t="s">
        <v>37</v>
      </c>
      <c r="F4118" s="18">
        <v>41692</v>
      </c>
      <c r="G4118">
        <v>432602822</v>
      </c>
      <c r="H4118" s="18">
        <v>41729</v>
      </c>
      <c r="I4118">
        <v>5643</v>
      </c>
      <c r="J4118">
        <v>437.2</v>
      </c>
      <c r="K4118">
        <v>263.33</v>
      </c>
      <c r="L4118">
        <v>2467119.6</v>
      </c>
      <c r="M4118">
        <v>1485971.19</v>
      </c>
      <c r="N4118">
        <v>981148.41</v>
      </c>
    </row>
    <row r="4119" spans="1:14">
      <c r="A4119" t="s">
        <v>34</v>
      </c>
      <c r="B4119" t="s">
        <v>95</v>
      </c>
      <c r="C4119" t="s">
        <v>50</v>
      </c>
      <c r="D4119" t="s">
        <v>17</v>
      </c>
      <c r="E4119" t="s">
        <v>37</v>
      </c>
      <c r="F4119" s="18">
        <v>41156</v>
      </c>
      <c r="G4119">
        <v>248314464</v>
      </c>
      <c r="H4119" s="18">
        <v>41166</v>
      </c>
      <c r="I4119">
        <v>623</v>
      </c>
      <c r="J4119">
        <v>421.89</v>
      </c>
      <c r="K4119">
        <v>364.69</v>
      </c>
      <c r="L4119">
        <v>262837.46999999997</v>
      </c>
      <c r="M4119">
        <v>227201.87</v>
      </c>
      <c r="N4119">
        <v>35635.599999999999</v>
      </c>
    </row>
    <row r="4120" spans="1:14">
      <c r="A4120" t="s">
        <v>31</v>
      </c>
      <c r="B4120" t="s">
        <v>149</v>
      </c>
      <c r="C4120" t="s">
        <v>25</v>
      </c>
      <c r="D4120" t="s">
        <v>17</v>
      </c>
      <c r="E4120" t="s">
        <v>29</v>
      </c>
      <c r="F4120" s="18">
        <v>41717</v>
      </c>
      <c r="G4120">
        <v>581221234</v>
      </c>
      <c r="H4120" s="18">
        <v>41750</v>
      </c>
      <c r="I4120">
        <v>5134</v>
      </c>
      <c r="J4120">
        <v>47.45</v>
      </c>
      <c r="K4120">
        <v>31.79</v>
      </c>
      <c r="L4120">
        <v>243608.3</v>
      </c>
      <c r="M4120">
        <v>163209.85999999999</v>
      </c>
      <c r="N4120">
        <v>80398.44</v>
      </c>
    </row>
    <row r="4121" spans="1:14">
      <c r="A4121" t="s">
        <v>34</v>
      </c>
      <c r="B4121" t="s">
        <v>84</v>
      </c>
      <c r="C4121" t="s">
        <v>36</v>
      </c>
      <c r="D4121" t="s">
        <v>17</v>
      </c>
      <c r="E4121" t="s">
        <v>37</v>
      </c>
      <c r="F4121" s="18">
        <v>40239</v>
      </c>
      <c r="G4121">
        <v>443871963</v>
      </c>
      <c r="H4121" s="18">
        <v>40284</v>
      </c>
      <c r="I4121">
        <v>432</v>
      </c>
      <c r="J4121">
        <v>109.28</v>
      </c>
      <c r="K4121">
        <v>35.840000000000003</v>
      </c>
      <c r="L4121">
        <v>47208.959999999999</v>
      </c>
      <c r="M4121">
        <v>15482.88</v>
      </c>
      <c r="N4121">
        <v>31726.080000000002</v>
      </c>
    </row>
    <row r="4122" spans="1:14">
      <c r="A4122" t="s">
        <v>31</v>
      </c>
      <c r="B4122" t="s">
        <v>73</v>
      </c>
      <c r="C4122" t="s">
        <v>20</v>
      </c>
      <c r="D4122" t="s">
        <v>21</v>
      </c>
      <c r="E4122" t="s">
        <v>18</v>
      </c>
      <c r="F4122" s="18">
        <v>42272</v>
      </c>
      <c r="G4122">
        <v>269127976</v>
      </c>
      <c r="H4122" s="18">
        <v>42319</v>
      </c>
      <c r="I4122">
        <v>9804</v>
      </c>
      <c r="J4122">
        <v>152.58000000000001</v>
      </c>
      <c r="K4122">
        <v>97.44</v>
      </c>
      <c r="L4122">
        <v>1495894.32</v>
      </c>
      <c r="M4122">
        <v>955301.76</v>
      </c>
      <c r="N4122">
        <v>540592.56000000006</v>
      </c>
    </row>
    <row r="4123" spans="1:14">
      <c r="A4123" t="s">
        <v>14</v>
      </c>
      <c r="B4123" t="s">
        <v>55</v>
      </c>
      <c r="C4123" t="s">
        <v>59</v>
      </c>
      <c r="D4123" t="s">
        <v>17</v>
      </c>
      <c r="E4123" t="s">
        <v>37</v>
      </c>
      <c r="F4123" s="18">
        <v>41306</v>
      </c>
      <c r="G4123">
        <v>560163104</v>
      </c>
      <c r="H4123" s="18">
        <v>41338</v>
      </c>
      <c r="I4123">
        <v>3565</v>
      </c>
      <c r="J4123">
        <v>9.33</v>
      </c>
      <c r="K4123">
        <v>6.92</v>
      </c>
      <c r="L4123">
        <v>33261.449999999997</v>
      </c>
      <c r="M4123">
        <v>24669.8</v>
      </c>
      <c r="N4123">
        <v>8591.65</v>
      </c>
    </row>
    <row r="4124" spans="1:14">
      <c r="A4124" t="s">
        <v>14</v>
      </c>
      <c r="B4124" t="s">
        <v>173</v>
      </c>
      <c r="C4124" t="s">
        <v>79</v>
      </c>
      <c r="D4124" t="s">
        <v>21</v>
      </c>
      <c r="E4124" t="s">
        <v>37</v>
      </c>
      <c r="F4124" s="18">
        <v>42287</v>
      </c>
      <c r="G4124">
        <v>540463674</v>
      </c>
      <c r="H4124" s="18">
        <v>42291</v>
      </c>
      <c r="I4124">
        <v>4066</v>
      </c>
      <c r="J4124">
        <v>668.27</v>
      </c>
      <c r="K4124">
        <v>502.54</v>
      </c>
      <c r="L4124">
        <v>2717185.82</v>
      </c>
      <c r="M4124">
        <v>2043327.64</v>
      </c>
      <c r="N4124">
        <v>673858.18</v>
      </c>
    </row>
    <row r="4125" spans="1:14">
      <c r="A4125" t="s">
        <v>40</v>
      </c>
      <c r="B4125" t="s">
        <v>135</v>
      </c>
      <c r="C4125" t="s">
        <v>16</v>
      </c>
      <c r="D4125" t="s">
        <v>17</v>
      </c>
      <c r="E4125" t="s">
        <v>37</v>
      </c>
      <c r="F4125" s="18">
        <v>40866</v>
      </c>
      <c r="G4125">
        <v>403828513</v>
      </c>
      <c r="H4125" s="18">
        <v>40872</v>
      </c>
      <c r="I4125">
        <v>686</v>
      </c>
      <c r="J4125">
        <v>255.28</v>
      </c>
      <c r="K4125">
        <v>159.41999999999999</v>
      </c>
      <c r="L4125">
        <v>175122.08</v>
      </c>
      <c r="M4125">
        <v>109362.12</v>
      </c>
      <c r="N4125">
        <v>65759.960000000006</v>
      </c>
    </row>
    <row r="4126" spans="1:14">
      <c r="A4126" t="s">
        <v>26</v>
      </c>
      <c r="B4126" t="s">
        <v>164</v>
      </c>
      <c r="C4126" t="s">
        <v>20</v>
      </c>
      <c r="D4126" t="s">
        <v>17</v>
      </c>
      <c r="E4126" t="s">
        <v>18</v>
      </c>
      <c r="F4126" s="18">
        <v>41383</v>
      </c>
      <c r="G4126">
        <v>864368951</v>
      </c>
      <c r="H4126" s="18">
        <v>41427</v>
      </c>
      <c r="I4126">
        <v>4836</v>
      </c>
      <c r="J4126">
        <v>152.58000000000001</v>
      </c>
      <c r="K4126">
        <v>97.44</v>
      </c>
      <c r="L4126">
        <v>737876.88</v>
      </c>
      <c r="M4126">
        <v>471219.84</v>
      </c>
      <c r="N4126">
        <v>266657.03999999998</v>
      </c>
    </row>
    <row r="4127" spans="1:14">
      <c r="A4127" t="s">
        <v>23</v>
      </c>
      <c r="B4127" t="s">
        <v>196</v>
      </c>
      <c r="C4127" t="s">
        <v>36</v>
      </c>
      <c r="D4127" t="s">
        <v>17</v>
      </c>
      <c r="E4127" t="s">
        <v>37</v>
      </c>
      <c r="F4127" s="18">
        <v>41652</v>
      </c>
      <c r="G4127">
        <v>906508815</v>
      </c>
      <c r="H4127" s="18">
        <v>41662</v>
      </c>
      <c r="I4127">
        <v>4958</v>
      </c>
      <c r="J4127">
        <v>109.28</v>
      </c>
      <c r="K4127">
        <v>35.840000000000003</v>
      </c>
      <c r="L4127">
        <v>541810.24</v>
      </c>
      <c r="M4127">
        <v>177694.72</v>
      </c>
      <c r="N4127">
        <v>364115.52</v>
      </c>
    </row>
    <row r="4128" spans="1:14">
      <c r="A4128" t="s">
        <v>14</v>
      </c>
      <c r="B4128" t="s">
        <v>47</v>
      </c>
      <c r="C4128" t="s">
        <v>71</v>
      </c>
      <c r="D4128" t="s">
        <v>17</v>
      </c>
      <c r="E4128" t="s">
        <v>22</v>
      </c>
      <c r="F4128" s="18">
        <v>42641</v>
      </c>
      <c r="G4128">
        <v>934984433</v>
      </c>
      <c r="H4128" s="18">
        <v>42656</v>
      </c>
      <c r="I4128">
        <v>1526</v>
      </c>
      <c r="J4128">
        <v>154.06</v>
      </c>
      <c r="K4128">
        <v>90.93</v>
      </c>
      <c r="L4128">
        <v>235095.56</v>
      </c>
      <c r="M4128">
        <v>138759.18</v>
      </c>
      <c r="N4128">
        <v>96336.38</v>
      </c>
    </row>
    <row r="4129" spans="1:14">
      <c r="A4129" t="s">
        <v>23</v>
      </c>
      <c r="B4129" t="s">
        <v>179</v>
      </c>
      <c r="C4129" t="s">
        <v>28</v>
      </c>
      <c r="D4129" t="s">
        <v>21</v>
      </c>
      <c r="E4129" t="s">
        <v>18</v>
      </c>
      <c r="F4129" s="18">
        <v>41557</v>
      </c>
      <c r="G4129">
        <v>524844634</v>
      </c>
      <c r="H4129" s="18">
        <v>41560</v>
      </c>
      <c r="I4129">
        <v>2045</v>
      </c>
      <c r="J4129">
        <v>205.7</v>
      </c>
      <c r="K4129">
        <v>117.11</v>
      </c>
      <c r="L4129">
        <v>420656.5</v>
      </c>
      <c r="M4129">
        <v>239489.95</v>
      </c>
      <c r="N4129">
        <v>181166.55</v>
      </c>
    </row>
    <row r="4130" spans="1:14">
      <c r="A4130" t="s">
        <v>40</v>
      </c>
      <c r="B4130" t="s">
        <v>127</v>
      </c>
      <c r="C4130" t="s">
        <v>59</v>
      </c>
      <c r="D4130" t="s">
        <v>21</v>
      </c>
      <c r="E4130" t="s">
        <v>18</v>
      </c>
      <c r="F4130" s="18">
        <v>41532</v>
      </c>
      <c r="G4130">
        <v>671450746</v>
      </c>
      <c r="H4130" s="18">
        <v>41565</v>
      </c>
      <c r="I4130">
        <v>6052</v>
      </c>
      <c r="J4130">
        <v>9.33</v>
      </c>
      <c r="K4130">
        <v>6.92</v>
      </c>
      <c r="L4130">
        <v>56465.16</v>
      </c>
      <c r="M4130">
        <v>41879.839999999997</v>
      </c>
      <c r="N4130">
        <v>14585.32</v>
      </c>
    </row>
    <row r="4131" spans="1:14">
      <c r="A4131" t="s">
        <v>23</v>
      </c>
      <c r="B4131" t="s">
        <v>192</v>
      </c>
      <c r="C4131" t="s">
        <v>59</v>
      </c>
      <c r="D4131" t="s">
        <v>17</v>
      </c>
      <c r="E4131" t="s">
        <v>37</v>
      </c>
      <c r="F4131" s="18">
        <v>41933</v>
      </c>
      <c r="G4131">
        <v>640476596</v>
      </c>
      <c r="H4131" s="18">
        <v>41936</v>
      </c>
      <c r="I4131">
        <v>112</v>
      </c>
      <c r="J4131">
        <v>9.33</v>
      </c>
      <c r="K4131">
        <v>6.92</v>
      </c>
      <c r="L4131">
        <v>1044.96</v>
      </c>
      <c r="M4131">
        <v>775.04</v>
      </c>
      <c r="N4131">
        <v>269.92</v>
      </c>
    </row>
    <row r="4132" spans="1:14">
      <c r="A4132" t="s">
        <v>40</v>
      </c>
      <c r="B4132" t="s">
        <v>201</v>
      </c>
      <c r="C4132" t="s">
        <v>45</v>
      </c>
      <c r="D4132" t="s">
        <v>17</v>
      </c>
      <c r="E4132" t="s">
        <v>37</v>
      </c>
      <c r="F4132" s="18">
        <v>42520</v>
      </c>
      <c r="G4132">
        <v>217908513</v>
      </c>
      <c r="H4132" s="18">
        <v>42544</v>
      </c>
      <c r="I4132">
        <v>2826</v>
      </c>
      <c r="J4132">
        <v>437.2</v>
      </c>
      <c r="K4132">
        <v>263.33</v>
      </c>
      <c r="L4132">
        <v>1235527.2</v>
      </c>
      <c r="M4132">
        <v>744170.58</v>
      </c>
      <c r="N4132">
        <v>491356.62</v>
      </c>
    </row>
    <row r="4133" spans="1:14">
      <c r="A4133" t="s">
        <v>26</v>
      </c>
      <c r="B4133" t="s">
        <v>141</v>
      </c>
      <c r="C4133" t="s">
        <v>59</v>
      </c>
      <c r="D4133" t="s">
        <v>17</v>
      </c>
      <c r="E4133" t="s">
        <v>29</v>
      </c>
      <c r="F4133" s="18">
        <v>42055</v>
      </c>
      <c r="G4133">
        <v>160045325</v>
      </c>
      <c r="H4133" s="18">
        <v>42099</v>
      </c>
      <c r="I4133">
        <v>9823</v>
      </c>
      <c r="J4133">
        <v>9.33</v>
      </c>
      <c r="K4133">
        <v>6.92</v>
      </c>
      <c r="L4133">
        <v>91648.59</v>
      </c>
      <c r="M4133">
        <v>67975.16</v>
      </c>
      <c r="N4133">
        <v>23673.43</v>
      </c>
    </row>
    <row r="4134" spans="1:14">
      <c r="A4134" t="s">
        <v>40</v>
      </c>
      <c r="B4134" t="s">
        <v>131</v>
      </c>
      <c r="C4134" t="s">
        <v>43</v>
      </c>
      <c r="D4134" t="s">
        <v>21</v>
      </c>
      <c r="E4134" t="s">
        <v>18</v>
      </c>
      <c r="F4134" s="18">
        <v>42460</v>
      </c>
      <c r="G4134">
        <v>843498361</v>
      </c>
      <c r="H4134" s="18">
        <v>42485</v>
      </c>
      <c r="I4134">
        <v>8764</v>
      </c>
      <c r="J4134">
        <v>651.21</v>
      </c>
      <c r="K4134">
        <v>524.96</v>
      </c>
      <c r="L4134">
        <v>5707204.4400000004</v>
      </c>
      <c r="M4134">
        <v>4600749.4400000004</v>
      </c>
      <c r="N4134">
        <v>1106455</v>
      </c>
    </row>
    <row r="4135" spans="1:14">
      <c r="A4135" t="s">
        <v>31</v>
      </c>
      <c r="B4135" t="s">
        <v>61</v>
      </c>
      <c r="C4135" t="s">
        <v>20</v>
      </c>
      <c r="D4135" t="s">
        <v>17</v>
      </c>
      <c r="E4135" t="s">
        <v>18</v>
      </c>
      <c r="F4135" s="18">
        <v>41891</v>
      </c>
      <c r="G4135">
        <v>915191447</v>
      </c>
      <c r="H4135" s="18">
        <v>41909</v>
      </c>
      <c r="I4135">
        <v>4342</v>
      </c>
      <c r="J4135">
        <v>152.58000000000001</v>
      </c>
      <c r="K4135">
        <v>97.44</v>
      </c>
      <c r="L4135">
        <v>662502.36</v>
      </c>
      <c r="M4135">
        <v>423084.48</v>
      </c>
      <c r="N4135">
        <v>239417.88</v>
      </c>
    </row>
    <row r="4136" spans="1:14">
      <c r="A4136" t="s">
        <v>14</v>
      </c>
      <c r="B4136" t="s">
        <v>15</v>
      </c>
      <c r="C4136" t="s">
        <v>59</v>
      </c>
      <c r="D4136" t="s">
        <v>17</v>
      </c>
      <c r="E4136" t="s">
        <v>22</v>
      </c>
      <c r="F4136" s="18">
        <v>41665</v>
      </c>
      <c r="G4136">
        <v>442360913</v>
      </c>
      <c r="H4136" s="18">
        <v>41703</v>
      </c>
      <c r="I4136">
        <v>3279</v>
      </c>
      <c r="J4136">
        <v>9.33</v>
      </c>
      <c r="K4136">
        <v>6.92</v>
      </c>
      <c r="L4136">
        <v>30593.07</v>
      </c>
      <c r="M4136">
        <v>22690.68</v>
      </c>
      <c r="N4136">
        <v>7902.39</v>
      </c>
    </row>
    <row r="4137" spans="1:14">
      <c r="A4137" t="s">
        <v>31</v>
      </c>
      <c r="B4137" t="s">
        <v>172</v>
      </c>
      <c r="C4137" t="s">
        <v>33</v>
      </c>
      <c r="D4137" t="s">
        <v>17</v>
      </c>
      <c r="E4137" t="s">
        <v>22</v>
      </c>
      <c r="F4137" s="18">
        <v>42100</v>
      </c>
      <c r="G4137">
        <v>462555587</v>
      </c>
      <c r="H4137" s="18">
        <v>42136</v>
      </c>
      <c r="I4137">
        <v>9332</v>
      </c>
      <c r="J4137">
        <v>81.73</v>
      </c>
      <c r="K4137">
        <v>56.67</v>
      </c>
      <c r="L4137">
        <v>762704.36</v>
      </c>
      <c r="M4137">
        <v>528844.43999999994</v>
      </c>
      <c r="N4137">
        <v>233859.92</v>
      </c>
    </row>
    <row r="4138" spans="1:14">
      <c r="A4138" t="s">
        <v>23</v>
      </c>
      <c r="B4138" t="s">
        <v>103</v>
      </c>
      <c r="C4138" t="s">
        <v>50</v>
      </c>
      <c r="D4138" t="s">
        <v>17</v>
      </c>
      <c r="E4138" t="s">
        <v>18</v>
      </c>
      <c r="F4138" s="18">
        <v>41141</v>
      </c>
      <c r="G4138">
        <v>733636796</v>
      </c>
      <c r="H4138" s="18">
        <v>41167</v>
      </c>
      <c r="I4138">
        <v>8286</v>
      </c>
      <c r="J4138">
        <v>421.89</v>
      </c>
      <c r="K4138">
        <v>364.69</v>
      </c>
      <c r="L4138">
        <v>3495780.54</v>
      </c>
      <c r="M4138">
        <v>3021821.34</v>
      </c>
      <c r="N4138">
        <v>473959.2</v>
      </c>
    </row>
    <row r="4139" spans="1:14">
      <c r="A4139" t="s">
        <v>23</v>
      </c>
      <c r="B4139" t="s">
        <v>38</v>
      </c>
      <c r="C4139" t="s">
        <v>20</v>
      </c>
      <c r="D4139" t="s">
        <v>17</v>
      </c>
      <c r="E4139" t="s">
        <v>29</v>
      </c>
      <c r="F4139" s="18">
        <v>41267</v>
      </c>
      <c r="G4139">
        <v>183778369</v>
      </c>
      <c r="H4139" s="18">
        <v>41281</v>
      </c>
      <c r="I4139">
        <v>2958</v>
      </c>
      <c r="J4139">
        <v>152.58000000000001</v>
      </c>
      <c r="K4139">
        <v>97.44</v>
      </c>
      <c r="L4139">
        <v>451331.64</v>
      </c>
      <c r="M4139">
        <v>288227.52</v>
      </c>
      <c r="N4139">
        <v>163104.12</v>
      </c>
    </row>
    <row r="4140" spans="1:14">
      <c r="A4140" t="s">
        <v>31</v>
      </c>
      <c r="B4140" t="s">
        <v>49</v>
      </c>
      <c r="C4140" t="s">
        <v>25</v>
      </c>
      <c r="D4140" t="s">
        <v>17</v>
      </c>
      <c r="E4140" t="s">
        <v>37</v>
      </c>
      <c r="F4140" s="18">
        <v>42583</v>
      </c>
      <c r="G4140">
        <v>961466634</v>
      </c>
      <c r="H4140" s="18">
        <v>42599</v>
      </c>
      <c r="I4140">
        <v>8198</v>
      </c>
      <c r="J4140">
        <v>47.45</v>
      </c>
      <c r="K4140">
        <v>31.79</v>
      </c>
      <c r="L4140">
        <v>388995.1</v>
      </c>
      <c r="M4140">
        <v>260614.42</v>
      </c>
      <c r="N4140">
        <v>128380.68</v>
      </c>
    </row>
    <row r="4141" spans="1:14">
      <c r="A4141" t="s">
        <v>31</v>
      </c>
      <c r="B4141" t="s">
        <v>67</v>
      </c>
      <c r="C4141" t="s">
        <v>50</v>
      </c>
      <c r="D4141" t="s">
        <v>21</v>
      </c>
      <c r="E4141" t="s">
        <v>18</v>
      </c>
      <c r="F4141" s="18">
        <v>41433</v>
      </c>
      <c r="G4141">
        <v>785500419</v>
      </c>
      <c r="H4141" s="18">
        <v>41470</v>
      </c>
      <c r="I4141">
        <v>5884</v>
      </c>
      <c r="J4141">
        <v>421.89</v>
      </c>
      <c r="K4141">
        <v>364.69</v>
      </c>
      <c r="L4141">
        <v>2482400.7599999998</v>
      </c>
      <c r="M4141">
        <v>2145835.96</v>
      </c>
      <c r="N4141">
        <v>336564.8</v>
      </c>
    </row>
    <row r="4142" spans="1:14">
      <c r="A4142" t="s">
        <v>23</v>
      </c>
      <c r="B4142" t="s">
        <v>70</v>
      </c>
      <c r="C4142" t="s">
        <v>20</v>
      </c>
      <c r="D4142" t="s">
        <v>21</v>
      </c>
      <c r="E4142" t="s">
        <v>18</v>
      </c>
      <c r="F4142" s="18">
        <v>42847</v>
      </c>
      <c r="G4142">
        <v>594991052</v>
      </c>
      <c r="H4142" s="18">
        <v>42892</v>
      </c>
      <c r="I4142">
        <v>9929</v>
      </c>
      <c r="J4142">
        <v>152.58000000000001</v>
      </c>
      <c r="K4142">
        <v>97.44</v>
      </c>
      <c r="L4142">
        <v>1514966.82</v>
      </c>
      <c r="M4142">
        <v>967481.76</v>
      </c>
      <c r="N4142">
        <v>547485.06000000006</v>
      </c>
    </row>
    <row r="4143" spans="1:14">
      <c r="A4143" t="s">
        <v>34</v>
      </c>
      <c r="B4143" t="s">
        <v>134</v>
      </c>
      <c r="C4143" t="s">
        <v>71</v>
      </c>
      <c r="D4143" t="s">
        <v>21</v>
      </c>
      <c r="E4143" t="s">
        <v>18</v>
      </c>
      <c r="F4143" s="18">
        <v>42566</v>
      </c>
      <c r="G4143">
        <v>499362361</v>
      </c>
      <c r="H4143" s="18">
        <v>42614</v>
      </c>
      <c r="I4143">
        <v>1274</v>
      </c>
      <c r="J4143">
        <v>154.06</v>
      </c>
      <c r="K4143">
        <v>90.93</v>
      </c>
      <c r="L4143">
        <v>196272.44</v>
      </c>
      <c r="M4143">
        <v>115844.82</v>
      </c>
      <c r="N4143">
        <v>80427.62</v>
      </c>
    </row>
    <row r="4144" spans="1:14">
      <c r="A4144" t="s">
        <v>31</v>
      </c>
      <c r="B4144" t="s">
        <v>145</v>
      </c>
      <c r="C4144" t="s">
        <v>71</v>
      </c>
      <c r="D4144" t="s">
        <v>17</v>
      </c>
      <c r="E4144" t="s">
        <v>22</v>
      </c>
      <c r="F4144" s="18">
        <v>42248</v>
      </c>
      <c r="G4144">
        <v>228350675</v>
      </c>
      <c r="H4144" s="18">
        <v>42262</v>
      </c>
      <c r="I4144">
        <v>2894</v>
      </c>
      <c r="J4144">
        <v>154.06</v>
      </c>
      <c r="K4144">
        <v>90.93</v>
      </c>
      <c r="L4144">
        <v>445849.64</v>
      </c>
      <c r="M4144">
        <v>263151.42</v>
      </c>
      <c r="N4144">
        <v>182698.22</v>
      </c>
    </row>
    <row r="4145" spans="1:14">
      <c r="A4145" t="s">
        <v>14</v>
      </c>
      <c r="B4145" t="s">
        <v>48</v>
      </c>
      <c r="C4145" t="s">
        <v>16</v>
      </c>
      <c r="D4145" t="s">
        <v>21</v>
      </c>
      <c r="E4145" t="s">
        <v>18</v>
      </c>
      <c r="F4145" s="18">
        <v>42559</v>
      </c>
      <c r="G4145">
        <v>482004821</v>
      </c>
      <c r="H4145" s="18">
        <v>42563</v>
      </c>
      <c r="I4145">
        <v>4793</v>
      </c>
      <c r="J4145">
        <v>255.28</v>
      </c>
      <c r="K4145">
        <v>159.41999999999999</v>
      </c>
      <c r="L4145">
        <v>1223557.04</v>
      </c>
      <c r="M4145">
        <v>764100.06</v>
      </c>
      <c r="N4145">
        <v>459456.98</v>
      </c>
    </row>
    <row r="4146" spans="1:14">
      <c r="A4146" t="s">
        <v>40</v>
      </c>
      <c r="B4146" t="s">
        <v>193</v>
      </c>
      <c r="C4146" t="s">
        <v>43</v>
      </c>
      <c r="D4146" t="s">
        <v>21</v>
      </c>
      <c r="E4146" t="s">
        <v>18</v>
      </c>
      <c r="F4146" s="18">
        <v>41789</v>
      </c>
      <c r="G4146">
        <v>680686128</v>
      </c>
      <c r="H4146" s="18">
        <v>41828</v>
      </c>
      <c r="I4146">
        <v>9006</v>
      </c>
      <c r="J4146">
        <v>651.21</v>
      </c>
      <c r="K4146">
        <v>524.96</v>
      </c>
      <c r="L4146">
        <v>5864797.2599999998</v>
      </c>
      <c r="M4146">
        <v>4727789.76</v>
      </c>
      <c r="N4146">
        <v>1137007.5</v>
      </c>
    </row>
    <row r="4147" spans="1:14">
      <c r="A4147" t="s">
        <v>40</v>
      </c>
      <c r="B4147" t="s">
        <v>114</v>
      </c>
      <c r="C4147" t="s">
        <v>36</v>
      </c>
      <c r="D4147" t="s">
        <v>21</v>
      </c>
      <c r="E4147" t="s">
        <v>37</v>
      </c>
      <c r="F4147" s="18">
        <v>42764</v>
      </c>
      <c r="G4147">
        <v>315068423</v>
      </c>
      <c r="H4147" s="18">
        <v>42791</v>
      </c>
      <c r="I4147">
        <v>4603</v>
      </c>
      <c r="J4147">
        <v>109.28</v>
      </c>
      <c r="K4147">
        <v>35.840000000000003</v>
      </c>
      <c r="L4147">
        <v>503015.84</v>
      </c>
      <c r="M4147">
        <v>164971.51999999999</v>
      </c>
      <c r="N4147">
        <v>338044.32</v>
      </c>
    </row>
    <row r="4148" spans="1:14">
      <c r="A4148" t="s">
        <v>34</v>
      </c>
      <c r="B4148" t="s">
        <v>215</v>
      </c>
      <c r="C4148" t="s">
        <v>36</v>
      </c>
      <c r="D4148" t="s">
        <v>17</v>
      </c>
      <c r="E4148" t="s">
        <v>18</v>
      </c>
      <c r="F4148" s="18">
        <v>40401</v>
      </c>
      <c r="G4148">
        <v>296138036</v>
      </c>
      <c r="H4148" s="18">
        <v>40444</v>
      </c>
      <c r="I4148">
        <v>2680</v>
      </c>
      <c r="J4148">
        <v>109.28</v>
      </c>
      <c r="K4148">
        <v>35.840000000000003</v>
      </c>
      <c r="L4148">
        <v>292870.40000000002</v>
      </c>
      <c r="M4148">
        <v>96051.199999999997</v>
      </c>
      <c r="N4148">
        <v>196819.20000000001</v>
      </c>
    </row>
    <row r="4149" spans="1:14">
      <c r="A4149" t="s">
        <v>40</v>
      </c>
      <c r="B4149" t="s">
        <v>200</v>
      </c>
      <c r="C4149" t="s">
        <v>50</v>
      </c>
      <c r="D4149" t="s">
        <v>21</v>
      </c>
      <c r="E4149" t="s">
        <v>18</v>
      </c>
      <c r="F4149" s="18">
        <v>42455</v>
      </c>
      <c r="G4149">
        <v>705193793</v>
      </c>
      <c r="H4149" s="18">
        <v>42502</v>
      </c>
      <c r="I4149">
        <v>1369</v>
      </c>
      <c r="J4149">
        <v>421.89</v>
      </c>
      <c r="K4149">
        <v>364.69</v>
      </c>
      <c r="L4149">
        <v>577567.41</v>
      </c>
      <c r="M4149">
        <v>499260.61</v>
      </c>
      <c r="N4149">
        <v>78306.8</v>
      </c>
    </row>
    <row r="4150" spans="1:14">
      <c r="A4150" t="s">
        <v>31</v>
      </c>
      <c r="B4150" t="s">
        <v>73</v>
      </c>
      <c r="C4150" t="s">
        <v>79</v>
      </c>
      <c r="D4150" t="s">
        <v>21</v>
      </c>
      <c r="E4150" t="s">
        <v>29</v>
      </c>
      <c r="F4150" s="18">
        <v>40472</v>
      </c>
      <c r="G4150">
        <v>343847024</v>
      </c>
      <c r="H4150" s="18">
        <v>40487</v>
      </c>
      <c r="I4150">
        <v>830</v>
      </c>
      <c r="J4150">
        <v>668.27</v>
      </c>
      <c r="K4150">
        <v>502.54</v>
      </c>
      <c r="L4150">
        <v>554664.1</v>
      </c>
      <c r="M4150">
        <v>417108.2</v>
      </c>
      <c r="N4150">
        <v>137555.9</v>
      </c>
    </row>
    <row r="4151" spans="1:14">
      <c r="A4151" t="s">
        <v>40</v>
      </c>
      <c r="B4151" t="s">
        <v>78</v>
      </c>
      <c r="C4151" t="s">
        <v>45</v>
      </c>
      <c r="D4151" t="s">
        <v>21</v>
      </c>
      <c r="E4151" t="s">
        <v>37</v>
      </c>
      <c r="F4151" s="18">
        <v>41601</v>
      </c>
      <c r="G4151">
        <v>784021556</v>
      </c>
      <c r="H4151" s="18">
        <v>41610</v>
      </c>
      <c r="I4151">
        <v>8256</v>
      </c>
      <c r="J4151">
        <v>437.2</v>
      </c>
      <c r="K4151">
        <v>263.33</v>
      </c>
      <c r="L4151">
        <v>3609523.2</v>
      </c>
      <c r="M4151">
        <v>2174052.48</v>
      </c>
      <c r="N4151">
        <v>1435470.72</v>
      </c>
    </row>
    <row r="4152" spans="1:14">
      <c r="A4152" t="s">
        <v>40</v>
      </c>
      <c r="B4152" t="s">
        <v>150</v>
      </c>
      <c r="C4152" t="s">
        <v>43</v>
      </c>
      <c r="D4152" t="s">
        <v>21</v>
      </c>
      <c r="E4152" t="s">
        <v>18</v>
      </c>
      <c r="F4152" s="18">
        <v>42315</v>
      </c>
      <c r="G4152">
        <v>517953717</v>
      </c>
      <c r="H4152" s="18">
        <v>42322</v>
      </c>
      <c r="I4152">
        <v>2870</v>
      </c>
      <c r="J4152">
        <v>651.21</v>
      </c>
      <c r="K4152">
        <v>524.96</v>
      </c>
      <c r="L4152">
        <v>1868972.7</v>
      </c>
      <c r="M4152">
        <v>1506635.2</v>
      </c>
      <c r="N4152">
        <v>362337.5</v>
      </c>
    </row>
    <row r="4153" spans="1:14">
      <c r="A4153" t="s">
        <v>26</v>
      </c>
      <c r="B4153" t="s">
        <v>121</v>
      </c>
      <c r="C4153" t="s">
        <v>45</v>
      </c>
      <c r="D4153" t="s">
        <v>17</v>
      </c>
      <c r="E4153" t="s">
        <v>29</v>
      </c>
      <c r="F4153" s="18">
        <v>40860</v>
      </c>
      <c r="G4153">
        <v>808192336</v>
      </c>
      <c r="H4153" s="18">
        <v>40882</v>
      </c>
      <c r="I4153">
        <v>927</v>
      </c>
      <c r="J4153">
        <v>437.2</v>
      </c>
      <c r="K4153">
        <v>263.33</v>
      </c>
      <c r="L4153">
        <v>405284.4</v>
      </c>
      <c r="M4153">
        <v>244106.91</v>
      </c>
      <c r="N4153">
        <v>161177.49</v>
      </c>
    </row>
    <row r="4154" spans="1:14">
      <c r="A4154" t="s">
        <v>34</v>
      </c>
      <c r="B4154" t="s">
        <v>134</v>
      </c>
      <c r="C4154" t="s">
        <v>36</v>
      </c>
      <c r="D4154" t="s">
        <v>21</v>
      </c>
      <c r="E4154" t="s">
        <v>37</v>
      </c>
      <c r="F4154" s="18">
        <v>41403</v>
      </c>
      <c r="G4154">
        <v>737598741</v>
      </c>
      <c r="H4154" s="18">
        <v>41435</v>
      </c>
      <c r="I4154">
        <v>713</v>
      </c>
      <c r="J4154">
        <v>109.28</v>
      </c>
      <c r="K4154">
        <v>35.840000000000003</v>
      </c>
      <c r="L4154">
        <v>77916.639999999999</v>
      </c>
      <c r="M4154">
        <v>25553.919999999998</v>
      </c>
      <c r="N4154">
        <v>52362.720000000001</v>
      </c>
    </row>
    <row r="4155" spans="1:14">
      <c r="A4155" t="s">
        <v>40</v>
      </c>
      <c r="B4155" t="s">
        <v>65</v>
      </c>
      <c r="C4155" t="s">
        <v>36</v>
      </c>
      <c r="D4155" t="s">
        <v>17</v>
      </c>
      <c r="E4155" t="s">
        <v>18</v>
      </c>
      <c r="F4155" s="18">
        <v>41584</v>
      </c>
      <c r="G4155">
        <v>359346759</v>
      </c>
      <c r="H4155" s="18">
        <v>41587</v>
      </c>
      <c r="I4155">
        <v>7546</v>
      </c>
      <c r="J4155">
        <v>109.28</v>
      </c>
      <c r="K4155">
        <v>35.840000000000003</v>
      </c>
      <c r="L4155">
        <v>824626.88</v>
      </c>
      <c r="M4155">
        <v>270448.64000000001</v>
      </c>
      <c r="N4155">
        <v>554178.24</v>
      </c>
    </row>
    <row r="4156" spans="1:14">
      <c r="A4156" t="s">
        <v>23</v>
      </c>
      <c r="B4156" t="s">
        <v>159</v>
      </c>
      <c r="C4156" t="s">
        <v>43</v>
      </c>
      <c r="D4156" t="s">
        <v>17</v>
      </c>
      <c r="E4156" t="s">
        <v>37</v>
      </c>
      <c r="F4156" s="18">
        <v>42198</v>
      </c>
      <c r="G4156">
        <v>246922719</v>
      </c>
      <c r="H4156" s="18">
        <v>42214</v>
      </c>
      <c r="I4156">
        <v>8775</v>
      </c>
      <c r="J4156">
        <v>651.21</v>
      </c>
      <c r="K4156">
        <v>524.96</v>
      </c>
      <c r="L4156">
        <v>5714367.75</v>
      </c>
      <c r="M4156">
        <v>4606524</v>
      </c>
      <c r="N4156">
        <v>1107843.75</v>
      </c>
    </row>
    <row r="4157" spans="1:14">
      <c r="A4157" t="s">
        <v>40</v>
      </c>
      <c r="B4157" t="s">
        <v>214</v>
      </c>
      <c r="C4157" t="s">
        <v>28</v>
      </c>
      <c r="D4157" t="s">
        <v>17</v>
      </c>
      <c r="E4157" t="s">
        <v>37</v>
      </c>
      <c r="F4157" s="18">
        <v>40282</v>
      </c>
      <c r="G4157">
        <v>144125449</v>
      </c>
      <c r="H4157" s="18">
        <v>40320</v>
      </c>
      <c r="I4157">
        <v>8778</v>
      </c>
      <c r="J4157">
        <v>205.7</v>
      </c>
      <c r="K4157">
        <v>117.11</v>
      </c>
      <c r="L4157">
        <v>1805634.6</v>
      </c>
      <c r="M4157">
        <v>1027991.58</v>
      </c>
      <c r="N4157">
        <v>777643.02</v>
      </c>
    </row>
    <row r="4158" spans="1:14">
      <c r="A4158" t="s">
        <v>23</v>
      </c>
      <c r="B4158" t="s">
        <v>198</v>
      </c>
      <c r="C4158" t="s">
        <v>20</v>
      </c>
      <c r="D4158" t="s">
        <v>21</v>
      </c>
      <c r="E4158" t="s">
        <v>29</v>
      </c>
      <c r="F4158" s="18">
        <v>41557</v>
      </c>
      <c r="G4158">
        <v>315066277</v>
      </c>
      <c r="H4158" s="18">
        <v>41606</v>
      </c>
      <c r="I4158">
        <v>3968</v>
      </c>
      <c r="J4158">
        <v>152.58000000000001</v>
      </c>
      <c r="K4158">
        <v>97.44</v>
      </c>
      <c r="L4158">
        <v>605437.43999999994</v>
      </c>
      <c r="M4158">
        <v>386641.91999999998</v>
      </c>
      <c r="N4158">
        <v>218795.51999999999</v>
      </c>
    </row>
    <row r="4159" spans="1:14">
      <c r="A4159" t="s">
        <v>34</v>
      </c>
      <c r="B4159" t="s">
        <v>199</v>
      </c>
      <c r="C4159" t="s">
        <v>25</v>
      </c>
      <c r="D4159" t="s">
        <v>17</v>
      </c>
      <c r="E4159" t="s">
        <v>22</v>
      </c>
      <c r="F4159" s="18">
        <v>42454</v>
      </c>
      <c r="G4159">
        <v>194169032</v>
      </c>
      <c r="H4159" s="18">
        <v>42471</v>
      </c>
      <c r="I4159">
        <v>7786</v>
      </c>
      <c r="J4159">
        <v>47.45</v>
      </c>
      <c r="K4159">
        <v>31.79</v>
      </c>
      <c r="L4159">
        <v>369445.7</v>
      </c>
      <c r="M4159">
        <v>247516.94</v>
      </c>
      <c r="N4159">
        <v>121928.76</v>
      </c>
    </row>
    <row r="4160" spans="1:14">
      <c r="A4160" t="s">
        <v>40</v>
      </c>
      <c r="B4160" t="s">
        <v>123</v>
      </c>
      <c r="C4160" t="s">
        <v>45</v>
      </c>
      <c r="D4160" t="s">
        <v>21</v>
      </c>
      <c r="E4160" t="s">
        <v>29</v>
      </c>
      <c r="F4160" s="18">
        <v>42558</v>
      </c>
      <c r="G4160">
        <v>636170041</v>
      </c>
      <c r="H4160" s="18">
        <v>42586</v>
      </c>
      <c r="I4160">
        <v>5707</v>
      </c>
      <c r="J4160">
        <v>437.2</v>
      </c>
      <c r="K4160">
        <v>263.33</v>
      </c>
      <c r="L4160">
        <v>2495100.4</v>
      </c>
      <c r="M4160">
        <v>1502824.31</v>
      </c>
      <c r="N4160">
        <v>992276.09</v>
      </c>
    </row>
    <row r="4161" spans="1:14">
      <c r="A4161" t="s">
        <v>23</v>
      </c>
      <c r="B4161" t="s">
        <v>175</v>
      </c>
      <c r="C4161" t="s">
        <v>79</v>
      </c>
      <c r="D4161" t="s">
        <v>21</v>
      </c>
      <c r="E4161" t="s">
        <v>22</v>
      </c>
      <c r="F4161" s="18">
        <v>40460</v>
      </c>
      <c r="G4161">
        <v>766118133</v>
      </c>
      <c r="H4161" s="18">
        <v>40461</v>
      </c>
      <c r="I4161">
        <v>235</v>
      </c>
      <c r="J4161">
        <v>668.27</v>
      </c>
      <c r="K4161">
        <v>502.54</v>
      </c>
      <c r="L4161">
        <v>157043.45000000001</v>
      </c>
      <c r="M4161">
        <v>118096.9</v>
      </c>
      <c r="N4161">
        <v>38946.550000000003</v>
      </c>
    </row>
    <row r="4162" spans="1:14">
      <c r="A4162" t="s">
        <v>31</v>
      </c>
      <c r="B4162" t="s">
        <v>202</v>
      </c>
      <c r="C4162" t="s">
        <v>59</v>
      </c>
      <c r="D4162" t="s">
        <v>21</v>
      </c>
      <c r="E4162" t="s">
        <v>18</v>
      </c>
      <c r="F4162" s="18">
        <v>40674</v>
      </c>
      <c r="G4162">
        <v>229374635</v>
      </c>
      <c r="H4162" s="18">
        <v>40694</v>
      </c>
      <c r="I4162">
        <v>5906</v>
      </c>
      <c r="J4162">
        <v>9.33</v>
      </c>
      <c r="K4162">
        <v>6.92</v>
      </c>
      <c r="L4162">
        <v>55102.98</v>
      </c>
      <c r="M4162">
        <v>40869.519999999997</v>
      </c>
      <c r="N4162">
        <v>14233.46</v>
      </c>
    </row>
    <row r="4163" spans="1:14">
      <c r="A4163" t="s">
        <v>40</v>
      </c>
      <c r="B4163" t="s">
        <v>78</v>
      </c>
      <c r="C4163" t="s">
        <v>79</v>
      </c>
      <c r="D4163" t="s">
        <v>17</v>
      </c>
      <c r="E4163" t="s">
        <v>22</v>
      </c>
      <c r="F4163" s="18">
        <v>41185</v>
      </c>
      <c r="G4163">
        <v>541613376</v>
      </c>
      <c r="H4163" s="18">
        <v>41193</v>
      </c>
      <c r="I4163">
        <v>4289</v>
      </c>
      <c r="J4163">
        <v>668.27</v>
      </c>
      <c r="K4163">
        <v>502.54</v>
      </c>
      <c r="L4163">
        <v>2866210.03</v>
      </c>
      <c r="M4163">
        <v>2155394.06</v>
      </c>
      <c r="N4163">
        <v>710815.97</v>
      </c>
    </row>
    <row r="4164" spans="1:14">
      <c r="A4164" t="s">
        <v>23</v>
      </c>
      <c r="B4164" t="s">
        <v>98</v>
      </c>
      <c r="C4164" t="s">
        <v>36</v>
      </c>
      <c r="D4164" t="s">
        <v>21</v>
      </c>
      <c r="E4164" t="s">
        <v>29</v>
      </c>
      <c r="F4164" s="18">
        <v>40368</v>
      </c>
      <c r="G4164">
        <v>138820683</v>
      </c>
      <c r="H4164" s="18">
        <v>40368</v>
      </c>
      <c r="I4164">
        <v>8980</v>
      </c>
      <c r="J4164">
        <v>109.28</v>
      </c>
      <c r="K4164">
        <v>35.840000000000003</v>
      </c>
      <c r="L4164">
        <v>981334.4</v>
      </c>
      <c r="M4164">
        <v>321843.20000000001</v>
      </c>
      <c r="N4164">
        <v>659491.19999999995</v>
      </c>
    </row>
    <row r="4165" spans="1:14">
      <c r="A4165" t="s">
        <v>14</v>
      </c>
      <c r="B4165" t="s">
        <v>220</v>
      </c>
      <c r="C4165" t="s">
        <v>16</v>
      </c>
      <c r="D4165" t="s">
        <v>17</v>
      </c>
      <c r="E4165" t="s">
        <v>37</v>
      </c>
      <c r="F4165" s="18">
        <v>41137</v>
      </c>
      <c r="G4165">
        <v>227295386</v>
      </c>
      <c r="H4165" s="18">
        <v>41158</v>
      </c>
      <c r="I4165">
        <v>611</v>
      </c>
      <c r="J4165">
        <v>255.28</v>
      </c>
      <c r="K4165">
        <v>159.41999999999999</v>
      </c>
      <c r="L4165">
        <v>155976.07999999999</v>
      </c>
      <c r="M4165">
        <v>97405.62</v>
      </c>
      <c r="N4165">
        <v>58570.46</v>
      </c>
    </row>
    <row r="4166" spans="1:14">
      <c r="A4166" t="s">
        <v>23</v>
      </c>
      <c r="B4166" t="s">
        <v>70</v>
      </c>
      <c r="C4166" t="s">
        <v>28</v>
      </c>
      <c r="D4166" t="s">
        <v>17</v>
      </c>
      <c r="E4166" t="s">
        <v>18</v>
      </c>
      <c r="F4166" s="18">
        <v>41261</v>
      </c>
      <c r="G4166">
        <v>733648812</v>
      </c>
      <c r="H4166" s="18">
        <v>41267</v>
      </c>
      <c r="I4166">
        <v>1842</v>
      </c>
      <c r="J4166">
        <v>205.7</v>
      </c>
      <c r="K4166">
        <v>117.11</v>
      </c>
      <c r="L4166">
        <v>378899.4</v>
      </c>
      <c r="M4166">
        <v>215716.62</v>
      </c>
      <c r="N4166">
        <v>163182.78</v>
      </c>
    </row>
    <row r="4167" spans="1:14">
      <c r="A4167" t="s">
        <v>40</v>
      </c>
      <c r="B4167" t="s">
        <v>153</v>
      </c>
      <c r="C4167" t="s">
        <v>43</v>
      </c>
      <c r="D4167" t="s">
        <v>17</v>
      </c>
      <c r="E4167" t="s">
        <v>37</v>
      </c>
      <c r="F4167" s="18">
        <v>40284</v>
      </c>
      <c r="G4167">
        <v>754804790</v>
      </c>
      <c r="H4167" s="18">
        <v>40318</v>
      </c>
      <c r="I4167">
        <v>2366</v>
      </c>
      <c r="J4167">
        <v>651.21</v>
      </c>
      <c r="K4167">
        <v>524.96</v>
      </c>
      <c r="L4167">
        <v>1540762.86</v>
      </c>
      <c r="M4167">
        <v>1242055.3600000001</v>
      </c>
      <c r="N4167">
        <v>298707.5</v>
      </c>
    </row>
    <row r="4168" spans="1:14">
      <c r="A4168" t="s">
        <v>26</v>
      </c>
      <c r="B4168" t="s">
        <v>176</v>
      </c>
      <c r="C4168" t="s">
        <v>71</v>
      </c>
      <c r="D4168" t="s">
        <v>21</v>
      </c>
      <c r="E4168" t="s">
        <v>29</v>
      </c>
      <c r="F4168" s="18">
        <v>40901</v>
      </c>
      <c r="G4168">
        <v>807999646</v>
      </c>
      <c r="H4168" s="18">
        <v>40942</v>
      </c>
      <c r="I4168">
        <v>3906</v>
      </c>
      <c r="J4168">
        <v>154.06</v>
      </c>
      <c r="K4168">
        <v>90.93</v>
      </c>
      <c r="L4168">
        <v>601758.36</v>
      </c>
      <c r="M4168">
        <v>355172.58</v>
      </c>
      <c r="N4168">
        <v>246585.78</v>
      </c>
    </row>
    <row r="4169" spans="1:14">
      <c r="A4169" t="s">
        <v>23</v>
      </c>
      <c r="B4169" t="s">
        <v>147</v>
      </c>
      <c r="C4169" t="s">
        <v>43</v>
      </c>
      <c r="D4169" t="s">
        <v>17</v>
      </c>
      <c r="E4169" t="s">
        <v>22</v>
      </c>
      <c r="F4169" s="18">
        <v>42051</v>
      </c>
      <c r="G4169">
        <v>580782210</v>
      </c>
      <c r="H4169" s="18">
        <v>42055</v>
      </c>
      <c r="I4169">
        <v>5217</v>
      </c>
      <c r="J4169">
        <v>651.21</v>
      </c>
      <c r="K4169">
        <v>524.96</v>
      </c>
      <c r="L4169">
        <v>3397362.57</v>
      </c>
      <c r="M4169">
        <v>2738716.32</v>
      </c>
      <c r="N4169">
        <v>658646.25</v>
      </c>
    </row>
    <row r="4170" spans="1:14">
      <c r="A4170" t="s">
        <v>14</v>
      </c>
      <c r="B4170" t="s">
        <v>157</v>
      </c>
      <c r="C4170" t="s">
        <v>33</v>
      </c>
      <c r="D4170" t="s">
        <v>21</v>
      </c>
      <c r="E4170" t="s">
        <v>22</v>
      </c>
      <c r="F4170" s="18">
        <v>40293</v>
      </c>
      <c r="G4170">
        <v>281013810</v>
      </c>
      <c r="H4170" s="18">
        <v>40308</v>
      </c>
      <c r="I4170">
        <v>7086</v>
      </c>
      <c r="J4170">
        <v>81.73</v>
      </c>
      <c r="K4170">
        <v>56.67</v>
      </c>
      <c r="L4170">
        <v>579138.78</v>
      </c>
      <c r="M4170">
        <v>401563.62</v>
      </c>
      <c r="N4170">
        <v>177575.16</v>
      </c>
    </row>
    <row r="4171" spans="1:14">
      <c r="A4171" t="s">
        <v>26</v>
      </c>
      <c r="B4171" t="s">
        <v>90</v>
      </c>
      <c r="C4171" t="s">
        <v>59</v>
      </c>
      <c r="D4171" t="s">
        <v>17</v>
      </c>
      <c r="E4171" t="s">
        <v>22</v>
      </c>
      <c r="F4171" s="18">
        <v>42258</v>
      </c>
      <c r="G4171">
        <v>186868274</v>
      </c>
      <c r="H4171" s="18">
        <v>42259</v>
      </c>
      <c r="I4171">
        <v>7330</v>
      </c>
      <c r="J4171">
        <v>9.33</v>
      </c>
      <c r="K4171">
        <v>6.92</v>
      </c>
      <c r="L4171">
        <v>68388.899999999994</v>
      </c>
      <c r="M4171">
        <v>50723.6</v>
      </c>
      <c r="N4171">
        <v>17665.3</v>
      </c>
    </row>
    <row r="4172" spans="1:14">
      <c r="A4172" t="s">
        <v>40</v>
      </c>
      <c r="B4172" t="s">
        <v>189</v>
      </c>
      <c r="C4172" t="s">
        <v>71</v>
      </c>
      <c r="D4172" t="s">
        <v>21</v>
      </c>
      <c r="E4172" t="s">
        <v>18</v>
      </c>
      <c r="F4172" s="18">
        <v>41133</v>
      </c>
      <c r="G4172">
        <v>196831929</v>
      </c>
      <c r="H4172" s="18">
        <v>41139</v>
      </c>
      <c r="I4172">
        <v>5797</v>
      </c>
      <c r="J4172">
        <v>154.06</v>
      </c>
      <c r="K4172">
        <v>90.93</v>
      </c>
      <c r="L4172">
        <v>893085.82</v>
      </c>
      <c r="M4172">
        <v>527121.21</v>
      </c>
      <c r="N4172">
        <v>365964.61</v>
      </c>
    </row>
    <row r="4173" spans="1:14">
      <c r="A4173" t="s">
        <v>23</v>
      </c>
      <c r="B4173" t="s">
        <v>148</v>
      </c>
      <c r="C4173" t="s">
        <v>16</v>
      </c>
      <c r="D4173" t="s">
        <v>21</v>
      </c>
      <c r="E4173" t="s">
        <v>22</v>
      </c>
      <c r="F4173" s="18">
        <v>40179</v>
      </c>
      <c r="G4173">
        <v>279703605</v>
      </c>
      <c r="H4173" s="18">
        <v>40188</v>
      </c>
      <c r="I4173">
        <v>9367</v>
      </c>
      <c r="J4173">
        <v>255.28</v>
      </c>
      <c r="K4173">
        <v>159.41999999999999</v>
      </c>
      <c r="L4173">
        <v>2391207.7599999998</v>
      </c>
      <c r="M4173">
        <v>1493287.14</v>
      </c>
      <c r="N4173">
        <v>897920.62</v>
      </c>
    </row>
    <row r="4174" spans="1:14">
      <c r="A4174" t="s">
        <v>31</v>
      </c>
      <c r="B4174" t="s">
        <v>42</v>
      </c>
      <c r="C4174" t="s">
        <v>16</v>
      </c>
      <c r="D4174" t="s">
        <v>21</v>
      </c>
      <c r="E4174" t="s">
        <v>18</v>
      </c>
      <c r="F4174" s="18">
        <v>40277</v>
      </c>
      <c r="G4174">
        <v>924594628</v>
      </c>
      <c r="H4174" s="18">
        <v>40280</v>
      </c>
      <c r="I4174">
        <v>6952</v>
      </c>
      <c r="J4174">
        <v>255.28</v>
      </c>
      <c r="K4174">
        <v>159.41999999999999</v>
      </c>
      <c r="L4174">
        <v>1774706.56</v>
      </c>
      <c r="M4174">
        <v>1108287.8400000001</v>
      </c>
      <c r="N4174">
        <v>666418.72</v>
      </c>
    </row>
    <row r="4175" spans="1:14">
      <c r="A4175" t="s">
        <v>31</v>
      </c>
      <c r="B4175" t="s">
        <v>177</v>
      </c>
      <c r="C4175" t="s">
        <v>43</v>
      </c>
      <c r="D4175" t="s">
        <v>17</v>
      </c>
      <c r="E4175" t="s">
        <v>22</v>
      </c>
      <c r="F4175" s="18">
        <v>41315</v>
      </c>
      <c r="G4175">
        <v>890928828</v>
      </c>
      <c r="H4175" s="18">
        <v>41335</v>
      </c>
      <c r="I4175">
        <v>4494</v>
      </c>
      <c r="J4175">
        <v>651.21</v>
      </c>
      <c r="K4175">
        <v>524.96</v>
      </c>
      <c r="L4175">
        <v>2926537.74</v>
      </c>
      <c r="M4175">
        <v>2359170.2400000002</v>
      </c>
      <c r="N4175">
        <v>567367.5</v>
      </c>
    </row>
    <row r="4176" spans="1:14">
      <c r="A4176" t="s">
        <v>26</v>
      </c>
      <c r="B4176" t="s">
        <v>183</v>
      </c>
      <c r="C4176" t="s">
        <v>36</v>
      </c>
      <c r="D4176" t="s">
        <v>17</v>
      </c>
      <c r="E4176" t="s">
        <v>22</v>
      </c>
      <c r="F4176" s="18">
        <v>40804</v>
      </c>
      <c r="G4176">
        <v>358442533</v>
      </c>
      <c r="H4176" s="18">
        <v>40810</v>
      </c>
      <c r="I4176">
        <v>9966</v>
      </c>
      <c r="J4176">
        <v>109.28</v>
      </c>
      <c r="K4176">
        <v>35.840000000000003</v>
      </c>
      <c r="L4176">
        <v>1089084.48</v>
      </c>
      <c r="M4176">
        <v>357181.44</v>
      </c>
      <c r="N4176">
        <v>731903.04</v>
      </c>
    </row>
    <row r="4177" spans="1:14">
      <c r="A4177" t="s">
        <v>34</v>
      </c>
      <c r="B4177" t="s">
        <v>68</v>
      </c>
      <c r="C4177" t="s">
        <v>16</v>
      </c>
      <c r="D4177" t="s">
        <v>17</v>
      </c>
      <c r="E4177" t="s">
        <v>18</v>
      </c>
      <c r="F4177" s="18">
        <v>40792</v>
      </c>
      <c r="G4177">
        <v>477184569</v>
      </c>
      <c r="H4177" s="18">
        <v>40836</v>
      </c>
      <c r="I4177">
        <v>8373</v>
      </c>
      <c r="J4177">
        <v>255.28</v>
      </c>
      <c r="K4177">
        <v>159.41999999999999</v>
      </c>
      <c r="L4177">
        <v>2137459.44</v>
      </c>
      <c r="M4177">
        <v>1334823.6599999999</v>
      </c>
      <c r="N4177">
        <v>802635.78</v>
      </c>
    </row>
    <row r="4178" spans="1:14">
      <c r="A4178" t="s">
        <v>40</v>
      </c>
      <c r="B4178" t="s">
        <v>72</v>
      </c>
      <c r="C4178" t="s">
        <v>33</v>
      </c>
      <c r="D4178" t="s">
        <v>17</v>
      </c>
      <c r="E4178" t="s">
        <v>18</v>
      </c>
      <c r="F4178" s="18">
        <v>40953</v>
      </c>
      <c r="G4178">
        <v>217516267</v>
      </c>
      <c r="H4178" s="18">
        <v>40982</v>
      </c>
      <c r="I4178">
        <v>6752</v>
      </c>
      <c r="J4178">
        <v>81.73</v>
      </c>
      <c r="K4178">
        <v>56.67</v>
      </c>
      <c r="L4178">
        <v>551840.96</v>
      </c>
      <c r="M4178">
        <v>382635.84</v>
      </c>
      <c r="N4178">
        <v>169205.12</v>
      </c>
    </row>
    <row r="4179" spans="1:14">
      <c r="A4179" t="s">
        <v>40</v>
      </c>
      <c r="B4179" t="s">
        <v>126</v>
      </c>
      <c r="C4179" t="s">
        <v>28</v>
      </c>
      <c r="D4179" t="s">
        <v>17</v>
      </c>
      <c r="E4179" t="s">
        <v>29</v>
      </c>
      <c r="F4179" s="18">
        <v>42728</v>
      </c>
      <c r="G4179">
        <v>420111453</v>
      </c>
      <c r="H4179" s="18">
        <v>42776</v>
      </c>
      <c r="I4179">
        <v>9170</v>
      </c>
      <c r="J4179">
        <v>205.7</v>
      </c>
      <c r="K4179">
        <v>117.11</v>
      </c>
      <c r="L4179">
        <v>1886269</v>
      </c>
      <c r="M4179">
        <v>1073898.7</v>
      </c>
      <c r="N4179">
        <v>812370.3</v>
      </c>
    </row>
    <row r="4180" spans="1:14">
      <c r="A4180" t="s">
        <v>23</v>
      </c>
      <c r="B4180" t="s">
        <v>112</v>
      </c>
      <c r="C4180" t="s">
        <v>16</v>
      </c>
      <c r="D4180" t="s">
        <v>21</v>
      </c>
      <c r="E4180" t="s">
        <v>37</v>
      </c>
      <c r="F4180" s="18">
        <v>42420</v>
      </c>
      <c r="G4180">
        <v>645956456</v>
      </c>
      <c r="H4180" s="18">
        <v>42468</v>
      </c>
      <c r="I4180">
        <v>1725</v>
      </c>
      <c r="J4180">
        <v>255.28</v>
      </c>
      <c r="K4180">
        <v>159.41999999999999</v>
      </c>
      <c r="L4180">
        <v>440358</v>
      </c>
      <c r="M4180">
        <v>274999.5</v>
      </c>
      <c r="N4180">
        <v>165358.5</v>
      </c>
    </row>
    <row r="4181" spans="1:14">
      <c r="A4181" t="s">
        <v>23</v>
      </c>
      <c r="B4181" t="s">
        <v>63</v>
      </c>
      <c r="C4181" t="s">
        <v>36</v>
      </c>
      <c r="D4181" t="s">
        <v>21</v>
      </c>
      <c r="E4181" t="s">
        <v>18</v>
      </c>
      <c r="F4181" s="18">
        <v>40866</v>
      </c>
      <c r="G4181">
        <v>526350104</v>
      </c>
      <c r="H4181" s="18">
        <v>40881</v>
      </c>
      <c r="I4181">
        <v>7547</v>
      </c>
      <c r="J4181">
        <v>109.28</v>
      </c>
      <c r="K4181">
        <v>35.840000000000003</v>
      </c>
      <c r="L4181">
        <v>824736.16</v>
      </c>
      <c r="M4181">
        <v>270484.47999999998</v>
      </c>
      <c r="N4181">
        <v>554251.68000000005</v>
      </c>
    </row>
    <row r="4182" spans="1:14">
      <c r="A4182" t="s">
        <v>23</v>
      </c>
      <c r="B4182" t="s">
        <v>191</v>
      </c>
      <c r="C4182" t="s">
        <v>50</v>
      </c>
      <c r="D4182" t="s">
        <v>17</v>
      </c>
      <c r="E4182" t="s">
        <v>29</v>
      </c>
      <c r="F4182" s="18">
        <v>42061</v>
      </c>
      <c r="G4182">
        <v>212903726</v>
      </c>
      <c r="H4182" s="18">
        <v>42061</v>
      </c>
      <c r="I4182">
        <v>1798</v>
      </c>
      <c r="J4182">
        <v>421.89</v>
      </c>
      <c r="K4182">
        <v>364.69</v>
      </c>
      <c r="L4182">
        <v>758558.22</v>
      </c>
      <c r="M4182">
        <v>655712.62</v>
      </c>
      <c r="N4182">
        <v>102845.6</v>
      </c>
    </row>
    <row r="4183" spans="1:14">
      <c r="A4183" t="s">
        <v>40</v>
      </c>
      <c r="B4183" t="s">
        <v>117</v>
      </c>
      <c r="C4183" t="s">
        <v>33</v>
      </c>
      <c r="D4183" t="s">
        <v>21</v>
      </c>
      <c r="E4183" t="s">
        <v>29</v>
      </c>
      <c r="F4183" s="18">
        <v>40706</v>
      </c>
      <c r="G4183">
        <v>827541148</v>
      </c>
      <c r="H4183" s="18">
        <v>40747</v>
      </c>
      <c r="I4183">
        <v>6670</v>
      </c>
      <c r="J4183">
        <v>81.73</v>
      </c>
      <c r="K4183">
        <v>56.67</v>
      </c>
      <c r="L4183">
        <v>545139.1</v>
      </c>
      <c r="M4183">
        <v>377988.9</v>
      </c>
      <c r="N4183">
        <v>167150.20000000001</v>
      </c>
    </row>
    <row r="4184" spans="1:14">
      <c r="A4184" t="s">
        <v>31</v>
      </c>
      <c r="B4184" t="s">
        <v>133</v>
      </c>
      <c r="C4184" t="s">
        <v>45</v>
      </c>
      <c r="D4184" t="s">
        <v>17</v>
      </c>
      <c r="E4184" t="s">
        <v>18</v>
      </c>
      <c r="F4184" s="18">
        <v>40190</v>
      </c>
      <c r="G4184">
        <v>412498700</v>
      </c>
      <c r="H4184" s="18">
        <v>40228</v>
      </c>
      <c r="I4184">
        <v>6387</v>
      </c>
      <c r="J4184">
        <v>437.2</v>
      </c>
      <c r="K4184">
        <v>263.33</v>
      </c>
      <c r="L4184">
        <v>2792396.4</v>
      </c>
      <c r="M4184">
        <v>1681888.71</v>
      </c>
      <c r="N4184">
        <v>1110507.69</v>
      </c>
    </row>
    <row r="4185" spans="1:14">
      <c r="A4185" t="s">
        <v>23</v>
      </c>
      <c r="B4185" t="s">
        <v>80</v>
      </c>
      <c r="C4185" t="s">
        <v>71</v>
      </c>
      <c r="D4185" t="s">
        <v>17</v>
      </c>
      <c r="E4185" t="s">
        <v>22</v>
      </c>
      <c r="F4185" s="18">
        <v>42907</v>
      </c>
      <c r="G4185">
        <v>680325210</v>
      </c>
      <c r="H4185" s="18">
        <v>42939</v>
      </c>
      <c r="I4185">
        <v>2203</v>
      </c>
      <c r="J4185">
        <v>154.06</v>
      </c>
      <c r="K4185">
        <v>90.93</v>
      </c>
      <c r="L4185">
        <v>339394.18</v>
      </c>
      <c r="M4185">
        <v>200318.79</v>
      </c>
      <c r="N4185">
        <v>139075.39000000001</v>
      </c>
    </row>
    <row r="4186" spans="1:14">
      <c r="A4186" t="s">
        <v>23</v>
      </c>
      <c r="B4186" t="s">
        <v>119</v>
      </c>
      <c r="C4186" t="s">
        <v>25</v>
      </c>
      <c r="D4186" t="s">
        <v>17</v>
      </c>
      <c r="E4186" t="s">
        <v>18</v>
      </c>
      <c r="F4186" s="18">
        <v>40577</v>
      </c>
      <c r="G4186">
        <v>263882005</v>
      </c>
      <c r="H4186" s="18">
        <v>40601</v>
      </c>
      <c r="I4186">
        <v>7404</v>
      </c>
      <c r="J4186">
        <v>47.45</v>
      </c>
      <c r="K4186">
        <v>31.79</v>
      </c>
      <c r="L4186">
        <v>351319.8</v>
      </c>
      <c r="M4186">
        <v>235373.16</v>
      </c>
      <c r="N4186">
        <v>115946.64</v>
      </c>
    </row>
    <row r="4187" spans="1:14">
      <c r="A4187" t="s">
        <v>31</v>
      </c>
      <c r="B4187" t="s">
        <v>57</v>
      </c>
      <c r="C4187" t="s">
        <v>28</v>
      </c>
      <c r="D4187" t="s">
        <v>21</v>
      </c>
      <c r="E4187" t="s">
        <v>18</v>
      </c>
      <c r="F4187" s="18">
        <v>40522</v>
      </c>
      <c r="G4187">
        <v>566342914</v>
      </c>
      <c r="H4187" s="18">
        <v>40529</v>
      </c>
      <c r="I4187">
        <v>2308</v>
      </c>
      <c r="J4187">
        <v>205.7</v>
      </c>
      <c r="K4187">
        <v>117.11</v>
      </c>
      <c r="L4187">
        <v>474755.6</v>
      </c>
      <c r="M4187">
        <v>270289.88</v>
      </c>
      <c r="N4187">
        <v>204465.72</v>
      </c>
    </row>
    <row r="4188" spans="1:14">
      <c r="A4188" t="s">
        <v>40</v>
      </c>
      <c r="B4188" t="s">
        <v>97</v>
      </c>
      <c r="C4188" t="s">
        <v>50</v>
      </c>
      <c r="D4188" t="s">
        <v>17</v>
      </c>
      <c r="E4188" t="s">
        <v>18</v>
      </c>
      <c r="F4188" s="18">
        <v>42153</v>
      </c>
      <c r="G4188">
        <v>811194264</v>
      </c>
      <c r="H4188" s="18">
        <v>42189</v>
      </c>
      <c r="I4188">
        <v>9264</v>
      </c>
      <c r="J4188">
        <v>421.89</v>
      </c>
      <c r="K4188">
        <v>364.69</v>
      </c>
      <c r="L4188">
        <v>3908388.96</v>
      </c>
      <c r="M4188">
        <v>3378488.16</v>
      </c>
      <c r="N4188">
        <v>529900.80000000005</v>
      </c>
    </row>
    <row r="4189" spans="1:14">
      <c r="A4189" t="s">
        <v>26</v>
      </c>
      <c r="B4189" t="s">
        <v>164</v>
      </c>
      <c r="C4189" t="s">
        <v>16</v>
      </c>
      <c r="D4189" t="s">
        <v>17</v>
      </c>
      <c r="E4189" t="s">
        <v>22</v>
      </c>
      <c r="F4189" s="18">
        <v>41124</v>
      </c>
      <c r="G4189">
        <v>292234885</v>
      </c>
      <c r="H4189" s="18">
        <v>41125</v>
      </c>
      <c r="I4189">
        <v>7651</v>
      </c>
      <c r="J4189">
        <v>255.28</v>
      </c>
      <c r="K4189">
        <v>159.41999999999999</v>
      </c>
      <c r="L4189">
        <v>1953147.28</v>
      </c>
      <c r="M4189">
        <v>1219722.42</v>
      </c>
      <c r="N4189">
        <v>733424.86</v>
      </c>
    </row>
    <row r="4190" spans="1:14">
      <c r="A4190" t="s">
        <v>40</v>
      </c>
      <c r="B4190" t="s">
        <v>165</v>
      </c>
      <c r="C4190" t="s">
        <v>59</v>
      </c>
      <c r="D4190" t="s">
        <v>21</v>
      </c>
      <c r="E4190" t="s">
        <v>18</v>
      </c>
      <c r="F4190" s="18">
        <v>41774</v>
      </c>
      <c r="G4190">
        <v>623576104</v>
      </c>
      <c r="H4190" s="18">
        <v>41784</v>
      </c>
      <c r="I4190">
        <v>8881</v>
      </c>
      <c r="J4190">
        <v>9.33</v>
      </c>
      <c r="K4190">
        <v>6.92</v>
      </c>
      <c r="L4190">
        <v>82859.73</v>
      </c>
      <c r="M4190">
        <v>61456.52</v>
      </c>
      <c r="N4190">
        <v>21403.21</v>
      </c>
    </row>
    <row r="4191" spans="1:14">
      <c r="A4191" t="s">
        <v>40</v>
      </c>
      <c r="B4191" t="s">
        <v>93</v>
      </c>
      <c r="C4191" t="s">
        <v>20</v>
      </c>
      <c r="D4191" t="s">
        <v>17</v>
      </c>
      <c r="E4191" t="s">
        <v>18</v>
      </c>
      <c r="F4191" s="18">
        <v>41916</v>
      </c>
      <c r="G4191">
        <v>789641749</v>
      </c>
      <c r="H4191" s="18">
        <v>41922</v>
      </c>
      <c r="I4191">
        <v>1396</v>
      </c>
      <c r="J4191">
        <v>152.58000000000001</v>
      </c>
      <c r="K4191">
        <v>97.44</v>
      </c>
      <c r="L4191">
        <v>213001.68</v>
      </c>
      <c r="M4191">
        <v>136026.23999999999</v>
      </c>
      <c r="N4191">
        <v>76975.44</v>
      </c>
    </row>
    <row r="4192" spans="1:14">
      <c r="A4192" t="s">
        <v>23</v>
      </c>
      <c r="B4192" t="s">
        <v>119</v>
      </c>
      <c r="C4192" t="s">
        <v>59</v>
      </c>
      <c r="D4192" t="s">
        <v>21</v>
      </c>
      <c r="E4192" t="s">
        <v>29</v>
      </c>
      <c r="F4192" s="18">
        <v>42518</v>
      </c>
      <c r="G4192">
        <v>295168149</v>
      </c>
      <c r="H4192" s="18">
        <v>42567</v>
      </c>
      <c r="I4192">
        <v>5669</v>
      </c>
      <c r="J4192">
        <v>9.33</v>
      </c>
      <c r="K4192">
        <v>6.92</v>
      </c>
      <c r="L4192">
        <v>52891.77</v>
      </c>
      <c r="M4192">
        <v>39229.480000000003</v>
      </c>
      <c r="N4192">
        <v>13662.29</v>
      </c>
    </row>
    <row r="4193" spans="1:14">
      <c r="A4193" t="s">
        <v>40</v>
      </c>
      <c r="B4193" t="s">
        <v>130</v>
      </c>
      <c r="C4193" t="s">
        <v>28</v>
      </c>
      <c r="D4193" t="s">
        <v>21</v>
      </c>
      <c r="E4193" t="s">
        <v>18</v>
      </c>
      <c r="F4193" s="18">
        <v>40789</v>
      </c>
      <c r="G4193">
        <v>515204131</v>
      </c>
      <c r="H4193" s="18">
        <v>40820</v>
      </c>
      <c r="I4193">
        <v>9206</v>
      </c>
      <c r="J4193">
        <v>205.7</v>
      </c>
      <c r="K4193">
        <v>117.11</v>
      </c>
      <c r="L4193">
        <v>1893674.2</v>
      </c>
      <c r="M4193">
        <v>1078114.6599999999</v>
      </c>
      <c r="N4193">
        <v>815559.54</v>
      </c>
    </row>
    <row r="4194" spans="1:14">
      <c r="A4194" t="s">
        <v>23</v>
      </c>
      <c r="B4194" t="s">
        <v>179</v>
      </c>
      <c r="C4194" t="s">
        <v>50</v>
      </c>
      <c r="D4194" t="s">
        <v>21</v>
      </c>
      <c r="E4194" t="s">
        <v>22</v>
      </c>
      <c r="F4194" s="18">
        <v>42625</v>
      </c>
      <c r="G4194">
        <v>645111024</v>
      </c>
      <c r="H4194" s="18">
        <v>42639</v>
      </c>
      <c r="I4194">
        <v>1543</v>
      </c>
      <c r="J4194">
        <v>421.89</v>
      </c>
      <c r="K4194">
        <v>364.69</v>
      </c>
      <c r="L4194">
        <v>650976.27</v>
      </c>
      <c r="M4194">
        <v>562716.67000000004</v>
      </c>
      <c r="N4194">
        <v>88259.6</v>
      </c>
    </row>
    <row r="4195" spans="1:14">
      <c r="A4195" t="s">
        <v>23</v>
      </c>
      <c r="B4195" t="s">
        <v>74</v>
      </c>
      <c r="C4195" t="s">
        <v>16</v>
      </c>
      <c r="D4195" t="s">
        <v>21</v>
      </c>
      <c r="E4195" t="s">
        <v>18</v>
      </c>
      <c r="F4195" s="18">
        <v>41862</v>
      </c>
      <c r="G4195">
        <v>850562655</v>
      </c>
      <c r="H4195" s="18">
        <v>41907</v>
      </c>
      <c r="I4195">
        <v>9246</v>
      </c>
      <c r="J4195">
        <v>255.28</v>
      </c>
      <c r="K4195">
        <v>159.41999999999999</v>
      </c>
      <c r="L4195">
        <v>2360318.88</v>
      </c>
      <c r="M4195">
        <v>1473997.32</v>
      </c>
      <c r="N4195">
        <v>886321.56</v>
      </c>
    </row>
    <row r="4196" spans="1:14">
      <c r="A4196" t="s">
        <v>40</v>
      </c>
      <c r="B4196" t="s">
        <v>144</v>
      </c>
      <c r="C4196" t="s">
        <v>33</v>
      </c>
      <c r="D4196" t="s">
        <v>21</v>
      </c>
      <c r="E4196" t="s">
        <v>29</v>
      </c>
      <c r="F4196" s="18">
        <v>41025</v>
      </c>
      <c r="G4196">
        <v>917545354</v>
      </c>
      <c r="H4196" s="18">
        <v>41059</v>
      </c>
      <c r="I4196">
        <v>915</v>
      </c>
      <c r="J4196">
        <v>81.73</v>
      </c>
      <c r="K4196">
        <v>56.67</v>
      </c>
      <c r="L4196">
        <v>74782.95</v>
      </c>
      <c r="M4196">
        <v>51853.05</v>
      </c>
      <c r="N4196">
        <v>22929.9</v>
      </c>
    </row>
    <row r="4197" spans="1:14">
      <c r="A4197" t="s">
        <v>23</v>
      </c>
      <c r="B4197" t="s">
        <v>208</v>
      </c>
      <c r="C4197" t="s">
        <v>33</v>
      </c>
      <c r="D4197" t="s">
        <v>21</v>
      </c>
      <c r="E4197" t="s">
        <v>29</v>
      </c>
      <c r="F4197" s="18">
        <v>41644</v>
      </c>
      <c r="G4197">
        <v>702357947</v>
      </c>
      <c r="H4197" s="18">
        <v>41674</v>
      </c>
      <c r="I4197">
        <v>2179</v>
      </c>
      <c r="J4197">
        <v>81.73</v>
      </c>
      <c r="K4197">
        <v>56.67</v>
      </c>
      <c r="L4197">
        <v>178089.67</v>
      </c>
      <c r="M4197">
        <v>123483.93</v>
      </c>
      <c r="N4197">
        <v>54605.74</v>
      </c>
    </row>
    <row r="4198" spans="1:14">
      <c r="A4198" t="s">
        <v>40</v>
      </c>
      <c r="B4198" t="s">
        <v>201</v>
      </c>
      <c r="C4198" t="s">
        <v>16</v>
      </c>
      <c r="D4198" t="s">
        <v>17</v>
      </c>
      <c r="E4198" t="s">
        <v>37</v>
      </c>
      <c r="F4198" s="18">
        <v>42872</v>
      </c>
      <c r="G4198">
        <v>581611764</v>
      </c>
      <c r="H4198" s="18">
        <v>42918</v>
      </c>
      <c r="I4198">
        <v>701</v>
      </c>
      <c r="J4198">
        <v>255.28</v>
      </c>
      <c r="K4198">
        <v>159.41999999999999</v>
      </c>
      <c r="L4198">
        <v>178951.28</v>
      </c>
      <c r="M4198">
        <v>111753.42</v>
      </c>
      <c r="N4198">
        <v>67197.86</v>
      </c>
    </row>
    <row r="4199" spans="1:14">
      <c r="A4199" t="s">
        <v>23</v>
      </c>
      <c r="B4199" t="s">
        <v>63</v>
      </c>
      <c r="C4199" t="s">
        <v>36</v>
      </c>
      <c r="D4199" t="s">
        <v>17</v>
      </c>
      <c r="E4199" t="s">
        <v>29</v>
      </c>
      <c r="F4199" s="18">
        <v>42868</v>
      </c>
      <c r="G4199">
        <v>102230632</v>
      </c>
      <c r="H4199" s="18">
        <v>42899</v>
      </c>
      <c r="I4199">
        <v>1171</v>
      </c>
      <c r="J4199">
        <v>109.28</v>
      </c>
      <c r="K4199">
        <v>35.840000000000003</v>
      </c>
      <c r="L4199">
        <v>127966.88</v>
      </c>
      <c r="M4199">
        <v>41968.639999999999</v>
      </c>
      <c r="N4199">
        <v>85998.24</v>
      </c>
    </row>
    <row r="4200" spans="1:14">
      <c r="A4200" t="s">
        <v>23</v>
      </c>
      <c r="B4200" t="s">
        <v>132</v>
      </c>
      <c r="C4200" t="s">
        <v>36</v>
      </c>
      <c r="D4200" t="s">
        <v>17</v>
      </c>
      <c r="E4200" t="s">
        <v>29</v>
      </c>
      <c r="F4200" s="18">
        <v>40181</v>
      </c>
      <c r="G4200">
        <v>231450879</v>
      </c>
      <c r="H4200" s="18">
        <v>40231</v>
      </c>
      <c r="I4200">
        <v>313</v>
      </c>
      <c r="J4200">
        <v>109.28</v>
      </c>
      <c r="K4200">
        <v>35.840000000000003</v>
      </c>
      <c r="L4200">
        <v>34204.639999999999</v>
      </c>
      <c r="M4200">
        <v>11217.92</v>
      </c>
      <c r="N4200">
        <v>22986.720000000001</v>
      </c>
    </row>
    <row r="4201" spans="1:14">
      <c r="A4201" t="s">
        <v>40</v>
      </c>
      <c r="B4201" t="s">
        <v>139</v>
      </c>
      <c r="C4201" t="s">
        <v>25</v>
      </c>
      <c r="D4201" t="s">
        <v>17</v>
      </c>
      <c r="E4201" t="s">
        <v>29</v>
      </c>
      <c r="F4201" s="18">
        <v>40662</v>
      </c>
      <c r="G4201">
        <v>206821334</v>
      </c>
      <c r="H4201" s="18">
        <v>40666</v>
      </c>
      <c r="I4201">
        <v>1884</v>
      </c>
      <c r="J4201">
        <v>47.45</v>
      </c>
      <c r="K4201">
        <v>31.79</v>
      </c>
      <c r="L4201">
        <v>89395.8</v>
      </c>
      <c r="M4201">
        <v>59892.36</v>
      </c>
      <c r="N4201">
        <v>29503.439999999999</v>
      </c>
    </row>
    <row r="4202" spans="1:14">
      <c r="A4202" t="s">
        <v>53</v>
      </c>
      <c r="B4202" t="s">
        <v>219</v>
      </c>
      <c r="C4202" t="s">
        <v>25</v>
      </c>
      <c r="D4202" t="s">
        <v>21</v>
      </c>
      <c r="E4202" t="s">
        <v>29</v>
      </c>
      <c r="F4202" s="18">
        <v>42255</v>
      </c>
      <c r="G4202">
        <v>686203324</v>
      </c>
      <c r="H4202" s="18">
        <v>42265</v>
      </c>
      <c r="I4202">
        <v>1667</v>
      </c>
      <c r="J4202">
        <v>47.45</v>
      </c>
      <c r="K4202">
        <v>31.79</v>
      </c>
      <c r="L4202">
        <v>79099.149999999994</v>
      </c>
      <c r="M4202">
        <v>52993.93</v>
      </c>
      <c r="N4202">
        <v>26105.22</v>
      </c>
    </row>
    <row r="4203" spans="1:14">
      <c r="A4203" t="s">
        <v>26</v>
      </c>
      <c r="B4203" t="s">
        <v>46</v>
      </c>
      <c r="C4203" t="s">
        <v>43</v>
      </c>
      <c r="D4203" t="s">
        <v>17</v>
      </c>
      <c r="E4203" t="s">
        <v>29</v>
      </c>
      <c r="F4203" s="18">
        <v>41909</v>
      </c>
      <c r="G4203">
        <v>597770678</v>
      </c>
      <c r="H4203" s="18">
        <v>41931</v>
      </c>
      <c r="I4203">
        <v>2482</v>
      </c>
      <c r="J4203">
        <v>651.21</v>
      </c>
      <c r="K4203">
        <v>524.96</v>
      </c>
      <c r="L4203">
        <v>1616303.22</v>
      </c>
      <c r="M4203">
        <v>1302950.72</v>
      </c>
      <c r="N4203">
        <v>313352.5</v>
      </c>
    </row>
    <row r="4204" spans="1:14">
      <c r="A4204" t="s">
        <v>26</v>
      </c>
      <c r="B4204" t="s">
        <v>129</v>
      </c>
      <c r="C4204" t="s">
        <v>16</v>
      </c>
      <c r="D4204" t="s">
        <v>21</v>
      </c>
      <c r="E4204" t="s">
        <v>22</v>
      </c>
      <c r="F4204" s="18">
        <v>42493</v>
      </c>
      <c r="G4204">
        <v>290009725</v>
      </c>
      <c r="H4204" s="18">
        <v>42497</v>
      </c>
      <c r="I4204">
        <v>9177</v>
      </c>
      <c r="J4204">
        <v>255.28</v>
      </c>
      <c r="K4204">
        <v>159.41999999999999</v>
      </c>
      <c r="L4204">
        <v>2342704.56</v>
      </c>
      <c r="M4204">
        <v>1462997.34</v>
      </c>
      <c r="N4204">
        <v>879707.22</v>
      </c>
    </row>
    <row r="4205" spans="1:14">
      <c r="A4205" t="s">
        <v>40</v>
      </c>
      <c r="B4205" t="s">
        <v>41</v>
      </c>
      <c r="C4205" t="s">
        <v>59</v>
      </c>
      <c r="D4205" t="s">
        <v>17</v>
      </c>
      <c r="E4205" t="s">
        <v>37</v>
      </c>
      <c r="F4205" s="18">
        <v>40351</v>
      </c>
      <c r="G4205">
        <v>181719291</v>
      </c>
      <c r="H4205" s="18">
        <v>40364</v>
      </c>
      <c r="I4205">
        <v>3631</v>
      </c>
      <c r="J4205">
        <v>9.33</v>
      </c>
      <c r="K4205">
        <v>6.92</v>
      </c>
      <c r="L4205">
        <v>33877.230000000003</v>
      </c>
      <c r="M4205">
        <v>25126.52</v>
      </c>
      <c r="N4205">
        <v>8750.7099999999991</v>
      </c>
    </row>
    <row r="4206" spans="1:14">
      <c r="A4206" t="s">
        <v>40</v>
      </c>
      <c r="B4206" t="s">
        <v>92</v>
      </c>
      <c r="C4206" t="s">
        <v>50</v>
      </c>
      <c r="D4206" t="s">
        <v>17</v>
      </c>
      <c r="E4206" t="s">
        <v>29</v>
      </c>
      <c r="F4206" s="18">
        <v>40515</v>
      </c>
      <c r="G4206">
        <v>312010705</v>
      </c>
      <c r="H4206" s="18">
        <v>40533</v>
      </c>
      <c r="I4206">
        <v>9756</v>
      </c>
      <c r="J4206">
        <v>421.89</v>
      </c>
      <c r="K4206">
        <v>364.69</v>
      </c>
      <c r="L4206">
        <v>4115958.84</v>
      </c>
      <c r="M4206">
        <v>3557915.64</v>
      </c>
      <c r="N4206">
        <v>558043.19999999995</v>
      </c>
    </row>
    <row r="4207" spans="1:14">
      <c r="A4207" t="s">
        <v>40</v>
      </c>
      <c r="B4207" t="s">
        <v>101</v>
      </c>
      <c r="C4207" t="s">
        <v>59</v>
      </c>
      <c r="D4207" t="s">
        <v>17</v>
      </c>
      <c r="E4207" t="s">
        <v>18</v>
      </c>
      <c r="F4207" s="18">
        <v>41490</v>
      </c>
      <c r="G4207">
        <v>790307796</v>
      </c>
      <c r="H4207" s="18">
        <v>41516</v>
      </c>
      <c r="I4207">
        <v>8494</v>
      </c>
      <c r="J4207">
        <v>9.33</v>
      </c>
      <c r="K4207">
        <v>6.92</v>
      </c>
      <c r="L4207">
        <v>79249.02</v>
      </c>
      <c r="M4207">
        <v>58778.48</v>
      </c>
      <c r="N4207">
        <v>20470.54</v>
      </c>
    </row>
    <row r="4208" spans="1:14">
      <c r="A4208" t="s">
        <v>40</v>
      </c>
      <c r="B4208" t="s">
        <v>78</v>
      </c>
      <c r="C4208" t="s">
        <v>50</v>
      </c>
      <c r="D4208" t="s">
        <v>21</v>
      </c>
      <c r="E4208" t="s">
        <v>22</v>
      </c>
      <c r="F4208" s="18">
        <v>42169</v>
      </c>
      <c r="G4208">
        <v>446346890</v>
      </c>
      <c r="H4208" s="18">
        <v>42173</v>
      </c>
      <c r="I4208">
        <v>2819</v>
      </c>
      <c r="J4208">
        <v>421.89</v>
      </c>
      <c r="K4208">
        <v>364.69</v>
      </c>
      <c r="L4208">
        <v>1189307.9099999999</v>
      </c>
      <c r="M4208">
        <v>1028061.11</v>
      </c>
      <c r="N4208">
        <v>161246.79999999999</v>
      </c>
    </row>
    <row r="4209" spans="1:14">
      <c r="A4209" t="s">
        <v>23</v>
      </c>
      <c r="B4209" t="s">
        <v>112</v>
      </c>
      <c r="C4209" t="s">
        <v>36</v>
      </c>
      <c r="D4209" t="s">
        <v>17</v>
      </c>
      <c r="E4209" t="s">
        <v>18</v>
      </c>
      <c r="F4209" s="18">
        <v>40452</v>
      </c>
      <c r="G4209">
        <v>880176818</v>
      </c>
      <c r="H4209" s="18">
        <v>40466</v>
      </c>
      <c r="I4209">
        <v>2735</v>
      </c>
      <c r="J4209">
        <v>109.28</v>
      </c>
      <c r="K4209">
        <v>35.840000000000003</v>
      </c>
      <c r="L4209">
        <v>298880.8</v>
      </c>
      <c r="M4209">
        <v>98022.399999999994</v>
      </c>
      <c r="N4209">
        <v>200858.4</v>
      </c>
    </row>
    <row r="4210" spans="1:14">
      <c r="A4210" t="s">
        <v>31</v>
      </c>
      <c r="B4210" t="s">
        <v>190</v>
      </c>
      <c r="C4210" t="s">
        <v>16</v>
      </c>
      <c r="D4210" t="s">
        <v>21</v>
      </c>
      <c r="E4210" t="s">
        <v>18</v>
      </c>
      <c r="F4210" s="18">
        <v>42925</v>
      </c>
      <c r="G4210">
        <v>612158906</v>
      </c>
      <c r="H4210" s="18">
        <v>42951</v>
      </c>
      <c r="I4210">
        <v>279</v>
      </c>
      <c r="J4210">
        <v>255.28</v>
      </c>
      <c r="K4210">
        <v>159.41999999999999</v>
      </c>
      <c r="L4210">
        <v>71223.12</v>
      </c>
      <c r="M4210">
        <v>44478.18</v>
      </c>
      <c r="N4210">
        <v>26744.94</v>
      </c>
    </row>
    <row r="4211" spans="1:14">
      <c r="A4211" t="s">
        <v>26</v>
      </c>
      <c r="B4211" t="s">
        <v>107</v>
      </c>
      <c r="C4211" t="s">
        <v>59</v>
      </c>
      <c r="D4211" t="s">
        <v>17</v>
      </c>
      <c r="E4211" t="s">
        <v>22</v>
      </c>
      <c r="F4211" s="18">
        <v>41353</v>
      </c>
      <c r="G4211">
        <v>932966983</v>
      </c>
      <c r="H4211" s="18">
        <v>41353</v>
      </c>
      <c r="I4211">
        <v>4518</v>
      </c>
      <c r="J4211">
        <v>9.33</v>
      </c>
      <c r="K4211">
        <v>6.92</v>
      </c>
      <c r="L4211">
        <v>42152.94</v>
      </c>
      <c r="M4211">
        <v>31264.560000000001</v>
      </c>
      <c r="N4211">
        <v>10888.38</v>
      </c>
    </row>
    <row r="4212" spans="1:14">
      <c r="A4212" t="s">
        <v>40</v>
      </c>
      <c r="B4212" t="s">
        <v>97</v>
      </c>
      <c r="C4212" t="s">
        <v>50</v>
      </c>
      <c r="D4212" t="s">
        <v>17</v>
      </c>
      <c r="E4212" t="s">
        <v>37</v>
      </c>
      <c r="F4212" s="18">
        <v>41716</v>
      </c>
      <c r="G4212">
        <v>953587377</v>
      </c>
      <c r="H4212" s="18">
        <v>41725</v>
      </c>
      <c r="I4212">
        <v>6550</v>
      </c>
      <c r="J4212">
        <v>421.89</v>
      </c>
      <c r="K4212">
        <v>364.69</v>
      </c>
      <c r="L4212">
        <v>2763379.5</v>
      </c>
      <c r="M4212">
        <v>2388719.5</v>
      </c>
      <c r="N4212">
        <v>374660</v>
      </c>
    </row>
    <row r="4213" spans="1:14">
      <c r="A4213" t="s">
        <v>23</v>
      </c>
      <c r="B4213" t="s">
        <v>181</v>
      </c>
      <c r="C4213" t="s">
        <v>36</v>
      </c>
      <c r="D4213" t="s">
        <v>17</v>
      </c>
      <c r="E4213" t="s">
        <v>37</v>
      </c>
      <c r="F4213" s="18">
        <v>40704</v>
      </c>
      <c r="G4213">
        <v>755318915</v>
      </c>
      <c r="H4213" s="18">
        <v>40719</v>
      </c>
      <c r="I4213">
        <v>4507</v>
      </c>
      <c r="J4213">
        <v>109.28</v>
      </c>
      <c r="K4213">
        <v>35.840000000000003</v>
      </c>
      <c r="L4213">
        <v>492524.96</v>
      </c>
      <c r="M4213">
        <v>161530.88</v>
      </c>
      <c r="N4213">
        <v>330994.08</v>
      </c>
    </row>
    <row r="4214" spans="1:14">
      <c r="A4214" t="s">
        <v>26</v>
      </c>
      <c r="B4214" t="s">
        <v>204</v>
      </c>
      <c r="C4214" t="s">
        <v>33</v>
      </c>
      <c r="D4214" t="s">
        <v>17</v>
      </c>
      <c r="E4214" t="s">
        <v>22</v>
      </c>
      <c r="F4214" s="18">
        <v>40928</v>
      </c>
      <c r="G4214">
        <v>939772927</v>
      </c>
      <c r="H4214" s="18">
        <v>40971</v>
      </c>
      <c r="I4214">
        <v>8548</v>
      </c>
      <c r="J4214">
        <v>81.73</v>
      </c>
      <c r="K4214">
        <v>56.67</v>
      </c>
      <c r="L4214">
        <v>698628.04</v>
      </c>
      <c r="M4214">
        <v>484415.16</v>
      </c>
      <c r="N4214">
        <v>214212.88</v>
      </c>
    </row>
    <row r="4215" spans="1:14">
      <c r="A4215" t="s">
        <v>23</v>
      </c>
      <c r="B4215" t="s">
        <v>191</v>
      </c>
      <c r="C4215" t="s">
        <v>25</v>
      </c>
      <c r="D4215" t="s">
        <v>17</v>
      </c>
      <c r="E4215" t="s">
        <v>37</v>
      </c>
      <c r="F4215" s="18">
        <v>41238</v>
      </c>
      <c r="G4215">
        <v>378873240</v>
      </c>
      <c r="H4215" s="18">
        <v>41241</v>
      </c>
      <c r="I4215">
        <v>5866</v>
      </c>
      <c r="J4215">
        <v>47.45</v>
      </c>
      <c r="K4215">
        <v>31.79</v>
      </c>
      <c r="L4215">
        <v>278341.7</v>
      </c>
      <c r="M4215">
        <v>186480.14</v>
      </c>
      <c r="N4215">
        <v>91861.56</v>
      </c>
    </row>
    <row r="4216" spans="1:14">
      <c r="A4216" t="s">
        <v>23</v>
      </c>
      <c r="B4216" t="s">
        <v>124</v>
      </c>
      <c r="C4216" t="s">
        <v>59</v>
      </c>
      <c r="D4216" t="s">
        <v>17</v>
      </c>
      <c r="E4216" t="s">
        <v>29</v>
      </c>
      <c r="F4216" s="18">
        <v>40874</v>
      </c>
      <c r="G4216">
        <v>264856183</v>
      </c>
      <c r="H4216" s="18">
        <v>40900</v>
      </c>
      <c r="I4216">
        <v>5685</v>
      </c>
      <c r="J4216">
        <v>9.33</v>
      </c>
      <c r="K4216">
        <v>6.92</v>
      </c>
      <c r="L4216">
        <v>53041.05</v>
      </c>
      <c r="M4216">
        <v>39340.199999999997</v>
      </c>
      <c r="N4216">
        <v>13700.85</v>
      </c>
    </row>
    <row r="4217" spans="1:14">
      <c r="A4217" t="s">
        <v>34</v>
      </c>
      <c r="B4217" t="s">
        <v>197</v>
      </c>
      <c r="C4217" t="s">
        <v>71</v>
      </c>
      <c r="D4217" t="s">
        <v>21</v>
      </c>
      <c r="E4217" t="s">
        <v>22</v>
      </c>
      <c r="F4217" s="18">
        <v>40848</v>
      </c>
      <c r="G4217">
        <v>960270583</v>
      </c>
      <c r="H4217" s="18">
        <v>40871</v>
      </c>
      <c r="I4217">
        <v>4260</v>
      </c>
      <c r="J4217">
        <v>154.06</v>
      </c>
      <c r="K4217">
        <v>90.93</v>
      </c>
      <c r="L4217">
        <v>656295.6</v>
      </c>
      <c r="M4217">
        <v>387361.8</v>
      </c>
      <c r="N4217">
        <v>268933.8</v>
      </c>
    </row>
    <row r="4218" spans="1:14">
      <c r="A4218" t="s">
        <v>40</v>
      </c>
      <c r="B4218" t="s">
        <v>200</v>
      </c>
      <c r="C4218" t="s">
        <v>43</v>
      </c>
      <c r="D4218" t="s">
        <v>21</v>
      </c>
      <c r="E4218" t="s">
        <v>29</v>
      </c>
      <c r="F4218" s="18">
        <v>42561</v>
      </c>
      <c r="G4218">
        <v>647977769</v>
      </c>
      <c r="H4218" s="18">
        <v>42585</v>
      </c>
      <c r="I4218">
        <v>9876</v>
      </c>
      <c r="J4218">
        <v>651.21</v>
      </c>
      <c r="K4218">
        <v>524.96</v>
      </c>
      <c r="L4218">
        <v>6431349.96</v>
      </c>
      <c r="M4218">
        <v>5184504.96</v>
      </c>
      <c r="N4218">
        <v>1246845</v>
      </c>
    </row>
    <row r="4219" spans="1:14">
      <c r="A4219" t="s">
        <v>40</v>
      </c>
      <c r="B4219" t="s">
        <v>69</v>
      </c>
      <c r="C4219" t="s">
        <v>59</v>
      </c>
      <c r="D4219" t="s">
        <v>21</v>
      </c>
      <c r="E4219" t="s">
        <v>37</v>
      </c>
      <c r="F4219" s="18">
        <v>40886</v>
      </c>
      <c r="G4219">
        <v>281151568</v>
      </c>
      <c r="H4219" s="18">
        <v>40930</v>
      </c>
      <c r="I4219">
        <v>7852</v>
      </c>
      <c r="J4219">
        <v>9.33</v>
      </c>
      <c r="K4219">
        <v>6.92</v>
      </c>
      <c r="L4219">
        <v>73259.16</v>
      </c>
      <c r="M4219">
        <v>54335.839999999997</v>
      </c>
      <c r="N4219">
        <v>18923.32</v>
      </c>
    </row>
    <row r="4220" spans="1:14">
      <c r="A4220" t="s">
        <v>34</v>
      </c>
      <c r="B4220" t="s">
        <v>212</v>
      </c>
      <c r="C4220" t="s">
        <v>20</v>
      </c>
      <c r="D4220" t="s">
        <v>17</v>
      </c>
      <c r="E4220" t="s">
        <v>37</v>
      </c>
      <c r="F4220" s="18">
        <v>42151</v>
      </c>
      <c r="G4220">
        <v>433278310</v>
      </c>
      <c r="H4220" s="18">
        <v>42163</v>
      </c>
      <c r="I4220">
        <v>5535</v>
      </c>
      <c r="J4220">
        <v>152.58000000000001</v>
      </c>
      <c r="K4220">
        <v>97.44</v>
      </c>
      <c r="L4220">
        <v>844530.3</v>
      </c>
      <c r="M4220">
        <v>539330.4</v>
      </c>
      <c r="N4220">
        <v>305199.90000000002</v>
      </c>
    </row>
    <row r="4221" spans="1:14">
      <c r="A4221" t="s">
        <v>53</v>
      </c>
      <c r="B4221" t="s">
        <v>210</v>
      </c>
      <c r="C4221" t="s">
        <v>36</v>
      </c>
      <c r="D4221" t="s">
        <v>21</v>
      </c>
      <c r="E4221" t="s">
        <v>18</v>
      </c>
      <c r="F4221" s="18">
        <v>40627</v>
      </c>
      <c r="G4221">
        <v>848156821</v>
      </c>
      <c r="H4221" s="18">
        <v>40674</v>
      </c>
      <c r="I4221">
        <v>7306</v>
      </c>
      <c r="J4221">
        <v>109.28</v>
      </c>
      <c r="K4221">
        <v>35.840000000000003</v>
      </c>
      <c r="L4221">
        <v>798399.68</v>
      </c>
      <c r="M4221">
        <v>261847.04000000001</v>
      </c>
      <c r="N4221">
        <v>536552.64</v>
      </c>
    </row>
    <row r="4222" spans="1:14">
      <c r="A4222" t="s">
        <v>40</v>
      </c>
      <c r="B4222" t="s">
        <v>166</v>
      </c>
      <c r="C4222" t="s">
        <v>20</v>
      </c>
      <c r="D4222" t="s">
        <v>21</v>
      </c>
      <c r="E4222" t="s">
        <v>18</v>
      </c>
      <c r="F4222" s="18">
        <v>42034</v>
      </c>
      <c r="G4222">
        <v>889898431</v>
      </c>
      <c r="H4222" s="18">
        <v>42063</v>
      </c>
      <c r="I4222">
        <v>9576</v>
      </c>
      <c r="J4222">
        <v>152.58000000000001</v>
      </c>
      <c r="K4222">
        <v>97.44</v>
      </c>
      <c r="L4222">
        <v>1461106.08</v>
      </c>
      <c r="M4222">
        <v>933085.44</v>
      </c>
      <c r="N4222">
        <v>528020.64</v>
      </c>
    </row>
    <row r="4223" spans="1:14">
      <c r="A4223" t="s">
        <v>26</v>
      </c>
      <c r="B4223" t="s">
        <v>75</v>
      </c>
      <c r="C4223" t="s">
        <v>33</v>
      </c>
      <c r="D4223" t="s">
        <v>17</v>
      </c>
      <c r="E4223" t="s">
        <v>22</v>
      </c>
      <c r="F4223" s="18">
        <v>42804</v>
      </c>
      <c r="G4223">
        <v>892926967</v>
      </c>
      <c r="H4223" s="18">
        <v>42832</v>
      </c>
      <c r="I4223">
        <v>5787</v>
      </c>
      <c r="J4223">
        <v>81.73</v>
      </c>
      <c r="K4223">
        <v>56.67</v>
      </c>
      <c r="L4223">
        <v>472971.51</v>
      </c>
      <c r="M4223">
        <v>327949.28999999998</v>
      </c>
      <c r="N4223">
        <v>145022.22</v>
      </c>
    </row>
    <row r="4224" spans="1:14">
      <c r="A4224" t="s">
        <v>26</v>
      </c>
      <c r="B4224" t="s">
        <v>75</v>
      </c>
      <c r="C4224" t="s">
        <v>79</v>
      </c>
      <c r="D4224" t="s">
        <v>17</v>
      </c>
      <c r="E4224" t="s">
        <v>22</v>
      </c>
      <c r="F4224" s="18">
        <v>42522</v>
      </c>
      <c r="G4224">
        <v>811978757</v>
      </c>
      <c r="H4224" s="18">
        <v>42547</v>
      </c>
      <c r="I4224">
        <v>1413</v>
      </c>
      <c r="J4224">
        <v>668.27</v>
      </c>
      <c r="K4224">
        <v>502.54</v>
      </c>
      <c r="L4224">
        <v>944265.51</v>
      </c>
      <c r="M4224">
        <v>710089.02</v>
      </c>
      <c r="N4224">
        <v>234176.49</v>
      </c>
    </row>
    <row r="4225" spans="1:14">
      <c r="A4225" t="s">
        <v>14</v>
      </c>
      <c r="B4225" t="s">
        <v>220</v>
      </c>
      <c r="C4225" t="s">
        <v>59</v>
      </c>
      <c r="D4225" t="s">
        <v>21</v>
      </c>
      <c r="E4225" t="s">
        <v>22</v>
      </c>
      <c r="F4225" s="18">
        <v>42545</v>
      </c>
      <c r="G4225">
        <v>672102630</v>
      </c>
      <c r="H4225" s="18">
        <v>42589</v>
      </c>
      <c r="I4225">
        <v>8959</v>
      </c>
      <c r="J4225">
        <v>9.33</v>
      </c>
      <c r="K4225">
        <v>6.92</v>
      </c>
      <c r="L4225">
        <v>83587.47</v>
      </c>
      <c r="M4225">
        <v>61996.28</v>
      </c>
      <c r="N4225">
        <v>21591.19</v>
      </c>
    </row>
    <row r="4226" spans="1:14">
      <c r="A4226" t="s">
        <v>23</v>
      </c>
      <c r="B4226" t="s">
        <v>24</v>
      </c>
      <c r="C4226" t="s">
        <v>28</v>
      </c>
      <c r="D4226" t="s">
        <v>17</v>
      </c>
      <c r="E4226" t="s">
        <v>22</v>
      </c>
      <c r="F4226" s="18">
        <v>41853</v>
      </c>
      <c r="G4226">
        <v>118659913</v>
      </c>
      <c r="H4226" s="18">
        <v>41868</v>
      </c>
      <c r="I4226">
        <v>2960</v>
      </c>
      <c r="J4226">
        <v>205.7</v>
      </c>
      <c r="K4226">
        <v>117.11</v>
      </c>
      <c r="L4226">
        <v>608872</v>
      </c>
      <c r="M4226">
        <v>346645.6</v>
      </c>
      <c r="N4226">
        <v>262226.40000000002</v>
      </c>
    </row>
    <row r="4227" spans="1:14">
      <c r="A4227" t="s">
        <v>23</v>
      </c>
      <c r="B4227" t="s">
        <v>83</v>
      </c>
      <c r="C4227" t="s">
        <v>16</v>
      </c>
      <c r="D4227" t="s">
        <v>17</v>
      </c>
      <c r="E4227" t="s">
        <v>29</v>
      </c>
      <c r="F4227" s="18">
        <v>41200</v>
      </c>
      <c r="G4227">
        <v>667324435</v>
      </c>
      <c r="H4227" s="18">
        <v>41213</v>
      </c>
      <c r="I4227">
        <v>4985</v>
      </c>
      <c r="J4227">
        <v>255.28</v>
      </c>
      <c r="K4227">
        <v>159.41999999999999</v>
      </c>
      <c r="L4227">
        <v>1272570.8</v>
      </c>
      <c r="M4227">
        <v>794708.7</v>
      </c>
      <c r="N4227">
        <v>477862.1</v>
      </c>
    </row>
    <row r="4228" spans="1:14">
      <c r="A4228" t="s">
        <v>26</v>
      </c>
      <c r="B4228" t="s">
        <v>151</v>
      </c>
      <c r="C4228" t="s">
        <v>36</v>
      </c>
      <c r="D4228" t="s">
        <v>17</v>
      </c>
      <c r="E4228" t="s">
        <v>22</v>
      </c>
      <c r="F4228" s="18">
        <v>41726</v>
      </c>
      <c r="G4228">
        <v>754082524</v>
      </c>
      <c r="H4228" s="18">
        <v>41750</v>
      </c>
      <c r="I4228">
        <v>8631</v>
      </c>
      <c r="J4228">
        <v>109.28</v>
      </c>
      <c r="K4228">
        <v>35.840000000000003</v>
      </c>
      <c r="L4228">
        <v>943195.68</v>
      </c>
      <c r="M4228">
        <v>309335.03999999998</v>
      </c>
      <c r="N4228">
        <v>633860.64</v>
      </c>
    </row>
    <row r="4229" spans="1:14">
      <c r="A4229" t="s">
        <v>23</v>
      </c>
      <c r="B4229" t="s">
        <v>112</v>
      </c>
      <c r="C4229" t="s">
        <v>16</v>
      </c>
      <c r="D4229" t="s">
        <v>17</v>
      </c>
      <c r="E4229" t="s">
        <v>22</v>
      </c>
      <c r="F4229" s="18">
        <v>40812</v>
      </c>
      <c r="G4229">
        <v>685233008</v>
      </c>
      <c r="H4229" s="18">
        <v>40833</v>
      </c>
      <c r="I4229">
        <v>4529</v>
      </c>
      <c r="J4229">
        <v>255.28</v>
      </c>
      <c r="K4229">
        <v>159.41999999999999</v>
      </c>
      <c r="L4229">
        <v>1156163.1200000001</v>
      </c>
      <c r="M4229">
        <v>722013.18</v>
      </c>
      <c r="N4229">
        <v>434149.94</v>
      </c>
    </row>
    <row r="4230" spans="1:14">
      <c r="A4230" t="s">
        <v>26</v>
      </c>
      <c r="B4230" t="s">
        <v>180</v>
      </c>
      <c r="C4230" t="s">
        <v>45</v>
      </c>
      <c r="D4230" t="s">
        <v>21</v>
      </c>
      <c r="E4230" t="s">
        <v>22</v>
      </c>
      <c r="F4230" s="18">
        <v>41760</v>
      </c>
      <c r="G4230">
        <v>387387216</v>
      </c>
      <c r="H4230" s="18">
        <v>41801</v>
      </c>
      <c r="I4230">
        <v>5341</v>
      </c>
      <c r="J4230">
        <v>437.2</v>
      </c>
      <c r="K4230">
        <v>263.33</v>
      </c>
      <c r="L4230">
        <v>2335085.2000000002</v>
      </c>
      <c r="M4230">
        <v>1406445.53</v>
      </c>
      <c r="N4230">
        <v>928639.67</v>
      </c>
    </row>
    <row r="4231" spans="1:14">
      <c r="A4231" t="s">
        <v>23</v>
      </c>
      <c r="B4231" t="s">
        <v>125</v>
      </c>
      <c r="C4231" t="s">
        <v>25</v>
      </c>
      <c r="D4231" t="s">
        <v>17</v>
      </c>
      <c r="E4231" t="s">
        <v>37</v>
      </c>
      <c r="F4231" s="18">
        <v>41347</v>
      </c>
      <c r="G4231">
        <v>757468974</v>
      </c>
      <c r="H4231" s="18">
        <v>41356</v>
      </c>
      <c r="I4231">
        <v>757</v>
      </c>
      <c r="J4231">
        <v>47.45</v>
      </c>
      <c r="K4231">
        <v>31.79</v>
      </c>
      <c r="L4231">
        <v>35919.65</v>
      </c>
      <c r="M4231">
        <v>24065.03</v>
      </c>
      <c r="N4231">
        <v>11854.62</v>
      </c>
    </row>
    <row r="4232" spans="1:14">
      <c r="A4232" t="s">
        <v>23</v>
      </c>
      <c r="B4232" t="s">
        <v>82</v>
      </c>
      <c r="C4232" t="s">
        <v>50</v>
      </c>
      <c r="D4232" t="s">
        <v>17</v>
      </c>
      <c r="E4232" t="s">
        <v>37</v>
      </c>
      <c r="F4232" s="18">
        <v>42270</v>
      </c>
      <c r="G4232">
        <v>512714612</v>
      </c>
      <c r="H4232" s="18">
        <v>42286</v>
      </c>
      <c r="I4232">
        <v>2502</v>
      </c>
      <c r="J4232">
        <v>421.89</v>
      </c>
      <c r="K4232">
        <v>364.69</v>
      </c>
      <c r="L4232">
        <v>1055568.78</v>
      </c>
      <c r="M4232">
        <v>912454.38</v>
      </c>
      <c r="N4232">
        <v>143114.4</v>
      </c>
    </row>
    <row r="4233" spans="1:14">
      <c r="A4233" t="s">
        <v>14</v>
      </c>
      <c r="B4233" t="s">
        <v>185</v>
      </c>
      <c r="C4233" t="s">
        <v>71</v>
      </c>
      <c r="D4233" t="s">
        <v>17</v>
      </c>
      <c r="E4233" t="s">
        <v>37</v>
      </c>
      <c r="F4233" s="18">
        <v>40700</v>
      </c>
      <c r="G4233">
        <v>240672957</v>
      </c>
      <c r="H4233" s="18">
        <v>40738</v>
      </c>
      <c r="I4233">
        <v>9331</v>
      </c>
      <c r="J4233">
        <v>154.06</v>
      </c>
      <c r="K4233">
        <v>90.93</v>
      </c>
      <c r="L4233">
        <v>1437533.86</v>
      </c>
      <c r="M4233">
        <v>848467.83</v>
      </c>
      <c r="N4233">
        <v>589066.03</v>
      </c>
    </row>
    <row r="4234" spans="1:14">
      <c r="A4234" t="s">
        <v>31</v>
      </c>
      <c r="B4234" t="s">
        <v>133</v>
      </c>
      <c r="C4234" t="s">
        <v>33</v>
      </c>
      <c r="D4234" t="s">
        <v>17</v>
      </c>
      <c r="E4234" t="s">
        <v>29</v>
      </c>
      <c r="F4234" s="18">
        <v>41494</v>
      </c>
      <c r="G4234">
        <v>149205338</v>
      </c>
      <c r="H4234" s="18">
        <v>41507</v>
      </c>
      <c r="I4234">
        <v>2030</v>
      </c>
      <c r="J4234">
        <v>81.73</v>
      </c>
      <c r="K4234">
        <v>56.67</v>
      </c>
      <c r="L4234">
        <v>165911.9</v>
      </c>
      <c r="M4234">
        <v>115040.1</v>
      </c>
      <c r="N4234">
        <v>50871.8</v>
      </c>
    </row>
    <row r="4235" spans="1:14">
      <c r="A4235" t="s">
        <v>23</v>
      </c>
      <c r="B4235" t="s">
        <v>218</v>
      </c>
      <c r="C4235" t="s">
        <v>50</v>
      </c>
      <c r="D4235" t="s">
        <v>21</v>
      </c>
      <c r="E4235" t="s">
        <v>18</v>
      </c>
      <c r="F4235" s="18">
        <v>40220</v>
      </c>
      <c r="G4235">
        <v>516485583</v>
      </c>
      <c r="H4235" s="18">
        <v>40243</v>
      </c>
      <c r="I4235">
        <v>8416</v>
      </c>
      <c r="J4235">
        <v>421.89</v>
      </c>
      <c r="K4235">
        <v>364.69</v>
      </c>
      <c r="L4235">
        <v>3550626.24</v>
      </c>
      <c r="M4235">
        <v>3069231.04</v>
      </c>
      <c r="N4235">
        <v>481395.20000000001</v>
      </c>
    </row>
    <row r="4236" spans="1:14">
      <c r="A4236" t="s">
        <v>31</v>
      </c>
      <c r="B4236" t="s">
        <v>73</v>
      </c>
      <c r="C4236" t="s">
        <v>16</v>
      </c>
      <c r="D4236" t="s">
        <v>21</v>
      </c>
      <c r="E4236" t="s">
        <v>29</v>
      </c>
      <c r="F4236" s="18">
        <v>41130</v>
      </c>
      <c r="G4236">
        <v>341000020</v>
      </c>
      <c r="H4236" s="18">
        <v>41139</v>
      </c>
      <c r="I4236">
        <v>8339</v>
      </c>
      <c r="J4236">
        <v>255.28</v>
      </c>
      <c r="K4236">
        <v>159.41999999999999</v>
      </c>
      <c r="L4236">
        <v>2128779.92</v>
      </c>
      <c r="M4236">
        <v>1329403.3799999999</v>
      </c>
      <c r="N4236">
        <v>799376.54</v>
      </c>
    </row>
    <row r="4237" spans="1:14">
      <c r="A4237" t="s">
        <v>23</v>
      </c>
      <c r="B4237" t="s">
        <v>147</v>
      </c>
      <c r="C4237" t="s">
        <v>71</v>
      </c>
      <c r="D4237" t="s">
        <v>17</v>
      </c>
      <c r="E4237" t="s">
        <v>37</v>
      </c>
      <c r="F4237" s="18">
        <v>41950</v>
      </c>
      <c r="G4237">
        <v>491547477</v>
      </c>
      <c r="H4237" s="18">
        <v>41950</v>
      </c>
      <c r="I4237">
        <v>8676</v>
      </c>
      <c r="J4237">
        <v>154.06</v>
      </c>
      <c r="K4237">
        <v>90.93</v>
      </c>
      <c r="L4237">
        <v>1336624.56</v>
      </c>
      <c r="M4237">
        <v>788908.68</v>
      </c>
      <c r="N4237">
        <v>547715.88</v>
      </c>
    </row>
    <row r="4238" spans="1:14">
      <c r="A4238" t="s">
        <v>31</v>
      </c>
      <c r="B4238" t="s">
        <v>223</v>
      </c>
      <c r="C4238" t="s">
        <v>71</v>
      </c>
      <c r="D4238" t="s">
        <v>21</v>
      </c>
      <c r="E4238" t="s">
        <v>18</v>
      </c>
      <c r="F4238" s="18">
        <v>40797</v>
      </c>
      <c r="G4238">
        <v>557239282</v>
      </c>
      <c r="H4238" s="18">
        <v>40838</v>
      </c>
      <c r="I4238">
        <v>8341</v>
      </c>
      <c r="J4238">
        <v>154.06</v>
      </c>
      <c r="K4238">
        <v>90.93</v>
      </c>
      <c r="L4238">
        <v>1285014.46</v>
      </c>
      <c r="M4238">
        <v>758447.13</v>
      </c>
      <c r="N4238">
        <v>526567.32999999996</v>
      </c>
    </row>
    <row r="4239" spans="1:14">
      <c r="A4239" t="s">
        <v>14</v>
      </c>
      <c r="B4239" t="s">
        <v>19</v>
      </c>
      <c r="C4239" t="s">
        <v>20</v>
      </c>
      <c r="D4239" t="s">
        <v>21</v>
      </c>
      <c r="E4239" t="s">
        <v>22</v>
      </c>
      <c r="F4239" s="18">
        <v>40325</v>
      </c>
      <c r="G4239">
        <v>197499263</v>
      </c>
      <c r="H4239" s="18">
        <v>40337</v>
      </c>
      <c r="I4239">
        <v>3276</v>
      </c>
      <c r="J4239">
        <v>152.58000000000001</v>
      </c>
      <c r="K4239">
        <v>97.44</v>
      </c>
      <c r="L4239">
        <v>499852.08</v>
      </c>
      <c r="M4239">
        <v>319213.44</v>
      </c>
      <c r="N4239">
        <v>180638.64</v>
      </c>
    </row>
    <row r="4240" spans="1:14">
      <c r="A4240" t="s">
        <v>31</v>
      </c>
      <c r="B4240" t="s">
        <v>177</v>
      </c>
      <c r="C4240" t="s">
        <v>33</v>
      </c>
      <c r="D4240" t="s">
        <v>21</v>
      </c>
      <c r="E4240" t="s">
        <v>29</v>
      </c>
      <c r="F4240" s="18">
        <v>40811</v>
      </c>
      <c r="G4240">
        <v>492063748</v>
      </c>
      <c r="H4240" s="18">
        <v>40821</v>
      </c>
      <c r="I4240">
        <v>1453</v>
      </c>
      <c r="J4240">
        <v>81.73</v>
      </c>
      <c r="K4240">
        <v>56.67</v>
      </c>
      <c r="L4240">
        <v>118753.69</v>
      </c>
      <c r="M4240">
        <v>82341.509999999995</v>
      </c>
      <c r="N4240">
        <v>36412.18</v>
      </c>
    </row>
    <row r="4241" spans="1:14">
      <c r="A4241" t="s">
        <v>31</v>
      </c>
      <c r="B4241" t="s">
        <v>42</v>
      </c>
      <c r="C4241" t="s">
        <v>71</v>
      </c>
      <c r="D4241" t="s">
        <v>17</v>
      </c>
      <c r="E4241" t="s">
        <v>37</v>
      </c>
      <c r="F4241" s="18">
        <v>41537</v>
      </c>
      <c r="G4241">
        <v>790981566</v>
      </c>
      <c r="H4241" s="18">
        <v>41555</v>
      </c>
      <c r="I4241">
        <v>7878</v>
      </c>
      <c r="J4241">
        <v>154.06</v>
      </c>
      <c r="K4241">
        <v>90.93</v>
      </c>
      <c r="L4241">
        <v>1213684.68</v>
      </c>
      <c r="M4241">
        <v>716346.54</v>
      </c>
      <c r="N4241">
        <v>497338.14</v>
      </c>
    </row>
    <row r="4242" spans="1:14">
      <c r="A4242" t="s">
        <v>14</v>
      </c>
      <c r="B4242" t="s">
        <v>211</v>
      </c>
      <c r="C4242" t="s">
        <v>79</v>
      </c>
      <c r="D4242" t="s">
        <v>21</v>
      </c>
      <c r="E4242" t="s">
        <v>22</v>
      </c>
      <c r="F4242" s="18">
        <v>42175</v>
      </c>
      <c r="G4242">
        <v>964614045</v>
      </c>
      <c r="H4242" s="18">
        <v>42206</v>
      </c>
      <c r="I4242">
        <v>9587</v>
      </c>
      <c r="J4242">
        <v>668.27</v>
      </c>
      <c r="K4242">
        <v>502.54</v>
      </c>
      <c r="L4242">
        <v>6406704.4900000002</v>
      </c>
      <c r="M4242">
        <v>4817850.9800000004</v>
      </c>
      <c r="N4242">
        <v>1588853.51</v>
      </c>
    </row>
    <row r="4243" spans="1:14">
      <c r="A4243" t="s">
        <v>40</v>
      </c>
      <c r="B4243" t="s">
        <v>114</v>
      </c>
      <c r="C4243" t="s">
        <v>59</v>
      </c>
      <c r="D4243" t="s">
        <v>21</v>
      </c>
      <c r="E4243" t="s">
        <v>37</v>
      </c>
      <c r="F4243" s="18">
        <v>41404</v>
      </c>
      <c r="G4243">
        <v>953635013</v>
      </c>
      <c r="H4243" s="18">
        <v>41439</v>
      </c>
      <c r="I4243">
        <v>647</v>
      </c>
      <c r="J4243">
        <v>9.33</v>
      </c>
      <c r="K4243">
        <v>6.92</v>
      </c>
      <c r="L4243">
        <v>6036.51</v>
      </c>
      <c r="M4243">
        <v>4477.24</v>
      </c>
      <c r="N4243">
        <v>1559.27</v>
      </c>
    </row>
    <row r="4244" spans="1:14">
      <c r="A4244" t="s">
        <v>40</v>
      </c>
      <c r="B4244" t="s">
        <v>156</v>
      </c>
      <c r="C4244" t="s">
        <v>71</v>
      </c>
      <c r="D4244" t="s">
        <v>21</v>
      </c>
      <c r="E4244" t="s">
        <v>29</v>
      </c>
      <c r="F4244" s="18">
        <v>41055</v>
      </c>
      <c r="G4244">
        <v>319030797</v>
      </c>
      <c r="H4244" s="18">
        <v>41083</v>
      </c>
      <c r="I4244">
        <v>7157</v>
      </c>
      <c r="J4244">
        <v>154.06</v>
      </c>
      <c r="K4244">
        <v>90.93</v>
      </c>
      <c r="L4244">
        <v>1102607.42</v>
      </c>
      <c r="M4244">
        <v>650786.01</v>
      </c>
      <c r="N4244">
        <v>451821.41</v>
      </c>
    </row>
    <row r="4245" spans="1:14">
      <c r="A4245" t="s">
        <v>14</v>
      </c>
      <c r="B4245" t="s">
        <v>185</v>
      </c>
      <c r="C4245" t="s">
        <v>50</v>
      </c>
      <c r="D4245" t="s">
        <v>17</v>
      </c>
      <c r="E4245" t="s">
        <v>22</v>
      </c>
      <c r="F4245" s="18">
        <v>41967</v>
      </c>
      <c r="G4245">
        <v>492100226</v>
      </c>
      <c r="H4245" s="18">
        <v>42015</v>
      </c>
      <c r="I4245">
        <v>2247</v>
      </c>
      <c r="J4245">
        <v>421.89</v>
      </c>
      <c r="K4245">
        <v>364.69</v>
      </c>
      <c r="L4245">
        <v>947986.83</v>
      </c>
      <c r="M4245">
        <v>819458.43</v>
      </c>
      <c r="N4245">
        <v>128528.4</v>
      </c>
    </row>
    <row r="4246" spans="1:14">
      <c r="A4246" t="s">
        <v>14</v>
      </c>
      <c r="B4246" t="s">
        <v>48</v>
      </c>
      <c r="C4246" t="s">
        <v>25</v>
      </c>
      <c r="D4246" t="s">
        <v>21</v>
      </c>
      <c r="E4246" t="s">
        <v>18</v>
      </c>
      <c r="F4246" s="18">
        <v>42603</v>
      </c>
      <c r="G4246">
        <v>724454629</v>
      </c>
      <c r="H4246" s="18">
        <v>42645</v>
      </c>
      <c r="I4246">
        <v>1079</v>
      </c>
      <c r="J4246">
        <v>47.45</v>
      </c>
      <c r="K4246">
        <v>31.79</v>
      </c>
      <c r="L4246">
        <v>51198.55</v>
      </c>
      <c r="M4246">
        <v>34301.410000000003</v>
      </c>
      <c r="N4246">
        <v>16897.14</v>
      </c>
    </row>
    <row r="4247" spans="1:14">
      <c r="A4247" t="s">
        <v>40</v>
      </c>
      <c r="B4247" t="s">
        <v>117</v>
      </c>
      <c r="C4247" t="s">
        <v>25</v>
      </c>
      <c r="D4247" t="s">
        <v>21</v>
      </c>
      <c r="E4247" t="s">
        <v>18</v>
      </c>
      <c r="F4247" s="18">
        <v>40430</v>
      </c>
      <c r="G4247">
        <v>338017833</v>
      </c>
      <c r="H4247" s="18">
        <v>40479</v>
      </c>
      <c r="I4247">
        <v>5843</v>
      </c>
      <c r="J4247">
        <v>47.45</v>
      </c>
      <c r="K4247">
        <v>31.79</v>
      </c>
      <c r="L4247">
        <v>277250.34999999998</v>
      </c>
      <c r="M4247">
        <v>185748.97</v>
      </c>
      <c r="N4247">
        <v>91501.38</v>
      </c>
    </row>
    <row r="4248" spans="1:14">
      <c r="A4248" t="s">
        <v>31</v>
      </c>
      <c r="B4248" t="s">
        <v>44</v>
      </c>
      <c r="C4248" t="s">
        <v>33</v>
      </c>
      <c r="D4248" t="s">
        <v>17</v>
      </c>
      <c r="E4248" t="s">
        <v>18</v>
      </c>
      <c r="F4248" s="18">
        <v>41602</v>
      </c>
      <c r="G4248">
        <v>975026166</v>
      </c>
      <c r="H4248" s="18">
        <v>41623</v>
      </c>
      <c r="I4248">
        <v>765</v>
      </c>
      <c r="J4248">
        <v>81.73</v>
      </c>
      <c r="K4248">
        <v>56.67</v>
      </c>
      <c r="L4248">
        <v>62523.45</v>
      </c>
      <c r="M4248">
        <v>43352.55</v>
      </c>
      <c r="N4248">
        <v>19170.900000000001</v>
      </c>
    </row>
    <row r="4249" spans="1:14">
      <c r="A4249" t="s">
        <v>40</v>
      </c>
      <c r="B4249" t="s">
        <v>135</v>
      </c>
      <c r="C4249" t="s">
        <v>28</v>
      </c>
      <c r="D4249" t="s">
        <v>17</v>
      </c>
      <c r="E4249" t="s">
        <v>22</v>
      </c>
      <c r="F4249" s="18">
        <v>40216</v>
      </c>
      <c r="G4249">
        <v>748028457</v>
      </c>
      <c r="H4249" s="18">
        <v>40263</v>
      </c>
      <c r="I4249">
        <v>7098</v>
      </c>
      <c r="J4249">
        <v>205.7</v>
      </c>
      <c r="K4249">
        <v>117.11</v>
      </c>
      <c r="L4249">
        <v>1460058.6</v>
      </c>
      <c r="M4249">
        <v>831246.78</v>
      </c>
      <c r="N4249">
        <v>628811.81999999995</v>
      </c>
    </row>
    <row r="4250" spans="1:14">
      <c r="A4250" t="s">
        <v>40</v>
      </c>
      <c r="B4250" t="s">
        <v>69</v>
      </c>
      <c r="C4250" t="s">
        <v>59</v>
      </c>
      <c r="D4250" t="s">
        <v>17</v>
      </c>
      <c r="E4250" t="s">
        <v>29</v>
      </c>
      <c r="F4250" s="18">
        <v>41822</v>
      </c>
      <c r="G4250">
        <v>989886033</v>
      </c>
      <c r="H4250" s="18">
        <v>41852</v>
      </c>
      <c r="I4250">
        <v>8129</v>
      </c>
      <c r="J4250">
        <v>9.33</v>
      </c>
      <c r="K4250">
        <v>6.92</v>
      </c>
      <c r="L4250">
        <v>75843.570000000007</v>
      </c>
      <c r="M4250">
        <v>56252.68</v>
      </c>
      <c r="N4250">
        <v>19590.89</v>
      </c>
    </row>
    <row r="4251" spans="1:14">
      <c r="A4251" t="s">
        <v>40</v>
      </c>
      <c r="B4251" t="s">
        <v>165</v>
      </c>
      <c r="C4251" t="s">
        <v>45</v>
      </c>
      <c r="D4251" t="s">
        <v>21</v>
      </c>
      <c r="E4251" t="s">
        <v>22</v>
      </c>
      <c r="F4251" s="18">
        <v>42676</v>
      </c>
      <c r="G4251">
        <v>403772723</v>
      </c>
      <c r="H4251" s="18">
        <v>42687</v>
      </c>
      <c r="I4251">
        <v>4176</v>
      </c>
      <c r="J4251">
        <v>437.2</v>
      </c>
      <c r="K4251">
        <v>263.33</v>
      </c>
      <c r="L4251">
        <v>1825747.2</v>
      </c>
      <c r="M4251">
        <v>1099666.08</v>
      </c>
      <c r="N4251">
        <v>726081.12</v>
      </c>
    </row>
    <row r="4252" spans="1:14">
      <c r="A4252" t="s">
        <v>34</v>
      </c>
      <c r="B4252" t="s">
        <v>195</v>
      </c>
      <c r="C4252" t="s">
        <v>50</v>
      </c>
      <c r="D4252" t="s">
        <v>17</v>
      </c>
      <c r="E4252" t="s">
        <v>37</v>
      </c>
      <c r="F4252" s="18">
        <v>42193</v>
      </c>
      <c r="G4252">
        <v>913174855</v>
      </c>
      <c r="H4252" s="18">
        <v>42239</v>
      </c>
      <c r="I4252">
        <v>7587</v>
      </c>
      <c r="J4252">
        <v>421.89</v>
      </c>
      <c r="K4252">
        <v>364.69</v>
      </c>
      <c r="L4252">
        <v>3200879.43</v>
      </c>
      <c r="M4252">
        <v>2766903.03</v>
      </c>
      <c r="N4252">
        <v>433976.4</v>
      </c>
    </row>
    <row r="4253" spans="1:14">
      <c r="A4253" t="s">
        <v>23</v>
      </c>
      <c r="B4253" t="s">
        <v>52</v>
      </c>
      <c r="C4253" t="s">
        <v>59</v>
      </c>
      <c r="D4253" t="s">
        <v>21</v>
      </c>
      <c r="E4253" t="s">
        <v>22</v>
      </c>
      <c r="F4253" s="18">
        <v>41555</v>
      </c>
      <c r="G4253">
        <v>911891257</v>
      </c>
      <c r="H4253" s="18">
        <v>41579</v>
      </c>
      <c r="I4253">
        <v>7742</v>
      </c>
      <c r="J4253">
        <v>9.33</v>
      </c>
      <c r="K4253">
        <v>6.92</v>
      </c>
      <c r="L4253">
        <v>72232.86</v>
      </c>
      <c r="M4253">
        <v>53574.64</v>
      </c>
      <c r="N4253">
        <v>18658.22</v>
      </c>
    </row>
    <row r="4254" spans="1:14">
      <c r="A4254" t="s">
        <v>23</v>
      </c>
      <c r="B4254" t="s">
        <v>98</v>
      </c>
      <c r="C4254" t="s">
        <v>20</v>
      </c>
      <c r="D4254" t="s">
        <v>21</v>
      </c>
      <c r="E4254" t="s">
        <v>29</v>
      </c>
      <c r="F4254" s="18">
        <v>42337</v>
      </c>
      <c r="G4254">
        <v>214033257</v>
      </c>
      <c r="H4254" s="18">
        <v>42341</v>
      </c>
      <c r="I4254">
        <v>6052</v>
      </c>
      <c r="J4254">
        <v>152.58000000000001</v>
      </c>
      <c r="K4254">
        <v>97.44</v>
      </c>
      <c r="L4254">
        <v>923414.16</v>
      </c>
      <c r="M4254">
        <v>589706.88</v>
      </c>
      <c r="N4254">
        <v>333707.28000000003</v>
      </c>
    </row>
    <row r="4255" spans="1:14">
      <c r="A4255" t="s">
        <v>23</v>
      </c>
      <c r="B4255" t="s">
        <v>103</v>
      </c>
      <c r="C4255" t="s">
        <v>28</v>
      </c>
      <c r="D4255" t="s">
        <v>17</v>
      </c>
      <c r="E4255" t="s">
        <v>37</v>
      </c>
      <c r="F4255" s="18">
        <v>42352</v>
      </c>
      <c r="G4255">
        <v>504024684</v>
      </c>
      <c r="H4255" s="18">
        <v>42383</v>
      </c>
      <c r="I4255">
        <v>959</v>
      </c>
      <c r="J4255">
        <v>205.7</v>
      </c>
      <c r="K4255">
        <v>117.11</v>
      </c>
      <c r="L4255">
        <v>197266.3</v>
      </c>
      <c r="M4255">
        <v>112308.49</v>
      </c>
      <c r="N4255">
        <v>84957.81</v>
      </c>
    </row>
    <row r="4256" spans="1:14">
      <c r="A4256" t="s">
        <v>23</v>
      </c>
      <c r="B4256" t="s">
        <v>155</v>
      </c>
      <c r="C4256" t="s">
        <v>71</v>
      </c>
      <c r="D4256" t="s">
        <v>17</v>
      </c>
      <c r="E4256" t="s">
        <v>29</v>
      </c>
      <c r="F4256" s="18">
        <v>42568</v>
      </c>
      <c r="G4256">
        <v>386601865</v>
      </c>
      <c r="H4256" s="18">
        <v>42577</v>
      </c>
      <c r="I4256">
        <v>2938</v>
      </c>
      <c r="J4256">
        <v>154.06</v>
      </c>
      <c r="K4256">
        <v>90.93</v>
      </c>
      <c r="L4256">
        <v>452628.28</v>
      </c>
      <c r="M4256">
        <v>267152.34000000003</v>
      </c>
      <c r="N4256">
        <v>185475.94</v>
      </c>
    </row>
    <row r="4257" spans="1:14">
      <c r="A4257" t="s">
        <v>23</v>
      </c>
      <c r="B4257" t="s">
        <v>175</v>
      </c>
      <c r="C4257" t="s">
        <v>45</v>
      </c>
      <c r="D4257" t="s">
        <v>21</v>
      </c>
      <c r="E4257" t="s">
        <v>22</v>
      </c>
      <c r="F4257" s="18">
        <v>40194</v>
      </c>
      <c r="G4257">
        <v>336813628</v>
      </c>
      <c r="H4257" s="18">
        <v>40232</v>
      </c>
      <c r="I4257">
        <v>9492</v>
      </c>
      <c r="J4257">
        <v>437.2</v>
      </c>
      <c r="K4257">
        <v>263.33</v>
      </c>
      <c r="L4257">
        <v>4149902.4</v>
      </c>
      <c r="M4257">
        <v>2499528.36</v>
      </c>
      <c r="N4257">
        <v>1650374.04</v>
      </c>
    </row>
    <row r="4258" spans="1:14">
      <c r="A4258" t="s">
        <v>26</v>
      </c>
      <c r="B4258" t="s">
        <v>76</v>
      </c>
      <c r="C4258" t="s">
        <v>25</v>
      </c>
      <c r="D4258" t="s">
        <v>21</v>
      </c>
      <c r="E4258" t="s">
        <v>22</v>
      </c>
      <c r="F4258" s="18">
        <v>41125</v>
      </c>
      <c r="G4258">
        <v>450021302</v>
      </c>
      <c r="H4258" s="18">
        <v>41148</v>
      </c>
      <c r="I4258">
        <v>159</v>
      </c>
      <c r="J4258">
        <v>47.45</v>
      </c>
      <c r="K4258">
        <v>31.79</v>
      </c>
      <c r="L4258">
        <v>7544.55</v>
      </c>
      <c r="M4258">
        <v>5054.6099999999997</v>
      </c>
      <c r="N4258">
        <v>2489.94</v>
      </c>
    </row>
    <row r="4259" spans="1:14">
      <c r="A4259" t="s">
        <v>40</v>
      </c>
      <c r="B4259" t="s">
        <v>153</v>
      </c>
      <c r="C4259" t="s">
        <v>25</v>
      </c>
      <c r="D4259" t="s">
        <v>17</v>
      </c>
      <c r="E4259" t="s">
        <v>29</v>
      </c>
      <c r="F4259" s="18">
        <v>41964</v>
      </c>
      <c r="G4259">
        <v>891898715</v>
      </c>
      <c r="H4259" s="18">
        <v>41978</v>
      </c>
      <c r="I4259">
        <v>1505</v>
      </c>
      <c r="J4259">
        <v>47.45</v>
      </c>
      <c r="K4259">
        <v>31.79</v>
      </c>
      <c r="L4259">
        <v>71412.25</v>
      </c>
      <c r="M4259">
        <v>47843.95</v>
      </c>
      <c r="N4259">
        <v>23568.3</v>
      </c>
    </row>
    <row r="4260" spans="1:14">
      <c r="A4260" t="s">
        <v>34</v>
      </c>
      <c r="B4260" t="s">
        <v>95</v>
      </c>
      <c r="C4260" t="s">
        <v>59</v>
      </c>
      <c r="D4260" t="s">
        <v>21</v>
      </c>
      <c r="E4260" t="s">
        <v>29</v>
      </c>
      <c r="F4260" s="18">
        <v>42469</v>
      </c>
      <c r="G4260">
        <v>548432195</v>
      </c>
      <c r="H4260" s="18">
        <v>42491</v>
      </c>
      <c r="I4260">
        <v>2129</v>
      </c>
      <c r="J4260">
        <v>9.33</v>
      </c>
      <c r="K4260">
        <v>6.92</v>
      </c>
      <c r="L4260">
        <v>19863.57</v>
      </c>
      <c r="M4260">
        <v>14732.68</v>
      </c>
      <c r="N4260">
        <v>5130.8900000000003</v>
      </c>
    </row>
    <row r="4261" spans="1:14">
      <c r="A4261" t="s">
        <v>40</v>
      </c>
      <c r="B4261" t="s">
        <v>140</v>
      </c>
      <c r="C4261" t="s">
        <v>59</v>
      </c>
      <c r="D4261" t="s">
        <v>21</v>
      </c>
      <c r="E4261" t="s">
        <v>37</v>
      </c>
      <c r="F4261" s="18">
        <v>41405</v>
      </c>
      <c r="G4261">
        <v>175920569</v>
      </c>
      <c r="H4261" s="18">
        <v>41449</v>
      </c>
      <c r="I4261">
        <v>7661</v>
      </c>
      <c r="J4261">
        <v>9.33</v>
      </c>
      <c r="K4261">
        <v>6.92</v>
      </c>
      <c r="L4261">
        <v>71477.13</v>
      </c>
      <c r="M4261">
        <v>53014.12</v>
      </c>
      <c r="N4261">
        <v>18463.009999999998</v>
      </c>
    </row>
    <row r="4262" spans="1:14">
      <c r="A4262" t="s">
        <v>34</v>
      </c>
      <c r="B4262" t="s">
        <v>199</v>
      </c>
      <c r="C4262" t="s">
        <v>36</v>
      </c>
      <c r="D4262" t="s">
        <v>21</v>
      </c>
      <c r="E4262" t="s">
        <v>37</v>
      </c>
      <c r="F4262" s="18">
        <v>40691</v>
      </c>
      <c r="G4262">
        <v>150975167</v>
      </c>
      <c r="H4262" s="18">
        <v>40735</v>
      </c>
      <c r="I4262">
        <v>5762</v>
      </c>
      <c r="J4262">
        <v>109.28</v>
      </c>
      <c r="K4262">
        <v>35.840000000000003</v>
      </c>
      <c r="L4262">
        <v>629671.36</v>
      </c>
      <c r="M4262">
        <v>206510.07999999999</v>
      </c>
      <c r="N4262">
        <v>423161.28</v>
      </c>
    </row>
    <row r="4263" spans="1:14">
      <c r="A4263" t="s">
        <v>40</v>
      </c>
      <c r="B4263" t="s">
        <v>86</v>
      </c>
      <c r="C4263" t="s">
        <v>25</v>
      </c>
      <c r="D4263" t="s">
        <v>21</v>
      </c>
      <c r="E4263" t="s">
        <v>18</v>
      </c>
      <c r="F4263" s="18">
        <v>41252</v>
      </c>
      <c r="G4263">
        <v>920519816</v>
      </c>
      <c r="H4263" s="18">
        <v>41273</v>
      </c>
      <c r="I4263">
        <v>1125</v>
      </c>
      <c r="J4263">
        <v>47.45</v>
      </c>
      <c r="K4263">
        <v>31.79</v>
      </c>
      <c r="L4263">
        <v>53381.25</v>
      </c>
      <c r="M4263">
        <v>35763.75</v>
      </c>
      <c r="N4263">
        <v>17617.5</v>
      </c>
    </row>
    <row r="4264" spans="1:14">
      <c r="A4264" t="s">
        <v>26</v>
      </c>
      <c r="B4264" t="s">
        <v>204</v>
      </c>
      <c r="C4264" t="s">
        <v>50</v>
      </c>
      <c r="D4264" t="s">
        <v>17</v>
      </c>
      <c r="E4264" t="s">
        <v>22</v>
      </c>
      <c r="F4264" s="18">
        <v>41636</v>
      </c>
      <c r="G4264">
        <v>751790845</v>
      </c>
      <c r="H4264" s="18">
        <v>41676</v>
      </c>
      <c r="I4264">
        <v>472</v>
      </c>
      <c r="J4264">
        <v>421.89</v>
      </c>
      <c r="K4264">
        <v>364.69</v>
      </c>
      <c r="L4264">
        <v>199132.08</v>
      </c>
      <c r="M4264">
        <v>172133.68</v>
      </c>
      <c r="N4264">
        <v>26998.400000000001</v>
      </c>
    </row>
    <row r="4265" spans="1:14">
      <c r="A4265" t="s">
        <v>14</v>
      </c>
      <c r="B4265" t="s">
        <v>185</v>
      </c>
      <c r="C4265" t="s">
        <v>50</v>
      </c>
      <c r="D4265" t="s">
        <v>17</v>
      </c>
      <c r="E4265" t="s">
        <v>18</v>
      </c>
      <c r="F4265" s="18">
        <v>42163</v>
      </c>
      <c r="G4265">
        <v>682337081</v>
      </c>
      <c r="H4265" s="18">
        <v>42165</v>
      </c>
      <c r="I4265">
        <v>7560</v>
      </c>
      <c r="J4265">
        <v>421.89</v>
      </c>
      <c r="K4265">
        <v>364.69</v>
      </c>
      <c r="L4265">
        <v>3189488.4</v>
      </c>
      <c r="M4265">
        <v>2757056.4</v>
      </c>
      <c r="N4265">
        <v>432432</v>
      </c>
    </row>
    <row r="4266" spans="1:14">
      <c r="A4266" t="s">
        <v>14</v>
      </c>
      <c r="B4266" t="s">
        <v>115</v>
      </c>
      <c r="C4266" t="s">
        <v>50</v>
      </c>
      <c r="D4266" t="s">
        <v>17</v>
      </c>
      <c r="E4266" t="s">
        <v>37</v>
      </c>
      <c r="F4266" s="18">
        <v>40777</v>
      </c>
      <c r="G4266">
        <v>470019853</v>
      </c>
      <c r="H4266" s="18">
        <v>40800</v>
      </c>
      <c r="I4266">
        <v>8174</v>
      </c>
      <c r="J4266">
        <v>421.89</v>
      </c>
      <c r="K4266">
        <v>364.69</v>
      </c>
      <c r="L4266">
        <v>3448528.86</v>
      </c>
      <c r="M4266">
        <v>2980976.06</v>
      </c>
      <c r="N4266">
        <v>467552.8</v>
      </c>
    </row>
    <row r="4267" spans="1:14">
      <c r="A4267" t="s">
        <v>40</v>
      </c>
      <c r="B4267" t="s">
        <v>188</v>
      </c>
      <c r="C4267" t="s">
        <v>59</v>
      </c>
      <c r="D4267" t="s">
        <v>21</v>
      </c>
      <c r="E4267" t="s">
        <v>37</v>
      </c>
      <c r="F4267" s="18">
        <v>42723</v>
      </c>
      <c r="G4267">
        <v>843012988</v>
      </c>
      <c r="H4267" s="18">
        <v>42730</v>
      </c>
      <c r="I4267">
        <v>5132</v>
      </c>
      <c r="J4267">
        <v>9.33</v>
      </c>
      <c r="K4267">
        <v>6.92</v>
      </c>
      <c r="L4267">
        <v>47881.56</v>
      </c>
      <c r="M4267">
        <v>35513.440000000002</v>
      </c>
      <c r="N4267">
        <v>12368.12</v>
      </c>
    </row>
    <row r="4268" spans="1:14">
      <c r="A4268" t="s">
        <v>26</v>
      </c>
      <c r="B4268" t="s">
        <v>81</v>
      </c>
      <c r="C4268" t="s">
        <v>71</v>
      </c>
      <c r="D4268" t="s">
        <v>21</v>
      </c>
      <c r="E4268" t="s">
        <v>22</v>
      </c>
      <c r="F4268" s="18">
        <v>42576</v>
      </c>
      <c r="G4268">
        <v>349802815</v>
      </c>
      <c r="H4268" s="18">
        <v>42597</v>
      </c>
      <c r="I4268">
        <v>3281</v>
      </c>
      <c r="J4268">
        <v>154.06</v>
      </c>
      <c r="K4268">
        <v>90.93</v>
      </c>
      <c r="L4268">
        <v>505470.86</v>
      </c>
      <c r="M4268">
        <v>298341.33</v>
      </c>
      <c r="N4268">
        <v>207129.53</v>
      </c>
    </row>
    <row r="4269" spans="1:14">
      <c r="A4269" t="s">
        <v>23</v>
      </c>
      <c r="B4269" t="s">
        <v>82</v>
      </c>
      <c r="C4269" t="s">
        <v>59</v>
      </c>
      <c r="D4269" t="s">
        <v>17</v>
      </c>
      <c r="E4269" t="s">
        <v>22</v>
      </c>
      <c r="F4269" s="18">
        <v>42209</v>
      </c>
      <c r="G4269">
        <v>309188163</v>
      </c>
      <c r="H4269" s="18">
        <v>42228</v>
      </c>
      <c r="I4269">
        <v>4503</v>
      </c>
      <c r="J4269">
        <v>9.33</v>
      </c>
      <c r="K4269">
        <v>6.92</v>
      </c>
      <c r="L4269">
        <v>42012.99</v>
      </c>
      <c r="M4269">
        <v>31160.76</v>
      </c>
      <c r="N4269">
        <v>10852.23</v>
      </c>
    </row>
    <row r="4270" spans="1:14">
      <c r="A4270" t="s">
        <v>23</v>
      </c>
      <c r="B4270" t="s">
        <v>147</v>
      </c>
      <c r="C4270" t="s">
        <v>43</v>
      </c>
      <c r="D4270" t="s">
        <v>21</v>
      </c>
      <c r="E4270" t="s">
        <v>18</v>
      </c>
      <c r="F4270" s="18">
        <v>41122</v>
      </c>
      <c r="G4270">
        <v>760280358</v>
      </c>
      <c r="H4270" s="18">
        <v>41142</v>
      </c>
      <c r="I4270">
        <v>2708</v>
      </c>
      <c r="J4270">
        <v>651.21</v>
      </c>
      <c r="K4270">
        <v>524.96</v>
      </c>
      <c r="L4270">
        <v>1763476.68</v>
      </c>
      <c r="M4270">
        <v>1421591.68</v>
      </c>
      <c r="N4270">
        <v>341885</v>
      </c>
    </row>
    <row r="4271" spans="1:14">
      <c r="A4271" t="s">
        <v>40</v>
      </c>
      <c r="B4271" t="s">
        <v>166</v>
      </c>
      <c r="C4271" t="s">
        <v>59</v>
      </c>
      <c r="D4271" t="s">
        <v>17</v>
      </c>
      <c r="E4271" t="s">
        <v>37</v>
      </c>
      <c r="F4271" s="18">
        <v>40587</v>
      </c>
      <c r="G4271">
        <v>912503230</v>
      </c>
      <c r="H4271" s="18">
        <v>40619</v>
      </c>
      <c r="I4271">
        <v>8838</v>
      </c>
      <c r="J4271">
        <v>9.33</v>
      </c>
      <c r="K4271">
        <v>6.92</v>
      </c>
      <c r="L4271">
        <v>82458.539999999994</v>
      </c>
      <c r="M4271">
        <v>61158.96</v>
      </c>
      <c r="N4271">
        <v>21299.58</v>
      </c>
    </row>
    <row r="4272" spans="1:14">
      <c r="A4272" t="s">
        <v>23</v>
      </c>
      <c r="B4272" t="s">
        <v>198</v>
      </c>
      <c r="C4272" t="s">
        <v>25</v>
      </c>
      <c r="D4272" t="s">
        <v>21</v>
      </c>
      <c r="E4272" t="s">
        <v>18</v>
      </c>
      <c r="F4272" s="18">
        <v>42262</v>
      </c>
      <c r="G4272">
        <v>495593106</v>
      </c>
      <c r="H4272" s="18">
        <v>42285</v>
      </c>
      <c r="I4272">
        <v>5868</v>
      </c>
      <c r="J4272">
        <v>47.45</v>
      </c>
      <c r="K4272">
        <v>31.79</v>
      </c>
      <c r="L4272">
        <v>278436.59999999998</v>
      </c>
      <c r="M4272">
        <v>186543.72</v>
      </c>
      <c r="N4272">
        <v>91892.88</v>
      </c>
    </row>
    <row r="4273" spans="1:14">
      <c r="A4273" t="s">
        <v>23</v>
      </c>
      <c r="B4273" t="s">
        <v>124</v>
      </c>
      <c r="C4273" t="s">
        <v>36</v>
      </c>
      <c r="D4273" t="s">
        <v>21</v>
      </c>
      <c r="E4273" t="s">
        <v>29</v>
      </c>
      <c r="F4273" s="18">
        <v>41283</v>
      </c>
      <c r="G4273">
        <v>209598815</v>
      </c>
      <c r="H4273" s="18">
        <v>41285</v>
      </c>
      <c r="I4273">
        <v>3802</v>
      </c>
      <c r="J4273">
        <v>109.28</v>
      </c>
      <c r="K4273">
        <v>35.840000000000003</v>
      </c>
      <c r="L4273">
        <v>415482.56</v>
      </c>
      <c r="M4273">
        <v>136263.67999999999</v>
      </c>
      <c r="N4273">
        <v>279218.88</v>
      </c>
    </row>
    <row r="4274" spans="1:14">
      <c r="A4274" t="s">
        <v>40</v>
      </c>
      <c r="B4274" t="s">
        <v>167</v>
      </c>
      <c r="C4274" t="s">
        <v>36</v>
      </c>
      <c r="D4274" t="s">
        <v>21</v>
      </c>
      <c r="E4274" t="s">
        <v>29</v>
      </c>
      <c r="F4274" s="18">
        <v>41468</v>
      </c>
      <c r="G4274">
        <v>374881684</v>
      </c>
      <c r="H4274" s="18">
        <v>41511</v>
      </c>
      <c r="I4274">
        <v>4676</v>
      </c>
      <c r="J4274">
        <v>109.28</v>
      </c>
      <c r="K4274">
        <v>35.840000000000003</v>
      </c>
      <c r="L4274">
        <v>510993.28</v>
      </c>
      <c r="M4274">
        <v>167587.84</v>
      </c>
      <c r="N4274">
        <v>343405.44</v>
      </c>
    </row>
    <row r="4275" spans="1:14">
      <c r="A4275" t="s">
        <v>53</v>
      </c>
      <c r="B4275" t="s">
        <v>142</v>
      </c>
      <c r="C4275" t="s">
        <v>16</v>
      </c>
      <c r="D4275" t="s">
        <v>21</v>
      </c>
      <c r="E4275" t="s">
        <v>37</v>
      </c>
      <c r="F4275" s="18">
        <v>42881</v>
      </c>
      <c r="G4275">
        <v>482115542</v>
      </c>
      <c r="H4275" s="18">
        <v>42883</v>
      </c>
      <c r="I4275">
        <v>7558</v>
      </c>
      <c r="J4275">
        <v>255.28</v>
      </c>
      <c r="K4275">
        <v>159.41999999999999</v>
      </c>
      <c r="L4275">
        <v>1929406.24</v>
      </c>
      <c r="M4275">
        <v>1204896.3600000001</v>
      </c>
      <c r="N4275">
        <v>724509.88</v>
      </c>
    </row>
    <row r="4276" spans="1:14">
      <c r="A4276" t="s">
        <v>14</v>
      </c>
      <c r="B4276" t="s">
        <v>64</v>
      </c>
      <c r="C4276" t="s">
        <v>50</v>
      </c>
      <c r="D4276" t="s">
        <v>17</v>
      </c>
      <c r="E4276" t="s">
        <v>18</v>
      </c>
      <c r="F4276" s="18">
        <v>40437</v>
      </c>
      <c r="G4276">
        <v>542286717</v>
      </c>
      <c r="H4276" s="18">
        <v>40441</v>
      </c>
      <c r="I4276">
        <v>3545</v>
      </c>
      <c r="J4276">
        <v>421.89</v>
      </c>
      <c r="K4276">
        <v>364.69</v>
      </c>
      <c r="L4276">
        <v>1495600.05</v>
      </c>
      <c r="M4276">
        <v>1292826.05</v>
      </c>
      <c r="N4276">
        <v>202774</v>
      </c>
    </row>
    <row r="4277" spans="1:14">
      <c r="A4277" t="s">
        <v>26</v>
      </c>
      <c r="B4277" t="s">
        <v>75</v>
      </c>
      <c r="C4277" t="s">
        <v>28</v>
      </c>
      <c r="D4277" t="s">
        <v>17</v>
      </c>
      <c r="E4277" t="s">
        <v>29</v>
      </c>
      <c r="F4277" s="18">
        <v>41891</v>
      </c>
      <c r="G4277">
        <v>636694037</v>
      </c>
      <c r="H4277" s="18">
        <v>41902</v>
      </c>
      <c r="I4277">
        <v>769</v>
      </c>
      <c r="J4277">
        <v>205.7</v>
      </c>
      <c r="K4277">
        <v>117.11</v>
      </c>
      <c r="L4277">
        <v>158183.29999999999</v>
      </c>
      <c r="M4277">
        <v>90057.59</v>
      </c>
      <c r="N4277">
        <v>68125.710000000006</v>
      </c>
    </row>
    <row r="4278" spans="1:14">
      <c r="A4278" t="s">
        <v>34</v>
      </c>
      <c r="B4278" t="s">
        <v>95</v>
      </c>
      <c r="C4278" t="s">
        <v>33</v>
      </c>
      <c r="D4278" t="s">
        <v>21</v>
      </c>
      <c r="E4278" t="s">
        <v>37</v>
      </c>
      <c r="F4278" s="18">
        <v>41556</v>
      </c>
      <c r="G4278">
        <v>466948831</v>
      </c>
      <c r="H4278" s="18">
        <v>41604</v>
      </c>
      <c r="I4278">
        <v>9390</v>
      </c>
      <c r="J4278">
        <v>81.73</v>
      </c>
      <c r="K4278">
        <v>56.67</v>
      </c>
      <c r="L4278">
        <v>767444.7</v>
      </c>
      <c r="M4278">
        <v>532131.30000000005</v>
      </c>
      <c r="N4278">
        <v>235313.4</v>
      </c>
    </row>
    <row r="4279" spans="1:14">
      <c r="A4279" t="s">
        <v>40</v>
      </c>
      <c r="B4279" t="s">
        <v>135</v>
      </c>
      <c r="C4279" t="s">
        <v>20</v>
      </c>
      <c r="D4279" t="s">
        <v>21</v>
      </c>
      <c r="E4279" t="s">
        <v>29</v>
      </c>
      <c r="F4279" s="18">
        <v>41048</v>
      </c>
      <c r="G4279">
        <v>704974925</v>
      </c>
      <c r="H4279" s="18">
        <v>41074</v>
      </c>
      <c r="I4279">
        <v>6601</v>
      </c>
      <c r="J4279">
        <v>152.58000000000001</v>
      </c>
      <c r="K4279">
        <v>97.44</v>
      </c>
      <c r="L4279">
        <v>1007180.58</v>
      </c>
      <c r="M4279">
        <v>643201.43999999994</v>
      </c>
      <c r="N4279">
        <v>363979.14</v>
      </c>
    </row>
    <row r="4280" spans="1:14">
      <c r="A4280" t="s">
        <v>40</v>
      </c>
      <c r="B4280" t="s">
        <v>93</v>
      </c>
      <c r="C4280" t="s">
        <v>59</v>
      </c>
      <c r="D4280" t="s">
        <v>17</v>
      </c>
      <c r="E4280" t="s">
        <v>37</v>
      </c>
      <c r="F4280" s="18">
        <v>42373</v>
      </c>
      <c r="G4280">
        <v>743008649</v>
      </c>
      <c r="H4280" s="18">
        <v>42396</v>
      </c>
      <c r="I4280">
        <v>1625</v>
      </c>
      <c r="J4280">
        <v>9.33</v>
      </c>
      <c r="K4280">
        <v>6.92</v>
      </c>
      <c r="L4280">
        <v>15161.25</v>
      </c>
      <c r="M4280">
        <v>11245</v>
      </c>
      <c r="N4280">
        <v>3916.25</v>
      </c>
    </row>
    <row r="4281" spans="1:14">
      <c r="A4281" t="s">
        <v>34</v>
      </c>
      <c r="B4281" t="s">
        <v>197</v>
      </c>
      <c r="C4281" t="s">
        <v>79</v>
      </c>
      <c r="D4281" t="s">
        <v>21</v>
      </c>
      <c r="E4281" t="s">
        <v>29</v>
      </c>
      <c r="F4281" s="18">
        <v>41010</v>
      </c>
      <c r="G4281">
        <v>943598830</v>
      </c>
      <c r="H4281" s="18">
        <v>41012</v>
      </c>
      <c r="I4281">
        <v>718</v>
      </c>
      <c r="J4281">
        <v>668.27</v>
      </c>
      <c r="K4281">
        <v>502.54</v>
      </c>
      <c r="L4281">
        <v>479817.86</v>
      </c>
      <c r="M4281">
        <v>360823.72</v>
      </c>
      <c r="N4281">
        <v>118994.14</v>
      </c>
    </row>
    <row r="4282" spans="1:14">
      <c r="A4282" t="s">
        <v>14</v>
      </c>
      <c r="B4282" t="s">
        <v>64</v>
      </c>
      <c r="C4282" t="s">
        <v>71</v>
      </c>
      <c r="D4282" t="s">
        <v>17</v>
      </c>
      <c r="E4282" t="s">
        <v>29</v>
      </c>
      <c r="F4282" s="18">
        <v>41126</v>
      </c>
      <c r="G4282">
        <v>389606797</v>
      </c>
      <c r="H4282" s="18">
        <v>41170</v>
      </c>
      <c r="I4282">
        <v>2164</v>
      </c>
      <c r="J4282">
        <v>154.06</v>
      </c>
      <c r="K4282">
        <v>90.93</v>
      </c>
      <c r="L4282">
        <v>333385.84000000003</v>
      </c>
      <c r="M4282">
        <v>196772.52</v>
      </c>
      <c r="N4282">
        <v>136613.32</v>
      </c>
    </row>
    <row r="4283" spans="1:14">
      <c r="A4283" t="s">
        <v>40</v>
      </c>
      <c r="B4283" t="s">
        <v>188</v>
      </c>
      <c r="C4283" t="s">
        <v>20</v>
      </c>
      <c r="D4283" t="s">
        <v>17</v>
      </c>
      <c r="E4283" t="s">
        <v>18</v>
      </c>
      <c r="F4283" s="18">
        <v>40361</v>
      </c>
      <c r="G4283">
        <v>934206378</v>
      </c>
      <c r="H4283" s="18">
        <v>40372</v>
      </c>
      <c r="I4283">
        <v>1282</v>
      </c>
      <c r="J4283">
        <v>152.58000000000001</v>
      </c>
      <c r="K4283">
        <v>97.44</v>
      </c>
      <c r="L4283">
        <v>195607.56</v>
      </c>
      <c r="M4283">
        <v>124918.08</v>
      </c>
      <c r="N4283">
        <v>70689.48</v>
      </c>
    </row>
    <row r="4284" spans="1:14">
      <c r="A4284" t="s">
        <v>40</v>
      </c>
      <c r="B4284" t="s">
        <v>166</v>
      </c>
      <c r="C4284" t="s">
        <v>50</v>
      </c>
      <c r="D4284" t="s">
        <v>17</v>
      </c>
      <c r="E4284" t="s">
        <v>29</v>
      </c>
      <c r="F4284" s="18">
        <v>42277</v>
      </c>
      <c r="G4284">
        <v>450883901</v>
      </c>
      <c r="H4284" s="18">
        <v>42313</v>
      </c>
      <c r="I4284">
        <v>5421</v>
      </c>
      <c r="J4284">
        <v>421.89</v>
      </c>
      <c r="K4284">
        <v>364.69</v>
      </c>
      <c r="L4284">
        <v>2287065.69</v>
      </c>
      <c r="M4284">
        <v>1976984.49</v>
      </c>
      <c r="N4284">
        <v>310081.2</v>
      </c>
    </row>
    <row r="4285" spans="1:14">
      <c r="A4285" t="s">
        <v>23</v>
      </c>
      <c r="B4285" t="s">
        <v>218</v>
      </c>
      <c r="C4285" t="s">
        <v>50</v>
      </c>
      <c r="D4285" t="s">
        <v>17</v>
      </c>
      <c r="E4285" t="s">
        <v>37</v>
      </c>
      <c r="F4285" s="18">
        <v>41144</v>
      </c>
      <c r="G4285">
        <v>483438193</v>
      </c>
      <c r="H4285" s="18">
        <v>41178</v>
      </c>
      <c r="I4285">
        <v>8959</v>
      </c>
      <c r="J4285">
        <v>421.89</v>
      </c>
      <c r="K4285">
        <v>364.69</v>
      </c>
      <c r="L4285">
        <v>3779712.51</v>
      </c>
      <c r="M4285">
        <v>3267257.71</v>
      </c>
      <c r="N4285">
        <v>512454.8</v>
      </c>
    </row>
    <row r="4286" spans="1:14">
      <c r="A4286" t="s">
        <v>34</v>
      </c>
      <c r="B4286" t="s">
        <v>66</v>
      </c>
      <c r="C4286" t="s">
        <v>28</v>
      </c>
      <c r="D4286" t="s">
        <v>17</v>
      </c>
      <c r="E4286" t="s">
        <v>18</v>
      </c>
      <c r="F4286" s="18">
        <v>42684</v>
      </c>
      <c r="G4286">
        <v>395980584</v>
      </c>
      <c r="H4286" s="18">
        <v>42722</v>
      </c>
      <c r="I4286">
        <v>8309</v>
      </c>
      <c r="J4286">
        <v>205.7</v>
      </c>
      <c r="K4286">
        <v>117.11</v>
      </c>
      <c r="L4286">
        <v>1709161.3</v>
      </c>
      <c r="M4286">
        <v>973066.99</v>
      </c>
      <c r="N4286">
        <v>736094.31</v>
      </c>
    </row>
    <row r="4287" spans="1:14">
      <c r="A4287" t="s">
        <v>31</v>
      </c>
      <c r="B4287" t="s">
        <v>89</v>
      </c>
      <c r="C4287" t="s">
        <v>71</v>
      </c>
      <c r="D4287" t="s">
        <v>21</v>
      </c>
      <c r="E4287" t="s">
        <v>18</v>
      </c>
      <c r="F4287" s="18">
        <v>40561</v>
      </c>
      <c r="G4287">
        <v>522934901</v>
      </c>
      <c r="H4287" s="18">
        <v>40577</v>
      </c>
      <c r="I4287">
        <v>6913</v>
      </c>
      <c r="J4287">
        <v>154.06</v>
      </c>
      <c r="K4287">
        <v>90.93</v>
      </c>
      <c r="L4287">
        <v>1065016.78</v>
      </c>
      <c r="M4287">
        <v>628599.09</v>
      </c>
      <c r="N4287">
        <v>436417.69</v>
      </c>
    </row>
    <row r="4288" spans="1:14">
      <c r="A4288" t="s">
        <v>23</v>
      </c>
      <c r="B4288" t="s">
        <v>74</v>
      </c>
      <c r="C4288" t="s">
        <v>71</v>
      </c>
      <c r="D4288" t="s">
        <v>17</v>
      </c>
      <c r="E4288" t="s">
        <v>29</v>
      </c>
      <c r="F4288" s="18">
        <v>42658</v>
      </c>
      <c r="G4288">
        <v>819037473</v>
      </c>
      <c r="H4288" s="18">
        <v>42658</v>
      </c>
      <c r="I4288">
        <v>244</v>
      </c>
      <c r="J4288">
        <v>154.06</v>
      </c>
      <c r="K4288">
        <v>90.93</v>
      </c>
      <c r="L4288">
        <v>37590.639999999999</v>
      </c>
      <c r="M4288">
        <v>22186.92</v>
      </c>
      <c r="N4288">
        <v>15403.72</v>
      </c>
    </row>
    <row r="4289" spans="1:14">
      <c r="A4289" t="s">
        <v>40</v>
      </c>
      <c r="B4289" t="s">
        <v>153</v>
      </c>
      <c r="C4289" t="s">
        <v>16</v>
      </c>
      <c r="D4289" t="s">
        <v>21</v>
      </c>
      <c r="E4289" t="s">
        <v>22</v>
      </c>
      <c r="F4289" s="18">
        <v>42036</v>
      </c>
      <c r="G4289">
        <v>409337127</v>
      </c>
      <c r="H4289" s="18">
        <v>42049</v>
      </c>
      <c r="I4289">
        <v>807</v>
      </c>
      <c r="J4289">
        <v>255.28</v>
      </c>
      <c r="K4289">
        <v>159.41999999999999</v>
      </c>
      <c r="L4289">
        <v>206010.96</v>
      </c>
      <c r="M4289">
        <v>128651.94</v>
      </c>
      <c r="N4289">
        <v>77359.02</v>
      </c>
    </row>
    <row r="4290" spans="1:14">
      <c r="A4290" t="s">
        <v>14</v>
      </c>
      <c r="B4290" t="s">
        <v>15</v>
      </c>
      <c r="C4290" t="s">
        <v>28</v>
      </c>
      <c r="D4290" t="s">
        <v>17</v>
      </c>
      <c r="E4290" t="s">
        <v>18</v>
      </c>
      <c r="F4290" s="18">
        <v>40440</v>
      </c>
      <c r="G4290">
        <v>739195191</v>
      </c>
      <c r="H4290" s="18">
        <v>40479</v>
      </c>
      <c r="I4290">
        <v>3139</v>
      </c>
      <c r="J4290">
        <v>205.7</v>
      </c>
      <c r="K4290">
        <v>117.11</v>
      </c>
      <c r="L4290">
        <v>645692.30000000005</v>
      </c>
      <c r="M4290">
        <v>367608.29</v>
      </c>
      <c r="N4290">
        <v>278084.01</v>
      </c>
    </row>
    <row r="4291" spans="1:14">
      <c r="A4291" t="s">
        <v>31</v>
      </c>
      <c r="B4291" t="s">
        <v>49</v>
      </c>
      <c r="C4291" t="s">
        <v>33</v>
      </c>
      <c r="D4291" t="s">
        <v>21</v>
      </c>
      <c r="E4291" t="s">
        <v>29</v>
      </c>
      <c r="F4291" s="18">
        <v>41388</v>
      </c>
      <c r="G4291">
        <v>624285495</v>
      </c>
      <c r="H4291" s="18">
        <v>41436</v>
      </c>
      <c r="I4291">
        <v>8806</v>
      </c>
      <c r="J4291">
        <v>81.73</v>
      </c>
      <c r="K4291">
        <v>56.67</v>
      </c>
      <c r="L4291">
        <v>719714.38</v>
      </c>
      <c r="M4291">
        <v>499036.02</v>
      </c>
      <c r="N4291">
        <v>220678.36</v>
      </c>
    </row>
    <row r="4292" spans="1:14">
      <c r="A4292" t="s">
        <v>40</v>
      </c>
      <c r="B4292" t="s">
        <v>222</v>
      </c>
      <c r="C4292" t="s">
        <v>16</v>
      </c>
      <c r="D4292" t="s">
        <v>21</v>
      </c>
      <c r="E4292" t="s">
        <v>29</v>
      </c>
      <c r="F4292" s="18">
        <v>40490</v>
      </c>
      <c r="G4292">
        <v>300594365</v>
      </c>
      <c r="H4292" s="18">
        <v>40516</v>
      </c>
      <c r="I4292">
        <v>1407</v>
      </c>
      <c r="J4292">
        <v>255.28</v>
      </c>
      <c r="K4292">
        <v>159.41999999999999</v>
      </c>
      <c r="L4292">
        <v>359178.96</v>
      </c>
      <c r="M4292">
        <v>224303.94</v>
      </c>
      <c r="N4292">
        <v>134875.01999999999</v>
      </c>
    </row>
    <row r="4293" spans="1:14">
      <c r="A4293" t="s">
        <v>23</v>
      </c>
      <c r="B4293" t="s">
        <v>116</v>
      </c>
      <c r="C4293" t="s">
        <v>59</v>
      </c>
      <c r="D4293" t="s">
        <v>21</v>
      </c>
      <c r="E4293" t="s">
        <v>37</v>
      </c>
      <c r="F4293" s="18">
        <v>40659</v>
      </c>
      <c r="G4293">
        <v>974420630</v>
      </c>
      <c r="H4293" s="18">
        <v>40709</v>
      </c>
      <c r="I4293">
        <v>1573</v>
      </c>
      <c r="J4293">
        <v>9.33</v>
      </c>
      <c r="K4293">
        <v>6.92</v>
      </c>
      <c r="L4293">
        <v>14676.09</v>
      </c>
      <c r="M4293">
        <v>10885.16</v>
      </c>
      <c r="N4293">
        <v>3790.93</v>
      </c>
    </row>
    <row r="4294" spans="1:14">
      <c r="A4294" t="s">
        <v>40</v>
      </c>
      <c r="B4294" t="s">
        <v>123</v>
      </c>
      <c r="C4294" t="s">
        <v>33</v>
      </c>
      <c r="D4294" t="s">
        <v>17</v>
      </c>
      <c r="E4294" t="s">
        <v>29</v>
      </c>
      <c r="F4294" s="18">
        <v>42432</v>
      </c>
      <c r="G4294">
        <v>772375619</v>
      </c>
      <c r="H4294" s="18">
        <v>42435</v>
      </c>
      <c r="I4294">
        <v>1964</v>
      </c>
      <c r="J4294">
        <v>81.73</v>
      </c>
      <c r="K4294">
        <v>56.67</v>
      </c>
      <c r="L4294">
        <v>160517.72</v>
      </c>
      <c r="M4294">
        <v>111299.88</v>
      </c>
      <c r="N4294">
        <v>49217.84</v>
      </c>
    </row>
    <row r="4295" spans="1:14">
      <c r="A4295" t="s">
        <v>31</v>
      </c>
      <c r="B4295" t="s">
        <v>89</v>
      </c>
      <c r="C4295" t="s">
        <v>79</v>
      </c>
      <c r="D4295" t="s">
        <v>17</v>
      </c>
      <c r="E4295" t="s">
        <v>18</v>
      </c>
      <c r="F4295" s="18">
        <v>42583</v>
      </c>
      <c r="G4295">
        <v>591383159</v>
      </c>
      <c r="H4295" s="18">
        <v>42597</v>
      </c>
      <c r="I4295">
        <v>2273</v>
      </c>
      <c r="J4295">
        <v>668.27</v>
      </c>
      <c r="K4295">
        <v>502.54</v>
      </c>
      <c r="L4295">
        <v>1518977.71</v>
      </c>
      <c r="M4295">
        <v>1142273.42</v>
      </c>
      <c r="N4295">
        <v>376704.29</v>
      </c>
    </row>
    <row r="4296" spans="1:14">
      <c r="A4296" t="s">
        <v>14</v>
      </c>
      <c r="B4296" t="s">
        <v>158</v>
      </c>
      <c r="C4296" t="s">
        <v>20</v>
      </c>
      <c r="D4296" t="s">
        <v>17</v>
      </c>
      <c r="E4296" t="s">
        <v>37</v>
      </c>
      <c r="F4296" s="18">
        <v>41045</v>
      </c>
      <c r="G4296">
        <v>948679578</v>
      </c>
      <c r="H4296" s="18">
        <v>41065</v>
      </c>
      <c r="I4296">
        <v>4224</v>
      </c>
      <c r="J4296">
        <v>152.58000000000001</v>
      </c>
      <c r="K4296">
        <v>97.44</v>
      </c>
      <c r="L4296">
        <v>644497.92000000004</v>
      </c>
      <c r="M4296">
        <v>411586.56</v>
      </c>
      <c r="N4296">
        <v>232911.35999999999</v>
      </c>
    </row>
    <row r="4297" spans="1:14">
      <c r="A4297" t="s">
        <v>40</v>
      </c>
      <c r="B4297" t="s">
        <v>113</v>
      </c>
      <c r="C4297" t="s">
        <v>50</v>
      </c>
      <c r="D4297" t="s">
        <v>17</v>
      </c>
      <c r="E4297" t="s">
        <v>29</v>
      </c>
      <c r="F4297" s="18">
        <v>42287</v>
      </c>
      <c r="G4297">
        <v>631813704</v>
      </c>
      <c r="H4297" s="18">
        <v>42336</v>
      </c>
      <c r="I4297">
        <v>6570</v>
      </c>
      <c r="J4297">
        <v>421.89</v>
      </c>
      <c r="K4297">
        <v>364.69</v>
      </c>
      <c r="L4297">
        <v>2771817.3</v>
      </c>
      <c r="M4297">
        <v>2396013.2999999998</v>
      </c>
      <c r="N4297">
        <v>375804</v>
      </c>
    </row>
    <row r="4298" spans="1:14">
      <c r="A4298" t="s">
        <v>40</v>
      </c>
      <c r="B4298" t="s">
        <v>140</v>
      </c>
      <c r="C4298" t="s">
        <v>36</v>
      </c>
      <c r="D4298" t="s">
        <v>17</v>
      </c>
      <c r="E4298" t="s">
        <v>22</v>
      </c>
      <c r="F4298" s="18">
        <v>42868</v>
      </c>
      <c r="G4298">
        <v>748646867</v>
      </c>
      <c r="H4298" s="18">
        <v>42908</v>
      </c>
      <c r="I4298">
        <v>99</v>
      </c>
      <c r="J4298">
        <v>109.28</v>
      </c>
      <c r="K4298">
        <v>35.840000000000003</v>
      </c>
      <c r="L4298">
        <v>10818.72</v>
      </c>
      <c r="M4298">
        <v>3548.16</v>
      </c>
      <c r="N4298">
        <v>7270.56</v>
      </c>
    </row>
    <row r="4299" spans="1:14">
      <c r="A4299" t="s">
        <v>40</v>
      </c>
      <c r="B4299" t="s">
        <v>166</v>
      </c>
      <c r="C4299" t="s">
        <v>25</v>
      </c>
      <c r="D4299" t="s">
        <v>17</v>
      </c>
      <c r="E4299" t="s">
        <v>18</v>
      </c>
      <c r="F4299" s="18">
        <v>41121</v>
      </c>
      <c r="G4299">
        <v>677352893</v>
      </c>
      <c r="H4299" s="18">
        <v>41144</v>
      </c>
      <c r="I4299">
        <v>2628</v>
      </c>
      <c r="J4299">
        <v>47.45</v>
      </c>
      <c r="K4299">
        <v>31.79</v>
      </c>
      <c r="L4299">
        <v>124698.6</v>
      </c>
      <c r="M4299">
        <v>83544.12</v>
      </c>
      <c r="N4299">
        <v>41154.480000000003</v>
      </c>
    </row>
    <row r="4300" spans="1:14">
      <c r="A4300" t="s">
        <v>40</v>
      </c>
      <c r="B4300" t="s">
        <v>126</v>
      </c>
      <c r="C4300" t="s">
        <v>25</v>
      </c>
      <c r="D4300" t="s">
        <v>21</v>
      </c>
      <c r="E4300" t="s">
        <v>18</v>
      </c>
      <c r="F4300" s="18">
        <v>41299</v>
      </c>
      <c r="G4300">
        <v>316418111</v>
      </c>
      <c r="H4300" s="18">
        <v>41339</v>
      </c>
      <c r="I4300">
        <v>4005</v>
      </c>
      <c r="J4300">
        <v>47.45</v>
      </c>
      <c r="K4300">
        <v>31.79</v>
      </c>
      <c r="L4300">
        <v>190037.25</v>
      </c>
      <c r="M4300">
        <v>127318.95</v>
      </c>
      <c r="N4300">
        <v>62718.3</v>
      </c>
    </row>
    <row r="4301" spans="1:14">
      <c r="A4301" t="s">
        <v>23</v>
      </c>
      <c r="B4301" t="s">
        <v>98</v>
      </c>
      <c r="C4301" t="s">
        <v>25</v>
      </c>
      <c r="D4301" t="s">
        <v>21</v>
      </c>
      <c r="E4301" t="s">
        <v>29</v>
      </c>
      <c r="F4301" s="18">
        <v>41128</v>
      </c>
      <c r="G4301">
        <v>534641349</v>
      </c>
      <c r="H4301" s="18">
        <v>41148</v>
      </c>
      <c r="I4301">
        <v>1111</v>
      </c>
      <c r="J4301">
        <v>47.45</v>
      </c>
      <c r="K4301">
        <v>31.79</v>
      </c>
      <c r="L4301">
        <v>52716.95</v>
      </c>
      <c r="M4301">
        <v>35318.69</v>
      </c>
      <c r="N4301">
        <v>17398.259999999998</v>
      </c>
    </row>
    <row r="4302" spans="1:14">
      <c r="A4302" t="s">
        <v>23</v>
      </c>
      <c r="B4302" t="s">
        <v>82</v>
      </c>
      <c r="C4302" t="s">
        <v>20</v>
      </c>
      <c r="D4302" t="s">
        <v>17</v>
      </c>
      <c r="E4302" t="s">
        <v>29</v>
      </c>
      <c r="F4302" s="18">
        <v>41491</v>
      </c>
      <c r="G4302">
        <v>921133935</v>
      </c>
      <c r="H4302" s="18">
        <v>41497</v>
      </c>
      <c r="I4302">
        <v>2856</v>
      </c>
      <c r="J4302">
        <v>152.58000000000001</v>
      </c>
      <c r="K4302">
        <v>97.44</v>
      </c>
      <c r="L4302">
        <v>435768.48</v>
      </c>
      <c r="M4302">
        <v>278288.64000000001</v>
      </c>
      <c r="N4302">
        <v>157479.84</v>
      </c>
    </row>
    <row r="4303" spans="1:14">
      <c r="A4303" t="s">
        <v>26</v>
      </c>
      <c r="B4303" t="s">
        <v>76</v>
      </c>
      <c r="C4303" t="s">
        <v>43</v>
      </c>
      <c r="D4303" t="s">
        <v>21</v>
      </c>
      <c r="E4303" t="s">
        <v>37</v>
      </c>
      <c r="F4303" s="18">
        <v>42275</v>
      </c>
      <c r="G4303">
        <v>235319697</v>
      </c>
      <c r="H4303" s="18">
        <v>42308</v>
      </c>
      <c r="I4303">
        <v>5183</v>
      </c>
      <c r="J4303">
        <v>651.21</v>
      </c>
      <c r="K4303">
        <v>524.96</v>
      </c>
      <c r="L4303">
        <v>3375221.43</v>
      </c>
      <c r="M4303">
        <v>2720867.68</v>
      </c>
      <c r="N4303">
        <v>654353.75</v>
      </c>
    </row>
    <row r="4304" spans="1:14">
      <c r="A4304" t="s">
        <v>23</v>
      </c>
      <c r="B4304" t="s">
        <v>83</v>
      </c>
      <c r="C4304" t="s">
        <v>50</v>
      </c>
      <c r="D4304" t="s">
        <v>21</v>
      </c>
      <c r="E4304" t="s">
        <v>29</v>
      </c>
      <c r="F4304" s="18">
        <v>40991</v>
      </c>
      <c r="G4304">
        <v>456934964</v>
      </c>
      <c r="H4304" s="18">
        <v>41034</v>
      </c>
      <c r="I4304">
        <v>6065</v>
      </c>
      <c r="J4304">
        <v>421.89</v>
      </c>
      <c r="K4304">
        <v>364.69</v>
      </c>
      <c r="L4304">
        <v>2558762.85</v>
      </c>
      <c r="M4304">
        <v>2211844.85</v>
      </c>
      <c r="N4304">
        <v>346918</v>
      </c>
    </row>
    <row r="4305" spans="1:14">
      <c r="A4305" t="s">
        <v>14</v>
      </c>
      <c r="B4305" t="s">
        <v>48</v>
      </c>
      <c r="C4305" t="s">
        <v>25</v>
      </c>
      <c r="D4305" t="s">
        <v>21</v>
      </c>
      <c r="E4305" t="s">
        <v>37</v>
      </c>
      <c r="F4305" s="18">
        <v>42454</v>
      </c>
      <c r="G4305">
        <v>936028563</v>
      </c>
      <c r="H4305" s="18">
        <v>42474</v>
      </c>
      <c r="I4305">
        <v>507</v>
      </c>
      <c r="J4305">
        <v>47.45</v>
      </c>
      <c r="K4305">
        <v>31.79</v>
      </c>
      <c r="L4305">
        <v>24057.15</v>
      </c>
      <c r="M4305">
        <v>16117.53</v>
      </c>
      <c r="N4305">
        <v>7939.62</v>
      </c>
    </row>
    <row r="4306" spans="1:14">
      <c r="A4306" t="s">
        <v>14</v>
      </c>
      <c r="B4306" t="s">
        <v>185</v>
      </c>
      <c r="C4306" t="s">
        <v>16</v>
      </c>
      <c r="D4306" t="s">
        <v>21</v>
      </c>
      <c r="E4306" t="s">
        <v>22</v>
      </c>
      <c r="F4306" s="18">
        <v>40805</v>
      </c>
      <c r="G4306">
        <v>642961823</v>
      </c>
      <c r="H4306" s="18">
        <v>40816</v>
      </c>
      <c r="I4306">
        <v>5546</v>
      </c>
      <c r="J4306">
        <v>255.28</v>
      </c>
      <c r="K4306">
        <v>159.41999999999999</v>
      </c>
      <c r="L4306">
        <v>1415782.88</v>
      </c>
      <c r="M4306">
        <v>884143.32</v>
      </c>
      <c r="N4306">
        <v>531639.56000000006</v>
      </c>
    </row>
    <row r="4307" spans="1:14">
      <c r="A4307" t="s">
        <v>40</v>
      </c>
      <c r="B4307" t="s">
        <v>222</v>
      </c>
      <c r="C4307" t="s">
        <v>33</v>
      </c>
      <c r="D4307" t="s">
        <v>21</v>
      </c>
      <c r="E4307" t="s">
        <v>37</v>
      </c>
      <c r="F4307" s="18">
        <v>40252</v>
      </c>
      <c r="G4307">
        <v>418408572</v>
      </c>
      <c r="H4307" s="18">
        <v>40252</v>
      </c>
      <c r="I4307">
        <v>5249</v>
      </c>
      <c r="J4307">
        <v>81.73</v>
      </c>
      <c r="K4307">
        <v>56.67</v>
      </c>
      <c r="L4307">
        <v>429000.77</v>
      </c>
      <c r="M4307">
        <v>297460.83</v>
      </c>
      <c r="N4307">
        <v>131539.94</v>
      </c>
    </row>
    <row r="4308" spans="1:14">
      <c r="A4308" t="s">
        <v>31</v>
      </c>
      <c r="B4308" t="s">
        <v>133</v>
      </c>
      <c r="C4308" t="s">
        <v>25</v>
      </c>
      <c r="D4308" t="s">
        <v>21</v>
      </c>
      <c r="E4308" t="s">
        <v>29</v>
      </c>
      <c r="F4308" s="18">
        <v>42629</v>
      </c>
      <c r="G4308">
        <v>723355138</v>
      </c>
      <c r="H4308" s="18">
        <v>42667</v>
      </c>
      <c r="I4308">
        <v>5715</v>
      </c>
      <c r="J4308">
        <v>47.45</v>
      </c>
      <c r="K4308">
        <v>31.79</v>
      </c>
      <c r="L4308">
        <v>271176.75</v>
      </c>
      <c r="M4308">
        <v>181679.85</v>
      </c>
      <c r="N4308">
        <v>89496.9</v>
      </c>
    </row>
    <row r="4309" spans="1:14">
      <c r="A4309" t="s">
        <v>40</v>
      </c>
      <c r="B4309" t="s">
        <v>135</v>
      </c>
      <c r="C4309" t="s">
        <v>50</v>
      </c>
      <c r="D4309" t="s">
        <v>17</v>
      </c>
      <c r="E4309" t="s">
        <v>22</v>
      </c>
      <c r="F4309" s="18">
        <v>40475</v>
      </c>
      <c r="G4309">
        <v>289100348</v>
      </c>
      <c r="H4309" s="18">
        <v>40482</v>
      </c>
      <c r="I4309">
        <v>72</v>
      </c>
      <c r="J4309">
        <v>421.89</v>
      </c>
      <c r="K4309">
        <v>364.69</v>
      </c>
      <c r="L4309">
        <v>30376.080000000002</v>
      </c>
      <c r="M4309">
        <v>26257.68</v>
      </c>
      <c r="N4309">
        <v>4118.3999999999996</v>
      </c>
    </row>
    <row r="4310" spans="1:14">
      <c r="A4310" t="s">
        <v>26</v>
      </c>
      <c r="B4310" t="s">
        <v>107</v>
      </c>
      <c r="C4310" t="s">
        <v>33</v>
      </c>
      <c r="D4310" t="s">
        <v>21</v>
      </c>
      <c r="E4310" t="s">
        <v>18</v>
      </c>
      <c r="F4310" s="18">
        <v>40552</v>
      </c>
      <c r="G4310">
        <v>167255532</v>
      </c>
      <c r="H4310" s="18">
        <v>40563</v>
      </c>
      <c r="I4310">
        <v>3484</v>
      </c>
      <c r="J4310">
        <v>81.73</v>
      </c>
      <c r="K4310">
        <v>56.67</v>
      </c>
      <c r="L4310">
        <v>284747.32</v>
      </c>
      <c r="M4310">
        <v>197438.28</v>
      </c>
      <c r="N4310">
        <v>87309.04</v>
      </c>
    </row>
    <row r="4311" spans="1:14">
      <c r="A4311" t="s">
        <v>34</v>
      </c>
      <c r="B4311" t="s">
        <v>199</v>
      </c>
      <c r="C4311" t="s">
        <v>50</v>
      </c>
      <c r="D4311" t="s">
        <v>17</v>
      </c>
      <c r="E4311" t="s">
        <v>29</v>
      </c>
      <c r="F4311" s="18">
        <v>40326</v>
      </c>
      <c r="G4311">
        <v>579744517</v>
      </c>
      <c r="H4311" s="18">
        <v>40361</v>
      </c>
      <c r="I4311">
        <v>8141</v>
      </c>
      <c r="J4311">
        <v>421.89</v>
      </c>
      <c r="K4311">
        <v>364.69</v>
      </c>
      <c r="L4311">
        <v>3434606.49</v>
      </c>
      <c r="M4311">
        <v>2968941.29</v>
      </c>
      <c r="N4311">
        <v>465665.2</v>
      </c>
    </row>
    <row r="4312" spans="1:14">
      <c r="A4312" t="s">
        <v>23</v>
      </c>
      <c r="B4312" t="s">
        <v>52</v>
      </c>
      <c r="C4312" t="s">
        <v>59</v>
      </c>
      <c r="D4312" t="s">
        <v>17</v>
      </c>
      <c r="E4312" t="s">
        <v>29</v>
      </c>
      <c r="F4312" s="18">
        <v>40421</v>
      </c>
      <c r="G4312">
        <v>468803632</v>
      </c>
      <c r="H4312" s="18">
        <v>40453</v>
      </c>
      <c r="I4312">
        <v>8267</v>
      </c>
      <c r="J4312">
        <v>9.33</v>
      </c>
      <c r="K4312">
        <v>6.92</v>
      </c>
      <c r="L4312">
        <v>77131.11</v>
      </c>
      <c r="M4312">
        <v>57207.64</v>
      </c>
      <c r="N4312">
        <v>19923.47</v>
      </c>
    </row>
    <row r="4313" spans="1:14">
      <c r="A4313" t="s">
        <v>23</v>
      </c>
      <c r="B4313" t="s">
        <v>80</v>
      </c>
      <c r="C4313" t="s">
        <v>16</v>
      </c>
      <c r="D4313" t="s">
        <v>17</v>
      </c>
      <c r="E4313" t="s">
        <v>18</v>
      </c>
      <c r="F4313" s="18">
        <v>40464</v>
      </c>
      <c r="G4313">
        <v>646981704</v>
      </c>
      <c r="H4313" s="18">
        <v>40505</v>
      </c>
      <c r="I4313">
        <v>5118</v>
      </c>
      <c r="J4313">
        <v>255.28</v>
      </c>
      <c r="K4313">
        <v>159.41999999999999</v>
      </c>
      <c r="L4313">
        <v>1306523.04</v>
      </c>
      <c r="M4313">
        <v>815911.56</v>
      </c>
      <c r="N4313">
        <v>490611.48</v>
      </c>
    </row>
    <row r="4314" spans="1:14">
      <c r="A4314" t="s">
        <v>31</v>
      </c>
      <c r="B4314" t="s">
        <v>100</v>
      </c>
      <c r="C4314" t="s">
        <v>79</v>
      </c>
      <c r="D4314" t="s">
        <v>17</v>
      </c>
      <c r="E4314" t="s">
        <v>37</v>
      </c>
      <c r="F4314" s="18">
        <v>40473</v>
      </c>
      <c r="G4314">
        <v>647140061</v>
      </c>
      <c r="H4314" s="18">
        <v>40487</v>
      </c>
      <c r="I4314">
        <v>1980</v>
      </c>
      <c r="J4314">
        <v>668.27</v>
      </c>
      <c r="K4314">
        <v>502.54</v>
      </c>
      <c r="L4314">
        <v>1323174.6000000001</v>
      </c>
      <c r="M4314">
        <v>995029.2</v>
      </c>
      <c r="N4314">
        <v>328145.40000000002</v>
      </c>
    </row>
    <row r="4315" spans="1:14">
      <c r="A4315" t="s">
        <v>23</v>
      </c>
      <c r="B4315" t="s">
        <v>80</v>
      </c>
      <c r="C4315" t="s">
        <v>71</v>
      </c>
      <c r="D4315" t="s">
        <v>17</v>
      </c>
      <c r="E4315" t="s">
        <v>29</v>
      </c>
      <c r="F4315" s="18">
        <v>42238</v>
      </c>
      <c r="G4315">
        <v>972452533</v>
      </c>
      <c r="H4315" s="18">
        <v>42281</v>
      </c>
      <c r="I4315">
        <v>9169</v>
      </c>
      <c r="J4315">
        <v>154.06</v>
      </c>
      <c r="K4315">
        <v>90.93</v>
      </c>
      <c r="L4315">
        <v>1412576.14</v>
      </c>
      <c r="M4315">
        <v>833737.17</v>
      </c>
      <c r="N4315">
        <v>578838.97</v>
      </c>
    </row>
    <row r="4316" spans="1:14">
      <c r="A4316" t="s">
        <v>31</v>
      </c>
      <c r="B4316" t="s">
        <v>73</v>
      </c>
      <c r="C4316" t="s">
        <v>79</v>
      </c>
      <c r="D4316" t="s">
        <v>21</v>
      </c>
      <c r="E4316" t="s">
        <v>18</v>
      </c>
      <c r="F4316" s="18">
        <v>42405</v>
      </c>
      <c r="G4316">
        <v>846405446</v>
      </c>
      <c r="H4316" s="18">
        <v>42438</v>
      </c>
      <c r="I4316">
        <v>9035</v>
      </c>
      <c r="J4316">
        <v>668.27</v>
      </c>
      <c r="K4316">
        <v>502.54</v>
      </c>
      <c r="L4316">
        <v>6037819.4500000002</v>
      </c>
      <c r="M4316">
        <v>4540448.9000000004</v>
      </c>
      <c r="N4316">
        <v>1497370.55</v>
      </c>
    </row>
    <row r="4317" spans="1:14">
      <c r="A4317" t="s">
        <v>14</v>
      </c>
      <c r="B4317" t="s">
        <v>55</v>
      </c>
      <c r="C4317" t="s">
        <v>33</v>
      </c>
      <c r="D4317" t="s">
        <v>17</v>
      </c>
      <c r="E4317" t="s">
        <v>37</v>
      </c>
      <c r="F4317" s="18">
        <v>42159</v>
      </c>
      <c r="G4317">
        <v>462797629</v>
      </c>
      <c r="H4317" s="18">
        <v>42185</v>
      </c>
      <c r="I4317">
        <v>958</v>
      </c>
      <c r="J4317">
        <v>81.73</v>
      </c>
      <c r="K4317">
        <v>56.67</v>
      </c>
      <c r="L4317">
        <v>78297.34</v>
      </c>
      <c r="M4317">
        <v>54289.86</v>
      </c>
      <c r="N4317">
        <v>24007.48</v>
      </c>
    </row>
    <row r="4318" spans="1:14">
      <c r="A4318" t="s">
        <v>23</v>
      </c>
      <c r="B4318" t="s">
        <v>51</v>
      </c>
      <c r="C4318" t="s">
        <v>33</v>
      </c>
      <c r="D4318" t="s">
        <v>21</v>
      </c>
      <c r="E4318" t="s">
        <v>18</v>
      </c>
      <c r="F4318" s="18">
        <v>40308</v>
      </c>
      <c r="G4318">
        <v>535740411</v>
      </c>
      <c r="H4318" s="18">
        <v>40336</v>
      </c>
      <c r="I4318">
        <v>6348</v>
      </c>
      <c r="J4318">
        <v>81.73</v>
      </c>
      <c r="K4318">
        <v>56.67</v>
      </c>
      <c r="L4318">
        <v>518822.04</v>
      </c>
      <c r="M4318">
        <v>359741.16</v>
      </c>
      <c r="N4318">
        <v>159080.88</v>
      </c>
    </row>
    <row r="4319" spans="1:14">
      <c r="A4319" t="s">
        <v>31</v>
      </c>
      <c r="B4319" t="s">
        <v>56</v>
      </c>
      <c r="C4319" t="s">
        <v>50</v>
      </c>
      <c r="D4319" t="s">
        <v>17</v>
      </c>
      <c r="E4319" t="s">
        <v>37</v>
      </c>
      <c r="F4319" s="18">
        <v>40196</v>
      </c>
      <c r="G4319">
        <v>949657618</v>
      </c>
      <c r="H4319" s="18">
        <v>40229</v>
      </c>
      <c r="I4319">
        <v>3648</v>
      </c>
      <c r="J4319">
        <v>421.89</v>
      </c>
      <c r="K4319">
        <v>364.69</v>
      </c>
      <c r="L4319">
        <v>1539054.72</v>
      </c>
      <c r="M4319">
        <v>1330389.1200000001</v>
      </c>
      <c r="N4319">
        <v>208665.60000000001</v>
      </c>
    </row>
    <row r="4320" spans="1:14">
      <c r="A4320" t="s">
        <v>23</v>
      </c>
      <c r="B4320" t="s">
        <v>208</v>
      </c>
      <c r="C4320" t="s">
        <v>33</v>
      </c>
      <c r="D4320" t="s">
        <v>21</v>
      </c>
      <c r="E4320" t="s">
        <v>37</v>
      </c>
      <c r="F4320" s="18">
        <v>42792</v>
      </c>
      <c r="G4320">
        <v>309285581</v>
      </c>
      <c r="H4320" s="18">
        <v>42842</v>
      </c>
      <c r="I4320">
        <v>3331</v>
      </c>
      <c r="J4320">
        <v>81.73</v>
      </c>
      <c r="K4320">
        <v>56.67</v>
      </c>
      <c r="L4320">
        <v>272242.63</v>
      </c>
      <c r="M4320">
        <v>188767.77</v>
      </c>
      <c r="N4320">
        <v>83474.86</v>
      </c>
    </row>
    <row r="4321" spans="1:14">
      <c r="A4321" t="s">
        <v>31</v>
      </c>
      <c r="B4321" t="s">
        <v>163</v>
      </c>
      <c r="C4321" t="s">
        <v>50</v>
      </c>
      <c r="D4321" t="s">
        <v>17</v>
      </c>
      <c r="E4321" t="s">
        <v>22</v>
      </c>
      <c r="F4321" s="18">
        <v>42538</v>
      </c>
      <c r="G4321">
        <v>889673125</v>
      </c>
      <c r="H4321" s="18">
        <v>42560</v>
      </c>
      <c r="I4321">
        <v>2903</v>
      </c>
      <c r="J4321">
        <v>421.89</v>
      </c>
      <c r="K4321">
        <v>364.69</v>
      </c>
      <c r="L4321">
        <v>1224746.67</v>
      </c>
      <c r="M4321">
        <v>1058695.07</v>
      </c>
      <c r="N4321">
        <v>166051.6</v>
      </c>
    </row>
    <row r="4322" spans="1:14">
      <c r="A4322" t="s">
        <v>40</v>
      </c>
      <c r="B4322" t="s">
        <v>101</v>
      </c>
      <c r="C4322" t="s">
        <v>50</v>
      </c>
      <c r="D4322" t="s">
        <v>21</v>
      </c>
      <c r="E4322" t="s">
        <v>37</v>
      </c>
      <c r="F4322" s="18">
        <v>42564</v>
      </c>
      <c r="G4322">
        <v>986181581</v>
      </c>
      <c r="H4322" s="18">
        <v>42574</v>
      </c>
      <c r="I4322">
        <v>1900</v>
      </c>
      <c r="J4322">
        <v>421.89</v>
      </c>
      <c r="K4322">
        <v>364.69</v>
      </c>
      <c r="L4322">
        <v>801591</v>
      </c>
      <c r="M4322">
        <v>692911</v>
      </c>
      <c r="N4322">
        <v>108680</v>
      </c>
    </row>
    <row r="4323" spans="1:14">
      <c r="A4323" t="s">
        <v>34</v>
      </c>
      <c r="B4323" t="s">
        <v>212</v>
      </c>
      <c r="C4323" t="s">
        <v>16</v>
      </c>
      <c r="D4323" t="s">
        <v>21</v>
      </c>
      <c r="E4323" t="s">
        <v>18</v>
      </c>
      <c r="F4323" s="18">
        <v>42238</v>
      </c>
      <c r="G4323">
        <v>764484775</v>
      </c>
      <c r="H4323" s="18">
        <v>42250</v>
      </c>
      <c r="I4323">
        <v>6888</v>
      </c>
      <c r="J4323">
        <v>255.28</v>
      </c>
      <c r="K4323">
        <v>159.41999999999999</v>
      </c>
      <c r="L4323">
        <v>1758368.64</v>
      </c>
      <c r="M4323">
        <v>1098084.96</v>
      </c>
      <c r="N4323">
        <v>660283.68000000005</v>
      </c>
    </row>
    <row r="4324" spans="1:14">
      <c r="A4324" t="s">
        <v>31</v>
      </c>
      <c r="B4324" t="s">
        <v>39</v>
      </c>
      <c r="C4324" t="s">
        <v>28</v>
      </c>
      <c r="D4324" t="s">
        <v>17</v>
      </c>
      <c r="E4324" t="s">
        <v>22</v>
      </c>
      <c r="F4324" s="18">
        <v>41320</v>
      </c>
      <c r="G4324">
        <v>910569036</v>
      </c>
      <c r="H4324" s="18">
        <v>41358</v>
      </c>
      <c r="I4324">
        <v>6467</v>
      </c>
      <c r="J4324">
        <v>205.7</v>
      </c>
      <c r="K4324">
        <v>117.11</v>
      </c>
      <c r="L4324">
        <v>1330261.8999999999</v>
      </c>
      <c r="M4324">
        <v>757350.37</v>
      </c>
      <c r="N4324">
        <v>572911.53</v>
      </c>
    </row>
    <row r="4325" spans="1:14">
      <c r="A4325" t="s">
        <v>23</v>
      </c>
      <c r="B4325" t="s">
        <v>191</v>
      </c>
      <c r="C4325" t="s">
        <v>16</v>
      </c>
      <c r="D4325" t="s">
        <v>21</v>
      </c>
      <c r="E4325" t="s">
        <v>22</v>
      </c>
      <c r="F4325" s="18">
        <v>41340</v>
      </c>
      <c r="G4325">
        <v>380733191</v>
      </c>
      <c r="H4325" s="18">
        <v>41377</v>
      </c>
      <c r="I4325">
        <v>6267</v>
      </c>
      <c r="J4325">
        <v>255.28</v>
      </c>
      <c r="K4325">
        <v>159.41999999999999</v>
      </c>
      <c r="L4325">
        <v>1599839.76</v>
      </c>
      <c r="M4325">
        <v>999085.14</v>
      </c>
      <c r="N4325">
        <v>600754.62</v>
      </c>
    </row>
    <row r="4326" spans="1:14">
      <c r="A4326" t="s">
        <v>31</v>
      </c>
      <c r="B4326" t="s">
        <v>163</v>
      </c>
      <c r="C4326" t="s">
        <v>79</v>
      </c>
      <c r="D4326" t="s">
        <v>17</v>
      </c>
      <c r="E4326" t="s">
        <v>18</v>
      </c>
      <c r="F4326" s="18">
        <v>41449</v>
      </c>
      <c r="G4326">
        <v>451588571</v>
      </c>
      <c r="H4326" s="18">
        <v>41469</v>
      </c>
      <c r="I4326">
        <v>3948</v>
      </c>
      <c r="J4326">
        <v>668.27</v>
      </c>
      <c r="K4326">
        <v>502.54</v>
      </c>
      <c r="L4326">
        <v>2638329.96</v>
      </c>
      <c r="M4326">
        <v>1984027.92</v>
      </c>
      <c r="N4326">
        <v>654302.04</v>
      </c>
    </row>
    <row r="4327" spans="1:14">
      <c r="A4327" t="s">
        <v>26</v>
      </c>
      <c r="B4327" t="s">
        <v>141</v>
      </c>
      <c r="C4327" t="s">
        <v>59</v>
      </c>
      <c r="D4327" t="s">
        <v>17</v>
      </c>
      <c r="E4327" t="s">
        <v>37</v>
      </c>
      <c r="F4327" s="18">
        <v>42575</v>
      </c>
      <c r="G4327">
        <v>670059001</v>
      </c>
      <c r="H4327" s="18">
        <v>42614</v>
      </c>
      <c r="I4327">
        <v>4203</v>
      </c>
      <c r="J4327">
        <v>9.33</v>
      </c>
      <c r="K4327">
        <v>6.92</v>
      </c>
      <c r="L4327">
        <v>39213.99</v>
      </c>
      <c r="M4327">
        <v>29084.76</v>
      </c>
      <c r="N4327">
        <v>10129.23</v>
      </c>
    </row>
    <row r="4328" spans="1:14">
      <c r="A4328" t="s">
        <v>34</v>
      </c>
      <c r="B4328" t="s">
        <v>84</v>
      </c>
      <c r="C4328" t="s">
        <v>43</v>
      </c>
      <c r="D4328" t="s">
        <v>17</v>
      </c>
      <c r="E4328" t="s">
        <v>29</v>
      </c>
      <c r="F4328" s="18">
        <v>40498</v>
      </c>
      <c r="G4328">
        <v>203380811</v>
      </c>
      <c r="H4328" s="18">
        <v>40505</v>
      </c>
      <c r="I4328">
        <v>3756</v>
      </c>
      <c r="J4328">
        <v>651.21</v>
      </c>
      <c r="K4328">
        <v>524.96</v>
      </c>
      <c r="L4328">
        <v>2445944.7599999998</v>
      </c>
      <c r="M4328">
        <v>1971749.76</v>
      </c>
      <c r="N4328">
        <v>474195</v>
      </c>
    </row>
    <row r="4329" spans="1:14">
      <c r="A4329" t="s">
        <v>23</v>
      </c>
      <c r="B4329" t="s">
        <v>147</v>
      </c>
      <c r="C4329" t="s">
        <v>59</v>
      </c>
      <c r="D4329" t="s">
        <v>17</v>
      </c>
      <c r="E4329" t="s">
        <v>29</v>
      </c>
      <c r="F4329" s="18">
        <v>41071</v>
      </c>
      <c r="G4329">
        <v>989102828</v>
      </c>
      <c r="H4329" s="18">
        <v>41098</v>
      </c>
      <c r="I4329">
        <v>6362</v>
      </c>
      <c r="J4329">
        <v>9.33</v>
      </c>
      <c r="K4329">
        <v>6.92</v>
      </c>
      <c r="L4329">
        <v>59357.46</v>
      </c>
      <c r="M4329">
        <v>44025.04</v>
      </c>
      <c r="N4329">
        <v>15332.42</v>
      </c>
    </row>
    <row r="4330" spans="1:14">
      <c r="A4330" t="s">
        <v>40</v>
      </c>
      <c r="B4330" t="s">
        <v>126</v>
      </c>
      <c r="C4330" t="s">
        <v>59</v>
      </c>
      <c r="D4330" t="s">
        <v>21</v>
      </c>
      <c r="E4330" t="s">
        <v>37</v>
      </c>
      <c r="F4330" s="18">
        <v>42237</v>
      </c>
      <c r="G4330">
        <v>985086381</v>
      </c>
      <c r="H4330" s="18">
        <v>42251</v>
      </c>
      <c r="I4330">
        <v>7806</v>
      </c>
      <c r="J4330">
        <v>9.33</v>
      </c>
      <c r="K4330">
        <v>6.92</v>
      </c>
      <c r="L4330">
        <v>72829.98</v>
      </c>
      <c r="M4330">
        <v>54017.52</v>
      </c>
      <c r="N4330">
        <v>18812.46</v>
      </c>
    </row>
    <row r="4331" spans="1:14">
      <c r="A4331" t="s">
        <v>40</v>
      </c>
      <c r="B4331" t="s">
        <v>156</v>
      </c>
      <c r="C4331" t="s">
        <v>71</v>
      </c>
      <c r="D4331" t="s">
        <v>17</v>
      </c>
      <c r="E4331" t="s">
        <v>29</v>
      </c>
      <c r="F4331" s="18">
        <v>40945</v>
      </c>
      <c r="G4331">
        <v>919505298</v>
      </c>
      <c r="H4331" s="18">
        <v>40966</v>
      </c>
      <c r="I4331">
        <v>906</v>
      </c>
      <c r="J4331">
        <v>154.06</v>
      </c>
      <c r="K4331">
        <v>90.93</v>
      </c>
      <c r="L4331">
        <v>139578.35999999999</v>
      </c>
      <c r="M4331">
        <v>82382.58</v>
      </c>
      <c r="N4331">
        <v>57195.78</v>
      </c>
    </row>
    <row r="4332" spans="1:14">
      <c r="A4332" t="s">
        <v>31</v>
      </c>
      <c r="B4332" t="s">
        <v>202</v>
      </c>
      <c r="C4332" t="s">
        <v>20</v>
      </c>
      <c r="D4332" t="s">
        <v>17</v>
      </c>
      <c r="E4332" t="s">
        <v>18</v>
      </c>
      <c r="F4332" s="18">
        <v>42831</v>
      </c>
      <c r="G4332">
        <v>240845906</v>
      </c>
      <c r="H4332" s="18">
        <v>42846</v>
      </c>
      <c r="I4332">
        <v>511</v>
      </c>
      <c r="J4332">
        <v>152.58000000000001</v>
      </c>
      <c r="K4332">
        <v>97.44</v>
      </c>
      <c r="L4332">
        <v>77968.38</v>
      </c>
      <c r="M4332">
        <v>49791.839999999997</v>
      </c>
      <c r="N4332">
        <v>28176.54</v>
      </c>
    </row>
    <row r="4333" spans="1:14">
      <c r="A4333" t="s">
        <v>40</v>
      </c>
      <c r="B4333" t="s">
        <v>117</v>
      </c>
      <c r="C4333" t="s">
        <v>43</v>
      </c>
      <c r="D4333" t="s">
        <v>21</v>
      </c>
      <c r="E4333" t="s">
        <v>37</v>
      </c>
      <c r="F4333" s="18">
        <v>41473</v>
      </c>
      <c r="G4333">
        <v>267907035</v>
      </c>
      <c r="H4333" s="18">
        <v>41475</v>
      </c>
      <c r="I4333">
        <v>8500</v>
      </c>
      <c r="J4333">
        <v>651.21</v>
      </c>
      <c r="K4333">
        <v>524.96</v>
      </c>
      <c r="L4333">
        <v>5535285</v>
      </c>
      <c r="M4333">
        <v>4462160</v>
      </c>
      <c r="N4333">
        <v>1073125</v>
      </c>
    </row>
    <row r="4334" spans="1:14">
      <c r="A4334" t="s">
        <v>34</v>
      </c>
      <c r="B4334" t="s">
        <v>199</v>
      </c>
      <c r="C4334" t="s">
        <v>50</v>
      </c>
      <c r="D4334" t="s">
        <v>17</v>
      </c>
      <c r="E4334" t="s">
        <v>18</v>
      </c>
      <c r="F4334" s="18">
        <v>41902</v>
      </c>
      <c r="G4334">
        <v>139800012</v>
      </c>
      <c r="H4334" s="18">
        <v>41902</v>
      </c>
      <c r="I4334">
        <v>8785</v>
      </c>
      <c r="J4334">
        <v>421.89</v>
      </c>
      <c r="K4334">
        <v>364.69</v>
      </c>
      <c r="L4334">
        <v>3706303.65</v>
      </c>
      <c r="M4334">
        <v>3203801.65</v>
      </c>
      <c r="N4334">
        <v>502502</v>
      </c>
    </row>
    <row r="4335" spans="1:14">
      <c r="A4335" t="s">
        <v>40</v>
      </c>
      <c r="B4335" t="s">
        <v>184</v>
      </c>
      <c r="C4335" t="s">
        <v>50</v>
      </c>
      <c r="D4335" t="s">
        <v>17</v>
      </c>
      <c r="E4335" t="s">
        <v>22</v>
      </c>
      <c r="F4335" s="18">
        <v>42623</v>
      </c>
      <c r="G4335">
        <v>865948665</v>
      </c>
      <c r="H4335" s="18">
        <v>42639</v>
      </c>
      <c r="I4335">
        <v>2308</v>
      </c>
      <c r="J4335">
        <v>421.89</v>
      </c>
      <c r="K4335">
        <v>364.69</v>
      </c>
      <c r="L4335">
        <v>973722.12</v>
      </c>
      <c r="M4335">
        <v>841704.52</v>
      </c>
      <c r="N4335">
        <v>132017.60000000001</v>
      </c>
    </row>
    <row r="4336" spans="1:14">
      <c r="A4336" t="s">
        <v>31</v>
      </c>
      <c r="B4336" t="s">
        <v>89</v>
      </c>
      <c r="C4336" t="s">
        <v>50</v>
      </c>
      <c r="D4336" t="s">
        <v>21</v>
      </c>
      <c r="E4336" t="s">
        <v>37</v>
      </c>
      <c r="F4336" s="18">
        <v>42529</v>
      </c>
      <c r="G4336">
        <v>376089322</v>
      </c>
      <c r="H4336" s="18">
        <v>42548</v>
      </c>
      <c r="I4336">
        <v>2043</v>
      </c>
      <c r="J4336">
        <v>421.89</v>
      </c>
      <c r="K4336">
        <v>364.69</v>
      </c>
      <c r="L4336">
        <v>861921.27</v>
      </c>
      <c r="M4336">
        <v>745061.67</v>
      </c>
      <c r="N4336">
        <v>116859.6</v>
      </c>
    </row>
    <row r="4337" spans="1:14">
      <c r="A4337" t="s">
        <v>31</v>
      </c>
      <c r="B4337" t="s">
        <v>190</v>
      </c>
      <c r="C4337" t="s">
        <v>20</v>
      </c>
      <c r="D4337" t="s">
        <v>17</v>
      </c>
      <c r="E4337" t="s">
        <v>37</v>
      </c>
      <c r="F4337" s="18">
        <v>42286</v>
      </c>
      <c r="G4337">
        <v>270270812</v>
      </c>
      <c r="H4337" s="18">
        <v>42305</v>
      </c>
      <c r="I4337">
        <v>7994</v>
      </c>
      <c r="J4337">
        <v>152.58000000000001</v>
      </c>
      <c r="K4337">
        <v>97.44</v>
      </c>
      <c r="L4337">
        <v>1219724.52</v>
      </c>
      <c r="M4337">
        <v>778935.36</v>
      </c>
      <c r="N4337">
        <v>440789.16</v>
      </c>
    </row>
    <row r="4338" spans="1:14">
      <c r="A4338" t="s">
        <v>31</v>
      </c>
      <c r="B4338" t="s">
        <v>61</v>
      </c>
      <c r="C4338" t="s">
        <v>33</v>
      </c>
      <c r="D4338" t="s">
        <v>21</v>
      </c>
      <c r="E4338" t="s">
        <v>18</v>
      </c>
      <c r="F4338" s="18">
        <v>40184</v>
      </c>
      <c r="G4338">
        <v>868854463</v>
      </c>
      <c r="H4338" s="18">
        <v>40221</v>
      </c>
      <c r="I4338">
        <v>2198</v>
      </c>
      <c r="J4338">
        <v>81.73</v>
      </c>
      <c r="K4338">
        <v>56.67</v>
      </c>
      <c r="L4338">
        <v>179642.54</v>
      </c>
      <c r="M4338">
        <v>124560.66</v>
      </c>
      <c r="N4338">
        <v>55081.88</v>
      </c>
    </row>
    <row r="4339" spans="1:14">
      <c r="A4339" t="s">
        <v>26</v>
      </c>
      <c r="B4339" t="s">
        <v>46</v>
      </c>
      <c r="C4339" t="s">
        <v>25</v>
      </c>
      <c r="D4339" t="s">
        <v>17</v>
      </c>
      <c r="E4339" t="s">
        <v>29</v>
      </c>
      <c r="F4339" s="18">
        <v>41816</v>
      </c>
      <c r="G4339">
        <v>762514102</v>
      </c>
      <c r="H4339" s="18">
        <v>41848</v>
      </c>
      <c r="I4339">
        <v>3722</v>
      </c>
      <c r="J4339">
        <v>47.45</v>
      </c>
      <c r="K4339">
        <v>31.79</v>
      </c>
      <c r="L4339">
        <v>176608.9</v>
      </c>
      <c r="M4339">
        <v>118322.38</v>
      </c>
      <c r="N4339">
        <v>58286.52</v>
      </c>
    </row>
    <row r="4340" spans="1:14">
      <c r="A4340" t="s">
        <v>53</v>
      </c>
      <c r="B4340" t="s">
        <v>54</v>
      </c>
      <c r="C4340" t="s">
        <v>33</v>
      </c>
      <c r="D4340" t="s">
        <v>21</v>
      </c>
      <c r="E4340" t="s">
        <v>37</v>
      </c>
      <c r="F4340" s="18">
        <v>42097</v>
      </c>
      <c r="G4340">
        <v>862236058</v>
      </c>
      <c r="H4340" s="18">
        <v>42125</v>
      </c>
      <c r="I4340">
        <v>3665</v>
      </c>
      <c r="J4340">
        <v>81.73</v>
      </c>
      <c r="K4340">
        <v>56.67</v>
      </c>
      <c r="L4340">
        <v>299540.45</v>
      </c>
      <c r="M4340">
        <v>207695.55</v>
      </c>
      <c r="N4340">
        <v>91844.9</v>
      </c>
    </row>
    <row r="4341" spans="1:14">
      <c r="A4341" t="s">
        <v>40</v>
      </c>
      <c r="B4341" t="s">
        <v>78</v>
      </c>
      <c r="C4341" t="s">
        <v>79</v>
      </c>
      <c r="D4341" t="s">
        <v>17</v>
      </c>
      <c r="E4341" t="s">
        <v>37</v>
      </c>
      <c r="F4341" s="18">
        <v>40486</v>
      </c>
      <c r="G4341">
        <v>349319159</v>
      </c>
      <c r="H4341" s="18">
        <v>40522</v>
      </c>
      <c r="I4341">
        <v>157</v>
      </c>
      <c r="J4341">
        <v>668.27</v>
      </c>
      <c r="K4341">
        <v>502.54</v>
      </c>
      <c r="L4341">
        <v>104918.39</v>
      </c>
      <c r="M4341">
        <v>78898.78</v>
      </c>
      <c r="N4341">
        <v>26019.61</v>
      </c>
    </row>
    <row r="4342" spans="1:14">
      <c r="A4342" t="s">
        <v>34</v>
      </c>
      <c r="B4342" t="s">
        <v>35</v>
      </c>
      <c r="C4342" t="s">
        <v>20</v>
      </c>
      <c r="D4342" t="s">
        <v>17</v>
      </c>
      <c r="E4342" t="s">
        <v>22</v>
      </c>
      <c r="F4342" s="18">
        <v>42357</v>
      </c>
      <c r="G4342">
        <v>725374734</v>
      </c>
      <c r="H4342" s="18">
        <v>42388</v>
      </c>
      <c r="I4342">
        <v>3358</v>
      </c>
      <c r="J4342">
        <v>152.58000000000001</v>
      </c>
      <c r="K4342">
        <v>97.44</v>
      </c>
      <c r="L4342">
        <v>512363.64</v>
      </c>
      <c r="M4342">
        <v>327203.52</v>
      </c>
      <c r="N4342">
        <v>185160.12</v>
      </c>
    </row>
    <row r="4343" spans="1:14">
      <c r="A4343" t="s">
        <v>23</v>
      </c>
      <c r="B4343" t="s">
        <v>105</v>
      </c>
      <c r="C4343" t="s">
        <v>25</v>
      </c>
      <c r="D4343" t="s">
        <v>17</v>
      </c>
      <c r="E4343" t="s">
        <v>18</v>
      </c>
      <c r="F4343" s="18">
        <v>41031</v>
      </c>
      <c r="G4343">
        <v>862326610</v>
      </c>
      <c r="H4343" s="18">
        <v>41057</v>
      </c>
      <c r="I4343">
        <v>461</v>
      </c>
      <c r="J4343">
        <v>47.45</v>
      </c>
      <c r="K4343">
        <v>31.79</v>
      </c>
      <c r="L4343">
        <v>21874.45</v>
      </c>
      <c r="M4343">
        <v>14655.19</v>
      </c>
      <c r="N4343">
        <v>7219.26</v>
      </c>
    </row>
    <row r="4344" spans="1:14">
      <c r="A4344" t="s">
        <v>23</v>
      </c>
      <c r="B4344" t="s">
        <v>175</v>
      </c>
      <c r="C4344" t="s">
        <v>50</v>
      </c>
      <c r="D4344" t="s">
        <v>17</v>
      </c>
      <c r="E4344" t="s">
        <v>37</v>
      </c>
      <c r="F4344" s="18">
        <v>41278</v>
      </c>
      <c r="G4344">
        <v>152411115</v>
      </c>
      <c r="H4344" s="18">
        <v>41326</v>
      </c>
      <c r="I4344">
        <v>691</v>
      </c>
      <c r="J4344">
        <v>421.89</v>
      </c>
      <c r="K4344">
        <v>364.69</v>
      </c>
      <c r="L4344">
        <v>291525.99</v>
      </c>
      <c r="M4344">
        <v>252000.79</v>
      </c>
      <c r="N4344">
        <v>39525.199999999997</v>
      </c>
    </row>
    <row r="4345" spans="1:14">
      <c r="A4345" t="s">
        <v>26</v>
      </c>
      <c r="B4345" t="s">
        <v>209</v>
      </c>
      <c r="C4345" t="s">
        <v>45</v>
      </c>
      <c r="D4345" t="s">
        <v>17</v>
      </c>
      <c r="E4345" t="s">
        <v>29</v>
      </c>
      <c r="F4345" s="18">
        <v>41344</v>
      </c>
      <c r="G4345">
        <v>758177077</v>
      </c>
      <c r="H4345" s="18">
        <v>41354</v>
      </c>
      <c r="I4345">
        <v>300</v>
      </c>
      <c r="J4345">
        <v>437.2</v>
      </c>
      <c r="K4345">
        <v>263.33</v>
      </c>
      <c r="L4345">
        <v>131160</v>
      </c>
      <c r="M4345">
        <v>78999</v>
      </c>
      <c r="N4345">
        <v>52161</v>
      </c>
    </row>
    <row r="4346" spans="1:14">
      <c r="A4346" t="s">
        <v>23</v>
      </c>
      <c r="B4346" t="s">
        <v>103</v>
      </c>
      <c r="C4346" t="s">
        <v>43</v>
      </c>
      <c r="D4346" t="s">
        <v>21</v>
      </c>
      <c r="E4346" t="s">
        <v>22</v>
      </c>
      <c r="F4346" s="18">
        <v>42629</v>
      </c>
      <c r="G4346">
        <v>862485826</v>
      </c>
      <c r="H4346" s="18">
        <v>42670</v>
      </c>
      <c r="I4346">
        <v>7577</v>
      </c>
      <c r="J4346">
        <v>651.21</v>
      </c>
      <c r="K4346">
        <v>524.96</v>
      </c>
      <c r="L4346">
        <v>4934218.17</v>
      </c>
      <c r="M4346">
        <v>3977621.92</v>
      </c>
      <c r="N4346">
        <v>956596.25</v>
      </c>
    </row>
    <row r="4347" spans="1:14">
      <c r="A4347" t="s">
        <v>26</v>
      </c>
      <c r="B4347" t="s">
        <v>90</v>
      </c>
      <c r="C4347" t="s">
        <v>79</v>
      </c>
      <c r="D4347" t="s">
        <v>21</v>
      </c>
      <c r="E4347" t="s">
        <v>22</v>
      </c>
      <c r="F4347" s="18">
        <v>42775</v>
      </c>
      <c r="G4347">
        <v>518511188</v>
      </c>
      <c r="H4347" s="18">
        <v>42782</v>
      </c>
      <c r="I4347">
        <v>7838</v>
      </c>
      <c r="J4347">
        <v>668.27</v>
      </c>
      <c r="K4347">
        <v>502.54</v>
      </c>
      <c r="L4347">
        <v>5237900.26</v>
      </c>
      <c r="M4347">
        <v>3938908.52</v>
      </c>
      <c r="N4347">
        <v>1298991.74</v>
      </c>
    </row>
    <row r="4348" spans="1:14">
      <c r="A4348" t="s">
        <v>23</v>
      </c>
      <c r="B4348" t="s">
        <v>206</v>
      </c>
      <c r="C4348" t="s">
        <v>59</v>
      </c>
      <c r="D4348" t="s">
        <v>21</v>
      </c>
      <c r="E4348" t="s">
        <v>18</v>
      </c>
      <c r="F4348" s="18">
        <v>42576</v>
      </c>
      <c r="G4348">
        <v>299739491</v>
      </c>
      <c r="H4348" s="18">
        <v>42614</v>
      </c>
      <c r="I4348">
        <v>8431</v>
      </c>
      <c r="J4348">
        <v>9.33</v>
      </c>
      <c r="K4348">
        <v>6.92</v>
      </c>
      <c r="L4348">
        <v>78661.23</v>
      </c>
      <c r="M4348">
        <v>58342.52</v>
      </c>
      <c r="N4348">
        <v>20318.71</v>
      </c>
    </row>
    <row r="4349" spans="1:14">
      <c r="A4349" t="s">
        <v>31</v>
      </c>
      <c r="B4349" t="s">
        <v>89</v>
      </c>
      <c r="C4349" t="s">
        <v>50</v>
      </c>
      <c r="D4349" t="s">
        <v>17</v>
      </c>
      <c r="E4349" t="s">
        <v>37</v>
      </c>
      <c r="F4349" s="18">
        <v>41835</v>
      </c>
      <c r="G4349">
        <v>849969565</v>
      </c>
      <c r="H4349" s="18">
        <v>41885</v>
      </c>
      <c r="I4349">
        <v>3737</v>
      </c>
      <c r="J4349">
        <v>421.89</v>
      </c>
      <c r="K4349">
        <v>364.69</v>
      </c>
      <c r="L4349">
        <v>1576602.93</v>
      </c>
      <c r="M4349">
        <v>1362846.53</v>
      </c>
      <c r="N4349">
        <v>213756.4</v>
      </c>
    </row>
    <row r="4350" spans="1:14">
      <c r="A4350" t="s">
        <v>23</v>
      </c>
      <c r="B4350" t="s">
        <v>168</v>
      </c>
      <c r="C4350" t="s">
        <v>50</v>
      </c>
      <c r="D4350" t="s">
        <v>21</v>
      </c>
      <c r="E4350" t="s">
        <v>29</v>
      </c>
      <c r="F4350" s="18">
        <v>40741</v>
      </c>
      <c r="G4350">
        <v>633312737</v>
      </c>
      <c r="H4350" s="18">
        <v>40766</v>
      </c>
      <c r="I4350">
        <v>167</v>
      </c>
      <c r="J4350">
        <v>421.89</v>
      </c>
      <c r="K4350">
        <v>364.69</v>
      </c>
      <c r="L4350">
        <v>70455.63</v>
      </c>
      <c r="M4350">
        <v>60903.23</v>
      </c>
      <c r="N4350">
        <v>9552.4</v>
      </c>
    </row>
    <row r="4351" spans="1:14">
      <c r="A4351" t="s">
        <v>23</v>
      </c>
      <c r="B4351" t="s">
        <v>128</v>
      </c>
      <c r="C4351" t="s">
        <v>43</v>
      </c>
      <c r="D4351" t="s">
        <v>21</v>
      </c>
      <c r="E4351" t="s">
        <v>22</v>
      </c>
      <c r="F4351" s="18">
        <v>41257</v>
      </c>
      <c r="G4351">
        <v>884192836</v>
      </c>
      <c r="H4351" s="18">
        <v>41289</v>
      </c>
      <c r="I4351">
        <v>1164</v>
      </c>
      <c r="J4351">
        <v>651.21</v>
      </c>
      <c r="K4351">
        <v>524.96</v>
      </c>
      <c r="L4351">
        <v>758008.44</v>
      </c>
      <c r="M4351">
        <v>611053.43999999994</v>
      </c>
      <c r="N4351">
        <v>146955</v>
      </c>
    </row>
    <row r="4352" spans="1:14">
      <c r="A4352" t="s">
        <v>26</v>
      </c>
      <c r="B4352" t="s">
        <v>180</v>
      </c>
      <c r="C4352" t="s">
        <v>45</v>
      </c>
      <c r="D4352" t="s">
        <v>21</v>
      </c>
      <c r="E4352" t="s">
        <v>22</v>
      </c>
      <c r="F4352" s="18">
        <v>40202</v>
      </c>
      <c r="G4352">
        <v>657346189</v>
      </c>
      <c r="H4352" s="18">
        <v>40206</v>
      </c>
      <c r="I4352">
        <v>2200</v>
      </c>
      <c r="J4352">
        <v>437.2</v>
      </c>
      <c r="K4352">
        <v>263.33</v>
      </c>
      <c r="L4352">
        <v>961840</v>
      </c>
      <c r="M4352">
        <v>579326</v>
      </c>
      <c r="N4352">
        <v>382514</v>
      </c>
    </row>
    <row r="4353" spans="1:14">
      <c r="A4353" t="s">
        <v>40</v>
      </c>
      <c r="B4353" t="s">
        <v>188</v>
      </c>
      <c r="C4353" t="s">
        <v>25</v>
      </c>
      <c r="D4353" t="s">
        <v>21</v>
      </c>
      <c r="E4353" t="s">
        <v>18</v>
      </c>
      <c r="F4353" s="18">
        <v>41700</v>
      </c>
      <c r="G4353">
        <v>877821624</v>
      </c>
      <c r="H4353" s="18">
        <v>41712</v>
      </c>
      <c r="I4353">
        <v>5780</v>
      </c>
      <c r="J4353">
        <v>47.45</v>
      </c>
      <c r="K4353">
        <v>31.79</v>
      </c>
      <c r="L4353">
        <v>274261</v>
      </c>
      <c r="M4353">
        <v>183746.2</v>
      </c>
      <c r="N4353">
        <v>90514.8</v>
      </c>
    </row>
    <row r="4354" spans="1:14">
      <c r="A4354" t="s">
        <v>40</v>
      </c>
      <c r="B4354" t="s">
        <v>169</v>
      </c>
      <c r="C4354" t="s">
        <v>59</v>
      </c>
      <c r="D4354" t="s">
        <v>17</v>
      </c>
      <c r="E4354" t="s">
        <v>18</v>
      </c>
      <c r="F4354" s="18">
        <v>41965</v>
      </c>
      <c r="G4354">
        <v>290980470</v>
      </c>
      <c r="H4354" s="18">
        <v>42005</v>
      </c>
      <c r="I4354">
        <v>6442</v>
      </c>
      <c r="J4354">
        <v>9.33</v>
      </c>
      <c r="K4354">
        <v>6.92</v>
      </c>
      <c r="L4354">
        <v>60103.86</v>
      </c>
      <c r="M4354">
        <v>44578.64</v>
      </c>
      <c r="N4354">
        <v>15525.22</v>
      </c>
    </row>
    <row r="4355" spans="1:14">
      <c r="A4355" t="s">
        <v>34</v>
      </c>
      <c r="B4355" t="s">
        <v>66</v>
      </c>
      <c r="C4355" t="s">
        <v>59</v>
      </c>
      <c r="D4355" t="s">
        <v>17</v>
      </c>
      <c r="E4355" t="s">
        <v>37</v>
      </c>
      <c r="F4355" s="18">
        <v>41749</v>
      </c>
      <c r="G4355">
        <v>412496554</v>
      </c>
      <c r="H4355" s="18">
        <v>41758</v>
      </c>
      <c r="I4355">
        <v>5752</v>
      </c>
      <c r="J4355">
        <v>9.33</v>
      </c>
      <c r="K4355">
        <v>6.92</v>
      </c>
      <c r="L4355">
        <v>53666.16</v>
      </c>
      <c r="M4355">
        <v>39803.839999999997</v>
      </c>
      <c r="N4355">
        <v>13862.32</v>
      </c>
    </row>
    <row r="4356" spans="1:14">
      <c r="A4356" t="s">
        <v>23</v>
      </c>
      <c r="B4356" t="s">
        <v>192</v>
      </c>
      <c r="C4356" t="s">
        <v>50</v>
      </c>
      <c r="D4356" t="s">
        <v>17</v>
      </c>
      <c r="E4356" t="s">
        <v>18</v>
      </c>
      <c r="F4356" s="18">
        <v>42194</v>
      </c>
      <c r="G4356">
        <v>578356206</v>
      </c>
      <c r="H4356" s="18">
        <v>42200</v>
      </c>
      <c r="I4356">
        <v>7309</v>
      </c>
      <c r="J4356">
        <v>421.89</v>
      </c>
      <c r="K4356">
        <v>364.69</v>
      </c>
      <c r="L4356">
        <v>3083594.01</v>
      </c>
      <c r="M4356">
        <v>2665519.21</v>
      </c>
      <c r="N4356">
        <v>418074.8</v>
      </c>
    </row>
    <row r="4357" spans="1:14">
      <c r="A4357" t="s">
        <v>23</v>
      </c>
      <c r="B4357" t="s">
        <v>70</v>
      </c>
      <c r="C4357" t="s">
        <v>33</v>
      </c>
      <c r="D4357" t="s">
        <v>17</v>
      </c>
      <c r="E4357" t="s">
        <v>29</v>
      </c>
      <c r="F4357" s="18">
        <v>40680</v>
      </c>
      <c r="G4357">
        <v>194858253</v>
      </c>
      <c r="H4357" s="18">
        <v>40685</v>
      </c>
      <c r="I4357">
        <v>1742</v>
      </c>
      <c r="J4357">
        <v>81.73</v>
      </c>
      <c r="K4357">
        <v>56.67</v>
      </c>
      <c r="L4357">
        <v>142373.66</v>
      </c>
      <c r="M4357">
        <v>98719.14</v>
      </c>
      <c r="N4357">
        <v>43654.52</v>
      </c>
    </row>
    <row r="4358" spans="1:14">
      <c r="A4358" t="s">
        <v>23</v>
      </c>
      <c r="B4358" t="s">
        <v>178</v>
      </c>
      <c r="C4358" t="s">
        <v>28</v>
      </c>
      <c r="D4358" t="s">
        <v>21</v>
      </c>
      <c r="E4358" t="s">
        <v>29</v>
      </c>
      <c r="F4358" s="18">
        <v>40510</v>
      </c>
      <c r="G4358">
        <v>988614022</v>
      </c>
      <c r="H4358" s="18">
        <v>40554</v>
      </c>
      <c r="I4358">
        <v>1713</v>
      </c>
      <c r="J4358">
        <v>205.7</v>
      </c>
      <c r="K4358">
        <v>117.11</v>
      </c>
      <c r="L4358">
        <v>352364.1</v>
      </c>
      <c r="M4358">
        <v>200609.43</v>
      </c>
      <c r="N4358">
        <v>151754.67000000001</v>
      </c>
    </row>
    <row r="4359" spans="1:14">
      <c r="A4359" t="s">
        <v>26</v>
      </c>
      <c r="B4359" t="s">
        <v>104</v>
      </c>
      <c r="C4359" t="s">
        <v>33</v>
      </c>
      <c r="D4359" t="s">
        <v>17</v>
      </c>
      <c r="E4359" t="s">
        <v>22</v>
      </c>
      <c r="F4359" s="18">
        <v>41226</v>
      </c>
      <c r="G4359">
        <v>256547343</v>
      </c>
      <c r="H4359" s="18">
        <v>41273</v>
      </c>
      <c r="I4359">
        <v>6915</v>
      </c>
      <c r="J4359">
        <v>81.73</v>
      </c>
      <c r="K4359">
        <v>56.67</v>
      </c>
      <c r="L4359">
        <v>565162.94999999995</v>
      </c>
      <c r="M4359">
        <v>391873.05</v>
      </c>
      <c r="N4359">
        <v>173289.9</v>
      </c>
    </row>
    <row r="4360" spans="1:14">
      <c r="A4360" t="s">
        <v>26</v>
      </c>
      <c r="B4360" t="s">
        <v>194</v>
      </c>
      <c r="C4360" t="s">
        <v>71</v>
      </c>
      <c r="D4360" t="s">
        <v>21</v>
      </c>
      <c r="E4360" t="s">
        <v>18</v>
      </c>
      <c r="F4360" s="18">
        <v>42760</v>
      </c>
      <c r="G4360">
        <v>315894544</v>
      </c>
      <c r="H4360" s="18">
        <v>42762</v>
      </c>
      <c r="I4360">
        <v>9070</v>
      </c>
      <c r="J4360">
        <v>154.06</v>
      </c>
      <c r="K4360">
        <v>90.93</v>
      </c>
      <c r="L4360">
        <v>1397324.2</v>
      </c>
      <c r="M4360">
        <v>824735.1</v>
      </c>
      <c r="N4360">
        <v>572589.1</v>
      </c>
    </row>
    <row r="4361" spans="1:14">
      <c r="A4361" t="s">
        <v>31</v>
      </c>
      <c r="B4361" t="s">
        <v>172</v>
      </c>
      <c r="C4361" t="s">
        <v>20</v>
      </c>
      <c r="D4361" t="s">
        <v>17</v>
      </c>
      <c r="E4361" t="s">
        <v>29</v>
      </c>
      <c r="F4361" s="18">
        <v>41281</v>
      </c>
      <c r="G4361">
        <v>854204452</v>
      </c>
      <c r="H4361" s="18">
        <v>41319</v>
      </c>
      <c r="I4361">
        <v>6934</v>
      </c>
      <c r="J4361">
        <v>152.58000000000001</v>
      </c>
      <c r="K4361">
        <v>97.44</v>
      </c>
      <c r="L4361">
        <v>1057989.72</v>
      </c>
      <c r="M4361">
        <v>675648.96</v>
      </c>
      <c r="N4361">
        <v>382340.76</v>
      </c>
    </row>
    <row r="4362" spans="1:14">
      <c r="A4362" t="s">
        <v>23</v>
      </c>
      <c r="B4362" t="s">
        <v>98</v>
      </c>
      <c r="C4362" t="s">
        <v>28</v>
      </c>
      <c r="D4362" t="s">
        <v>17</v>
      </c>
      <c r="E4362" t="s">
        <v>29</v>
      </c>
      <c r="F4362" s="18">
        <v>41649</v>
      </c>
      <c r="G4362">
        <v>279338395</v>
      </c>
      <c r="H4362" s="18">
        <v>41694</v>
      </c>
      <c r="I4362">
        <v>1293</v>
      </c>
      <c r="J4362">
        <v>205.7</v>
      </c>
      <c r="K4362">
        <v>117.11</v>
      </c>
      <c r="L4362">
        <v>265970.09999999998</v>
      </c>
      <c r="M4362">
        <v>151423.23000000001</v>
      </c>
      <c r="N4362">
        <v>114546.87</v>
      </c>
    </row>
    <row r="4363" spans="1:14">
      <c r="A4363" t="s">
        <v>26</v>
      </c>
      <c r="B4363" t="s">
        <v>87</v>
      </c>
      <c r="C4363" t="s">
        <v>50</v>
      </c>
      <c r="D4363" t="s">
        <v>17</v>
      </c>
      <c r="E4363" t="s">
        <v>22</v>
      </c>
      <c r="F4363" s="18">
        <v>42195</v>
      </c>
      <c r="G4363">
        <v>669470202</v>
      </c>
      <c r="H4363" s="18">
        <v>42196</v>
      </c>
      <c r="I4363">
        <v>9965</v>
      </c>
      <c r="J4363">
        <v>421.89</v>
      </c>
      <c r="K4363">
        <v>364.69</v>
      </c>
      <c r="L4363">
        <v>4204133.8499999996</v>
      </c>
      <c r="M4363">
        <v>3634135.85</v>
      </c>
      <c r="N4363">
        <v>569998</v>
      </c>
    </row>
    <row r="4364" spans="1:14">
      <c r="A4364" t="s">
        <v>23</v>
      </c>
      <c r="B4364" t="s">
        <v>58</v>
      </c>
      <c r="C4364" t="s">
        <v>16</v>
      </c>
      <c r="D4364" t="s">
        <v>21</v>
      </c>
      <c r="E4364" t="s">
        <v>18</v>
      </c>
      <c r="F4364" s="18">
        <v>41641</v>
      </c>
      <c r="G4364">
        <v>123086202</v>
      </c>
      <c r="H4364" s="18">
        <v>41690</v>
      </c>
      <c r="I4364">
        <v>2797</v>
      </c>
      <c r="J4364">
        <v>255.28</v>
      </c>
      <c r="K4364">
        <v>159.41999999999999</v>
      </c>
      <c r="L4364">
        <v>714018.16</v>
      </c>
      <c r="M4364">
        <v>445897.74</v>
      </c>
      <c r="N4364">
        <v>268120.42</v>
      </c>
    </row>
    <row r="4365" spans="1:14">
      <c r="A4365" t="s">
        <v>14</v>
      </c>
      <c r="B4365" t="s">
        <v>174</v>
      </c>
      <c r="C4365" t="s">
        <v>36</v>
      </c>
      <c r="D4365" t="s">
        <v>17</v>
      </c>
      <c r="E4365" t="s">
        <v>18</v>
      </c>
      <c r="F4365" s="18">
        <v>40479</v>
      </c>
      <c r="G4365">
        <v>408985221</v>
      </c>
      <c r="H4365" s="18">
        <v>40496</v>
      </c>
      <c r="I4365">
        <v>6670</v>
      </c>
      <c r="J4365">
        <v>109.28</v>
      </c>
      <c r="K4365">
        <v>35.840000000000003</v>
      </c>
      <c r="L4365">
        <v>728897.6</v>
      </c>
      <c r="M4365">
        <v>239052.79999999999</v>
      </c>
      <c r="N4365">
        <v>489844.8</v>
      </c>
    </row>
    <row r="4366" spans="1:14">
      <c r="A4366" t="s">
        <v>23</v>
      </c>
      <c r="B4366" t="s">
        <v>70</v>
      </c>
      <c r="C4366" t="s">
        <v>50</v>
      </c>
      <c r="D4366" t="s">
        <v>17</v>
      </c>
      <c r="E4366" t="s">
        <v>18</v>
      </c>
      <c r="F4366" s="18">
        <v>42357</v>
      </c>
      <c r="G4366">
        <v>216278588</v>
      </c>
      <c r="H4366" s="18">
        <v>42357</v>
      </c>
      <c r="I4366">
        <v>495</v>
      </c>
      <c r="J4366">
        <v>421.89</v>
      </c>
      <c r="K4366">
        <v>364.69</v>
      </c>
      <c r="L4366">
        <v>208835.55</v>
      </c>
      <c r="M4366">
        <v>180521.55</v>
      </c>
      <c r="N4366">
        <v>28314</v>
      </c>
    </row>
    <row r="4367" spans="1:14">
      <c r="A4367" t="s">
        <v>53</v>
      </c>
      <c r="B4367" t="s">
        <v>142</v>
      </c>
      <c r="C4367" t="s">
        <v>59</v>
      </c>
      <c r="D4367" t="s">
        <v>17</v>
      </c>
      <c r="E4367" t="s">
        <v>29</v>
      </c>
      <c r="F4367" s="18">
        <v>41631</v>
      </c>
      <c r="G4367">
        <v>104390132</v>
      </c>
      <c r="H4367" s="18">
        <v>41662</v>
      </c>
      <c r="I4367">
        <v>215</v>
      </c>
      <c r="J4367">
        <v>9.33</v>
      </c>
      <c r="K4367">
        <v>6.92</v>
      </c>
      <c r="L4367">
        <v>2005.95</v>
      </c>
      <c r="M4367">
        <v>1487.8</v>
      </c>
      <c r="N4367">
        <v>518.15</v>
      </c>
    </row>
    <row r="4368" spans="1:14">
      <c r="A4368" t="s">
        <v>40</v>
      </c>
      <c r="B4368" t="s">
        <v>41</v>
      </c>
      <c r="C4368" t="s">
        <v>79</v>
      </c>
      <c r="D4368" t="s">
        <v>17</v>
      </c>
      <c r="E4368" t="s">
        <v>22</v>
      </c>
      <c r="F4368" s="18">
        <v>41344</v>
      </c>
      <c r="G4368">
        <v>253056180</v>
      </c>
      <c r="H4368" s="18">
        <v>41347</v>
      </c>
      <c r="I4368">
        <v>3802</v>
      </c>
      <c r="J4368">
        <v>668.27</v>
      </c>
      <c r="K4368">
        <v>502.54</v>
      </c>
      <c r="L4368">
        <v>2540762.54</v>
      </c>
      <c r="M4368">
        <v>1910657.08</v>
      </c>
      <c r="N4368">
        <v>630105.46</v>
      </c>
    </row>
    <row r="4369" spans="1:14">
      <c r="A4369" t="s">
        <v>26</v>
      </c>
      <c r="B4369" t="s">
        <v>81</v>
      </c>
      <c r="C4369" t="s">
        <v>33</v>
      </c>
      <c r="D4369" t="s">
        <v>17</v>
      </c>
      <c r="E4369" t="s">
        <v>18</v>
      </c>
      <c r="F4369" s="18">
        <v>40779</v>
      </c>
      <c r="G4369">
        <v>912325561</v>
      </c>
      <c r="H4369" s="18">
        <v>40779</v>
      </c>
      <c r="I4369">
        <v>6262</v>
      </c>
      <c r="J4369">
        <v>81.73</v>
      </c>
      <c r="K4369">
        <v>56.67</v>
      </c>
      <c r="L4369">
        <v>511793.26</v>
      </c>
      <c r="M4369">
        <v>354867.54</v>
      </c>
      <c r="N4369">
        <v>156925.72</v>
      </c>
    </row>
    <row r="4370" spans="1:14">
      <c r="A4370" t="s">
        <v>14</v>
      </c>
      <c r="B4370" t="s">
        <v>47</v>
      </c>
      <c r="C4370" t="s">
        <v>50</v>
      </c>
      <c r="D4370" t="s">
        <v>17</v>
      </c>
      <c r="E4370" t="s">
        <v>37</v>
      </c>
      <c r="F4370" s="18">
        <v>42373</v>
      </c>
      <c r="G4370">
        <v>152559602</v>
      </c>
      <c r="H4370" s="18">
        <v>42392</v>
      </c>
      <c r="I4370">
        <v>4631</v>
      </c>
      <c r="J4370">
        <v>421.89</v>
      </c>
      <c r="K4370">
        <v>364.69</v>
      </c>
      <c r="L4370">
        <v>1953772.59</v>
      </c>
      <c r="M4370">
        <v>1688879.39</v>
      </c>
      <c r="N4370">
        <v>264893.2</v>
      </c>
    </row>
    <row r="4371" spans="1:14">
      <c r="A4371" t="s">
        <v>40</v>
      </c>
      <c r="B4371" t="s">
        <v>127</v>
      </c>
      <c r="C4371" t="s">
        <v>28</v>
      </c>
      <c r="D4371" t="s">
        <v>17</v>
      </c>
      <c r="E4371" t="s">
        <v>18</v>
      </c>
      <c r="F4371" s="18">
        <v>42039</v>
      </c>
      <c r="G4371">
        <v>614432132</v>
      </c>
      <c r="H4371" s="18">
        <v>42084</v>
      </c>
      <c r="I4371">
        <v>2977</v>
      </c>
      <c r="J4371">
        <v>205.7</v>
      </c>
      <c r="K4371">
        <v>117.11</v>
      </c>
      <c r="L4371">
        <v>612368.9</v>
      </c>
      <c r="M4371">
        <v>348636.47</v>
      </c>
      <c r="N4371">
        <v>263732.43</v>
      </c>
    </row>
    <row r="4372" spans="1:14">
      <c r="A4372" t="s">
        <v>14</v>
      </c>
      <c r="B4372" t="s">
        <v>55</v>
      </c>
      <c r="C4372" t="s">
        <v>79</v>
      </c>
      <c r="D4372" t="s">
        <v>21</v>
      </c>
      <c r="E4372" t="s">
        <v>22</v>
      </c>
      <c r="F4372" s="18">
        <v>41609</v>
      </c>
      <c r="G4372">
        <v>958929479</v>
      </c>
      <c r="H4372" s="18">
        <v>41634</v>
      </c>
      <c r="I4372">
        <v>7397</v>
      </c>
      <c r="J4372">
        <v>668.27</v>
      </c>
      <c r="K4372">
        <v>502.54</v>
      </c>
      <c r="L4372">
        <v>4943193.1900000004</v>
      </c>
      <c r="M4372">
        <v>3717288.38</v>
      </c>
      <c r="N4372">
        <v>1225904.81</v>
      </c>
    </row>
    <row r="4373" spans="1:14">
      <c r="A4373" t="s">
        <v>26</v>
      </c>
      <c r="B4373" t="s">
        <v>107</v>
      </c>
      <c r="C4373" t="s">
        <v>79</v>
      </c>
      <c r="D4373" t="s">
        <v>21</v>
      </c>
      <c r="E4373" t="s">
        <v>37</v>
      </c>
      <c r="F4373" s="18">
        <v>41922</v>
      </c>
      <c r="G4373">
        <v>817350471</v>
      </c>
      <c r="H4373" s="18">
        <v>41969</v>
      </c>
      <c r="I4373">
        <v>1022</v>
      </c>
      <c r="J4373">
        <v>668.27</v>
      </c>
      <c r="K4373">
        <v>502.54</v>
      </c>
      <c r="L4373">
        <v>682971.94</v>
      </c>
      <c r="M4373">
        <v>513595.88</v>
      </c>
      <c r="N4373">
        <v>169376.06</v>
      </c>
    </row>
    <row r="4374" spans="1:14">
      <c r="A4374" t="s">
        <v>14</v>
      </c>
      <c r="B4374" t="s">
        <v>62</v>
      </c>
      <c r="C4374" t="s">
        <v>43</v>
      </c>
      <c r="D4374" t="s">
        <v>17</v>
      </c>
      <c r="E4374" t="s">
        <v>29</v>
      </c>
      <c r="F4374" s="18">
        <v>41440</v>
      </c>
      <c r="G4374">
        <v>341306436</v>
      </c>
      <c r="H4374" s="18">
        <v>41448</v>
      </c>
      <c r="I4374">
        <v>9014</v>
      </c>
      <c r="J4374">
        <v>651.21</v>
      </c>
      <c r="K4374">
        <v>524.96</v>
      </c>
      <c r="L4374">
        <v>5870006.9400000004</v>
      </c>
      <c r="M4374">
        <v>4731989.4400000004</v>
      </c>
      <c r="N4374">
        <v>1138017.5</v>
      </c>
    </row>
    <row r="4375" spans="1:14">
      <c r="A4375" t="s">
        <v>26</v>
      </c>
      <c r="B4375" t="s">
        <v>203</v>
      </c>
      <c r="C4375" t="s">
        <v>45</v>
      </c>
      <c r="D4375" t="s">
        <v>21</v>
      </c>
      <c r="E4375" t="s">
        <v>22</v>
      </c>
      <c r="F4375" s="18">
        <v>40396</v>
      </c>
      <c r="G4375">
        <v>652721202</v>
      </c>
      <c r="H4375" s="18">
        <v>40446</v>
      </c>
      <c r="I4375">
        <v>3563</v>
      </c>
      <c r="J4375">
        <v>437.2</v>
      </c>
      <c r="K4375">
        <v>263.33</v>
      </c>
      <c r="L4375">
        <v>1557743.6</v>
      </c>
      <c r="M4375">
        <v>938244.79</v>
      </c>
      <c r="N4375">
        <v>619498.81000000006</v>
      </c>
    </row>
    <row r="4376" spans="1:14">
      <c r="A4376" t="s">
        <v>23</v>
      </c>
      <c r="B4376" t="s">
        <v>217</v>
      </c>
      <c r="C4376" t="s">
        <v>16</v>
      </c>
      <c r="D4376" t="s">
        <v>21</v>
      </c>
      <c r="E4376" t="s">
        <v>37</v>
      </c>
      <c r="F4376" s="18">
        <v>42178</v>
      </c>
      <c r="G4376">
        <v>693831098</v>
      </c>
      <c r="H4376" s="18">
        <v>42199</v>
      </c>
      <c r="I4376">
        <v>8895</v>
      </c>
      <c r="J4376">
        <v>255.28</v>
      </c>
      <c r="K4376">
        <v>159.41999999999999</v>
      </c>
      <c r="L4376">
        <v>2270715.6</v>
      </c>
      <c r="M4376">
        <v>1418040.9</v>
      </c>
      <c r="N4376">
        <v>852674.7</v>
      </c>
    </row>
    <row r="4377" spans="1:14">
      <c r="A4377" t="s">
        <v>34</v>
      </c>
      <c r="B4377" t="s">
        <v>215</v>
      </c>
      <c r="C4377" t="s">
        <v>28</v>
      </c>
      <c r="D4377" t="s">
        <v>21</v>
      </c>
      <c r="E4377" t="s">
        <v>37</v>
      </c>
      <c r="F4377" s="18">
        <v>40884</v>
      </c>
      <c r="G4377">
        <v>377184951</v>
      </c>
      <c r="H4377" s="18">
        <v>40896</v>
      </c>
      <c r="I4377">
        <v>6264</v>
      </c>
      <c r="J4377">
        <v>205.7</v>
      </c>
      <c r="K4377">
        <v>117.11</v>
      </c>
      <c r="L4377">
        <v>1288504.8</v>
      </c>
      <c r="M4377">
        <v>733577.04</v>
      </c>
      <c r="N4377">
        <v>554927.76</v>
      </c>
    </row>
    <row r="4378" spans="1:14">
      <c r="A4378" t="s">
        <v>14</v>
      </c>
      <c r="B4378" t="s">
        <v>174</v>
      </c>
      <c r="C4378" t="s">
        <v>71</v>
      </c>
      <c r="D4378" t="s">
        <v>17</v>
      </c>
      <c r="E4378" t="s">
        <v>37</v>
      </c>
      <c r="F4378" s="18">
        <v>42063</v>
      </c>
      <c r="G4378">
        <v>135644090</v>
      </c>
      <c r="H4378" s="18">
        <v>42089</v>
      </c>
      <c r="I4378">
        <v>8955</v>
      </c>
      <c r="J4378">
        <v>154.06</v>
      </c>
      <c r="K4378">
        <v>90.93</v>
      </c>
      <c r="L4378">
        <v>1379607.3</v>
      </c>
      <c r="M4378">
        <v>814278.15</v>
      </c>
      <c r="N4378">
        <v>565329.15</v>
      </c>
    </row>
    <row r="4379" spans="1:14">
      <c r="A4379" t="s">
        <v>26</v>
      </c>
      <c r="B4379" t="s">
        <v>176</v>
      </c>
      <c r="C4379" t="s">
        <v>36</v>
      </c>
      <c r="D4379" t="s">
        <v>21</v>
      </c>
      <c r="E4379" t="s">
        <v>29</v>
      </c>
      <c r="F4379" s="18">
        <v>41972</v>
      </c>
      <c r="G4379">
        <v>472382342</v>
      </c>
      <c r="H4379" s="18">
        <v>41975</v>
      </c>
      <c r="I4379">
        <v>7287</v>
      </c>
      <c r="J4379">
        <v>109.28</v>
      </c>
      <c r="K4379">
        <v>35.840000000000003</v>
      </c>
      <c r="L4379">
        <v>796323.36</v>
      </c>
      <c r="M4379">
        <v>261166.07999999999</v>
      </c>
      <c r="N4379">
        <v>535157.28</v>
      </c>
    </row>
    <row r="4380" spans="1:14">
      <c r="A4380" t="s">
        <v>14</v>
      </c>
      <c r="B4380" t="s">
        <v>88</v>
      </c>
      <c r="C4380" t="s">
        <v>28</v>
      </c>
      <c r="D4380" t="s">
        <v>17</v>
      </c>
      <c r="E4380" t="s">
        <v>29</v>
      </c>
      <c r="F4380" s="18">
        <v>42791</v>
      </c>
      <c r="G4380">
        <v>610886037</v>
      </c>
      <c r="H4380" s="18">
        <v>42840</v>
      </c>
      <c r="I4380">
        <v>3608</v>
      </c>
      <c r="J4380">
        <v>205.7</v>
      </c>
      <c r="K4380">
        <v>117.11</v>
      </c>
      <c r="L4380">
        <v>742165.6</v>
      </c>
      <c r="M4380">
        <v>422532.88</v>
      </c>
      <c r="N4380">
        <v>319632.71999999997</v>
      </c>
    </row>
    <row r="4381" spans="1:14">
      <c r="A4381" t="s">
        <v>26</v>
      </c>
      <c r="B4381" t="s">
        <v>75</v>
      </c>
      <c r="C4381" t="s">
        <v>45</v>
      </c>
      <c r="D4381" t="s">
        <v>21</v>
      </c>
      <c r="E4381" t="s">
        <v>22</v>
      </c>
      <c r="F4381" s="18">
        <v>42936</v>
      </c>
      <c r="G4381">
        <v>744954001</v>
      </c>
      <c r="H4381" s="18">
        <v>42941</v>
      </c>
      <c r="I4381">
        <v>7298</v>
      </c>
      <c r="J4381">
        <v>437.2</v>
      </c>
      <c r="K4381">
        <v>263.33</v>
      </c>
      <c r="L4381">
        <v>3190685.6</v>
      </c>
      <c r="M4381">
        <v>1921782.34</v>
      </c>
      <c r="N4381">
        <v>1268903.26</v>
      </c>
    </row>
    <row r="4382" spans="1:14">
      <c r="A4382" t="s">
        <v>31</v>
      </c>
      <c r="B4382" t="s">
        <v>163</v>
      </c>
      <c r="C4382" t="s">
        <v>33</v>
      </c>
      <c r="D4382" t="s">
        <v>21</v>
      </c>
      <c r="E4382" t="s">
        <v>18</v>
      </c>
      <c r="F4382" s="18">
        <v>41217</v>
      </c>
      <c r="G4382">
        <v>688697564</v>
      </c>
      <c r="H4382" s="18">
        <v>41246</v>
      </c>
      <c r="I4382">
        <v>9768</v>
      </c>
      <c r="J4382">
        <v>81.73</v>
      </c>
      <c r="K4382">
        <v>56.67</v>
      </c>
      <c r="L4382">
        <v>798338.64</v>
      </c>
      <c r="M4382">
        <v>553552.56000000006</v>
      </c>
      <c r="N4382">
        <v>244786.08</v>
      </c>
    </row>
    <row r="4383" spans="1:14">
      <c r="A4383" t="s">
        <v>34</v>
      </c>
      <c r="B4383" t="s">
        <v>212</v>
      </c>
      <c r="C4383" t="s">
        <v>28</v>
      </c>
      <c r="D4383" t="s">
        <v>17</v>
      </c>
      <c r="E4383" t="s">
        <v>29</v>
      </c>
      <c r="F4383" s="18">
        <v>40978</v>
      </c>
      <c r="G4383">
        <v>326540553</v>
      </c>
      <c r="H4383" s="18">
        <v>40991</v>
      </c>
      <c r="I4383">
        <v>9461</v>
      </c>
      <c r="J4383">
        <v>205.7</v>
      </c>
      <c r="K4383">
        <v>117.11</v>
      </c>
      <c r="L4383">
        <v>1946127.7</v>
      </c>
      <c r="M4383">
        <v>1107977.71</v>
      </c>
      <c r="N4383">
        <v>838149.99</v>
      </c>
    </row>
    <row r="4384" spans="1:14">
      <c r="A4384" t="s">
        <v>23</v>
      </c>
      <c r="B4384" t="s">
        <v>178</v>
      </c>
      <c r="C4384" t="s">
        <v>28</v>
      </c>
      <c r="D4384" t="s">
        <v>17</v>
      </c>
      <c r="E4384" t="s">
        <v>22</v>
      </c>
      <c r="F4384" s="18">
        <v>40422</v>
      </c>
      <c r="G4384">
        <v>963219296</v>
      </c>
      <c r="H4384" s="18">
        <v>40439</v>
      </c>
      <c r="I4384">
        <v>6850</v>
      </c>
      <c r="J4384">
        <v>205.7</v>
      </c>
      <c r="K4384">
        <v>117.11</v>
      </c>
      <c r="L4384">
        <v>1409045</v>
      </c>
      <c r="M4384">
        <v>802203.5</v>
      </c>
      <c r="N4384">
        <v>606841.5</v>
      </c>
    </row>
    <row r="4385" spans="1:14">
      <c r="A4385" t="s">
        <v>40</v>
      </c>
      <c r="B4385" t="s">
        <v>136</v>
      </c>
      <c r="C4385" t="s">
        <v>28</v>
      </c>
      <c r="D4385" t="s">
        <v>21</v>
      </c>
      <c r="E4385" t="s">
        <v>22</v>
      </c>
      <c r="F4385" s="18">
        <v>42288</v>
      </c>
      <c r="G4385">
        <v>373782622</v>
      </c>
      <c r="H4385" s="18">
        <v>42323</v>
      </c>
      <c r="I4385">
        <v>9439</v>
      </c>
      <c r="J4385">
        <v>205.7</v>
      </c>
      <c r="K4385">
        <v>117.11</v>
      </c>
      <c r="L4385">
        <v>1941602.3</v>
      </c>
      <c r="M4385">
        <v>1105401.29</v>
      </c>
      <c r="N4385">
        <v>836201.01</v>
      </c>
    </row>
    <row r="4386" spans="1:14">
      <c r="A4386" t="s">
        <v>14</v>
      </c>
      <c r="B4386" t="s">
        <v>157</v>
      </c>
      <c r="C4386" t="s">
        <v>71</v>
      </c>
      <c r="D4386" t="s">
        <v>17</v>
      </c>
      <c r="E4386" t="s">
        <v>29</v>
      </c>
      <c r="F4386" s="18">
        <v>41409</v>
      </c>
      <c r="G4386">
        <v>453591859</v>
      </c>
      <c r="H4386" s="18">
        <v>41435</v>
      </c>
      <c r="I4386">
        <v>6766</v>
      </c>
      <c r="J4386">
        <v>154.06</v>
      </c>
      <c r="K4386">
        <v>90.93</v>
      </c>
      <c r="L4386">
        <v>1042369.96</v>
      </c>
      <c r="M4386">
        <v>615232.38</v>
      </c>
      <c r="N4386">
        <v>427137.58</v>
      </c>
    </row>
    <row r="4387" spans="1:14">
      <c r="A4387" t="s">
        <v>23</v>
      </c>
      <c r="B4387" t="s">
        <v>51</v>
      </c>
      <c r="C4387" t="s">
        <v>71</v>
      </c>
      <c r="D4387" t="s">
        <v>21</v>
      </c>
      <c r="E4387" t="s">
        <v>18</v>
      </c>
      <c r="F4387" s="18">
        <v>42686</v>
      </c>
      <c r="G4387">
        <v>468320834</v>
      </c>
      <c r="H4387" s="18">
        <v>42725</v>
      </c>
      <c r="I4387">
        <v>5397</v>
      </c>
      <c r="J4387">
        <v>154.06</v>
      </c>
      <c r="K4387">
        <v>90.93</v>
      </c>
      <c r="L4387">
        <v>831461.82</v>
      </c>
      <c r="M4387">
        <v>490749.21</v>
      </c>
      <c r="N4387">
        <v>340712.61</v>
      </c>
    </row>
    <row r="4388" spans="1:14">
      <c r="A4388" t="s">
        <v>23</v>
      </c>
      <c r="B4388" t="s">
        <v>192</v>
      </c>
      <c r="C4388" t="s">
        <v>28</v>
      </c>
      <c r="D4388" t="s">
        <v>17</v>
      </c>
      <c r="E4388" t="s">
        <v>18</v>
      </c>
      <c r="F4388" s="18">
        <v>40344</v>
      </c>
      <c r="G4388">
        <v>203955876</v>
      </c>
      <c r="H4388" s="18">
        <v>40377</v>
      </c>
      <c r="I4388">
        <v>3931</v>
      </c>
      <c r="J4388">
        <v>205.7</v>
      </c>
      <c r="K4388">
        <v>117.11</v>
      </c>
      <c r="L4388">
        <v>808606.7</v>
      </c>
      <c r="M4388">
        <v>460359.41</v>
      </c>
      <c r="N4388">
        <v>348247.29</v>
      </c>
    </row>
    <row r="4389" spans="1:14">
      <c r="A4389" t="s">
        <v>40</v>
      </c>
      <c r="B4389" t="s">
        <v>101</v>
      </c>
      <c r="C4389" t="s">
        <v>16</v>
      </c>
      <c r="D4389" t="s">
        <v>21</v>
      </c>
      <c r="E4389" t="s">
        <v>22</v>
      </c>
      <c r="F4389" s="18">
        <v>41447</v>
      </c>
      <c r="G4389">
        <v>416795814</v>
      </c>
      <c r="H4389" s="18">
        <v>41454</v>
      </c>
      <c r="I4389">
        <v>7998</v>
      </c>
      <c r="J4389">
        <v>255.28</v>
      </c>
      <c r="K4389">
        <v>159.41999999999999</v>
      </c>
      <c r="L4389">
        <v>2041729.44</v>
      </c>
      <c r="M4389">
        <v>1275041.1599999999</v>
      </c>
      <c r="N4389">
        <v>766688.28</v>
      </c>
    </row>
    <row r="4390" spans="1:14">
      <c r="A4390" t="s">
        <v>23</v>
      </c>
      <c r="B4390" t="s">
        <v>162</v>
      </c>
      <c r="C4390" t="s">
        <v>20</v>
      </c>
      <c r="D4390" t="s">
        <v>21</v>
      </c>
      <c r="E4390" t="s">
        <v>37</v>
      </c>
      <c r="F4390" s="18">
        <v>42380</v>
      </c>
      <c r="G4390">
        <v>583451974</v>
      </c>
      <c r="H4390" s="18">
        <v>42405</v>
      </c>
      <c r="I4390">
        <v>5260</v>
      </c>
      <c r="J4390">
        <v>152.58000000000001</v>
      </c>
      <c r="K4390">
        <v>97.44</v>
      </c>
      <c r="L4390">
        <v>802570.8</v>
      </c>
      <c r="M4390">
        <v>512534.4</v>
      </c>
      <c r="N4390">
        <v>290036.40000000002</v>
      </c>
    </row>
    <row r="4391" spans="1:14">
      <c r="A4391" t="s">
        <v>23</v>
      </c>
      <c r="B4391" t="s">
        <v>70</v>
      </c>
      <c r="C4391" t="s">
        <v>36</v>
      </c>
      <c r="D4391" t="s">
        <v>17</v>
      </c>
      <c r="E4391" t="s">
        <v>18</v>
      </c>
      <c r="F4391" s="18">
        <v>41304</v>
      </c>
      <c r="G4391">
        <v>250848186</v>
      </c>
      <c r="H4391" s="18">
        <v>41340</v>
      </c>
      <c r="I4391">
        <v>407</v>
      </c>
      <c r="J4391">
        <v>109.28</v>
      </c>
      <c r="K4391">
        <v>35.840000000000003</v>
      </c>
      <c r="L4391">
        <v>44476.959999999999</v>
      </c>
      <c r="M4391">
        <v>14586.88</v>
      </c>
      <c r="N4391">
        <v>29890.080000000002</v>
      </c>
    </row>
    <row r="4392" spans="1:14">
      <c r="A4392" t="s">
        <v>40</v>
      </c>
      <c r="B4392" t="s">
        <v>113</v>
      </c>
      <c r="C4392" t="s">
        <v>50</v>
      </c>
      <c r="D4392" t="s">
        <v>17</v>
      </c>
      <c r="E4392" t="s">
        <v>18</v>
      </c>
      <c r="F4392" s="18">
        <v>42299</v>
      </c>
      <c r="G4392">
        <v>386220777</v>
      </c>
      <c r="H4392" s="18">
        <v>42302</v>
      </c>
      <c r="I4392">
        <v>165</v>
      </c>
      <c r="J4392">
        <v>421.89</v>
      </c>
      <c r="K4392">
        <v>364.69</v>
      </c>
      <c r="L4392">
        <v>69611.850000000006</v>
      </c>
      <c r="M4392">
        <v>60173.85</v>
      </c>
      <c r="N4392">
        <v>9438</v>
      </c>
    </row>
    <row r="4393" spans="1:14">
      <c r="A4393" t="s">
        <v>31</v>
      </c>
      <c r="B4393" t="s">
        <v>223</v>
      </c>
      <c r="C4393" t="s">
        <v>45</v>
      </c>
      <c r="D4393" t="s">
        <v>17</v>
      </c>
      <c r="E4393" t="s">
        <v>37</v>
      </c>
      <c r="F4393" s="18">
        <v>42918</v>
      </c>
      <c r="G4393">
        <v>227118575</v>
      </c>
      <c r="H4393" s="18">
        <v>42949</v>
      </c>
      <c r="I4393">
        <v>8288</v>
      </c>
      <c r="J4393">
        <v>437.2</v>
      </c>
      <c r="K4393">
        <v>263.33</v>
      </c>
      <c r="L4393">
        <v>3623513.6</v>
      </c>
      <c r="M4393">
        <v>2182479.04</v>
      </c>
      <c r="N4393">
        <v>1441034.56</v>
      </c>
    </row>
    <row r="4394" spans="1:14">
      <c r="A4394" t="s">
        <v>34</v>
      </c>
      <c r="B4394" t="s">
        <v>195</v>
      </c>
      <c r="C4394" t="s">
        <v>59</v>
      </c>
      <c r="D4394" t="s">
        <v>21</v>
      </c>
      <c r="E4394" t="s">
        <v>18</v>
      </c>
      <c r="F4394" s="18">
        <v>41104</v>
      </c>
      <c r="G4394">
        <v>431402909</v>
      </c>
      <c r="H4394" s="18">
        <v>41137</v>
      </c>
      <c r="I4394">
        <v>562</v>
      </c>
      <c r="J4394">
        <v>9.33</v>
      </c>
      <c r="K4394">
        <v>6.92</v>
      </c>
      <c r="L4394">
        <v>5243.46</v>
      </c>
      <c r="M4394">
        <v>3889.04</v>
      </c>
      <c r="N4394">
        <v>1354.42</v>
      </c>
    </row>
    <row r="4395" spans="1:14">
      <c r="A4395" t="s">
        <v>40</v>
      </c>
      <c r="B4395" t="s">
        <v>41</v>
      </c>
      <c r="C4395" t="s">
        <v>50</v>
      </c>
      <c r="D4395" t="s">
        <v>21</v>
      </c>
      <c r="E4395" t="s">
        <v>29</v>
      </c>
      <c r="F4395" s="18">
        <v>42106</v>
      </c>
      <c r="G4395">
        <v>827247607</v>
      </c>
      <c r="H4395" s="18">
        <v>42119</v>
      </c>
      <c r="I4395">
        <v>9805</v>
      </c>
      <c r="J4395">
        <v>421.89</v>
      </c>
      <c r="K4395">
        <v>364.69</v>
      </c>
      <c r="L4395">
        <v>4136631.45</v>
      </c>
      <c r="M4395">
        <v>3575785.45</v>
      </c>
      <c r="N4395">
        <v>560846</v>
      </c>
    </row>
    <row r="4396" spans="1:14">
      <c r="A4396" t="s">
        <v>23</v>
      </c>
      <c r="B4396" t="s">
        <v>159</v>
      </c>
      <c r="C4396" t="s">
        <v>50</v>
      </c>
      <c r="D4396" t="s">
        <v>17</v>
      </c>
      <c r="E4396" t="s">
        <v>22</v>
      </c>
      <c r="F4396" s="18">
        <v>40494</v>
      </c>
      <c r="G4396">
        <v>863138997</v>
      </c>
      <c r="H4396" s="18">
        <v>40533</v>
      </c>
      <c r="I4396">
        <v>865</v>
      </c>
      <c r="J4396">
        <v>421.89</v>
      </c>
      <c r="K4396">
        <v>364.69</v>
      </c>
      <c r="L4396">
        <v>364934.85</v>
      </c>
      <c r="M4396">
        <v>315456.84999999998</v>
      </c>
      <c r="N4396">
        <v>49478</v>
      </c>
    </row>
    <row r="4397" spans="1:14">
      <c r="A4397" t="s">
        <v>14</v>
      </c>
      <c r="B4397" t="s">
        <v>88</v>
      </c>
      <c r="C4397" t="s">
        <v>20</v>
      </c>
      <c r="D4397" t="s">
        <v>21</v>
      </c>
      <c r="E4397" t="s">
        <v>29</v>
      </c>
      <c r="F4397" s="18">
        <v>40910</v>
      </c>
      <c r="G4397">
        <v>957875907</v>
      </c>
      <c r="H4397" s="18">
        <v>40924</v>
      </c>
      <c r="I4397">
        <v>5622</v>
      </c>
      <c r="J4397">
        <v>152.58000000000001</v>
      </c>
      <c r="K4397">
        <v>97.44</v>
      </c>
      <c r="L4397">
        <v>857804.76</v>
      </c>
      <c r="M4397">
        <v>547807.68000000005</v>
      </c>
      <c r="N4397">
        <v>309997.08</v>
      </c>
    </row>
    <row r="4398" spans="1:14">
      <c r="A4398" t="s">
        <v>14</v>
      </c>
      <c r="B4398" t="s">
        <v>174</v>
      </c>
      <c r="C4398" t="s">
        <v>36</v>
      </c>
      <c r="D4398" t="s">
        <v>21</v>
      </c>
      <c r="E4398" t="s">
        <v>29</v>
      </c>
      <c r="F4398" s="18">
        <v>42855</v>
      </c>
      <c r="G4398">
        <v>250569665</v>
      </c>
      <c r="H4398" s="18">
        <v>42863</v>
      </c>
      <c r="I4398">
        <v>7987</v>
      </c>
      <c r="J4398">
        <v>109.28</v>
      </c>
      <c r="K4398">
        <v>35.840000000000003</v>
      </c>
      <c r="L4398">
        <v>872819.36</v>
      </c>
      <c r="M4398">
        <v>286254.08000000002</v>
      </c>
      <c r="N4398">
        <v>586565.28</v>
      </c>
    </row>
    <row r="4399" spans="1:14">
      <c r="A4399" t="s">
        <v>40</v>
      </c>
      <c r="B4399" t="s">
        <v>221</v>
      </c>
      <c r="C4399" t="s">
        <v>20</v>
      </c>
      <c r="D4399" t="s">
        <v>17</v>
      </c>
      <c r="E4399" t="s">
        <v>37</v>
      </c>
      <c r="F4399" s="18">
        <v>42065</v>
      </c>
      <c r="G4399">
        <v>650644099</v>
      </c>
      <c r="H4399" s="18">
        <v>42094</v>
      </c>
      <c r="I4399">
        <v>8903</v>
      </c>
      <c r="J4399">
        <v>152.58000000000001</v>
      </c>
      <c r="K4399">
        <v>97.44</v>
      </c>
      <c r="L4399">
        <v>1358419.74</v>
      </c>
      <c r="M4399">
        <v>867508.32</v>
      </c>
      <c r="N4399">
        <v>490911.42</v>
      </c>
    </row>
    <row r="4400" spans="1:14">
      <c r="A4400" t="s">
        <v>26</v>
      </c>
      <c r="B4400" t="s">
        <v>176</v>
      </c>
      <c r="C4400" t="s">
        <v>59</v>
      </c>
      <c r="D4400" t="s">
        <v>21</v>
      </c>
      <c r="E4400" t="s">
        <v>37</v>
      </c>
      <c r="F4400" s="18">
        <v>40202</v>
      </c>
      <c r="G4400">
        <v>987835538</v>
      </c>
      <c r="H4400" s="18">
        <v>40247</v>
      </c>
      <c r="I4400">
        <v>1342</v>
      </c>
      <c r="J4400">
        <v>9.33</v>
      </c>
      <c r="K4400">
        <v>6.92</v>
      </c>
      <c r="L4400">
        <v>12520.86</v>
      </c>
      <c r="M4400">
        <v>9286.64</v>
      </c>
      <c r="N4400">
        <v>3234.22</v>
      </c>
    </row>
    <row r="4401" spans="1:14">
      <c r="A4401" t="s">
        <v>31</v>
      </c>
      <c r="B4401" t="s">
        <v>73</v>
      </c>
      <c r="C4401" t="s">
        <v>45</v>
      </c>
      <c r="D4401" t="s">
        <v>17</v>
      </c>
      <c r="E4401" t="s">
        <v>37</v>
      </c>
      <c r="F4401" s="18">
        <v>40697</v>
      </c>
      <c r="G4401">
        <v>162192809</v>
      </c>
      <c r="H4401" s="18">
        <v>40711</v>
      </c>
      <c r="I4401">
        <v>5311</v>
      </c>
      <c r="J4401">
        <v>437.2</v>
      </c>
      <c r="K4401">
        <v>263.33</v>
      </c>
      <c r="L4401">
        <v>2321969.2000000002</v>
      </c>
      <c r="M4401">
        <v>1398545.63</v>
      </c>
      <c r="N4401">
        <v>923423.57</v>
      </c>
    </row>
    <row r="4402" spans="1:14">
      <c r="A4402" t="s">
        <v>40</v>
      </c>
      <c r="B4402" t="s">
        <v>150</v>
      </c>
      <c r="C4402" t="s">
        <v>36</v>
      </c>
      <c r="D4402" t="s">
        <v>21</v>
      </c>
      <c r="E4402" t="s">
        <v>37</v>
      </c>
      <c r="F4402" s="18">
        <v>41839</v>
      </c>
      <c r="G4402">
        <v>294077241</v>
      </c>
      <c r="H4402" s="18">
        <v>41848</v>
      </c>
      <c r="I4402">
        <v>2845</v>
      </c>
      <c r="J4402">
        <v>109.28</v>
      </c>
      <c r="K4402">
        <v>35.840000000000003</v>
      </c>
      <c r="L4402">
        <v>310901.59999999998</v>
      </c>
      <c r="M4402">
        <v>101964.8</v>
      </c>
      <c r="N4402">
        <v>208936.8</v>
      </c>
    </row>
    <row r="4403" spans="1:14">
      <c r="A4403" t="s">
        <v>40</v>
      </c>
      <c r="B4403" t="s">
        <v>77</v>
      </c>
      <c r="C4403" t="s">
        <v>16</v>
      </c>
      <c r="D4403" t="s">
        <v>21</v>
      </c>
      <c r="E4403" t="s">
        <v>29</v>
      </c>
      <c r="F4403" s="18">
        <v>40923</v>
      </c>
      <c r="G4403">
        <v>874162662</v>
      </c>
      <c r="H4403" s="18">
        <v>40963</v>
      </c>
      <c r="I4403">
        <v>3012</v>
      </c>
      <c r="J4403">
        <v>255.28</v>
      </c>
      <c r="K4403">
        <v>159.41999999999999</v>
      </c>
      <c r="L4403">
        <v>768903.36</v>
      </c>
      <c r="M4403">
        <v>480173.04</v>
      </c>
      <c r="N4403">
        <v>288730.32</v>
      </c>
    </row>
    <row r="4404" spans="1:14">
      <c r="A4404" t="s">
        <v>53</v>
      </c>
      <c r="B4404" t="s">
        <v>210</v>
      </c>
      <c r="C4404" t="s">
        <v>25</v>
      </c>
      <c r="D4404" t="s">
        <v>21</v>
      </c>
      <c r="E4404" t="s">
        <v>22</v>
      </c>
      <c r="F4404" s="18">
        <v>41165</v>
      </c>
      <c r="G4404">
        <v>113435399</v>
      </c>
      <c r="H4404" s="18">
        <v>41194</v>
      </c>
      <c r="I4404">
        <v>6910</v>
      </c>
      <c r="J4404">
        <v>47.45</v>
      </c>
      <c r="K4404">
        <v>31.79</v>
      </c>
      <c r="L4404">
        <v>327879.5</v>
      </c>
      <c r="M4404">
        <v>219668.9</v>
      </c>
      <c r="N4404">
        <v>108210.6</v>
      </c>
    </row>
    <row r="4405" spans="1:14">
      <c r="A4405" t="s">
        <v>14</v>
      </c>
      <c r="B4405" t="s">
        <v>174</v>
      </c>
      <c r="C4405" t="s">
        <v>50</v>
      </c>
      <c r="D4405" t="s">
        <v>21</v>
      </c>
      <c r="E4405" t="s">
        <v>37</v>
      </c>
      <c r="F4405" s="18">
        <v>42019</v>
      </c>
      <c r="G4405">
        <v>793194282</v>
      </c>
      <c r="H4405" s="18">
        <v>42058</v>
      </c>
      <c r="I4405">
        <v>2669</v>
      </c>
      <c r="J4405">
        <v>421.89</v>
      </c>
      <c r="K4405">
        <v>364.69</v>
      </c>
      <c r="L4405">
        <v>1126024.4099999999</v>
      </c>
      <c r="M4405">
        <v>973357.61</v>
      </c>
      <c r="N4405">
        <v>152666.79999999999</v>
      </c>
    </row>
    <row r="4406" spans="1:14">
      <c r="A4406" t="s">
        <v>34</v>
      </c>
      <c r="B4406" t="s">
        <v>85</v>
      </c>
      <c r="C4406" t="s">
        <v>59</v>
      </c>
      <c r="D4406" t="s">
        <v>21</v>
      </c>
      <c r="E4406" t="s">
        <v>22</v>
      </c>
      <c r="F4406" s="18">
        <v>40566</v>
      </c>
      <c r="G4406">
        <v>815050637</v>
      </c>
      <c r="H4406" s="18">
        <v>40609</v>
      </c>
      <c r="I4406">
        <v>451</v>
      </c>
      <c r="J4406">
        <v>9.33</v>
      </c>
      <c r="K4406">
        <v>6.92</v>
      </c>
      <c r="L4406">
        <v>4207.83</v>
      </c>
      <c r="M4406">
        <v>3120.92</v>
      </c>
      <c r="N4406">
        <v>1086.9100000000001</v>
      </c>
    </row>
    <row r="4407" spans="1:14">
      <c r="A4407" t="s">
        <v>26</v>
      </c>
      <c r="B4407" t="s">
        <v>27</v>
      </c>
      <c r="C4407" t="s">
        <v>59</v>
      </c>
      <c r="D4407" t="s">
        <v>17</v>
      </c>
      <c r="E4407" t="s">
        <v>18</v>
      </c>
      <c r="F4407" s="18">
        <v>41187</v>
      </c>
      <c r="G4407">
        <v>850928294</v>
      </c>
      <c r="H4407" s="18">
        <v>41191</v>
      </c>
      <c r="I4407">
        <v>7447</v>
      </c>
      <c r="J4407">
        <v>9.33</v>
      </c>
      <c r="K4407">
        <v>6.92</v>
      </c>
      <c r="L4407">
        <v>69480.509999999995</v>
      </c>
      <c r="M4407">
        <v>51533.24</v>
      </c>
      <c r="N4407">
        <v>17947.27</v>
      </c>
    </row>
    <row r="4408" spans="1:14">
      <c r="A4408" t="s">
        <v>31</v>
      </c>
      <c r="B4408" t="s">
        <v>133</v>
      </c>
      <c r="C4408" t="s">
        <v>20</v>
      </c>
      <c r="D4408" t="s">
        <v>17</v>
      </c>
      <c r="E4408" t="s">
        <v>18</v>
      </c>
      <c r="F4408" s="18">
        <v>40356</v>
      </c>
      <c r="G4408">
        <v>293063580</v>
      </c>
      <c r="H4408" s="18">
        <v>40356</v>
      </c>
      <c r="I4408">
        <v>2881</v>
      </c>
      <c r="J4408">
        <v>152.58000000000001</v>
      </c>
      <c r="K4408">
        <v>97.44</v>
      </c>
      <c r="L4408">
        <v>439582.98</v>
      </c>
      <c r="M4408">
        <v>280724.64</v>
      </c>
      <c r="N4408">
        <v>158858.34</v>
      </c>
    </row>
    <row r="4409" spans="1:14">
      <c r="A4409" t="s">
        <v>26</v>
      </c>
      <c r="B4409" t="s">
        <v>129</v>
      </c>
      <c r="C4409" t="s">
        <v>25</v>
      </c>
      <c r="D4409" t="s">
        <v>17</v>
      </c>
      <c r="E4409" t="s">
        <v>37</v>
      </c>
      <c r="F4409" s="18">
        <v>41851</v>
      </c>
      <c r="G4409">
        <v>404005324</v>
      </c>
      <c r="H4409" s="18">
        <v>41897</v>
      </c>
      <c r="I4409">
        <v>3008</v>
      </c>
      <c r="J4409">
        <v>47.45</v>
      </c>
      <c r="K4409">
        <v>31.79</v>
      </c>
      <c r="L4409">
        <v>142729.60000000001</v>
      </c>
      <c r="M4409">
        <v>95624.320000000007</v>
      </c>
      <c r="N4409">
        <v>47105.279999999999</v>
      </c>
    </row>
    <row r="4410" spans="1:14">
      <c r="A4410" t="s">
        <v>23</v>
      </c>
      <c r="B4410" t="s">
        <v>106</v>
      </c>
      <c r="C4410" t="s">
        <v>79</v>
      </c>
      <c r="D4410" t="s">
        <v>17</v>
      </c>
      <c r="E4410" t="s">
        <v>18</v>
      </c>
      <c r="F4410" s="18">
        <v>41540</v>
      </c>
      <c r="G4410">
        <v>266614854</v>
      </c>
      <c r="H4410" s="18">
        <v>41557</v>
      </c>
      <c r="I4410">
        <v>6115</v>
      </c>
      <c r="J4410">
        <v>668.27</v>
      </c>
      <c r="K4410">
        <v>502.54</v>
      </c>
      <c r="L4410">
        <v>4086471.05</v>
      </c>
      <c r="M4410">
        <v>3073032.1</v>
      </c>
      <c r="N4410">
        <v>1013438.95</v>
      </c>
    </row>
    <row r="4411" spans="1:14">
      <c r="A4411" t="s">
        <v>23</v>
      </c>
      <c r="B4411" t="s">
        <v>191</v>
      </c>
      <c r="C4411" t="s">
        <v>79</v>
      </c>
      <c r="D4411" t="s">
        <v>21</v>
      </c>
      <c r="E4411" t="s">
        <v>29</v>
      </c>
      <c r="F4411" s="18">
        <v>42596</v>
      </c>
      <c r="G4411">
        <v>834065997</v>
      </c>
      <c r="H4411" s="18">
        <v>42627</v>
      </c>
      <c r="I4411">
        <v>7518</v>
      </c>
      <c r="J4411">
        <v>668.27</v>
      </c>
      <c r="K4411">
        <v>502.54</v>
      </c>
      <c r="L4411">
        <v>5024053.8600000003</v>
      </c>
      <c r="M4411">
        <v>3778095.72</v>
      </c>
      <c r="N4411">
        <v>1245958.1399999999</v>
      </c>
    </row>
    <row r="4412" spans="1:14">
      <c r="A4412" t="s">
        <v>23</v>
      </c>
      <c r="B4412" t="s">
        <v>155</v>
      </c>
      <c r="C4412" t="s">
        <v>59</v>
      </c>
      <c r="D4412" t="s">
        <v>21</v>
      </c>
      <c r="E4412" t="s">
        <v>18</v>
      </c>
      <c r="F4412" s="18">
        <v>40282</v>
      </c>
      <c r="G4412">
        <v>879845082</v>
      </c>
      <c r="H4412" s="18">
        <v>40299</v>
      </c>
      <c r="I4412">
        <v>4567</v>
      </c>
      <c r="J4412">
        <v>9.33</v>
      </c>
      <c r="K4412">
        <v>6.92</v>
      </c>
      <c r="L4412">
        <v>42610.11</v>
      </c>
      <c r="M4412">
        <v>31603.64</v>
      </c>
      <c r="N4412">
        <v>11006.47</v>
      </c>
    </row>
    <row r="4413" spans="1:14">
      <c r="A4413" t="s">
        <v>31</v>
      </c>
      <c r="B4413" t="s">
        <v>163</v>
      </c>
      <c r="C4413" t="s">
        <v>79</v>
      </c>
      <c r="D4413" t="s">
        <v>21</v>
      </c>
      <c r="E4413" t="s">
        <v>18</v>
      </c>
      <c r="F4413" s="18">
        <v>42698</v>
      </c>
      <c r="G4413">
        <v>147750937</v>
      </c>
      <c r="H4413" s="18">
        <v>42741</v>
      </c>
      <c r="I4413">
        <v>1641</v>
      </c>
      <c r="J4413">
        <v>668.27</v>
      </c>
      <c r="K4413">
        <v>502.54</v>
      </c>
      <c r="L4413">
        <v>1096631.07</v>
      </c>
      <c r="M4413">
        <v>824668.14</v>
      </c>
      <c r="N4413">
        <v>271962.93</v>
      </c>
    </row>
    <row r="4414" spans="1:14">
      <c r="A4414" t="s">
        <v>40</v>
      </c>
      <c r="B4414" t="s">
        <v>131</v>
      </c>
      <c r="C4414" t="s">
        <v>16</v>
      </c>
      <c r="D4414" t="s">
        <v>17</v>
      </c>
      <c r="E4414" t="s">
        <v>18</v>
      </c>
      <c r="F4414" s="18">
        <v>41737</v>
      </c>
      <c r="G4414">
        <v>701894891</v>
      </c>
      <c r="H4414" s="18">
        <v>41777</v>
      </c>
      <c r="I4414">
        <v>5151</v>
      </c>
      <c r="J4414">
        <v>255.28</v>
      </c>
      <c r="K4414">
        <v>159.41999999999999</v>
      </c>
      <c r="L4414">
        <v>1314947.28</v>
      </c>
      <c r="M4414">
        <v>821172.42</v>
      </c>
      <c r="N4414">
        <v>493774.86</v>
      </c>
    </row>
    <row r="4415" spans="1:14">
      <c r="A4415" t="s">
        <v>40</v>
      </c>
      <c r="B4415" t="s">
        <v>97</v>
      </c>
      <c r="C4415" t="s">
        <v>33</v>
      </c>
      <c r="D4415" t="s">
        <v>17</v>
      </c>
      <c r="E4415" t="s">
        <v>22</v>
      </c>
      <c r="F4415" s="18">
        <v>42126</v>
      </c>
      <c r="G4415">
        <v>176700770</v>
      </c>
      <c r="H4415" s="18">
        <v>42153</v>
      </c>
      <c r="I4415">
        <v>8539</v>
      </c>
      <c r="J4415">
        <v>81.73</v>
      </c>
      <c r="K4415">
        <v>56.67</v>
      </c>
      <c r="L4415">
        <v>697892.47</v>
      </c>
      <c r="M4415">
        <v>483905.13</v>
      </c>
      <c r="N4415">
        <v>213987.34</v>
      </c>
    </row>
    <row r="4416" spans="1:14">
      <c r="A4416" t="s">
        <v>14</v>
      </c>
      <c r="B4416" t="s">
        <v>88</v>
      </c>
      <c r="C4416" t="s">
        <v>59</v>
      </c>
      <c r="D4416" t="s">
        <v>21</v>
      </c>
      <c r="E4416" t="s">
        <v>37</v>
      </c>
      <c r="F4416" s="18">
        <v>40685</v>
      </c>
      <c r="G4416">
        <v>326904904</v>
      </c>
      <c r="H4416" s="18">
        <v>40721</v>
      </c>
      <c r="I4416">
        <v>7281</v>
      </c>
      <c r="J4416">
        <v>9.33</v>
      </c>
      <c r="K4416">
        <v>6.92</v>
      </c>
      <c r="L4416">
        <v>67931.73</v>
      </c>
      <c r="M4416">
        <v>50384.52</v>
      </c>
      <c r="N4416">
        <v>17547.21</v>
      </c>
    </row>
    <row r="4417" spans="1:14">
      <c r="A4417" t="s">
        <v>31</v>
      </c>
      <c r="B4417" t="s">
        <v>57</v>
      </c>
      <c r="C4417" t="s">
        <v>16</v>
      </c>
      <c r="D4417" t="s">
        <v>17</v>
      </c>
      <c r="E4417" t="s">
        <v>37</v>
      </c>
      <c r="F4417" s="18">
        <v>41537</v>
      </c>
      <c r="G4417">
        <v>277556121</v>
      </c>
      <c r="H4417" s="18">
        <v>41576</v>
      </c>
      <c r="I4417">
        <v>3879</v>
      </c>
      <c r="J4417">
        <v>255.28</v>
      </c>
      <c r="K4417">
        <v>159.41999999999999</v>
      </c>
      <c r="L4417">
        <v>990231.12</v>
      </c>
      <c r="M4417">
        <v>618390.18000000005</v>
      </c>
      <c r="N4417">
        <v>371840.94</v>
      </c>
    </row>
    <row r="4418" spans="1:14">
      <c r="A4418" t="s">
        <v>31</v>
      </c>
      <c r="B4418" t="s">
        <v>145</v>
      </c>
      <c r="C4418" t="s">
        <v>79</v>
      </c>
      <c r="D4418" t="s">
        <v>17</v>
      </c>
      <c r="E4418" t="s">
        <v>18</v>
      </c>
      <c r="F4418" s="18">
        <v>40897</v>
      </c>
      <c r="G4418">
        <v>574015748</v>
      </c>
      <c r="H4418" s="18">
        <v>40916</v>
      </c>
      <c r="I4418">
        <v>2871</v>
      </c>
      <c r="J4418">
        <v>668.27</v>
      </c>
      <c r="K4418">
        <v>502.54</v>
      </c>
      <c r="L4418">
        <v>1918603.17</v>
      </c>
      <c r="M4418">
        <v>1442792.34</v>
      </c>
      <c r="N4418">
        <v>475810.83</v>
      </c>
    </row>
    <row r="4419" spans="1:14">
      <c r="A4419" t="s">
        <v>40</v>
      </c>
      <c r="B4419" t="s">
        <v>169</v>
      </c>
      <c r="C4419" t="s">
        <v>45</v>
      </c>
      <c r="D4419" t="s">
        <v>21</v>
      </c>
      <c r="E4419" t="s">
        <v>29</v>
      </c>
      <c r="F4419" s="18">
        <v>42283</v>
      </c>
      <c r="G4419">
        <v>931957614</v>
      </c>
      <c r="H4419" s="18">
        <v>42333</v>
      </c>
      <c r="I4419">
        <v>5823</v>
      </c>
      <c r="J4419">
        <v>437.2</v>
      </c>
      <c r="K4419">
        <v>263.33</v>
      </c>
      <c r="L4419">
        <v>2545815.6</v>
      </c>
      <c r="M4419">
        <v>1533370.59</v>
      </c>
      <c r="N4419">
        <v>1012445.01</v>
      </c>
    </row>
    <row r="4420" spans="1:14">
      <c r="A4420" t="s">
        <v>26</v>
      </c>
      <c r="B4420" t="s">
        <v>87</v>
      </c>
      <c r="C4420" t="s">
        <v>28</v>
      </c>
      <c r="D4420" t="s">
        <v>17</v>
      </c>
      <c r="E4420" t="s">
        <v>29</v>
      </c>
      <c r="F4420" s="18">
        <v>41304</v>
      </c>
      <c r="G4420">
        <v>687368047</v>
      </c>
      <c r="H4420" s="18">
        <v>41319</v>
      </c>
      <c r="I4420">
        <v>6335</v>
      </c>
      <c r="J4420">
        <v>205.7</v>
      </c>
      <c r="K4420">
        <v>117.11</v>
      </c>
      <c r="L4420">
        <v>1303109.5</v>
      </c>
      <c r="M4420">
        <v>741891.85</v>
      </c>
      <c r="N4420">
        <v>561217.65</v>
      </c>
    </row>
    <row r="4421" spans="1:14">
      <c r="A4421" t="s">
        <v>23</v>
      </c>
      <c r="B4421" t="s">
        <v>198</v>
      </c>
      <c r="C4421" t="s">
        <v>45</v>
      </c>
      <c r="D4421" t="s">
        <v>21</v>
      </c>
      <c r="E4421" t="s">
        <v>18</v>
      </c>
      <c r="F4421" s="18">
        <v>40874</v>
      </c>
      <c r="G4421">
        <v>146545875</v>
      </c>
      <c r="H4421" s="18">
        <v>40915</v>
      </c>
      <c r="I4421">
        <v>5036</v>
      </c>
      <c r="J4421">
        <v>437.2</v>
      </c>
      <c r="K4421">
        <v>263.33</v>
      </c>
      <c r="L4421">
        <v>2201739.2000000002</v>
      </c>
      <c r="M4421">
        <v>1326129.8799999999</v>
      </c>
      <c r="N4421">
        <v>875609.32</v>
      </c>
    </row>
    <row r="4422" spans="1:14">
      <c r="A4422" t="s">
        <v>31</v>
      </c>
      <c r="B4422" t="s">
        <v>32</v>
      </c>
      <c r="C4422" t="s">
        <v>20</v>
      </c>
      <c r="D4422" t="s">
        <v>21</v>
      </c>
      <c r="E4422" t="s">
        <v>22</v>
      </c>
      <c r="F4422" s="18">
        <v>41528</v>
      </c>
      <c r="G4422">
        <v>136102426</v>
      </c>
      <c r="H4422" s="18">
        <v>41540</v>
      </c>
      <c r="I4422">
        <v>4587</v>
      </c>
      <c r="J4422">
        <v>152.58000000000001</v>
      </c>
      <c r="K4422">
        <v>97.44</v>
      </c>
      <c r="L4422">
        <v>699884.46</v>
      </c>
      <c r="M4422">
        <v>446957.28</v>
      </c>
      <c r="N4422">
        <v>252927.18</v>
      </c>
    </row>
    <row r="4423" spans="1:14">
      <c r="A4423" t="s">
        <v>26</v>
      </c>
      <c r="B4423" t="s">
        <v>121</v>
      </c>
      <c r="C4423" t="s">
        <v>79</v>
      </c>
      <c r="D4423" t="s">
        <v>17</v>
      </c>
      <c r="E4423" t="s">
        <v>22</v>
      </c>
      <c r="F4423" s="18">
        <v>42808</v>
      </c>
      <c r="G4423">
        <v>652961528</v>
      </c>
      <c r="H4423" s="18">
        <v>42814</v>
      </c>
      <c r="I4423">
        <v>4681</v>
      </c>
      <c r="J4423">
        <v>668.27</v>
      </c>
      <c r="K4423">
        <v>502.54</v>
      </c>
      <c r="L4423">
        <v>3128171.87</v>
      </c>
      <c r="M4423">
        <v>2352389.7400000002</v>
      </c>
      <c r="N4423">
        <v>775782.13</v>
      </c>
    </row>
    <row r="4424" spans="1:14">
      <c r="A4424" t="s">
        <v>23</v>
      </c>
      <c r="B4424" t="s">
        <v>217</v>
      </c>
      <c r="C4424" t="s">
        <v>16</v>
      </c>
      <c r="D4424" t="s">
        <v>21</v>
      </c>
      <c r="E4424" t="s">
        <v>22</v>
      </c>
      <c r="F4424" s="18">
        <v>41881</v>
      </c>
      <c r="G4424">
        <v>414359509</v>
      </c>
      <c r="H4424" s="18">
        <v>41893</v>
      </c>
      <c r="I4424">
        <v>7042</v>
      </c>
      <c r="J4424">
        <v>255.28</v>
      </c>
      <c r="K4424">
        <v>159.41999999999999</v>
      </c>
      <c r="L4424">
        <v>1797681.76</v>
      </c>
      <c r="M4424">
        <v>1122635.6399999999</v>
      </c>
      <c r="N4424">
        <v>675046.12</v>
      </c>
    </row>
    <row r="4425" spans="1:14">
      <c r="A4425" t="s">
        <v>14</v>
      </c>
      <c r="B4425" t="s">
        <v>173</v>
      </c>
      <c r="C4425" t="s">
        <v>71</v>
      </c>
      <c r="D4425" t="s">
        <v>17</v>
      </c>
      <c r="E4425" t="s">
        <v>29</v>
      </c>
      <c r="F4425" s="18">
        <v>40448</v>
      </c>
      <c r="G4425">
        <v>907845199</v>
      </c>
      <c r="H4425" s="18">
        <v>40453</v>
      </c>
      <c r="I4425">
        <v>423</v>
      </c>
      <c r="J4425">
        <v>154.06</v>
      </c>
      <c r="K4425">
        <v>90.93</v>
      </c>
      <c r="L4425">
        <v>65167.38</v>
      </c>
      <c r="M4425">
        <v>38463.39</v>
      </c>
      <c r="N4425">
        <v>26703.99</v>
      </c>
    </row>
    <row r="4426" spans="1:14">
      <c r="A4426" t="s">
        <v>31</v>
      </c>
      <c r="B4426" t="s">
        <v>56</v>
      </c>
      <c r="C4426" t="s">
        <v>79</v>
      </c>
      <c r="D4426" t="s">
        <v>21</v>
      </c>
      <c r="E4426" t="s">
        <v>18</v>
      </c>
      <c r="F4426" s="18">
        <v>40603</v>
      </c>
      <c r="G4426">
        <v>541279923</v>
      </c>
      <c r="H4426" s="18">
        <v>40631</v>
      </c>
      <c r="I4426">
        <v>5613</v>
      </c>
      <c r="J4426">
        <v>668.27</v>
      </c>
      <c r="K4426">
        <v>502.54</v>
      </c>
      <c r="L4426">
        <v>3750999.51</v>
      </c>
      <c r="M4426">
        <v>2820757.02</v>
      </c>
      <c r="N4426">
        <v>930242.49</v>
      </c>
    </row>
    <row r="4427" spans="1:14">
      <c r="A4427" t="s">
        <v>14</v>
      </c>
      <c r="B4427" t="s">
        <v>158</v>
      </c>
      <c r="C4427" t="s">
        <v>71</v>
      </c>
      <c r="D4427" t="s">
        <v>21</v>
      </c>
      <c r="E4427" t="s">
        <v>18</v>
      </c>
      <c r="F4427" s="18">
        <v>40676</v>
      </c>
      <c r="G4427">
        <v>492837512</v>
      </c>
      <c r="H4427" s="18">
        <v>40683</v>
      </c>
      <c r="I4427">
        <v>427</v>
      </c>
      <c r="J4427">
        <v>154.06</v>
      </c>
      <c r="K4427">
        <v>90.93</v>
      </c>
      <c r="L4427">
        <v>65783.62</v>
      </c>
      <c r="M4427">
        <v>38827.11</v>
      </c>
      <c r="N4427">
        <v>26956.51</v>
      </c>
    </row>
    <row r="4428" spans="1:14">
      <c r="A4428" t="s">
        <v>34</v>
      </c>
      <c r="B4428" t="s">
        <v>95</v>
      </c>
      <c r="C4428" t="s">
        <v>59</v>
      </c>
      <c r="D4428" t="s">
        <v>21</v>
      </c>
      <c r="E4428" t="s">
        <v>22</v>
      </c>
      <c r="F4428" s="18">
        <v>42156</v>
      </c>
      <c r="G4428">
        <v>661004292</v>
      </c>
      <c r="H4428" s="18">
        <v>42192</v>
      </c>
      <c r="I4428">
        <v>4714</v>
      </c>
      <c r="J4428">
        <v>9.33</v>
      </c>
      <c r="K4428">
        <v>6.92</v>
      </c>
      <c r="L4428">
        <v>43981.62</v>
      </c>
      <c r="M4428">
        <v>32620.880000000001</v>
      </c>
      <c r="N4428">
        <v>11360.74</v>
      </c>
    </row>
    <row r="4429" spans="1:14">
      <c r="A4429" t="s">
        <v>40</v>
      </c>
      <c r="B4429" t="s">
        <v>150</v>
      </c>
      <c r="C4429" t="s">
        <v>79</v>
      </c>
      <c r="D4429" t="s">
        <v>17</v>
      </c>
      <c r="E4429" t="s">
        <v>29</v>
      </c>
      <c r="F4429" s="18">
        <v>42768</v>
      </c>
      <c r="G4429">
        <v>114579093</v>
      </c>
      <c r="H4429" s="18">
        <v>42811</v>
      </c>
      <c r="I4429">
        <v>5355</v>
      </c>
      <c r="J4429">
        <v>668.27</v>
      </c>
      <c r="K4429">
        <v>502.54</v>
      </c>
      <c r="L4429">
        <v>3578585.85</v>
      </c>
      <c r="M4429">
        <v>2691101.7</v>
      </c>
      <c r="N4429">
        <v>887484.15</v>
      </c>
    </row>
    <row r="4430" spans="1:14">
      <c r="A4430" t="s">
        <v>14</v>
      </c>
      <c r="B4430" t="s">
        <v>88</v>
      </c>
      <c r="C4430" t="s">
        <v>71</v>
      </c>
      <c r="D4430" t="s">
        <v>21</v>
      </c>
      <c r="E4430" t="s">
        <v>18</v>
      </c>
      <c r="F4430" s="18">
        <v>40630</v>
      </c>
      <c r="G4430">
        <v>242673242</v>
      </c>
      <c r="H4430" s="18">
        <v>40653</v>
      </c>
      <c r="I4430">
        <v>1260</v>
      </c>
      <c r="J4430">
        <v>154.06</v>
      </c>
      <c r="K4430">
        <v>90.93</v>
      </c>
      <c r="L4430">
        <v>194115.6</v>
      </c>
      <c r="M4430">
        <v>114571.8</v>
      </c>
      <c r="N4430">
        <v>79543.8</v>
      </c>
    </row>
    <row r="4431" spans="1:14">
      <c r="A4431" t="s">
        <v>26</v>
      </c>
      <c r="B4431" t="s">
        <v>143</v>
      </c>
      <c r="C4431" t="s">
        <v>59</v>
      </c>
      <c r="D4431" t="s">
        <v>17</v>
      </c>
      <c r="E4431" t="s">
        <v>18</v>
      </c>
      <c r="F4431" s="18">
        <v>41160</v>
      </c>
      <c r="G4431">
        <v>704710566</v>
      </c>
      <c r="H4431" s="18">
        <v>41167</v>
      </c>
      <c r="I4431">
        <v>8372</v>
      </c>
      <c r="J4431">
        <v>9.33</v>
      </c>
      <c r="K4431">
        <v>6.92</v>
      </c>
      <c r="L4431">
        <v>78110.759999999995</v>
      </c>
      <c r="M4431">
        <v>57934.239999999998</v>
      </c>
      <c r="N4431">
        <v>20176.52</v>
      </c>
    </row>
    <row r="4432" spans="1:14">
      <c r="A4432" t="s">
        <v>26</v>
      </c>
      <c r="B4432" t="s">
        <v>107</v>
      </c>
      <c r="C4432" t="s">
        <v>28</v>
      </c>
      <c r="D4432" t="s">
        <v>17</v>
      </c>
      <c r="E4432" t="s">
        <v>29</v>
      </c>
      <c r="F4432" s="18">
        <v>41870</v>
      </c>
      <c r="G4432">
        <v>780427396</v>
      </c>
      <c r="H4432" s="18">
        <v>41912</v>
      </c>
      <c r="I4432">
        <v>4664</v>
      </c>
      <c r="J4432">
        <v>205.7</v>
      </c>
      <c r="K4432">
        <v>117.11</v>
      </c>
      <c r="L4432">
        <v>959384.8</v>
      </c>
      <c r="M4432">
        <v>546201.04</v>
      </c>
      <c r="N4432">
        <v>413183.76</v>
      </c>
    </row>
    <row r="4433" spans="1:14">
      <c r="A4433" t="s">
        <v>14</v>
      </c>
      <c r="B4433" t="s">
        <v>19</v>
      </c>
      <c r="C4433" t="s">
        <v>50</v>
      </c>
      <c r="D4433" t="s">
        <v>21</v>
      </c>
      <c r="E4433" t="s">
        <v>22</v>
      </c>
      <c r="F4433" s="18">
        <v>42042</v>
      </c>
      <c r="G4433">
        <v>719872558</v>
      </c>
      <c r="H4433" s="18">
        <v>42051</v>
      </c>
      <c r="I4433">
        <v>5142</v>
      </c>
      <c r="J4433">
        <v>421.89</v>
      </c>
      <c r="K4433">
        <v>364.69</v>
      </c>
      <c r="L4433">
        <v>2169358.38</v>
      </c>
      <c r="M4433">
        <v>1875235.98</v>
      </c>
      <c r="N4433">
        <v>294122.40000000002</v>
      </c>
    </row>
    <row r="4434" spans="1:14">
      <c r="A4434" t="s">
        <v>40</v>
      </c>
      <c r="B4434" t="s">
        <v>200</v>
      </c>
      <c r="C4434" t="s">
        <v>59</v>
      </c>
      <c r="D4434" t="s">
        <v>17</v>
      </c>
      <c r="E4434" t="s">
        <v>29</v>
      </c>
      <c r="F4434" s="18">
        <v>41349</v>
      </c>
      <c r="G4434">
        <v>393407380</v>
      </c>
      <c r="H4434" s="18">
        <v>41354</v>
      </c>
      <c r="I4434">
        <v>6841</v>
      </c>
      <c r="J4434">
        <v>9.33</v>
      </c>
      <c r="K4434">
        <v>6.92</v>
      </c>
      <c r="L4434">
        <v>63826.53</v>
      </c>
      <c r="M4434">
        <v>47339.72</v>
      </c>
      <c r="N4434">
        <v>16486.810000000001</v>
      </c>
    </row>
    <row r="4435" spans="1:14">
      <c r="A4435" t="s">
        <v>40</v>
      </c>
      <c r="B4435" t="s">
        <v>193</v>
      </c>
      <c r="C4435" t="s">
        <v>36</v>
      </c>
      <c r="D4435" t="s">
        <v>17</v>
      </c>
      <c r="E4435" t="s">
        <v>22</v>
      </c>
      <c r="F4435" s="18">
        <v>41233</v>
      </c>
      <c r="G4435">
        <v>641705691</v>
      </c>
      <c r="H4435" s="18">
        <v>41250</v>
      </c>
      <c r="I4435">
        <v>3829</v>
      </c>
      <c r="J4435">
        <v>109.28</v>
      </c>
      <c r="K4435">
        <v>35.840000000000003</v>
      </c>
      <c r="L4435">
        <v>418433.12</v>
      </c>
      <c r="M4435">
        <v>137231.35999999999</v>
      </c>
      <c r="N4435">
        <v>281201.76</v>
      </c>
    </row>
    <row r="4436" spans="1:14">
      <c r="A4436" t="s">
        <v>31</v>
      </c>
      <c r="B4436" t="s">
        <v>100</v>
      </c>
      <c r="C4436" t="s">
        <v>33</v>
      </c>
      <c r="D4436" t="s">
        <v>21</v>
      </c>
      <c r="E4436" t="s">
        <v>18</v>
      </c>
      <c r="F4436" s="18">
        <v>40763</v>
      </c>
      <c r="G4436">
        <v>125753819</v>
      </c>
      <c r="H4436" s="18">
        <v>40804</v>
      </c>
      <c r="I4436">
        <v>2205</v>
      </c>
      <c r="J4436">
        <v>81.73</v>
      </c>
      <c r="K4436">
        <v>56.67</v>
      </c>
      <c r="L4436">
        <v>180214.65</v>
      </c>
      <c r="M4436">
        <v>124957.35</v>
      </c>
      <c r="N4436">
        <v>55257.3</v>
      </c>
    </row>
    <row r="4437" spans="1:14">
      <c r="A4437" t="s">
        <v>23</v>
      </c>
      <c r="B4437" t="s">
        <v>120</v>
      </c>
      <c r="C4437" t="s">
        <v>16</v>
      </c>
      <c r="D4437" t="s">
        <v>21</v>
      </c>
      <c r="E4437" t="s">
        <v>29</v>
      </c>
      <c r="F4437" s="18">
        <v>40776</v>
      </c>
      <c r="G4437">
        <v>276850593</v>
      </c>
      <c r="H4437" s="18">
        <v>40789</v>
      </c>
      <c r="I4437">
        <v>5097</v>
      </c>
      <c r="J4437">
        <v>255.28</v>
      </c>
      <c r="K4437">
        <v>159.41999999999999</v>
      </c>
      <c r="L4437">
        <v>1301162.1599999999</v>
      </c>
      <c r="M4437">
        <v>812563.74</v>
      </c>
      <c r="N4437">
        <v>488598.42</v>
      </c>
    </row>
    <row r="4438" spans="1:14">
      <c r="A4438" t="s">
        <v>26</v>
      </c>
      <c r="B4438" t="s">
        <v>87</v>
      </c>
      <c r="C4438" t="s">
        <v>43</v>
      </c>
      <c r="D4438" t="s">
        <v>17</v>
      </c>
      <c r="E4438" t="s">
        <v>37</v>
      </c>
      <c r="F4438" s="18">
        <v>42500</v>
      </c>
      <c r="G4438">
        <v>346607339</v>
      </c>
      <c r="H4438" s="18">
        <v>42534</v>
      </c>
      <c r="I4438">
        <v>7669</v>
      </c>
      <c r="J4438">
        <v>651.21</v>
      </c>
      <c r="K4438">
        <v>524.96</v>
      </c>
      <c r="L4438">
        <v>4994129.49</v>
      </c>
      <c r="M4438">
        <v>4025918.24</v>
      </c>
      <c r="N4438">
        <v>968211.25</v>
      </c>
    </row>
    <row r="4439" spans="1:14">
      <c r="A4439" t="s">
        <v>23</v>
      </c>
      <c r="B4439" t="s">
        <v>191</v>
      </c>
      <c r="C4439" t="s">
        <v>28</v>
      </c>
      <c r="D4439" t="s">
        <v>17</v>
      </c>
      <c r="E4439" t="s">
        <v>29</v>
      </c>
      <c r="F4439" s="18">
        <v>40638</v>
      </c>
      <c r="G4439">
        <v>556947886</v>
      </c>
      <c r="H4439" s="18">
        <v>40680</v>
      </c>
      <c r="I4439">
        <v>2111</v>
      </c>
      <c r="J4439">
        <v>205.7</v>
      </c>
      <c r="K4439">
        <v>117.11</v>
      </c>
      <c r="L4439">
        <v>434232.7</v>
      </c>
      <c r="M4439">
        <v>247219.21</v>
      </c>
      <c r="N4439">
        <v>187013.49</v>
      </c>
    </row>
    <row r="4440" spans="1:14">
      <c r="A4440" t="s">
        <v>40</v>
      </c>
      <c r="B4440" t="s">
        <v>114</v>
      </c>
      <c r="C4440" t="s">
        <v>16</v>
      </c>
      <c r="D4440" t="s">
        <v>21</v>
      </c>
      <c r="E4440" t="s">
        <v>22</v>
      </c>
      <c r="F4440" s="18">
        <v>41342</v>
      </c>
      <c r="G4440">
        <v>750108563</v>
      </c>
      <c r="H4440" s="18">
        <v>41380</v>
      </c>
      <c r="I4440">
        <v>2648</v>
      </c>
      <c r="J4440">
        <v>255.28</v>
      </c>
      <c r="K4440">
        <v>159.41999999999999</v>
      </c>
      <c r="L4440">
        <v>675981.44</v>
      </c>
      <c r="M4440">
        <v>422144.16</v>
      </c>
      <c r="N4440">
        <v>253837.28</v>
      </c>
    </row>
    <row r="4441" spans="1:14">
      <c r="A4441" t="s">
        <v>14</v>
      </c>
      <c r="B4441" t="s">
        <v>88</v>
      </c>
      <c r="C4441" t="s">
        <v>43</v>
      </c>
      <c r="D4441" t="s">
        <v>21</v>
      </c>
      <c r="E4441" t="s">
        <v>37</v>
      </c>
      <c r="F4441" s="18">
        <v>41477</v>
      </c>
      <c r="G4441">
        <v>838638198</v>
      </c>
      <c r="H4441" s="18">
        <v>41488</v>
      </c>
      <c r="I4441">
        <v>534</v>
      </c>
      <c r="J4441">
        <v>651.21</v>
      </c>
      <c r="K4441">
        <v>524.96</v>
      </c>
      <c r="L4441">
        <v>347746.14</v>
      </c>
      <c r="M4441">
        <v>280328.64</v>
      </c>
      <c r="N4441">
        <v>67417.5</v>
      </c>
    </row>
    <row r="4442" spans="1:14">
      <c r="A4442" t="s">
        <v>26</v>
      </c>
      <c r="B4442" t="s">
        <v>81</v>
      </c>
      <c r="C4442" t="s">
        <v>45</v>
      </c>
      <c r="D4442" t="s">
        <v>17</v>
      </c>
      <c r="E4442" t="s">
        <v>37</v>
      </c>
      <c r="F4442" s="18">
        <v>41060</v>
      </c>
      <c r="G4442">
        <v>355398118</v>
      </c>
      <c r="H4442" s="18">
        <v>41075</v>
      </c>
      <c r="I4442">
        <v>9056</v>
      </c>
      <c r="J4442">
        <v>437.2</v>
      </c>
      <c r="K4442">
        <v>263.33</v>
      </c>
      <c r="L4442">
        <v>3959283.2</v>
      </c>
      <c r="M4442">
        <v>2384716.48</v>
      </c>
      <c r="N4442">
        <v>1574566.72</v>
      </c>
    </row>
    <row r="4443" spans="1:14">
      <c r="A4443" t="s">
        <v>40</v>
      </c>
      <c r="B4443" t="s">
        <v>214</v>
      </c>
      <c r="C4443" t="s">
        <v>71</v>
      </c>
      <c r="D4443" t="s">
        <v>21</v>
      </c>
      <c r="E4443" t="s">
        <v>37</v>
      </c>
      <c r="F4443" s="18">
        <v>41880</v>
      </c>
      <c r="G4443">
        <v>703562152</v>
      </c>
      <c r="H4443" s="18">
        <v>41921</v>
      </c>
      <c r="I4443">
        <v>8530</v>
      </c>
      <c r="J4443">
        <v>154.06</v>
      </c>
      <c r="K4443">
        <v>90.93</v>
      </c>
      <c r="L4443">
        <v>1314131.8</v>
      </c>
      <c r="M4443">
        <v>775632.9</v>
      </c>
      <c r="N4443">
        <v>538498.9</v>
      </c>
    </row>
    <row r="4444" spans="1:14">
      <c r="A4444" t="s">
        <v>34</v>
      </c>
      <c r="B4444" t="s">
        <v>60</v>
      </c>
      <c r="C4444" t="s">
        <v>79</v>
      </c>
      <c r="D4444" t="s">
        <v>21</v>
      </c>
      <c r="E4444" t="s">
        <v>18</v>
      </c>
      <c r="F4444" s="18">
        <v>40583</v>
      </c>
      <c r="G4444">
        <v>206616628</v>
      </c>
      <c r="H4444" s="18">
        <v>40626</v>
      </c>
      <c r="I4444">
        <v>1306</v>
      </c>
      <c r="J4444">
        <v>668.27</v>
      </c>
      <c r="K4444">
        <v>502.54</v>
      </c>
      <c r="L4444">
        <v>872760.62</v>
      </c>
      <c r="M4444">
        <v>656317.24</v>
      </c>
      <c r="N4444">
        <v>216443.38</v>
      </c>
    </row>
    <row r="4445" spans="1:14">
      <c r="A4445" t="s">
        <v>53</v>
      </c>
      <c r="B4445" t="s">
        <v>210</v>
      </c>
      <c r="C4445" t="s">
        <v>25</v>
      </c>
      <c r="D4445" t="s">
        <v>17</v>
      </c>
      <c r="E4445" t="s">
        <v>22</v>
      </c>
      <c r="F4445" s="18">
        <v>41120</v>
      </c>
      <c r="G4445">
        <v>858360373</v>
      </c>
      <c r="H4445" s="18">
        <v>41133</v>
      </c>
      <c r="I4445">
        <v>6764</v>
      </c>
      <c r="J4445">
        <v>47.45</v>
      </c>
      <c r="K4445">
        <v>31.79</v>
      </c>
      <c r="L4445">
        <v>320951.8</v>
      </c>
      <c r="M4445">
        <v>215027.56</v>
      </c>
      <c r="N4445">
        <v>105924.24</v>
      </c>
    </row>
    <row r="4446" spans="1:14">
      <c r="A4446" t="s">
        <v>26</v>
      </c>
      <c r="B4446" t="s">
        <v>30</v>
      </c>
      <c r="C4446" t="s">
        <v>36</v>
      </c>
      <c r="D4446" t="s">
        <v>17</v>
      </c>
      <c r="E4446" t="s">
        <v>29</v>
      </c>
      <c r="F4446" s="18">
        <v>42299</v>
      </c>
      <c r="G4446">
        <v>672904717</v>
      </c>
      <c r="H4446" s="18">
        <v>42307</v>
      </c>
      <c r="I4446">
        <v>6314</v>
      </c>
      <c r="J4446">
        <v>109.28</v>
      </c>
      <c r="K4446">
        <v>35.840000000000003</v>
      </c>
      <c r="L4446">
        <v>689993.92</v>
      </c>
      <c r="M4446">
        <v>226293.76000000001</v>
      </c>
      <c r="N4446">
        <v>463700.16</v>
      </c>
    </row>
    <row r="4447" spans="1:14">
      <c r="A4447" t="s">
        <v>40</v>
      </c>
      <c r="B4447" t="s">
        <v>189</v>
      </c>
      <c r="C4447" t="s">
        <v>25</v>
      </c>
      <c r="D4447" t="s">
        <v>21</v>
      </c>
      <c r="E4447" t="s">
        <v>37</v>
      </c>
      <c r="F4447" s="18">
        <v>41933</v>
      </c>
      <c r="G4447">
        <v>434673488</v>
      </c>
      <c r="H4447" s="18">
        <v>41955</v>
      </c>
      <c r="I4447">
        <v>8399</v>
      </c>
      <c r="J4447">
        <v>47.45</v>
      </c>
      <c r="K4447">
        <v>31.79</v>
      </c>
      <c r="L4447">
        <v>398532.55</v>
      </c>
      <c r="M4447">
        <v>267004.21000000002</v>
      </c>
      <c r="N4447">
        <v>131528.34</v>
      </c>
    </row>
    <row r="4448" spans="1:14">
      <c r="A4448" t="s">
        <v>23</v>
      </c>
      <c r="B4448" t="s">
        <v>118</v>
      </c>
      <c r="C4448" t="s">
        <v>79</v>
      </c>
      <c r="D4448" t="s">
        <v>17</v>
      </c>
      <c r="E4448" t="s">
        <v>22</v>
      </c>
      <c r="F4448" s="18">
        <v>40991</v>
      </c>
      <c r="G4448">
        <v>548403012</v>
      </c>
      <c r="H4448" s="18">
        <v>41003</v>
      </c>
      <c r="I4448">
        <v>3493</v>
      </c>
      <c r="J4448">
        <v>668.27</v>
      </c>
      <c r="K4448">
        <v>502.54</v>
      </c>
      <c r="L4448">
        <v>2334267.11</v>
      </c>
      <c r="M4448">
        <v>1755372.22</v>
      </c>
      <c r="N4448">
        <v>578894.89</v>
      </c>
    </row>
    <row r="4449" spans="1:14">
      <c r="A4449" t="s">
        <v>40</v>
      </c>
      <c r="B4449" t="s">
        <v>114</v>
      </c>
      <c r="C4449" t="s">
        <v>36</v>
      </c>
      <c r="D4449" t="s">
        <v>21</v>
      </c>
      <c r="E4449" t="s">
        <v>18</v>
      </c>
      <c r="F4449" s="18">
        <v>42212</v>
      </c>
      <c r="G4449">
        <v>589142119</v>
      </c>
      <c r="H4449" s="18">
        <v>42237</v>
      </c>
      <c r="I4449">
        <v>9100</v>
      </c>
      <c r="J4449">
        <v>109.28</v>
      </c>
      <c r="K4449">
        <v>35.840000000000003</v>
      </c>
      <c r="L4449">
        <v>994448</v>
      </c>
      <c r="M4449">
        <v>326144</v>
      </c>
      <c r="N4449">
        <v>668304</v>
      </c>
    </row>
    <row r="4450" spans="1:14">
      <c r="A4450" t="s">
        <v>23</v>
      </c>
      <c r="B4450" t="s">
        <v>118</v>
      </c>
      <c r="C4450" t="s">
        <v>71</v>
      </c>
      <c r="D4450" t="s">
        <v>17</v>
      </c>
      <c r="E4450" t="s">
        <v>29</v>
      </c>
      <c r="F4450" s="18">
        <v>40428</v>
      </c>
      <c r="G4450">
        <v>652252137</v>
      </c>
      <c r="H4450" s="18">
        <v>40447</v>
      </c>
      <c r="I4450">
        <v>4757</v>
      </c>
      <c r="J4450">
        <v>154.06</v>
      </c>
      <c r="K4450">
        <v>90.93</v>
      </c>
      <c r="L4450">
        <v>732863.42</v>
      </c>
      <c r="M4450">
        <v>432554.01</v>
      </c>
      <c r="N4450">
        <v>300309.40999999997</v>
      </c>
    </row>
    <row r="4451" spans="1:14">
      <c r="A4451" t="s">
        <v>40</v>
      </c>
      <c r="B4451" t="s">
        <v>184</v>
      </c>
      <c r="C4451" t="s">
        <v>20</v>
      </c>
      <c r="D4451" t="s">
        <v>17</v>
      </c>
      <c r="E4451" t="s">
        <v>22</v>
      </c>
      <c r="F4451" s="18">
        <v>40540</v>
      </c>
      <c r="G4451">
        <v>903406894</v>
      </c>
      <c r="H4451" s="18">
        <v>40583</v>
      </c>
      <c r="I4451">
        <v>7030</v>
      </c>
      <c r="J4451">
        <v>152.58000000000001</v>
      </c>
      <c r="K4451">
        <v>97.44</v>
      </c>
      <c r="L4451">
        <v>1072637.3999999999</v>
      </c>
      <c r="M4451">
        <v>685003.2</v>
      </c>
      <c r="N4451">
        <v>387634.2</v>
      </c>
    </row>
    <row r="4452" spans="1:14">
      <c r="A4452" t="s">
        <v>40</v>
      </c>
      <c r="B4452" t="s">
        <v>72</v>
      </c>
      <c r="C4452" t="s">
        <v>71</v>
      </c>
      <c r="D4452" t="s">
        <v>21</v>
      </c>
      <c r="E4452" t="s">
        <v>37</v>
      </c>
      <c r="F4452" s="18">
        <v>42307</v>
      </c>
      <c r="G4452">
        <v>228592717</v>
      </c>
      <c r="H4452" s="18">
        <v>42311</v>
      </c>
      <c r="I4452">
        <v>4520</v>
      </c>
      <c r="J4452">
        <v>154.06</v>
      </c>
      <c r="K4452">
        <v>90.93</v>
      </c>
      <c r="L4452">
        <v>696351.2</v>
      </c>
      <c r="M4452">
        <v>411003.6</v>
      </c>
      <c r="N4452">
        <v>285347.59999999998</v>
      </c>
    </row>
    <row r="4453" spans="1:14">
      <c r="A4453" t="s">
        <v>23</v>
      </c>
      <c r="B4453" t="s">
        <v>120</v>
      </c>
      <c r="C4453" t="s">
        <v>45</v>
      </c>
      <c r="D4453" t="s">
        <v>17</v>
      </c>
      <c r="E4453" t="s">
        <v>18</v>
      </c>
      <c r="F4453" s="18">
        <v>41727</v>
      </c>
      <c r="G4453">
        <v>284108436</v>
      </c>
      <c r="H4453" s="18">
        <v>41732</v>
      </c>
      <c r="I4453">
        <v>2854</v>
      </c>
      <c r="J4453">
        <v>437.2</v>
      </c>
      <c r="K4453">
        <v>263.33</v>
      </c>
      <c r="L4453">
        <v>1247768.8</v>
      </c>
      <c r="M4453">
        <v>751543.82</v>
      </c>
      <c r="N4453">
        <v>496224.98</v>
      </c>
    </row>
    <row r="4454" spans="1:14">
      <c r="A4454" t="s">
        <v>40</v>
      </c>
      <c r="B4454" t="s">
        <v>126</v>
      </c>
      <c r="C4454" t="s">
        <v>28</v>
      </c>
      <c r="D4454" t="s">
        <v>21</v>
      </c>
      <c r="E4454" t="s">
        <v>22</v>
      </c>
      <c r="F4454" s="18">
        <v>40718</v>
      </c>
      <c r="G4454">
        <v>546565377</v>
      </c>
      <c r="H4454" s="18">
        <v>40725</v>
      </c>
      <c r="I4454">
        <v>9696</v>
      </c>
      <c r="J4454">
        <v>205.7</v>
      </c>
      <c r="K4454">
        <v>117.11</v>
      </c>
      <c r="L4454">
        <v>1994467.2</v>
      </c>
      <c r="M4454">
        <v>1135498.56</v>
      </c>
      <c r="N4454">
        <v>858968.64</v>
      </c>
    </row>
    <row r="4455" spans="1:14">
      <c r="A4455" t="s">
        <v>40</v>
      </c>
      <c r="B4455" t="s">
        <v>139</v>
      </c>
      <c r="C4455" t="s">
        <v>43</v>
      </c>
      <c r="D4455" t="s">
        <v>17</v>
      </c>
      <c r="E4455" t="s">
        <v>37</v>
      </c>
      <c r="F4455" s="18">
        <v>40207</v>
      </c>
      <c r="G4455">
        <v>562887370</v>
      </c>
      <c r="H4455" s="18">
        <v>40217</v>
      </c>
      <c r="I4455">
        <v>9736</v>
      </c>
      <c r="J4455">
        <v>651.21</v>
      </c>
      <c r="K4455">
        <v>524.96</v>
      </c>
      <c r="L4455">
        <v>6340180.5599999996</v>
      </c>
      <c r="M4455">
        <v>5111010.5599999996</v>
      </c>
      <c r="N4455">
        <v>1229170</v>
      </c>
    </row>
    <row r="4456" spans="1:14">
      <c r="A4456" t="s">
        <v>40</v>
      </c>
      <c r="B4456" t="s">
        <v>91</v>
      </c>
      <c r="C4456" t="s">
        <v>20</v>
      </c>
      <c r="D4456" t="s">
        <v>17</v>
      </c>
      <c r="E4456" t="s">
        <v>29</v>
      </c>
      <c r="F4456" s="18">
        <v>41506</v>
      </c>
      <c r="G4456">
        <v>400310742</v>
      </c>
      <c r="H4456" s="18">
        <v>41534</v>
      </c>
      <c r="I4456">
        <v>9699</v>
      </c>
      <c r="J4456">
        <v>152.58000000000001</v>
      </c>
      <c r="K4456">
        <v>97.44</v>
      </c>
      <c r="L4456">
        <v>1479873.42</v>
      </c>
      <c r="M4456">
        <v>945070.56</v>
      </c>
      <c r="N4456">
        <v>534802.86</v>
      </c>
    </row>
    <row r="4457" spans="1:14">
      <c r="A4457" t="s">
        <v>31</v>
      </c>
      <c r="B4457" t="s">
        <v>163</v>
      </c>
      <c r="C4457" t="s">
        <v>59</v>
      </c>
      <c r="D4457" t="s">
        <v>17</v>
      </c>
      <c r="E4457" t="s">
        <v>37</v>
      </c>
      <c r="F4457" s="18">
        <v>42171</v>
      </c>
      <c r="G4457">
        <v>196384322</v>
      </c>
      <c r="H4457" s="18">
        <v>42183</v>
      </c>
      <c r="I4457">
        <v>3340</v>
      </c>
      <c r="J4457">
        <v>9.33</v>
      </c>
      <c r="K4457">
        <v>6.92</v>
      </c>
      <c r="L4457">
        <v>31162.2</v>
      </c>
      <c r="M4457">
        <v>23112.799999999999</v>
      </c>
      <c r="N4457">
        <v>8049.4</v>
      </c>
    </row>
    <row r="4458" spans="1:14">
      <c r="A4458" t="s">
        <v>31</v>
      </c>
      <c r="B4458" t="s">
        <v>149</v>
      </c>
      <c r="C4458" t="s">
        <v>71</v>
      </c>
      <c r="D4458" t="s">
        <v>21</v>
      </c>
      <c r="E4458" t="s">
        <v>22</v>
      </c>
      <c r="F4458" s="18">
        <v>42911</v>
      </c>
      <c r="G4458">
        <v>608969438</v>
      </c>
      <c r="H4458" s="18">
        <v>42941</v>
      </c>
      <c r="I4458">
        <v>6444</v>
      </c>
      <c r="J4458">
        <v>154.06</v>
      </c>
      <c r="K4458">
        <v>90.93</v>
      </c>
      <c r="L4458">
        <v>992762.64</v>
      </c>
      <c r="M4458">
        <v>585952.92000000004</v>
      </c>
      <c r="N4458">
        <v>406809.72</v>
      </c>
    </row>
    <row r="4459" spans="1:14">
      <c r="A4459" t="s">
        <v>40</v>
      </c>
      <c r="B4459" t="s">
        <v>200</v>
      </c>
      <c r="C4459" t="s">
        <v>25</v>
      </c>
      <c r="D4459" t="s">
        <v>21</v>
      </c>
      <c r="E4459" t="s">
        <v>22</v>
      </c>
      <c r="F4459" s="18">
        <v>40673</v>
      </c>
      <c r="G4459">
        <v>566239917</v>
      </c>
      <c r="H4459" s="18">
        <v>40706</v>
      </c>
      <c r="I4459">
        <v>1829</v>
      </c>
      <c r="J4459">
        <v>47.45</v>
      </c>
      <c r="K4459">
        <v>31.79</v>
      </c>
      <c r="L4459">
        <v>86786.05</v>
      </c>
      <c r="M4459">
        <v>58143.91</v>
      </c>
      <c r="N4459">
        <v>28642.14</v>
      </c>
    </row>
    <row r="4460" spans="1:14">
      <c r="A4460" t="s">
        <v>23</v>
      </c>
      <c r="B4460" t="s">
        <v>128</v>
      </c>
      <c r="C4460" t="s">
        <v>71</v>
      </c>
      <c r="D4460" t="s">
        <v>21</v>
      </c>
      <c r="E4460" t="s">
        <v>37</v>
      </c>
      <c r="F4460" s="18">
        <v>41095</v>
      </c>
      <c r="G4460">
        <v>416682088</v>
      </c>
      <c r="H4460" s="18">
        <v>41135</v>
      </c>
      <c r="I4460">
        <v>4344</v>
      </c>
      <c r="J4460">
        <v>154.06</v>
      </c>
      <c r="K4460">
        <v>90.93</v>
      </c>
      <c r="L4460">
        <v>669236.64</v>
      </c>
      <c r="M4460">
        <v>394999.92</v>
      </c>
      <c r="N4460">
        <v>274236.71999999997</v>
      </c>
    </row>
    <row r="4461" spans="1:14">
      <c r="A4461" t="s">
        <v>23</v>
      </c>
      <c r="B4461" t="s">
        <v>124</v>
      </c>
      <c r="C4461" t="s">
        <v>71</v>
      </c>
      <c r="D4461" t="s">
        <v>21</v>
      </c>
      <c r="E4461" t="s">
        <v>18</v>
      </c>
      <c r="F4461" s="18">
        <v>40520</v>
      </c>
      <c r="G4461">
        <v>579094779</v>
      </c>
      <c r="H4461" s="18">
        <v>40523</v>
      </c>
      <c r="I4461">
        <v>5869</v>
      </c>
      <c r="J4461">
        <v>154.06</v>
      </c>
      <c r="K4461">
        <v>90.93</v>
      </c>
      <c r="L4461">
        <v>904178.14</v>
      </c>
      <c r="M4461">
        <v>533668.17000000004</v>
      </c>
      <c r="N4461">
        <v>370509.97</v>
      </c>
    </row>
    <row r="4462" spans="1:14">
      <c r="A4462" t="s">
        <v>23</v>
      </c>
      <c r="B4462" t="s">
        <v>24</v>
      </c>
      <c r="C4462" t="s">
        <v>59</v>
      </c>
      <c r="D4462" t="s">
        <v>17</v>
      </c>
      <c r="E4462" t="s">
        <v>18</v>
      </c>
      <c r="F4462" s="18">
        <v>41214</v>
      </c>
      <c r="G4462">
        <v>192589318</v>
      </c>
      <c r="H4462" s="18">
        <v>41259</v>
      </c>
      <c r="I4462">
        <v>314</v>
      </c>
      <c r="J4462">
        <v>9.33</v>
      </c>
      <c r="K4462">
        <v>6.92</v>
      </c>
      <c r="L4462">
        <v>2929.62</v>
      </c>
      <c r="M4462">
        <v>2172.88</v>
      </c>
      <c r="N4462">
        <v>756.74</v>
      </c>
    </row>
    <row r="4463" spans="1:14">
      <c r="A4463" t="s">
        <v>40</v>
      </c>
      <c r="B4463" t="s">
        <v>205</v>
      </c>
      <c r="C4463" t="s">
        <v>43</v>
      </c>
      <c r="D4463" t="s">
        <v>17</v>
      </c>
      <c r="E4463" t="s">
        <v>18</v>
      </c>
      <c r="F4463" s="18">
        <v>41681</v>
      </c>
      <c r="G4463">
        <v>266589534</v>
      </c>
      <c r="H4463" s="18">
        <v>41700</v>
      </c>
      <c r="I4463">
        <v>8622</v>
      </c>
      <c r="J4463">
        <v>651.21</v>
      </c>
      <c r="K4463">
        <v>524.96</v>
      </c>
      <c r="L4463">
        <v>5614732.6200000001</v>
      </c>
      <c r="M4463">
        <v>4526205.12</v>
      </c>
      <c r="N4463">
        <v>1088527.5</v>
      </c>
    </row>
    <row r="4464" spans="1:14">
      <c r="A4464" t="s">
        <v>40</v>
      </c>
      <c r="B4464" t="s">
        <v>188</v>
      </c>
      <c r="C4464" t="s">
        <v>45</v>
      </c>
      <c r="D4464" t="s">
        <v>21</v>
      </c>
      <c r="E4464" t="s">
        <v>29</v>
      </c>
      <c r="F4464" s="18">
        <v>40814</v>
      </c>
      <c r="G4464">
        <v>530831754</v>
      </c>
      <c r="H4464" s="18">
        <v>40861</v>
      </c>
      <c r="I4464">
        <v>3767</v>
      </c>
      <c r="J4464">
        <v>437.2</v>
      </c>
      <c r="K4464">
        <v>263.33</v>
      </c>
      <c r="L4464">
        <v>1646932.4</v>
      </c>
      <c r="M4464">
        <v>991964.11</v>
      </c>
      <c r="N4464">
        <v>654968.29</v>
      </c>
    </row>
    <row r="4465" spans="1:14">
      <c r="A4465" t="s">
        <v>23</v>
      </c>
      <c r="B4465" t="s">
        <v>207</v>
      </c>
      <c r="C4465" t="s">
        <v>79</v>
      </c>
      <c r="D4465" t="s">
        <v>21</v>
      </c>
      <c r="E4465" t="s">
        <v>18</v>
      </c>
      <c r="F4465" s="18">
        <v>42047</v>
      </c>
      <c r="G4465">
        <v>785364806</v>
      </c>
      <c r="H4465" s="18">
        <v>42084</v>
      </c>
      <c r="I4465">
        <v>5754</v>
      </c>
      <c r="J4465">
        <v>668.27</v>
      </c>
      <c r="K4465">
        <v>502.54</v>
      </c>
      <c r="L4465">
        <v>3845225.58</v>
      </c>
      <c r="M4465">
        <v>2891615.16</v>
      </c>
      <c r="N4465">
        <v>953610.42</v>
      </c>
    </row>
    <row r="4466" spans="1:14">
      <c r="A4466" t="s">
        <v>23</v>
      </c>
      <c r="B4466" t="s">
        <v>98</v>
      </c>
      <c r="C4466" t="s">
        <v>16</v>
      </c>
      <c r="D4466" t="s">
        <v>21</v>
      </c>
      <c r="E4466" t="s">
        <v>18</v>
      </c>
      <c r="F4466" s="18">
        <v>40901</v>
      </c>
      <c r="G4466">
        <v>450550019</v>
      </c>
      <c r="H4466" s="18">
        <v>40910</v>
      </c>
      <c r="I4466">
        <v>6618</v>
      </c>
      <c r="J4466">
        <v>255.28</v>
      </c>
      <c r="K4466">
        <v>159.41999999999999</v>
      </c>
      <c r="L4466">
        <v>1689443.04</v>
      </c>
      <c r="M4466">
        <v>1055041.56</v>
      </c>
      <c r="N4466">
        <v>634401.48</v>
      </c>
    </row>
    <row r="4467" spans="1:14">
      <c r="A4467" t="s">
        <v>23</v>
      </c>
      <c r="B4467" t="s">
        <v>52</v>
      </c>
      <c r="C4467" t="s">
        <v>71</v>
      </c>
      <c r="D4467" t="s">
        <v>21</v>
      </c>
      <c r="E4467" t="s">
        <v>22</v>
      </c>
      <c r="F4467" s="18">
        <v>40204</v>
      </c>
      <c r="G4467">
        <v>817061221</v>
      </c>
      <c r="H4467" s="18">
        <v>40230</v>
      </c>
      <c r="I4467">
        <v>5427</v>
      </c>
      <c r="J4467">
        <v>154.06</v>
      </c>
      <c r="K4467">
        <v>90.93</v>
      </c>
      <c r="L4467">
        <v>836083.62</v>
      </c>
      <c r="M4467">
        <v>493477.11</v>
      </c>
      <c r="N4467">
        <v>342606.51</v>
      </c>
    </row>
    <row r="4468" spans="1:14">
      <c r="A4468" t="s">
        <v>14</v>
      </c>
      <c r="B4468" t="s">
        <v>185</v>
      </c>
      <c r="C4468" t="s">
        <v>43</v>
      </c>
      <c r="D4468" t="s">
        <v>17</v>
      </c>
      <c r="E4468" t="s">
        <v>37</v>
      </c>
      <c r="F4468" s="18">
        <v>40405</v>
      </c>
      <c r="G4468">
        <v>995884740</v>
      </c>
      <c r="H4468" s="18">
        <v>40413</v>
      </c>
      <c r="I4468">
        <v>3280</v>
      </c>
      <c r="J4468">
        <v>651.21</v>
      </c>
      <c r="K4468">
        <v>524.96</v>
      </c>
      <c r="L4468">
        <v>2135968.7999999998</v>
      </c>
      <c r="M4468">
        <v>1721868.8</v>
      </c>
      <c r="N4468">
        <v>414100</v>
      </c>
    </row>
    <row r="4469" spans="1:14">
      <c r="A4469" t="s">
        <v>23</v>
      </c>
      <c r="B4469" t="s">
        <v>198</v>
      </c>
      <c r="C4469" t="s">
        <v>43</v>
      </c>
      <c r="D4469" t="s">
        <v>17</v>
      </c>
      <c r="E4469" t="s">
        <v>37</v>
      </c>
      <c r="F4469" s="18">
        <v>40959</v>
      </c>
      <c r="G4469">
        <v>168319404</v>
      </c>
      <c r="H4469" s="18">
        <v>40978</v>
      </c>
      <c r="I4469">
        <v>8307</v>
      </c>
      <c r="J4469">
        <v>651.21</v>
      </c>
      <c r="K4469">
        <v>524.96</v>
      </c>
      <c r="L4469">
        <v>5409601.4699999997</v>
      </c>
      <c r="M4469">
        <v>4360842.72</v>
      </c>
      <c r="N4469">
        <v>1048758.75</v>
      </c>
    </row>
    <row r="4470" spans="1:14">
      <c r="A4470" t="s">
        <v>26</v>
      </c>
      <c r="B4470" t="s">
        <v>75</v>
      </c>
      <c r="C4470" t="s">
        <v>25</v>
      </c>
      <c r="D4470" t="s">
        <v>21</v>
      </c>
      <c r="E4470" t="s">
        <v>37</v>
      </c>
      <c r="F4470" s="18">
        <v>41713</v>
      </c>
      <c r="G4470">
        <v>735976541</v>
      </c>
      <c r="H4470" s="18">
        <v>41746</v>
      </c>
      <c r="I4470">
        <v>668</v>
      </c>
      <c r="J4470">
        <v>47.45</v>
      </c>
      <c r="K4470">
        <v>31.79</v>
      </c>
      <c r="L4470">
        <v>31696.6</v>
      </c>
      <c r="M4470">
        <v>21235.72</v>
      </c>
      <c r="N4470">
        <v>10460.879999999999</v>
      </c>
    </row>
    <row r="4471" spans="1:14">
      <c r="A4471" t="s">
        <v>40</v>
      </c>
      <c r="B4471" t="s">
        <v>65</v>
      </c>
      <c r="C4471" t="s">
        <v>36</v>
      </c>
      <c r="D4471" t="s">
        <v>21</v>
      </c>
      <c r="E4471" t="s">
        <v>22</v>
      </c>
      <c r="F4471" s="18">
        <v>41515</v>
      </c>
      <c r="G4471">
        <v>670779979</v>
      </c>
      <c r="H4471" s="18">
        <v>41526</v>
      </c>
      <c r="I4471">
        <v>7557</v>
      </c>
      <c r="J4471">
        <v>109.28</v>
      </c>
      <c r="K4471">
        <v>35.840000000000003</v>
      </c>
      <c r="L4471">
        <v>825828.96</v>
      </c>
      <c r="M4471">
        <v>270842.88</v>
      </c>
      <c r="N4471">
        <v>554986.07999999996</v>
      </c>
    </row>
    <row r="4472" spans="1:14">
      <c r="A4472" t="s">
        <v>34</v>
      </c>
      <c r="B4472" t="s">
        <v>84</v>
      </c>
      <c r="C4472" t="s">
        <v>43</v>
      </c>
      <c r="D4472" t="s">
        <v>17</v>
      </c>
      <c r="E4472" t="s">
        <v>22</v>
      </c>
      <c r="F4472" s="18">
        <v>42373</v>
      </c>
      <c r="G4472">
        <v>264966046</v>
      </c>
      <c r="H4472" s="18">
        <v>42405</v>
      </c>
      <c r="I4472">
        <v>8196</v>
      </c>
      <c r="J4472">
        <v>651.21</v>
      </c>
      <c r="K4472">
        <v>524.96</v>
      </c>
      <c r="L4472">
        <v>5337317.16</v>
      </c>
      <c r="M4472">
        <v>4302572.16</v>
      </c>
      <c r="N4472">
        <v>1034745</v>
      </c>
    </row>
    <row r="4473" spans="1:14">
      <c r="A4473" t="s">
        <v>23</v>
      </c>
      <c r="B4473" t="s">
        <v>196</v>
      </c>
      <c r="C4473" t="s">
        <v>36</v>
      </c>
      <c r="D4473" t="s">
        <v>17</v>
      </c>
      <c r="E4473" t="s">
        <v>22</v>
      </c>
      <c r="F4473" s="18">
        <v>42530</v>
      </c>
      <c r="G4473">
        <v>781083571</v>
      </c>
      <c r="H4473" s="18">
        <v>42539</v>
      </c>
      <c r="I4473">
        <v>8841</v>
      </c>
      <c r="J4473">
        <v>109.28</v>
      </c>
      <c r="K4473">
        <v>35.840000000000003</v>
      </c>
      <c r="L4473">
        <v>966144.48</v>
      </c>
      <c r="M4473">
        <v>316861.44</v>
      </c>
      <c r="N4473">
        <v>649283.04</v>
      </c>
    </row>
    <row r="4474" spans="1:14">
      <c r="A4474" t="s">
        <v>23</v>
      </c>
      <c r="B4474" t="s">
        <v>103</v>
      </c>
      <c r="C4474" t="s">
        <v>28</v>
      </c>
      <c r="D4474" t="s">
        <v>21</v>
      </c>
      <c r="E4474" t="s">
        <v>18</v>
      </c>
      <c r="F4474" s="18">
        <v>40623</v>
      </c>
      <c r="G4474">
        <v>401993882</v>
      </c>
      <c r="H4474" s="18">
        <v>40644</v>
      </c>
      <c r="I4474">
        <v>7778</v>
      </c>
      <c r="J4474">
        <v>205.7</v>
      </c>
      <c r="K4474">
        <v>117.11</v>
      </c>
      <c r="L4474">
        <v>1599934.6</v>
      </c>
      <c r="M4474">
        <v>910881.58</v>
      </c>
      <c r="N4474">
        <v>689053.02</v>
      </c>
    </row>
    <row r="4475" spans="1:14">
      <c r="A4475" t="s">
        <v>14</v>
      </c>
      <c r="B4475" t="s">
        <v>161</v>
      </c>
      <c r="C4475" t="s">
        <v>20</v>
      </c>
      <c r="D4475" t="s">
        <v>21</v>
      </c>
      <c r="E4475" t="s">
        <v>29</v>
      </c>
      <c r="F4475" s="18">
        <v>42589</v>
      </c>
      <c r="G4475">
        <v>980870807</v>
      </c>
      <c r="H4475" s="18">
        <v>42622</v>
      </c>
      <c r="I4475">
        <v>324</v>
      </c>
      <c r="J4475">
        <v>152.58000000000001</v>
      </c>
      <c r="K4475">
        <v>97.44</v>
      </c>
      <c r="L4475">
        <v>49435.92</v>
      </c>
      <c r="M4475">
        <v>31570.560000000001</v>
      </c>
      <c r="N4475">
        <v>17865.36</v>
      </c>
    </row>
    <row r="4476" spans="1:14">
      <c r="A4476" t="s">
        <v>23</v>
      </c>
      <c r="B4476" t="s">
        <v>168</v>
      </c>
      <c r="C4476" t="s">
        <v>43</v>
      </c>
      <c r="D4476" t="s">
        <v>17</v>
      </c>
      <c r="E4476" t="s">
        <v>29</v>
      </c>
      <c r="F4476" s="18">
        <v>40927</v>
      </c>
      <c r="G4476">
        <v>391200673</v>
      </c>
      <c r="H4476" s="18">
        <v>40952</v>
      </c>
      <c r="I4476">
        <v>3827</v>
      </c>
      <c r="J4476">
        <v>651.21</v>
      </c>
      <c r="K4476">
        <v>524.96</v>
      </c>
      <c r="L4476">
        <v>2492180.67</v>
      </c>
      <c r="M4476">
        <v>2009021.92</v>
      </c>
      <c r="N4476">
        <v>483158.75</v>
      </c>
    </row>
    <row r="4477" spans="1:14">
      <c r="A4477" t="s">
        <v>31</v>
      </c>
      <c r="B4477" t="s">
        <v>96</v>
      </c>
      <c r="C4477" t="s">
        <v>16</v>
      </c>
      <c r="D4477" t="s">
        <v>21</v>
      </c>
      <c r="E4477" t="s">
        <v>37</v>
      </c>
      <c r="F4477" s="18">
        <v>40969</v>
      </c>
      <c r="G4477">
        <v>176782310</v>
      </c>
      <c r="H4477" s="18">
        <v>40984</v>
      </c>
      <c r="I4477">
        <v>2669</v>
      </c>
      <c r="J4477">
        <v>255.28</v>
      </c>
      <c r="K4477">
        <v>159.41999999999999</v>
      </c>
      <c r="L4477">
        <v>681342.32</v>
      </c>
      <c r="M4477">
        <v>425491.98</v>
      </c>
      <c r="N4477">
        <v>255850.34</v>
      </c>
    </row>
    <row r="4478" spans="1:14">
      <c r="A4478" t="s">
        <v>31</v>
      </c>
      <c r="B4478" t="s">
        <v>89</v>
      </c>
      <c r="C4478" t="s">
        <v>20</v>
      </c>
      <c r="D4478" t="s">
        <v>21</v>
      </c>
      <c r="E4478" t="s">
        <v>18</v>
      </c>
      <c r="F4478" s="18">
        <v>42905</v>
      </c>
      <c r="G4478">
        <v>601727044</v>
      </c>
      <c r="H4478" s="18">
        <v>42938</v>
      </c>
      <c r="I4478">
        <v>3259</v>
      </c>
      <c r="J4478">
        <v>152.58000000000001</v>
      </c>
      <c r="K4478">
        <v>97.44</v>
      </c>
      <c r="L4478">
        <v>497258.22</v>
      </c>
      <c r="M4478">
        <v>317556.96000000002</v>
      </c>
      <c r="N4478">
        <v>179701.26</v>
      </c>
    </row>
    <row r="4479" spans="1:14">
      <c r="A4479" t="s">
        <v>26</v>
      </c>
      <c r="B4479" t="s">
        <v>104</v>
      </c>
      <c r="C4479" t="s">
        <v>16</v>
      </c>
      <c r="D4479" t="s">
        <v>17</v>
      </c>
      <c r="E4479" t="s">
        <v>18</v>
      </c>
      <c r="F4479" s="18">
        <v>40401</v>
      </c>
      <c r="G4479">
        <v>200458705</v>
      </c>
      <c r="H4479" s="18">
        <v>40451</v>
      </c>
      <c r="I4479">
        <v>9040</v>
      </c>
      <c r="J4479">
        <v>255.28</v>
      </c>
      <c r="K4479">
        <v>159.41999999999999</v>
      </c>
      <c r="L4479">
        <v>2307731.2000000002</v>
      </c>
      <c r="M4479">
        <v>1441156.8</v>
      </c>
      <c r="N4479">
        <v>866574.4</v>
      </c>
    </row>
    <row r="4480" spans="1:14">
      <c r="A4480" t="s">
        <v>31</v>
      </c>
      <c r="B4480" t="s">
        <v>44</v>
      </c>
      <c r="C4480" t="s">
        <v>43</v>
      </c>
      <c r="D4480" t="s">
        <v>21</v>
      </c>
      <c r="E4480" t="s">
        <v>22</v>
      </c>
      <c r="F4480" s="18">
        <v>41340</v>
      </c>
      <c r="G4480">
        <v>727713620</v>
      </c>
      <c r="H4480" s="18">
        <v>41386</v>
      </c>
      <c r="I4480">
        <v>5486</v>
      </c>
      <c r="J4480">
        <v>651.21</v>
      </c>
      <c r="K4480">
        <v>524.96</v>
      </c>
      <c r="L4480">
        <v>3572538.06</v>
      </c>
      <c r="M4480">
        <v>2879930.56</v>
      </c>
      <c r="N4480">
        <v>692607.5</v>
      </c>
    </row>
    <row r="4481" spans="1:14">
      <c r="A4481" t="s">
        <v>23</v>
      </c>
      <c r="B4481" t="s">
        <v>83</v>
      </c>
      <c r="C4481" t="s">
        <v>71</v>
      </c>
      <c r="D4481" t="s">
        <v>21</v>
      </c>
      <c r="E4481" t="s">
        <v>18</v>
      </c>
      <c r="F4481" s="18">
        <v>41547</v>
      </c>
      <c r="G4481">
        <v>408540618</v>
      </c>
      <c r="H4481" s="18">
        <v>41591</v>
      </c>
      <c r="I4481">
        <v>5102</v>
      </c>
      <c r="J4481">
        <v>154.06</v>
      </c>
      <c r="K4481">
        <v>90.93</v>
      </c>
      <c r="L4481">
        <v>786014.12</v>
      </c>
      <c r="M4481">
        <v>463924.86</v>
      </c>
      <c r="N4481">
        <v>322089.26</v>
      </c>
    </row>
    <row r="4482" spans="1:14">
      <c r="A4482" t="s">
        <v>14</v>
      </c>
      <c r="B4482" t="s">
        <v>115</v>
      </c>
      <c r="C4482" t="s">
        <v>59</v>
      </c>
      <c r="D4482" t="s">
        <v>17</v>
      </c>
      <c r="E4482" t="s">
        <v>37</v>
      </c>
      <c r="F4482" s="18">
        <v>42768</v>
      </c>
      <c r="G4482">
        <v>688301026</v>
      </c>
      <c r="H4482" s="18">
        <v>42795</v>
      </c>
      <c r="I4482">
        <v>2424</v>
      </c>
      <c r="J4482">
        <v>9.33</v>
      </c>
      <c r="K4482">
        <v>6.92</v>
      </c>
      <c r="L4482">
        <v>22615.919999999998</v>
      </c>
      <c r="M4482">
        <v>16774.080000000002</v>
      </c>
      <c r="N4482">
        <v>5841.84</v>
      </c>
    </row>
    <row r="4483" spans="1:14">
      <c r="A4483" t="s">
        <v>40</v>
      </c>
      <c r="B4483" t="s">
        <v>200</v>
      </c>
      <c r="C4483" t="s">
        <v>59</v>
      </c>
      <c r="D4483" t="s">
        <v>17</v>
      </c>
      <c r="E4483" t="s">
        <v>29</v>
      </c>
      <c r="F4483" s="18">
        <v>40224</v>
      </c>
      <c r="G4483">
        <v>382668673</v>
      </c>
      <c r="H4483" s="18">
        <v>40241</v>
      </c>
      <c r="I4483">
        <v>9019</v>
      </c>
      <c r="J4483">
        <v>9.33</v>
      </c>
      <c r="K4483">
        <v>6.92</v>
      </c>
      <c r="L4483">
        <v>84147.27</v>
      </c>
      <c r="M4483">
        <v>62411.48</v>
      </c>
      <c r="N4483">
        <v>21735.79</v>
      </c>
    </row>
    <row r="4484" spans="1:14">
      <c r="A4484" t="s">
        <v>34</v>
      </c>
      <c r="B4484" t="s">
        <v>182</v>
      </c>
      <c r="C4484" t="s">
        <v>25</v>
      </c>
      <c r="D4484" t="s">
        <v>21</v>
      </c>
      <c r="E4484" t="s">
        <v>37</v>
      </c>
      <c r="F4484" s="18">
        <v>40587</v>
      </c>
      <c r="G4484">
        <v>627629888</v>
      </c>
      <c r="H4484" s="18">
        <v>40588</v>
      </c>
      <c r="I4484">
        <v>8486</v>
      </c>
      <c r="J4484">
        <v>47.45</v>
      </c>
      <c r="K4484">
        <v>31.79</v>
      </c>
      <c r="L4484">
        <v>402660.7</v>
      </c>
      <c r="M4484">
        <v>269769.94</v>
      </c>
      <c r="N4484">
        <v>132890.76</v>
      </c>
    </row>
    <row r="4485" spans="1:14">
      <c r="A4485" t="s">
        <v>14</v>
      </c>
      <c r="B4485" t="s">
        <v>158</v>
      </c>
      <c r="C4485" t="s">
        <v>25</v>
      </c>
      <c r="D4485" t="s">
        <v>17</v>
      </c>
      <c r="E4485" t="s">
        <v>18</v>
      </c>
      <c r="F4485" s="18">
        <v>41240</v>
      </c>
      <c r="G4485">
        <v>829483497</v>
      </c>
      <c r="H4485" s="18">
        <v>41243</v>
      </c>
      <c r="I4485">
        <v>1454</v>
      </c>
      <c r="J4485">
        <v>47.45</v>
      </c>
      <c r="K4485">
        <v>31.79</v>
      </c>
      <c r="L4485">
        <v>68992.3</v>
      </c>
      <c r="M4485">
        <v>46222.66</v>
      </c>
      <c r="N4485">
        <v>22769.64</v>
      </c>
    </row>
    <row r="4486" spans="1:14">
      <c r="A4486" t="s">
        <v>26</v>
      </c>
      <c r="B4486" t="s">
        <v>75</v>
      </c>
      <c r="C4486" t="s">
        <v>36</v>
      </c>
      <c r="D4486" t="s">
        <v>21</v>
      </c>
      <c r="E4486" t="s">
        <v>18</v>
      </c>
      <c r="F4486" s="18">
        <v>42718</v>
      </c>
      <c r="G4486">
        <v>914840829</v>
      </c>
      <c r="H4486" s="18">
        <v>42727</v>
      </c>
      <c r="I4486">
        <v>586</v>
      </c>
      <c r="J4486">
        <v>109.28</v>
      </c>
      <c r="K4486">
        <v>35.840000000000003</v>
      </c>
      <c r="L4486">
        <v>64038.080000000002</v>
      </c>
      <c r="M4486">
        <v>21002.240000000002</v>
      </c>
      <c r="N4486">
        <v>43035.839999999997</v>
      </c>
    </row>
    <row r="4487" spans="1:14">
      <c r="A4487" t="s">
        <v>34</v>
      </c>
      <c r="B4487" t="s">
        <v>134</v>
      </c>
      <c r="C4487" t="s">
        <v>16</v>
      </c>
      <c r="D4487" t="s">
        <v>17</v>
      </c>
      <c r="E4487" t="s">
        <v>37</v>
      </c>
      <c r="F4487" s="18">
        <v>41797</v>
      </c>
      <c r="G4487">
        <v>880625712</v>
      </c>
      <c r="H4487" s="18">
        <v>41843</v>
      </c>
      <c r="I4487">
        <v>5573</v>
      </c>
      <c r="J4487">
        <v>255.28</v>
      </c>
      <c r="K4487">
        <v>159.41999999999999</v>
      </c>
      <c r="L4487">
        <v>1422675.44</v>
      </c>
      <c r="M4487">
        <v>888447.66</v>
      </c>
      <c r="N4487">
        <v>534227.78</v>
      </c>
    </row>
    <row r="4488" spans="1:14">
      <c r="A4488" t="s">
        <v>34</v>
      </c>
      <c r="B4488" t="s">
        <v>95</v>
      </c>
      <c r="C4488" t="s">
        <v>25</v>
      </c>
      <c r="D4488" t="s">
        <v>21</v>
      </c>
      <c r="E4488" t="s">
        <v>29</v>
      </c>
      <c r="F4488" s="18">
        <v>41175</v>
      </c>
      <c r="G4488">
        <v>344074475</v>
      </c>
      <c r="H4488" s="18">
        <v>41175</v>
      </c>
      <c r="I4488">
        <v>8138</v>
      </c>
      <c r="J4488">
        <v>47.45</v>
      </c>
      <c r="K4488">
        <v>31.79</v>
      </c>
      <c r="L4488">
        <v>386148.1</v>
      </c>
      <c r="M4488">
        <v>258707.02</v>
      </c>
      <c r="N4488">
        <v>127441.08</v>
      </c>
    </row>
    <row r="4489" spans="1:14">
      <c r="A4489" t="s">
        <v>26</v>
      </c>
      <c r="B4489" t="s">
        <v>164</v>
      </c>
      <c r="C4489" t="s">
        <v>16</v>
      </c>
      <c r="D4489" t="s">
        <v>17</v>
      </c>
      <c r="E4489" t="s">
        <v>37</v>
      </c>
      <c r="F4489" s="18">
        <v>42554</v>
      </c>
      <c r="G4489">
        <v>792735946</v>
      </c>
      <c r="H4489" s="18">
        <v>42555</v>
      </c>
      <c r="I4489">
        <v>7038</v>
      </c>
      <c r="J4489">
        <v>255.28</v>
      </c>
      <c r="K4489">
        <v>159.41999999999999</v>
      </c>
      <c r="L4489">
        <v>1796660.64</v>
      </c>
      <c r="M4489">
        <v>1121997.96</v>
      </c>
      <c r="N4489">
        <v>674662.68</v>
      </c>
    </row>
    <row r="4490" spans="1:14">
      <c r="A4490" t="s">
        <v>26</v>
      </c>
      <c r="B4490" t="s">
        <v>209</v>
      </c>
      <c r="C4490" t="s">
        <v>71</v>
      </c>
      <c r="D4490" t="s">
        <v>17</v>
      </c>
      <c r="E4490" t="s">
        <v>29</v>
      </c>
      <c r="F4490" s="18">
        <v>42495</v>
      </c>
      <c r="G4490">
        <v>634471452</v>
      </c>
      <c r="H4490" s="18">
        <v>42534</v>
      </c>
      <c r="I4490">
        <v>3057</v>
      </c>
      <c r="J4490">
        <v>154.06</v>
      </c>
      <c r="K4490">
        <v>90.93</v>
      </c>
      <c r="L4490">
        <v>470961.42</v>
      </c>
      <c r="M4490">
        <v>277973.01</v>
      </c>
      <c r="N4490">
        <v>192988.41</v>
      </c>
    </row>
    <row r="4491" spans="1:14">
      <c r="A4491" t="s">
        <v>31</v>
      </c>
      <c r="B4491" t="s">
        <v>163</v>
      </c>
      <c r="C4491" t="s">
        <v>59</v>
      </c>
      <c r="D4491" t="s">
        <v>21</v>
      </c>
      <c r="E4491" t="s">
        <v>18</v>
      </c>
      <c r="F4491" s="18">
        <v>42096</v>
      </c>
      <c r="G4491">
        <v>147454822</v>
      </c>
      <c r="H4491" s="18">
        <v>42138</v>
      </c>
      <c r="I4491">
        <v>4013</v>
      </c>
      <c r="J4491">
        <v>9.33</v>
      </c>
      <c r="K4491">
        <v>6.92</v>
      </c>
      <c r="L4491">
        <v>37441.29</v>
      </c>
      <c r="M4491">
        <v>27769.96</v>
      </c>
      <c r="N4491">
        <v>9671.33</v>
      </c>
    </row>
    <row r="4492" spans="1:14">
      <c r="A4492" t="s">
        <v>40</v>
      </c>
      <c r="B4492" t="s">
        <v>114</v>
      </c>
      <c r="C4492" t="s">
        <v>36</v>
      </c>
      <c r="D4492" t="s">
        <v>17</v>
      </c>
      <c r="E4492" t="s">
        <v>29</v>
      </c>
      <c r="F4492" s="18">
        <v>42844</v>
      </c>
      <c r="G4492">
        <v>130172383</v>
      </c>
      <c r="H4492" s="18">
        <v>42844</v>
      </c>
      <c r="I4492">
        <v>9756</v>
      </c>
      <c r="J4492">
        <v>109.28</v>
      </c>
      <c r="K4492">
        <v>35.840000000000003</v>
      </c>
      <c r="L4492">
        <v>1066135.68</v>
      </c>
      <c r="M4492">
        <v>349655.03999999998</v>
      </c>
      <c r="N4492">
        <v>716480.64</v>
      </c>
    </row>
    <row r="4493" spans="1:14">
      <c r="A4493" t="s">
        <v>26</v>
      </c>
      <c r="B4493" t="s">
        <v>104</v>
      </c>
      <c r="C4493" t="s">
        <v>20</v>
      </c>
      <c r="D4493" t="s">
        <v>21</v>
      </c>
      <c r="E4493" t="s">
        <v>37</v>
      </c>
      <c r="F4493" s="18">
        <v>42465</v>
      </c>
      <c r="G4493">
        <v>551422965</v>
      </c>
      <c r="H4493" s="18">
        <v>42512</v>
      </c>
      <c r="I4493">
        <v>7164</v>
      </c>
      <c r="J4493">
        <v>152.58000000000001</v>
      </c>
      <c r="K4493">
        <v>97.44</v>
      </c>
      <c r="L4493">
        <v>1093083.1200000001</v>
      </c>
      <c r="M4493">
        <v>698060.16</v>
      </c>
      <c r="N4493">
        <v>395022.96</v>
      </c>
    </row>
    <row r="4494" spans="1:14">
      <c r="A4494" t="s">
        <v>40</v>
      </c>
      <c r="B4494" t="s">
        <v>150</v>
      </c>
      <c r="C4494" t="s">
        <v>43</v>
      </c>
      <c r="D4494" t="s">
        <v>21</v>
      </c>
      <c r="E4494" t="s">
        <v>29</v>
      </c>
      <c r="F4494" s="18">
        <v>41842</v>
      </c>
      <c r="G4494">
        <v>100317895</v>
      </c>
      <c r="H4494" s="18">
        <v>41865</v>
      </c>
      <c r="I4494">
        <v>5149</v>
      </c>
      <c r="J4494">
        <v>651.21</v>
      </c>
      <c r="K4494">
        <v>524.96</v>
      </c>
      <c r="L4494">
        <v>3353080.29</v>
      </c>
      <c r="M4494">
        <v>2703019.04</v>
      </c>
      <c r="N4494">
        <v>650061.25</v>
      </c>
    </row>
    <row r="4495" spans="1:14">
      <c r="A4495" t="s">
        <v>40</v>
      </c>
      <c r="B4495" t="s">
        <v>166</v>
      </c>
      <c r="C4495" t="s">
        <v>43</v>
      </c>
      <c r="D4495" t="s">
        <v>21</v>
      </c>
      <c r="E4495" t="s">
        <v>18</v>
      </c>
      <c r="F4495" s="18">
        <v>40862</v>
      </c>
      <c r="G4495">
        <v>236281001</v>
      </c>
      <c r="H4495" s="18">
        <v>40874</v>
      </c>
      <c r="I4495">
        <v>9654</v>
      </c>
      <c r="J4495">
        <v>651.21</v>
      </c>
      <c r="K4495">
        <v>524.96</v>
      </c>
      <c r="L4495">
        <v>6286781.3399999999</v>
      </c>
      <c r="M4495">
        <v>5067963.84</v>
      </c>
      <c r="N4495">
        <v>1218817.5</v>
      </c>
    </row>
    <row r="4496" spans="1:14">
      <c r="A4496" t="s">
        <v>23</v>
      </c>
      <c r="B4496" t="s">
        <v>83</v>
      </c>
      <c r="C4496" t="s">
        <v>33</v>
      </c>
      <c r="D4496" t="s">
        <v>17</v>
      </c>
      <c r="E4496" t="s">
        <v>29</v>
      </c>
      <c r="F4496" s="18">
        <v>42568</v>
      </c>
      <c r="G4496">
        <v>239048612</v>
      </c>
      <c r="H4496" s="18">
        <v>42577</v>
      </c>
      <c r="I4496">
        <v>8651</v>
      </c>
      <c r="J4496">
        <v>81.73</v>
      </c>
      <c r="K4496">
        <v>56.67</v>
      </c>
      <c r="L4496">
        <v>707046.23</v>
      </c>
      <c r="M4496">
        <v>490252.17</v>
      </c>
      <c r="N4496">
        <v>216794.06</v>
      </c>
    </row>
    <row r="4497" spans="1:14">
      <c r="A4497" t="s">
        <v>31</v>
      </c>
      <c r="B4497" t="s">
        <v>149</v>
      </c>
      <c r="C4497" t="s">
        <v>79</v>
      </c>
      <c r="D4497" t="s">
        <v>17</v>
      </c>
      <c r="E4497" t="s">
        <v>22</v>
      </c>
      <c r="F4497" s="18">
        <v>40712</v>
      </c>
      <c r="G4497">
        <v>358669555</v>
      </c>
      <c r="H4497" s="18">
        <v>40758</v>
      </c>
      <c r="I4497">
        <v>7147</v>
      </c>
      <c r="J4497">
        <v>668.27</v>
      </c>
      <c r="K4497">
        <v>502.54</v>
      </c>
      <c r="L4497">
        <v>4776125.6900000004</v>
      </c>
      <c r="M4497">
        <v>3591653.38</v>
      </c>
      <c r="N4497">
        <v>1184472.31</v>
      </c>
    </row>
    <row r="4498" spans="1:14">
      <c r="A4498" t="s">
        <v>34</v>
      </c>
      <c r="B4498" t="s">
        <v>197</v>
      </c>
      <c r="C4498" t="s">
        <v>28</v>
      </c>
      <c r="D4498" t="s">
        <v>17</v>
      </c>
      <c r="E4498" t="s">
        <v>18</v>
      </c>
      <c r="F4498" s="18">
        <v>40497</v>
      </c>
      <c r="G4498">
        <v>465505158</v>
      </c>
      <c r="H4498" s="18">
        <v>40517</v>
      </c>
      <c r="I4498">
        <v>2176</v>
      </c>
      <c r="J4498">
        <v>205.7</v>
      </c>
      <c r="K4498">
        <v>117.11</v>
      </c>
      <c r="L4498">
        <v>447603.20000000001</v>
      </c>
      <c r="M4498">
        <v>254831.35999999999</v>
      </c>
      <c r="N4498">
        <v>192771.84</v>
      </c>
    </row>
    <row r="4499" spans="1:14">
      <c r="A4499" t="s">
        <v>26</v>
      </c>
      <c r="B4499" t="s">
        <v>176</v>
      </c>
      <c r="C4499" t="s">
        <v>79</v>
      </c>
      <c r="D4499" t="s">
        <v>17</v>
      </c>
      <c r="E4499" t="s">
        <v>29</v>
      </c>
      <c r="F4499" s="18">
        <v>40600</v>
      </c>
      <c r="G4499">
        <v>500229251</v>
      </c>
      <c r="H4499" s="18">
        <v>40617</v>
      </c>
      <c r="I4499">
        <v>7806</v>
      </c>
      <c r="J4499">
        <v>668.27</v>
      </c>
      <c r="K4499">
        <v>502.54</v>
      </c>
      <c r="L4499">
        <v>5216515.62</v>
      </c>
      <c r="M4499">
        <v>3922827.24</v>
      </c>
      <c r="N4499">
        <v>1293688.3799999999</v>
      </c>
    </row>
    <row r="4500" spans="1:14">
      <c r="A4500" t="s">
        <v>40</v>
      </c>
      <c r="B4500" t="s">
        <v>65</v>
      </c>
      <c r="C4500" t="s">
        <v>79</v>
      </c>
      <c r="D4500" t="s">
        <v>21</v>
      </c>
      <c r="E4500" t="s">
        <v>37</v>
      </c>
      <c r="F4500" s="18">
        <v>42855</v>
      </c>
      <c r="G4500">
        <v>923828160</v>
      </c>
      <c r="H4500" s="18">
        <v>42889</v>
      </c>
      <c r="I4500">
        <v>137</v>
      </c>
      <c r="J4500">
        <v>668.27</v>
      </c>
      <c r="K4500">
        <v>502.54</v>
      </c>
      <c r="L4500">
        <v>91552.99</v>
      </c>
      <c r="M4500">
        <v>68847.98</v>
      </c>
      <c r="N4500">
        <v>22705.01</v>
      </c>
    </row>
    <row r="4501" spans="1:14">
      <c r="A4501" t="s">
        <v>40</v>
      </c>
      <c r="B4501" t="s">
        <v>150</v>
      </c>
      <c r="C4501" t="s">
        <v>33</v>
      </c>
      <c r="D4501" t="s">
        <v>17</v>
      </c>
      <c r="E4501" t="s">
        <v>29</v>
      </c>
      <c r="F4501" s="18">
        <v>42569</v>
      </c>
      <c r="G4501">
        <v>467600715</v>
      </c>
      <c r="H4501" s="18">
        <v>42576</v>
      </c>
      <c r="I4501">
        <v>2297</v>
      </c>
      <c r="J4501">
        <v>81.73</v>
      </c>
      <c r="K4501">
        <v>56.67</v>
      </c>
      <c r="L4501">
        <v>187733.81</v>
      </c>
      <c r="M4501">
        <v>130170.99</v>
      </c>
      <c r="N4501">
        <v>57562.82</v>
      </c>
    </row>
    <row r="4502" spans="1:14">
      <c r="A4502" t="s">
        <v>40</v>
      </c>
      <c r="B4502" t="s">
        <v>131</v>
      </c>
      <c r="C4502" t="s">
        <v>79</v>
      </c>
      <c r="D4502" t="s">
        <v>21</v>
      </c>
      <c r="E4502" t="s">
        <v>37</v>
      </c>
      <c r="F4502" s="18">
        <v>40968</v>
      </c>
      <c r="G4502">
        <v>183158242</v>
      </c>
      <c r="H4502" s="18">
        <v>41006</v>
      </c>
      <c r="I4502">
        <v>9449</v>
      </c>
      <c r="J4502">
        <v>668.27</v>
      </c>
      <c r="K4502">
        <v>502.54</v>
      </c>
      <c r="L4502">
        <v>6314483.2300000004</v>
      </c>
      <c r="M4502">
        <v>4748500.46</v>
      </c>
      <c r="N4502">
        <v>1565982.77</v>
      </c>
    </row>
    <row r="4503" spans="1:14">
      <c r="A4503" t="s">
        <v>23</v>
      </c>
      <c r="B4503" t="s">
        <v>206</v>
      </c>
      <c r="C4503" t="s">
        <v>45</v>
      </c>
      <c r="D4503" t="s">
        <v>21</v>
      </c>
      <c r="E4503" t="s">
        <v>22</v>
      </c>
      <c r="F4503" s="18">
        <v>41053</v>
      </c>
      <c r="G4503">
        <v>292424571</v>
      </c>
      <c r="H4503" s="18">
        <v>41065</v>
      </c>
      <c r="I4503">
        <v>3784</v>
      </c>
      <c r="J4503">
        <v>437.2</v>
      </c>
      <c r="K4503">
        <v>263.33</v>
      </c>
      <c r="L4503">
        <v>1654364.8</v>
      </c>
      <c r="M4503">
        <v>996440.72</v>
      </c>
      <c r="N4503">
        <v>657924.07999999996</v>
      </c>
    </row>
    <row r="4504" spans="1:14">
      <c r="A4504" t="s">
        <v>34</v>
      </c>
      <c r="B4504" t="s">
        <v>212</v>
      </c>
      <c r="C4504" t="s">
        <v>45</v>
      </c>
      <c r="D4504" t="s">
        <v>17</v>
      </c>
      <c r="E4504" t="s">
        <v>37</v>
      </c>
      <c r="F4504" s="18">
        <v>40680</v>
      </c>
      <c r="G4504">
        <v>637636029</v>
      </c>
      <c r="H4504" s="18">
        <v>40713</v>
      </c>
      <c r="I4504">
        <v>9526</v>
      </c>
      <c r="J4504">
        <v>437.2</v>
      </c>
      <c r="K4504">
        <v>263.33</v>
      </c>
      <c r="L4504">
        <v>4164767.2</v>
      </c>
      <c r="M4504">
        <v>2508481.58</v>
      </c>
      <c r="N4504">
        <v>1656285.62</v>
      </c>
    </row>
    <row r="4505" spans="1:14">
      <c r="A4505" t="s">
        <v>23</v>
      </c>
      <c r="B4505" t="s">
        <v>38</v>
      </c>
      <c r="C4505" t="s">
        <v>25</v>
      </c>
      <c r="D4505" t="s">
        <v>17</v>
      </c>
      <c r="E4505" t="s">
        <v>18</v>
      </c>
      <c r="F4505" s="18">
        <v>42244</v>
      </c>
      <c r="G4505">
        <v>231341445</v>
      </c>
      <c r="H4505" s="18">
        <v>42284</v>
      </c>
      <c r="I4505">
        <v>7929</v>
      </c>
      <c r="J4505">
        <v>47.45</v>
      </c>
      <c r="K4505">
        <v>31.79</v>
      </c>
      <c r="L4505">
        <v>376231.05</v>
      </c>
      <c r="M4505">
        <v>252062.91</v>
      </c>
      <c r="N4505">
        <v>124168.14</v>
      </c>
    </row>
    <row r="4506" spans="1:14">
      <c r="A4506" t="s">
        <v>40</v>
      </c>
      <c r="B4506" t="s">
        <v>222</v>
      </c>
      <c r="C4506" t="s">
        <v>59</v>
      </c>
      <c r="D4506" t="s">
        <v>17</v>
      </c>
      <c r="E4506" t="s">
        <v>22</v>
      </c>
      <c r="F4506" s="18">
        <v>40230</v>
      </c>
      <c r="G4506">
        <v>406402146</v>
      </c>
      <c r="H4506" s="18">
        <v>40264</v>
      </c>
      <c r="I4506">
        <v>2281</v>
      </c>
      <c r="J4506">
        <v>9.33</v>
      </c>
      <c r="K4506">
        <v>6.92</v>
      </c>
      <c r="L4506">
        <v>21281.73</v>
      </c>
      <c r="M4506">
        <v>15784.52</v>
      </c>
      <c r="N4506">
        <v>5497.21</v>
      </c>
    </row>
    <row r="4507" spans="1:14">
      <c r="A4507" t="s">
        <v>14</v>
      </c>
      <c r="B4507" t="s">
        <v>211</v>
      </c>
      <c r="C4507" t="s">
        <v>45</v>
      </c>
      <c r="D4507" t="s">
        <v>21</v>
      </c>
      <c r="E4507" t="s">
        <v>22</v>
      </c>
      <c r="F4507" s="18">
        <v>41960</v>
      </c>
      <c r="G4507">
        <v>765991961</v>
      </c>
      <c r="H4507" s="18">
        <v>41967</v>
      </c>
      <c r="I4507">
        <v>2898</v>
      </c>
      <c r="J4507">
        <v>437.2</v>
      </c>
      <c r="K4507">
        <v>263.33</v>
      </c>
      <c r="L4507">
        <v>1267005.6000000001</v>
      </c>
      <c r="M4507">
        <v>763130.34</v>
      </c>
      <c r="N4507">
        <v>503875.26</v>
      </c>
    </row>
    <row r="4508" spans="1:14">
      <c r="A4508" t="s">
        <v>23</v>
      </c>
      <c r="B4508" t="s">
        <v>110</v>
      </c>
      <c r="C4508" t="s">
        <v>43</v>
      </c>
      <c r="D4508" t="s">
        <v>17</v>
      </c>
      <c r="E4508" t="s">
        <v>18</v>
      </c>
      <c r="F4508" s="18">
        <v>41314</v>
      </c>
      <c r="G4508">
        <v>533597218</v>
      </c>
      <c r="H4508" s="18">
        <v>41329</v>
      </c>
      <c r="I4508">
        <v>2130</v>
      </c>
      <c r="J4508">
        <v>651.21</v>
      </c>
      <c r="K4508">
        <v>524.96</v>
      </c>
      <c r="L4508">
        <v>1387077.3</v>
      </c>
      <c r="M4508">
        <v>1118164.8</v>
      </c>
      <c r="N4508">
        <v>268912.5</v>
      </c>
    </row>
    <row r="4509" spans="1:14">
      <c r="A4509" t="s">
        <v>26</v>
      </c>
      <c r="B4509" t="s">
        <v>46</v>
      </c>
      <c r="C4509" t="s">
        <v>25</v>
      </c>
      <c r="D4509" t="s">
        <v>21</v>
      </c>
      <c r="E4509" t="s">
        <v>37</v>
      </c>
      <c r="F4509" s="18">
        <v>42243</v>
      </c>
      <c r="G4509">
        <v>803016746</v>
      </c>
      <c r="H4509" s="18">
        <v>42292</v>
      </c>
      <c r="I4509">
        <v>9355</v>
      </c>
      <c r="J4509">
        <v>47.45</v>
      </c>
      <c r="K4509">
        <v>31.79</v>
      </c>
      <c r="L4509">
        <v>443894.75</v>
      </c>
      <c r="M4509">
        <v>297395.45</v>
      </c>
      <c r="N4509">
        <v>146499.29999999999</v>
      </c>
    </row>
    <row r="4510" spans="1:14">
      <c r="A4510" t="s">
        <v>26</v>
      </c>
      <c r="B4510" t="s">
        <v>81</v>
      </c>
      <c r="C4510" t="s">
        <v>28</v>
      </c>
      <c r="D4510" t="s">
        <v>21</v>
      </c>
      <c r="E4510" t="s">
        <v>18</v>
      </c>
      <c r="F4510" s="18">
        <v>40789</v>
      </c>
      <c r="G4510">
        <v>488361871</v>
      </c>
      <c r="H4510" s="18">
        <v>40804</v>
      </c>
      <c r="I4510">
        <v>5985</v>
      </c>
      <c r="J4510">
        <v>205.7</v>
      </c>
      <c r="K4510">
        <v>117.11</v>
      </c>
      <c r="L4510">
        <v>1231114.5</v>
      </c>
      <c r="M4510">
        <v>700903.35</v>
      </c>
      <c r="N4510">
        <v>530211.15</v>
      </c>
    </row>
    <row r="4511" spans="1:14">
      <c r="A4511" t="s">
        <v>40</v>
      </c>
      <c r="B4511" t="s">
        <v>77</v>
      </c>
      <c r="C4511" t="s">
        <v>20</v>
      </c>
      <c r="D4511" t="s">
        <v>21</v>
      </c>
      <c r="E4511" t="s">
        <v>37</v>
      </c>
      <c r="F4511" s="18">
        <v>40296</v>
      </c>
      <c r="G4511">
        <v>374056422</v>
      </c>
      <c r="H4511" s="18">
        <v>40304</v>
      </c>
      <c r="I4511">
        <v>463</v>
      </c>
      <c r="J4511">
        <v>152.58000000000001</v>
      </c>
      <c r="K4511">
        <v>97.44</v>
      </c>
      <c r="L4511">
        <v>70644.539999999994</v>
      </c>
      <c r="M4511">
        <v>45114.720000000001</v>
      </c>
      <c r="N4511">
        <v>25529.82</v>
      </c>
    </row>
    <row r="4512" spans="1:14">
      <c r="A4512" t="s">
        <v>40</v>
      </c>
      <c r="B4512" t="s">
        <v>114</v>
      </c>
      <c r="C4512" t="s">
        <v>50</v>
      </c>
      <c r="D4512" t="s">
        <v>21</v>
      </c>
      <c r="E4512" t="s">
        <v>37</v>
      </c>
      <c r="F4512" s="18">
        <v>41733</v>
      </c>
      <c r="G4512">
        <v>864836728</v>
      </c>
      <c r="H4512" s="18">
        <v>41769</v>
      </c>
      <c r="I4512">
        <v>3261</v>
      </c>
      <c r="J4512">
        <v>421.89</v>
      </c>
      <c r="K4512">
        <v>364.69</v>
      </c>
      <c r="L4512">
        <v>1375783.29</v>
      </c>
      <c r="M4512">
        <v>1189254.0900000001</v>
      </c>
      <c r="N4512">
        <v>186529.2</v>
      </c>
    </row>
    <row r="4513" spans="1:14">
      <c r="A4513" t="s">
        <v>53</v>
      </c>
      <c r="B4513" t="s">
        <v>219</v>
      </c>
      <c r="C4513" t="s">
        <v>79</v>
      </c>
      <c r="D4513" t="s">
        <v>21</v>
      </c>
      <c r="E4513" t="s">
        <v>37</v>
      </c>
      <c r="F4513" s="18">
        <v>42308</v>
      </c>
      <c r="G4513">
        <v>635751616</v>
      </c>
      <c r="H4513" s="18">
        <v>42352</v>
      </c>
      <c r="I4513">
        <v>1886</v>
      </c>
      <c r="J4513">
        <v>668.27</v>
      </c>
      <c r="K4513">
        <v>502.54</v>
      </c>
      <c r="L4513">
        <v>1260357.22</v>
      </c>
      <c r="M4513">
        <v>947790.44</v>
      </c>
      <c r="N4513">
        <v>312566.78000000003</v>
      </c>
    </row>
    <row r="4514" spans="1:14">
      <c r="A4514" t="s">
        <v>23</v>
      </c>
      <c r="B4514" t="s">
        <v>217</v>
      </c>
      <c r="C4514" t="s">
        <v>50</v>
      </c>
      <c r="D4514" t="s">
        <v>21</v>
      </c>
      <c r="E4514" t="s">
        <v>22</v>
      </c>
      <c r="F4514" s="18">
        <v>42385</v>
      </c>
      <c r="G4514">
        <v>682162415</v>
      </c>
      <c r="H4514" s="18">
        <v>42426</v>
      </c>
      <c r="I4514">
        <v>5873</v>
      </c>
      <c r="J4514">
        <v>421.89</v>
      </c>
      <c r="K4514">
        <v>364.69</v>
      </c>
      <c r="L4514">
        <v>2477759.9700000002</v>
      </c>
      <c r="M4514">
        <v>2141824.37</v>
      </c>
      <c r="N4514">
        <v>335935.6</v>
      </c>
    </row>
    <row r="4515" spans="1:14">
      <c r="A4515" t="s">
        <v>26</v>
      </c>
      <c r="B4515" t="s">
        <v>81</v>
      </c>
      <c r="C4515" t="s">
        <v>50</v>
      </c>
      <c r="D4515" t="s">
        <v>17</v>
      </c>
      <c r="E4515" t="s">
        <v>18</v>
      </c>
      <c r="F4515" s="18">
        <v>41334</v>
      </c>
      <c r="G4515">
        <v>269742953</v>
      </c>
      <c r="H4515" s="18">
        <v>41359</v>
      </c>
      <c r="I4515">
        <v>1789</v>
      </c>
      <c r="J4515">
        <v>421.89</v>
      </c>
      <c r="K4515">
        <v>364.69</v>
      </c>
      <c r="L4515">
        <v>754761.21</v>
      </c>
      <c r="M4515">
        <v>652430.41</v>
      </c>
      <c r="N4515">
        <v>102330.8</v>
      </c>
    </row>
    <row r="4516" spans="1:14">
      <c r="A4516" t="s">
        <v>26</v>
      </c>
      <c r="B4516" t="s">
        <v>180</v>
      </c>
      <c r="C4516" t="s">
        <v>36</v>
      </c>
      <c r="D4516" t="s">
        <v>17</v>
      </c>
      <c r="E4516" t="s">
        <v>18</v>
      </c>
      <c r="F4516" s="18">
        <v>41677</v>
      </c>
      <c r="G4516">
        <v>984479558</v>
      </c>
      <c r="H4516" s="18">
        <v>41682</v>
      </c>
      <c r="I4516">
        <v>8233</v>
      </c>
      <c r="J4516">
        <v>109.28</v>
      </c>
      <c r="K4516">
        <v>35.840000000000003</v>
      </c>
      <c r="L4516">
        <v>899702.24</v>
      </c>
      <c r="M4516">
        <v>295070.71999999997</v>
      </c>
      <c r="N4516">
        <v>604631.52</v>
      </c>
    </row>
    <row r="4517" spans="1:14">
      <c r="A4517" t="s">
        <v>26</v>
      </c>
      <c r="B4517" t="s">
        <v>104</v>
      </c>
      <c r="C4517" t="s">
        <v>50</v>
      </c>
      <c r="D4517" t="s">
        <v>17</v>
      </c>
      <c r="E4517" t="s">
        <v>37</v>
      </c>
      <c r="F4517" s="18">
        <v>42180</v>
      </c>
      <c r="G4517">
        <v>882671058</v>
      </c>
      <c r="H4517" s="18">
        <v>42213</v>
      </c>
      <c r="I4517">
        <v>836</v>
      </c>
      <c r="J4517">
        <v>421.89</v>
      </c>
      <c r="K4517">
        <v>364.69</v>
      </c>
      <c r="L4517">
        <v>352700.04</v>
      </c>
      <c r="M4517">
        <v>304880.84000000003</v>
      </c>
      <c r="N4517">
        <v>47819.199999999997</v>
      </c>
    </row>
    <row r="4518" spans="1:14">
      <c r="A4518" t="s">
        <v>26</v>
      </c>
      <c r="B4518" t="s">
        <v>186</v>
      </c>
      <c r="C4518" t="s">
        <v>79</v>
      </c>
      <c r="D4518" t="s">
        <v>17</v>
      </c>
      <c r="E4518" t="s">
        <v>37</v>
      </c>
      <c r="F4518" s="18">
        <v>41995</v>
      </c>
      <c r="G4518">
        <v>340928781</v>
      </c>
      <c r="H4518" s="18">
        <v>42013</v>
      </c>
      <c r="I4518">
        <v>7257</v>
      </c>
      <c r="J4518">
        <v>668.27</v>
      </c>
      <c r="K4518">
        <v>502.54</v>
      </c>
      <c r="L4518">
        <v>4849635.3899999997</v>
      </c>
      <c r="M4518">
        <v>3646932.78</v>
      </c>
      <c r="N4518">
        <v>1202702.6100000001</v>
      </c>
    </row>
    <row r="4519" spans="1:14">
      <c r="A4519" t="s">
        <v>23</v>
      </c>
      <c r="B4519" t="s">
        <v>192</v>
      </c>
      <c r="C4519" t="s">
        <v>71</v>
      </c>
      <c r="D4519" t="s">
        <v>21</v>
      </c>
      <c r="E4519" t="s">
        <v>22</v>
      </c>
      <c r="F4519" s="18">
        <v>42048</v>
      </c>
      <c r="G4519">
        <v>706176555</v>
      </c>
      <c r="H4519" s="18">
        <v>42061</v>
      </c>
      <c r="I4519">
        <v>2190</v>
      </c>
      <c r="J4519">
        <v>154.06</v>
      </c>
      <c r="K4519">
        <v>90.93</v>
      </c>
      <c r="L4519">
        <v>337391.4</v>
      </c>
      <c r="M4519">
        <v>199136.7</v>
      </c>
      <c r="N4519">
        <v>138254.70000000001</v>
      </c>
    </row>
    <row r="4520" spans="1:14">
      <c r="A4520" t="s">
        <v>40</v>
      </c>
      <c r="B4520" t="s">
        <v>93</v>
      </c>
      <c r="C4520" t="s">
        <v>71</v>
      </c>
      <c r="D4520" t="s">
        <v>21</v>
      </c>
      <c r="E4520" t="s">
        <v>37</v>
      </c>
      <c r="F4520" s="18">
        <v>40887</v>
      </c>
      <c r="G4520">
        <v>245650708</v>
      </c>
      <c r="H4520" s="18">
        <v>40917</v>
      </c>
      <c r="I4520">
        <v>2358</v>
      </c>
      <c r="J4520">
        <v>154.06</v>
      </c>
      <c r="K4520">
        <v>90.93</v>
      </c>
      <c r="L4520">
        <v>363273.48</v>
      </c>
      <c r="M4520">
        <v>214412.94</v>
      </c>
      <c r="N4520">
        <v>148860.54</v>
      </c>
    </row>
    <row r="4521" spans="1:14">
      <c r="A4521" t="s">
        <v>31</v>
      </c>
      <c r="B4521" t="s">
        <v>57</v>
      </c>
      <c r="C4521" t="s">
        <v>33</v>
      </c>
      <c r="D4521" t="s">
        <v>17</v>
      </c>
      <c r="E4521" t="s">
        <v>37</v>
      </c>
      <c r="F4521" s="18">
        <v>41598</v>
      </c>
      <c r="G4521">
        <v>896900069</v>
      </c>
      <c r="H4521" s="18">
        <v>41620</v>
      </c>
      <c r="I4521">
        <v>1516</v>
      </c>
      <c r="J4521">
        <v>81.73</v>
      </c>
      <c r="K4521">
        <v>56.67</v>
      </c>
      <c r="L4521">
        <v>123902.68</v>
      </c>
      <c r="M4521">
        <v>85911.72</v>
      </c>
      <c r="N4521">
        <v>37990.959999999999</v>
      </c>
    </row>
    <row r="4522" spans="1:14">
      <c r="A4522" t="s">
        <v>53</v>
      </c>
      <c r="B4522" t="s">
        <v>142</v>
      </c>
      <c r="C4522" t="s">
        <v>79</v>
      </c>
      <c r="D4522" t="s">
        <v>17</v>
      </c>
      <c r="E4522" t="s">
        <v>29</v>
      </c>
      <c r="F4522" s="18">
        <v>42124</v>
      </c>
      <c r="G4522">
        <v>617785966</v>
      </c>
      <c r="H4522" s="18">
        <v>42129</v>
      </c>
      <c r="I4522">
        <v>5451</v>
      </c>
      <c r="J4522">
        <v>668.27</v>
      </c>
      <c r="K4522">
        <v>502.54</v>
      </c>
      <c r="L4522">
        <v>3642739.77</v>
      </c>
      <c r="M4522">
        <v>2739345.54</v>
      </c>
      <c r="N4522">
        <v>903394.23</v>
      </c>
    </row>
    <row r="4523" spans="1:14">
      <c r="A4523" t="s">
        <v>40</v>
      </c>
      <c r="B4523" t="s">
        <v>91</v>
      </c>
      <c r="C4523" t="s">
        <v>50</v>
      </c>
      <c r="D4523" t="s">
        <v>21</v>
      </c>
      <c r="E4523" t="s">
        <v>29</v>
      </c>
      <c r="F4523" s="18">
        <v>42180</v>
      </c>
      <c r="G4523">
        <v>136482226</v>
      </c>
      <c r="H4523" s="18">
        <v>42211</v>
      </c>
      <c r="I4523">
        <v>6979</v>
      </c>
      <c r="J4523">
        <v>421.89</v>
      </c>
      <c r="K4523">
        <v>364.69</v>
      </c>
      <c r="L4523">
        <v>2944370.31</v>
      </c>
      <c r="M4523">
        <v>2545171.5099999998</v>
      </c>
      <c r="N4523">
        <v>399198.8</v>
      </c>
    </row>
    <row r="4524" spans="1:14">
      <c r="A4524" t="s">
        <v>40</v>
      </c>
      <c r="B4524" t="s">
        <v>114</v>
      </c>
      <c r="C4524" t="s">
        <v>43</v>
      </c>
      <c r="D4524" t="s">
        <v>17</v>
      </c>
      <c r="E4524" t="s">
        <v>18</v>
      </c>
      <c r="F4524" s="18">
        <v>41869</v>
      </c>
      <c r="G4524">
        <v>701475179</v>
      </c>
      <c r="H4524" s="18">
        <v>41887</v>
      </c>
      <c r="I4524">
        <v>949</v>
      </c>
      <c r="J4524">
        <v>651.21</v>
      </c>
      <c r="K4524">
        <v>524.96</v>
      </c>
      <c r="L4524">
        <v>617998.29</v>
      </c>
      <c r="M4524">
        <v>498187.04</v>
      </c>
      <c r="N4524">
        <v>119811.25</v>
      </c>
    </row>
    <row r="4525" spans="1:14">
      <c r="A4525" t="s">
        <v>26</v>
      </c>
      <c r="B4525" t="s">
        <v>183</v>
      </c>
      <c r="C4525" t="s">
        <v>28</v>
      </c>
      <c r="D4525" t="s">
        <v>21</v>
      </c>
      <c r="E4525" t="s">
        <v>29</v>
      </c>
      <c r="F4525" s="18">
        <v>40303</v>
      </c>
      <c r="G4525">
        <v>931563651</v>
      </c>
      <c r="H4525" s="18">
        <v>40324</v>
      </c>
      <c r="I4525">
        <v>9241</v>
      </c>
      <c r="J4525">
        <v>205.7</v>
      </c>
      <c r="K4525">
        <v>117.11</v>
      </c>
      <c r="L4525">
        <v>1900873.7</v>
      </c>
      <c r="M4525">
        <v>1082213.51</v>
      </c>
      <c r="N4525">
        <v>818660.19</v>
      </c>
    </row>
    <row r="4526" spans="1:14">
      <c r="A4526" t="s">
        <v>26</v>
      </c>
      <c r="B4526" t="s">
        <v>203</v>
      </c>
      <c r="C4526" t="s">
        <v>25</v>
      </c>
      <c r="D4526" t="s">
        <v>17</v>
      </c>
      <c r="E4526" t="s">
        <v>18</v>
      </c>
      <c r="F4526" s="18">
        <v>42512</v>
      </c>
      <c r="G4526">
        <v>865858972</v>
      </c>
      <c r="H4526" s="18">
        <v>42521</v>
      </c>
      <c r="I4526">
        <v>5766</v>
      </c>
      <c r="J4526">
        <v>47.45</v>
      </c>
      <c r="K4526">
        <v>31.79</v>
      </c>
      <c r="L4526">
        <v>273596.7</v>
      </c>
      <c r="M4526">
        <v>183301.14</v>
      </c>
      <c r="N4526">
        <v>90295.56</v>
      </c>
    </row>
    <row r="4527" spans="1:14">
      <c r="A4527" t="s">
        <v>34</v>
      </c>
      <c r="B4527" t="s">
        <v>68</v>
      </c>
      <c r="C4527" t="s">
        <v>59</v>
      </c>
      <c r="D4527" t="s">
        <v>21</v>
      </c>
      <c r="E4527" t="s">
        <v>18</v>
      </c>
      <c r="F4527" s="18">
        <v>41469</v>
      </c>
      <c r="G4527">
        <v>613784968</v>
      </c>
      <c r="H4527" s="18">
        <v>41507</v>
      </c>
      <c r="I4527">
        <v>1467</v>
      </c>
      <c r="J4527">
        <v>9.33</v>
      </c>
      <c r="K4527">
        <v>6.92</v>
      </c>
      <c r="L4527">
        <v>13687.11</v>
      </c>
      <c r="M4527">
        <v>10151.64</v>
      </c>
      <c r="N4527">
        <v>3535.47</v>
      </c>
    </row>
    <row r="4528" spans="1:14">
      <c r="A4528" t="s">
        <v>40</v>
      </c>
      <c r="B4528" t="s">
        <v>150</v>
      </c>
      <c r="C4528" t="s">
        <v>59</v>
      </c>
      <c r="D4528" t="s">
        <v>17</v>
      </c>
      <c r="E4528" t="s">
        <v>37</v>
      </c>
      <c r="F4528" s="18">
        <v>41599</v>
      </c>
      <c r="G4528">
        <v>805077970</v>
      </c>
      <c r="H4528" s="18">
        <v>41627</v>
      </c>
      <c r="I4528">
        <v>9317</v>
      </c>
      <c r="J4528">
        <v>9.33</v>
      </c>
      <c r="K4528">
        <v>6.92</v>
      </c>
      <c r="L4528">
        <v>86927.61</v>
      </c>
      <c r="M4528">
        <v>64473.64</v>
      </c>
      <c r="N4528">
        <v>22453.97</v>
      </c>
    </row>
    <row r="4529" spans="1:14">
      <c r="A4529" t="s">
        <v>23</v>
      </c>
      <c r="B4529" t="s">
        <v>70</v>
      </c>
      <c r="C4529" t="s">
        <v>43</v>
      </c>
      <c r="D4529" t="s">
        <v>21</v>
      </c>
      <c r="E4529" t="s">
        <v>37</v>
      </c>
      <c r="F4529" s="18">
        <v>40803</v>
      </c>
      <c r="G4529">
        <v>339786803</v>
      </c>
      <c r="H4529" s="18">
        <v>40841</v>
      </c>
      <c r="I4529">
        <v>9321</v>
      </c>
      <c r="J4529">
        <v>651.21</v>
      </c>
      <c r="K4529">
        <v>524.96</v>
      </c>
      <c r="L4529">
        <v>6069928.4100000001</v>
      </c>
      <c r="M4529">
        <v>4893152.16</v>
      </c>
      <c r="N4529">
        <v>1176776.25</v>
      </c>
    </row>
    <row r="4530" spans="1:14">
      <c r="A4530" t="s">
        <v>31</v>
      </c>
      <c r="B4530" t="s">
        <v>100</v>
      </c>
      <c r="C4530" t="s">
        <v>50</v>
      </c>
      <c r="D4530" t="s">
        <v>17</v>
      </c>
      <c r="E4530" t="s">
        <v>22</v>
      </c>
      <c r="F4530" s="18">
        <v>42902</v>
      </c>
      <c r="G4530">
        <v>438272798</v>
      </c>
      <c r="H4530" s="18">
        <v>42940</v>
      </c>
      <c r="I4530">
        <v>3515</v>
      </c>
      <c r="J4530">
        <v>421.89</v>
      </c>
      <c r="K4530">
        <v>364.69</v>
      </c>
      <c r="L4530">
        <v>1482943.35</v>
      </c>
      <c r="M4530">
        <v>1281885.3500000001</v>
      </c>
      <c r="N4530">
        <v>201058</v>
      </c>
    </row>
    <row r="4531" spans="1:14">
      <c r="A4531" t="s">
        <v>26</v>
      </c>
      <c r="B4531" t="s">
        <v>180</v>
      </c>
      <c r="C4531" t="s">
        <v>20</v>
      </c>
      <c r="D4531" t="s">
        <v>17</v>
      </c>
      <c r="E4531" t="s">
        <v>18</v>
      </c>
      <c r="F4531" s="18">
        <v>42423</v>
      </c>
      <c r="G4531">
        <v>591209781</v>
      </c>
      <c r="H4531" s="18">
        <v>42463</v>
      </c>
      <c r="I4531">
        <v>967</v>
      </c>
      <c r="J4531">
        <v>152.58000000000001</v>
      </c>
      <c r="K4531">
        <v>97.44</v>
      </c>
      <c r="L4531">
        <v>147544.85999999999</v>
      </c>
      <c r="M4531">
        <v>94224.48</v>
      </c>
      <c r="N4531">
        <v>53320.38</v>
      </c>
    </row>
    <row r="4532" spans="1:14">
      <c r="A4532" t="s">
        <v>40</v>
      </c>
      <c r="B4532" t="s">
        <v>167</v>
      </c>
      <c r="C4532" t="s">
        <v>45</v>
      </c>
      <c r="D4532" t="s">
        <v>17</v>
      </c>
      <c r="E4532" t="s">
        <v>29</v>
      </c>
      <c r="F4532" s="18">
        <v>42584</v>
      </c>
      <c r="G4532">
        <v>809584081</v>
      </c>
      <c r="H4532" s="18">
        <v>42600</v>
      </c>
      <c r="I4532">
        <v>2775</v>
      </c>
      <c r="J4532">
        <v>437.2</v>
      </c>
      <c r="K4532">
        <v>263.33</v>
      </c>
      <c r="L4532">
        <v>1213230</v>
      </c>
      <c r="M4532">
        <v>730740.75</v>
      </c>
      <c r="N4532">
        <v>482489.25</v>
      </c>
    </row>
    <row r="4533" spans="1:14">
      <c r="A4533" t="s">
        <v>23</v>
      </c>
      <c r="B4533" t="s">
        <v>120</v>
      </c>
      <c r="C4533" t="s">
        <v>33</v>
      </c>
      <c r="D4533" t="s">
        <v>21</v>
      </c>
      <c r="E4533" t="s">
        <v>22</v>
      </c>
      <c r="F4533" s="18">
        <v>42838</v>
      </c>
      <c r="G4533">
        <v>274694526</v>
      </c>
      <c r="H4533" s="18">
        <v>42866</v>
      </c>
      <c r="I4533">
        <v>7069</v>
      </c>
      <c r="J4533">
        <v>81.73</v>
      </c>
      <c r="K4533">
        <v>56.67</v>
      </c>
      <c r="L4533">
        <v>577749.37</v>
      </c>
      <c r="M4533">
        <v>400600.23</v>
      </c>
      <c r="N4533">
        <v>177149.14</v>
      </c>
    </row>
    <row r="4534" spans="1:14">
      <c r="A4534" t="s">
        <v>31</v>
      </c>
      <c r="B4534" t="s">
        <v>44</v>
      </c>
      <c r="C4534" t="s">
        <v>79</v>
      </c>
      <c r="D4534" t="s">
        <v>17</v>
      </c>
      <c r="E4534" t="s">
        <v>29</v>
      </c>
      <c r="F4534" s="18">
        <v>40267</v>
      </c>
      <c r="G4534">
        <v>488152444</v>
      </c>
      <c r="H4534" s="18">
        <v>40267</v>
      </c>
      <c r="I4534">
        <v>4011</v>
      </c>
      <c r="J4534">
        <v>668.27</v>
      </c>
      <c r="K4534">
        <v>502.54</v>
      </c>
      <c r="L4534">
        <v>2680430.9700000002</v>
      </c>
      <c r="M4534">
        <v>2015687.94</v>
      </c>
      <c r="N4534">
        <v>664743.03</v>
      </c>
    </row>
    <row r="4535" spans="1:14">
      <c r="A4535" t="s">
        <v>53</v>
      </c>
      <c r="B4535" t="s">
        <v>142</v>
      </c>
      <c r="C4535" t="s">
        <v>43</v>
      </c>
      <c r="D4535" t="s">
        <v>21</v>
      </c>
      <c r="E4535" t="s">
        <v>29</v>
      </c>
      <c r="F4535" s="18">
        <v>42017</v>
      </c>
      <c r="G4535">
        <v>321881663</v>
      </c>
      <c r="H4535" s="18">
        <v>42063</v>
      </c>
      <c r="I4535">
        <v>792</v>
      </c>
      <c r="J4535">
        <v>651.21</v>
      </c>
      <c r="K4535">
        <v>524.96</v>
      </c>
      <c r="L4535">
        <v>515758.32</v>
      </c>
      <c r="M4535">
        <v>415768.32000000001</v>
      </c>
      <c r="N4535">
        <v>99990</v>
      </c>
    </row>
    <row r="4536" spans="1:14">
      <c r="A4536" t="s">
        <v>40</v>
      </c>
      <c r="B4536" t="s">
        <v>41</v>
      </c>
      <c r="C4536" t="s">
        <v>59</v>
      </c>
      <c r="D4536" t="s">
        <v>21</v>
      </c>
      <c r="E4536" t="s">
        <v>29</v>
      </c>
      <c r="F4536" s="18">
        <v>41796</v>
      </c>
      <c r="G4536">
        <v>968118512</v>
      </c>
      <c r="H4536" s="18">
        <v>41838</v>
      </c>
      <c r="I4536">
        <v>6636</v>
      </c>
      <c r="J4536">
        <v>9.33</v>
      </c>
      <c r="K4536">
        <v>6.92</v>
      </c>
      <c r="L4536">
        <v>61913.88</v>
      </c>
      <c r="M4536">
        <v>45921.120000000003</v>
      </c>
      <c r="N4536">
        <v>15992.76</v>
      </c>
    </row>
    <row r="4537" spans="1:14">
      <c r="A4537" t="s">
        <v>14</v>
      </c>
      <c r="B4537" t="s">
        <v>111</v>
      </c>
      <c r="C4537" t="s">
        <v>20</v>
      </c>
      <c r="D4537" t="s">
        <v>21</v>
      </c>
      <c r="E4537" t="s">
        <v>22</v>
      </c>
      <c r="F4537" s="18">
        <v>40617</v>
      </c>
      <c r="G4537">
        <v>989411818</v>
      </c>
      <c r="H4537" s="18">
        <v>40618</v>
      </c>
      <c r="I4537">
        <v>7799</v>
      </c>
      <c r="J4537">
        <v>152.58000000000001</v>
      </c>
      <c r="K4537">
        <v>97.44</v>
      </c>
      <c r="L4537">
        <v>1189971.42</v>
      </c>
      <c r="M4537">
        <v>759934.56</v>
      </c>
      <c r="N4537">
        <v>430036.86</v>
      </c>
    </row>
    <row r="4538" spans="1:14">
      <c r="A4538" t="s">
        <v>14</v>
      </c>
      <c r="B4538" t="s">
        <v>64</v>
      </c>
      <c r="C4538" t="s">
        <v>79</v>
      </c>
      <c r="D4538" t="s">
        <v>21</v>
      </c>
      <c r="E4538" t="s">
        <v>29</v>
      </c>
      <c r="F4538" s="18">
        <v>42645</v>
      </c>
      <c r="G4538">
        <v>368622910</v>
      </c>
      <c r="H4538" s="18">
        <v>42648</v>
      </c>
      <c r="I4538">
        <v>2566</v>
      </c>
      <c r="J4538">
        <v>668.27</v>
      </c>
      <c r="K4538">
        <v>502.54</v>
      </c>
      <c r="L4538">
        <v>1714780.82</v>
      </c>
      <c r="M4538">
        <v>1289517.6399999999</v>
      </c>
      <c r="N4538">
        <v>425263.18</v>
      </c>
    </row>
    <row r="4539" spans="1:14">
      <c r="A4539" t="s">
        <v>40</v>
      </c>
      <c r="B4539" t="s">
        <v>130</v>
      </c>
      <c r="C4539" t="s">
        <v>59</v>
      </c>
      <c r="D4539" t="s">
        <v>21</v>
      </c>
      <c r="E4539" t="s">
        <v>37</v>
      </c>
      <c r="F4539" s="18">
        <v>42756</v>
      </c>
      <c r="G4539">
        <v>958925616</v>
      </c>
      <c r="H4539" s="18">
        <v>42769</v>
      </c>
      <c r="I4539">
        <v>6254</v>
      </c>
      <c r="J4539">
        <v>9.33</v>
      </c>
      <c r="K4539">
        <v>6.92</v>
      </c>
      <c r="L4539">
        <v>58349.82</v>
      </c>
      <c r="M4539">
        <v>43277.68</v>
      </c>
      <c r="N4539">
        <v>15072.14</v>
      </c>
    </row>
    <row r="4540" spans="1:14">
      <c r="A4540" t="s">
        <v>23</v>
      </c>
      <c r="B4540" t="s">
        <v>168</v>
      </c>
      <c r="C4540" t="s">
        <v>36</v>
      </c>
      <c r="D4540" t="s">
        <v>17</v>
      </c>
      <c r="E4540" t="s">
        <v>18</v>
      </c>
      <c r="F4540" s="18">
        <v>41744</v>
      </c>
      <c r="G4540">
        <v>633806264</v>
      </c>
      <c r="H4540" s="18">
        <v>41755</v>
      </c>
      <c r="I4540">
        <v>6213</v>
      </c>
      <c r="J4540">
        <v>109.28</v>
      </c>
      <c r="K4540">
        <v>35.840000000000003</v>
      </c>
      <c r="L4540">
        <v>678956.64</v>
      </c>
      <c r="M4540">
        <v>222673.92000000001</v>
      </c>
      <c r="N4540">
        <v>456282.72</v>
      </c>
    </row>
    <row r="4541" spans="1:14">
      <c r="A4541" t="s">
        <v>31</v>
      </c>
      <c r="B4541" t="s">
        <v>73</v>
      </c>
      <c r="C4541" t="s">
        <v>33</v>
      </c>
      <c r="D4541" t="s">
        <v>21</v>
      </c>
      <c r="E4541" t="s">
        <v>37</v>
      </c>
      <c r="F4541" s="18">
        <v>42178</v>
      </c>
      <c r="G4541">
        <v>937063682</v>
      </c>
      <c r="H4541" s="18">
        <v>42193</v>
      </c>
      <c r="I4541">
        <v>6822</v>
      </c>
      <c r="J4541">
        <v>81.73</v>
      </c>
      <c r="K4541">
        <v>56.67</v>
      </c>
      <c r="L4541">
        <v>557562.06000000006</v>
      </c>
      <c r="M4541">
        <v>386602.74</v>
      </c>
      <c r="N4541">
        <v>170959.32</v>
      </c>
    </row>
    <row r="4542" spans="1:14">
      <c r="A4542" t="s">
        <v>40</v>
      </c>
      <c r="B4542" t="s">
        <v>200</v>
      </c>
      <c r="C4542" t="s">
        <v>36</v>
      </c>
      <c r="D4542" t="s">
        <v>17</v>
      </c>
      <c r="E4542" t="s">
        <v>29</v>
      </c>
      <c r="F4542" s="18">
        <v>41481</v>
      </c>
      <c r="G4542">
        <v>332809197</v>
      </c>
      <c r="H4542" s="18">
        <v>41485</v>
      </c>
      <c r="I4542">
        <v>4492</v>
      </c>
      <c r="J4542">
        <v>109.28</v>
      </c>
      <c r="K4542">
        <v>35.840000000000003</v>
      </c>
      <c r="L4542">
        <v>490885.76</v>
      </c>
      <c r="M4542">
        <v>160993.28</v>
      </c>
      <c r="N4542">
        <v>329892.47999999998</v>
      </c>
    </row>
    <row r="4543" spans="1:14">
      <c r="A4543" t="s">
        <v>23</v>
      </c>
      <c r="B4543" t="s">
        <v>171</v>
      </c>
      <c r="C4543" t="s">
        <v>33</v>
      </c>
      <c r="D4543" t="s">
        <v>17</v>
      </c>
      <c r="E4543" t="s">
        <v>22</v>
      </c>
      <c r="F4543" s="18">
        <v>41616</v>
      </c>
      <c r="G4543">
        <v>955466639</v>
      </c>
      <c r="H4543" s="18">
        <v>41666</v>
      </c>
      <c r="I4543">
        <v>2666</v>
      </c>
      <c r="J4543">
        <v>81.73</v>
      </c>
      <c r="K4543">
        <v>56.67</v>
      </c>
      <c r="L4543">
        <v>217892.18</v>
      </c>
      <c r="M4543">
        <v>151082.22</v>
      </c>
      <c r="N4543">
        <v>66809.960000000006</v>
      </c>
    </row>
    <row r="4544" spans="1:14">
      <c r="A4544" t="s">
        <v>40</v>
      </c>
      <c r="B4544" t="s">
        <v>117</v>
      </c>
      <c r="C4544" t="s">
        <v>25</v>
      </c>
      <c r="D4544" t="s">
        <v>21</v>
      </c>
      <c r="E4544" t="s">
        <v>22</v>
      </c>
      <c r="F4544" s="18">
        <v>42169</v>
      </c>
      <c r="G4544">
        <v>959772336</v>
      </c>
      <c r="H4544" s="18">
        <v>42203</v>
      </c>
      <c r="I4544">
        <v>6817</v>
      </c>
      <c r="J4544">
        <v>47.45</v>
      </c>
      <c r="K4544">
        <v>31.79</v>
      </c>
      <c r="L4544">
        <v>323466.65000000002</v>
      </c>
      <c r="M4544">
        <v>216712.43</v>
      </c>
      <c r="N4544">
        <v>106754.22</v>
      </c>
    </row>
    <row r="4545" spans="1:14">
      <c r="A4545" t="s">
        <v>40</v>
      </c>
      <c r="B4545" t="s">
        <v>113</v>
      </c>
      <c r="C4545" t="s">
        <v>20</v>
      </c>
      <c r="D4545" t="s">
        <v>17</v>
      </c>
      <c r="E4545" t="s">
        <v>29</v>
      </c>
      <c r="F4545" s="18">
        <v>41730</v>
      </c>
      <c r="G4545">
        <v>370775115</v>
      </c>
      <c r="H4545" s="18">
        <v>41756</v>
      </c>
      <c r="I4545">
        <v>9451</v>
      </c>
      <c r="J4545">
        <v>152.58000000000001</v>
      </c>
      <c r="K4545">
        <v>97.44</v>
      </c>
      <c r="L4545">
        <v>1442033.58</v>
      </c>
      <c r="M4545">
        <v>920905.44</v>
      </c>
      <c r="N4545">
        <v>521128.14</v>
      </c>
    </row>
    <row r="4546" spans="1:14">
      <c r="A4546" t="s">
        <v>26</v>
      </c>
      <c r="B4546" t="s">
        <v>104</v>
      </c>
      <c r="C4546" t="s">
        <v>28</v>
      </c>
      <c r="D4546" t="s">
        <v>17</v>
      </c>
      <c r="E4546" t="s">
        <v>22</v>
      </c>
      <c r="F4546" s="18">
        <v>42046</v>
      </c>
      <c r="G4546">
        <v>633836305</v>
      </c>
      <c r="H4546" s="18">
        <v>42058</v>
      </c>
      <c r="I4546">
        <v>5103</v>
      </c>
      <c r="J4546">
        <v>205.7</v>
      </c>
      <c r="K4546">
        <v>117.11</v>
      </c>
      <c r="L4546">
        <v>1049687.1000000001</v>
      </c>
      <c r="M4546">
        <v>597612.32999999996</v>
      </c>
      <c r="N4546">
        <v>452074.77</v>
      </c>
    </row>
    <row r="4547" spans="1:14">
      <c r="A4547" t="s">
        <v>40</v>
      </c>
      <c r="B4547" t="s">
        <v>97</v>
      </c>
      <c r="C4547" t="s">
        <v>33</v>
      </c>
      <c r="D4547" t="s">
        <v>17</v>
      </c>
      <c r="E4547" t="s">
        <v>37</v>
      </c>
      <c r="F4547" s="18">
        <v>41103</v>
      </c>
      <c r="G4547">
        <v>564629733</v>
      </c>
      <c r="H4547" s="18">
        <v>41116</v>
      </c>
      <c r="I4547">
        <v>5340</v>
      </c>
      <c r="J4547">
        <v>81.73</v>
      </c>
      <c r="K4547">
        <v>56.67</v>
      </c>
      <c r="L4547">
        <v>436438.2</v>
      </c>
      <c r="M4547">
        <v>302617.8</v>
      </c>
      <c r="N4547">
        <v>133820.4</v>
      </c>
    </row>
    <row r="4548" spans="1:14">
      <c r="A4548" t="s">
        <v>40</v>
      </c>
      <c r="B4548" t="s">
        <v>169</v>
      </c>
      <c r="C4548" t="s">
        <v>25</v>
      </c>
      <c r="D4548" t="s">
        <v>21</v>
      </c>
      <c r="E4548" t="s">
        <v>22</v>
      </c>
      <c r="F4548" s="18">
        <v>42809</v>
      </c>
      <c r="G4548">
        <v>399141728</v>
      </c>
      <c r="H4548" s="18">
        <v>42825</v>
      </c>
      <c r="I4548">
        <v>3762</v>
      </c>
      <c r="J4548">
        <v>47.45</v>
      </c>
      <c r="K4548">
        <v>31.79</v>
      </c>
      <c r="L4548">
        <v>178506.9</v>
      </c>
      <c r="M4548">
        <v>119593.98</v>
      </c>
      <c r="N4548">
        <v>58912.92</v>
      </c>
    </row>
    <row r="4549" spans="1:14">
      <c r="A4549" t="s">
        <v>40</v>
      </c>
      <c r="B4549" t="s">
        <v>150</v>
      </c>
      <c r="C4549" t="s">
        <v>20</v>
      </c>
      <c r="D4549" t="s">
        <v>17</v>
      </c>
      <c r="E4549" t="s">
        <v>29</v>
      </c>
      <c r="F4549" s="18">
        <v>41779</v>
      </c>
      <c r="G4549">
        <v>443671119</v>
      </c>
      <c r="H4549" s="18">
        <v>41823</v>
      </c>
      <c r="I4549">
        <v>998</v>
      </c>
      <c r="J4549">
        <v>152.58000000000001</v>
      </c>
      <c r="K4549">
        <v>97.44</v>
      </c>
      <c r="L4549">
        <v>152274.84</v>
      </c>
      <c r="M4549">
        <v>97245.119999999995</v>
      </c>
      <c r="N4549">
        <v>55029.72</v>
      </c>
    </row>
    <row r="4550" spans="1:14">
      <c r="A4550" t="s">
        <v>34</v>
      </c>
      <c r="B4550" t="s">
        <v>134</v>
      </c>
      <c r="C4550" t="s">
        <v>20</v>
      </c>
      <c r="D4550" t="s">
        <v>21</v>
      </c>
      <c r="E4550" t="s">
        <v>18</v>
      </c>
      <c r="F4550" s="18">
        <v>41315</v>
      </c>
      <c r="G4550">
        <v>624829232</v>
      </c>
      <c r="H4550" s="18">
        <v>41349</v>
      </c>
      <c r="I4550">
        <v>9710</v>
      </c>
      <c r="J4550">
        <v>152.58000000000001</v>
      </c>
      <c r="K4550">
        <v>97.44</v>
      </c>
      <c r="L4550">
        <v>1481551.8</v>
      </c>
      <c r="M4550">
        <v>946142.4</v>
      </c>
      <c r="N4550">
        <v>535409.4</v>
      </c>
    </row>
    <row r="4551" spans="1:14">
      <c r="A4551" t="s">
        <v>26</v>
      </c>
      <c r="B4551" t="s">
        <v>164</v>
      </c>
      <c r="C4551" t="s">
        <v>43</v>
      </c>
      <c r="D4551" t="s">
        <v>21</v>
      </c>
      <c r="E4551" t="s">
        <v>29</v>
      </c>
      <c r="F4551" s="18">
        <v>40959</v>
      </c>
      <c r="G4551">
        <v>939539897</v>
      </c>
      <c r="H4551" s="18">
        <v>40971</v>
      </c>
      <c r="I4551">
        <v>9589</v>
      </c>
      <c r="J4551">
        <v>651.21</v>
      </c>
      <c r="K4551">
        <v>524.96</v>
      </c>
      <c r="L4551">
        <v>6244452.6900000004</v>
      </c>
      <c r="M4551">
        <v>5033841.4400000004</v>
      </c>
      <c r="N4551">
        <v>1210611.25</v>
      </c>
    </row>
    <row r="4552" spans="1:14">
      <c r="A4552" t="s">
        <v>14</v>
      </c>
      <c r="B4552" t="s">
        <v>161</v>
      </c>
      <c r="C4552" t="s">
        <v>16</v>
      </c>
      <c r="D4552" t="s">
        <v>21</v>
      </c>
      <c r="E4552" t="s">
        <v>22</v>
      </c>
      <c r="F4552" s="18">
        <v>40642</v>
      </c>
      <c r="G4552">
        <v>105039441</v>
      </c>
      <c r="H4552" s="18">
        <v>40659</v>
      </c>
      <c r="I4552">
        <v>2360</v>
      </c>
      <c r="J4552">
        <v>255.28</v>
      </c>
      <c r="K4552">
        <v>159.41999999999999</v>
      </c>
      <c r="L4552">
        <v>602460.80000000005</v>
      </c>
      <c r="M4552">
        <v>376231.2</v>
      </c>
      <c r="N4552">
        <v>226229.6</v>
      </c>
    </row>
    <row r="4553" spans="1:14">
      <c r="A4553" t="s">
        <v>53</v>
      </c>
      <c r="B4553" t="s">
        <v>54</v>
      </c>
      <c r="C4553" t="s">
        <v>25</v>
      </c>
      <c r="D4553" t="s">
        <v>21</v>
      </c>
      <c r="E4553" t="s">
        <v>37</v>
      </c>
      <c r="F4553" s="18">
        <v>42067</v>
      </c>
      <c r="G4553">
        <v>508876693</v>
      </c>
      <c r="H4553" s="18">
        <v>42092</v>
      </c>
      <c r="I4553">
        <v>6777</v>
      </c>
      <c r="J4553">
        <v>47.45</v>
      </c>
      <c r="K4553">
        <v>31.79</v>
      </c>
      <c r="L4553">
        <v>321568.65000000002</v>
      </c>
      <c r="M4553">
        <v>215440.83</v>
      </c>
      <c r="N4553">
        <v>106127.82</v>
      </c>
    </row>
    <row r="4554" spans="1:14">
      <c r="A4554" t="s">
        <v>40</v>
      </c>
      <c r="B4554" t="s">
        <v>139</v>
      </c>
      <c r="C4554" t="s">
        <v>59</v>
      </c>
      <c r="D4554" t="s">
        <v>21</v>
      </c>
      <c r="E4554" t="s">
        <v>37</v>
      </c>
      <c r="F4554" s="18">
        <v>41795</v>
      </c>
      <c r="G4554">
        <v>558912980</v>
      </c>
      <c r="H4554" s="18">
        <v>41823</v>
      </c>
      <c r="I4554">
        <v>3626</v>
      </c>
      <c r="J4554">
        <v>9.33</v>
      </c>
      <c r="K4554">
        <v>6.92</v>
      </c>
      <c r="L4554">
        <v>33830.58</v>
      </c>
      <c r="M4554">
        <v>25091.919999999998</v>
      </c>
      <c r="N4554">
        <v>8738.66</v>
      </c>
    </row>
    <row r="4555" spans="1:14">
      <c r="A4555" t="s">
        <v>40</v>
      </c>
      <c r="B4555" t="s">
        <v>189</v>
      </c>
      <c r="C4555" t="s">
        <v>50</v>
      </c>
      <c r="D4555" t="s">
        <v>17</v>
      </c>
      <c r="E4555" t="s">
        <v>29</v>
      </c>
      <c r="F4555" s="18">
        <v>40923</v>
      </c>
      <c r="G4555">
        <v>533322131</v>
      </c>
      <c r="H4555" s="18">
        <v>40926</v>
      </c>
      <c r="I4555">
        <v>725</v>
      </c>
      <c r="J4555">
        <v>421.89</v>
      </c>
      <c r="K4555">
        <v>364.69</v>
      </c>
      <c r="L4555">
        <v>305870.25</v>
      </c>
      <c r="M4555">
        <v>264400.25</v>
      </c>
      <c r="N4555">
        <v>41470</v>
      </c>
    </row>
    <row r="4556" spans="1:14">
      <c r="A4556" t="s">
        <v>23</v>
      </c>
      <c r="B4556" t="s">
        <v>128</v>
      </c>
      <c r="C4556" t="s">
        <v>43</v>
      </c>
      <c r="D4556" t="s">
        <v>17</v>
      </c>
      <c r="E4556" t="s">
        <v>29</v>
      </c>
      <c r="F4556" s="18">
        <v>40938</v>
      </c>
      <c r="G4556">
        <v>330590474</v>
      </c>
      <c r="H4556" s="18">
        <v>40982</v>
      </c>
      <c r="I4556">
        <v>7923</v>
      </c>
      <c r="J4556">
        <v>651.21</v>
      </c>
      <c r="K4556">
        <v>524.96</v>
      </c>
      <c r="L4556">
        <v>5159536.83</v>
      </c>
      <c r="M4556">
        <v>4159258.08</v>
      </c>
      <c r="N4556">
        <v>1000278.75</v>
      </c>
    </row>
    <row r="4557" spans="1:14">
      <c r="A4557" t="s">
        <v>23</v>
      </c>
      <c r="B4557" t="s">
        <v>120</v>
      </c>
      <c r="C4557" t="s">
        <v>45</v>
      </c>
      <c r="D4557" t="s">
        <v>21</v>
      </c>
      <c r="E4557" t="s">
        <v>22</v>
      </c>
      <c r="F4557" s="18">
        <v>42334</v>
      </c>
      <c r="G4557">
        <v>819516837</v>
      </c>
      <c r="H4557" s="18">
        <v>42363</v>
      </c>
      <c r="I4557">
        <v>2098</v>
      </c>
      <c r="J4557">
        <v>437.2</v>
      </c>
      <c r="K4557">
        <v>263.33</v>
      </c>
      <c r="L4557">
        <v>917245.6</v>
      </c>
      <c r="M4557">
        <v>552466.34</v>
      </c>
      <c r="N4557">
        <v>364779.26</v>
      </c>
    </row>
    <row r="4558" spans="1:14">
      <c r="A4558" t="s">
        <v>26</v>
      </c>
      <c r="B4558" t="s">
        <v>129</v>
      </c>
      <c r="C4558" t="s">
        <v>79</v>
      </c>
      <c r="D4558" t="s">
        <v>21</v>
      </c>
      <c r="E4558" t="s">
        <v>37</v>
      </c>
      <c r="F4558" s="18">
        <v>40460</v>
      </c>
      <c r="G4558">
        <v>689212548</v>
      </c>
      <c r="H4558" s="18">
        <v>40461</v>
      </c>
      <c r="I4558">
        <v>2164</v>
      </c>
      <c r="J4558">
        <v>668.27</v>
      </c>
      <c r="K4558">
        <v>502.54</v>
      </c>
      <c r="L4558">
        <v>1446136.28</v>
      </c>
      <c r="M4558">
        <v>1087496.56</v>
      </c>
      <c r="N4558">
        <v>358639.72</v>
      </c>
    </row>
    <row r="4559" spans="1:14">
      <c r="A4559" t="s">
        <v>23</v>
      </c>
      <c r="B4559" t="s">
        <v>147</v>
      </c>
      <c r="C4559" t="s">
        <v>20</v>
      </c>
      <c r="D4559" t="s">
        <v>21</v>
      </c>
      <c r="E4559" t="s">
        <v>22</v>
      </c>
      <c r="F4559" s="18">
        <v>40737</v>
      </c>
      <c r="G4559">
        <v>499101436</v>
      </c>
      <c r="H4559" s="18">
        <v>40783</v>
      </c>
      <c r="I4559">
        <v>4061</v>
      </c>
      <c r="J4559">
        <v>152.58000000000001</v>
      </c>
      <c r="K4559">
        <v>97.44</v>
      </c>
      <c r="L4559">
        <v>619627.38</v>
      </c>
      <c r="M4559">
        <v>395703.84</v>
      </c>
      <c r="N4559">
        <v>223923.54</v>
      </c>
    </row>
    <row r="4560" spans="1:14">
      <c r="A4560" t="s">
        <v>34</v>
      </c>
      <c r="B4560" t="s">
        <v>84</v>
      </c>
      <c r="C4560" t="s">
        <v>71</v>
      </c>
      <c r="D4560" t="s">
        <v>17</v>
      </c>
      <c r="E4560" t="s">
        <v>37</v>
      </c>
      <c r="F4560" s="18">
        <v>40674</v>
      </c>
      <c r="G4560">
        <v>428919827</v>
      </c>
      <c r="H4560" s="18">
        <v>40677</v>
      </c>
      <c r="I4560">
        <v>5763</v>
      </c>
      <c r="J4560">
        <v>154.06</v>
      </c>
      <c r="K4560">
        <v>90.93</v>
      </c>
      <c r="L4560">
        <v>887847.78</v>
      </c>
      <c r="M4560">
        <v>524029.59</v>
      </c>
      <c r="N4560">
        <v>363818.19</v>
      </c>
    </row>
    <row r="4561" spans="1:14">
      <c r="A4561" t="s">
        <v>40</v>
      </c>
      <c r="B4561" t="s">
        <v>213</v>
      </c>
      <c r="C4561" t="s">
        <v>25</v>
      </c>
      <c r="D4561" t="s">
        <v>17</v>
      </c>
      <c r="E4561" t="s">
        <v>37</v>
      </c>
      <c r="F4561" s="18">
        <v>42321</v>
      </c>
      <c r="G4561">
        <v>728716552</v>
      </c>
      <c r="H4561" s="18">
        <v>42332</v>
      </c>
      <c r="I4561">
        <v>2276</v>
      </c>
      <c r="J4561">
        <v>47.45</v>
      </c>
      <c r="K4561">
        <v>31.79</v>
      </c>
      <c r="L4561">
        <v>107996.2</v>
      </c>
      <c r="M4561">
        <v>72354.039999999994</v>
      </c>
      <c r="N4561">
        <v>35642.160000000003</v>
      </c>
    </row>
    <row r="4562" spans="1:14">
      <c r="A4562" t="s">
        <v>31</v>
      </c>
      <c r="B4562" t="s">
        <v>172</v>
      </c>
      <c r="C4562" t="s">
        <v>45</v>
      </c>
      <c r="D4562" t="s">
        <v>17</v>
      </c>
      <c r="E4562" t="s">
        <v>29</v>
      </c>
      <c r="F4562" s="18">
        <v>42584</v>
      </c>
      <c r="G4562">
        <v>368852937</v>
      </c>
      <c r="H4562" s="18">
        <v>42597</v>
      </c>
      <c r="I4562">
        <v>636</v>
      </c>
      <c r="J4562">
        <v>437.2</v>
      </c>
      <c r="K4562">
        <v>263.33</v>
      </c>
      <c r="L4562">
        <v>278059.2</v>
      </c>
      <c r="M4562">
        <v>167477.88</v>
      </c>
      <c r="N4562">
        <v>110581.32</v>
      </c>
    </row>
    <row r="4563" spans="1:14">
      <c r="A4563" t="s">
        <v>23</v>
      </c>
      <c r="B4563" t="s">
        <v>191</v>
      </c>
      <c r="C4563" t="s">
        <v>36</v>
      </c>
      <c r="D4563" t="s">
        <v>17</v>
      </c>
      <c r="E4563" t="s">
        <v>22</v>
      </c>
      <c r="F4563" s="18">
        <v>42906</v>
      </c>
      <c r="G4563">
        <v>190002810</v>
      </c>
      <c r="H4563" s="18">
        <v>42952</v>
      </c>
      <c r="I4563">
        <v>4909</v>
      </c>
      <c r="J4563">
        <v>109.28</v>
      </c>
      <c r="K4563">
        <v>35.840000000000003</v>
      </c>
      <c r="L4563">
        <v>536455.52</v>
      </c>
      <c r="M4563">
        <v>175938.56</v>
      </c>
      <c r="N4563">
        <v>360516.96</v>
      </c>
    </row>
    <row r="4564" spans="1:14">
      <c r="A4564" t="s">
        <v>23</v>
      </c>
      <c r="B4564" t="s">
        <v>178</v>
      </c>
      <c r="C4564" t="s">
        <v>25</v>
      </c>
      <c r="D4564" t="s">
        <v>21</v>
      </c>
      <c r="E4564" t="s">
        <v>18</v>
      </c>
      <c r="F4564" s="18">
        <v>42355</v>
      </c>
      <c r="G4564">
        <v>653152501</v>
      </c>
      <c r="H4564" s="18">
        <v>42360</v>
      </c>
      <c r="I4564">
        <v>1194</v>
      </c>
      <c r="J4564">
        <v>47.45</v>
      </c>
      <c r="K4564">
        <v>31.79</v>
      </c>
      <c r="L4564">
        <v>56655.3</v>
      </c>
      <c r="M4564">
        <v>37957.26</v>
      </c>
      <c r="N4564">
        <v>18698.04</v>
      </c>
    </row>
    <row r="4565" spans="1:14">
      <c r="A4565" t="s">
        <v>23</v>
      </c>
      <c r="B4565" t="s">
        <v>51</v>
      </c>
      <c r="C4565" t="s">
        <v>71</v>
      </c>
      <c r="D4565" t="s">
        <v>21</v>
      </c>
      <c r="E4565" t="s">
        <v>22</v>
      </c>
      <c r="F4565" s="18">
        <v>41768</v>
      </c>
      <c r="G4565">
        <v>489600837</v>
      </c>
      <c r="H4565" s="18">
        <v>41799</v>
      </c>
      <c r="I4565">
        <v>2622</v>
      </c>
      <c r="J4565">
        <v>154.06</v>
      </c>
      <c r="K4565">
        <v>90.93</v>
      </c>
      <c r="L4565">
        <v>403945.32</v>
      </c>
      <c r="M4565">
        <v>238418.46</v>
      </c>
      <c r="N4565">
        <v>165526.85999999999</v>
      </c>
    </row>
    <row r="4566" spans="1:14">
      <c r="A4566" t="s">
        <v>23</v>
      </c>
      <c r="B4566" t="s">
        <v>63</v>
      </c>
      <c r="C4566" t="s">
        <v>16</v>
      </c>
      <c r="D4566" t="s">
        <v>17</v>
      </c>
      <c r="E4566" t="s">
        <v>18</v>
      </c>
      <c r="F4566" s="18">
        <v>42374</v>
      </c>
      <c r="G4566">
        <v>750959146</v>
      </c>
      <c r="H4566" s="18">
        <v>42394</v>
      </c>
      <c r="I4566">
        <v>4354</v>
      </c>
      <c r="J4566">
        <v>255.28</v>
      </c>
      <c r="K4566">
        <v>159.41999999999999</v>
      </c>
      <c r="L4566">
        <v>1111489.1200000001</v>
      </c>
      <c r="M4566">
        <v>694114.68</v>
      </c>
      <c r="N4566">
        <v>417374.44</v>
      </c>
    </row>
    <row r="4567" spans="1:14">
      <c r="A4567" t="s">
        <v>40</v>
      </c>
      <c r="B4567" t="s">
        <v>201</v>
      </c>
      <c r="C4567" t="s">
        <v>43</v>
      </c>
      <c r="D4567" t="s">
        <v>21</v>
      </c>
      <c r="E4567" t="s">
        <v>37</v>
      </c>
      <c r="F4567" s="18">
        <v>41641</v>
      </c>
      <c r="G4567">
        <v>759151256</v>
      </c>
      <c r="H4567" s="18">
        <v>41652</v>
      </c>
      <c r="I4567">
        <v>8581</v>
      </c>
      <c r="J4567">
        <v>651.21</v>
      </c>
      <c r="K4567">
        <v>524.96</v>
      </c>
      <c r="L4567">
        <v>5588033.0099999998</v>
      </c>
      <c r="M4567">
        <v>4504681.76</v>
      </c>
      <c r="N4567">
        <v>1083351.25</v>
      </c>
    </row>
    <row r="4568" spans="1:14">
      <c r="A4568" t="s">
        <v>23</v>
      </c>
      <c r="B4568" t="s">
        <v>38</v>
      </c>
      <c r="C4568" t="s">
        <v>33</v>
      </c>
      <c r="D4568" t="s">
        <v>21</v>
      </c>
      <c r="E4568" t="s">
        <v>29</v>
      </c>
      <c r="F4568" s="18">
        <v>40190</v>
      </c>
      <c r="G4568">
        <v>356413495</v>
      </c>
      <c r="H4568" s="18">
        <v>40196</v>
      </c>
      <c r="I4568">
        <v>9528</v>
      </c>
      <c r="J4568">
        <v>81.73</v>
      </c>
      <c r="K4568">
        <v>56.67</v>
      </c>
      <c r="L4568">
        <v>778723.44</v>
      </c>
      <c r="M4568">
        <v>539951.76</v>
      </c>
      <c r="N4568">
        <v>238771.68</v>
      </c>
    </row>
    <row r="4569" spans="1:14">
      <c r="A4569" t="s">
        <v>26</v>
      </c>
      <c r="B4569" t="s">
        <v>104</v>
      </c>
      <c r="C4569" t="s">
        <v>33</v>
      </c>
      <c r="D4569" t="s">
        <v>17</v>
      </c>
      <c r="E4569" t="s">
        <v>37</v>
      </c>
      <c r="F4569" s="18">
        <v>40417</v>
      </c>
      <c r="G4569">
        <v>355294692</v>
      </c>
      <c r="H4569" s="18">
        <v>40463</v>
      </c>
      <c r="I4569">
        <v>8450</v>
      </c>
      <c r="J4569">
        <v>81.73</v>
      </c>
      <c r="K4569">
        <v>56.67</v>
      </c>
      <c r="L4569">
        <v>690618.5</v>
      </c>
      <c r="M4569">
        <v>478861.5</v>
      </c>
      <c r="N4569">
        <v>211757</v>
      </c>
    </row>
    <row r="4570" spans="1:14">
      <c r="A4570" t="s">
        <v>23</v>
      </c>
      <c r="B4570" t="s">
        <v>38</v>
      </c>
      <c r="C4570" t="s">
        <v>43</v>
      </c>
      <c r="D4570" t="s">
        <v>21</v>
      </c>
      <c r="E4570" t="s">
        <v>29</v>
      </c>
      <c r="F4570" s="18">
        <v>42338</v>
      </c>
      <c r="G4570">
        <v>288656175</v>
      </c>
      <c r="H4570" s="18">
        <v>42368</v>
      </c>
      <c r="I4570">
        <v>8632</v>
      </c>
      <c r="J4570">
        <v>651.21</v>
      </c>
      <c r="K4570">
        <v>524.96</v>
      </c>
      <c r="L4570">
        <v>5621244.7199999997</v>
      </c>
      <c r="M4570">
        <v>4531454.72</v>
      </c>
      <c r="N4570">
        <v>1089790</v>
      </c>
    </row>
    <row r="4571" spans="1:14">
      <c r="A4571" t="s">
        <v>23</v>
      </c>
      <c r="B4571" t="s">
        <v>98</v>
      </c>
      <c r="C4571" t="s">
        <v>45</v>
      </c>
      <c r="D4571" t="s">
        <v>21</v>
      </c>
      <c r="E4571" t="s">
        <v>22</v>
      </c>
      <c r="F4571" s="18">
        <v>42213</v>
      </c>
      <c r="G4571">
        <v>659671771</v>
      </c>
      <c r="H4571" s="18">
        <v>42214</v>
      </c>
      <c r="I4571">
        <v>391</v>
      </c>
      <c r="J4571">
        <v>437.2</v>
      </c>
      <c r="K4571">
        <v>263.33</v>
      </c>
      <c r="L4571">
        <v>170945.2</v>
      </c>
      <c r="M4571">
        <v>102962.03</v>
      </c>
      <c r="N4571">
        <v>67983.17</v>
      </c>
    </row>
    <row r="4572" spans="1:14">
      <c r="A4572" t="s">
        <v>34</v>
      </c>
      <c r="B4572" t="s">
        <v>66</v>
      </c>
      <c r="C4572" t="s">
        <v>71</v>
      </c>
      <c r="D4572" t="s">
        <v>17</v>
      </c>
      <c r="E4572" t="s">
        <v>29</v>
      </c>
      <c r="F4572" s="18">
        <v>42218</v>
      </c>
      <c r="G4572">
        <v>691827809</v>
      </c>
      <c r="H4572" s="18">
        <v>42233</v>
      </c>
      <c r="I4572">
        <v>6078</v>
      </c>
      <c r="J4572">
        <v>154.06</v>
      </c>
      <c r="K4572">
        <v>90.93</v>
      </c>
      <c r="L4572">
        <v>936376.68</v>
      </c>
      <c r="M4572">
        <v>552672.54</v>
      </c>
      <c r="N4572">
        <v>383704.14</v>
      </c>
    </row>
    <row r="4573" spans="1:14">
      <c r="A4573" t="s">
        <v>40</v>
      </c>
      <c r="B4573" t="s">
        <v>184</v>
      </c>
      <c r="C4573" t="s">
        <v>16</v>
      </c>
      <c r="D4573" t="s">
        <v>17</v>
      </c>
      <c r="E4573" t="s">
        <v>22</v>
      </c>
      <c r="F4573" s="18">
        <v>40773</v>
      </c>
      <c r="G4573">
        <v>578923118</v>
      </c>
      <c r="H4573" s="18">
        <v>40785</v>
      </c>
      <c r="I4573">
        <v>5070</v>
      </c>
      <c r="J4573">
        <v>255.28</v>
      </c>
      <c r="K4573">
        <v>159.41999999999999</v>
      </c>
      <c r="L4573">
        <v>1294269.6000000001</v>
      </c>
      <c r="M4573">
        <v>808259.4</v>
      </c>
      <c r="N4573">
        <v>486010.2</v>
      </c>
    </row>
    <row r="4574" spans="1:14">
      <c r="A4574" t="s">
        <v>31</v>
      </c>
      <c r="B4574" t="s">
        <v>100</v>
      </c>
      <c r="C4574" t="s">
        <v>79</v>
      </c>
      <c r="D4574" t="s">
        <v>17</v>
      </c>
      <c r="E4574" t="s">
        <v>37</v>
      </c>
      <c r="F4574" s="18">
        <v>42217</v>
      </c>
      <c r="G4574">
        <v>135069024</v>
      </c>
      <c r="H4574" s="18">
        <v>42217</v>
      </c>
      <c r="I4574">
        <v>8781</v>
      </c>
      <c r="J4574">
        <v>668.27</v>
      </c>
      <c r="K4574">
        <v>502.54</v>
      </c>
      <c r="L4574">
        <v>5868078.8700000001</v>
      </c>
      <c r="M4574">
        <v>4412803.74</v>
      </c>
      <c r="N4574">
        <v>1455275.13</v>
      </c>
    </row>
    <row r="4575" spans="1:14">
      <c r="A4575" t="s">
        <v>14</v>
      </c>
      <c r="B4575" t="s">
        <v>108</v>
      </c>
      <c r="C4575" t="s">
        <v>16</v>
      </c>
      <c r="D4575" t="s">
        <v>17</v>
      </c>
      <c r="E4575" t="s">
        <v>18</v>
      </c>
      <c r="F4575" s="18">
        <v>41597</v>
      </c>
      <c r="G4575">
        <v>144689357</v>
      </c>
      <c r="H4575" s="18">
        <v>41620</v>
      </c>
      <c r="I4575">
        <v>5651</v>
      </c>
      <c r="J4575">
        <v>255.28</v>
      </c>
      <c r="K4575">
        <v>159.41999999999999</v>
      </c>
      <c r="L4575">
        <v>1442587.28</v>
      </c>
      <c r="M4575">
        <v>900882.42</v>
      </c>
      <c r="N4575">
        <v>541704.86</v>
      </c>
    </row>
    <row r="4576" spans="1:14">
      <c r="A4576" t="s">
        <v>40</v>
      </c>
      <c r="B4576" t="s">
        <v>130</v>
      </c>
      <c r="C4576" t="s">
        <v>50</v>
      </c>
      <c r="D4576" t="s">
        <v>21</v>
      </c>
      <c r="E4576" t="s">
        <v>22</v>
      </c>
      <c r="F4576" s="18">
        <v>42648</v>
      </c>
      <c r="G4576">
        <v>112520444</v>
      </c>
      <c r="H4576" s="18">
        <v>42686</v>
      </c>
      <c r="I4576">
        <v>6155</v>
      </c>
      <c r="J4576">
        <v>421.89</v>
      </c>
      <c r="K4576">
        <v>364.69</v>
      </c>
      <c r="L4576">
        <v>2596732.9500000002</v>
      </c>
      <c r="M4576">
        <v>2244666.9500000002</v>
      </c>
      <c r="N4576">
        <v>352066</v>
      </c>
    </row>
    <row r="4577" spans="1:14">
      <c r="A4577" t="s">
        <v>23</v>
      </c>
      <c r="B4577" t="s">
        <v>94</v>
      </c>
      <c r="C4577" t="s">
        <v>36</v>
      </c>
      <c r="D4577" t="s">
        <v>21</v>
      </c>
      <c r="E4577" t="s">
        <v>37</v>
      </c>
      <c r="F4577" s="18">
        <v>42577</v>
      </c>
      <c r="G4577">
        <v>513611114</v>
      </c>
      <c r="H4577" s="18">
        <v>42618</v>
      </c>
      <c r="I4577">
        <v>7797</v>
      </c>
      <c r="J4577">
        <v>109.28</v>
      </c>
      <c r="K4577">
        <v>35.840000000000003</v>
      </c>
      <c r="L4577">
        <v>852056.16</v>
      </c>
      <c r="M4577">
        <v>279444.47999999998</v>
      </c>
      <c r="N4577">
        <v>572611.68000000005</v>
      </c>
    </row>
    <row r="4578" spans="1:14">
      <c r="A4578" t="s">
        <v>23</v>
      </c>
      <c r="B4578" t="s">
        <v>98</v>
      </c>
      <c r="C4578" t="s">
        <v>25</v>
      </c>
      <c r="D4578" t="s">
        <v>21</v>
      </c>
      <c r="E4578" t="s">
        <v>18</v>
      </c>
      <c r="F4578" s="18">
        <v>41750</v>
      </c>
      <c r="G4578">
        <v>543322694</v>
      </c>
      <c r="H4578" s="18">
        <v>41791</v>
      </c>
      <c r="I4578">
        <v>114</v>
      </c>
      <c r="J4578">
        <v>47.45</v>
      </c>
      <c r="K4578">
        <v>31.79</v>
      </c>
      <c r="L4578">
        <v>5409.3</v>
      </c>
      <c r="M4578">
        <v>3624.06</v>
      </c>
      <c r="N4578">
        <v>1785.24</v>
      </c>
    </row>
    <row r="4579" spans="1:14">
      <c r="A4579" t="s">
        <v>14</v>
      </c>
      <c r="B4579" t="s">
        <v>152</v>
      </c>
      <c r="C4579" t="s">
        <v>43</v>
      </c>
      <c r="D4579" t="s">
        <v>17</v>
      </c>
      <c r="E4579" t="s">
        <v>18</v>
      </c>
      <c r="F4579" s="18">
        <v>42300</v>
      </c>
      <c r="G4579">
        <v>367329013</v>
      </c>
      <c r="H4579" s="18">
        <v>42335</v>
      </c>
      <c r="I4579">
        <v>9673</v>
      </c>
      <c r="J4579">
        <v>651.21</v>
      </c>
      <c r="K4579">
        <v>524.96</v>
      </c>
      <c r="L4579">
        <v>6299154.3300000001</v>
      </c>
      <c r="M4579">
        <v>5077938.08</v>
      </c>
      <c r="N4579">
        <v>1221216.25</v>
      </c>
    </row>
    <row r="4580" spans="1:14">
      <c r="A4580" t="s">
        <v>23</v>
      </c>
      <c r="B4580" t="s">
        <v>125</v>
      </c>
      <c r="C4580" t="s">
        <v>71</v>
      </c>
      <c r="D4580" t="s">
        <v>21</v>
      </c>
      <c r="E4580" t="s">
        <v>22</v>
      </c>
      <c r="F4580" s="18">
        <v>41219</v>
      </c>
      <c r="G4580">
        <v>671616399</v>
      </c>
      <c r="H4580" s="18">
        <v>41253</v>
      </c>
      <c r="I4580">
        <v>5072</v>
      </c>
      <c r="J4580">
        <v>154.06</v>
      </c>
      <c r="K4580">
        <v>90.93</v>
      </c>
      <c r="L4580">
        <v>781392.32</v>
      </c>
      <c r="M4580">
        <v>461196.96</v>
      </c>
      <c r="N4580">
        <v>320195.36</v>
      </c>
    </row>
    <row r="4581" spans="1:14">
      <c r="A4581" t="s">
        <v>40</v>
      </c>
      <c r="B4581" t="s">
        <v>101</v>
      </c>
      <c r="C4581" t="s">
        <v>16</v>
      </c>
      <c r="D4581" t="s">
        <v>17</v>
      </c>
      <c r="E4581" t="s">
        <v>37</v>
      </c>
      <c r="F4581" s="18">
        <v>42805</v>
      </c>
      <c r="G4581">
        <v>412483680</v>
      </c>
      <c r="H4581" s="18">
        <v>42843</v>
      </c>
      <c r="I4581">
        <v>1942</v>
      </c>
      <c r="J4581">
        <v>255.28</v>
      </c>
      <c r="K4581">
        <v>159.41999999999999</v>
      </c>
      <c r="L4581">
        <v>495753.76</v>
      </c>
      <c r="M4581">
        <v>309593.64</v>
      </c>
      <c r="N4581">
        <v>186160.12</v>
      </c>
    </row>
    <row r="4582" spans="1:14">
      <c r="A4582" t="s">
        <v>14</v>
      </c>
      <c r="B4582" t="s">
        <v>185</v>
      </c>
      <c r="C4582" t="s">
        <v>71</v>
      </c>
      <c r="D4582" t="s">
        <v>17</v>
      </c>
      <c r="E4582" t="s">
        <v>22</v>
      </c>
      <c r="F4582" s="18">
        <v>40678</v>
      </c>
      <c r="G4582">
        <v>866542184</v>
      </c>
      <c r="H4582" s="18">
        <v>40685</v>
      </c>
      <c r="I4582">
        <v>7944</v>
      </c>
      <c r="J4582">
        <v>154.06</v>
      </c>
      <c r="K4582">
        <v>90.93</v>
      </c>
      <c r="L4582">
        <v>1223852.6399999999</v>
      </c>
      <c r="M4582">
        <v>722347.92</v>
      </c>
      <c r="N4582">
        <v>501504.72</v>
      </c>
    </row>
    <row r="4583" spans="1:14">
      <c r="A4583" t="s">
        <v>34</v>
      </c>
      <c r="B4583" t="s">
        <v>195</v>
      </c>
      <c r="C4583" t="s">
        <v>43</v>
      </c>
      <c r="D4583" t="s">
        <v>17</v>
      </c>
      <c r="E4583" t="s">
        <v>37</v>
      </c>
      <c r="F4583" s="18">
        <v>41296</v>
      </c>
      <c r="G4583">
        <v>680715739</v>
      </c>
      <c r="H4583" s="18">
        <v>41340</v>
      </c>
      <c r="I4583">
        <v>7769</v>
      </c>
      <c r="J4583">
        <v>651.21</v>
      </c>
      <c r="K4583">
        <v>524.96</v>
      </c>
      <c r="L4583">
        <v>5059250.49</v>
      </c>
      <c r="M4583">
        <v>4078414.24</v>
      </c>
      <c r="N4583">
        <v>980836.25</v>
      </c>
    </row>
    <row r="4584" spans="1:14">
      <c r="A4584" t="s">
        <v>34</v>
      </c>
      <c r="B4584" t="s">
        <v>60</v>
      </c>
      <c r="C4584" t="s">
        <v>16</v>
      </c>
      <c r="D4584" t="s">
        <v>21</v>
      </c>
      <c r="E4584" t="s">
        <v>22</v>
      </c>
      <c r="F4584" s="18">
        <v>40440</v>
      </c>
      <c r="G4584">
        <v>822240674</v>
      </c>
      <c r="H4584" s="18">
        <v>40450</v>
      </c>
      <c r="I4584">
        <v>8142</v>
      </c>
      <c r="J4584">
        <v>255.28</v>
      </c>
      <c r="K4584">
        <v>159.41999999999999</v>
      </c>
      <c r="L4584">
        <v>2078489.76</v>
      </c>
      <c r="M4584">
        <v>1297997.6399999999</v>
      </c>
      <c r="N4584">
        <v>780492.12</v>
      </c>
    </row>
    <row r="4585" spans="1:14">
      <c r="A4585" t="s">
        <v>31</v>
      </c>
      <c r="B4585" t="s">
        <v>145</v>
      </c>
      <c r="C4585" t="s">
        <v>16</v>
      </c>
      <c r="D4585" t="s">
        <v>21</v>
      </c>
      <c r="E4585" t="s">
        <v>29</v>
      </c>
      <c r="F4585" s="18">
        <v>41197</v>
      </c>
      <c r="G4585">
        <v>528665816</v>
      </c>
      <c r="H4585" s="18">
        <v>41207</v>
      </c>
      <c r="I4585">
        <v>2818</v>
      </c>
      <c r="J4585">
        <v>255.28</v>
      </c>
      <c r="K4585">
        <v>159.41999999999999</v>
      </c>
      <c r="L4585">
        <v>719379.04</v>
      </c>
      <c r="M4585">
        <v>449245.56</v>
      </c>
      <c r="N4585">
        <v>270133.48</v>
      </c>
    </row>
    <row r="4586" spans="1:14">
      <c r="A4586" t="s">
        <v>34</v>
      </c>
      <c r="B4586" t="s">
        <v>197</v>
      </c>
      <c r="C4586" t="s">
        <v>45</v>
      </c>
      <c r="D4586" t="s">
        <v>21</v>
      </c>
      <c r="E4586" t="s">
        <v>22</v>
      </c>
      <c r="F4586" s="18">
        <v>41510</v>
      </c>
      <c r="G4586">
        <v>457852494</v>
      </c>
      <c r="H4586" s="18">
        <v>41518</v>
      </c>
      <c r="I4586">
        <v>7582</v>
      </c>
      <c r="J4586">
        <v>437.2</v>
      </c>
      <c r="K4586">
        <v>263.33</v>
      </c>
      <c r="L4586">
        <v>3314850.4</v>
      </c>
      <c r="M4586">
        <v>1996568.06</v>
      </c>
      <c r="N4586">
        <v>1318282.3400000001</v>
      </c>
    </row>
    <row r="4587" spans="1:14">
      <c r="A4587" t="s">
        <v>34</v>
      </c>
      <c r="B4587" t="s">
        <v>134</v>
      </c>
      <c r="C4587" t="s">
        <v>59</v>
      </c>
      <c r="D4587" t="s">
        <v>17</v>
      </c>
      <c r="E4587" t="s">
        <v>18</v>
      </c>
      <c r="F4587" s="18">
        <v>41093</v>
      </c>
      <c r="G4587">
        <v>437974536</v>
      </c>
      <c r="H4587" s="18">
        <v>41100</v>
      </c>
      <c r="I4587">
        <v>5253</v>
      </c>
      <c r="J4587">
        <v>9.33</v>
      </c>
      <c r="K4587">
        <v>6.92</v>
      </c>
      <c r="L4587">
        <v>49010.49</v>
      </c>
      <c r="M4587">
        <v>36350.76</v>
      </c>
      <c r="N4587">
        <v>12659.73</v>
      </c>
    </row>
    <row r="4588" spans="1:14">
      <c r="A4588" t="s">
        <v>34</v>
      </c>
      <c r="B4588" t="s">
        <v>134</v>
      </c>
      <c r="C4588" t="s">
        <v>79</v>
      </c>
      <c r="D4588" t="s">
        <v>21</v>
      </c>
      <c r="E4588" t="s">
        <v>22</v>
      </c>
      <c r="F4588" s="18">
        <v>42817</v>
      </c>
      <c r="G4588">
        <v>817518270</v>
      </c>
      <c r="H4588" s="18">
        <v>42843</v>
      </c>
      <c r="I4588">
        <v>678</v>
      </c>
      <c r="J4588">
        <v>668.27</v>
      </c>
      <c r="K4588">
        <v>502.54</v>
      </c>
      <c r="L4588">
        <v>453087.06</v>
      </c>
      <c r="M4588">
        <v>340722.12</v>
      </c>
      <c r="N4588">
        <v>112364.94</v>
      </c>
    </row>
    <row r="4589" spans="1:14">
      <c r="A4589" t="s">
        <v>34</v>
      </c>
      <c r="B4589" t="s">
        <v>134</v>
      </c>
      <c r="C4589" t="s">
        <v>28</v>
      </c>
      <c r="D4589" t="s">
        <v>21</v>
      </c>
      <c r="E4589" t="s">
        <v>22</v>
      </c>
      <c r="F4589" s="18">
        <v>40259</v>
      </c>
      <c r="G4589">
        <v>215282523</v>
      </c>
      <c r="H4589" s="18">
        <v>40276</v>
      </c>
      <c r="I4589">
        <v>5738</v>
      </c>
      <c r="J4589">
        <v>205.7</v>
      </c>
      <c r="K4589">
        <v>117.11</v>
      </c>
      <c r="L4589">
        <v>1180306.6000000001</v>
      </c>
      <c r="M4589">
        <v>671977.18</v>
      </c>
      <c r="N4589">
        <v>508329.42</v>
      </c>
    </row>
    <row r="4590" spans="1:14">
      <c r="A4590" t="s">
        <v>34</v>
      </c>
      <c r="B4590" t="s">
        <v>154</v>
      </c>
      <c r="C4590" t="s">
        <v>36</v>
      </c>
      <c r="D4590" t="s">
        <v>21</v>
      </c>
      <c r="E4590" t="s">
        <v>29</v>
      </c>
      <c r="F4590" s="18">
        <v>41218</v>
      </c>
      <c r="G4590">
        <v>470378625</v>
      </c>
      <c r="H4590" s="18">
        <v>41219</v>
      </c>
      <c r="I4590">
        <v>4343</v>
      </c>
      <c r="J4590">
        <v>109.28</v>
      </c>
      <c r="K4590">
        <v>35.840000000000003</v>
      </c>
      <c r="L4590">
        <v>474603.04</v>
      </c>
      <c r="M4590">
        <v>155653.12</v>
      </c>
      <c r="N4590">
        <v>318949.92</v>
      </c>
    </row>
    <row r="4591" spans="1:14">
      <c r="A4591" t="s">
        <v>26</v>
      </c>
      <c r="B4591" t="s">
        <v>146</v>
      </c>
      <c r="C4591" t="s">
        <v>45</v>
      </c>
      <c r="D4591" t="s">
        <v>17</v>
      </c>
      <c r="E4591" t="s">
        <v>18</v>
      </c>
      <c r="F4591" s="18">
        <v>41430</v>
      </c>
      <c r="G4591">
        <v>792230403</v>
      </c>
      <c r="H4591" s="18">
        <v>41465</v>
      </c>
      <c r="I4591">
        <v>7436</v>
      </c>
      <c r="J4591">
        <v>437.2</v>
      </c>
      <c r="K4591">
        <v>263.33</v>
      </c>
      <c r="L4591">
        <v>3251019.2</v>
      </c>
      <c r="M4591">
        <v>1958121.88</v>
      </c>
      <c r="N4591">
        <v>1292897.32</v>
      </c>
    </row>
    <row r="4592" spans="1:14">
      <c r="A4592" t="s">
        <v>40</v>
      </c>
      <c r="B4592" t="s">
        <v>78</v>
      </c>
      <c r="C4592" t="s">
        <v>33</v>
      </c>
      <c r="D4592" t="s">
        <v>17</v>
      </c>
      <c r="E4592" t="s">
        <v>37</v>
      </c>
      <c r="F4592" s="18">
        <v>42557</v>
      </c>
      <c r="G4592">
        <v>910574185</v>
      </c>
      <c r="H4592" s="18">
        <v>42594</v>
      </c>
      <c r="I4592">
        <v>7991</v>
      </c>
      <c r="J4592">
        <v>81.73</v>
      </c>
      <c r="K4592">
        <v>56.67</v>
      </c>
      <c r="L4592">
        <v>653104.43000000005</v>
      </c>
      <c r="M4592">
        <v>452849.97</v>
      </c>
      <c r="N4592">
        <v>200254.46</v>
      </c>
    </row>
    <row r="4593" spans="1:14">
      <c r="A4593" t="s">
        <v>14</v>
      </c>
      <c r="B4593" t="s">
        <v>185</v>
      </c>
      <c r="C4593" t="s">
        <v>59</v>
      </c>
      <c r="D4593" t="s">
        <v>21</v>
      </c>
      <c r="E4593" t="s">
        <v>22</v>
      </c>
      <c r="F4593" s="18">
        <v>42499</v>
      </c>
      <c r="G4593">
        <v>625458800</v>
      </c>
      <c r="H4593" s="18">
        <v>42515</v>
      </c>
      <c r="I4593">
        <v>6013</v>
      </c>
      <c r="J4593">
        <v>9.33</v>
      </c>
      <c r="K4593">
        <v>6.92</v>
      </c>
      <c r="L4593">
        <v>56101.29</v>
      </c>
      <c r="M4593">
        <v>41609.96</v>
      </c>
      <c r="N4593">
        <v>14491.33</v>
      </c>
    </row>
    <row r="4594" spans="1:14">
      <c r="A4594" t="s">
        <v>34</v>
      </c>
      <c r="B4594" t="s">
        <v>195</v>
      </c>
      <c r="C4594" t="s">
        <v>45</v>
      </c>
      <c r="D4594" t="s">
        <v>17</v>
      </c>
      <c r="E4594" t="s">
        <v>29</v>
      </c>
      <c r="F4594" s="18">
        <v>42309</v>
      </c>
      <c r="G4594">
        <v>257245576</v>
      </c>
      <c r="H4594" s="18">
        <v>42354</v>
      </c>
      <c r="I4594">
        <v>3537</v>
      </c>
      <c r="J4594">
        <v>437.2</v>
      </c>
      <c r="K4594">
        <v>263.33</v>
      </c>
      <c r="L4594">
        <v>1546376.4</v>
      </c>
      <c r="M4594">
        <v>931398.21</v>
      </c>
      <c r="N4594">
        <v>614978.18999999994</v>
      </c>
    </row>
    <row r="4595" spans="1:14">
      <c r="A4595" t="s">
        <v>40</v>
      </c>
      <c r="B4595" t="s">
        <v>140</v>
      </c>
      <c r="C4595" t="s">
        <v>50</v>
      </c>
      <c r="D4595" t="s">
        <v>17</v>
      </c>
      <c r="E4595" t="s">
        <v>37</v>
      </c>
      <c r="F4595" s="18">
        <v>42050</v>
      </c>
      <c r="G4595">
        <v>196608340</v>
      </c>
      <c r="H4595" s="18">
        <v>42083</v>
      </c>
      <c r="I4595">
        <v>9632</v>
      </c>
      <c r="J4595">
        <v>421.89</v>
      </c>
      <c r="K4595">
        <v>364.69</v>
      </c>
      <c r="L4595">
        <v>4063644.48</v>
      </c>
      <c r="M4595">
        <v>3512694.08</v>
      </c>
      <c r="N4595">
        <v>550950.40000000002</v>
      </c>
    </row>
    <row r="4596" spans="1:14">
      <c r="A4596" t="s">
        <v>40</v>
      </c>
      <c r="B4596" t="s">
        <v>136</v>
      </c>
      <c r="C4596" t="s">
        <v>28</v>
      </c>
      <c r="D4596" t="s">
        <v>17</v>
      </c>
      <c r="E4596" t="s">
        <v>18</v>
      </c>
      <c r="F4596" s="18">
        <v>42169</v>
      </c>
      <c r="G4596">
        <v>454533421</v>
      </c>
      <c r="H4596" s="18">
        <v>42170</v>
      </c>
      <c r="I4596">
        <v>5395</v>
      </c>
      <c r="J4596">
        <v>205.7</v>
      </c>
      <c r="K4596">
        <v>117.11</v>
      </c>
      <c r="L4596">
        <v>1109751.5</v>
      </c>
      <c r="M4596">
        <v>631808.44999999995</v>
      </c>
      <c r="N4596">
        <v>477943.05</v>
      </c>
    </row>
    <row r="4597" spans="1:14">
      <c r="A4597" t="s">
        <v>23</v>
      </c>
      <c r="B4597" t="s">
        <v>178</v>
      </c>
      <c r="C4597" t="s">
        <v>25</v>
      </c>
      <c r="D4597" t="s">
        <v>21</v>
      </c>
      <c r="E4597" t="s">
        <v>29</v>
      </c>
      <c r="F4597" s="18">
        <v>42124</v>
      </c>
      <c r="G4597">
        <v>212319648</v>
      </c>
      <c r="H4597" s="18">
        <v>42139</v>
      </c>
      <c r="I4597">
        <v>8957</v>
      </c>
      <c r="J4597">
        <v>47.45</v>
      </c>
      <c r="K4597">
        <v>31.79</v>
      </c>
      <c r="L4597">
        <v>425009.65</v>
      </c>
      <c r="M4597">
        <v>284743.03000000003</v>
      </c>
      <c r="N4597">
        <v>140266.62</v>
      </c>
    </row>
    <row r="4598" spans="1:14">
      <c r="A4598" t="s">
        <v>23</v>
      </c>
      <c r="B4598" t="s">
        <v>125</v>
      </c>
      <c r="C4598" t="s">
        <v>79</v>
      </c>
      <c r="D4598" t="s">
        <v>17</v>
      </c>
      <c r="E4598" t="s">
        <v>29</v>
      </c>
      <c r="F4598" s="18">
        <v>41759</v>
      </c>
      <c r="G4598">
        <v>971578347</v>
      </c>
      <c r="H4598" s="18">
        <v>41806</v>
      </c>
      <c r="I4598">
        <v>478</v>
      </c>
      <c r="J4598">
        <v>668.27</v>
      </c>
      <c r="K4598">
        <v>502.54</v>
      </c>
      <c r="L4598">
        <v>319433.06</v>
      </c>
      <c r="M4598">
        <v>240214.12</v>
      </c>
      <c r="N4598">
        <v>79218.94</v>
      </c>
    </row>
    <row r="4599" spans="1:14">
      <c r="A4599" t="s">
        <v>23</v>
      </c>
      <c r="B4599" t="s">
        <v>181</v>
      </c>
      <c r="C4599" t="s">
        <v>59</v>
      </c>
      <c r="D4599" t="s">
        <v>21</v>
      </c>
      <c r="E4599" t="s">
        <v>29</v>
      </c>
      <c r="F4599" s="18">
        <v>42691</v>
      </c>
      <c r="G4599">
        <v>704233348</v>
      </c>
      <c r="H4599" s="18">
        <v>42700</v>
      </c>
      <c r="I4599">
        <v>7152</v>
      </c>
      <c r="J4599">
        <v>9.33</v>
      </c>
      <c r="K4599">
        <v>6.92</v>
      </c>
      <c r="L4599">
        <v>66728.160000000003</v>
      </c>
      <c r="M4599">
        <v>49491.839999999997</v>
      </c>
      <c r="N4599">
        <v>17236.32</v>
      </c>
    </row>
    <row r="4600" spans="1:14">
      <c r="A4600" t="s">
        <v>14</v>
      </c>
      <c r="B4600" t="s">
        <v>158</v>
      </c>
      <c r="C4600" t="s">
        <v>45</v>
      </c>
      <c r="D4600" t="s">
        <v>17</v>
      </c>
      <c r="E4600" t="s">
        <v>22</v>
      </c>
      <c r="F4600" s="18">
        <v>41393</v>
      </c>
      <c r="G4600">
        <v>602520978</v>
      </c>
      <c r="H4600" s="18">
        <v>41422</v>
      </c>
      <c r="I4600">
        <v>8202</v>
      </c>
      <c r="J4600">
        <v>437.2</v>
      </c>
      <c r="K4600">
        <v>263.33</v>
      </c>
      <c r="L4600">
        <v>3585914.4</v>
      </c>
      <c r="M4600">
        <v>2159832.66</v>
      </c>
      <c r="N4600">
        <v>1426081.74</v>
      </c>
    </row>
    <row r="4601" spans="1:14">
      <c r="A4601" t="s">
        <v>40</v>
      </c>
      <c r="B4601" t="s">
        <v>144</v>
      </c>
      <c r="C4601" t="s">
        <v>45</v>
      </c>
      <c r="D4601" t="s">
        <v>17</v>
      </c>
      <c r="E4601" t="s">
        <v>37</v>
      </c>
      <c r="F4601" s="18">
        <v>41642</v>
      </c>
      <c r="G4601">
        <v>128990066</v>
      </c>
      <c r="H4601" s="18">
        <v>41663</v>
      </c>
      <c r="I4601">
        <v>9882</v>
      </c>
      <c r="J4601">
        <v>437.2</v>
      </c>
      <c r="K4601">
        <v>263.33</v>
      </c>
      <c r="L4601">
        <v>4320410.4000000004</v>
      </c>
      <c r="M4601">
        <v>2602227.06</v>
      </c>
      <c r="N4601">
        <v>1718183.34</v>
      </c>
    </row>
    <row r="4602" spans="1:14">
      <c r="A4602" t="s">
        <v>40</v>
      </c>
      <c r="B4602" t="s">
        <v>200</v>
      </c>
      <c r="C4602" t="s">
        <v>50</v>
      </c>
      <c r="D4602" t="s">
        <v>17</v>
      </c>
      <c r="E4602" t="s">
        <v>37</v>
      </c>
      <c r="F4602" s="18">
        <v>42075</v>
      </c>
      <c r="G4602">
        <v>166501939</v>
      </c>
      <c r="H4602" s="18">
        <v>42088</v>
      </c>
      <c r="I4602">
        <v>479</v>
      </c>
      <c r="J4602">
        <v>421.89</v>
      </c>
      <c r="K4602">
        <v>364.69</v>
      </c>
      <c r="L4602">
        <v>202085.31</v>
      </c>
      <c r="M4602">
        <v>174686.51</v>
      </c>
      <c r="N4602">
        <v>27398.799999999999</v>
      </c>
    </row>
    <row r="4603" spans="1:14">
      <c r="A4603" t="s">
        <v>23</v>
      </c>
      <c r="B4603" t="s">
        <v>52</v>
      </c>
      <c r="C4603" t="s">
        <v>20</v>
      </c>
      <c r="D4603" t="s">
        <v>17</v>
      </c>
      <c r="E4603" t="s">
        <v>22</v>
      </c>
      <c r="F4603" s="18">
        <v>40329</v>
      </c>
      <c r="G4603">
        <v>768230426</v>
      </c>
      <c r="H4603" s="18">
        <v>40351</v>
      </c>
      <c r="I4603">
        <v>5310</v>
      </c>
      <c r="J4603">
        <v>152.58000000000001</v>
      </c>
      <c r="K4603">
        <v>97.44</v>
      </c>
      <c r="L4603">
        <v>810199.8</v>
      </c>
      <c r="M4603">
        <v>517406.4</v>
      </c>
      <c r="N4603">
        <v>292793.40000000002</v>
      </c>
    </row>
    <row r="4604" spans="1:14">
      <c r="A4604" t="s">
        <v>23</v>
      </c>
      <c r="B4604" t="s">
        <v>70</v>
      </c>
      <c r="C4604" t="s">
        <v>59</v>
      </c>
      <c r="D4604" t="s">
        <v>21</v>
      </c>
      <c r="E4604" t="s">
        <v>18</v>
      </c>
      <c r="F4604" s="18">
        <v>42735</v>
      </c>
      <c r="G4604">
        <v>707661855</v>
      </c>
      <c r="H4604" s="18">
        <v>42761</v>
      </c>
      <c r="I4604">
        <v>1723</v>
      </c>
      <c r="J4604">
        <v>9.33</v>
      </c>
      <c r="K4604">
        <v>6.92</v>
      </c>
      <c r="L4604">
        <v>16075.59</v>
      </c>
      <c r="M4604">
        <v>11923.16</v>
      </c>
      <c r="N4604">
        <v>4152.43</v>
      </c>
    </row>
    <row r="4605" spans="1:14">
      <c r="A4605" t="s">
        <v>23</v>
      </c>
      <c r="B4605" t="s">
        <v>148</v>
      </c>
      <c r="C4605" t="s">
        <v>59</v>
      </c>
      <c r="D4605" t="s">
        <v>21</v>
      </c>
      <c r="E4605" t="s">
        <v>18</v>
      </c>
      <c r="F4605" s="18">
        <v>40794</v>
      </c>
      <c r="G4605">
        <v>628595054</v>
      </c>
      <c r="H4605" s="18">
        <v>40837</v>
      </c>
      <c r="I4605">
        <v>4100</v>
      </c>
      <c r="J4605">
        <v>9.33</v>
      </c>
      <c r="K4605">
        <v>6.92</v>
      </c>
      <c r="L4605">
        <v>38253</v>
      </c>
      <c r="M4605">
        <v>28372</v>
      </c>
      <c r="N4605">
        <v>9881</v>
      </c>
    </row>
    <row r="4606" spans="1:14">
      <c r="A4606" t="s">
        <v>23</v>
      </c>
      <c r="B4606" t="s">
        <v>179</v>
      </c>
      <c r="C4606" t="s">
        <v>25</v>
      </c>
      <c r="D4606" t="s">
        <v>21</v>
      </c>
      <c r="E4606" t="s">
        <v>37</v>
      </c>
      <c r="F4606" s="18">
        <v>40229</v>
      </c>
      <c r="G4606">
        <v>795141351</v>
      </c>
      <c r="H4606" s="18">
        <v>40233</v>
      </c>
      <c r="I4606">
        <v>8850</v>
      </c>
      <c r="J4606">
        <v>47.45</v>
      </c>
      <c r="K4606">
        <v>31.79</v>
      </c>
      <c r="L4606">
        <v>419932.5</v>
      </c>
      <c r="M4606">
        <v>281341.5</v>
      </c>
      <c r="N4606">
        <v>138591</v>
      </c>
    </row>
    <row r="4607" spans="1:14">
      <c r="A4607" t="s">
        <v>34</v>
      </c>
      <c r="B4607" t="s">
        <v>85</v>
      </c>
      <c r="C4607" t="s">
        <v>71</v>
      </c>
      <c r="D4607" t="s">
        <v>21</v>
      </c>
      <c r="E4607" t="s">
        <v>22</v>
      </c>
      <c r="F4607" s="18">
        <v>40238</v>
      </c>
      <c r="G4607">
        <v>641724574</v>
      </c>
      <c r="H4607" s="18">
        <v>40267</v>
      </c>
      <c r="I4607">
        <v>9417</v>
      </c>
      <c r="J4607">
        <v>154.06</v>
      </c>
      <c r="K4607">
        <v>90.93</v>
      </c>
      <c r="L4607">
        <v>1450783.02</v>
      </c>
      <c r="M4607">
        <v>856287.81</v>
      </c>
      <c r="N4607">
        <v>594495.21</v>
      </c>
    </row>
    <row r="4608" spans="1:14">
      <c r="A4608" t="s">
        <v>40</v>
      </c>
      <c r="B4608" t="s">
        <v>72</v>
      </c>
      <c r="C4608" t="s">
        <v>50</v>
      </c>
      <c r="D4608" t="s">
        <v>21</v>
      </c>
      <c r="E4608" t="s">
        <v>37</v>
      </c>
      <c r="F4608" s="18">
        <v>40404</v>
      </c>
      <c r="G4608">
        <v>123081052</v>
      </c>
      <c r="H4608" s="18">
        <v>40454</v>
      </c>
      <c r="I4608">
        <v>1273</v>
      </c>
      <c r="J4608">
        <v>421.89</v>
      </c>
      <c r="K4608">
        <v>364.69</v>
      </c>
      <c r="L4608">
        <v>537065.97</v>
      </c>
      <c r="M4608">
        <v>464250.37</v>
      </c>
      <c r="N4608">
        <v>72815.600000000006</v>
      </c>
    </row>
    <row r="4609" spans="1:14">
      <c r="A4609" t="s">
        <v>23</v>
      </c>
      <c r="B4609" t="s">
        <v>82</v>
      </c>
      <c r="C4609" t="s">
        <v>50</v>
      </c>
      <c r="D4609" t="s">
        <v>21</v>
      </c>
      <c r="E4609" t="s">
        <v>18</v>
      </c>
      <c r="F4609" s="18">
        <v>42085</v>
      </c>
      <c r="G4609">
        <v>164259612</v>
      </c>
      <c r="H4609" s="18">
        <v>42123</v>
      </c>
      <c r="I4609">
        <v>6924</v>
      </c>
      <c r="J4609">
        <v>421.89</v>
      </c>
      <c r="K4609">
        <v>364.69</v>
      </c>
      <c r="L4609">
        <v>2921166.36</v>
      </c>
      <c r="M4609">
        <v>2525113.56</v>
      </c>
      <c r="N4609">
        <v>396052.8</v>
      </c>
    </row>
    <row r="4610" spans="1:14">
      <c r="A4610" t="s">
        <v>14</v>
      </c>
      <c r="B4610" t="s">
        <v>158</v>
      </c>
      <c r="C4610" t="s">
        <v>16</v>
      </c>
      <c r="D4610" t="s">
        <v>17</v>
      </c>
      <c r="E4610" t="s">
        <v>37</v>
      </c>
      <c r="F4610" s="18">
        <v>41497</v>
      </c>
      <c r="G4610">
        <v>410621583</v>
      </c>
      <c r="H4610" s="18">
        <v>41523</v>
      </c>
      <c r="I4610">
        <v>906</v>
      </c>
      <c r="J4610">
        <v>255.28</v>
      </c>
      <c r="K4610">
        <v>159.41999999999999</v>
      </c>
      <c r="L4610">
        <v>231283.68</v>
      </c>
      <c r="M4610">
        <v>144434.51999999999</v>
      </c>
      <c r="N4610">
        <v>86849.16</v>
      </c>
    </row>
    <row r="4611" spans="1:14">
      <c r="A4611" t="s">
        <v>40</v>
      </c>
      <c r="B4611" t="s">
        <v>189</v>
      </c>
      <c r="C4611" t="s">
        <v>16</v>
      </c>
      <c r="D4611" t="s">
        <v>17</v>
      </c>
      <c r="E4611" t="s">
        <v>29</v>
      </c>
      <c r="F4611" s="18">
        <v>42156</v>
      </c>
      <c r="G4611">
        <v>577840793</v>
      </c>
      <c r="H4611" s="18">
        <v>42194</v>
      </c>
      <c r="I4611">
        <v>4786</v>
      </c>
      <c r="J4611">
        <v>255.28</v>
      </c>
      <c r="K4611">
        <v>159.41999999999999</v>
      </c>
      <c r="L4611">
        <v>1221770.08</v>
      </c>
      <c r="M4611">
        <v>762984.12</v>
      </c>
      <c r="N4611">
        <v>458785.96</v>
      </c>
    </row>
    <row r="4612" spans="1:14">
      <c r="A4612" t="s">
        <v>40</v>
      </c>
      <c r="B4612" t="s">
        <v>156</v>
      </c>
      <c r="C4612" t="s">
        <v>28</v>
      </c>
      <c r="D4612" t="s">
        <v>17</v>
      </c>
      <c r="E4612" t="s">
        <v>37</v>
      </c>
      <c r="F4612" s="18">
        <v>42439</v>
      </c>
      <c r="G4612">
        <v>901903569</v>
      </c>
      <c r="H4612" s="18">
        <v>42448</v>
      </c>
      <c r="I4612">
        <v>2163</v>
      </c>
      <c r="J4612">
        <v>205.7</v>
      </c>
      <c r="K4612">
        <v>117.11</v>
      </c>
      <c r="L4612">
        <v>444929.1</v>
      </c>
      <c r="M4612">
        <v>253308.93</v>
      </c>
      <c r="N4612">
        <v>191620.17</v>
      </c>
    </row>
    <row r="4613" spans="1:14">
      <c r="A4613" t="s">
        <v>26</v>
      </c>
      <c r="B4613" t="s">
        <v>107</v>
      </c>
      <c r="C4613" t="s">
        <v>16</v>
      </c>
      <c r="D4613" t="s">
        <v>17</v>
      </c>
      <c r="E4613" t="s">
        <v>18</v>
      </c>
      <c r="F4613" s="18">
        <v>42491</v>
      </c>
      <c r="G4613">
        <v>789108741</v>
      </c>
      <c r="H4613" s="18">
        <v>42504</v>
      </c>
      <c r="I4613">
        <v>3667</v>
      </c>
      <c r="J4613">
        <v>255.28</v>
      </c>
      <c r="K4613">
        <v>159.41999999999999</v>
      </c>
      <c r="L4613">
        <v>936111.76</v>
      </c>
      <c r="M4613">
        <v>584593.14</v>
      </c>
      <c r="N4613">
        <v>351518.62</v>
      </c>
    </row>
    <row r="4614" spans="1:14">
      <c r="A4614" t="s">
        <v>34</v>
      </c>
      <c r="B4614" t="s">
        <v>212</v>
      </c>
      <c r="C4614" t="s">
        <v>28</v>
      </c>
      <c r="D4614" t="s">
        <v>21</v>
      </c>
      <c r="E4614" t="s">
        <v>29</v>
      </c>
      <c r="F4614" s="18">
        <v>42851</v>
      </c>
      <c r="G4614">
        <v>166067636</v>
      </c>
      <c r="H4614" s="18">
        <v>42888</v>
      </c>
      <c r="I4614">
        <v>1959</v>
      </c>
      <c r="J4614">
        <v>205.7</v>
      </c>
      <c r="K4614">
        <v>117.11</v>
      </c>
      <c r="L4614">
        <v>402966.3</v>
      </c>
      <c r="M4614">
        <v>229418.49</v>
      </c>
      <c r="N4614">
        <v>173547.81</v>
      </c>
    </row>
    <row r="4615" spans="1:14">
      <c r="A4615" t="s">
        <v>26</v>
      </c>
      <c r="B4615" t="s">
        <v>87</v>
      </c>
      <c r="C4615" t="s">
        <v>28</v>
      </c>
      <c r="D4615" t="s">
        <v>21</v>
      </c>
      <c r="E4615" t="s">
        <v>18</v>
      </c>
      <c r="F4615" s="18">
        <v>40293</v>
      </c>
      <c r="G4615">
        <v>829704082</v>
      </c>
      <c r="H4615" s="18">
        <v>40300</v>
      </c>
      <c r="I4615">
        <v>6730</v>
      </c>
      <c r="J4615">
        <v>205.7</v>
      </c>
      <c r="K4615">
        <v>117.11</v>
      </c>
      <c r="L4615">
        <v>1384361</v>
      </c>
      <c r="M4615">
        <v>788150.3</v>
      </c>
      <c r="N4615">
        <v>596210.69999999995</v>
      </c>
    </row>
    <row r="4616" spans="1:14">
      <c r="A4616" t="s">
        <v>31</v>
      </c>
      <c r="B4616" t="s">
        <v>145</v>
      </c>
      <c r="C4616" t="s">
        <v>59</v>
      </c>
      <c r="D4616" t="s">
        <v>21</v>
      </c>
      <c r="E4616" t="s">
        <v>18</v>
      </c>
      <c r="F4616" s="18">
        <v>40282</v>
      </c>
      <c r="G4616">
        <v>597254407</v>
      </c>
      <c r="H4616" s="18">
        <v>40293</v>
      </c>
      <c r="I4616">
        <v>9706</v>
      </c>
      <c r="J4616">
        <v>9.33</v>
      </c>
      <c r="K4616">
        <v>6.92</v>
      </c>
      <c r="L4616">
        <v>90556.98</v>
      </c>
      <c r="M4616">
        <v>67165.52</v>
      </c>
      <c r="N4616">
        <v>23391.46</v>
      </c>
    </row>
    <row r="4617" spans="1:14">
      <c r="A4617" t="s">
        <v>26</v>
      </c>
      <c r="B4617" t="s">
        <v>183</v>
      </c>
      <c r="C4617" t="s">
        <v>16</v>
      </c>
      <c r="D4617" t="s">
        <v>17</v>
      </c>
      <c r="E4617" t="s">
        <v>37</v>
      </c>
      <c r="F4617" s="18">
        <v>41753</v>
      </c>
      <c r="G4617">
        <v>956267440</v>
      </c>
      <c r="H4617" s="18">
        <v>41780</v>
      </c>
      <c r="I4617">
        <v>9641</v>
      </c>
      <c r="J4617">
        <v>255.28</v>
      </c>
      <c r="K4617">
        <v>159.41999999999999</v>
      </c>
      <c r="L4617">
        <v>2461154.48</v>
      </c>
      <c r="M4617">
        <v>1536968.22</v>
      </c>
      <c r="N4617">
        <v>924186.26</v>
      </c>
    </row>
    <row r="4618" spans="1:14">
      <c r="A4618" t="s">
        <v>40</v>
      </c>
      <c r="B4618" t="s">
        <v>214</v>
      </c>
      <c r="C4618" t="s">
        <v>43</v>
      </c>
      <c r="D4618" t="s">
        <v>17</v>
      </c>
      <c r="E4618" t="s">
        <v>22</v>
      </c>
      <c r="F4618" s="18">
        <v>41267</v>
      </c>
      <c r="G4618">
        <v>314604508</v>
      </c>
      <c r="H4618" s="18">
        <v>41313</v>
      </c>
      <c r="I4618">
        <v>7320</v>
      </c>
      <c r="J4618">
        <v>651.21</v>
      </c>
      <c r="K4618">
        <v>524.96</v>
      </c>
      <c r="L4618">
        <v>4766857.2</v>
      </c>
      <c r="M4618">
        <v>3842707.2</v>
      </c>
      <c r="N4618">
        <v>924150</v>
      </c>
    </row>
    <row r="4619" spans="1:14">
      <c r="A4619" t="s">
        <v>23</v>
      </c>
      <c r="B4619" t="s">
        <v>128</v>
      </c>
      <c r="C4619" t="s">
        <v>20</v>
      </c>
      <c r="D4619" t="s">
        <v>17</v>
      </c>
      <c r="E4619" t="s">
        <v>37</v>
      </c>
      <c r="F4619" s="18">
        <v>42689</v>
      </c>
      <c r="G4619">
        <v>750439441</v>
      </c>
      <c r="H4619" s="18">
        <v>42733</v>
      </c>
      <c r="I4619">
        <v>562</v>
      </c>
      <c r="J4619">
        <v>152.58000000000001</v>
      </c>
      <c r="K4619">
        <v>97.44</v>
      </c>
      <c r="L4619">
        <v>85749.96</v>
      </c>
      <c r="M4619">
        <v>54761.279999999999</v>
      </c>
      <c r="N4619">
        <v>30988.68</v>
      </c>
    </row>
    <row r="4620" spans="1:14">
      <c r="A4620" t="s">
        <v>23</v>
      </c>
      <c r="B4620" t="s">
        <v>132</v>
      </c>
      <c r="C4620" t="s">
        <v>59</v>
      </c>
      <c r="D4620" t="s">
        <v>21</v>
      </c>
      <c r="E4620" t="s">
        <v>22</v>
      </c>
      <c r="F4620" s="18">
        <v>41972</v>
      </c>
      <c r="G4620">
        <v>362258565</v>
      </c>
      <c r="H4620" s="18">
        <v>41987</v>
      </c>
      <c r="I4620">
        <v>9214</v>
      </c>
      <c r="J4620">
        <v>9.33</v>
      </c>
      <c r="K4620">
        <v>6.92</v>
      </c>
      <c r="L4620">
        <v>85966.62</v>
      </c>
      <c r="M4620">
        <v>63760.88</v>
      </c>
      <c r="N4620">
        <v>22205.74</v>
      </c>
    </row>
    <row r="4621" spans="1:14">
      <c r="A4621" t="s">
        <v>40</v>
      </c>
      <c r="B4621" t="s">
        <v>101</v>
      </c>
      <c r="C4621" t="s">
        <v>79</v>
      </c>
      <c r="D4621" t="s">
        <v>17</v>
      </c>
      <c r="E4621" t="s">
        <v>22</v>
      </c>
      <c r="F4621" s="18">
        <v>42377</v>
      </c>
      <c r="G4621">
        <v>918860709</v>
      </c>
      <c r="H4621" s="18">
        <v>42416</v>
      </c>
      <c r="I4621">
        <v>158</v>
      </c>
      <c r="J4621">
        <v>668.27</v>
      </c>
      <c r="K4621">
        <v>502.54</v>
      </c>
      <c r="L4621">
        <v>105586.66</v>
      </c>
      <c r="M4621">
        <v>79401.320000000007</v>
      </c>
      <c r="N4621">
        <v>26185.34</v>
      </c>
    </row>
    <row r="4622" spans="1:14">
      <c r="A4622" t="s">
        <v>23</v>
      </c>
      <c r="B4622" t="s">
        <v>198</v>
      </c>
      <c r="C4622" t="s">
        <v>28</v>
      </c>
      <c r="D4622" t="s">
        <v>17</v>
      </c>
      <c r="E4622" t="s">
        <v>37</v>
      </c>
      <c r="F4622" s="18">
        <v>42018</v>
      </c>
      <c r="G4622">
        <v>209357202</v>
      </c>
      <c r="H4622" s="18">
        <v>42026</v>
      </c>
      <c r="I4622">
        <v>2303</v>
      </c>
      <c r="J4622">
        <v>205.7</v>
      </c>
      <c r="K4622">
        <v>117.11</v>
      </c>
      <c r="L4622">
        <v>473727.1</v>
      </c>
      <c r="M4622">
        <v>269704.33</v>
      </c>
      <c r="N4622">
        <v>204022.77</v>
      </c>
    </row>
    <row r="4623" spans="1:14">
      <c r="A4623" t="s">
        <v>26</v>
      </c>
      <c r="B4623" t="s">
        <v>146</v>
      </c>
      <c r="C4623" t="s">
        <v>43</v>
      </c>
      <c r="D4623" t="s">
        <v>17</v>
      </c>
      <c r="E4623" t="s">
        <v>29</v>
      </c>
      <c r="F4623" s="18">
        <v>40784</v>
      </c>
      <c r="G4623">
        <v>593171870</v>
      </c>
      <c r="H4623" s="18">
        <v>40790</v>
      </c>
      <c r="I4623">
        <v>1593</v>
      </c>
      <c r="J4623">
        <v>651.21</v>
      </c>
      <c r="K4623">
        <v>524.96</v>
      </c>
      <c r="L4623">
        <v>1037377.53</v>
      </c>
      <c r="M4623">
        <v>836261.28</v>
      </c>
      <c r="N4623">
        <v>201116.25</v>
      </c>
    </row>
    <row r="4624" spans="1:14">
      <c r="A4624" t="s">
        <v>23</v>
      </c>
      <c r="B4624" t="s">
        <v>110</v>
      </c>
      <c r="C4624" t="s">
        <v>45</v>
      </c>
      <c r="D4624" t="s">
        <v>21</v>
      </c>
      <c r="E4624" t="s">
        <v>29</v>
      </c>
      <c r="F4624" s="18">
        <v>41718</v>
      </c>
      <c r="G4624">
        <v>450041043</v>
      </c>
      <c r="H4624" s="18">
        <v>41745</v>
      </c>
      <c r="I4624">
        <v>6000</v>
      </c>
      <c r="J4624">
        <v>437.2</v>
      </c>
      <c r="K4624">
        <v>263.33</v>
      </c>
      <c r="L4624">
        <v>2623200</v>
      </c>
      <c r="M4624">
        <v>1579980</v>
      </c>
      <c r="N4624">
        <v>1043220</v>
      </c>
    </row>
    <row r="4625" spans="1:14">
      <c r="A4625" t="s">
        <v>14</v>
      </c>
      <c r="B4625" t="s">
        <v>62</v>
      </c>
      <c r="C4625" t="s">
        <v>43</v>
      </c>
      <c r="D4625" t="s">
        <v>21</v>
      </c>
      <c r="E4625" t="s">
        <v>29</v>
      </c>
      <c r="F4625" s="18">
        <v>41337</v>
      </c>
      <c r="G4625">
        <v>930013549</v>
      </c>
      <c r="H4625" s="18">
        <v>41340</v>
      </c>
      <c r="I4625">
        <v>531</v>
      </c>
      <c r="J4625">
        <v>651.21</v>
      </c>
      <c r="K4625">
        <v>524.96</v>
      </c>
      <c r="L4625">
        <v>345792.51</v>
      </c>
      <c r="M4625">
        <v>278753.76</v>
      </c>
      <c r="N4625">
        <v>67038.75</v>
      </c>
    </row>
    <row r="4626" spans="1:14">
      <c r="A4626" t="s">
        <v>23</v>
      </c>
      <c r="B4626" t="s">
        <v>198</v>
      </c>
      <c r="C4626" t="s">
        <v>43</v>
      </c>
      <c r="D4626" t="s">
        <v>17</v>
      </c>
      <c r="E4626" t="s">
        <v>37</v>
      </c>
      <c r="F4626" s="18">
        <v>42078</v>
      </c>
      <c r="G4626">
        <v>103450715</v>
      </c>
      <c r="H4626" s="18">
        <v>42112</v>
      </c>
      <c r="I4626">
        <v>2220</v>
      </c>
      <c r="J4626">
        <v>651.21</v>
      </c>
      <c r="K4626">
        <v>524.96</v>
      </c>
      <c r="L4626">
        <v>1445686.2</v>
      </c>
      <c r="M4626">
        <v>1165411.2</v>
      </c>
      <c r="N4626">
        <v>280275</v>
      </c>
    </row>
    <row r="4627" spans="1:14">
      <c r="A4627" t="s">
        <v>14</v>
      </c>
      <c r="B4627" t="s">
        <v>62</v>
      </c>
      <c r="C4627" t="s">
        <v>16</v>
      </c>
      <c r="D4627" t="s">
        <v>17</v>
      </c>
      <c r="E4627" t="s">
        <v>37</v>
      </c>
      <c r="F4627" s="18">
        <v>42619</v>
      </c>
      <c r="G4627">
        <v>611026370</v>
      </c>
      <c r="H4627" s="18">
        <v>42620</v>
      </c>
      <c r="I4627">
        <v>5136</v>
      </c>
      <c r="J4627">
        <v>255.28</v>
      </c>
      <c r="K4627">
        <v>159.41999999999999</v>
      </c>
      <c r="L4627">
        <v>1311118.08</v>
      </c>
      <c r="M4627">
        <v>818781.12</v>
      </c>
      <c r="N4627">
        <v>492336.96</v>
      </c>
    </row>
    <row r="4628" spans="1:14">
      <c r="A4628" t="s">
        <v>26</v>
      </c>
      <c r="B4628" t="s">
        <v>146</v>
      </c>
      <c r="C4628" t="s">
        <v>43</v>
      </c>
      <c r="D4628" t="s">
        <v>17</v>
      </c>
      <c r="E4628" t="s">
        <v>22</v>
      </c>
      <c r="F4628" s="18">
        <v>42027</v>
      </c>
      <c r="G4628">
        <v>213726842</v>
      </c>
      <c r="H4628" s="18">
        <v>42032</v>
      </c>
      <c r="I4628">
        <v>5377</v>
      </c>
      <c r="J4628">
        <v>651.21</v>
      </c>
      <c r="K4628">
        <v>524.96</v>
      </c>
      <c r="L4628">
        <v>3501556.17</v>
      </c>
      <c r="M4628">
        <v>2822709.92</v>
      </c>
      <c r="N4628">
        <v>678846.25</v>
      </c>
    </row>
    <row r="4629" spans="1:14">
      <c r="A4629" t="s">
        <v>40</v>
      </c>
      <c r="B4629" t="s">
        <v>78</v>
      </c>
      <c r="C4629" t="s">
        <v>59</v>
      </c>
      <c r="D4629" t="s">
        <v>21</v>
      </c>
      <c r="E4629" t="s">
        <v>18</v>
      </c>
      <c r="F4629" s="18">
        <v>41141</v>
      </c>
      <c r="G4629">
        <v>342850959</v>
      </c>
      <c r="H4629" s="18">
        <v>41173</v>
      </c>
      <c r="I4629">
        <v>6072</v>
      </c>
      <c r="J4629">
        <v>9.33</v>
      </c>
      <c r="K4629">
        <v>6.92</v>
      </c>
      <c r="L4629">
        <v>56651.76</v>
      </c>
      <c r="M4629">
        <v>42018.239999999998</v>
      </c>
      <c r="N4629">
        <v>14633.52</v>
      </c>
    </row>
    <row r="4630" spans="1:14">
      <c r="A4630" t="s">
        <v>31</v>
      </c>
      <c r="B4630" t="s">
        <v>172</v>
      </c>
      <c r="C4630" t="s">
        <v>33</v>
      </c>
      <c r="D4630" t="s">
        <v>21</v>
      </c>
      <c r="E4630" t="s">
        <v>37</v>
      </c>
      <c r="F4630" s="18">
        <v>41188</v>
      </c>
      <c r="G4630">
        <v>250010049</v>
      </c>
      <c r="H4630" s="18">
        <v>41218</v>
      </c>
      <c r="I4630">
        <v>2384</v>
      </c>
      <c r="J4630">
        <v>81.73</v>
      </c>
      <c r="K4630">
        <v>56.67</v>
      </c>
      <c r="L4630">
        <v>194844.32</v>
      </c>
      <c r="M4630">
        <v>135101.28</v>
      </c>
      <c r="N4630">
        <v>59743.040000000001</v>
      </c>
    </row>
    <row r="4631" spans="1:14">
      <c r="A4631" t="s">
        <v>31</v>
      </c>
      <c r="B4631" t="s">
        <v>56</v>
      </c>
      <c r="C4631" t="s">
        <v>25</v>
      </c>
      <c r="D4631" t="s">
        <v>21</v>
      </c>
      <c r="E4631" t="s">
        <v>22</v>
      </c>
      <c r="F4631" s="18">
        <v>42401</v>
      </c>
      <c r="G4631">
        <v>157127940</v>
      </c>
      <c r="H4631" s="18">
        <v>42440</v>
      </c>
      <c r="I4631">
        <v>6504</v>
      </c>
      <c r="J4631">
        <v>47.45</v>
      </c>
      <c r="K4631">
        <v>31.79</v>
      </c>
      <c r="L4631">
        <v>308614.8</v>
      </c>
      <c r="M4631">
        <v>206762.16</v>
      </c>
      <c r="N4631">
        <v>101852.64</v>
      </c>
    </row>
    <row r="4632" spans="1:14">
      <c r="A4632" t="s">
        <v>40</v>
      </c>
      <c r="B4632" t="s">
        <v>167</v>
      </c>
      <c r="C4632" t="s">
        <v>28</v>
      </c>
      <c r="D4632" t="s">
        <v>17</v>
      </c>
      <c r="E4632" t="s">
        <v>18</v>
      </c>
      <c r="F4632" s="18">
        <v>42639</v>
      </c>
      <c r="G4632">
        <v>806440961</v>
      </c>
      <c r="H4632" s="18">
        <v>42647</v>
      </c>
      <c r="I4632">
        <v>2656</v>
      </c>
      <c r="J4632">
        <v>205.7</v>
      </c>
      <c r="K4632">
        <v>117.11</v>
      </c>
      <c r="L4632">
        <v>546339.19999999995</v>
      </c>
      <c r="M4632">
        <v>311044.15999999997</v>
      </c>
      <c r="N4632">
        <v>235295.04</v>
      </c>
    </row>
    <row r="4633" spans="1:14">
      <c r="A4633" t="s">
        <v>34</v>
      </c>
      <c r="B4633" t="s">
        <v>215</v>
      </c>
      <c r="C4633" t="s">
        <v>50</v>
      </c>
      <c r="D4633" t="s">
        <v>21</v>
      </c>
      <c r="E4633" t="s">
        <v>22</v>
      </c>
      <c r="F4633" s="18">
        <v>41529</v>
      </c>
      <c r="G4633">
        <v>310497939</v>
      </c>
      <c r="H4633" s="18">
        <v>41558</v>
      </c>
      <c r="I4633">
        <v>2095</v>
      </c>
      <c r="J4633">
        <v>421.89</v>
      </c>
      <c r="K4633">
        <v>364.69</v>
      </c>
      <c r="L4633">
        <v>883859.55</v>
      </c>
      <c r="M4633">
        <v>764025.55</v>
      </c>
      <c r="N4633">
        <v>119834</v>
      </c>
    </row>
    <row r="4634" spans="1:14">
      <c r="A4634" t="s">
        <v>34</v>
      </c>
      <c r="B4634" t="s">
        <v>60</v>
      </c>
      <c r="C4634" t="s">
        <v>20</v>
      </c>
      <c r="D4634" t="s">
        <v>17</v>
      </c>
      <c r="E4634" t="s">
        <v>22</v>
      </c>
      <c r="F4634" s="18">
        <v>41854</v>
      </c>
      <c r="G4634">
        <v>902160203</v>
      </c>
      <c r="H4634" s="18">
        <v>41858</v>
      </c>
      <c r="I4634">
        <v>8107</v>
      </c>
      <c r="J4634">
        <v>152.58000000000001</v>
      </c>
      <c r="K4634">
        <v>97.44</v>
      </c>
      <c r="L4634">
        <v>1236966.06</v>
      </c>
      <c r="M4634">
        <v>789946.08</v>
      </c>
      <c r="N4634">
        <v>447019.98</v>
      </c>
    </row>
    <row r="4635" spans="1:14">
      <c r="A4635" t="s">
        <v>23</v>
      </c>
      <c r="B4635" t="s">
        <v>70</v>
      </c>
      <c r="C4635" t="s">
        <v>59</v>
      </c>
      <c r="D4635" t="s">
        <v>17</v>
      </c>
      <c r="E4635" t="s">
        <v>18</v>
      </c>
      <c r="F4635" s="18">
        <v>42638</v>
      </c>
      <c r="G4635">
        <v>384601581</v>
      </c>
      <c r="H4635" s="18">
        <v>42662</v>
      </c>
      <c r="I4635">
        <v>1009</v>
      </c>
      <c r="J4635">
        <v>9.33</v>
      </c>
      <c r="K4635">
        <v>6.92</v>
      </c>
      <c r="L4635">
        <v>9413.9699999999993</v>
      </c>
      <c r="M4635">
        <v>6982.28</v>
      </c>
      <c r="N4635">
        <v>2431.69</v>
      </c>
    </row>
    <row r="4636" spans="1:14">
      <c r="A4636" t="s">
        <v>14</v>
      </c>
      <c r="B4636" t="s">
        <v>185</v>
      </c>
      <c r="C4636" t="s">
        <v>50</v>
      </c>
      <c r="D4636" t="s">
        <v>17</v>
      </c>
      <c r="E4636" t="s">
        <v>18</v>
      </c>
      <c r="F4636" s="18">
        <v>40529</v>
      </c>
      <c r="G4636">
        <v>681308400</v>
      </c>
      <c r="H4636" s="18">
        <v>40573</v>
      </c>
      <c r="I4636">
        <v>3151</v>
      </c>
      <c r="J4636">
        <v>421.89</v>
      </c>
      <c r="K4636">
        <v>364.69</v>
      </c>
      <c r="L4636">
        <v>1329375.3899999999</v>
      </c>
      <c r="M4636">
        <v>1149138.19</v>
      </c>
      <c r="N4636">
        <v>180237.2</v>
      </c>
    </row>
    <row r="4637" spans="1:14">
      <c r="A4637" t="s">
        <v>23</v>
      </c>
      <c r="B4637" t="s">
        <v>138</v>
      </c>
      <c r="C4637" t="s">
        <v>71</v>
      </c>
      <c r="D4637" t="s">
        <v>17</v>
      </c>
      <c r="E4637" t="s">
        <v>29</v>
      </c>
      <c r="F4637" s="18">
        <v>42241</v>
      </c>
      <c r="G4637">
        <v>186079490</v>
      </c>
      <c r="H4637" s="18">
        <v>42245</v>
      </c>
      <c r="I4637">
        <v>3911</v>
      </c>
      <c r="J4637">
        <v>154.06</v>
      </c>
      <c r="K4637">
        <v>90.93</v>
      </c>
      <c r="L4637">
        <v>602528.66</v>
      </c>
      <c r="M4637">
        <v>355627.23</v>
      </c>
      <c r="N4637">
        <v>246901.43</v>
      </c>
    </row>
    <row r="4638" spans="1:14">
      <c r="A4638" t="s">
        <v>23</v>
      </c>
      <c r="B4638" t="s">
        <v>52</v>
      </c>
      <c r="C4638" t="s">
        <v>43</v>
      </c>
      <c r="D4638" t="s">
        <v>17</v>
      </c>
      <c r="E4638" t="s">
        <v>18</v>
      </c>
      <c r="F4638" s="18">
        <v>41051</v>
      </c>
      <c r="G4638">
        <v>513026177</v>
      </c>
      <c r="H4638" s="18">
        <v>41065</v>
      </c>
      <c r="I4638">
        <v>4701</v>
      </c>
      <c r="J4638">
        <v>651.21</v>
      </c>
      <c r="K4638">
        <v>524.96</v>
      </c>
      <c r="L4638">
        <v>3061338.21</v>
      </c>
      <c r="M4638">
        <v>2467836.96</v>
      </c>
      <c r="N4638">
        <v>593501.25</v>
      </c>
    </row>
    <row r="4639" spans="1:14">
      <c r="A4639" t="s">
        <v>14</v>
      </c>
      <c r="B4639" t="s">
        <v>64</v>
      </c>
      <c r="C4639" t="s">
        <v>43</v>
      </c>
      <c r="D4639" t="s">
        <v>17</v>
      </c>
      <c r="E4639" t="s">
        <v>37</v>
      </c>
      <c r="F4639" s="18">
        <v>40305</v>
      </c>
      <c r="G4639">
        <v>646572291</v>
      </c>
      <c r="H4639" s="18">
        <v>40321</v>
      </c>
      <c r="I4639">
        <v>3964</v>
      </c>
      <c r="J4639">
        <v>651.21</v>
      </c>
      <c r="K4639">
        <v>524.96</v>
      </c>
      <c r="L4639">
        <v>2581396.44</v>
      </c>
      <c r="M4639">
        <v>2080941.44</v>
      </c>
      <c r="N4639">
        <v>500455</v>
      </c>
    </row>
    <row r="4640" spans="1:14">
      <c r="A4640" t="s">
        <v>31</v>
      </c>
      <c r="B4640" t="s">
        <v>133</v>
      </c>
      <c r="C4640" t="s">
        <v>36</v>
      </c>
      <c r="D4640" t="s">
        <v>21</v>
      </c>
      <c r="E4640" t="s">
        <v>29</v>
      </c>
      <c r="F4640" s="18">
        <v>40969</v>
      </c>
      <c r="G4640">
        <v>991454160</v>
      </c>
      <c r="H4640" s="18">
        <v>40987</v>
      </c>
      <c r="I4640">
        <v>2173</v>
      </c>
      <c r="J4640">
        <v>109.28</v>
      </c>
      <c r="K4640">
        <v>35.840000000000003</v>
      </c>
      <c r="L4640">
        <v>237465.44</v>
      </c>
      <c r="M4640">
        <v>77880.320000000007</v>
      </c>
      <c r="N4640">
        <v>159585.12</v>
      </c>
    </row>
    <row r="4641" spans="1:14">
      <c r="A4641" t="s">
        <v>23</v>
      </c>
      <c r="B4641" t="s">
        <v>120</v>
      </c>
      <c r="C4641" t="s">
        <v>16</v>
      </c>
      <c r="D4641" t="s">
        <v>21</v>
      </c>
      <c r="E4641" t="s">
        <v>29</v>
      </c>
      <c r="F4641" s="18">
        <v>40253</v>
      </c>
      <c r="G4641">
        <v>222720611</v>
      </c>
      <c r="H4641" s="18">
        <v>40269</v>
      </c>
      <c r="I4641">
        <v>6833</v>
      </c>
      <c r="J4641">
        <v>255.28</v>
      </c>
      <c r="K4641">
        <v>159.41999999999999</v>
      </c>
      <c r="L4641">
        <v>1744328.24</v>
      </c>
      <c r="M4641">
        <v>1089316.8600000001</v>
      </c>
      <c r="N4641">
        <v>655011.38</v>
      </c>
    </row>
    <row r="4642" spans="1:14">
      <c r="A4642" t="s">
        <v>53</v>
      </c>
      <c r="B4642" t="s">
        <v>54</v>
      </c>
      <c r="C4642" t="s">
        <v>43</v>
      </c>
      <c r="D4642" t="s">
        <v>21</v>
      </c>
      <c r="E4642" t="s">
        <v>37</v>
      </c>
      <c r="F4642" s="18">
        <v>41287</v>
      </c>
      <c r="G4642">
        <v>235732972</v>
      </c>
      <c r="H4642" s="18">
        <v>41305</v>
      </c>
      <c r="I4642">
        <v>7480</v>
      </c>
      <c r="J4642">
        <v>651.21</v>
      </c>
      <c r="K4642">
        <v>524.96</v>
      </c>
      <c r="L4642">
        <v>4871050.8</v>
      </c>
      <c r="M4642">
        <v>3926700.8</v>
      </c>
      <c r="N4642">
        <v>944350</v>
      </c>
    </row>
    <row r="4643" spans="1:14">
      <c r="A4643" t="s">
        <v>31</v>
      </c>
      <c r="B4643" t="s">
        <v>145</v>
      </c>
      <c r="C4643" t="s">
        <v>43</v>
      </c>
      <c r="D4643" t="s">
        <v>17</v>
      </c>
      <c r="E4643" t="s">
        <v>29</v>
      </c>
      <c r="F4643" s="18">
        <v>40673</v>
      </c>
      <c r="G4643">
        <v>296165072</v>
      </c>
      <c r="H4643" s="18">
        <v>40696</v>
      </c>
      <c r="I4643">
        <v>681</v>
      </c>
      <c r="J4643">
        <v>651.21</v>
      </c>
      <c r="K4643">
        <v>524.96</v>
      </c>
      <c r="L4643">
        <v>443474.01</v>
      </c>
      <c r="M4643">
        <v>357497.76</v>
      </c>
      <c r="N4643">
        <v>85976.25</v>
      </c>
    </row>
    <row r="4644" spans="1:14">
      <c r="A4644" t="s">
        <v>40</v>
      </c>
      <c r="B4644" t="s">
        <v>216</v>
      </c>
      <c r="C4644" t="s">
        <v>28</v>
      </c>
      <c r="D4644" t="s">
        <v>17</v>
      </c>
      <c r="E4644" t="s">
        <v>29</v>
      </c>
      <c r="F4644" s="18">
        <v>40935</v>
      </c>
      <c r="G4644">
        <v>190003240</v>
      </c>
      <c r="H4644" s="18">
        <v>40976</v>
      </c>
      <c r="I4644">
        <v>5036</v>
      </c>
      <c r="J4644">
        <v>205.7</v>
      </c>
      <c r="K4644">
        <v>117.11</v>
      </c>
      <c r="L4644">
        <v>1035905.2</v>
      </c>
      <c r="M4644">
        <v>589765.96</v>
      </c>
      <c r="N4644">
        <v>446139.24</v>
      </c>
    </row>
    <row r="4645" spans="1:14">
      <c r="A4645" t="s">
        <v>14</v>
      </c>
      <c r="B4645" t="s">
        <v>115</v>
      </c>
      <c r="C4645" t="s">
        <v>36</v>
      </c>
      <c r="D4645" t="s">
        <v>17</v>
      </c>
      <c r="E4645" t="s">
        <v>18</v>
      </c>
      <c r="F4645" s="18">
        <v>40838</v>
      </c>
      <c r="G4645">
        <v>673546302</v>
      </c>
      <c r="H4645" s="18">
        <v>40858</v>
      </c>
      <c r="I4645">
        <v>6173</v>
      </c>
      <c r="J4645">
        <v>109.28</v>
      </c>
      <c r="K4645">
        <v>35.840000000000003</v>
      </c>
      <c r="L4645">
        <v>674585.44</v>
      </c>
      <c r="M4645">
        <v>221240.32000000001</v>
      </c>
      <c r="N4645">
        <v>453345.12</v>
      </c>
    </row>
    <row r="4646" spans="1:14">
      <c r="A4646" t="s">
        <v>26</v>
      </c>
      <c r="B4646" t="s">
        <v>122</v>
      </c>
      <c r="C4646" t="s">
        <v>45</v>
      </c>
      <c r="D4646" t="s">
        <v>17</v>
      </c>
      <c r="E4646" t="s">
        <v>29</v>
      </c>
      <c r="F4646" s="18">
        <v>42301</v>
      </c>
      <c r="G4646">
        <v>323405587</v>
      </c>
      <c r="H4646" s="18">
        <v>42325</v>
      </c>
      <c r="I4646">
        <v>1755</v>
      </c>
      <c r="J4646">
        <v>437.2</v>
      </c>
      <c r="K4646">
        <v>263.33</v>
      </c>
      <c r="L4646">
        <v>767286</v>
      </c>
      <c r="M4646">
        <v>462144.15</v>
      </c>
      <c r="N4646">
        <v>305141.84999999998</v>
      </c>
    </row>
    <row r="4647" spans="1:14">
      <c r="A4647" t="s">
        <v>14</v>
      </c>
      <c r="B4647" t="s">
        <v>185</v>
      </c>
      <c r="C4647" t="s">
        <v>79</v>
      </c>
      <c r="D4647" t="s">
        <v>21</v>
      </c>
      <c r="E4647" t="s">
        <v>29</v>
      </c>
      <c r="F4647" s="18">
        <v>40717</v>
      </c>
      <c r="G4647">
        <v>486504924</v>
      </c>
      <c r="H4647" s="18">
        <v>40719</v>
      </c>
      <c r="I4647">
        <v>6473</v>
      </c>
      <c r="J4647">
        <v>668.27</v>
      </c>
      <c r="K4647">
        <v>502.54</v>
      </c>
      <c r="L4647">
        <v>4325711.71</v>
      </c>
      <c r="M4647">
        <v>3252941.42</v>
      </c>
      <c r="N4647">
        <v>1072770.29</v>
      </c>
    </row>
    <row r="4648" spans="1:14">
      <c r="A4648" t="s">
        <v>31</v>
      </c>
      <c r="B4648" t="s">
        <v>202</v>
      </c>
      <c r="C4648" t="s">
        <v>20</v>
      </c>
      <c r="D4648" t="s">
        <v>17</v>
      </c>
      <c r="E4648" t="s">
        <v>37</v>
      </c>
      <c r="F4648" s="18">
        <v>42932</v>
      </c>
      <c r="G4648">
        <v>330080640</v>
      </c>
      <c r="H4648" s="18">
        <v>42951</v>
      </c>
      <c r="I4648">
        <v>7051</v>
      </c>
      <c r="J4648">
        <v>152.58000000000001</v>
      </c>
      <c r="K4648">
        <v>97.44</v>
      </c>
      <c r="L4648">
        <v>1075841.58</v>
      </c>
      <c r="M4648">
        <v>687049.44</v>
      </c>
      <c r="N4648">
        <v>388792.14</v>
      </c>
    </row>
    <row r="4649" spans="1:14">
      <c r="A4649" t="s">
        <v>23</v>
      </c>
      <c r="B4649" t="s">
        <v>38</v>
      </c>
      <c r="C4649" t="s">
        <v>79</v>
      </c>
      <c r="D4649" t="s">
        <v>21</v>
      </c>
      <c r="E4649" t="s">
        <v>18</v>
      </c>
      <c r="F4649" s="18">
        <v>40969</v>
      </c>
      <c r="G4649">
        <v>891681563</v>
      </c>
      <c r="H4649" s="18">
        <v>40995</v>
      </c>
      <c r="I4649">
        <v>7245</v>
      </c>
      <c r="J4649">
        <v>668.27</v>
      </c>
      <c r="K4649">
        <v>502.54</v>
      </c>
      <c r="L4649">
        <v>4841616.1500000004</v>
      </c>
      <c r="M4649">
        <v>3640902.3</v>
      </c>
      <c r="N4649">
        <v>1200713.8500000001</v>
      </c>
    </row>
    <row r="4650" spans="1:14">
      <c r="A4650" t="s">
        <v>23</v>
      </c>
      <c r="B4650" t="s">
        <v>147</v>
      </c>
      <c r="C4650" t="s">
        <v>25</v>
      </c>
      <c r="D4650" t="s">
        <v>21</v>
      </c>
      <c r="E4650" t="s">
        <v>18</v>
      </c>
      <c r="F4650" s="18">
        <v>41068</v>
      </c>
      <c r="G4650">
        <v>129169023</v>
      </c>
      <c r="H4650" s="18">
        <v>41108</v>
      </c>
      <c r="I4650">
        <v>2839</v>
      </c>
      <c r="J4650">
        <v>47.45</v>
      </c>
      <c r="K4650">
        <v>31.79</v>
      </c>
      <c r="L4650">
        <v>134710.54999999999</v>
      </c>
      <c r="M4650">
        <v>90251.81</v>
      </c>
      <c r="N4650">
        <v>44458.74</v>
      </c>
    </row>
    <row r="4651" spans="1:14">
      <c r="A4651" t="s">
        <v>31</v>
      </c>
      <c r="B4651" t="s">
        <v>172</v>
      </c>
      <c r="C4651" t="s">
        <v>45</v>
      </c>
      <c r="D4651" t="s">
        <v>21</v>
      </c>
      <c r="E4651" t="s">
        <v>29</v>
      </c>
      <c r="F4651" s="18">
        <v>40179</v>
      </c>
      <c r="G4651">
        <v>570716845</v>
      </c>
      <c r="H4651" s="18">
        <v>40191</v>
      </c>
      <c r="I4651">
        <v>6652</v>
      </c>
      <c r="J4651">
        <v>437.2</v>
      </c>
      <c r="K4651">
        <v>263.33</v>
      </c>
      <c r="L4651">
        <v>2908254.4</v>
      </c>
      <c r="M4651">
        <v>1751671.16</v>
      </c>
      <c r="N4651">
        <v>1156583.24</v>
      </c>
    </row>
    <row r="4652" spans="1:14">
      <c r="A4652" t="s">
        <v>23</v>
      </c>
      <c r="B4652" t="s">
        <v>168</v>
      </c>
      <c r="C4652" t="s">
        <v>28</v>
      </c>
      <c r="D4652" t="s">
        <v>17</v>
      </c>
      <c r="E4652" t="s">
        <v>22</v>
      </c>
      <c r="F4652" s="18">
        <v>41171</v>
      </c>
      <c r="G4652">
        <v>764811360</v>
      </c>
      <c r="H4652" s="18">
        <v>41182</v>
      </c>
      <c r="I4652">
        <v>3532</v>
      </c>
      <c r="J4652">
        <v>205.7</v>
      </c>
      <c r="K4652">
        <v>117.11</v>
      </c>
      <c r="L4652">
        <v>726532.4</v>
      </c>
      <c r="M4652">
        <v>413632.52</v>
      </c>
      <c r="N4652">
        <v>312899.88</v>
      </c>
    </row>
    <row r="4653" spans="1:14">
      <c r="A4653" t="s">
        <v>40</v>
      </c>
      <c r="B4653" t="s">
        <v>117</v>
      </c>
      <c r="C4653" t="s">
        <v>45</v>
      </c>
      <c r="D4653" t="s">
        <v>17</v>
      </c>
      <c r="E4653" t="s">
        <v>29</v>
      </c>
      <c r="F4653" s="18">
        <v>40388</v>
      </c>
      <c r="G4653">
        <v>230251395</v>
      </c>
      <c r="H4653" s="18">
        <v>40430</v>
      </c>
      <c r="I4653">
        <v>5359</v>
      </c>
      <c r="J4653">
        <v>437.2</v>
      </c>
      <c r="K4653">
        <v>263.33</v>
      </c>
      <c r="L4653">
        <v>2342954.7999999998</v>
      </c>
      <c r="M4653">
        <v>1411185.47</v>
      </c>
      <c r="N4653">
        <v>931769.33</v>
      </c>
    </row>
    <row r="4654" spans="1:14">
      <c r="A4654" t="s">
        <v>40</v>
      </c>
      <c r="B4654" t="s">
        <v>101</v>
      </c>
      <c r="C4654" t="s">
        <v>36</v>
      </c>
      <c r="D4654" t="s">
        <v>17</v>
      </c>
      <c r="E4654" t="s">
        <v>37</v>
      </c>
      <c r="F4654" s="18">
        <v>42862</v>
      </c>
      <c r="G4654">
        <v>806148278</v>
      </c>
      <c r="H4654" s="18">
        <v>42884</v>
      </c>
      <c r="I4654">
        <v>6045</v>
      </c>
      <c r="J4654">
        <v>109.28</v>
      </c>
      <c r="K4654">
        <v>35.840000000000003</v>
      </c>
      <c r="L4654">
        <v>660597.6</v>
      </c>
      <c r="M4654">
        <v>216652.79999999999</v>
      </c>
      <c r="N4654">
        <v>443944.8</v>
      </c>
    </row>
    <row r="4655" spans="1:14">
      <c r="A4655" t="s">
        <v>23</v>
      </c>
      <c r="B4655" t="s">
        <v>116</v>
      </c>
      <c r="C4655" t="s">
        <v>71</v>
      </c>
      <c r="D4655" t="s">
        <v>21</v>
      </c>
      <c r="E4655" t="s">
        <v>22</v>
      </c>
      <c r="F4655" s="18">
        <v>41564</v>
      </c>
      <c r="G4655">
        <v>801925837</v>
      </c>
      <c r="H4655" s="18">
        <v>41573</v>
      </c>
      <c r="I4655">
        <v>6531</v>
      </c>
      <c r="J4655">
        <v>154.06</v>
      </c>
      <c r="K4655">
        <v>90.93</v>
      </c>
      <c r="L4655">
        <v>1006165.86</v>
      </c>
      <c r="M4655">
        <v>593863.82999999996</v>
      </c>
      <c r="N4655">
        <v>412302.03</v>
      </c>
    </row>
    <row r="4656" spans="1:14">
      <c r="A4656" t="s">
        <v>40</v>
      </c>
      <c r="B4656" t="s">
        <v>213</v>
      </c>
      <c r="C4656" t="s">
        <v>28</v>
      </c>
      <c r="D4656" t="s">
        <v>21</v>
      </c>
      <c r="E4656" t="s">
        <v>18</v>
      </c>
      <c r="F4656" s="18">
        <v>40922</v>
      </c>
      <c r="G4656">
        <v>847320401</v>
      </c>
      <c r="H4656" s="18">
        <v>40946</v>
      </c>
      <c r="I4656">
        <v>9791</v>
      </c>
      <c r="J4656">
        <v>205.7</v>
      </c>
      <c r="K4656">
        <v>117.11</v>
      </c>
      <c r="L4656">
        <v>2014008.7</v>
      </c>
      <c r="M4656">
        <v>1146624.01</v>
      </c>
      <c r="N4656">
        <v>867384.69</v>
      </c>
    </row>
    <row r="4657" spans="1:14">
      <c r="A4657" t="s">
        <v>40</v>
      </c>
      <c r="B4657" t="s">
        <v>201</v>
      </c>
      <c r="C4657" t="s">
        <v>71</v>
      </c>
      <c r="D4657" t="s">
        <v>21</v>
      </c>
      <c r="E4657" t="s">
        <v>37</v>
      </c>
      <c r="F4657" s="18">
        <v>41601</v>
      </c>
      <c r="G4657">
        <v>742380797</v>
      </c>
      <c r="H4657" s="18">
        <v>41624</v>
      </c>
      <c r="I4657">
        <v>5830</v>
      </c>
      <c r="J4657">
        <v>154.06</v>
      </c>
      <c r="K4657">
        <v>90.93</v>
      </c>
      <c r="L4657">
        <v>898169.8</v>
      </c>
      <c r="M4657">
        <v>530121.9</v>
      </c>
      <c r="N4657">
        <v>368047.9</v>
      </c>
    </row>
    <row r="4658" spans="1:14">
      <c r="A4658" t="s">
        <v>40</v>
      </c>
      <c r="B4658" t="s">
        <v>156</v>
      </c>
      <c r="C4658" t="s">
        <v>16</v>
      </c>
      <c r="D4658" t="s">
        <v>21</v>
      </c>
      <c r="E4658" t="s">
        <v>22</v>
      </c>
      <c r="F4658" s="18">
        <v>41890</v>
      </c>
      <c r="G4658">
        <v>807468354</v>
      </c>
      <c r="H4658" s="18">
        <v>41920</v>
      </c>
      <c r="I4658">
        <v>6685</v>
      </c>
      <c r="J4658">
        <v>255.28</v>
      </c>
      <c r="K4658">
        <v>159.41999999999999</v>
      </c>
      <c r="L4658">
        <v>1706546.8</v>
      </c>
      <c r="M4658">
        <v>1065722.7</v>
      </c>
      <c r="N4658">
        <v>640824.1</v>
      </c>
    </row>
    <row r="4659" spans="1:14">
      <c r="A4659" t="s">
        <v>14</v>
      </c>
      <c r="B4659" t="s">
        <v>19</v>
      </c>
      <c r="C4659" t="s">
        <v>71</v>
      </c>
      <c r="D4659" t="s">
        <v>21</v>
      </c>
      <c r="E4659" t="s">
        <v>37</v>
      </c>
      <c r="F4659" s="18">
        <v>41849</v>
      </c>
      <c r="G4659">
        <v>533256900</v>
      </c>
      <c r="H4659" s="18">
        <v>41851</v>
      </c>
      <c r="I4659">
        <v>1422</v>
      </c>
      <c r="J4659">
        <v>154.06</v>
      </c>
      <c r="K4659">
        <v>90.93</v>
      </c>
      <c r="L4659">
        <v>219073.32</v>
      </c>
      <c r="M4659">
        <v>129302.46</v>
      </c>
      <c r="N4659">
        <v>89770.86</v>
      </c>
    </row>
    <row r="4660" spans="1:14">
      <c r="A4660" t="s">
        <v>26</v>
      </c>
      <c r="B4660" t="s">
        <v>87</v>
      </c>
      <c r="C4660" t="s">
        <v>28</v>
      </c>
      <c r="D4660" t="s">
        <v>17</v>
      </c>
      <c r="E4660" t="s">
        <v>29</v>
      </c>
      <c r="F4660" s="18">
        <v>41928</v>
      </c>
      <c r="G4660">
        <v>830732762</v>
      </c>
      <c r="H4660" s="18">
        <v>41944</v>
      </c>
      <c r="I4660">
        <v>1140</v>
      </c>
      <c r="J4660">
        <v>205.7</v>
      </c>
      <c r="K4660">
        <v>117.11</v>
      </c>
      <c r="L4660">
        <v>234498</v>
      </c>
      <c r="M4660">
        <v>133505.4</v>
      </c>
      <c r="N4660">
        <v>100992.6</v>
      </c>
    </row>
    <row r="4661" spans="1:14">
      <c r="A4661" t="s">
        <v>23</v>
      </c>
      <c r="B4661" t="s">
        <v>83</v>
      </c>
      <c r="C4661" t="s">
        <v>43</v>
      </c>
      <c r="D4661" t="s">
        <v>21</v>
      </c>
      <c r="E4661" t="s">
        <v>22</v>
      </c>
      <c r="F4661" s="18">
        <v>41583</v>
      </c>
      <c r="G4661">
        <v>881194770</v>
      </c>
      <c r="H4661" s="18">
        <v>41613</v>
      </c>
      <c r="I4661">
        <v>3969</v>
      </c>
      <c r="J4661">
        <v>651.21</v>
      </c>
      <c r="K4661">
        <v>524.96</v>
      </c>
      <c r="L4661">
        <v>2584652.4900000002</v>
      </c>
      <c r="M4661">
        <v>2083566.24</v>
      </c>
      <c r="N4661">
        <v>501086.25</v>
      </c>
    </row>
    <row r="4662" spans="1:14">
      <c r="A4662" t="s">
        <v>40</v>
      </c>
      <c r="B4662" t="s">
        <v>167</v>
      </c>
      <c r="C4662" t="s">
        <v>20</v>
      </c>
      <c r="D4662" t="s">
        <v>21</v>
      </c>
      <c r="E4662" t="s">
        <v>22</v>
      </c>
      <c r="F4662" s="18">
        <v>40659</v>
      </c>
      <c r="G4662">
        <v>386254251</v>
      </c>
      <c r="H4662" s="18">
        <v>40679</v>
      </c>
      <c r="I4662">
        <v>71</v>
      </c>
      <c r="J4662">
        <v>152.58000000000001</v>
      </c>
      <c r="K4662">
        <v>97.44</v>
      </c>
      <c r="L4662">
        <v>10833.18</v>
      </c>
      <c r="M4662">
        <v>6918.24</v>
      </c>
      <c r="N4662">
        <v>3914.94</v>
      </c>
    </row>
    <row r="4663" spans="1:14">
      <c r="A4663" t="s">
        <v>23</v>
      </c>
      <c r="B4663" t="s">
        <v>51</v>
      </c>
      <c r="C4663" t="s">
        <v>71</v>
      </c>
      <c r="D4663" t="s">
        <v>21</v>
      </c>
      <c r="E4663" t="s">
        <v>22</v>
      </c>
      <c r="F4663" s="18">
        <v>40772</v>
      </c>
      <c r="G4663">
        <v>917835032</v>
      </c>
      <c r="H4663" s="18">
        <v>40822</v>
      </c>
      <c r="I4663">
        <v>6637</v>
      </c>
      <c r="J4663">
        <v>154.06</v>
      </c>
      <c r="K4663">
        <v>90.93</v>
      </c>
      <c r="L4663">
        <v>1022496.22</v>
      </c>
      <c r="M4663">
        <v>603502.41</v>
      </c>
      <c r="N4663">
        <v>418993.81</v>
      </c>
    </row>
    <row r="4664" spans="1:14">
      <c r="A4664" t="s">
        <v>14</v>
      </c>
      <c r="B4664" t="s">
        <v>161</v>
      </c>
      <c r="C4664" t="s">
        <v>71</v>
      </c>
      <c r="D4664" t="s">
        <v>21</v>
      </c>
      <c r="E4664" t="s">
        <v>18</v>
      </c>
      <c r="F4664" s="18">
        <v>41162</v>
      </c>
      <c r="G4664">
        <v>968173444</v>
      </c>
      <c r="H4664" s="18">
        <v>41207</v>
      </c>
      <c r="I4664">
        <v>2892</v>
      </c>
      <c r="J4664">
        <v>154.06</v>
      </c>
      <c r="K4664">
        <v>90.93</v>
      </c>
      <c r="L4664">
        <v>445541.52</v>
      </c>
      <c r="M4664">
        <v>262969.56</v>
      </c>
      <c r="N4664">
        <v>182571.96</v>
      </c>
    </row>
    <row r="4665" spans="1:14">
      <c r="A4665" t="s">
        <v>31</v>
      </c>
      <c r="B4665" t="s">
        <v>190</v>
      </c>
      <c r="C4665" t="s">
        <v>33</v>
      </c>
      <c r="D4665" t="s">
        <v>21</v>
      </c>
      <c r="E4665" t="s">
        <v>29</v>
      </c>
      <c r="F4665" s="18">
        <v>42841</v>
      </c>
      <c r="G4665">
        <v>899818313</v>
      </c>
      <c r="H4665" s="18">
        <v>42860</v>
      </c>
      <c r="I4665">
        <v>5090</v>
      </c>
      <c r="J4665">
        <v>81.73</v>
      </c>
      <c r="K4665">
        <v>56.67</v>
      </c>
      <c r="L4665">
        <v>416005.7</v>
      </c>
      <c r="M4665">
        <v>288450.3</v>
      </c>
      <c r="N4665">
        <v>127555.4</v>
      </c>
    </row>
    <row r="4666" spans="1:14">
      <c r="A4666" t="s">
        <v>34</v>
      </c>
      <c r="B4666" t="s">
        <v>134</v>
      </c>
      <c r="C4666" t="s">
        <v>50</v>
      </c>
      <c r="D4666" t="s">
        <v>17</v>
      </c>
      <c r="E4666" t="s">
        <v>22</v>
      </c>
      <c r="F4666" s="18">
        <v>41677</v>
      </c>
      <c r="G4666">
        <v>695630967</v>
      </c>
      <c r="H4666" s="18">
        <v>41678</v>
      </c>
      <c r="I4666">
        <v>1516</v>
      </c>
      <c r="J4666">
        <v>421.89</v>
      </c>
      <c r="K4666">
        <v>364.69</v>
      </c>
      <c r="L4666">
        <v>639585.24</v>
      </c>
      <c r="M4666">
        <v>552870.04</v>
      </c>
      <c r="N4666">
        <v>86715.199999999997</v>
      </c>
    </row>
    <row r="4667" spans="1:14">
      <c r="A4667" t="s">
        <v>40</v>
      </c>
      <c r="B4667" t="s">
        <v>189</v>
      </c>
      <c r="C4667" t="s">
        <v>33</v>
      </c>
      <c r="D4667" t="s">
        <v>21</v>
      </c>
      <c r="E4667" t="s">
        <v>22</v>
      </c>
      <c r="F4667" s="18">
        <v>40842</v>
      </c>
      <c r="G4667">
        <v>408785235</v>
      </c>
      <c r="H4667" s="18">
        <v>40850</v>
      </c>
      <c r="I4667">
        <v>7490</v>
      </c>
      <c r="J4667">
        <v>81.73</v>
      </c>
      <c r="K4667">
        <v>56.67</v>
      </c>
      <c r="L4667">
        <v>612157.69999999995</v>
      </c>
      <c r="M4667">
        <v>424458.3</v>
      </c>
      <c r="N4667">
        <v>187699.4</v>
      </c>
    </row>
    <row r="4668" spans="1:14">
      <c r="A4668" t="s">
        <v>53</v>
      </c>
      <c r="B4668" t="s">
        <v>210</v>
      </c>
      <c r="C4668" t="s">
        <v>16</v>
      </c>
      <c r="D4668" t="s">
        <v>17</v>
      </c>
      <c r="E4668" t="s">
        <v>29</v>
      </c>
      <c r="F4668" s="18">
        <v>41132</v>
      </c>
      <c r="G4668">
        <v>612767446</v>
      </c>
      <c r="H4668" s="18">
        <v>41150</v>
      </c>
      <c r="I4668">
        <v>359</v>
      </c>
      <c r="J4668">
        <v>255.28</v>
      </c>
      <c r="K4668">
        <v>159.41999999999999</v>
      </c>
      <c r="L4668">
        <v>91645.52</v>
      </c>
      <c r="M4668">
        <v>57231.78</v>
      </c>
      <c r="N4668">
        <v>34413.74</v>
      </c>
    </row>
    <row r="4669" spans="1:14">
      <c r="A4669" t="s">
        <v>14</v>
      </c>
      <c r="B4669" t="s">
        <v>161</v>
      </c>
      <c r="C4669" t="s">
        <v>45</v>
      </c>
      <c r="D4669" t="s">
        <v>21</v>
      </c>
      <c r="E4669" t="s">
        <v>22</v>
      </c>
      <c r="F4669" s="18">
        <v>42349</v>
      </c>
      <c r="G4669">
        <v>151376426</v>
      </c>
      <c r="H4669" s="18">
        <v>42398</v>
      </c>
      <c r="I4669">
        <v>4503</v>
      </c>
      <c r="J4669">
        <v>437.2</v>
      </c>
      <c r="K4669">
        <v>263.33</v>
      </c>
      <c r="L4669">
        <v>1968711.6</v>
      </c>
      <c r="M4669">
        <v>1185774.99</v>
      </c>
      <c r="N4669">
        <v>782936.61</v>
      </c>
    </row>
    <row r="4670" spans="1:14">
      <c r="A4670" t="s">
        <v>26</v>
      </c>
      <c r="B4670" t="s">
        <v>141</v>
      </c>
      <c r="C4670" t="s">
        <v>45</v>
      </c>
      <c r="D4670" t="s">
        <v>21</v>
      </c>
      <c r="E4670" t="s">
        <v>37</v>
      </c>
      <c r="F4670" s="18">
        <v>41917</v>
      </c>
      <c r="G4670">
        <v>188723504</v>
      </c>
      <c r="H4670" s="18">
        <v>41949</v>
      </c>
      <c r="I4670">
        <v>6334</v>
      </c>
      <c r="J4670">
        <v>437.2</v>
      </c>
      <c r="K4670">
        <v>263.33</v>
      </c>
      <c r="L4670">
        <v>2769224.8</v>
      </c>
      <c r="M4670">
        <v>1667932.22</v>
      </c>
      <c r="N4670">
        <v>1101292.58</v>
      </c>
    </row>
    <row r="4671" spans="1:14">
      <c r="A4671" t="s">
        <v>23</v>
      </c>
      <c r="B4671" t="s">
        <v>74</v>
      </c>
      <c r="C4671" t="s">
        <v>59</v>
      </c>
      <c r="D4671" t="s">
        <v>17</v>
      </c>
      <c r="E4671" t="s">
        <v>37</v>
      </c>
      <c r="F4671" s="18">
        <v>41798</v>
      </c>
      <c r="G4671">
        <v>159232509</v>
      </c>
      <c r="H4671" s="18">
        <v>41834</v>
      </c>
      <c r="I4671">
        <v>9293</v>
      </c>
      <c r="J4671">
        <v>9.33</v>
      </c>
      <c r="K4671">
        <v>6.92</v>
      </c>
      <c r="L4671">
        <v>86703.69</v>
      </c>
      <c r="M4671">
        <v>64307.56</v>
      </c>
      <c r="N4671">
        <v>22396.13</v>
      </c>
    </row>
    <row r="4672" spans="1:14">
      <c r="A4672" t="s">
        <v>23</v>
      </c>
      <c r="B4672" t="s">
        <v>106</v>
      </c>
      <c r="C4672" t="s">
        <v>71</v>
      </c>
      <c r="D4672" t="s">
        <v>17</v>
      </c>
      <c r="E4672" t="s">
        <v>29</v>
      </c>
      <c r="F4672" s="18">
        <v>41578</v>
      </c>
      <c r="G4672">
        <v>917639768</v>
      </c>
      <c r="H4672" s="18">
        <v>41622</v>
      </c>
      <c r="I4672">
        <v>8854</v>
      </c>
      <c r="J4672">
        <v>154.06</v>
      </c>
      <c r="K4672">
        <v>90.93</v>
      </c>
      <c r="L4672">
        <v>1364047.24</v>
      </c>
      <c r="M4672">
        <v>805094.22</v>
      </c>
      <c r="N4672">
        <v>558953.02</v>
      </c>
    </row>
    <row r="4673" spans="1:14">
      <c r="A4673" t="s">
        <v>40</v>
      </c>
      <c r="B4673" t="s">
        <v>135</v>
      </c>
      <c r="C4673" t="s">
        <v>71</v>
      </c>
      <c r="D4673" t="s">
        <v>17</v>
      </c>
      <c r="E4673" t="s">
        <v>18</v>
      </c>
      <c r="F4673" s="18">
        <v>42614</v>
      </c>
      <c r="G4673">
        <v>688994109</v>
      </c>
      <c r="H4673" s="18">
        <v>42640</v>
      </c>
      <c r="I4673">
        <v>7523</v>
      </c>
      <c r="J4673">
        <v>154.06</v>
      </c>
      <c r="K4673">
        <v>90.93</v>
      </c>
      <c r="L4673">
        <v>1158993.3799999999</v>
      </c>
      <c r="M4673">
        <v>684066.39</v>
      </c>
      <c r="N4673">
        <v>474926.99</v>
      </c>
    </row>
    <row r="4674" spans="1:14">
      <c r="A4674" t="s">
        <v>31</v>
      </c>
      <c r="B4674" t="s">
        <v>89</v>
      </c>
      <c r="C4674" t="s">
        <v>45</v>
      </c>
      <c r="D4674" t="s">
        <v>21</v>
      </c>
      <c r="E4674" t="s">
        <v>18</v>
      </c>
      <c r="F4674" s="18">
        <v>41120</v>
      </c>
      <c r="G4674">
        <v>918656861</v>
      </c>
      <c r="H4674" s="18">
        <v>41138</v>
      </c>
      <c r="I4674">
        <v>9835</v>
      </c>
      <c r="J4674">
        <v>437.2</v>
      </c>
      <c r="K4674">
        <v>263.33</v>
      </c>
      <c r="L4674">
        <v>4299862</v>
      </c>
      <c r="M4674">
        <v>2589850.5499999998</v>
      </c>
      <c r="N4674">
        <v>1710011.45</v>
      </c>
    </row>
    <row r="4675" spans="1:14">
      <c r="A4675" t="s">
        <v>40</v>
      </c>
      <c r="B4675" t="s">
        <v>93</v>
      </c>
      <c r="C4675" t="s">
        <v>79</v>
      </c>
      <c r="D4675" t="s">
        <v>17</v>
      </c>
      <c r="E4675" t="s">
        <v>29</v>
      </c>
      <c r="F4675" s="18">
        <v>40615</v>
      </c>
      <c r="G4675">
        <v>422301852</v>
      </c>
      <c r="H4675" s="18">
        <v>40656</v>
      </c>
      <c r="I4675">
        <v>7357</v>
      </c>
      <c r="J4675">
        <v>668.27</v>
      </c>
      <c r="K4675">
        <v>502.54</v>
      </c>
      <c r="L4675">
        <v>4916462.3899999997</v>
      </c>
      <c r="M4675">
        <v>3697186.78</v>
      </c>
      <c r="N4675">
        <v>1219275.6100000001</v>
      </c>
    </row>
    <row r="4676" spans="1:14">
      <c r="A4676" t="s">
        <v>40</v>
      </c>
      <c r="B4676" t="s">
        <v>69</v>
      </c>
      <c r="C4676" t="s">
        <v>43</v>
      </c>
      <c r="D4676" t="s">
        <v>17</v>
      </c>
      <c r="E4676" t="s">
        <v>29</v>
      </c>
      <c r="F4676" s="18">
        <v>42240</v>
      </c>
      <c r="G4676">
        <v>335915410</v>
      </c>
      <c r="H4676" s="18">
        <v>42270</v>
      </c>
      <c r="I4676">
        <v>3689</v>
      </c>
      <c r="J4676">
        <v>651.21</v>
      </c>
      <c r="K4676">
        <v>524.96</v>
      </c>
      <c r="L4676">
        <v>2402313.69</v>
      </c>
      <c r="M4676">
        <v>1936577.44</v>
      </c>
      <c r="N4676">
        <v>465736.25</v>
      </c>
    </row>
    <row r="4677" spans="1:14">
      <c r="A4677" t="s">
        <v>23</v>
      </c>
      <c r="B4677" t="s">
        <v>155</v>
      </c>
      <c r="C4677" t="s">
        <v>59</v>
      </c>
      <c r="D4677" t="s">
        <v>17</v>
      </c>
      <c r="E4677" t="s">
        <v>18</v>
      </c>
      <c r="F4677" s="18">
        <v>40611</v>
      </c>
      <c r="G4677">
        <v>965796363</v>
      </c>
      <c r="H4677" s="18">
        <v>40621</v>
      </c>
      <c r="I4677">
        <v>9461</v>
      </c>
      <c r="J4677">
        <v>9.33</v>
      </c>
      <c r="K4677">
        <v>6.92</v>
      </c>
      <c r="L4677">
        <v>88271.13</v>
      </c>
      <c r="M4677">
        <v>65470.12</v>
      </c>
      <c r="N4677">
        <v>22801.01</v>
      </c>
    </row>
    <row r="4678" spans="1:14">
      <c r="A4678" t="s">
        <v>26</v>
      </c>
      <c r="B4678" t="s">
        <v>121</v>
      </c>
      <c r="C4678" t="s">
        <v>33</v>
      </c>
      <c r="D4678" t="s">
        <v>17</v>
      </c>
      <c r="E4678" t="s">
        <v>37</v>
      </c>
      <c r="F4678" s="18">
        <v>41794</v>
      </c>
      <c r="G4678">
        <v>438556039</v>
      </c>
      <c r="H4678" s="18">
        <v>41812</v>
      </c>
      <c r="I4678">
        <v>7332</v>
      </c>
      <c r="J4678">
        <v>81.73</v>
      </c>
      <c r="K4678">
        <v>56.67</v>
      </c>
      <c r="L4678">
        <v>599244.36</v>
      </c>
      <c r="M4678">
        <v>415504.44</v>
      </c>
      <c r="N4678">
        <v>183739.92</v>
      </c>
    </row>
    <row r="4679" spans="1:14">
      <c r="A4679" t="s">
        <v>23</v>
      </c>
      <c r="B4679" t="s">
        <v>38</v>
      </c>
      <c r="C4679" t="s">
        <v>16</v>
      </c>
      <c r="D4679" t="s">
        <v>17</v>
      </c>
      <c r="E4679" t="s">
        <v>29</v>
      </c>
      <c r="F4679" s="18">
        <v>42567</v>
      </c>
      <c r="G4679">
        <v>551118266</v>
      </c>
      <c r="H4679" s="18">
        <v>42597</v>
      </c>
      <c r="I4679">
        <v>6997</v>
      </c>
      <c r="J4679">
        <v>255.28</v>
      </c>
      <c r="K4679">
        <v>159.41999999999999</v>
      </c>
      <c r="L4679">
        <v>1786194.16</v>
      </c>
      <c r="M4679">
        <v>1115461.74</v>
      </c>
      <c r="N4679">
        <v>670732.42000000004</v>
      </c>
    </row>
    <row r="4680" spans="1:14">
      <c r="A4680" t="s">
        <v>40</v>
      </c>
      <c r="B4680" t="s">
        <v>136</v>
      </c>
      <c r="C4680" t="s">
        <v>79</v>
      </c>
      <c r="D4680" t="s">
        <v>21</v>
      </c>
      <c r="E4680" t="s">
        <v>37</v>
      </c>
      <c r="F4680" s="18">
        <v>42860</v>
      </c>
      <c r="G4680">
        <v>920719373</v>
      </c>
      <c r="H4680" s="18">
        <v>42894</v>
      </c>
      <c r="I4680">
        <v>178</v>
      </c>
      <c r="J4680">
        <v>668.27</v>
      </c>
      <c r="K4680">
        <v>502.54</v>
      </c>
      <c r="L4680">
        <v>118952.06</v>
      </c>
      <c r="M4680">
        <v>89452.12</v>
      </c>
      <c r="N4680">
        <v>29499.94</v>
      </c>
    </row>
    <row r="4681" spans="1:14">
      <c r="A4681" t="s">
        <v>40</v>
      </c>
      <c r="B4681" t="s">
        <v>131</v>
      </c>
      <c r="C4681" t="s">
        <v>59</v>
      </c>
      <c r="D4681" t="s">
        <v>21</v>
      </c>
      <c r="E4681" t="s">
        <v>29</v>
      </c>
      <c r="F4681" s="18">
        <v>41612</v>
      </c>
      <c r="G4681">
        <v>334908187</v>
      </c>
      <c r="H4681" s="18">
        <v>41619</v>
      </c>
      <c r="I4681">
        <v>5630</v>
      </c>
      <c r="J4681">
        <v>9.33</v>
      </c>
      <c r="K4681">
        <v>6.92</v>
      </c>
      <c r="L4681">
        <v>52527.9</v>
      </c>
      <c r="M4681">
        <v>38959.599999999999</v>
      </c>
      <c r="N4681">
        <v>13568.3</v>
      </c>
    </row>
    <row r="4682" spans="1:14">
      <c r="A4682" t="s">
        <v>40</v>
      </c>
      <c r="B4682" t="s">
        <v>65</v>
      </c>
      <c r="C4682" t="s">
        <v>79</v>
      </c>
      <c r="D4682" t="s">
        <v>17</v>
      </c>
      <c r="E4682" t="s">
        <v>37</v>
      </c>
      <c r="F4682" s="18">
        <v>40913</v>
      </c>
      <c r="G4682">
        <v>801546037</v>
      </c>
      <c r="H4682" s="18">
        <v>40954</v>
      </c>
      <c r="I4682">
        <v>4139</v>
      </c>
      <c r="J4682">
        <v>668.27</v>
      </c>
      <c r="K4682">
        <v>502.54</v>
      </c>
      <c r="L4682">
        <v>2765969.53</v>
      </c>
      <c r="M4682">
        <v>2080013.06</v>
      </c>
      <c r="N4682">
        <v>685956.47</v>
      </c>
    </row>
    <row r="4683" spans="1:14">
      <c r="A4683" t="s">
        <v>31</v>
      </c>
      <c r="B4683" t="s">
        <v>133</v>
      </c>
      <c r="C4683" t="s">
        <v>43</v>
      </c>
      <c r="D4683" t="s">
        <v>21</v>
      </c>
      <c r="E4683" t="s">
        <v>22</v>
      </c>
      <c r="F4683" s="18">
        <v>41861</v>
      </c>
      <c r="G4683">
        <v>798806750</v>
      </c>
      <c r="H4683" s="18">
        <v>41873</v>
      </c>
      <c r="I4683">
        <v>3524</v>
      </c>
      <c r="J4683">
        <v>651.21</v>
      </c>
      <c r="K4683">
        <v>524.96</v>
      </c>
      <c r="L4683">
        <v>2294864.04</v>
      </c>
      <c r="M4683">
        <v>1849959.04</v>
      </c>
      <c r="N4683">
        <v>444905</v>
      </c>
    </row>
    <row r="4684" spans="1:14">
      <c r="A4684" t="s">
        <v>31</v>
      </c>
      <c r="B4684" t="s">
        <v>96</v>
      </c>
      <c r="C4684" t="s">
        <v>59</v>
      </c>
      <c r="D4684" t="s">
        <v>21</v>
      </c>
      <c r="E4684" t="s">
        <v>18</v>
      </c>
      <c r="F4684" s="18">
        <v>40413</v>
      </c>
      <c r="G4684">
        <v>225176656</v>
      </c>
      <c r="H4684" s="18">
        <v>40427</v>
      </c>
      <c r="I4684">
        <v>3631</v>
      </c>
      <c r="J4684">
        <v>9.33</v>
      </c>
      <c r="K4684">
        <v>6.92</v>
      </c>
      <c r="L4684">
        <v>33877.230000000003</v>
      </c>
      <c r="M4684">
        <v>25126.52</v>
      </c>
      <c r="N4684">
        <v>8750.7099999999991</v>
      </c>
    </row>
    <row r="4685" spans="1:14">
      <c r="A4685" t="s">
        <v>23</v>
      </c>
      <c r="B4685" t="s">
        <v>159</v>
      </c>
      <c r="C4685" t="s">
        <v>43</v>
      </c>
      <c r="D4685" t="s">
        <v>17</v>
      </c>
      <c r="E4685" t="s">
        <v>18</v>
      </c>
      <c r="F4685" s="18">
        <v>42592</v>
      </c>
      <c r="G4685">
        <v>849454581</v>
      </c>
      <c r="H4685" s="18">
        <v>42619</v>
      </c>
      <c r="I4685">
        <v>1342</v>
      </c>
      <c r="J4685">
        <v>651.21</v>
      </c>
      <c r="K4685">
        <v>524.96</v>
      </c>
      <c r="L4685">
        <v>873923.82</v>
      </c>
      <c r="M4685">
        <v>704496.32</v>
      </c>
      <c r="N4685">
        <v>169427.5</v>
      </c>
    </row>
    <row r="4686" spans="1:14">
      <c r="A4686" t="s">
        <v>40</v>
      </c>
      <c r="B4686" t="s">
        <v>216</v>
      </c>
      <c r="C4686" t="s">
        <v>36</v>
      </c>
      <c r="D4686" t="s">
        <v>21</v>
      </c>
      <c r="E4686" t="s">
        <v>18</v>
      </c>
      <c r="F4686" s="18">
        <v>40983</v>
      </c>
      <c r="G4686">
        <v>460751855</v>
      </c>
      <c r="H4686" s="18">
        <v>41026</v>
      </c>
      <c r="I4686">
        <v>5568</v>
      </c>
      <c r="J4686">
        <v>109.28</v>
      </c>
      <c r="K4686">
        <v>35.840000000000003</v>
      </c>
      <c r="L4686">
        <v>608471.04000000004</v>
      </c>
      <c r="M4686">
        <v>199557.12</v>
      </c>
      <c r="N4686">
        <v>408913.91999999998</v>
      </c>
    </row>
    <row r="4687" spans="1:14">
      <c r="A4687" t="s">
        <v>34</v>
      </c>
      <c r="B4687" t="s">
        <v>215</v>
      </c>
      <c r="C4687" t="s">
        <v>45</v>
      </c>
      <c r="D4687" t="s">
        <v>21</v>
      </c>
      <c r="E4687" t="s">
        <v>29</v>
      </c>
      <c r="F4687" s="18">
        <v>41005</v>
      </c>
      <c r="G4687">
        <v>518492305</v>
      </c>
      <c r="H4687" s="18">
        <v>41050</v>
      </c>
      <c r="I4687">
        <v>2250</v>
      </c>
      <c r="J4687">
        <v>437.2</v>
      </c>
      <c r="K4687">
        <v>263.33</v>
      </c>
      <c r="L4687">
        <v>983700</v>
      </c>
      <c r="M4687">
        <v>592492.5</v>
      </c>
      <c r="N4687">
        <v>391207.5</v>
      </c>
    </row>
    <row r="4688" spans="1:14">
      <c r="A4688" t="s">
        <v>26</v>
      </c>
      <c r="B4688" t="s">
        <v>151</v>
      </c>
      <c r="C4688" t="s">
        <v>71</v>
      </c>
      <c r="D4688" t="s">
        <v>17</v>
      </c>
      <c r="E4688" t="s">
        <v>29</v>
      </c>
      <c r="F4688" s="18">
        <v>42936</v>
      </c>
      <c r="G4688">
        <v>302412259</v>
      </c>
      <c r="H4688" s="18">
        <v>42964</v>
      </c>
      <c r="I4688">
        <v>9363</v>
      </c>
      <c r="J4688">
        <v>154.06</v>
      </c>
      <c r="K4688">
        <v>90.93</v>
      </c>
      <c r="L4688">
        <v>1442463.78</v>
      </c>
      <c r="M4688">
        <v>851377.59</v>
      </c>
      <c r="N4688">
        <v>591086.18999999994</v>
      </c>
    </row>
    <row r="4689" spans="1:14">
      <c r="A4689" t="s">
        <v>23</v>
      </c>
      <c r="B4689" t="s">
        <v>218</v>
      </c>
      <c r="C4689" t="s">
        <v>28</v>
      </c>
      <c r="D4689" t="s">
        <v>21</v>
      </c>
      <c r="E4689" t="s">
        <v>18</v>
      </c>
      <c r="F4689" s="18">
        <v>40526</v>
      </c>
      <c r="G4689">
        <v>962560546</v>
      </c>
      <c r="H4689" s="18">
        <v>40551</v>
      </c>
      <c r="I4689">
        <v>1911</v>
      </c>
      <c r="J4689">
        <v>205.7</v>
      </c>
      <c r="K4689">
        <v>117.11</v>
      </c>
      <c r="L4689">
        <v>393092.7</v>
      </c>
      <c r="M4689">
        <v>223797.21</v>
      </c>
      <c r="N4689">
        <v>169295.49</v>
      </c>
    </row>
    <row r="4690" spans="1:14">
      <c r="A4690" t="s">
        <v>40</v>
      </c>
      <c r="B4690" t="s">
        <v>113</v>
      </c>
      <c r="C4690" t="s">
        <v>25</v>
      </c>
      <c r="D4690" t="s">
        <v>17</v>
      </c>
      <c r="E4690" t="s">
        <v>22</v>
      </c>
      <c r="F4690" s="18">
        <v>41745</v>
      </c>
      <c r="G4690">
        <v>569298493</v>
      </c>
      <c r="H4690" s="18">
        <v>41778</v>
      </c>
      <c r="I4690">
        <v>6930</v>
      </c>
      <c r="J4690">
        <v>47.45</v>
      </c>
      <c r="K4690">
        <v>31.79</v>
      </c>
      <c r="L4690">
        <v>328828.5</v>
      </c>
      <c r="M4690">
        <v>220304.7</v>
      </c>
      <c r="N4690">
        <v>108523.8</v>
      </c>
    </row>
    <row r="4691" spans="1:14">
      <c r="A4691" t="s">
        <v>34</v>
      </c>
      <c r="B4691" t="s">
        <v>35</v>
      </c>
      <c r="C4691" t="s">
        <v>43</v>
      </c>
      <c r="D4691" t="s">
        <v>21</v>
      </c>
      <c r="E4691" t="s">
        <v>37</v>
      </c>
      <c r="F4691" s="18">
        <v>42505</v>
      </c>
      <c r="G4691">
        <v>863299930</v>
      </c>
      <c r="H4691" s="18">
        <v>42541</v>
      </c>
      <c r="I4691">
        <v>8488</v>
      </c>
      <c r="J4691">
        <v>651.21</v>
      </c>
      <c r="K4691">
        <v>524.96</v>
      </c>
      <c r="L4691">
        <v>5527470.4800000004</v>
      </c>
      <c r="M4691">
        <v>4455860.4800000004</v>
      </c>
      <c r="N4691">
        <v>1071610</v>
      </c>
    </row>
    <row r="4692" spans="1:14">
      <c r="A4692" t="s">
        <v>40</v>
      </c>
      <c r="B4692" t="s">
        <v>117</v>
      </c>
      <c r="C4692" t="s">
        <v>28</v>
      </c>
      <c r="D4692" t="s">
        <v>17</v>
      </c>
      <c r="E4692" t="s">
        <v>29</v>
      </c>
      <c r="F4692" s="18">
        <v>41872</v>
      </c>
      <c r="G4692">
        <v>505551183</v>
      </c>
      <c r="H4692" s="18">
        <v>41905</v>
      </c>
      <c r="I4692">
        <v>2684</v>
      </c>
      <c r="J4692">
        <v>205.7</v>
      </c>
      <c r="K4692">
        <v>117.11</v>
      </c>
      <c r="L4692">
        <v>552098.80000000005</v>
      </c>
      <c r="M4692">
        <v>314323.24</v>
      </c>
      <c r="N4692">
        <v>237775.56</v>
      </c>
    </row>
    <row r="4693" spans="1:14">
      <c r="A4693" t="s">
        <v>23</v>
      </c>
      <c r="B4693" t="s">
        <v>116</v>
      </c>
      <c r="C4693" t="s">
        <v>71</v>
      </c>
      <c r="D4693" t="s">
        <v>21</v>
      </c>
      <c r="E4693" t="s">
        <v>37</v>
      </c>
      <c r="F4693" s="18">
        <v>40686</v>
      </c>
      <c r="G4693">
        <v>927351081</v>
      </c>
      <c r="H4693" s="18">
        <v>40696</v>
      </c>
      <c r="I4693">
        <v>2647</v>
      </c>
      <c r="J4693">
        <v>154.06</v>
      </c>
      <c r="K4693">
        <v>90.93</v>
      </c>
      <c r="L4693">
        <v>407796.82</v>
      </c>
      <c r="M4693">
        <v>240691.71</v>
      </c>
      <c r="N4693">
        <v>167105.10999999999</v>
      </c>
    </row>
    <row r="4694" spans="1:14">
      <c r="A4694" t="s">
        <v>34</v>
      </c>
      <c r="B4694" t="s">
        <v>66</v>
      </c>
      <c r="C4694" t="s">
        <v>43</v>
      </c>
      <c r="D4694" t="s">
        <v>17</v>
      </c>
      <c r="E4694" t="s">
        <v>22</v>
      </c>
      <c r="F4694" s="18">
        <v>42940</v>
      </c>
      <c r="G4694">
        <v>480310952</v>
      </c>
      <c r="H4694" s="18">
        <v>42958</v>
      </c>
      <c r="I4694">
        <v>3539</v>
      </c>
      <c r="J4694">
        <v>651.21</v>
      </c>
      <c r="K4694">
        <v>524.96</v>
      </c>
      <c r="L4694">
        <v>2304632.19</v>
      </c>
      <c r="M4694">
        <v>1857833.44</v>
      </c>
      <c r="N4694">
        <v>446798.75</v>
      </c>
    </row>
    <row r="4695" spans="1:14">
      <c r="A4695" t="s">
        <v>14</v>
      </c>
      <c r="B4695" t="s">
        <v>157</v>
      </c>
      <c r="C4695" t="s">
        <v>33</v>
      </c>
      <c r="D4695" t="s">
        <v>21</v>
      </c>
      <c r="E4695" t="s">
        <v>22</v>
      </c>
      <c r="F4695" s="18">
        <v>40569</v>
      </c>
      <c r="G4695">
        <v>286354625</v>
      </c>
      <c r="H4695" s="18">
        <v>40613</v>
      </c>
      <c r="I4695">
        <v>7552</v>
      </c>
      <c r="J4695">
        <v>81.73</v>
      </c>
      <c r="K4695">
        <v>56.67</v>
      </c>
      <c r="L4695">
        <v>617224.95999999996</v>
      </c>
      <c r="M4695">
        <v>427971.84000000003</v>
      </c>
      <c r="N4695">
        <v>189253.12</v>
      </c>
    </row>
    <row r="4696" spans="1:14">
      <c r="A4696" t="s">
        <v>31</v>
      </c>
      <c r="B4696" t="s">
        <v>96</v>
      </c>
      <c r="C4696" t="s">
        <v>20</v>
      </c>
      <c r="D4696" t="s">
        <v>21</v>
      </c>
      <c r="E4696" t="s">
        <v>18</v>
      </c>
      <c r="F4696" s="18">
        <v>42495</v>
      </c>
      <c r="G4696">
        <v>187718427</v>
      </c>
      <c r="H4696" s="18">
        <v>42533</v>
      </c>
      <c r="I4696">
        <v>8909</v>
      </c>
      <c r="J4696">
        <v>152.58000000000001</v>
      </c>
      <c r="K4696">
        <v>97.44</v>
      </c>
      <c r="L4696">
        <v>1359335.22</v>
      </c>
      <c r="M4696">
        <v>868092.96</v>
      </c>
      <c r="N4696">
        <v>491242.26</v>
      </c>
    </row>
    <row r="4697" spans="1:14">
      <c r="A4697" t="s">
        <v>40</v>
      </c>
      <c r="B4697" t="s">
        <v>201</v>
      </c>
      <c r="C4697" t="s">
        <v>33</v>
      </c>
      <c r="D4697" t="s">
        <v>17</v>
      </c>
      <c r="E4697" t="s">
        <v>37</v>
      </c>
      <c r="F4697" s="18">
        <v>42813</v>
      </c>
      <c r="G4697">
        <v>996951186</v>
      </c>
      <c r="H4697" s="18">
        <v>42855</v>
      </c>
      <c r="I4697">
        <v>8865</v>
      </c>
      <c r="J4697">
        <v>81.73</v>
      </c>
      <c r="K4697">
        <v>56.67</v>
      </c>
      <c r="L4697">
        <v>724536.45</v>
      </c>
      <c r="M4697">
        <v>502379.55</v>
      </c>
      <c r="N4697">
        <v>222156.9</v>
      </c>
    </row>
    <row r="4698" spans="1:14">
      <c r="A4698" t="s">
        <v>40</v>
      </c>
      <c r="B4698" t="s">
        <v>102</v>
      </c>
      <c r="C4698" t="s">
        <v>43</v>
      </c>
      <c r="D4698" t="s">
        <v>21</v>
      </c>
      <c r="E4698" t="s">
        <v>37</v>
      </c>
      <c r="F4698" s="18">
        <v>41542</v>
      </c>
      <c r="G4698">
        <v>446914231</v>
      </c>
      <c r="H4698" s="18">
        <v>41548</v>
      </c>
      <c r="I4698">
        <v>707</v>
      </c>
      <c r="J4698">
        <v>651.21</v>
      </c>
      <c r="K4698">
        <v>524.96</v>
      </c>
      <c r="L4698">
        <v>460405.47</v>
      </c>
      <c r="M4698">
        <v>371146.72</v>
      </c>
      <c r="N4698">
        <v>89258.75</v>
      </c>
    </row>
    <row r="4699" spans="1:14">
      <c r="A4699" t="s">
        <v>23</v>
      </c>
      <c r="B4699" t="s">
        <v>70</v>
      </c>
      <c r="C4699" t="s">
        <v>79</v>
      </c>
      <c r="D4699" t="s">
        <v>17</v>
      </c>
      <c r="E4699" t="s">
        <v>37</v>
      </c>
      <c r="F4699" s="18">
        <v>40471</v>
      </c>
      <c r="G4699">
        <v>840781390</v>
      </c>
      <c r="H4699" s="18">
        <v>40495</v>
      </c>
      <c r="I4699">
        <v>4752</v>
      </c>
      <c r="J4699">
        <v>668.27</v>
      </c>
      <c r="K4699">
        <v>502.54</v>
      </c>
      <c r="L4699">
        <v>3175619.04</v>
      </c>
      <c r="M4699">
        <v>2388070.08</v>
      </c>
      <c r="N4699">
        <v>787548.96</v>
      </c>
    </row>
    <row r="4700" spans="1:14">
      <c r="A4700" t="s">
        <v>31</v>
      </c>
      <c r="B4700" t="s">
        <v>190</v>
      </c>
      <c r="C4700" t="s">
        <v>20</v>
      </c>
      <c r="D4700" t="s">
        <v>17</v>
      </c>
      <c r="E4700" t="s">
        <v>18</v>
      </c>
      <c r="F4700" s="18">
        <v>41778</v>
      </c>
      <c r="G4700">
        <v>502038991</v>
      </c>
      <c r="H4700" s="18">
        <v>41828</v>
      </c>
      <c r="I4700">
        <v>3349</v>
      </c>
      <c r="J4700">
        <v>152.58000000000001</v>
      </c>
      <c r="K4700">
        <v>97.44</v>
      </c>
      <c r="L4700">
        <v>510990.42</v>
      </c>
      <c r="M4700">
        <v>326326.56</v>
      </c>
      <c r="N4700">
        <v>184663.86</v>
      </c>
    </row>
    <row r="4701" spans="1:14">
      <c r="A4701" t="s">
        <v>26</v>
      </c>
      <c r="B4701" t="s">
        <v>27</v>
      </c>
      <c r="C4701" t="s">
        <v>20</v>
      </c>
      <c r="D4701" t="s">
        <v>21</v>
      </c>
      <c r="E4701" t="s">
        <v>22</v>
      </c>
      <c r="F4701" s="18">
        <v>41117</v>
      </c>
      <c r="G4701">
        <v>524485862</v>
      </c>
      <c r="H4701" s="18">
        <v>41142</v>
      </c>
      <c r="I4701">
        <v>5877</v>
      </c>
      <c r="J4701">
        <v>152.58000000000001</v>
      </c>
      <c r="K4701">
        <v>97.44</v>
      </c>
      <c r="L4701">
        <v>896712.66</v>
      </c>
      <c r="M4701">
        <v>572654.88</v>
      </c>
      <c r="N4701">
        <v>324057.78000000003</v>
      </c>
    </row>
    <row r="4702" spans="1:14">
      <c r="A4702" t="s">
        <v>23</v>
      </c>
      <c r="B4702" t="s">
        <v>171</v>
      </c>
      <c r="C4702" t="s">
        <v>71</v>
      </c>
      <c r="D4702" t="s">
        <v>17</v>
      </c>
      <c r="E4702" t="s">
        <v>37</v>
      </c>
      <c r="F4702" s="18">
        <v>42825</v>
      </c>
      <c r="G4702">
        <v>722233331</v>
      </c>
      <c r="H4702" s="18">
        <v>42831</v>
      </c>
      <c r="I4702">
        <v>3747</v>
      </c>
      <c r="J4702">
        <v>154.06</v>
      </c>
      <c r="K4702">
        <v>90.93</v>
      </c>
      <c r="L4702">
        <v>577262.81999999995</v>
      </c>
      <c r="M4702">
        <v>340714.71</v>
      </c>
      <c r="N4702">
        <v>236548.11</v>
      </c>
    </row>
    <row r="4703" spans="1:14">
      <c r="A4703" t="s">
        <v>40</v>
      </c>
      <c r="B4703" t="s">
        <v>222</v>
      </c>
      <c r="C4703" t="s">
        <v>25</v>
      </c>
      <c r="D4703" t="s">
        <v>21</v>
      </c>
      <c r="E4703" t="s">
        <v>22</v>
      </c>
      <c r="F4703" s="18">
        <v>41951</v>
      </c>
      <c r="G4703">
        <v>979705226</v>
      </c>
      <c r="H4703" s="18">
        <v>41989</v>
      </c>
      <c r="I4703">
        <v>5402</v>
      </c>
      <c r="J4703">
        <v>47.45</v>
      </c>
      <c r="K4703">
        <v>31.79</v>
      </c>
      <c r="L4703">
        <v>256324.9</v>
      </c>
      <c r="M4703">
        <v>171729.58</v>
      </c>
      <c r="N4703">
        <v>84595.32</v>
      </c>
    </row>
    <row r="4704" spans="1:14">
      <c r="A4704" t="s">
        <v>53</v>
      </c>
      <c r="B4704" t="s">
        <v>54</v>
      </c>
      <c r="C4704" t="s">
        <v>45</v>
      </c>
      <c r="D4704" t="s">
        <v>21</v>
      </c>
      <c r="E4704" t="s">
        <v>37</v>
      </c>
      <c r="F4704" s="18">
        <v>42230</v>
      </c>
      <c r="G4704">
        <v>801637876</v>
      </c>
      <c r="H4704" s="18">
        <v>42256</v>
      </c>
      <c r="I4704">
        <v>1316</v>
      </c>
      <c r="J4704">
        <v>437.2</v>
      </c>
      <c r="K4704">
        <v>263.33</v>
      </c>
      <c r="L4704">
        <v>575355.19999999995</v>
      </c>
      <c r="M4704">
        <v>346542.28</v>
      </c>
      <c r="N4704">
        <v>228812.92</v>
      </c>
    </row>
    <row r="4705" spans="1:14">
      <c r="A4705" t="s">
        <v>23</v>
      </c>
      <c r="B4705" t="s">
        <v>110</v>
      </c>
      <c r="C4705" t="s">
        <v>50</v>
      </c>
      <c r="D4705" t="s">
        <v>17</v>
      </c>
      <c r="E4705" t="s">
        <v>37</v>
      </c>
      <c r="F4705" s="18">
        <v>40868</v>
      </c>
      <c r="G4705">
        <v>663080108</v>
      </c>
      <c r="H4705" s="18">
        <v>40887</v>
      </c>
      <c r="I4705">
        <v>8994</v>
      </c>
      <c r="J4705">
        <v>421.89</v>
      </c>
      <c r="K4705">
        <v>364.69</v>
      </c>
      <c r="L4705">
        <v>3794478.66</v>
      </c>
      <c r="M4705">
        <v>3280021.86</v>
      </c>
      <c r="N4705">
        <v>514456.8</v>
      </c>
    </row>
    <row r="4706" spans="1:14">
      <c r="A4706" t="s">
        <v>40</v>
      </c>
      <c r="B4706" t="s">
        <v>222</v>
      </c>
      <c r="C4706" t="s">
        <v>45</v>
      </c>
      <c r="D4706" t="s">
        <v>21</v>
      </c>
      <c r="E4706" t="s">
        <v>37</v>
      </c>
      <c r="F4706" s="18">
        <v>40997</v>
      </c>
      <c r="G4706">
        <v>659393250</v>
      </c>
      <c r="H4706" s="18">
        <v>41021</v>
      </c>
      <c r="I4706">
        <v>7971</v>
      </c>
      <c r="J4706">
        <v>437.2</v>
      </c>
      <c r="K4706">
        <v>263.33</v>
      </c>
      <c r="L4706">
        <v>3484921.2</v>
      </c>
      <c r="M4706">
        <v>2099003.4300000002</v>
      </c>
      <c r="N4706">
        <v>1385917.77</v>
      </c>
    </row>
    <row r="4707" spans="1:14">
      <c r="A4707" t="s">
        <v>40</v>
      </c>
      <c r="B4707" t="s">
        <v>201</v>
      </c>
      <c r="C4707" t="s">
        <v>79</v>
      </c>
      <c r="D4707" t="s">
        <v>17</v>
      </c>
      <c r="E4707" t="s">
        <v>18</v>
      </c>
      <c r="F4707" s="18">
        <v>41984</v>
      </c>
      <c r="G4707">
        <v>956251132</v>
      </c>
      <c r="H4707" s="18">
        <v>42024</v>
      </c>
      <c r="I4707">
        <v>4815</v>
      </c>
      <c r="J4707">
        <v>668.27</v>
      </c>
      <c r="K4707">
        <v>502.54</v>
      </c>
      <c r="L4707">
        <v>3217720.05</v>
      </c>
      <c r="M4707">
        <v>2419730.1</v>
      </c>
      <c r="N4707">
        <v>797989.95</v>
      </c>
    </row>
    <row r="4708" spans="1:14">
      <c r="A4708" t="s">
        <v>23</v>
      </c>
      <c r="B4708" t="s">
        <v>112</v>
      </c>
      <c r="C4708" t="s">
        <v>28</v>
      </c>
      <c r="D4708" t="s">
        <v>17</v>
      </c>
      <c r="E4708" t="s">
        <v>29</v>
      </c>
      <c r="F4708" s="18">
        <v>40823</v>
      </c>
      <c r="G4708">
        <v>439640080</v>
      </c>
      <c r="H4708" s="18">
        <v>40849</v>
      </c>
      <c r="I4708">
        <v>8124</v>
      </c>
      <c r="J4708">
        <v>205.7</v>
      </c>
      <c r="K4708">
        <v>117.11</v>
      </c>
      <c r="L4708">
        <v>1671106.8</v>
      </c>
      <c r="M4708">
        <v>951401.64</v>
      </c>
      <c r="N4708">
        <v>719705.16</v>
      </c>
    </row>
    <row r="4709" spans="1:14">
      <c r="A4709" t="s">
        <v>23</v>
      </c>
      <c r="B4709" t="s">
        <v>217</v>
      </c>
      <c r="C4709" t="s">
        <v>79</v>
      </c>
      <c r="D4709" t="s">
        <v>21</v>
      </c>
      <c r="E4709" t="s">
        <v>37</v>
      </c>
      <c r="F4709" s="18">
        <v>41809</v>
      </c>
      <c r="G4709">
        <v>765858924</v>
      </c>
      <c r="H4709" s="18">
        <v>41841</v>
      </c>
      <c r="I4709">
        <v>3530</v>
      </c>
      <c r="J4709">
        <v>668.27</v>
      </c>
      <c r="K4709">
        <v>502.54</v>
      </c>
      <c r="L4709">
        <v>2358993.1</v>
      </c>
      <c r="M4709">
        <v>1773966.2</v>
      </c>
      <c r="N4709">
        <v>585026.9</v>
      </c>
    </row>
    <row r="4710" spans="1:14">
      <c r="A4710" t="s">
        <v>40</v>
      </c>
      <c r="B4710" t="s">
        <v>222</v>
      </c>
      <c r="C4710" t="s">
        <v>59</v>
      </c>
      <c r="D4710" t="s">
        <v>17</v>
      </c>
      <c r="E4710" t="s">
        <v>22</v>
      </c>
      <c r="F4710" s="18">
        <v>41330</v>
      </c>
      <c r="G4710">
        <v>511518990</v>
      </c>
      <c r="H4710" s="18">
        <v>41349</v>
      </c>
      <c r="I4710">
        <v>8691</v>
      </c>
      <c r="J4710">
        <v>9.33</v>
      </c>
      <c r="K4710">
        <v>6.92</v>
      </c>
      <c r="L4710">
        <v>81087.03</v>
      </c>
      <c r="M4710">
        <v>60141.72</v>
      </c>
      <c r="N4710">
        <v>20945.310000000001</v>
      </c>
    </row>
    <row r="4711" spans="1:14">
      <c r="A4711" t="s">
        <v>23</v>
      </c>
      <c r="B4711" t="s">
        <v>51</v>
      </c>
      <c r="C4711" t="s">
        <v>28</v>
      </c>
      <c r="D4711" t="s">
        <v>17</v>
      </c>
      <c r="E4711" t="s">
        <v>18</v>
      </c>
      <c r="F4711" s="18">
        <v>40311</v>
      </c>
      <c r="G4711">
        <v>123544108</v>
      </c>
      <c r="H4711" s="18">
        <v>40351</v>
      </c>
      <c r="I4711">
        <v>8302</v>
      </c>
      <c r="J4711">
        <v>205.7</v>
      </c>
      <c r="K4711">
        <v>117.11</v>
      </c>
      <c r="L4711">
        <v>1707721.4</v>
      </c>
      <c r="M4711">
        <v>972247.22</v>
      </c>
      <c r="N4711">
        <v>735474.18</v>
      </c>
    </row>
    <row r="4712" spans="1:14">
      <c r="A4712" t="s">
        <v>23</v>
      </c>
      <c r="B4712" t="s">
        <v>105</v>
      </c>
      <c r="C4712" t="s">
        <v>20</v>
      </c>
      <c r="D4712" t="s">
        <v>21</v>
      </c>
      <c r="E4712" t="s">
        <v>18</v>
      </c>
      <c r="F4712" s="18">
        <v>42832</v>
      </c>
      <c r="G4712">
        <v>569170606</v>
      </c>
      <c r="H4712" s="18">
        <v>42838</v>
      </c>
      <c r="I4712">
        <v>9085</v>
      </c>
      <c r="J4712">
        <v>152.58000000000001</v>
      </c>
      <c r="K4712">
        <v>97.44</v>
      </c>
      <c r="L4712">
        <v>1386189.3</v>
      </c>
      <c r="M4712">
        <v>885242.4</v>
      </c>
      <c r="N4712">
        <v>500946.9</v>
      </c>
    </row>
    <row r="4713" spans="1:14">
      <c r="A4713" t="s">
        <v>23</v>
      </c>
      <c r="B4713" t="s">
        <v>83</v>
      </c>
      <c r="C4713" t="s">
        <v>33</v>
      </c>
      <c r="D4713" t="s">
        <v>17</v>
      </c>
      <c r="E4713" t="s">
        <v>29</v>
      </c>
      <c r="F4713" s="18">
        <v>40914</v>
      </c>
      <c r="G4713">
        <v>185947310</v>
      </c>
      <c r="H4713" s="18">
        <v>40935</v>
      </c>
      <c r="I4713">
        <v>4796</v>
      </c>
      <c r="J4713">
        <v>81.73</v>
      </c>
      <c r="K4713">
        <v>56.67</v>
      </c>
      <c r="L4713">
        <v>391977.08</v>
      </c>
      <c r="M4713">
        <v>271789.32</v>
      </c>
      <c r="N4713">
        <v>120187.76</v>
      </c>
    </row>
    <row r="4714" spans="1:14">
      <c r="A4714" t="s">
        <v>40</v>
      </c>
      <c r="B4714" t="s">
        <v>117</v>
      </c>
      <c r="C4714" t="s">
        <v>36</v>
      </c>
      <c r="D4714" t="s">
        <v>17</v>
      </c>
      <c r="E4714" t="s">
        <v>37</v>
      </c>
      <c r="F4714" s="18">
        <v>40800</v>
      </c>
      <c r="G4714">
        <v>531735551</v>
      </c>
      <c r="H4714" s="18">
        <v>40849</v>
      </c>
      <c r="I4714">
        <v>1221</v>
      </c>
      <c r="J4714">
        <v>109.28</v>
      </c>
      <c r="K4714">
        <v>35.840000000000003</v>
      </c>
      <c r="L4714">
        <v>133430.88</v>
      </c>
      <c r="M4714">
        <v>43760.639999999999</v>
      </c>
      <c r="N4714">
        <v>89670.24</v>
      </c>
    </row>
    <row r="4715" spans="1:14">
      <c r="A4715" t="s">
        <v>23</v>
      </c>
      <c r="B4715" t="s">
        <v>112</v>
      </c>
      <c r="C4715" t="s">
        <v>71</v>
      </c>
      <c r="D4715" t="s">
        <v>17</v>
      </c>
      <c r="E4715" t="s">
        <v>37</v>
      </c>
      <c r="F4715" s="18">
        <v>42204</v>
      </c>
      <c r="G4715">
        <v>534709155</v>
      </c>
      <c r="H4715" s="18">
        <v>42249</v>
      </c>
      <c r="I4715">
        <v>1176</v>
      </c>
      <c r="J4715">
        <v>154.06</v>
      </c>
      <c r="K4715">
        <v>90.93</v>
      </c>
      <c r="L4715">
        <v>181174.56</v>
      </c>
      <c r="M4715">
        <v>106933.68</v>
      </c>
      <c r="N4715">
        <v>74240.88</v>
      </c>
    </row>
    <row r="4716" spans="1:14">
      <c r="A4716" t="s">
        <v>40</v>
      </c>
      <c r="B4716" t="s">
        <v>65</v>
      </c>
      <c r="C4716" t="s">
        <v>79</v>
      </c>
      <c r="D4716" t="s">
        <v>17</v>
      </c>
      <c r="E4716" t="s">
        <v>37</v>
      </c>
      <c r="F4716" s="18">
        <v>42464</v>
      </c>
      <c r="G4716">
        <v>543354451</v>
      </c>
      <c r="H4716" s="18">
        <v>42488</v>
      </c>
      <c r="I4716">
        <v>9511</v>
      </c>
      <c r="J4716">
        <v>668.27</v>
      </c>
      <c r="K4716">
        <v>502.54</v>
      </c>
      <c r="L4716">
        <v>6355915.9699999997</v>
      </c>
      <c r="M4716">
        <v>4779657.9400000004</v>
      </c>
      <c r="N4716">
        <v>1576258.03</v>
      </c>
    </row>
    <row r="4717" spans="1:14">
      <c r="A4717" t="s">
        <v>40</v>
      </c>
      <c r="B4717" t="s">
        <v>188</v>
      </c>
      <c r="C4717" t="s">
        <v>50</v>
      </c>
      <c r="D4717" t="s">
        <v>17</v>
      </c>
      <c r="E4717" t="s">
        <v>22</v>
      </c>
      <c r="F4717" s="18">
        <v>40690</v>
      </c>
      <c r="G4717">
        <v>976470267</v>
      </c>
      <c r="H4717" s="18">
        <v>40734</v>
      </c>
      <c r="I4717">
        <v>8106</v>
      </c>
      <c r="J4717">
        <v>421.89</v>
      </c>
      <c r="K4717">
        <v>364.69</v>
      </c>
      <c r="L4717">
        <v>3419840.34</v>
      </c>
      <c r="M4717">
        <v>2956177.14</v>
      </c>
      <c r="N4717">
        <v>463663.2</v>
      </c>
    </row>
    <row r="4718" spans="1:14">
      <c r="A4718" t="s">
        <v>40</v>
      </c>
      <c r="B4718" t="s">
        <v>205</v>
      </c>
      <c r="C4718" t="s">
        <v>16</v>
      </c>
      <c r="D4718" t="s">
        <v>21</v>
      </c>
      <c r="E4718" t="s">
        <v>22</v>
      </c>
      <c r="F4718" s="18">
        <v>41913</v>
      </c>
      <c r="G4718">
        <v>973167932</v>
      </c>
      <c r="H4718" s="18">
        <v>41934</v>
      </c>
      <c r="I4718">
        <v>872</v>
      </c>
      <c r="J4718">
        <v>255.28</v>
      </c>
      <c r="K4718">
        <v>159.41999999999999</v>
      </c>
      <c r="L4718">
        <v>222604.16</v>
      </c>
      <c r="M4718">
        <v>139014.24</v>
      </c>
      <c r="N4718">
        <v>83589.919999999998</v>
      </c>
    </row>
    <row r="4719" spans="1:14">
      <c r="A4719" t="s">
        <v>40</v>
      </c>
      <c r="B4719" t="s">
        <v>127</v>
      </c>
      <c r="C4719" t="s">
        <v>79</v>
      </c>
      <c r="D4719" t="s">
        <v>17</v>
      </c>
      <c r="E4719" t="s">
        <v>29</v>
      </c>
      <c r="F4719" s="18">
        <v>41871</v>
      </c>
      <c r="G4719">
        <v>642871272</v>
      </c>
      <c r="H4719" s="18">
        <v>41883</v>
      </c>
      <c r="I4719">
        <v>8750</v>
      </c>
      <c r="J4719">
        <v>668.27</v>
      </c>
      <c r="K4719">
        <v>502.54</v>
      </c>
      <c r="L4719">
        <v>5847362.5</v>
      </c>
      <c r="M4719">
        <v>4397225</v>
      </c>
      <c r="N4719">
        <v>1450137.5</v>
      </c>
    </row>
    <row r="4720" spans="1:14">
      <c r="A4720" t="s">
        <v>34</v>
      </c>
      <c r="B4720" t="s">
        <v>134</v>
      </c>
      <c r="C4720" t="s">
        <v>20</v>
      </c>
      <c r="D4720" t="s">
        <v>21</v>
      </c>
      <c r="E4720" t="s">
        <v>37</v>
      </c>
      <c r="F4720" s="18">
        <v>42226</v>
      </c>
      <c r="G4720">
        <v>615316617</v>
      </c>
      <c r="H4720" s="18">
        <v>42265</v>
      </c>
      <c r="I4720">
        <v>4716</v>
      </c>
      <c r="J4720">
        <v>152.58000000000001</v>
      </c>
      <c r="K4720">
        <v>97.44</v>
      </c>
      <c r="L4720">
        <v>719567.28</v>
      </c>
      <c r="M4720">
        <v>459527.04</v>
      </c>
      <c r="N4720">
        <v>260040.24</v>
      </c>
    </row>
    <row r="4721" spans="1:14">
      <c r="A4721" t="s">
        <v>26</v>
      </c>
      <c r="B4721" t="s">
        <v>87</v>
      </c>
      <c r="C4721" t="s">
        <v>33</v>
      </c>
      <c r="D4721" t="s">
        <v>21</v>
      </c>
      <c r="E4721" t="s">
        <v>29</v>
      </c>
      <c r="F4721" s="18">
        <v>40876</v>
      </c>
      <c r="G4721">
        <v>690552794</v>
      </c>
      <c r="H4721" s="18">
        <v>40884</v>
      </c>
      <c r="I4721">
        <v>8772</v>
      </c>
      <c r="J4721">
        <v>81.73</v>
      </c>
      <c r="K4721">
        <v>56.67</v>
      </c>
      <c r="L4721">
        <v>716935.56</v>
      </c>
      <c r="M4721">
        <v>497109.24</v>
      </c>
      <c r="N4721">
        <v>219826.32</v>
      </c>
    </row>
    <row r="4722" spans="1:14">
      <c r="A4722" t="s">
        <v>40</v>
      </c>
      <c r="B4722" t="s">
        <v>123</v>
      </c>
      <c r="C4722" t="s">
        <v>28</v>
      </c>
      <c r="D4722" t="s">
        <v>21</v>
      </c>
      <c r="E4722" t="s">
        <v>18</v>
      </c>
      <c r="F4722" s="18">
        <v>41643</v>
      </c>
      <c r="G4722">
        <v>288941133</v>
      </c>
      <c r="H4722" s="18">
        <v>41686</v>
      </c>
      <c r="I4722">
        <v>2957</v>
      </c>
      <c r="J4722">
        <v>205.7</v>
      </c>
      <c r="K4722">
        <v>117.11</v>
      </c>
      <c r="L4722">
        <v>608254.9</v>
      </c>
      <c r="M4722">
        <v>346294.27</v>
      </c>
      <c r="N4722">
        <v>261960.63</v>
      </c>
    </row>
    <row r="4723" spans="1:14">
      <c r="A4723" t="s">
        <v>53</v>
      </c>
      <c r="B4723" t="s">
        <v>219</v>
      </c>
      <c r="C4723" t="s">
        <v>71</v>
      </c>
      <c r="D4723" t="s">
        <v>21</v>
      </c>
      <c r="E4723" t="s">
        <v>29</v>
      </c>
      <c r="F4723" s="18">
        <v>41821</v>
      </c>
      <c r="G4723">
        <v>701155459</v>
      </c>
      <c r="H4723" s="18">
        <v>41822</v>
      </c>
      <c r="I4723">
        <v>6337</v>
      </c>
      <c r="J4723">
        <v>154.06</v>
      </c>
      <c r="K4723">
        <v>90.93</v>
      </c>
      <c r="L4723">
        <v>976278.22</v>
      </c>
      <c r="M4723">
        <v>576223.41</v>
      </c>
      <c r="N4723">
        <v>400054.81</v>
      </c>
    </row>
    <row r="4724" spans="1:14">
      <c r="A4724" t="s">
        <v>23</v>
      </c>
      <c r="B4724" t="s">
        <v>94</v>
      </c>
      <c r="C4724" t="s">
        <v>43</v>
      </c>
      <c r="D4724" t="s">
        <v>17</v>
      </c>
      <c r="E4724" t="s">
        <v>22</v>
      </c>
      <c r="F4724" s="18">
        <v>41860</v>
      </c>
      <c r="G4724">
        <v>138182103</v>
      </c>
      <c r="H4724" s="18">
        <v>41867</v>
      </c>
      <c r="I4724">
        <v>10</v>
      </c>
      <c r="J4724">
        <v>651.21</v>
      </c>
      <c r="K4724">
        <v>524.96</v>
      </c>
      <c r="L4724">
        <v>6512.1</v>
      </c>
      <c r="M4724">
        <v>5249.6</v>
      </c>
      <c r="N4724">
        <v>1262.5</v>
      </c>
    </row>
    <row r="4725" spans="1:14">
      <c r="A4725" t="s">
        <v>14</v>
      </c>
      <c r="B4725" t="s">
        <v>211</v>
      </c>
      <c r="C4725" t="s">
        <v>28</v>
      </c>
      <c r="D4725" t="s">
        <v>21</v>
      </c>
      <c r="E4725" t="s">
        <v>18</v>
      </c>
      <c r="F4725" s="18">
        <v>41215</v>
      </c>
      <c r="G4725">
        <v>481319892</v>
      </c>
      <c r="H4725" s="18">
        <v>41238</v>
      </c>
      <c r="I4725">
        <v>2107</v>
      </c>
      <c r="J4725">
        <v>205.7</v>
      </c>
      <c r="K4725">
        <v>117.11</v>
      </c>
      <c r="L4725">
        <v>433409.9</v>
      </c>
      <c r="M4725">
        <v>246750.77</v>
      </c>
      <c r="N4725">
        <v>186659.13</v>
      </c>
    </row>
    <row r="4726" spans="1:14">
      <c r="A4726" t="s">
        <v>26</v>
      </c>
      <c r="B4726" t="s">
        <v>27</v>
      </c>
      <c r="C4726" t="s">
        <v>59</v>
      </c>
      <c r="D4726" t="s">
        <v>21</v>
      </c>
      <c r="E4726" t="s">
        <v>18</v>
      </c>
      <c r="F4726" s="18">
        <v>42498</v>
      </c>
      <c r="G4726">
        <v>532180154</v>
      </c>
      <c r="H4726" s="18">
        <v>42521</v>
      </c>
      <c r="I4726">
        <v>2789</v>
      </c>
      <c r="J4726">
        <v>9.33</v>
      </c>
      <c r="K4726">
        <v>6.92</v>
      </c>
      <c r="L4726">
        <v>26021.37</v>
      </c>
      <c r="M4726">
        <v>19299.88</v>
      </c>
      <c r="N4726">
        <v>6721.49</v>
      </c>
    </row>
    <row r="4727" spans="1:14">
      <c r="A4727" t="s">
        <v>31</v>
      </c>
      <c r="B4727" t="s">
        <v>42</v>
      </c>
      <c r="C4727" t="s">
        <v>33</v>
      </c>
      <c r="D4727" t="s">
        <v>17</v>
      </c>
      <c r="E4727" t="s">
        <v>18</v>
      </c>
      <c r="F4727" s="18">
        <v>41792</v>
      </c>
      <c r="G4727">
        <v>962686717</v>
      </c>
      <c r="H4727" s="18">
        <v>41811</v>
      </c>
      <c r="I4727">
        <v>9247</v>
      </c>
      <c r="J4727">
        <v>81.73</v>
      </c>
      <c r="K4727">
        <v>56.67</v>
      </c>
      <c r="L4727">
        <v>755757.31</v>
      </c>
      <c r="M4727">
        <v>524027.49</v>
      </c>
      <c r="N4727">
        <v>231729.82</v>
      </c>
    </row>
    <row r="4728" spans="1:14">
      <c r="A4728" t="s">
        <v>14</v>
      </c>
      <c r="B4728" t="s">
        <v>161</v>
      </c>
      <c r="C4728" t="s">
        <v>79</v>
      </c>
      <c r="D4728" t="s">
        <v>21</v>
      </c>
      <c r="E4728" t="s">
        <v>37</v>
      </c>
      <c r="F4728" s="18">
        <v>41105</v>
      </c>
      <c r="G4728">
        <v>265075910</v>
      </c>
      <c r="H4728" s="18">
        <v>41144</v>
      </c>
      <c r="I4728">
        <v>707</v>
      </c>
      <c r="J4728">
        <v>668.27</v>
      </c>
      <c r="K4728">
        <v>502.54</v>
      </c>
      <c r="L4728">
        <v>472466.89</v>
      </c>
      <c r="M4728">
        <v>355295.78</v>
      </c>
      <c r="N4728">
        <v>117171.11</v>
      </c>
    </row>
    <row r="4729" spans="1:14">
      <c r="A4729" t="s">
        <v>40</v>
      </c>
      <c r="B4729" t="s">
        <v>123</v>
      </c>
      <c r="C4729" t="s">
        <v>59</v>
      </c>
      <c r="D4729" t="s">
        <v>21</v>
      </c>
      <c r="E4729" t="s">
        <v>29</v>
      </c>
      <c r="F4729" s="18">
        <v>41446</v>
      </c>
      <c r="G4729">
        <v>601896560</v>
      </c>
      <c r="H4729" s="18">
        <v>41492</v>
      </c>
      <c r="I4729">
        <v>3422</v>
      </c>
      <c r="J4729">
        <v>9.33</v>
      </c>
      <c r="K4729">
        <v>6.92</v>
      </c>
      <c r="L4729">
        <v>31927.26</v>
      </c>
      <c r="M4729">
        <v>23680.240000000002</v>
      </c>
      <c r="N4729">
        <v>8247.02</v>
      </c>
    </row>
    <row r="4730" spans="1:14">
      <c r="A4730" t="s">
        <v>31</v>
      </c>
      <c r="B4730" t="s">
        <v>177</v>
      </c>
      <c r="C4730" t="s">
        <v>79</v>
      </c>
      <c r="D4730" t="s">
        <v>21</v>
      </c>
      <c r="E4730" t="s">
        <v>22</v>
      </c>
      <c r="F4730" s="18">
        <v>41451</v>
      </c>
      <c r="G4730">
        <v>156009995</v>
      </c>
      <c r="H4730" s="18">
        <v>41469</v>
      </c>
      <c r="I4730">
        <v>5679</v>
      </c>
      <c r="J4730">
        <v>668.27</v>
      </c>
      <c r="K4730">
        <v>502.54</v>
      </c>
      <c r="L4730">
        <v>3795105.33</v>
      </c>
      <c r="M4730">
        <v>2853924.66</v>
      </c>
      <c r="N4730">
        <v>941180.67</v>
      </c>
    </row>
    <row r="4731" spans="1:14">
      <c r="A4731" t="s">
        <v>23</v>
      </c>
      <c r="B4731" t="s">
        <v>52</v>
      </c>
      <c r="C4731" t="s">
        <v>50</v>
      </c>
      <c r="D4731" t="s">
        <v>21</v>
      </c>
      <c r="E4731" t="s">
        <v>37</v>
      </c>
      <c r="F4731" s="18">
        <v>41527</v>
      </c>
      <c r="G4731">
        <v>780590045</v>
      </c>
      <c r="H4731" s="18">
        <v>41550</v>
      </c>
      <c r="I4731">
        <v>2796</v>
      </c>
      <c r="J4731">
        <v>421.89</v>
      </c>
      <c r="K4731">
        <v>364.69</v>
      </c>
      <c r="L4731">
        <v>1179604.44</v>
      </c>
      <c r="M4731">
        <v>1019673.24</v>
      </c>
      <c r="N4731">
        <v>159931.20000000001</v>
      </c>
    </row>
    <row r="4732" spans="1:14">
      <c r="A4732" t="s">
        <v>40</v>
      </c>
      <c r="B4732" t="s">
        <v>127</v>
      </c>
      <c r="C4732" t="s">
        <v>25</v>
      </c>
      <c r="D4732" t="s">
        <v>21</v>
      </c>
      <c r="E4732" t="s">
        <v>37</v>
      </c>
      <c r="F4732" s="18">
        <v>42468</v>
      </c>
      <c r="G4732">
        <v>349123036</v>
      </c>
      <c r="H4732" s="18">
        <v>42507</v>
      </c>
      <c r="I4732">
        <v>2120</v>
      </c>
      <c r="J4732">
        <v>47.45</v>
      </c>
      <c r="K4732">
        <v>31.79</v>
      </c>
      <c r="L4732">
        <v>100594</v>
      </c>
      <c r="M4732">
        <v>67394.8</v>
      </c>
      <c r="N4732">
        <v>33199.199999999997</v>
      </c>
    </row>
    <row r="4733" spans="1:14">
      <c r="A4733" t="s">
        <v>40</v>
      </c>
      <c r="B4733" t="s">
        <v>78</v>
      </c>
      <c r="C4733" t="s">
        <v>71</v>
      </c>
      <c r="D4733" t="s">
        <v>21</v>
      </c>
      <c r="E4733" t="s">
        <v>22</v>
      </c>
      <c r="F4733" s="18">
        <v>41311</v>
      </c>
      <c r="G4733">
        <v>405407798</v>
      </c>
      <c r="H4733" s="18">
        <v>41344</v>
      </c>
      <c r="I4733">
        <v>8031</v>
      </c>
      <c r="J4733">
        <v>154.06</v>
      </c>
      <c r="K4733">
        <v>90.93</v>
      </c>
      <c r="L4733">
        <v>1237255.8600000001</v>
      </c>
      <c r="M4733">
        <v>730258.83</v>
      </c>
      <c r="N4733">
        <v>506997.03</v>
      </c>
    </row>
    <row r="4734" spans="1:14">
      <c r="A4734" t="s">
        <v>40</v>
      </c>
      <c r="B4734" t="s">
        <v>41</v>
      </c>
      <c r="C4734" t="s">
        <v>36</v>
      </c>
      <c r="D4734" t="s">
        <v>17</v>
      </c>
      <c r="E4734" t="s">
        <v>18</v>
      </c>
      <c r="F4734" s="18">
        <v>41011</v>
      </c>
      <c r="G4734">
        <v>313555657</v>
      </c>
      <c r="H4734" s="18">
        <v>41049</v>
      </c>
      <c r="I4734">
        <v>6942</v>
      </c>
      <c r="J4734">
        <v>109.28</v>
      </c>
      <c r="K4734">
        <v>35.840000000000003</v>
      </c>
      <c r="L4734">
        <v>758621.76</v>
      </c>
      <c r="M4734">
        <v>248801.28</v>
      </c>
      <c r="N4734">
        <v>509820.48</v>
      </c>
    </row>
    <row r="4735" spans="1:14">
      <c r="A4735" t="s">
        <v>26</v>
      </c>
      <c r="B4735" t="s">
        <v>30</v>
      </c>
      <c r="C4735" t="s">
        <v>43</v>
      </c>
      <c r="D4735" t="s">
        <v>21</v>
      </c>
      <c r="E4735" t="s">
        <v>29</v>
      </c>
      <c r="F4735" s="18">
        <v>40765</v>
      </c>
      <c r="G4735">
        <v>407990443</v>
      </c>
      <c r="H4735" s="18">
        <v>40786</v>
      </c>
      <c r="I4735">
        <v>2293</v>
      </c>
      <c r="J4735">
        <v>651.21</v>
      </c>
      <c r="K4735">
        <v>524.96</v>
      </c>
      <c r="L4735">
        <v>1493224.53</v>
      </c>
      <c r="M4735">
        <v>1203733.28</v>
      </c>
      <c r="N4735">
        <v>289491.25</v>
      </c>
    </row>
    <row r="4736" spans="1:14">
      <c r="A4736" t="s">
        <v>23</v>
      </c>
      <c r="B4736" t="s">
        <v>179</v>
      </c>
      <c r="C4736" t="s">
        <v>59</v>
      </c>
      <c r="D4736" t="s">
        <v>17</v>
      </c>
      <c r="E4736" t="s">
        <v>29</v>
      </c>
      <c r="F4736" s="18">
        <v>42925</v>
      </c>
      <c r="G4736">
        <v>643448483</v>
      </c>
      <c r="H4736" s="18">
        <v>42941</v>
      </c>
      <c r="I4736">
        <v>9560</v>
      </c>
      <c r="J4736">
        <v>9.33</v>
      </c>
      <c r="K4736">
        <v>6.92</v>
      </c>
      <c r="L4736">
        <v>89194.8</v>
      </c>
      <c r="M4736">
        <v>66155.199999999997</v>
      </c>
      <c r="N4736">
        <v>23039.599999999999</v>
      </c>
    </row>
    <row r="4737" spans="1:14">
      <c r="A4737" t="s">
        <v>23</v>
      </c>
      <c r="B4737" t="s">
        <v>208</v>
      </c>
      <c r="C4737" t="s">
        <v>43</v>
      </c>
      <c r="D4737" t="s">
        <v>17</v>
      </c>
      <c r="E4737" t="s">
        <v>22</v>
      </c>
      <c r="F4737" s="18">
        <v>40549</v>
      </c>
      <c r="G4737">
        <v>144978606</v>
      </c>
      <c r="H4737" s="18">
        <v>40593</v>
      </c>
      <c r="I4737">
        <v>1246</v>
      </c>
      <c r="J4737">
        <v>651.21</v>
      </c>
      <c r="K4737">
        <v>524.96</v>
      </c>
      <c r="L4737">
        <v>811407.66</v>
      </c>
      <c r="M4737">
        <v>654100.16</v>
      </c>
      <c r="N4737">
        <v>157307.5</v>
      </c>
    </row>
    <row r="4738" spans="1:14">
      <c r="A4738" t="s">
        <v>40</v>
      </c>
      <c r="B4738" t="s">
        <v>136</v>
      </c>
      <c r="C4738" t="s">
        <v>50</v>
      </c>
      <c r="D4738" t="s">
        <v>21</v>
      </c>
      <c r="E4738" t="s">
        <v>18</v>
      </c>
      <c r="F4738" s="18">
        <v>40917</v>
      </c>
      <c r="G4738">
        <v>357942140</v>
      </c>
      <c r="H4738" s="18">
        <v>40955</v>
      </c>
      <c r="I4738">
        <v>1888</v>
      </c>
      <c r="J4738">
        <v>421.89</v>
      </c>
      <c r="K4738">
        <v>364.69</v>
      </c>
      <c r="L4738">
        <v>796528.32</v>
      </c>
      <c r="M4738">
        <v>688534.72</v>
      </c>
      <c r="N4738">
        <v>107993.60000000001</v>
      </c>
    </row>
    <row r="4739" spans="1:14">
      <c r="A4739" t="s">
        <v>26</v>
      </c>
      <c r="B4739" t="s">
        <v>151</v>
      </c>
      <c r="C4739" t="s">
        <v>50</v>
      </c>
      <c r="D4739" t="s">
        <v>21</v>
      </c>
      <c r="E4739" t="s">
        <v>22</v>
      </c>
      <c r="F4739" s="18">
        <v>42014</v>
      </c>
      <c r="G4739">
        <v>998012912</v>
      </c>
      <c r="H4739" s="18">
        <v>42035</v>
      </c>
      <c r="I4739">
        <v>3054</v>
      </c>
      <c r="J4739">
        <v>421.89</v>
      </c>
      <c r="K4739">
        <v>364.69</v>
      </c>
      <c r="L4739">
        <v>1288452.06</v>
      </c>
      <c r="M4739">
        <v>1113763.26</v>
      </c>
      <c r="N4739">
        <v>174688.8</v>
      </c>
    </row>
    <row r="4740" spans="1:14">
      <c r="A4740" t="s">
        <v>40</v>
      </c>
      <c r="B4740" t="s">
        <v>92</v>
      </c>
      <c r="C4740" t="s">
        <v>16</v>
      </c>
      <c r="D4740" t="s">
        <v>17</v>
      </c>
      <c r="E4740" t="s">
        <v>18</v>
      </c>
      <c r="F4740" s="18">
        <v>42215</v>
      </c>
      <c r="G4740">
        <v>501177251</v>
      </c>
      <c r="H4740" s="18">
        <v>42244</v>
      </c>
      <c r="I4740">
        <v>8341</v>
      </c>
      <c r="J4740">
        <v>255.28</v>
      </c>
      <c r="K4740">
        <v>159.41999999999999</v>
      </c>
      <c r="L4740">
        <v>2129290.48</v>
      </c>
      <c r="M4740">
        <v>1329722.22</v>
      </c>
      <c r="N4740">
        <v>799568.26</v>
      </c>
    </row>
    <row r="4741" spans="1:14">
      <c r="A4741" t="s">
        <v>40</v>
      </c>
      <c r="B4741" t="s">
        <v>156</v>
      </c>
      <c r="C4741" t="s">
        <v>36</v>
      </c>
      <c r="D4741" t="s">
        <v>21</v>
      </c>
      <c r="E4741" t="s">
        <v>29</v>
      </c>
      <c r="F4741" s="18">
        <v>41668</v>
      </c>
      <c r="G4741">
        <v>973733985</v>
      </c>
      <c r="H4741" s="18">
        <v>41704</v>
      </c>
      <c r="I4741">
        <v>8380</v>
      </c>
      <c r="J4741">
        <v>109.28</v>
      </c>
      <c r="K4741">
        <v>35.840000000000003</v>
      </c>
      <c r="L4741">
        <v>915766.4</v>
      </c>
      <c r="M4741">
        <v>300339.20000000001</v>
      </c>
      <c r="N4741">
        <v>615427.19999999995</v>
      </c>
    </row>
    <row r="4742" spans="1:14">
      <c r="A4742" t="s">
        <v>26</v>
      </c>
      <c r="B4742" t="s">
        <v>81</v>
      </c>
      <c r="C4742" t="s">
        <v>59</v>
      </c>
      <c r="D4742" t="s">
        <v>17</v>
      </c>
      <c r="E4742" t="s">
        <v>37</v>
      </c>
      <c r="F4742" s="18">
        <v>40910</v>
      </c>
      <c r="G4742">
        <v>542294442</v>
      </c>
      <c r="H4742" s="18">
        <v>40938</v>
      </c>
      <c r="I4742">
        <v>5831</v>
      </c>
      <c r="J4742">
        <v>9.33</v>
      </c>
      <c r="K4742">
        <v>6.92</v>
      </c>
      <c r="L4742">
        <v>54403.23</v>
      </c>
      <c r="M4742">
        <v>40350.519999999997</v>
      </c>
      <c r="N4742">
        <v>14052.71</v>
      </c>
    </row>
    <row r="4743" spans="1:14">
      <c r="A4743" t="s">
        <v>53</v>
      </c>
      <c r="B4743" t="s">
        <v>210</v>
      </c>
      <c r="C4743" t="s">
        <v>16</v>
      </c>
      <c r="D4743" t="s">
        <v>21</v>
      </c>
      <c r="E4743" t="s">
        <v>37</v>
      </c>
      <c r="F4743" s="18">
        <v>42247</v>
      </c>
      <c r="G4743">
        <v>103782451</v>
      </c>
      <c r="H4743" s="18">
        <v>42278</v>
      </c>
      <c r="I4743">
        <v>388</v>
      </c>
      <c r="J4743">
        <v>255.28</v>
      </c>
      <c r="K4743">
        <v>159.41999999999999</v>
      </c>
      <c r="L4743">
        <v>99048.639999999999</v>
      </c>
      <c r="M4743">
        <v>61854.96</v>
      </c>
      <c r="N4743">
        <v>37193.68</v>
      </c>
    </row>
    <row r="4744" spans="1:14">
      <c r="A4744" t="s">
        <v>40</v>
      </c>
      <c r="B4744" t="s">
        <v>77</v>
      </c>
      <c r="C4744" t="s">
        <v>71</v>
      </c>
      <c r="D4744" t="s">
        <v>21</v>
      </c>
      <c r="E4744" t="s">
        <v>37</v>
      </c>
      <c r="F4744" s="18">
        <v>42846</v>
      </c>
      <c r="G4744">
        <v>175434339</v>
      </c>
      <c r="H4744" s="18">
        <v>42881</v>
      </c>
      <c r="I4744">
        <v>3774</v>
      </c>
      <c r="J4744">
        <v>154.06</v>
      </c>
      <c r="K4744">
        <v>90.93</v>
      </c>
      <c r="L4744">
        <v>581422.43999999994</v>
      </c>
      <c r="M4744">
        <v>343169.82</v>
      </c>
      <c r="N4744">
        <v>238252.62</v>
      </c>
    </row>
    <row r="4745" spans="1:14">
      <c r="A4745" t="s">
        <v>23</v>
      </c>
      <c r="B4745" t="s">
        <v>110</v>
      </c>
      <c r="C4745" t="s">
        <v>79</v>
      </c>
      <c r="D4745" t="s">
        <v>17</v>
      </c>
      <c r="E4745" t="s">
        <v>18</v>
      </c>
      <c r="F4745" s="18">
        <v>41643</v>
      </c>
      <c r="G4745">
        <v>444798934</v>
      </c>
      <c r="H4745" s="18">
        <v>41659</v>
      </c>
      <c r="I4745">
        <v>4744</v>
      </c>
      <c r="J4745">
        <v>668.27</v>
      </c>
      <c r="K4745">
        <v>502.54</v>
      </c>
      <c r="L4745">
        <v>3170272.88</v>
      </c>
      <c r="M4745">
        <v>2384049.7599999998</v>
      </c>
      <c r="N4745">
        <v>786223.12</v>
      </c>
    </row>
    <row r="4746" spans="1:14">
      <c r="A4746" t="s">
        <v>40</v>
      </c>
      <c r="B4746" t="s">
        <v>101</v>
      </c>
      <c r="C4746" t="s">
        <v>45</v>
      </c>
      <c r="D4746" t="s">
        <v>21</v>
      </c>
      <c r="E4746" t="s">
        <v>29</v>
      </c>
      <c r="F4746" s="18">
        <v>40731</v>
      </c>
      <c r="G4746">
        <v>219737565</v>
      </c>
      <c r="H4746" s="18">
        <v>40745</v>
      </c>
      <c r="I4746">
        <v>4083</v>
      </c>
      <c r="J4746">
        <v>437.2</v>
      </c>
      <c r="K4746">
        <v>263.33</v>
      </c>
      <c r="L4746">
        <v>1785087.6</v>
      </c>
      <c r="M4746">
        <v>1075176.3899999999</v>
      </c>
      <c r="N4746">
        <v>709911.21</v>
      </c>
    </row>
    <row r="4747" spans="1:14">
      <c r="A4747" t="s">
        <v>34</v>
      </c>
      <c r="B4747" t="s">
        <v>134</v>
      </c>
      <c r="C4747" t="s">
        <v>28</v>
      </c>
      <c r="D4747" t="s">
        <v>17</v>
      </c>
      <c r="E4747" t="s">
        <v>37</v>
      </c>
      <c r="F4747" s="18">
        <v>41207</v>
      </c>
      <c r="G4747">
        <v>678424060</v>
      </c>
      <c r="H4747" s="18">
        <v>41216</v>
      </c>
      <c r="I4747">
        <v>9610</v>
      </c>
      <c r="J4747">
        <v>205.7</v>
      </c>
      <c r="K4747">
        <v>117.11</v>
      </c>
      <c r="L4747">
        <v>1976777</v>
      </c>
      <c r="M4747">
        <v>1125427.1000000001</v>
      </c>
      <c r="N4747">
        <v>851349.9</v>
      </c>
    </row>
    <row r="4748" spans="1:14">
      <c r="A4748" t="s">
        <v>26</v>
      </c>
      <c r="B4748" t="s">
        <v>146</v>
      </c>
      <c r="C4748" t="s">
        <v>43</v>
      </c>
      <c r="D4748" t="s">
        <v>17</v>
      </c>
      <c r="E4748" t="s">
        <v>18</v>
      </c>
      <c r="F4748" s="18">
        <v>41792</v>
      </c>
      <c r="G4748">
        <v>819344747</v>
      </c>
      <c r="H4748" s="18">
        <v>41834</v>
      </c>
      <c r="I4748">
        <v>1173</v>
      </c>
      <c r="J4748">
        <v>651.21</v>
      </c>
      <c r="K4748">
        <v>524.96</v>
      </c>
      <c r="L4748">
        <v>763869.33</v>
      </c>
      <c r="M4748">
        <v>615778.07999999996</v>
      </c>
      <c r="N4748">
        <v>148091.25</v>
      </c>
    </row>
    <row r="4749" spans="1:14">
      <c r="A4749" t="s">
        <v>40</v>
      </c>
      <c r="B4749" t="s">
        <v>156</v>
      </c>
      <c r="C4749" t="s">
        <v>71</v>
      </c>
      <c r="D4749" t="s">
        <v>17</v>
      </c>
      <c r="E4749" t="s">
        <v>37</v>
      </c>
      <c r="F4749" s="18">
        <v>40214</v>
      </c>
      <c r="G4749">
        <v>611298453</v>
      </c>
      <c r="H4749" s="18">
        <v>40257</v>
      </c>
      <c r="I4749">
        <v>5652</v>
      </c>
      <c r="J4749">
        <v>154.06</v>
      </c>
      <c r="K4749">
        <v>90.93</v>
      </c>
      <c r="L4749">
        <v>870747.12</v>
      </c>
      <c r="M4749">
        <v>513936.36</v>
      </c>
      <c r="N4749">
        <v>356810.76</v>
      </c>
    </row>
    <row r="4750" spans="1:14">
      <c r="A4750" t="s">
        <v>23</v>
      </c>
      <c r="B4750" t="s">
        <v>116</v>
      </c>
      <c r="C4750" t="s">
        <v>50</v>
      </c>
      <c r="D4750" t="s">
        <v>17</v>
      </c>
      <c r="E4750" t="s">
        <v>22</v>
      </c>
      <c r="F4750" s="18">
        <v>42886</v>
      </c>
      <c r="G4750">
        <v>543396508</v>
      </c>
      <c r="H4750" s="18">
        <v>42891</v>
      </c>
      <c r="I4750">
        <v>1957</v>
      </c>
      <c r="J4750">
        <v>421.89</v>
      </c>
      <c r="K4750">
        <v>364.69</v>
      </c>
      <c r="L4750">
        <v>825638.73</v>
      </c>
      <c r="M4750">
        <v>713698.33</v>
      </c>
      <c r="N4750">
        <v>111940.4</v>
      </c>
    </row>
    <row r="4751" spans="1:14">
      <c r="A4751" t="s">
        <v>40</v>
      </c>
      <c r="B4751" t="s">
        <v>140</v>
      </c>
      <c r="C4751" t="s">
        <v>28</v>
      </c>
      <c r="D4751" t="s">
        <v>21</v>
      </c>
      <c r="E4751" t="s">
        <v>37</v>
      </c>
      <c r="F4751" s="18">
        <v>41398</v>
      </c>
      <c r="G4751">
        <v>275062739</v>
      </c>
      <c r="H4751" s="18">
        <v>41410</v>
      </c>
      <c r="I4751">
        <v>6032</v>
      </c>
      <c r="J4751">
        <v>205.7</v>
      </c>
      <c r="K4751">
        <v>117.11</v>
      </c>
      <c r="L4751">
        <v>1240782.3999999999</v>
      </c>
      <c r="M4751">
        <v>706407.52</v>
      </c>
      <c r="N4751">
        <v>534374.88</v>
      </c>
    </row>
    <row r="4752" spans="1:14">
      <c r="A4752" t="s">
        <v>40</v>
      </c>
      <c r="B4752" t="s">
        <v>123</v>
      </c>
      <c r="C4752" t="s">
        <v>33</v>
      </c>
      <c r="D4752" t="s">
        <v>17</v>
      </c>
      <c r="E4752" t="s">
        <v>22</v>
      </c>
      <c r="F4752" s="18">
        <v>41560</v>
      </c>
      <c r="G4752">
        <v>886033475</v>
      </c>
      <c r="H4752" s="18">
        <v>41567</v>
      </c>
      <c r="I4752">
        <v>5850</v>
      </c>
      <c r="J4752">
        <v>81.73</v>
      </c>
      <c r="K4752">
        <v>56.67</v>
      </c>
      <c r="L4752">
        <v>478120.5</v>
      </c>
      <c r="M4752">
        <v>331519.5</v>
      </c>
      <c r="N4752">
        <v>146601</v>
      </c>
    </row>
    <row r="4753" spans="1:14">
      <c r="A4753" t="s">
        <v>31</v>
      </c>
      <c r="B4753" t="s">
        <v>172</v>
      </c>
      <c r="C4753" t="s">
        <v>25</v>
      </c>
      <c r="D4753" t="s">
        <v>17</v>
      </c>
      <c r="E4753" t="s">
        <v>29</v>
      </c>
      <c r="F4753" s="18">
        <v>42653</v>
      </c>
      <c r="G4753">
        <v>826357543</v>
      </c>
      <c r="H4753" s="18">
        <v>42677</v>
      </c>
      <c r="I4753">
        <v>6415</v>
      </c>
      <c r="J4753">
        <v>47.45</v>
      </c>
      <c r="K4753">
        <v>31.79</v>
      </c>
      <c r="L4753">
        <v>304391.75</v>
      </c>
      <c r="M4753">
        <v>203932.85</v>
      </c>
      <c r="N4753">
        <v>100458.9</v>
      </c>
    </row>
    <row r="4754" spans="1:14">
      <c r="A4754" t="s">
        <v>23</v>
      </c>
      <c r="B4754" t="s">
        <v>51</v>
      </c>
      <c r="C4754" t="s">
        <v>50</v>
      </c>
      <c r="D4754" t="s">
        <v>17</v>
      </c>
      <c r="E4754" t="s">
        <v>37</v>
      </c>
      <c r="F4754" s="18">
        <v>41584</v>
      </c>
      <c r="G4754">
        <v>866396272</v>
      </c>
      <c r="H4754" s="18">
        <v>41594</v>
      </c>
      <c r="I4754">
        <v>4765</v>
      </c>
      <c r="J4754">
        <v>421.89</v>
      </c>
      <c r="K4754">
        <v>364.69</v>
      </c>
      <c r="L4754">
        <v>2010305.85</v>
      </c>
      <c r="M4754">
        <v>1737747.85</v>
      </c>
      <c r="N4754">
        <v>272558</v>
      </c>
    </row>
    <row r="4755" spans="1:14">
      <c r="A4755" t="s">
        <v>23</v>
      </c>
      <c r="B4755" t="s">
        <v>208</v>
      </c>
      <c r="C4755" t="s">
        <v>28</v>
      </c>
      <c r="D4755" t="s">
        <v>17</v>
      </c>
      <c r="E4755" t="s">
        <v>37</v>
      </c>
      <c r="F4755" s="18">
        <v>42563</v>
      </c>
      <c r="G4755">
        <v>946823489</v>
      </c>
      <c r="H4755" s="18">
        <v>42612</v>
      </c>
      <c r="I4755">
        <v>4966</v>
      </c>
      <c r="J4755">
        <v>205.7</v>
      </c>
      <c r="K4755">
        <v>117.11</v>
      </c>
      <c r="L4755">
        <v>1021506.2</v>
      </c>
      <c r="M4755">
        <v>581568.26</v>
      </c>
      <c r="N4755">
        <v>439937.94</v>
      </c>
    </row>
    <row r="4756" spans="1:14">
      <c r="A4756" t="s">
        <v>40</v>
      </c>
      <c r="B4756" t="s">
        <v>41</v>
      </c>
      <c r="C4756" t="s">
        <v>16</v>
      </c>
      <c r="D4756" t="s">
        <v>21</v>
      </c>
      <c r="E4756" t="s">
        <v>29</v>
      </c>
      <c r="F4756" s="18">
        <v>41890</v>
      </c>
      <c r="G4756">
        <v>628625524</v>
      </c>
      <c r="H4756" s="18">
        <v>41930</v>
      </c>
      <c r="I4756">
        <v>3117</v>
      </c>
      <c r="J4756">
        <v>255.28</v>
      </c>
      <c r="K4756">
        <v>159.41999999999999</v>
      </c>
      <c r="L4756">
        <v>795707.76</v>
      </c>
      <c r="M4756">
        <v>496912.14</v>
      </c>
      <c r="N4756">
        <v>298795.62</v>
      </c>
    </row>
    <row r="4757" spans="1:14">
      <c r="A4757" t="s">
        <v>26</v>
      </c>
      <c r="B4757" t="s">
        <v>90</v>
      </c>
      <c r="C4757" t="s">
        <v>79</v>
      </c>
      <c r="D4757" t="s">
        <v>21</v>
      </c>
      <c r="E4757" t="s">
        <v>37</v>
      </c>
      <c r="F4757" s="18">
        <v>40404</v>
      </c>
      <c r="G4757">
        <v>443101203</v>
      </c>
      <c r="H4757" s="18">
        <v>40422</v>
      </c>
      <c r="I4757">
        <v>2347</v>
      </c>
      <c r="J4757">
        <v>668.27</v>
      </c>
      <c r="K4757">
        <v>502.54</v>
      </c>
      <c r="L4757">
        <v>1568429.69</v>
      </c>
      <c r="M4757">
        <v>1179461.3799999999</v>
      </c>
      <c r="N4757">
        <v>388968.31</v>
      </c>
    </row>
    <row r="4758" spans="1:14">
      <c r="A4758" t="s">
        <v>40</v>
      </c>
      <c r="B4758" t="s">
        <v>213</v>
      </c>
      <c r="C4758" t="s">
        <v>71</v>
      </c>
      <c r="D4758" t="s">
        <v>17</v>
      </c>
      <c r="E4758" t="s">
        <v>37</v>
      </c>
      <c r="F4758" s="18">
        <v>42099</v>
      </c>
      <c r="G4758">
        <v>541861855</v>
      </c>
      <c r="H4758" s="18">
        <v>42133</v>
      </c>
      <c r="I4758">
        <v>7819</v>
      </c>
      <c r="J4758">
        <v>154.06</v>
      </c>
      <c r="K4758">
        <v>90.93</v>
      </c>
      <c r="L4758">
        <v>1204595.1399999999</v>
      </c>
      <c r="M4758">
        <v>710981.67</v>
      </c>
      <c r="N4758">
        <v>493613.47</v>
      </c>
    </row>
    <row r="4759" spans="1:14">
      <c r="A4759" t="s">
        <v>26</v>
      </c>
      <c r="B4759" t="s">
        <v>87</v>
      </c>
      <c r="C4759" t="s">
        <v>43</v>
      </c>
      <c r="D4759" t="s">
        <v>17</v>
      </c>
      <c r="E4759" t="s">
        <v>37</v>
      </c>
      <c r="F4759" s="18">
        <v>41676</v>
      </c>
      <c r="G4759">
        <v>246831309</v>
      </c>
      <c r="H4759" s="18">
        <v>41703</v>
      </c>
      <c r="I4759">
        <v>1724</v>
      </c>
      <c r="J4759">
        <v>651.21</v>
      </c>
      <c r="K4759">
        <v>524.96</v>
      </c>
      <c r="L4759">
        <v>1122686.04</v>
      </c>
      <c r="M4759">
        <v>905031.04</v>
      </c>
      <c r="N4759">
        <v>217655</v>
      </c>
    </row>
    <row r="4760" spans="1:14">
      <c r="A4760" t="s">
        <v>40</v>
      </c>
      <c r="B4760" t="s">
        <v>153</v>
      </c>
      <c r="C4760" t="s">
        <v>20</v>
      </c>
      <c r="D4760" t="s">
        <v>17</v>
      </c>
      <c r="E4760" t="s">
        <v>22</v>
      </c>
      <c r="F4760" s="18">
        <v>42524</v>
      </c>
      <c r="G4760">
        <v>300245893</v>
      </c>
      <c r="H4760" s="18">
        <v>42570</v>
      </c>
      <c r="I4760">
        <v>8287</v>
      </c>
      <c r="J4760">
        <v>152.58000000000001</v>
      </c>
      <c r="K4760">
        <v>97.44</v>
      </c>
      <c r="L4760">
        <v>1264430.46</v>
      </c>
      <c r="M4760">
        <v>807485.28</v>
      </c>
      <c r="N4760">
        <v>456945.18</v>
      </c>
    </row>
    <row r="4761" spans="1:14">
      <c r="A4761" t="s">
        <v>40</v>
      </c>
      <c r="B4761" t="s">
        <v>69</v>
      </c>
      <c r="C4761" t="s">
        <v>20</v>
      </c>
      <c r="D4761" t="s">
        <v>21</v>
      </c>
      <c r="E4761" t="s">
        <v>22</v>
      </c>
      <c r="F4761" s="18">
        <v>41505</v>
      </c>
      <c r="G4761">
        <v>614654433</v>
      </c>
      <c r="H4761" s="18">
        <v>41537</v>
      </c>
      <c r="I4761">
        <v>8761</v>
      </c>
      <c r="J4761">
        <v>152.58000000000001</v>
      </c>
      <c r="K4761">
        <v>97.44</v>
      </c>
      <c r="L4761">
        <v>1336753.3799999999</v>
      </c>
      <c r="M4761">
        <v>853671.84</v>
      </c>
      <c r="N4761">
        <v>483081.54</v>
      </c>
    </row>
    <row r="4762" spans="1:14">
      <c r="A4762" t="s">
        <v>14</v>
      </c>
      <c r="B4762" t="s">
        <v>15</v>
      </c>
      <c r="C4762" t="s">
        <v>59</v>
      </c>
      <c r="D4762" t="s">
        <v>17</v>
      </c>
      <c r="E4762" t="s">
        <v>37</v>
      </c>
      <c r="F4762" s="18">
        <v>41404</v>
      </c>
      <c r="G4762">
        <v>722918260</v>
      </c>
      <c r="H4762" s="18">
        <v>41441</v>
      </c>
      <c r="I4762">
        <v>6433</v>
      </c>
      <c r="J4762">
        <v>9.33</v>
      </c>
      <c r="K4762">
        <v>6.92</v>
      </c>
      <c r="L4762">
        <v>60019.89</v>
      </c>
      <c r="M4762">
        <v>44516.36</v>
      </c>
      <c r="N4762">
        <v>15503.53</v>
      </c>
    </row>
    <row r="4763" spans="1:14">
      <c r="A4763" t="s">
        <v>23</v>
      </c>
      <c r="B4763" t="s">
        <v>83</v>
      </c>
      <c r="C4763" t="s">
        <v>45</v>
      </c>
      <c r="D4763" t="s">
        <v>17</v>
      </c>
      <c r="E4763" t="s">
        <v>37</v>
      </c>
      <c r="F4763" s="18">
        <v>41243</v>
      </c>
      <c r="G4763">
        <v>228211200</v>
      </c>
      <c r="H4763" s="18">
        <v>41246</v>
      </c>
      <c r="I4763">
        <v>1620</v>
      </c>
      <c r="J4763">
        <v>437.2</v>
      </c>
      <c r="K4763">
        <v>263.33</v>
      </c>
      <c r="L4763">
        <v>708264</v>
      </c>
      <c r="M4763">
        <v>426594.6</v>
      </c>
      <c r="N4763">
        <v>281669.40000000002</v>
      </c>
    </row>
    <row r="4764" spans="1:14">
      <c r="A4764" t="s">
        <v>34</v>
      </c>
      <c r="B4764" t="s">
        <v>85</v>
      </c>
      <c r="C4764" t="s">
        <v>71</v>
      </c>
      <c r="D4764" t="s">
        <v>21</v>
      </c>
      <c r="E4764" t="s">
        <v>29</v>
      </c>
      <c r="F4764" s="18">
        <v>40435</v>
      </c>
      <c r="G4764">
        <v>154019582</v>
      </c>
      <c r="H4764" s="18">
        <v>40469</v>
      </c>
      <c r="I4764">
        <v>6672</v>
      </c>
      <c r="J4764">
        <v>154.06</v>
      </c>
      <c r="K4764">
        <v>90.93</v>
      </c>
      <c r="L4764">
        <v>1027888.32</v>
      </c>
      <c r="M4764">
        <v>606684.96</v>
      </c>
      <c r="N4764">
        <v>421203.36</v>
      </c>
    </row>
    <row r="4765" spans="1:14">
      <c r="A4765" t="s">
        <v>40</v>
      </c>
      <c r="B4765" t="s">
        <v>201</v>
      </c>
      <c r="C4765" t="s">
        <v>33</v>
      </c>
      <c r="D4765" t="s">
        <v>17</v>
      </c>
      <c r="E4765" t="s">
        <v>18</v>
      </c>
      <c r="F4765" s="18">
        <v>42931</v>
      </c>
      <c r="G4765">
        <v>694142234</v>
      </c>
      <c r="H4765" s="18">
        <v>42954</v>
      </c>
      <c r="I4765">
        <v>967</v>
      </c>
      <c r="J4765">
        <v>81.73</v>
      </c>
      <c r="K4765">
        <v>56.67</v>
      </c>
      <c r="L4765">
        <v>79032.91</v>
      </c>
      <c r="M4765">
        <v>54799.89</v>
      </c>
      <c r="N4765">
        <v>24233.02</v>
      </c>
    </row>
    <row r="4766" spans="1:14">
      <c r="A4766" t="s">
        <v>40</v>
      </c>
      <c r="B4766" t="s">
        <v>126</v>
      </c>
      <c r="C4766" t="s">
        <v>43</v>
      </c>
      <c r="D4766" t="s">
        <v>21</v>
      </c>
      <c r="E4766" t="s">
        <v>22</v>
      </c>
      <c r="F4766" s="18">
        <v>42006</v>
      </c>
      <c r="G4766">
        <v>762690484</v>
      </c>
      <c r="H4766" s="18">
        <v>42032</v>
      </c>
      <c r="I4766">
        <v>5918</v>
      </c>
      <c r="J4766">
        <v>651.21</v>
      </c>
      <c r="K4766">
        <v>524.96</v>
      </c>
      <c r="L4766">
        <v>3853860.78</v>
      </c>
      <c r="M4766">
        <v>3106713.28</v>
      </c>
      <c r="N4766">
        <v>747147.5</v>
      </c>
    </row>
    <row r="4767" spans="1:14">
      <c r="A4767" t="s">
        <v>40</v>
      </c>
      <c r="B4767" t="s">
        <v>135</v>
      </c>
      <c r="C4767" t="s">
        <v>79</v>
      </c>
      <c r="D4767" t="s">
        <v>17</v>
      </c>
      <c r="E4767" t="s">
        <v>37</v>
      </c>
      <c r="F4767" s="18">
        <v>41005</v>
      </c>
      <c r="G4767">
        <v>244088160</v>
      </c>
      <c r="H4767" s="18">
        <v>41042</v>
      </c>
      <c r="I4767">
        <v>9966</v>
      </c>
      <c r="J4767">
        <v>668.27</v>
      </c>
      <c r="K4767">
        <v>502.54</v>
      </c>
      <c r="L4767">
        <v>6659978.8200000003</v>
      </c>
      <c r="M4767">
        <v>5008313.6399999997</v>
      </c>
      <c r="N4767">
        <v>1651665.18</v>
      </c>
    </row>
    <row r="4768" spans="1:14">
      <c r="A4768" t="s">
        <v>34</v>
      </c>
      <c r="B4768" t="s">
        <v>195</v>
      </c>
      <c r="C4768" t="s">
        <v>36</v>
      </c>
      <c r="D4768" t="s">
        <v>21</v>
      </c>
      <c r="E4768" t="s">
        <v>29</v>
      </c>
      <c r="F4768" s="18">
        <v>40897</v>
      </c>
      <c r="G4768">
        <v>443071591</v>
      </c>
      <c r="H4768" s="18">
        <v>40909</v>
      </c>
      <c r="I4768">
        <v>3585</v>
      </c>
      <c r="J4768">
        <v>109.28</v>
      </c>
      <c r="K4768">
        <v>35.840000000000003</v>
      </c>
      <c r="L4768">
        <v>391768.8</v>
      </c>
      <c r="M4768">
        <v>128486.39999999999</v>
      </c>
      <c r="N4768">
        <v>263282.40000000002</v>
      </c>
    </row>
    <row r="4769" spans="1:14">
      <c r="A4769" t="s">
        <v>14</v>
      </c>
      <c r="B4769" t="s">
        <v>161</v>
      </c>
      <c r="C4769" t="s">
        <v>28</v>
      </c>
      <c r="D4769" t="s">
        <v>17</v>
      </c>
      <c r="E4769" t="s">
        <v>37</v>
      </c>
      <c r="F4769" s="18">
        <v>41656</v>
      </c>
      <c r="G4769">
        <v>934689605</v>
      </c>
      <c r="H4769" s="18">
        <v>41656</v>
      </c>
      <c r="I4769">
        <v>4280</v>
      </c>
      <c r="J4769">
        <v>205.7</v>
      </c>
      <c r="K4769">
        <v>117.11</v>
      </c>
      <c r="L4769">
        <v>880396</v>
      </c>
      <c r="M4769">
        <v>501230.8</v>
      </c>
      <c r="N4769">
        <v>379165.2</v>
      </c>
    </row>
    <row r="4770" spans="1:14">
      <c r="A4770" t="s">
        <v>40</v>
      </c>
      <c r="B4770" t="s">
        <v>92</v>
      </c>
      <c r="C4770" t="s">
        <v>28</v>
      </c>
      <c r="D4770" t="s">
        <v>21</v>
      </c>
      <c r="E4770" t="s">
        <v>29</v>
      </c>
      <c r="F4770" s="18">
        <v>40880</v>
      </c>
      <c r="G4770">
        <v>914303529</v>
      </c>
      <c r="H4770" s="18">
        <v>40888</v>
      </c>
      <c r="I4770">
        <v>1587</v>
      </c>
      <c r="J4770">
        <v>205.7</v>
      </c>
      <c r="K4770">
        <v>117.11</v>
      </c>
      <c r="L4770">
        <v>326445.90000000002</v>
      </c>
      <c r="M4770">
        <v>185853.57</v>
      </c>
      <c r="N4770">
        <v>140592.32999999999</v>
      </c>
    </row>
    <row r="4771" spans="1:14">
      <c r="A4771" t="s">
        <v>23</v>
      </c>
      <c r="B4771" t="s">
        <v>206</v>
      </c>
      <c r="C4771" t="s">
        <v>28</v>
      </c>
      <c r="D4771" t="s">
        <v>17</v>
      </c>
      <c r="E4771" t="s">
        <v>18</v>
      </c>
      <c r="F4771" s="18">
        <v>40703</v>
      </c>
      <c r="G4771">
        <v>547587192</v>
      </c>
      <c r="H4771" s="18">
        <v>40738</v>
      </c>
      <c r="I4771">
        <v>2073</v>
      </c>
      <c r="J4771">
        <v>205.7</v>
      </c>
      <c r="K4771">
        <v>117.11</v>
      </c>
      <c r="L4771">
        <v>426416.1</v>
      </c>
      <c r="M4771">
        <v>242769.03</v>
      </c>
      <c r="N4771">
        <v>183647.07</v>
      </c>
    </row>
    <row r="4772" spans="1:14">
      <c r="A4772" t="s">
        <v>26</v>
      </c>
      <c r="B4772" t="s">
        <v>76</v>
      </c>
      <c r="C4772" t="s">
        <v>59</v>
      </c>
      <c r="D4772" t="s">
        <v>21</v>
      </c>
      <c r="E4772" t="s">
        <v>37</v>
      </c>
      <c r="F4772" s="18">
        <v>40884</v>
      </c>
      <c r="G4772">
        <v>520526921</v>
      </c>
      <c r="H4772" s="18">
        <v>40923</v>
      </c>
      <c r="I4772">
        <v>4338</v>
      </c>
      <c r="J4772">
        <v>9.33</v>
      </c>
      <c r="K4772">
        <v>6.92</v>
      </c>
      <c r="L4772">
        <v>40473.54</v>
      </c>
      <c r="M4772">
        <v>30018.959999999999</v>
      </c>
      <c r="N4772">
        <v>10454.58</v>
      </c>
    </row>
    <row r="4773" spans="1:14">
      <c r="A4773" t="s">
        <v>23</v>
      </c>
      <c r="B4773" t="s">
        <v>181</v>
      </c>
      <c r="C4773" t="s">
        <v>36</v>
      </c>
      <c r="D4773" t="s">
        <v>17</v>
      </c>
      <c r="E4773" t="s">
        <v>37</v>
      </c>
      <c r="F4773" s="18">
        <v>40188</v>
      </c>
      <c r="G4773">
        <v>689421546</v>
      </c>
      <c r="H4773" s="18">
        <v>40209</v>
      </c>
      <c r="I4773">
        <v>4011</v>
      </c>
      <c r="J4773">
        <v>109.28</v>
      </c>
      <c r="K4773">
        <v>35.840000000000003</v>
      </c>
      <c r="L4773">
        <v>438322.08</v>
      </c>
      <c r="M4773">
        <v>143754.23999999999</v>
      </c>
      <c r="N4773">
        <v>294567.84000000003</v>
      </c>
    </row>
    <row r="4774" spans="1:14">
      <c r="A4774" t="s">
        <v>23</v>
      </c>
      <c r="B4774" t="s">
        <v>196</v>
      </c>
      <c r="C4774" t="s">
        <v>50</v>
      </c>
      <c r="D4774" t="s">
        <v>17</v>
      </c>
      <c r="E4774" t="s">
        <v>18</v>
      </c>
      <c r="F4774" s="18">
        <v>40533</v>
      </c>
      <c r="G4774">
        <v>530882394</v>
      </c>
      <c r="H4774" s="18">
        <v>40576</v>
      </c>
      <c r="I4774">
        <v>8753</v>
      </c>
      <c r="J4774">
        <v>421.89</v>
      </c>
      <c r="K4774">
        <v>364.69</v>
      </c>
      <c r="L4774">
        <v>3692803.17</v>
      </c>
      <c r="M4774">
        <v>3192131.57</v>
      </c>
      <c r="N4774">
        <v>500671.6</v>
      </c>
    </row>
    <row r="4775" spans="1:14">
      <c r="A4775" t="s">
        <v>26</v>
      </c>
      <c r="B4775" t="s">
        <v>27</v>
      </c>
      <c r="C4775" t="s">
        <v>36</v>
      </c>
      <c r="D4775" t="s">
        <v>17</v>
      </c>
      <c r="E4775" t="s">
        <v>29</v>
      </c>
      <c r="F4775" s="18">
        <v>42844</v>
      </c>
      <c r="G4775">
        <v>491833293</v>
      </c>
      <c r="H4775" s="18">
        <v>42848</v>
      </c>
      <c r="I4775">
        <v>3256</v>
      </c>
      <c r="J4775">
        <v>109.28</v>
      </c>
      <c r="K4775">
        <v>35.840000000000003</v>
      </c>
      <c r="L4775">
        <v>355815.67999999999</v>
      </c>
      <c r="M4775">
        <v>116695.03999999999</v>
      </c>
      <c r="N4775">
        <v>239120.64000000001</v>
      </c>
    </row>
    <row r="4776" spans="1:14">
      <c r="A4776" t="s">
        <v>40</v>
      </c>
      <c r="B4776" t="s">
        <v>123</v>
      </c>
      <c r="C4776" t="s">
        <v>28</v>
      </c>
      <c r="D4776" t="s">
        <v>17</v>
      </c>
      <c r="E4776" t="s">
        <v>37</v>
      </c>
      <c r="F4776" s="18">
        <v>42904</v>
      </c>
      <c r="G4776">
        <v>639510571</v>
      </c>
      <c r="H4776" s="18">
        <v>42925</v>
      </c>
      <c r="I4776">
        <v>4244</v>
      </c>
      <c r="J4776">
        <v>205.7</v>
      </c>
      <c r="K4776">
        <v>117.11</v>
      </c>
      <c r="L4776">
        <v>872990.8</v>
      </c>
      <c r="M4776">
        <v>497014.84</v>
      </c>
      <c r="N4776">
        <v>375975.96</v>
      </c>
    </row>
    <row r="4777" spans="1:14">
      <c r="A4777" t="s">
        <v>40</v>
      </c>
      <c r="B4777" t="s">
        <v>167</v>
      </c>
      <c r="C4777" t="s">
        <v>33</v>
      </c>
      <c r="D4777" t="s">
        <v>21</v>
      </c>
      <c r="E4777" t="s">
        <v>22</v>
      </c>
      <c r="F4777" s="18">
        <v>41032</v>
      </c>
      <c r="G4777">
        <v>211463057</v>
      </c>
      <c r="H4777" s="18">
        <v>41075</v>
      </c>
      <c r="I4777">
        <v>5473</v>
      </c>
      <c r="J4777">
        <v>81.73</v>
      </c>
      <c r="K4777">
        <v>56.67</v>
      </c>
      <c r="L4777">
        <v>447308.29</v>
      </c>
      <c r="M4777">
        <v>310154.90999999997</v>
      </c>
      <c r="N4777">
        <v>137153.38</v>
      </c>
    </row>
    <row r="4778" spans="1:14">
      <c r="A4778" t="s">
        <v>23</v>
      </c>
      <c r="B4778" t="s">
        <v>198</v>
      </c>
      <c r="C4778" t="s">
        <v>20</v>
      </c>
      <c r="D4778" t="s">
        <v>21</v>
      </c>
      <c r="E4778" t="s">
        <v>18</v>
      </c>
      <c r="F4778" s="18">
        <v>40704</v>
      </c>
      <c r="G4778">
        <v>765552079</v>
      </c>
      <c r="H4778" s="18">
        <v>40741</v>
      </c>
      <c r="I4778">
        <v>2727</v>
      </c>
      <c r="J4778">
        <v>152.58000000000001</v>
      </c>
      <c r="K4778">
        <v>97.44</v>
      </c>
      <c r="L4778">
        <v>416085.66</v>
      </c>
      <c r="M4778">
        <v>265718.88</v>
      </c>
      <c r="N4778">
        <v>150366.78</v>
      </c>
    </row>
    <row r="4779" spans="1:14">
      <c r="A4779" t="s">
        <v>40</v>
      </c>
      <c r="B4779" t="s">
        <v>214</v>
      </c>
      <c r="C4779" t="s">
        <v>79</v>
      </c>
      <c r="D4779" t="s">
        <v>17</v>
      </c>
      <c r="E4779" t="s">
        <v>22</v>
      </c>
      <c r="F4779" s="18">
        <v>41636</v>
      </c>
      <c r="G4779">
        <v>329951465</v>
      </c>
      <c r="H4779" s="18">
        <v>41641</v>
      </c>
      <c r="I4779">
        <v>8825</v>
      </c>
      <c r="J4779">
        <v>668.27</v>
      </c>
      <c r="K4779">
        <v>502.54</v>
      </c>
      <c r="L4779">
        <v>5897482.75</v>
      </c>
      <c r="M4779">
        <v>4434915.5</v>
      </c>
      <c r="N4779">
        <v>1462567.25</v>
      </c>
    </row>
    <row r="4780" spans="1:14">
      <c r="A4780" t="s">
        <v>31</v>
      </c>
      <c r="B4780" t="s">
        <v>42</v>
      </c>
      <c r="C4780" t="s">
        <v>50</v>
      </c>
      <c r="D4780" t="s">
        <v>21</v>
      </c>
      <c r="E4780" t="s">
        <v>22</v>
      </c>
      <c r="F4780" s="18">
        <v>41163</v>
      </c>
      <c r="G4780">
        <v>153147542</v>
      </c>
      <c r="H4780" s="18">
        <v>41179</v>
      </c>
      <c r="I4780">
        <v>8616</v>
      </c>
      <c r="J4780">
        <v>421.89</v>
      </c>
      <c r="K4780">
        <v>364.69</v>
      </c>
      <c r="L4780">
        <v>3635004.24</v>
      </c>
      <c r="M4780">
        <v>3142169.04</v>
      </c>
      <c r="N4780">
        <v>492835.2</v>
      </c>
    </row>
    <row r="4781" spans="1:14">
      <c r="A4781" t="s">
        <v>34</v>
      </c>
      <c r="B4781" t="s">
        <v>35</v>
      </c>
      <c r="C4781" t="s">
        <v>16</v>
      </c>
      <c r="D4781" t="s">
        <v>21</v>
      </c>
      <c r="E4781" t="s">
        <v>37</v>
      </c>
      <c r="F4781" s="18">
        <v>41164</v>
      </c>
      <c r="G4781">
        <v>653939139</v>
      </c>
      <c r="H4781" s="18">
        <v>41188</v>
      </c>
      <c r="I4781">
        <v>3978</v>
      </c>
      <c r="J4781">
        <v>255.28</v>
      </c>
      <c r="K4781">
        <v>159.41999999999999</v>
      </c>
      <c r="L4781">
        <v>1015503.84</v>
      </c>
      <c r="M4781">
        <v>634172.76</v>
      </c>
      <c r="N4781">
        <v>381331.08</v>
      </c>
    </row>
    <row r="4782" spans="1:14">
      <c r="A4782" t="s">
        <v>40</v>
      </c>
      <c r="B4782" t="s">
        <v>140</v>
      </c>
      <c r="C4782" t="s">
        <v>43</v>
      </c>
      <c r="D4782" t="s">
        <v>21</v>
      </c>
      <c r="E4782" t="s">
        <v>37</v>
      </c>
      <c r="F4782" s="18">
        <v>41136</v>
      </c>
      <c r="G4782">
        <v>971437585</v>
      </c>
      <c r="H4782" s="18">
        <v>41184</v>
      </c>
      <c r="I4782">
        <v>8824</v>
      </c>
      <c r="J4782">
        <v>651.21</v>
      </c>
      <c r="K4782">
        <v>524.96</v>
      </c>
      <c r="L4782">
        <v>5746277.04</v>
      </c>
      <c r="M4782">
        <v>4632247.04</v>
      </c>
      <c r="N4782">
        <v>1114030</v>
      </c>
    </row>
    <row r="4783" spans="1:14">
      <c r="A4783" t="s">
        <v>26</v>
      </c>
      <c r="B4783" t="s">
        <v>146</v>
      </c>
      <c r="C4783" t="s">
        <v>59</v>
      </c>
      <c r="D4783" t="s">
        <v>21</v>
      </c>
      <c r="E4783" t="s">
        <v>29</v>
      </c>
      <c r="F4783" s="18">
        <v>42351</v>
      </c>
      <c r="G4783">
        <v>315066707</v>
      </c>
      <c r="H4783" s="18">
        <v>42395</v>
      </c>
      <c r="I4783">
        <v>4095</v>
      </c>
      <c r="J4783">
        <v>9.33</v>
      </c>
      <c r="K4783">
        <v>6.92</v>
      </c>
      <c r="L4783">
        <v>38206.35</v>
      </c>
      <c r="M4783">
        <v>28337.4</v>
      </c>
      <c r="N4783">
        <v>9868.9500000000007</v>
      </c>
    </row>
    <row r="4784" spans="1:14">
      <c r="A4784" t="s">
        <v>31</v>
      </c>
      <c r="B4784" t="s">
        <v>202</v>
      </c>
      <c r="C4784" t="s">
        <v>79</v>
      </c>
      <c r="D4784" t="s">
        <v>17</v>
      </c>
      <c r="E4784" t="s">
        <v>22</v>
      </c>
      <c r="F4784" s="18">
        <v>40937</v>
      </c>
      <c r="G4784">
        <v>214562833</v>
      </c>
      <c r="H4784" s="18">
        <v>40970</v>
      </c>
      <c r="I4784">
        <v>2765</v>
      </c>
      <c r="J4784">
        <v>668.27</v>
      </c>
      <c r="K4784">
        <v>502.54</v>
      </c>
      <c r="L4784">
        <v>1847766.55</v>
      </c>
      <c r="M4784">
        <v>1389523.1</v>
      </c>
      <c r="N4784">
        <v>458243.45</v>
      </c>
    </row>
    <row r="4785" spans="1:14">
      <c r="A4785" t="s">
        <v>23</v>
      </c>
      <c r="B4785" t="s">
        <v>175</v>
      </c>
      <c r="C4785" t="s">
        <v>16</v>
      </c>
      <c r="D4785" t="s">
        <v>21</v>
      </c>
      <c r="E4785" t="s">
        <v>18</v>
      </c>
      <c r="F4785" s="18">
        <v>40324</v>
      </c>
      <c r="G4785">
        <v>469974792</v>
      </c>
      <c r="H4785" s="18">
        <v>40346</v>
      </c>
      <c r="I4785">
        <v>4840</v>
      </c>
      <c r="J4785">
        <v>255.28</v>
      </c>
      <c r="K4785">
        <v>159.41999999999999</v>
      </c>
      <c r="L4785">
        <v>1235555.2</v>
      </c>
      <c r="M4785">
        <v>771592.8</v>
      </c>
      <c r="N4785">
        <v>463962.4</v>
      </c>
    </row>
    <row r="4786" spans="1:14">
      <c r="A4786" t="s">
        <v>14</v>
      </c>
      <c r="B4786" t="s">
        <v>48</v>
      </c>
      <c r="C4786" t="s">
        <v>59</v>
      </c>
      <c r="D4786" t="s">
        <v>21</v>
      </c>
      <c r="E4786" t="s">
        <v>37</v>
      </c>
      <c r="F4786" s="18">
        <v>41569</v>
      </c>
      <c r="G4786">
        <v>501663911</v>
      </c>
      <c r="H4786" s="18">
        <v>41603</v>
      </c>
      <c r="I4786">
        <v>2354</v>
      </c>
      <c r="J4786">
        <v>9.33</v>
      </c>
      <c r="K4786">
        <v>6.92</v>
      </c>
      <c r="L4786">
        <v>21962.82</v>
      </c>
      <c r="M4786">
        <v>16289.68</v>
      </c>
      <c r="N4786">
        <v>5673.14</v>
      </c>
    </row>
    <row r="4787" spans="1:14">
      <c r="A4787" t="s">
        <v>23</v>
      </c>
      <c r="B4787" t="s">
        <v>119</v>
      </c>
      <c r="C4787" t="s">
        <v>33</v>
      </c>
      <c r="D4787" t="s">
        <v>21</v>
      </c>
      <c r="E4787" t="s">
        <v>18</v>
      </c>
      <c r="F4787" s="18">
        <v>41966</v>
      </c>
      <c r="G4787">
        <v>700304019</v>
      </c>
      <c r="H4787" s="18">
        <v>41994</v>
      </c>
      <c r="I4787">
        <v>4376</v>
      </c>
      <c r="J4787">
        <v>81.73</v>
      </c>
      <c r="K4787">
        <v>56.67</v>
      </c>
      <c r="L4787">
        <v>357650.48</v>
      </c>
      <c r="M4787">
        <v>247987.92</v>
      </c>
      <c r="N4787">
        <v>109662.56</v>
      </c>
    </row>
    <row r="4788" spans="1:14">
      <c r="A4788" t="s">
        <v>40</v>
      </c>
      <c r="B4788" t="s">
        <v>78</v>
      </c>
      <c r="C4788" t="s">
        <v>20</v>
      </c>
      <c r="D4788" t="s">
        <v>21</v>
      </c>
      <c r="E4788" t="s">
        <v>29</v>
      </c>
      <c r="F4788" s="18">
        <v>41964</v>
      </c>
      <c r="G4788">
        <v>176881444</v>
      </c>
      <c r="H4788" s="18">
        <v>41992</v>
      </c>
      <c r="I4788">
        <v>2005</v>
      </c>
      <c r="J4788">
        <v>152.58000000000001</v>
      </c>
      <c r="K4788">
        <v>97.44</v>
      </c>
      <c r="L4788">
        <v>305922.90000000002</v>
      </c>
      <c r="M4788">
        <v>195367.2</v>
      </c>
      <c r="N4788">
        <v>110555.7</v>
      </c>
    </row>
    <row r="4789" spans="1:14">
      <c r="A4789" t="s">
        <v>40</v>
      </c>
      <c r="B4789" t="s">
        <v>189</v>
      </c>
      <c r="C4789" t="s">
        <v>16</v>
      </c>
      <c r="D4789" t="s">
        <v>17</v>
      </c>
      <c r="E4789" t="s">
        <v>37</v>
      </c>
      <c r="F4789" s="18">
        <v>41019</v>
      </c>
      <c r="G4789">
        <v>812695014</v>
      </c>
      <c r="H4789" s="18">
        <v>41064</v>
      </c>
      <c r="I4789">
        <v>3369</v>
      </c>
      <c r="J4789">
        <v>255.28</v>
      </c>
      <c r="K4789">
        <v>159.41999999999999</v>
      </c>
      <c r="L4789">
        <v>860038.32</v>
      </c>
      <c r="M4789">
        <v>537085.98</v>
      </c>
      <c r="N4789">
        <v>322952.34000000003</v>
      </c>
    </row>
    <row r="4790" spans="1:14">
      <c r="A4790" t="s">
        <v>23</v>
      </c>
      <c r="B4790" t="s">
        <v>128</v>
      </c>
      <c r="C4790" t="s">
        <v>36</v>
      </c>
      <c r="D4790" t="s">
        <v>17</v>
      </c>
      <c r="E4790" t="s">
        <v>37</v>
      </c>
      <c r="F4790" s="18">
        <v>41743</v>
      </c>
      <c r="G4790">
        <v>509356057</v>
      </c>
      <c r="H4790" s="18">
        <v>41746</v>
      </c>
      <c r="I4790">
        <v>8631</v>
      </c>
      <c r="J4790">
        <v>109.28</v>
      </c>
      <c r="K4790">
        <v>35.840000000000003</v>
      </c>
      <c r="L4790">
        <v>943195.68</v>
      </c>
      <c r="M4790">
        <v>309335.03999999998</v>
      </c>
      <c r="N4790">
        <v>633860.64</v>
      </c>
    </row>
    <row r="4791" spans="1:14">
      <c r="A4791" t="s">
        <v>23</v>
      </c>
      <c r="B4791" t="s">
        <v>132</v>
      </c>
      <c r="C4791" t="s">
        <v>16</v>
      </c>
      <c r="D4791" t="s">
        <v>21</v>
      </c>
      <c r="E4791" t="s">
        <v>18</v>
      </c>
      <c r="F4791" s="18">
        <v>40219</v>
      </c>
      <c r="G4791">
        <v>838788402</v>
      </c>
      <c r="H4791" s="18">
        <v>40235</v>
      </c>
      <c r="I4791">
        <v>4983</v>
      </c>
      <c r="J4791">
        <v>255.28</v>
      </c>
      <c r="K4791">
        <v>159.41999999999999</v>
      </c>
      <c r="L4791">
        <v>1272060.24</v>
      </c>
      <c r="M4791">
        <v>794389.86</v>
      </c>
      <c r="N4791">
        <v>477670.38</v>
      </c>
    </row>
    <row r="4792" spans="1:14">
      <c r="A4792" t="s">
        <v>14</v>
      </c>
      <c r="B4792" t="s">
        <v>174</v>
      </c>
      <c r="C4792" t="s">
        <v>59</v>
      </c>
      <c r="D4792" t="s">
        <v>21</v>
      </c>
      <c r="E4792" t="s">
        <v>37</v>
      </c>
      <c r="F4792" s="18">
        <v>41220</v>
      </c>
      <c r="G4792">
        <v>293228375</v>
      </c>
      <c r="H4792" s="18">
        <v>41230</v>
      </c>
      <c r="I4792">
        <v>1647</v>
      </c>
      <c r="J4792">
        <v>9.33</v>
      </c>
      <c r="K4792">
        <v>6.92</v>
      </c>
      <c r="L4792">
        <v>15366.51</v>
      </c>
      <c r="M4792">
        <v>11397.24</v>
      </c>
      <c r="N4792">
        <v>3969.27</v>
      </c>
    </row>
    <row r="4793" spans="1:14">
      <c r="A4793" t="s">
        <v>31</v>
      </c>
      <c r="B4793" t="s">
        <v>172</v>
      </c>
      <c r="C4793" t="s">
        <v>28</v>
      </c>
      <c r="D4793" t="s">
        <v>17</v>
      </c>
      <c r="E4793" t="s">
        <v>22</v>
      </c>
      <c r="F4793" s="18">
        <v>40224</v>
      </c>
      <c r="G4793">
        <v>135224807</v>
      </c>
      <c r="H4793" s="18">
        <v>40274</v>
      </c>
      <c r="I4793">
        <v>4880</v>
      </c>
      <c r="J4793">
        <v>205.7</v>
      </c>
      <c r="K4793">
        <v>117.11</v>
      </c>
      <c r="L4793">
        <v>1003816</v>
      </c>
      <c r="M4793">
        <v>571496.80000000005</v>
      </c>
      <c r="N4793">
        <v>432319.2</v>
      </c>
    </row>
    <row r="4794" spans="1:14">
      <c r="A4794" t="s">
        <v>14</v>
      </c>
      <c r="B4794" t="s">
        <v>115</v>
      </c>
      <c r="C4794" t="s">
        <v>28</v>
      </c>
      <c r="D4794" t="s">
        <v>21</v>
      </c>
      <c r="E4794" t="s">
        <v>18</v>
      </c>
      <c r="F4794" s="18">
        <v>41399</v>
      </c>
      <c r="G4794">
        <v>347639024</v>
      </c>
      <c r="H4794" s="18">
        <v>41412</v>
      </c>
      <c r="I4794">
        <v>2967</v>
      </c>
      <c r="J4794">
        <v>205.7</v>
      </c>
      <c r="K4794">
        <v>117.11</v>
      </c>
      <c r="L4794">
        <v>610311.9</v>
      </c>
      <c r="M4794">
        <v>347465.37</v>
      </c>
      <c r="N4794">
        <v>262846.53000000003</v>
      </c>
    </row>
    <row r="4795" spans="1:14">
      <c r="A4795" t="s">
        <v>40</v>
      </c>
      <c r="B4795" t="s">
        <v>117</v>
      </c>
      <c r="C4795" t="s">
        <v>79</v>
      </c>
      <c r="D4795" t="s">
        <v>17</v>
      </c>
      <c r="E4795" t="s">
        <v>22</v>
      </c>
      <c r="F4795" s="18">
        <v>42385</v>
      </c>
      <c r="G4795">
        <v>983644855</v>
      </c>
      <c r="H4795" s="18">
        <v>42400</v>
      </c>
      <c r="I4795">
        <v>1226</v>
      </c>
      <c r="J4795">
        <v>668.27</v>
      </c>
      <c r="K4795">
        <v>502.54</v>
      </c>
      <c r="L4795">
        <v>819299.02</v>
      </c>
      <c r="M4795">
        <v>616114.04</v>
      </c>
      <c r="N4795">
        <v>203184.98</v>
      </c>
    </row>
    <row r="4796" spans="1:14">
      <c r="A4796" t="s">
        <v>34</v>
      </c>
      <c r="B4796" t="s">
        <v>95</v>
      </c>
      <c r="C4796" t="s">
        <v>16</v>
      </c>
      <c r="D4796" t="s">
        <v>17</v>
      </c>
      <c r="E4796" t="s">
        <v>37</v>
      </c>
      <c r="F4796" s="18">
        <v>41211</v>
      </c>
      <c r="G4796">
        <v>816728627</v>
      </c>
      <c r="H4796" s="18">
        <v>41248</v>
      </c>
      <c r="I4796">
        <v>7005</v>
      </c>
      <c r="J4796">
        <v>255.28</v>
      </c>
      <c r="K4796">
        <v>159.41999999999999</v>
      </c>
      <c r="L4796">
        <v>1788236.4</v>
      </c>
      <c r="M4796">
        <v>1116737.1000000001</v>
      </c>
      <c r="N4796">
        <v>671499.3</v>
      </c>
    </row>
    <row r="4797" spans="1:14">
      <c r="A4797" t="s">
        <v>26</v>
      </c>
      <c r="B4797" t="s">
        <v>129</v>
      </c>
      <c r="C4797" t="s">
        <v>33</v>
      </c>
      <c r="D4797" t="s">
        <v>21</v>
      </c>
      <c r="E4797" t="s">
        <v>22</v>
      </c>
      <c r="F4797" s="18">
        <v>40445</v>
      </c>
      <c r="G4797">
        <v>490689170</v>
      </c>
      <c r="H4797" s="18">
        <v>40491</v>
      </c>
      <c r="I4797">
        <v>4684</v>
      </c>
      <c r="J4797">
        <v>81.73</v>
      </c>
      <c r="K4797">
        <v>56.67</v>
      </c>
      <c r="L4797">
        <v>382823.32</v>
      </c>
      <c r="M4797">
        <v>265442.28000000003</v>
      </c>
      <c r="N4797">
        <v>117381.04</v>
      </c>
    </row>
    <row r="4798" spans="1:14">
      <c r="A4798" t="s">
        <v>53</v>
      </c>
      <c r="B4798" t="s">
        <v>219</v>
      </c>
      <c r="C4798" t="s">
        <v>43</v>
      </c>
      <c r="D4798" t="s">
        <v>21</v>
      </c>
      <c r="E4798" t="s">
        <v>22</v>
      </c>
      <c r="F4798" s="18">
        <v>40278</v>
      </c>
      <c r="G4798">
        <v>269637811</v>
      </c>
      <c r="H4798" s="18">
        <v>40299</v>
      </c>
      <c r="I4798">
        <v>675</v>
      </c>
      <c r="J4798">
        <v>651.21</v>
      </c>
      <c r="K4798">
        <v>524.96</v>
      </c>
      <c r="L4798">
        <v>439566.75</v>
      </c>
      <c r="M4798">
        <v>354348</v>
      </c>
      <c r="N4798">
        <v>85218.75</v>
      </c>
    </row>
    <row r="4799" spans="1:14">
      <c r="A4799" t="s">
        <v>40</v>
      </c>
      <c r="B4799" t="s">
        <v>65</v>
      </c>
      <c r="C4799" t="s">
        <v>36</v>
      </c>
      <c r="D4799" t="s">
        <v>21</v>
      </c>
      <c r="E4799" t="s">
        <v>18</v>
      </c>
      <c r="F4799" s="18">
        <v>42671</v>
      </c>
      <c r="G4799">
        <v>487998378</v>
      </c>
      <c r="H4799" s="18">
        <v>42705</v>
      </c>
      <c r="I4799">
        <v>8419</v>
      </c>
      <c r="J4799">
        <v>109.28</v>
      </c>
      <c r="K4799">
        <v>35.840000000000003</v>
      </c>
      <c r="L4799">
        <v>920028.32</v>
      </c>
      <c r="M4799">
        <v>301736.96000000002</v>
      </c>
      <c r="N4799">
        <v>618291.36</v>
      </c>
    </row>
    <row r="4800" spans="1:14">
      <c r="A4800" t="s">
        <v>23</v>
      </c>
      <c r="B4800" t="s">
        <v>52</v>
      </c>
      <c r="C4800" t="s">
        <v>43</v>
      </c>
      <c r="D4800" t="s">
        <v>21</v>
      </c>
      <c r="E4800" t="s">
        <v>22</v>
      </c>
      <c r="F4800" s="18">
        <v>41679</v>
      </c>
      <c r="G4800">
        <v>200507199</v>
      </c>
      <c r="H4800" s="18">
        <v>41695</v>
      </c>
      <c r="I4800">
        <v>3391</v>
      </c>
      <c r="J4800">
        <v>651.21</v>
      </c>
      <c r="K4800">
        <v>524.96</v>
      </c>
      <c r="L4800">
        <v>2208253.11</v>
      </c>
      <c r="M4800">
        <v>1780139.36</v>
      </c>
      <c r="N4800">
        <v>428113.75</v>
      </c>
    </row>
    <row r="4801" spans="1:14">
      <c r="A4801" t="s">
        <v>26</v>
      </c>
      <c r="B4801" t="s">
        <v>121</v>
      </c>
      <c r="C4801" t="s">
        <v>79</v>
      </c>
      <c r="D4801" t="s">
        <v>17</v>
      </c>
      <c r="E4801" t="s">
        <v>18</v>
      </c>
      <c r="F4801" s="18">
        <v>41423</v>
      </c>
      <c r="G4801">
        <v>332213103</v>
      </c>
      <c r="H4801" s="18">
        <v>41462</v>
      </c>
      <c r="I4801">
        <v>8095</v>
      </c>
      <c r="J4801">
        <v>668.27</v>
      </c>
      <c r="K4801">
        <v>502.54</v>
      </c>
      <c r="L4801">
        <v>5409645.6500000004</v>
      </c>
      <c r="M4801">
        <v>4068061.3</v>
      </c>
      <c r="N4801">
        <v>1341584.3500000001</v>
      </c>
    </row>
    <row r="4802" spans="1:14">
      <c r="A4802" t="s">
        <v>14</v>
      </c>
      <c r="B4802" t="s">
        <v>174</v>
      </c>
      <c r="C4802" t="s">
        <v>16</v>
      </c>
      <c r="D4802" t="s">
        <v>17</v>
      </c>
      <c r="E4802" t="s">
        <v>18</v>
      </c>
      <c r="F4802" s="18">
        <v>40886</v>
      </c>
      <c r="G4802">
        <v>528477418</v>
      </c>
      <c r="H4802" s="18">
        <v>40922</v>
      </c>
      <c r="I4802">
        <v>7067</v>
      </c>
      <c r="J4802">
        <v>255.28</v>
      </c>
      <c r="K4802">
        <v>159.41999999999999</v>
      </c>
      <c r="L4802">
        <v>1804063.76</v>
      </c>
      <c r="M4802">
        <v>1126621.1399999999</v>
      </c>
      <c r="N4802">
        <v>677442.62</v>
      </c>
    </row>
    <row r="4803" spans="1:14">
      <c r="A4803" t="s">
        <v>23</v>
      </c>
      <c r="B4803" t="s">
        <v>191</v>
      </c>
      <c r="C4803" t="s">
        <v>50</v>
      </c>
      <c r="D4803" t="s">
        <v>17</v>
      </c>
      <c r="E4803" t="s">
        <v>18</v>
      </c>
      <c r="F4803" s="18">
        <v>40819</v>
      </c>
      <c r="G4803">
        <v>504973971</v>
      </c>
      <c r="H4803" s="18">
        <v>40849</v>
      </c>
      <c r="I4803">
        <v>1875</v>
      </c>
      <c r="J4803">
        <v>421.89</v>
      </c>
      <c r="K4803">
        <v>364.69</v>
      </c>
      <c r="L4803">
        <v>791043.75</v>
      </c>
      <c r="M4803">
        <v>683793.75</v>
      </c>
      <c r="N4803">
        <v>107250</v>
      </c>
    </row>
    <row r="4804" spans="1:14">
      <c r="A4804" t="s">
        <v>26</v>
      </c>
      <c r="B4804" t="s">
        <v>121</v>
      </c>
      <c r="C4804" t="s">
        <v>36</v>
      </c>
      <c r="D4804" t="s">
        <v>17</v>
      </c>
      <c r="E4804" t="s">
        <v>18</v>
      </c>
      <c r="F4804" s="18">
        <v>42363</v>
      </c>
      <c r="G4804">
        <v>497689092</v>
      </c>
      <c r="H4804" s="18">
        <v>42369</v>
      </c>
      <c r="I4804">
        <v>6117</v>
      </c>
      <c r="J4804">
        <v>109.28</v>
      </c>
      <c r="K4804">
        <v>35.840000000000003</v>
      </c>
      <c r="L4804">
        <v>668465.76</v>
      </c>
      <c r="M4804">
        <v>219233.28</v>
      </c>
      <c r="N4804">
        <v>449232.48</v>
      </c>
    </row>
    <row r="4805" spans="1:14">
      <c r="A4805" t="s">
        <v>31</v>
      </c>
      <c r="B4805" t="s">
        <v>73</v>
      </c>
      <c r="C4805" t="s">
        <v>50</v>
      </c>
      <c r="D4805" t="s">
        <v>17</v>
      </c>
      <c r="E4805" t="s">
        <v>37</v>
      </c>
      <c r="F4805" s="18">
        <v>42899</v>
      </c>
      <c r="G4805">
        <v>812921607</v>
      </c>
      <c r="H4805" s="18">
        <v>42938</v>
      </c>
      <c r="I4805">
        <v>423</v>
      </c>
      <c r="J4805">
        <v>421.89</v>
      </c>
      <c r="K4805">
        <v>364.69</v>
      </c>
      <c r="L4805">
        <v>178459.47</v>
      </c>
      <c r="M4805">
        <v>154263.87</v>
      </c>
      <c r="N4805">
        <v>24195.599999999999</v>
      </c>
    </row>
    <row r="4806" spans="1:14">
      <c r="A4806" t="s">
        <v>23</v>
      </c>
      <c r="B4806" t="s">
        <v>132</v>
      </c>
      <c r="C4806" t="s">
        <v>28</v>
      </c>
      <c r="D4806" t="s">
        <v>21</v>
      </c>
      <c r="E4806" t="s">
        <v>37</v>
      </c>
      <c r="F4806" s="18">
        <v>40198</v>
      </c>
      <c r="G4806">
        <v>477282845</v>
      </c>
      <c r="H4806" s="18">
        <v>40213</v>
      </c>
      <c r="I4806">
        <v>7455</v>
      </c>
      <c r="J4806">
        <v>205.7</v>
      </c>
      <c r="K4806">
        <v>117.11</v>
      </c>
      <c r="L4806">
        <v>1533493.5</v>
      </c>
      <c r="M4806">
        <v>873055.05</v>
      </c>
      <c r="N4806">
        <v>660438.44999999995</v>
      </c>
    </row>
    <row r="4807" spans="1:14">
      <c r="A4807" t="s">
        <v>40</v>
      </c>
      <c r="B4807" t="s">
        <v>201</v>
      </c>
      <c r="C4807" t="s">
        <v>59</v>
      </c>
      <c r="D4807" t="s">
        <v>17</v>
      </c>
      <c r="E4807" t="s">
        <v>22</v>
      </c>
      <c r="F4807" s="18">
        <v>42100</v>
      </c>
      <c r="G4807">
        <v>387696635</v>
      </c>
      <c r="H4807" s="18">
        <v>42110</v>
      </c>
      <c r="I4807">
        <v>6905</v>
      </c>
      <c r="J4807">
        <v>9.33</v>
      </c>
      <c r="K4807">
        <v>6.92</v>
      </c>
      <c r="L4807">
        <v>64423.65</v>
      </c>
      <c r="M4807">
        <v>47782.6</v>
      </c>
      <c r="N4807">
        <v>16641.05</v>
      </c>
    </row>
    <row r="4808" spans="1:14">
      <c r="A4808" t="s">
        <v>23</v>
      </c>
      <c r="B4808" t="s">
        <v>198</v>
      </c>
      <c r="C4808" t="s">
        <v>45</v>
      </c>
      <c r="D4808" t="s">
        <v>17</v>
      </c>
      <c r="E4808" t="s">
        <v>29</v>
      </c>
      <c r="F4808" s="18">
        <v>40238</v>
      </c>
      <c r="G4808">
        <v>161399304</v>
      </c>
      <c r="H4808" s="18">
        <v>40252</v>
      </c>
      <c r="I4808">
        <v>496</v>
      </c>
      <c r="J4808">
        <v>437.2</v>
      </c>
      <c r="K4808">
        <v>263.33</v>
      </c>
      <c r="L4808">
        <v>216851.20000000001</v>
      </c>
      <c r="M4808">
        <v>130611.68</v>
      </c>
      <c r="N4808">
        <v>86239.52</v>
      </c>
    </row>
    <row r="4809" spans="1:14">
      <c r="A4809" t="s">
        <v>31</v>
      </c>
      <c r="B4809" t="s">
        <v>149</v>
      </c>
      <c r="C4809" t="s">
        <v>71</v>
      </c>
      <c r="D4809" t="s">
        <v>17</v>
      </c>
      <c r="E4809" t="s">
        <v>18</v>
      </c>
      <c r="F4809" s="18">
        <v>41847</v>
      </c>
      <c r="G4809">
        <v>385939681</v>
      </c>
      <c r="H4809" s="18">
        <v>41849</v>
      </c>
      <c r="I4809">
        <v>6983</v>
      </c>
      <c r="J4809">
        <v>154.06</v>
      </c>
      <c r="K4809">
        <v>90.93</v>
      </c>
      <c r="L4809">
        <v>1075800.98</v>
      </c>
      <c r="M4809">
        <v>634964.18999999994</v>
      </c>
      <c r="N4809">
        <v>440836.79</v>
      </c>
    </row>
    <row r="4810" spans="1:14">
      <c r="A4810" t="s">
        <v>34</v>
      </c>
      <c r="B4810" t="s">
        <v>154</v>
      </c>
      <c r="C4810" t="s">
        <v>20</v>
      </c>
      <c r="D4810" t="s">
        <v>21</v>
      </c>
      <c r="E4810" t="s">
        <v>18</v>
      </c>
      <c r="F4810" s="18">
        <v>40722</v>
      </c>
      <c r="G4810">
        <v>369179093</v>
      </c>
      <c r="H4810" s="18">
        <v>40738</v>
      </c>
      <c r="I4810">
        <v>7153</v>
      </c>
      <c r="J4810">
        <v>152.58000000000001</v>
      </c>
      <c r="K4810">
        <v>97.44</v>
      </c>
      <c r="L4810">
        <v>1091404.74</v>
      </c>
      <c r="M4810">
        <v>696988.32</v>
      </c>
      <c r="N4810">
        <v>394416.42</v>
      </c>
    </row>
    <row r="4811" spans="1:14">
      <c r="A4811" t="s">
        <v>40</v>
      </c>
      <c r="B4811" t="s">
        <v>169</v>
      </c>
      <c r="C4811" t="s">
        <v>16</v>
      </c>
      <c r="D4811" t="s">
        <v>21</v>
      </c>
      <c r="E4811" t="s">
        <v>29</v>
      </c>
      <c r="F4811" s="18">
        <v>40725</v>
      </c>
      <c r="G4811">
        <v>389291369</v>
      </c>
      <c r="H4811" s="18">
        <v>40759</v>
      </c>
      <c r="I4811">
        <v>8822</v>
      </c>
      <c r="J4811">
        <v>255.28</v>
      </c>
      <c r="K4811">
        <v>159.41999999999999</v>
      </c>
      <c r="L4811">
        <v>2252080.16</v>
      </c>
      <c r="M4811">
        <v>1406403.24</v>
      </c>
      <c r="N4811">
        <v>845676.92</v>
      </c>
    </row>
    <row r="4812" spans="1:14">
      <c r="A4812" t="s">
        <v>31</v>
      </c>
      <c r="B4812" t="s">
        <v>39</v>
      </c>
      <c r="C4812" t="s">
        <v>20</v>
      </c>
      <c r="D4812" t="s">
        <v>21</v>
      </c>
      <c r="E4812" t="s">
        <v>29</v>
      </c>
      <c r="F4812" s="18">
        <v>40578</v>
      </c>
      <c r="G4812">
        <v>344762837</v>
      </c>
      <c r="H4812" s="18">
        <v>40626</v>
      </c>
      <c r="I4812">
        <v>1840</v>
      </c>
      <c r="J4812">
        <v>152.58000000000001</v>
      </c>
      <c r="K4812">
        <v>97.44</v>
      </c>
      <c r="L4812">
        <v>280747.2</v>
      </c>
      <c r="M4812">
        <v>179289.60000000001</v>
      </c>
      <c r="N4812">
        <v>101457.60000000001</v>
      </c>
    </row>
    <row r="4813" spans="1:14">
      <c r="A4813" t="s">
        <v>23</v>
      </c>
      <c r="B4813" t="s">
        <v>148</v>
      </c>
      <c r="C4813" t="s">
        <v>43</v>
      </c>
      <c r="D4813" t="s">
        <v>17</v>
      </c>
      <c r="E4813" t="s">
        <v>37</v>
      </c>
      <c r="F4813" s="18">
        <v>40775</v>
      </c>
      <c r="G4813">
        <v>204392325</v>
      </c>
      <c r="H4813" s="18">
        <v>40812</v>
      </c>
      <c r="I4813">
        <v>3086</v>
      </c>
      <c r="J4813">
        <v>651.21</v>
      </c>
      <c r="K4813">
        <v>524.96</v>
      </c>
      <c r="L4813">
        <v>2009634.06</v>
      </c>
      <c r="M4813">
        <v>1620026.56</v>
      </c>
      <c r="N4813">
        <v>389607.5</v>
      </c>
    </row>
    <row r="4814" spans="1:14">
      <c r="A4814" t="s">
        <v>34</v>
      </c>
      <c r="B4814" t="s">
        <v>195</v>
      </c>
      <c r="C4814" t="s">
        <v>50</v>
      </c>
      <c r="D4814" t="s">
        <v>17</v>
      </c>
      <c r="E4814" t="s">
        <v>29</v>
      </c>
      <c r="F4814" s="18">
        <v>42196</v>
      </c>
      <c r="G4814">
        <v>457291162</v>
      </c>
      <c r="H4814" s="18">
        <v>42243</v>
      </c>
      <c r="I4814">
        <v>1472</v>
      </c>
      <c r="J4814">
        <v>421.89</v>
      </c>
      <c r="K4814">
        <v>364.69</v>
      </c>
      <c r="L4814">
        <v>621022.07999999996</v>
      </c>
      <c r="M4814">
        <v>536823.68000000005</v>
      </c>
      <c r="N4814">
        <v>84198.399999999994</v>
      </c>
    </row>
    <row r="4815" spans="1:14">
      <c r="A4815" t="s">
        <v>40</v>
      </c>
      <c r="B4815" t="s">
        <v>170</v>
      </c>
      <c r="C4815" t="s">
        <v>45</v>
      </c>
      <c r="D4815" t="s">
        <v>17</v>
      </c>
      <c r="E4815" t="s">
        <v>22</v>
      </c>
      <c r="F4815" s="18">
        <v>41965</v>
      </c>
      <c r="G4815">
        <v>762883174</v>
      </c>
      <c r="H4815" s="18">
        <v>41972</v>
      </c>
      <c r="I4815">
        <v>2939</v>
      </c>
      <c r="J4815">
        <v>437.2</v>
      </c>
      <c r="K4815">
        <v>263.33</v>
      </c>
      <c r="L4815">
        <v>1284930.8</v>
      </c>
      <c r="M4815">
        <v>773926.87</v>
      </c>
      <c r="N4815">
        <v>511003.93</v>
      </c>
    </row>
    <row r="4816" spans="1:14">
      <c r="A4816" t="s">
        <v>23</v>
      </c>
      <c r="B4816" t="s">
        <v>105</v>
      </c>
      <c r="C4816" t="s">
        <v>28</v>
      </c>
      <c r="D4816" t="s">
        <v>21</v>
      </c>
      <c r="E4816" t="s">
        <v>18</v>
      </c>
      <c r="F4816" s="18">
        <v>40357</v>
      </c>
      <c r="G4816">
        <v>400904691</v>
      </c>
      <c r="H4816" s="18">
        <v>40371</v>
      </c>
      <c r="I4816">
        <v>5462</v>
      </c>
      <c r="J4816">
        <v>205.7</v>
      </c>
      <c r="K4816">
        <v>117.11</v>
      </c>
      <c r="L4816">
        <v>1123533.3999999999</v>
      </c>
      <c r="M4816">
        <v>639654.81999999995</v>
      </c>
      <c r="N4816">
        <v>483878.58</v>
      </c>
    </row>
    <row r="4817" spans="1:14">
      <c r="A4817" t="s">
        <v>26</v>
      </c>
      <c r="B4817" t="s">
        <v>107</v>
      </c>
      <c r="C4817" t="s">
        <v>25</v>
      </c>
      <c r="D4817" t="s">
        <v>17</v>
      </c>
      <c r="E4817" t="s">
        <v>37</v>
      </c>
      <c r="F4817" s="18">
        <v>42188</v>
      </c>
      <c r="G4817">
        <v>521404540</v>
      </c>
      <c r="H4817" s="18">
        <v>42189</v>
      </c>
      <c r="I4817">
        <v>4045</v>
      </c>
      <c r="J4817">
        <v>47.45</v>
      </c>
      <c r="K4817">
        <v>31.79</v>
      </c>
      <c r="L4817">
        <v>191935.25</v>
      </c>
      <c r="M4817">
        <v>128590.55</v>
      </c>
      <c r="N4817">
        <v>63344.7</v>
      </c>
    </row>
    <row r="4818" spans="1:14">
      <c r="A4818" t="s">
        <v>40</v>
      </c>
      <c r="B4818" t="s">
        <v>189</v>
      </c>
      <c r="C4818" t="s">
        <v>71</v>
      </c>
      <c r="D4818" t="s">
        <v>21</v>
      </c>
      <c r="E4818" t="s">
        <v>18</v>
      </c>
      <c r="F4818" s="18">
        <v>41597</v>
      </c>
      <c r="G4818">
        <v>994744050</v>
      </c>
      <c r="H4818" s="18">
        <v>41612</v>
      </c>
      <c r="I4818">
        <v>5725</v>
      </c>
      <c r="J4818">
        <v>154.06</v>
      </c>
      <c r="K4818">
        <v>90.93</v>
      </c>
      <c r="L4818">
        <v>881993.5</v>
      </c>
      <c r="M4818">
        <v>520574.25</v>
      </c>
      <c r="N4818">
        <v>361419.25</v>
      </c>
    </row>
    <row r="4819" spans="1:14">
      <c r="A4819" t="s">
        <v>40</v>
      </c>
      <c r="B4819" t="s">
        <v>92</v>
      </c>
      <c r="C4819" t="s">
        <v>25</v>
      </c>
      <c r="D4819" t="s">
        <v>21</v>
      </c>
      <c r="E4819" t="s">
        <v>18</v>
      </c>
      <c r="F4819" s="18">
        <v>42794</v>
      </c>
      <c r="G4819">
        <v>861597049</v>
      </c>
      <c r="H4819" s="18">
        <v>42834</v>
      </c>
      <c r="I4819">
        <v>4568</v>
      </c>
      <c r="J4819">
        <v>47.45</v>
      </c>
      <c r="K4819">
        <v>31.79</v>
      </c>
      <c r="L4819">
        <v>216751.6</v>
      </c>
      <c r="M4819">
        <v>145216.72</v>
      </c>
      <c r="N4819">
        <v>71534.880000000005</v>
      </c>
    </row>
    <row r="4820" spans="1:14">
      <c r="A4820" t="s">
        <v>14</v>
      </c>
      <c r="B4820" t="s">
        <v>47</v>
      </c>
      <c r="C4820" t="s">
        <v>16</v>
      </c>
      <c r="D4820" t="s">
        <v>17</v>
      </c>
      <c r="E4820" t="s">
        <v>37</v>
      </c>
      <c r="F4820" s="18">
        <v>42081</v>
      </c>
      <c r="G4820">
        <v>582949864</v>
      </c>
      <c r="H4820" s="18">
        <v>42104</v>
      </c>
      <c r="I4820">
        <v>6674</v>
      </c>
      <c r="J4820">
        <v>255.28</v>
      </c>
      <c r="K4820">
        <v>159.41999999999999</v>
      </c>
      <c r="L4820">
        <v>1703738.72</v>
      </c>
      <c r="M4820">
        <v>1063969.08</v>
      </c>
      <c r="N4820">
        <v>639769.64</v>
      </c>
    </row>
    <row r="4821" spans="1:14">
      <c r="A4821" t="s">
        <v>40</v>
      </c>
      <c r="B4821" t="s">
        <v>65</v>
      </c>
      <c r="C4821" t="s">
        <v>45</v>
      </c>
      <c r="D4821" t="s">
        <v>17</v>
      </c>
      <c r="E4821" t="s">
        <v>29</v>
      </c>
      <c r="F4821" s="18">
        <v>40295</v>
      </c>
      <c r="G4821">
        <v>690101325</v>
      </c>
      <c r="H4821" s="18">
        <v>40298</v>
      </c>
      <c r="I4821">
        <v>5173</v>
      </c>
      <c r="J4821">
        <v>437.2</v>
      </c>
      <c r="K4821">
        <v>263.33</v>
      </c>
      <c r="L4821">
        <v>2261635.6</v>
      </c>
      <c r="M4821">
        <v>1362206.09</v>
      </c>
      <c r="N4821">
        <v>899429.51</v>
      </c>
    </row>
    <row r="4822" spans="1:14">
      <c r="A4822" t="s">
        <v>40</v>
      </c>
      <c r="B4822" t="s">
        <v>69</v>
      </c>
      <c r="C4822" t="s">
        <v>50</v>
      </c>
      <c r="D4822" t="s">
        <v>21</v>
      </c>
      <c r="E4822" t="s">
        <v>29</v>
      </c>
      <c r="F4822" s="18">
        <v>41431</v>
      </c>
      <c r="G4822">
        <v>434662759</v>
      </c>
      <c r="H4822" s="18">
        <v>41460</v>
      </c>
      <c r="I4822">
        <v>5224</v>
      </c>
      <c r="J4822">
        <v>421.89</v>
      </c>
      <c r="K4822">
        <v>364.69</v>
      </c>
      <c r="L4822">
        <v>2203953.36</v>
      </c>
      <c r="M4822">
        <v>1905140.56</v>
      </c>
      <c r="N4822">
        <v>298812.79999999999</v>
      </c>
    </row>
    <row r="4823" spans="1:14">
      <c r="A4823" t="s">
        <v>40</v>
      </c>
      <c r="B4823" t="s">
        <v>86</v>
      </c>
      <c r="C4823" t="s">
        <v>43</v>
      </c>
      <c r="D4823" t="s">
        <v>21</v>
      </c>
      <c r="E4823" t="s">
        <v>29</v>
      </c>
      <c r="F4823" s="18">
        <v>40189</v>
      </c>
      <c r="G4823">
        <v>938557994</v>
      </c>
      <c r="H4823" s="18">
        <v>40227</v>
      </c>
      <c r="I4823">
        <v>9022</v>
      </c>
      <c r="J4823">
        <v>651.21</v>
      </c>
      <c r="K4823">
        <v>524.96</v>
      </c>
      <c r="L4823">
        <v>5875216.6200000001</v>
      </c>
      <c r="M4823">
        <v>4736189.12</v>
      </c>
      <c r="N4823">
        <v>1139027.5</v>
      </c>
    </row>
    <row r="4824" spans="1:14">
      <c r="A4824" t="s">
        <v>23</v>
      </c>
      <c r="B4824" t="s">
        <v>82</v>
      </c>
      <c r="C4824" t="s">
        <v>25</v>
      </c>
      <c r="D4824" t="s">
        <v>21</v>
      </c>
      <c r="E4824" t="s">
        <v>29</v>
      </c>
      <c r="F4824" s="18">
        <v>42725</v>
      </c>
      <c r="G4824">
        <v>244023358</v>
      </c>
      <c r="H4824" s="18">
        <v>42757</v>
      </c>
      <c r="I4824">
        <v>789</v>
      </c>
      <c r="J4824">
        <v>47.45</v>
      </c>
      <c r="K4824">
        <v>31.79</v>
      </c>
      <c r="L4824">
        <v>37438.050000000003</v>
      </c>
      <c r="M4824">
        <v>25082.31</v>
      </c>
      <c r="N4824">
        <v>12355.74</v>
      </c>
    </row>
    <row r="4825" spans="1:14">
      <c r="A4825" t="s">
        <v>40</v>
      </c>
      <c r="B4825" t="s">
        <v>201</v>
      </c>
      <c r="C4825" t="s">
        <v>59</v>
      </c>
      <c r="D4825" t="s">
        <v>17</v>
      </c>
      <c r="E4825" t="s">
        <v>29</v>
      </c>
      <c r="F4825" s="18">
        <v>40370</v>
      </c>
      <c r="G4825">
        <v>963607680</v>
      </c>
      <c r="H4825" s="18">
        <v>40370</v>
      </c>
      <c r="I4825">
        <v>1781</v>
      </c>
      <c r="J4825">
        <v>9.33</v>
      </c>
      <c r="K4825">
        <v>6.92</v>
      </c>
      <c r="L4825">
        <v>16616.73</v>
      </c>
      <c r="M4825">
        <v>12324.52</v>
      </c>
      <c r="N4825">
        <v>4292.21</v>
      </c>
    </row>
    <row r="4826" spans="1:14">
      <c r="A4826" t="s">
        <v>23</v>
      </c>
      <c r="B4826" t="s">
        <v>162</v>
      </c>
      <c r="C4826" t="s">
        <v>45</v>
      </c>
      <c r="D4826" t="s">
        <v>17</v>
      </c>
      <c r="E4826" t="s">
        <v>37</v>
      </c>
      <c r="F4826" s="18">
        <v>41438</v>
      </c>
      <c r="G4826">
        <v>830172288</v>
      </c>
      <c r="H4826" s="18">
        <v>41484</v>
      </c>
      <c r="I4826">
        <v>5283</v>
      </c>
      <c r="J4826">
        <v>437.2</v>
      </c>
      <c r="K4826">
        <v>263.33</v>
      </c>
      <c r="L4826">
        <v>2309727.6</v>
      </c>
      <c r="M4826">
        <v>1391172.39</v>
      </c>
      <c r="N4826">
        <v>918555.21</v>
      </c>
    </row>
    <row r="4827" spans="1:14">
      <c r="A4827" t="s">
        <v>14</v>
      </c>
      <c r="B4827" t="s">
        <v>108</v>
      </c>
      <c r="C4827" t="s">
        <v>25</v>
      </c>
      <c r="D4827" t="s">
        <v>17</v>
      </c>
      <c r="E4827" t="s">
        <v>18</v>
      </c>
      <c r="F4827" s="18">
        <v>42187</v>
      </c>
      <c r="G4827">
        <v>346891009</v>
      </c>
      <c r="H4827" s="18">
        <v>42197</v>
      </c>
      <c r="I4827">
        <v>1613</v>
      </c>
      <c r="J4827">
        <v>47.45</v>
      </c>
      <c r="K4827">
        <v>31.79</v>
      </c>
      <c r="L4827">
        <v>76536.850000000006</v>
      </c>
      <c r="M4827">
        <v>51277.27</v>
      </c>
      <c r="N4827">
        <v>25259.58</v>
      </c>
    </row>
    <row r="4828" spans="1:14">
      <c r="A4828" t="s">
        <v>40</v>
      </c>
      <c r="B4828" t="s">
        <v>126</v>
      </c>
      <c r="C4828" t="s">
        <v>16</v>
      </c>
      <c r="D4828" t="s">
        <v>17</v>
      </c>
      <c r="E4828" t="s">
        <v>37</v>
      </c>
      <c r="F4828" s="18">
        <v>42031</v>
      </c>
      <c r="G4828">
        <v>537250173</v>
      </c>
      <c r="H4828" s="18">
        <v>42078</v>
      </c>
      <c r="I4828">
        <v>3120</v>
      </c>
      <c r="J4828">
        <v>255.28</v>
      </c>
      <c r="K4828">
        <v>159.41999999999999</v>
      </c>
      <c r="L4828">
        <v>796473.6</v>
      </c>
      <c r="M4828">
        <v>497390.4</v>
      </c>
      <c r="N4828">
        <v>299083.2</v>
      </c>
    </row>
    <row r="4829" spans="1:14">
      <c r="A4829" t="s">
        <v>40</v>
      </c>
      <c r="B4829" t="s">
        <v>114</v>
      </c>
      <c r="C4829" t="s">
        <v>43</v>
      </c>
      <c r="D4829" t="s">
        <v>21</v>
      </c>
      <c r="E4829" t="s">
        <v>18</v>
      </c>
      <c r="F4829" s="18">
        <v>42152</v>
      </c>
      <c r="G4829">
        <v>695048606</v>
      </c>
      <c r="H4829" s="18">
        <v>42202</v>
      </c>
      <c r="I4829">
        <v>9183</v>
      </c>
      <c r="J4829">
        <v>651.21</v>
      </c>
      <c r="K4829">
        <v>524.96</v>
      </c>
      <c r="L4829">
        <v>5980061.4299999997</v>
      </c>
      <c r="M4829">
        <v>4820707.68</v>
      </c>
      <c r="N4829">
        <v>1159353.75</v>
      </c>
    </row>
    <row r="4830" spans="1:14">
      <c r="A4830" t="s">
        <v>26</v>
      </c>
      <c r="B4830" t="s">
        <v>46</v>
      </c>
      <c r="C4830" t="s">
        <v>36</v>
      </c>
      <c r="D4830" t="s">
        <v>21</v>
      </c>
      <c r="E4830" t="s">
        <v>37</v>
      </c>
      <c r="F4830" s="18">
        <v>41359</v>
      </c>
      <c r="G4830">
        <v>634397637</v>
      </c>
      <c r="H4830" s="18">
        <v>41383</v>
      </c>
      <c r="I4830">
        <v>1213</v>
      </c>
      <c r="J4830">
        <v>109.28</v>
      </c>
      <c r="K4830">
        <v>35.840000000000003</v>
      </c>
      <c r="L4830">
        <v>132556.64000000001</v>
      </c>
      <c r="M4830">
        <v>43473.919999999998</v>
      </c>
      <c r="N4830">
        <v>89082.72</v>
      </c>
    </row>
    <row r="4831" spans="1:14">
      <c r="A4831" t="s">
        <v>34</v>
      </c>
      <c r="B4831" t="s">
        <v>66</v>
      </c>
      <c r="C4831" t="s">
        <v>33</v>
      </c>
      <c r="D4831" t="s">
        <v>21</v>
      </c>
      <c r="E4831" t="s">
        <v>29</v>
      </c>
      <c r="F4831" s="18">
        <v>40232</v>
      </c>
      <c r="G4831">
        <v>239721095</v>
      </c>
      <c r="H4831" s="18">
        <v>40246</v>
      </c>
      <c r="I4831">
        <v>7654</v>
      </c>
      <c r="J4831">
        <v>81.73</v>
      </c>
      <c r="K4831">
        <v>56.67</v>
      </c>
      <c r="L4831">
        <v>625561.42000000004</v>
      </c>
      <c r="M4831">
        <v>433752.18</v>
      </c>
      <c r="N4831">
        <v>191809.24</v>
      </c>
    </row>
    <row r="4832" spans="1:14">
      <c r="A4832" t="s">
        <v>23</v>
      </c>
      <c r="B4832" t="s">
        <v>162</v>
      </c>
      <c r="C4832" t="s">
        <v>50</v>
      </c>
      <c r="D4832" t="s">
        <v>21</v>
      </c>
      <c r="E4832" t="s">
        <v>29</v>
      </c>
      <c r="F4832" s="18">
        <v>42503</v>
      </c>
      <c r="G4832">
        <v>815755307</v>
      </c>
      <c r="H4832" s="18">
        <v>42530</v>
      </c>
      <c r="I4832">
        <v>8978</v>
      </c>
      <c r="J4832">
        <v>421.89</v>
      </c>
      <c r="K4832">
        <v>364.69</v>
      </c>
      <c r="L4832">
        <v>3787728.42</v>
      </c>
      <c r="M4832">
        <v>3274186.82</v>
      </c>
      <c r="N4832">
        <v>513541.6</v>
      </c>
    </row>
    <row r="4833" spans="1:14">
      <c r="A4833" t="s">
        <v>40</v>
      </c>
      <c r="B4833" t="s">
        <v>170</v>
      </c>
      <c r="C4833" t="s">
        <v>25</v>
      </c>
      <c r="D4833" t="s">
        <v>21</v>
      </c>
      <c r="E4833" t="s">
        <v>29</v>
      </c>
      <c r="F4833" s="18">
        <v>42617</v>
      </c>
      <c r="G4833">
        <v>137549102</v>
      </c>
      <c r="H4833" s="18">
        <v>42626</v>
      </c>
      <c r="I4833">
        <v>2691</v>
      </c>
      <c r="J4833">
        <v>47.45</v>
      </c>
      <c r="K4833">
        <v>31.79</v>
      </c>
      <c r="L4833">
        <v>127687.95</v>
      </c>
      <c r="M4833">
        <v>85546.89</v>
      </c>
      <c r="N4833">
        <v>42141.06</v>
      </c>
    </row>
    <row r="4834" spans="1:14">
      <c r="A4834" t="s">
        <v>26</v>
      </c>
      <c r="B4834" t="s">
        <v>146</v>
      </c>
      <c r="C4834" t="s">
        <v>59</v>
      </c>
      <c r="D4834" t="s">
        <v>17</v>
      </c>
      <c r="E4834" t="s">
        <v>18</v>
      </c>
      <c r="F4834" s="18">
        <v>40936</v>
      </c>
      <c r="G4834">
        <v>100463807</v>
      </c>
      <c r="H4834" s="18">
        <v>40957</v>
      </c>
      <c r="I4834">
        <v>8328</v>
      </c>
      <c r="J4834">
        <v>9.33</v>
      </c>
      <c r="K4834">
        <v>6.92</v>
      </c>
      <c r="L4834">
        <v>77700.240000000005</v>
      </c>
      <c r="M4834">
        <v>57629.760000000002</v>
      </c>
      <c r="N4834">
        <v>20070.48</v>
      </c>
    </row>
    <row r="4835" spans="1:14">
      <c r="A4835" t="s">
        <v>23</v>
      </c>
      <c r="B4835" t="s">
        <v>51</v>
      </c>
      <c r="C4835" t="s">
        <v>36</v>
      </c>
      <c r="D4835" t="s">
        <v>17</v>
      </c>
      <c r="E4835" t="s">
        <v>18</v>
      </c>
      <c r="F4835" s="18">
        <v>42361</v>
      </c>
      <c r="G4835">
        <v>870173251</v>
      </c>
      <c r="H4835" s="18">
        <v>42368</v>
      </c>
      <c r="I4835">
        <v>2457</v>
      </c>
      <c r="J4835">
        <v>109.28</v>
      </c>
      <c r="K4835">
        <v>35.840000000000003</v>
      </c>
      <c r="L4835">
        <v>268500.96000000002</v>
      </c>
      <c r="M4835">
        <v>88058.880000000005</v>
      </c>
      <c r="N4835">
        <v>180442.08</v>
      </c>
    </row>
    <row r="4836" spans="1:14">
      <c r="A4836" t="s">
        <v>40</v>
      </c>
      <c r="B4836" t="s">
        <v>170</v>
      </c>
      <c r="C4836" t="s">
        <v>33</v>
      </c>
      <c r="D4836" t="s">
        <v>21</v>
      </c>
      <c r="E4836" t="s">
        <v>22</v>
      </c>
      <c r="F4836" s="18">
        <v>41118</v>
      </c>
      <c r="G4836">
        <v>432663762</v>
      </c>
      <c r="H4836" s="18">
        <v>41148</v>
      </c>
      <c r="I4836">
        <v>3677</v>
      </c>
      <c r="J4836">
        <v>81.73</v>
      </c>
      <c r="K4836">
        <v>56.67</v>
      </c>
      <c r="L4836">
        <v>300521.21000000002</v>
      </c>
      <c r="M4836">
        <v>208375.59</v>
      </c>
      <c r="N4836">
        <v>92145.62</v>
      </c>
    </row>
    <row r="4837" spans="1:14">
      <c r="A4837" t="s">
        <v>23</v>
      </c>
      <c r="B4837" t="s">
        <v>179</v>
      </c>
      <c r="C4837" t="s">
        <v>16</v>
      </c>
      <c r="D4837" t="s">
        <v>17</v>
      </c>
      <c r="E4837" t="s">
        <v>18</v>
      </c>
      <c r="F4837" s="18">
        <v>41505</v>
      </c>
      <c r="G4837">
        <v>444234168</v>
      </c>
      <c r="H4837" s="18">
        <v>41544</v>
      </c>
      <c r="I4837">
        <v>7617</v>
      </c>
      <c r="J4837">
        <v>255.28</v>
      </c>
      <c r="K4837">
        <v>159.41999999999999</v>
      </c>
      <c r="L4837">
        <v>1944467.76</v>
      </c>
      <c r="M4837">
        <v>1214302.1399999999</v>
      </c>
      <c r="N4837">
        <v>730165.62</v>
      </c>
    </row>
    <row r="4838" spans="1:14">
      <c r="A4838" t="s">
        <v>26</v>
      </c>
      <c r="B4838" t="s">
        <v>194</v>
      </c>
      <c r="C4838" t="s">
        <v>16</v>
      </c>
      <c r="D4838" t="s">
        <v>21</v>
      </c>
      <c r="E4838" t="s">
        <v>18</v>
      </c>
      <c r="F4838" s="18">
        <v>42674</v>
      </c>
      <c r="G4838">
        <v>381495797</v>
      </c>
      <c r="H4838" s="18">
        <v>42719</v>
      </c>
      <c r="I4838">
        <v>1939</v>
      </c>
      <c r="J4838">
        <v>255.28</v>
      </c>
      <c r="K4838">
        <v>159.41999999999999</v>
      </c>
      <c r="L4838">
        <v>494987.92</v>
      </c>
      <c r="M4838">
        <v>309115.38</v>
      </c>
      <c r="N4838">
        <v>185872.54</v>
      </c>
    </row>
    <row r="4839" spans="1:14">
      <c r="A4839" t="s">
        <v>40</v>
      </c>
      <c r="B4839" t="s">
        <v>144</v>
      </c>
      <c r="C4839" t="s">
        <v>50</v>
      </c>
      <c r="D4839" t="s">
        <v>21</v>
      </c>
      <c r="E4839" t="s">
        <v>22</v>
      </c>
      <c r="F4839" s="18">
        <v>42783</v>
      </c>
      <c r="G4839">
        <v>691372478</v>
      </c>
      <c r="H4839" s="18">
        <v>42832</v>
      </c>
      <c r="I4839">
        <v>1335</v>
      </c>
      <c r="J4839">
        <v>421.89</v>
      </c>
      <c r="K4839">
        <v>364.69</v>
      </c>
      <c r="L4839">
        <v>563223.15</v>
      </c>
      <c r="M4839">
        <v>486861.15</v>
      </c>
      <c r="N4839">
        <v>76362</v>
      </c>
    </row>
    <row r="4840" spans="1:14">
      <c r="A4840" t="s">
        <v>26</v>
      </c>
      <c r="B4840" t="s">
        <v>27</v>
      </c>
      <c r="C4840" t="s">
        <v>50</v>
      </c>
      <c r="D4840" t="s">
        <v>21</v>
      </c>
      <c r="E4840" t="s">
        <v>18</v>
      </c>
      <c r="F4840" s="18">
        <v>40382</v>
      </c>
      <c r="G4840">
        <v>541100537</v>
      </c>
      <c r="H4840" s="18">
        <v>40396</v>
      </c>
      <c r="I4840">
        <v>2528</v>
      </c>
      <c r="J4840">
        <v>421.89</v>
      </c>
      <c r="K4840">
        <v>364.69</v>
      </c>
      <c r="L4840">
        <v>1066537.92</v>
      </c>
      <c r="M4840">
        <v>921936.32</v>
      </c>
      <c r="N4840">
        <v>144601.60000000001</v>
      </c>
    </row>
    <row r="4841" spans="1:14">
      <c r="A4841" t="s">
        <v>26</v>
      </c>
      <c r="B4841" t="s">
        <v>121</v>
      </c>
      <c r="C4841" t="s">
        <v>20</v>
      </c>
      <c r="D4841" t="s">
        <v>17</v>
      </c>
      <c r="E4841" t="s">
        <v>29</v>
      </c>
      <c r="F4841" s="18">
        <v>41323</v>
      </c>
      <c r="G4841">
        <v>968228805</v>
      </c>
      <c r="H4841" s="18">
        <v>41367</v>
      </c>
      <c r="I4841">
        <v>9274</v>
      </c>
      <c r="J4841">
        <v>152.58000000000001</v>
      </c>
      <c r="K4841">
        <v>97.44</v>
      </c>
      <c r="L4841">
        <v>1415026.92</v>
      </c>
      <c r="M4841">
        <v>903658.56</v>
      </c>
      <c r="N4841">
        <v>511368.36</v>
      </c>
    </row>
    <row r="4842" spans="1:14">
      <c r="A4842" t="s">
        <v>26</v>
      </c>
      <c r="B4842" t="s">
        <v>129</v>
      </c>
      <c r="C4842" t="s">
        <v>45</v>
      </c>
      <c r="D4842" t="s">
        <v>21</v>
      </c>
      <c r="E4842" t="s">
        <v>29</v>
      </c>
      <c r="F4842" s="18">
        <v>40782</v>
      </c>
      <c r="G4842">
        <v>830618607</v>
      </c>
      <c r="H4842" s="18">
        <v>40784</v>
      </c>
      <c r="I4842">
        <v>7359</v>
      </c>
      <c r="J4842">
        <v>437.2</v>
      </c>
      <c r="K4842">
        <v>263.33</v>
      </c>
      <c r="L4842">
        <v>3217354.8</v>
      </c>
      <c r="M4842">
        <v>1937845.47</v>
      </c>
      <c r="N4842">
        <v>1279509.33</v>
      </c>
    </row>
    <row r="4843" spans="1:14">
      <c r="A4843" t="s">
        <v>31</v>
      </c>
      <c r="B4843" t="s">
        <v>96</v>
      </c>
      <c r="C4843" t="s">
        <v>45</v>
      </c>
      <c r="D4843" t="s">
        <v>21</v>
      </c>
      <c r="E4843" t="s">
        <v>37</v>
      </c>
      <c r="F4843" s="18">
        <v>41240</v>
      </c>
      <c r="G4843">
        <v>856443774</v>
      </c>
      <c r="H4843" s="18">
        <v>41284</v>
      </c>
      <c r="I4843">
        <v>9600</v>
      </c>
      <c r="J4843">
        <v>437.2</v>
      </c>
      <c r="K4843">
        <v>263.33</v>
      </c>
      <c r="L4843">
        <v>4197120</v>
      </c>
      <c r="M4843">
        <v>2527968</v>
      </c>
      <c r="N4843">
        <v>1669152</v>
      </c>
    </row>
    <row r="4844" spans="1:14">
      <c r="A4844" t="s">
        <v>40</v>
      </c>
      <c r="B4844" t="s">
        <v>135</v>
      </c>
      <c r="C4844" t="s">
        <v>50</v>
      </c>
      <c r="D4844" t="s">
        <v>21</v>
      </c>
      <c r="E4844" t="s">
        <v>29</v>
      </c>
      <c r="F4844" s="18">
        <v>42802</v>
      </c>
      <c r="G4844">
        <v>494190633</v>
      </c>
      <c r="H4844" s="18">
        <v>42838</v>
      </c>
      <c r="I4844">
        <v>845</v>
      </c>
      <c r="J4844">
        <v>421.89</v>
      </c>
      <c r="K4844">
        <v>364.69</v>
      </c>
      <c r="L4844">
        <v>356497.05</v>
      </c>
      <c r="M4844">
        <v>308163.05</v>
      </c>
      <c r="N4844">
        <v>48334</v>
      </c>
    </row>
    <row r="4845" spans="1:14">
      <c r="A4845" t="s">
        <v>26</v>
      </c>
      <c r="B4845" t="s">
        <v>76</v>
      </c>
      <c r="C4845" t="s">
        <v>79</v>
      </c>
      <c r="D4845" t="s">
        <v>21</v>
      </c>
      <c r="E4845" t="s">
        <v>22</v>
      </c>
      <c r="F4845" s="18">
        <v>41811</v>
      </c>
      <c r="G4845">
        <v>162658011</v>
      </c>
      <c r="H4845" s="18">
        <v>41844</v>
      </c>
      <c r="I4845">
        <v>2975</v>
      </c>
      <c r="J4845">
        <v>668.27</v>
      </c>
      <c r="K4845">
        <v>502.54</v>
      </c>
      <c r="L4845">
        <v>1988103.25</v>
      </c>
      <c r="M4845">
        <v>1495056.5</v>
      </c>
      <c r="N4845">
        <v>493046.75</v>
      </c>
    </row>
    <row r="4846" spans="1:14">
      <c r="A4846" t="s">
        <v>40</v>
      </c>
      <c r="B4846" t="s">
        <v>144</v>
      </c>
      <c r="C4846" t="s">
        <v>16</v>
      </c>
      <c r="D4846" t="s">
        <v>21</v>
      </c>
      <c r="E4846" t="s">
        <v>29</v>
      </c>
      <c r="F4846" s="18">
        <v>40533</v>
      </c>
      <c r="G4846">
        <v>800957238</v>
      </c>
      <c r="H4846" s="18">
        <v>40535</v>
      </c>
      <c r="I4846">
        <v>9901</v>
      </c>
      <c r="J4846">
        <v>255.28</v>
      </c>
      <c r="K4846">
        <v>159.41999999999999</v>
      </c>
      <c r="L4846">
        <v>2527527.2799999998</v>
      </c>
      <c r="M4846">
        <v>1578417.42</v>
      </c>
      <c r="N4846">
        <v>949109.86</v>
      </c>
    </row>
    <row r="4847" spans="1:14">
      <c r="A4847" t="s">
        <v>14</v>
      </c>
      <c r="B4847" t="s">
        <v>88</v>
      </c>
      <c r="C4847" t="s">
        <v>25</v>
      </c>
      <c r="D4847" t="s">
        <v>21</v>
      </c>
      <c r="E4847" t="s">
        <v>22</v>
      </c>
      <c r="F4847" s="18">
        <v>40238</v>
      </c>
      <c r="G4847">
        <v>718512141</v>
      </c>
      <c r="H4847" s="18">
        <v>40241</v>
      </c>
      <c r="I4847">
        <v>2564</v>
      </c>
      <c r="J4847">
        <v>47.45</v>
      </c>
      <c r="K4847">
        <v>31.79</v>
      </c>
      <c r="L4847">
        <v>121661.8</v>
      </c>
      <c r="M4847">
        <v>81509.56</v>
      </c>
      <c r="N4847">
        <v>40152.239999999998</v>
      </c>
    </row>
    <row r="4848" spans="1:14">
      <c r="A4848" t="s">
        <v>23</v>
      </c>
      <c r="B4848" t="s">
        <v>116</v>
      </c>
      <c r="C4848" t="s">
        <v>36</v>
      </c>
      <c r="D4848" t="s">
        <v>21</v>
      </c>
      <c r="E4848" t="s">
        <v>37</v>
      </c>
      <c r="F4848" s="18">
        <v>42586</v>
      </c>
      <c r="G4848">
        <v>545059049</v>
      </c>
      <c r="H4848" s="18">
        <v>42590</v>
      </c>
      <c r="I4848">
        <v>3940</v>
      </c>
      <c r="J4848">
        <v>109.28</v>
      </c>
      <c r="K4848">
        <v>35.840000000000003</v>
      </c>
      <c r="L4848">
        <v>430563.2</v>
      </c>
      <c r="M4848">
        <v>141209.60000000001</v>
      </c>
      <c r="N4848">
        <v>289353.59999999998</v>
      </c>
    </row>
    <row r="4849" spans="1:14">
      <c r="A4849" t="s">
        <v>34</v>
      </c>
      <c r="B4849" t="s">
        <v>215</v>
      </c>
      <c r="C4849" t="s">
        <v>79</v>
      </c>
      <c r="D4849" t="s">
        <v>21</v>
      </c>
      <c r="E4849" t="s">
        <v>29</v>
      </c>
      <c r="F4849" s="18">
        <v>42711</v>
      </c>
      <c r="G4849">
        <v>980646789</v>
      </c>
      <c r="H4849" s="18">
        <v>42724</v>
      </c>
      <c r="I4849">
        <v>4032</v>
      </c>
      <c r="J4849">
        <v>668.27</v>
      </c>
      <c r="K4849">
        <v>502.54</v>
      </c>
      <c r="L4849">
        <v>2694464.64</v>
      </c>
      <c r="M4849">
        <v>2026241.28</v>
      </c>
      <c r="N4849">
        <v>668223.36</v>
      </c>
    </row>
    <row r="4850" spans="1:14">
      <c r="A4850" t="s">
        <v>40</v>
      </c>
      <c r="B4850" t="s">
        <v>184</v>
      </c>
      <c r="C4850" t="s">
        <v>79</v>
      </c>
      <c r="D4850" t="s">
        <v>21</v>
      </c>
      <c r="E4850" t="s">
        <v>37</v>
      </c>
      <c r="F4850" s="18">
        <v>41668</v>
      </c>
      <c r="G4850">
        <v>545636689</v>
      </c>
      <c r="H4850" s="18">
        <v>41671</v>
      </c>
      <c r="I4850">
        <v>4876</v>
      </c>
      <c r="J4850">
        <v>668.27</v>
      </c>
      <c r="K4850">
        <v>502.54</v>
      </c>
      <c r="L4850">
        <v>3258484.52</v>
      </c>
      <c r="M4850">
        <v>2450385.04</v>
      </c>
      <c r="N4850">
        <v>808099.48</v>
      </c>
    </row>
    <row r="4851" spans="1:14">
      <c r="A4851" t="s">
        <v>23</v>
      </c>
      <c r="B4851" t="s">
        <v>118</v>
      </c>
      <c r="C4851" t="s">
        <v>16</v>
      </c>
      <c r="D4851" t="s">
        <v>21</v>
      </c>
      <c r="E4851" t="s">
        <v>18</v>
      </c>
      <c r="F4851" s="18">
        <v>42284</v>
      </c>
      <c r="G4851">
        <v>530702579</v>
      </c>
      <c r="H4851" s="18">
        <v>42317</v>
      </c>
      <c r="I4851">
        <v>5541</v>
      </c>
      <c r="J4851">
        <v>255.28</v>
      </c>
      <c r="K4851">
        <v>159.41999999999999</v>
      </c>
      <c r="L4851">
        <v>1414506.48</v>
      </c>
      <c r="M4851">
        <v>883346.22</v>
      </c>
      <c r="N4851">
        <v>531160.26</v>
      </c>
    </row>
    <row r="4852" spans="1:14">
      <c r="A4852" t="s">
        <v>31</v>
      </c>
      <c r="B4852" t="s">
        <v>223</v>
      </c>
      <c r="C4852" t="s">
        <v>50</v>
      </c>
      <c r="D4852" t="s">
        <v>21</v>
      </c>
      <c r="E4852" t="s">
        <v>22</v>
      </c>
      <c r="F4852" s="18">
        <v>42241</v>
      </c>
      <c r="G4852">
        <v>946830785</v>
      </c>
      <c r="H4852" s="18">
        <v>42267</v>
      </c>
      <c r="I4852">
        <v>7125</v>
      </c>
      <c r="J4852">
        <v>421.89</v>
      </c>
      <c r="K4852">
        <v>364.69</v>
      </c>
      <c r="L4852">
        <v>3005966.25</v>
      </c>
      <c r="M4852">
        <v>2598416.25</v>
      </c>
      <c r="N4852">
        <v>407550</v>
      </c>
    </row>
    <row r="4853" spans="1:14">
      <c r="A4853" t="s">
        <v>26</v>
      </c>
      <c r="B4853" t="s">
        <v>141</v>
      </c>
      <c r="C4853" t="s">
        <v>28</v>
      </c>
      <c r="D4853" t="s">
        <v>21</v>
      </c>
      <c r="E4853" t="s">
        <v>37</v>
      </c>
      <c r="F4853" s="18">
        <v>40997</v>
      </c>
      <c r="G4853">
        <v>975320136</v>
      </c>
      <c r="H4853" s="18">
        <v>41041</v>
      </c>
      <c r="I4853">
        <v>7757</v>
      </c>
      <c r="J4853">
        <v>205.7</v>
      </c>
      <c r="K4853">
        <v>117.11</v>
      </c>
      <c r="L4853">
        <v>1595614.9</v>
      </c>
      <c r="M4853">
        <v>908422.27</v>
      </c>
      <c r="N4853">
        <v>687192.63</v>
      </c>
    </row>
    <row r="4854" spans="1:14">
      <c r="A4854" t="s">
        <v>40</v>
      </c>
      <c r="B4854" t="s">
        <v>216</v>
      </c>
      <c r="C4854" t="s">
        <v>50</v>
      </c>
      <c r="D4854" t="s">
        <v>21</v>
      </c>
      <c r="E4854" t="s">
        <v>18</v>
      </c>
      <c r="F4854" s="18">
        <v>41161</v>
      </c>
      <c r="G4854">
        <v>317781960</v>
      </c>
      <c r="H4854" s="18">
        <v>41172</v>
      </c>
      <c r="I4854">
        <v>7599</v>
      </c>
      <c r="J4854">
        <v>421.89</v>
      </c>
      <c r="K4854">
        <v>364.69</v>
      </c>
      <c r="L4854">
        <v>3205942.11</v>
      </c>
      <c r="M4854">
        <v>2771279.31</v>
      </c>
      <c r="N4854">
        <v>434662.8</v>
      </c>
    </row>
    <row r="4855" spans="1:14">
      <c r="A4855" t="s">
        <v>23</v>
      </c>
      <c r="B4855" t="s">
        <v>192</v>
      </c>
      <c r="C4855" t="s">
        <v>33</v>
      </c>
      <c r="D4855" t="s">
        <v>21</v>
      </c>
      <c r="E4855" t="s">
        <v>29</v>
      </c>
      <c r="F4855" s="18">
        <v>41585</v>
      </c>
      <c r="G4855">
        <v>546140086</v>
      </c>
      <c r="H4855" s="18">
        <v>41627</v>
      </c>
      <c r="I4855">
        <v>3843</v>
      </c>
      <c r="J4855">
        <v>81.73</v>
      </c>
      <c r="K4855">
        <v>56.67</v>
      </c>
      <c r="L4855">
        <v>314088.39</v>
      </c>
      <c r="M4855">
        <v>217782.81</v>
      </c>
      <c r="N4855">
        <v>96305.58</v>
      </c>
    </row>
    <row r="4856" spans="1:14">
      <c r="A4856" t="s">
        <v>40</v>
      </c>
      <c r="B4856" t="s">
        <v>102</v>
      </c>
      <c r="C4856" t="s">
        <v>25</v>
      </c>
      <c r="D4856" t="s">
        <v>21</v>
      </c>
      <c r="E4856" t="s">
        <v>29</v>
      </c>
      <c r="F4856" s="18">
        <v>41508</v>
      </c>
      <c r="G4856">
        <v>152630841</v>
      </c>
      <c r="H4856" s="18">
        <v>41518</v>
      </c>
      <c r="I4856">
        <v>5713</v>
      </c>
      <c r="J4856">
        <v>47.45</v>
      </c>
      <c r="K4856">
        <v>31.79</v>
      </c>
      <c r="L4856">
        <v>271081.84999999998</v>
      </c>
      <c r="M4856">
        <v>181616.27</v>
      </c>
      <c r="N4856">
        <v>89465.58</v>
      </c>
    </row>
    <row r="4857" spans="1:14">
      <c r="A4857" t="s">
        <v>40</v>
      </c>
      <c r="B4857" t="s">
        <v>41</v>
      </c>
      <c r="C4857" t="s">
        <v>45</v>
      </c>
      <c r="D4857" t="s">
        <v>21</v>
      </c>
      <c r="E4857" t="s">
        <v>18</v>
      </c>
      <c r="F4857" s="18">
        <v>41941</v>
      </c>
      <c r="G4857">
        <v>399803054</v>
      </c>
      <c r="H4857" s="18">
        <v>41973</v>
      </c>
      <c r="I4857">
        <v>9463</v>
      </c>
      <c r="J4857">
        <v>437.2</v>
      </c>
      <c r="K4857">
        <v>263.33</v>
      </c>
      <c r="L4857">
        <v>4137223.6</v>
      </c>
      <c r="M4857">
        <v>2491891.79</v>
      </c>
      <c r="N4857">
        <v>1645331.81</v>
      </c>
    </row>
    <row r="4858" spans="1:14">
      <c r="A4858" t="s">
        <v>26</v>
      </c>
      <c r="B4858" t="s">
        <v>180</v>
      </c>
      <c r="C4858" t="s">
        <v>79</v>
      </c>
      <c r="D4858" t="s">
        <v>21</v>
      </c>
      <c r="E4858" t="s">
        <v>37</v>
      </c>
      <c r="F4858" s="18">
        <v>41520</v>
      </c>
      <c r="G4858">
        <v>370518052</v>
      </c>
      <c r="H4858" s="18">
        <v>41556</v>
      </c>
      <c r="I4858">
        <v>3380</v>
      </c>
      <c r="J4858">
        <v>668.27</v>
      </c>
      <c r="K4858">
        <v>502.54</v>
      </c>
      <c r="L4858">
        <v>2258752.6</v>
      </c>
      <c r="M4858">
        <v>1698585.2</v>
      </c>
      <c r="N4858">
        <v>560167.4</v>
      </c>
    </row>
    <row r="4859" spans="1:14">
      <c r="A4859" t="s">
        <v>14</v>
      </c>
      <c r="B4859" t="s">
        <v>111</v>
      </c>
      <c r="C4859" t="s">
        <v>25</v>
      </c>
      <c r="D4859" t="s">
        <v>21</v>
      </c>
      <c r="E4859" t="s">
        <v>22</v>
      </c>
      <c r="F4859" s="18">
        <v>40650</v>
      </c>
      <c r="G4859">
        <v>117949664</v>
      </c>
      <c r="H4859" s="18">
        <v>40687</v>
      </c>
      <c r="I4859">
        <v>2782</v>
      </c>
      <c r="J4859">
        <v>47.45</v>
      </c>
      <c r="K4859">
        <v>31.79</v>
      </c>
      <c r="L4859">
        <v>132005.9</v>
      </c>
      <c r="M4859">
        <v>88439.78</v>
      </c>
      <c r="N4859">
        <v>43566.12</v>
      </c>
    </row>
    <row r="4860" spans="1:14">
      <c r="A4860" t="s">
        <v>23</v>
      </c>
      <c r="B4860" t="s">
        <v>207</v>
      </c>
      <c r="C4860" t="s">
        <v>71</v>
      </c>
      <c r="D4860" t="s">
        <v>21</v>
      </c>
      <c r="E4860" t="s">
        <v>18</v>
      </c>
      <c r="F4860" s="18">
        <v>42893</v>
      </c>
      <c r="G4860">
        <v>215584218</v>
      </c>
      <c r="H4860" s="18">
        <v>42907</v>
      </c>
      <c r="I4860">
        <v>5016</v>
      </c>
      <c r="J4860">
        <v>154.06</v>
      </c>
      <c r="K4860">
        <v>90.93</v>
      </c>
      <c r="L4860">
        <v>772764.96</v>
      </c>
      <c r="M4860">
        <v>456104.88</v>
      </c>
      <c r="N4860">
        <v>316660.08</v>
      </c>
    </row>
    <row r="4861" spans="1:14">
      <c r="A4861" t="s">
        <v>23</v>
      </c>
      <c r="B4861" t="s">
        <v>175</v>
      </c>
      <c r="C4861" t="s">
        <v>28</v>
      </c>
      <c r="D4861" t="s">
        <v>17</v>
      </c>
      <c r="E4861" t="s">
        <v>29</v>
      </c>
      <c r="F4861" s="18">
        <v>42519</v>
      </c>
      <c r="G4861">
        <v>407220542</v>
      </c>
      <c r="H4861" s="18">
        <v>42555</v>
      </c>
      <c r="I4861">
        <v>4463</v>
      </c>
      <c r="J4861">
        <v>205.7</v>
      </c>
      <c r="K4861">
        <v>117.11</v>
      </c>
      <c r="L4861">
        <v>918039.1</v>
      </c>
      <c r="M4861">
        <v>522661.93</v>
      </c>
      <c r="N4861">
        <v>395377.17</v>
      </c>
    </row>
    <row r="4862" spans="1:14">
      <c r="A4862" t="s">
        <v>23</v>
      </c>
      <c r="B4862" t="s">
        <v>208</v>
      </c>
      <c r="C4862" t="s">
        <v>71</v>
      </c>
      <c r="D4862" t="s">
        <v>17</v>
      </c>
      <c r="E4862" t="s">
        <v>29</v>
      </c>
      <c r="F4862" s="18">
        <v>42484</v>
      </c>
      <c r="G4862">
        <v>956969964</v>
      </c>
      <c r="H4862" s="18">
        <v>42517</v>
      </c>
      <c r="I4862">
        <v>7533</v>
      </c>
      <c r="J4862">
        <v>154.06</v>
      </c>
      <c r="K4862">
        <v>90.93</v>
      </c>
      <c r="L4862">
        <v>1160533.98</v>
      </c>
      <c r="M4862">
        <v>684975.69</v>
      </c>
      <c r="N4862">
        <v>475558.29</v>
      </c>
    </row>
    <row r="4863" spans="1:14">
      <c r="A4863" t="s">
        <v>23</v>
      </c>
      <c r="B4863" t="s">
        <v>119</v>
      </c>
      <c r="C4863" t="s">
        <v>59</v>
      </c>
      <c r="D4863" t="s">
        <v>17</v>
      </c>
      <c r="E4863" t="s">
        <v>29</v>
      </c>
      <c r="F4863" s="18">
        <v>41984</v>
      </c>
      <c r="G4863">
        <v>399256312</v>
      </c>
      <c r="H4863" s="18">
        <v>42009</v>
      </c>
      <c r="I4863">
        <v>7670</v>
      </c>
      <c r="J4863">
        <v>9.33</v>
      </c>
      <c r="K4863">
        <v>6.92</v>
      </c>
      <c r="L4863">
        <v>71561.100000000006</v>
      </c>
      <c r="M4863">
        <v>53076.4</v>
      </c>
      <c r="N4863">
        <v>18484.7</v>
      </c>
    </row>
    <row r="4864" spans="1:14">
      <c r="A4864" t="s">
        <v>23</v>
      </c>
      <c r="B4864" t="s">
        <v>196</v>
      </c>
      <c r="C4864" t="s">
        <v>20</v>
      </c>
      <c r="D4864" t="s">
        <v>21</v>
      </c>
      <c r="E4864" t="s">
        <v>18</v>
      </c>
      <c r="F4864" s="18">
        <v>40605</v>
      </c>
      <c r="G4864">
        <v>488815915</v>
      </c>
      <c r="H4864" s="18">
        <v>40650</v>
      </c>
      <c r="I4864">
        <v>347</v>
      </c>
      <c r="J4864">
        <v>152.58000000000001</v>
      </c>
      <c r="K4864">
        <v>97.44</v>
      </c>
      <c r="L4864">
        <v>52945.26</v>
      </c>
      <c r="M4864">
        <v>33811.68</v>
      </c>
      <c r="N4864">
        <v>19133.580000000002</v>
      </c>
    </row>
    <row r="4865" spans="1:14">
      <c r="A4865" t="s">
        <v>40</v>
      </c>
      <c r="B4865" t="s">
        <v>153</v>
      </c>
      <c r="C4865" t="s">
        <v>28</v>
      </c>
      <c r="D4865" t="s">
        <v>17</v>
      </c>
      <c r="E4865" t="s">
        <v>18</v>
      </c>
      <c r="F4865" s="18">
        <v>42471</v>
      </c>
      <c r="G4865">
        <v>350697600</v>
      </c>
      <c r="H4865" s="18">
        <v>42483</v>
      </c>
      <c r="I4865">
        <v>8068</v>
      </c>
      <c r="J4865">
        <v>205.7</v>
      </c>
      <c r="K4865">
        <v>117.11</v>
      </c>
      <c r="L4865">
        <v>1659587.6</v>
      </c>
      <c r="M4865">
        <v>944843.48</v>
      </c>
      <c r="N4865">
        <v>714744.12</v>
      </c>
    </row>
    <row r="4866" spans="1:14">
      <c r="A4866" t="s">
        <v>23</v>
      </c>
      <c r="B4866" t="s">
        <v>155</v>
      </c>
      <c r="C4866" t="s">
        <v>36</v>
      </c>
      <c r="D4866" t="s">
        <v>21</v>
      </c>
      <c r="E4866" t="s">
        <v>22</v>
      </c>
      <c r="F4866" s="18">
        <v>41028</v>
      </c>
      <c r="G4866">
        <v>530262696</v>
      </c>
      <c r="H4866" s="18">
        <v>41040</v>
      </c>
      <c r="I4866">
        <v>5370</v>
      </c>
      <c r="J4866">
        <v>109.28</v>
      </c>
      <c r="K4866">
        <v>35.840000000000003</v>
      </c>
      <c r="L4866">
        <v>586833.6</v>
      </c>
      <c r="M4866">
        <v>192460.79999999999</v>
      </c>
      <c r="N4866">
        <v>394372.8</v>
      </c>
    </row>
    <row r="4867" spans="1:14">
      <c r="A4867" t="s">
        <v>14</v>
      </c>
      <c r="B4867" t="s">
        <v>111</v>
      </c>
      <c r="C4867" t="s">
        <v>36</v>
      </c>
      <c r="D4867" t="s">
        <v>21</v>
      </c>
      <c r="E4867" t="s">
        <v>18</v>
      </c>
      <c r="F4867" s="18">
        <v>42563</v>
      </c>
      <c r="G4867">
        <v>743185031</v>
      </c>
      <c r="H4867" s="18">
        <v>42580</v>
      </c>
      <c r="I4867">
        <v>3821</v>
      </c>
      <c r="J4867">
        <v>109.28</v>
      </c>
      <c r="K4867">
        <v>35.840000000000003</v>
      </c>
      <c r="L4867">
        <v>417558.88</v>
      </c>
      <c r="M4867">
        <v>136944.64000000001</v>
      </c>
      <c r="N4867">
        <v>280614.24</v>
      </c>
    </row>
    <row r="4868" spans="1:14">
      <c r="A4868" t="s">
        <v>31</v>
      </c>
      <c r="B4868" t="s">
        <v>56</v>
      </c>
      <c r="C4868" t="s">
        <v>79</v>
      </c>
      <c r="D4868" t="s">
        <v>17</v>
      </c>
      <c r="E4868" t="s">
        <v>22</v>
      </c>
      <c r="F4868" s="18">
        <v>42683</v>
      </c>
      <c r="G4868">
        <v>325450932</v>
      </c>
      <c r="H4868" s="18">
        <v>42694</v>
      </c>
      <c r="I4868">
        <v>7018</v>
      </c>
      <c r="J4868">
        <v>668.27</v>
      </c>
      <c r="K4868">
        <v>502.54</v>
      </c>
      <c r="L4868">
        <v>4689918.8600000003</v>
      </c>
      <c r="M4868">
        <v>3526825.72</v>
      </c>
      <c r="N4868">
        <v>1163093.1399999999</v>
      </c>
    </row>
    <row r="4869" spans="1:14">
      <c r="A4869" t="s">
        <v>40</v>
      </c>
      <c r="B4869" t="s">
        <v>126</v>
      </c>
      <c r="C4869" t="s">
        <v>71</v>
      </c>
      <c r="D4869" t="s">
        <v>21</v>
      </c>
      <c r="E4869" t="s">
        <v>37</v>
      </c>
      <c r="F4869" s="18">
        <v>41537</v>
      </c>
      <c r="G4869">
        <v>483359229</v>
      </c>
      <c r="H4869" s="18">
        <v>41557</v>
      </c>
      <c r="I4869">
        <v>5592</v>
      </c>
      <c r="J4869">
        <v>154.06</v>
      </c>
      <c r="K4869">
        <v>90.93</v>
      </c>
      <c r="L4869">
        <v>861503.52</v>
      </c>
      <c r="M4869">
        <v>508480.56</v>
      </c>
      <c r="N4869">
        <v>353022.96</v>
      </c>
    </row>
    <row r="4870" spans="1:14">
      <c r="A4870" t="s">
        <v>23</v>
      </c>
      <c r="B4870" t="s">
        <v>74</v>
      </c>
      <c r="C4870" t="s">
        <v>45</v>
      </c>
      <c r="D4870" t="s">
        <v>17</v>
      </c>
      <c r="E4870" t="s">
        <v>29</v>
      </c>
      <c r="F4870" s="18">
        <v>42426</v>
      </c>
      <c r="G4870">
        <v>243521249</v>
      </c>
      <c r="H4870" s="18">
        <v>42457</v>
      </c>
      <c r="I4870">
        <v>2204</v>
      </c>
      <c r="J4870">
        <v>437.2</v>
      </c>
      <c r="K4870">
        <v>263.33</v>
      </c>
      <c r="L4870">
        <v>963588.8</v>
      </c>
      <c r="M4870">
        <v>580379.31999999995</v>
      </c>
      <c r="N4870">
        <v>383209.48</v>
      </c>
    </row>
    <row r="4871" spans="1:14">
      <c r="A4871" t="s">
        <v>31</v>
      </c>
      <c r="B4871" t="s">
        <v>133</v>
      </c>
      <c r="C4871" t="s">
        <v>79</v>
      </c>
      <c r="D4871" t="s">
        <v>21</v>
      </c>
      <c r="E4871" t="s">
        <v>22</v>
      </c>
      <c r="F4871" s="18">
        <v>42127</v>
      </c>
      <c r="G4871">
        <v>502860820</v>
      </c>
      <c r="H4871" s="18">
        <v>42145</v>
      </c>
      <c r="I4871">
        <v>6546</v>
      </c>
      <c r="J4871">
        <v>668.27</v>
      </c>
      <c r="K4871">
        <v>502.54</v>
      </c>
      <c r="L4871">
        <v>4374495.42</v>
      </c>
      <c r="M4871">
        <v>3289626.84</v>
      </c>
      <c r="N4871">
        <v>1084868.58</v>
      </c>
    </row>
    <row r="4872" spans="1:14">
      <c r="A4872" t="s">
        <v>23</v>
      </c>
      <c r="B4872" t="s">
        <v>192</v>
      </c>
      <c r="C4872" t="s">
        <v>45</v>
      </c>
      <c r="D4872" t="s">
        <v>17</v>
      </c>
      <c r="E4872" t="s">
        <v>18</v>
      </c>
      <c r="F4872" s="18">
        <v>40570</v>
      </c>
      <c r="G4872">
        <v>878614270</v>
      </c>
      <c r="H4872" s="18">
        <v>40591</v>
      </c>
      <c r="I4872">
        <v>342</v>
      </c>
      <c r="J4872">
        <v>437.2</v>
      </c>
      <c r="K4872">
        <v>263.33</v>
      </c>
      <c r="L4872">
        <v>149522.4</v>
      </c>
      <c r="M4872">
        <v>90058.86</v>
      </c>
      <c r="N4872">
        <v>59463.54</v>
      </c>
    </row>
    <row r="4873" spans="1:14">
      <c r="A4873" t="s">
        <v>26</v>
      </c>
      <c r="B4873" t="s">
        <v>90</v>
      </c>
      <c r="C4873" t="s">
        <v>45</v>
      </c>
      <c r="D4873" t="s">
        <v>21</v>
      </c>
      <c r="E4873" t="s">
        <v>22</v>
      </c>
      <c r="F4873" s="18">
        <v>42225</v>
      </c>
      <c r="G4873">
        <v>158330428</v>
      </c>
      <c r="H4873" s="18">
        <v>42241</v>
      </c>
      <c r="I4873">
        <v>2347</v>
      </c>
      <c r="J4873">
        <v>437.2</v>
      </c>
      <c r="K4873">
        <v>263.33</v>
      </c>
      <c r="L4873">
        <v>1026108.4</v>
      </c>
      <c r="M4873">
        <v>618035.51</v>
      </c>
      <c r="N4873">
        <v>408072.89</v>
      </c>
    </row>
    <row r="4874" spans="1:14">
      <c r="A4874" t="s">
        <v>26</v>
      </c>
      <c r="B4874" t="s">
        <v>143</v>
      </c>
      <c r="C4874" t="s">
        <v>36</v>
      </c>
      <c r="D4874" t="s">
        <v>17</v>
      </c>
      <c r="E4874" t="s">
        <v>18</v>
      </c>
      <c r="F4874" s="18">
        <v>40885</v>
      </c>
      <c r="G4874">
        <v>349870622</v>
      </c>
      <c r="H4874" s="18">
        <v>40931</v>
      </c>
      <c r="I4874">
        <v>3347</v>
      </c>
      <c r="J4874">
        <v>109.28</v>
      </c>
      <c r="K4874">
        <v>35.840000000000003</v>
      </c>
      <c r="L4874">
        <v>365760.16</v>
      </c>
      <c r="M4874">
        <v>119956.48</v>
      </c>
      <c r="N4874">
        <v>245803.68</v>
      </c>
    </row>
    <row r="4875" spans="1:14">
      <c r="A4875" t="s">
        <v>40</v>
      </c>
      <c r="B4875" t="s">
        <v>65</v>
      </c>
      <c r="C4875" t="s">
        <v>45</v>
      </c>
      <c r="D4875" t="s">
        <v>17</v>
      </c>
      <c r="E4875" t="s">
        <v>18</v>
      </c>
      <c r="F4875" s="18">
        <v>40416</v>
      </c>
      <c r="G4875">
        <v>831408679</v>
      </c>
      <c r="H4875" s="18">
        <v>40453</v>
      </c>
      <c r="I4875">
        <v>1159</v>
      </c>
      <c r="J4875">
        <v>437.2</v>
      </c>
      <c r="K4875">
        <v>263.33</v>
      </c>
      <c r="L4875">
        <v>506714.8</v>
      </c>
      <c r="M4875">
        <v>305199.46999999997</v>
      </c>
      <c r="N4875">
        <v>201515.33</v>
      </c>
    </row>
    <row r="4876" spans="1:14">
      <c r="A4876" t="s">
        <v>31</v>
      </c>
      <c r="B4876" t="s">
        <v>89</v>
      </c>
      <c r="C4876" t="s">
        <v>43</v>
      </c>
      <c r="D4876" t="s">
        <v>17</v>
      </c>
      <c r="E4876" t="s">
        <v>37</v>
      </c>
      <c r="F4876" s="18">
        <v>42303</v>
      </c>
      <c r="G4876">
        <v>601430928</v>
      </c>
      <c r="H4876" s="18">
        <v>42334</v>
      </c>
      <c r="I4876">
        <v>5632</v>
      </c>
      <c r="J4876">
        <v>651.21</v>
      </c>
      <c r="K4876">
        <v>524.96</v>
      </c>
      <c r="L4876">
        <v>3667614.72</v>
      </c>
      <c r="M4876">
        <v>2956574.7200000002</v>
      </c>
      <c r="N4876">
        <v>711040</v>
      </c>
    </row>
    <row r="4877" spans="1:14">
      <c r="A4877" t="s">
        <v>26</v>
      </c>
      <c r="B4877" t="s">
        <v>194</v>
      </c>
      <c r="C4877" t="s">
        <v>79</v>
      </c>
      <c r="D4877" t="s">
        <v>17</v>
      </c>
      <c r="E4877" t="s">
        <v>18</v>
      </c>
      <c r="F4877" s="18">
        <v>41508</v>
      </c>
      <c r="G4877">
        <v>528736197</v>
      </c>
      <c r="H4877" s="18">
        <v>41517</v>
      </c>
      <c r="I4877">
        <v>3645</v>
      </c>
      <c r="J4877">
        <v>668.27</v>
      </c>
      <c r="K4877">
        <v>502.54</v>
      </c>
      <c r="L4877">
        <v>2435844.15</v>
      </c>
      <c r="M4877">
        <v>1831758.3</v>
      </c>
      <c r="N4877">
        <v>604085.85</v>
      </c>
    </row>
    <row r="4878" spans="1:14">
      <c r="A4878" t="s">
        <v>14</v>
      </c>
      <c r="B4878" t="s">
        <v>220</v>
      </c>
      <c r="C4878" t="s">
        <v>36</v>
      </c>
      <c r="D4878" t="s">
        <v>17</v>
      </c>
      <c r="E4878" t="s">
        <v>22</v>
      </c>
      <c r="F4878" s="18">
        <v>41679</v>
      </c>
      <c r="G4878">
        <v>202435815</v>
      </c>
      <c r="H4878" s="18">
        <v>41694</v>
      </c>
      <c r="I4878">
        <v>4111</v>
      </c>
      <c r="J4878">
        <v>109.28</v>
      </c>
      <c r="K4878">
        <v>35.840000000000003</v>
      </c>
      <c r="L4878">
        <v>449250.08</v>
      </c>
      <c r="M4878">
        <v>147338.23999999999</v>
      </c>
      <c r="N4878">
        <v>301911.84000000003</v>
      </c>
    </row>
    <row r="4879" spans="1:14">
      <c r="A4879" t="s">
        <v>40</v>
      </c>
      <c r="B4879" t="s">
        <v>166</v>
      </c>
      <c r="C4879" t="s">
        <v>50</v>
      </c>
      <c r="D4879" t="s">
        <v>21</v>
      </c>
      <c r="E4879" t="s">
        <v>22</v>
      </c>
      <c r="F4879" s="18">
        <v>42704</v>
      </c>
      <c r="G4879">
        <v>181953608</v>
      </c>
      <c r="H4879" s="18">
        <v>42735</v>
      </c>
      <c r="I4879">
        <v>2971</v>
      </c>
      <c r="J4879">
        <v>421.89</v>
      </c>
      <c r="K4879">
        <v>364.69</v>
      </c>
      <c r="L4879">
        <v>1253435.19</v>
      </c>
      <c r="M4879">
        <v>1083493.99</v>
      </c>
      <c r="N4879">
        <v>169941.2</v>
      </c>
    </row>
    <row r="4880" spans="1:14">
      <c r="A4880" t="s">
        <v>31</v>
      </c>
      <c r="B4880" t="s">
        <v>163</v>
      </c>
      <c r="C4880" t="s">
        <v>36</v>
      </c>
      <c r="D4880" t="s">
        <v>21</v>
      </c>
      <c r="E4880" t="s">
        <v>18</v>
      </c>
      <c r="F4880" s="18">
        <v>42093</v>
      </c>
      <c r="G4880">
        <v>647025907</v>
      </c>
      <c r="H4880" s="18">
        <v>42093</v>
      </c>
      <c r="I4880">
        <v>8199</v>
      </c>
      <c r="J4880">
        <v>109.28</v>
      </c>
      <c r="K4880">
        <v>35.840000000000003</v>
      </c>
      <c r="L4880">
        <v>895986.72</v>
      </c>
      <c r="M4880">
        <v>293852.15999999997</v>
      </c>
      <c r="N4880">
        <v>602134.56000000006</v>
      </c>
    </row>
    <row r="4881" spans="1:14">
      <c r="A4881" t="s">
        <v>26</v>
      </c>
      <c r="B4881" t="s">
        <v>151</v>
      </c>
      <c r="C4881" t="s">
        <v>45</v>
      </c>
      <c r="D4881" t="s">
        <v>21</v>
      </c>
      <c r="E4881" t="s">
        <v>22</v>
      </c>
      <c r="F4881" s="18">
        <v>41895</v>
      </c>
      <c r="G4881">
        <v>947701537</v>
      </c>
      <c r="H4881" s="18">
        <v>41902</v>
      </c>
      <c r="I4881">
        <v>4800</v>
      </c>
      <c r="J4881">
        <v>437.2</v>
      </c>
      <c r="K4881">
        <v>263.33</v>
      </c>
      <c r="L4881">
        <v>2098560</v>
      </c>
      <c r="M4881">
        <v>1263984</v>
      </c>
      <c r="N4881">
        <v>834576</v>
      </c>
    </row>
    <row r="4882" spans="1:14">
      <c r="A4882" t="s">
        <v>23</v>
      </c>
      <c r="B4882" t="s">
        <v>138</v>
      </c>
      <c r="C4882" t="s">
        <v>71</v>
      </c>
      <c r="D4882" t="s">
        <v>21</v>
      </c>
      <c r="E4882" t="s">
        <v>37</v>
      </c>
      <c r="F4882" s="18">
        <v>41782</v>
      </c>
      <c r="G4882">
        <v>954341828</v>
      </c>
      <c r="H4882" s="18">
        <v>41831</v>
      </c>
      <c r="I4882">
        <v>9809</v>
      </c>
      <c r="J4882">
        <v>154.06</v>
      </c>
      <c r="K4882">
        <v>90.93</v>
      </c>
      <c r="L4882">
        <v>1511174.54</v>
      </c>
      <c r="M4882">
        <v>891932.37</v>
      </c>
      <c r="N4882">
        <v>619242.17000000004</v>
      </c>
    </row>
    <row r="4883" spans="1:14">
      <c r="A4883" t="s">
        <v>23</v>
      </c>
      <c r="B4883" t="s">
        <v>162</v>
      </c>
      <c r="C4883" t="s">
        <v>25</v>
      </c>
      <c r="D4883" t="s">
        <v>17</v>
      </c>
      <c r="E4883" t="s">
        <v>37</v>
      </c>
      <c r="F4883" s="18">
        <v>40433</v>
      </c>
      <c r="G4883">
        <v>607620608</v>
      </c>
      <c r="H4883" s="18">
        <v>40441</v>
      </c>
      <c r="I4883">
        <v>7296</v>
      </c>
      <c r="J4883">
        <v>47.45</v>
      </c>
      <c r="K4883">
        <v>31.79</v>
      </c>
      <c r="L4883">
        <v>346195.20000000001</v>
      </c>
      <c r="M4883">
        <v>231939.84</v>
      </c>
      <c r="N4883">
        <v>114255.36</v>
      </c>
    </row>
    <row r="4884" spans="1:14">
      <c r="A4884" t="s">
        <v>14</v>
      </c>
      <c r="B4884" t="s">
        <v>64</v>
      </c>
      <c r="C4884" t="s">
        <v>59</v>
      </c>
      <c r="D4884" t="s">
        <v>21</v>
      </c>
      <c r="E4884" t="s">
        <v>22</v>
      </c>
      <c r="F4884" s="18">
        <v>42445</v>
      </c>
      <c r="G4884">
        <v>368524205</v>
      </c>
      <c r="H4884" s="18">
        <v>42481</v>
      </c>
      <c r="I4884">
        <v>3357</v>
      </c>
      <c r="J4884">
        <v>9.33</v>
      </c>
      <c r="K4884">
        <v>6.92</v>
      </c>
      <c r="L4884">
        <v>31320.81</v>
      </c>
      <c r="M4884">
        <v>23230.44</v>
      </c>
      <c r="N4884">
        <v>8090.37</v>
      </c>
    </row>
    <row r="4885" spans="1:14">
      <c r="A4885" t="s">
        <v>53</v>
      </c>
      <c r="B4885" t="s">
        <v>142</v>
      </c>
      <c r="C4885" t="s">
        <v>20</v>
      </c>
      <c r="D4885" t="s">
        <v>17</v>
      </c>
      <c r="E4885" t="s">
        <v>18</v>
      </c>
      <c r="F4885" s="18">
        <v>40359</v>
      </c>
      <c r="G4885">
        <v>768351447</v>
      </c>
      <c r="H4885" s="18">
        <v>40376</v>
      </c>
      <c r="I4885">
        <v>1123</v>
      </c>
      <c r="J4885">
        <v>152.58000000000001</v>
      </c>
      <c r="K4885">
        <v>97.44</v>
      </c>
      <c r="L4885">
        <v>171347.34</v>
      </c>
      <c r="M4885">
        <v>109425.12</v>
      </c>
      <c r="N4885">
        <v>61922.22</v>
      </c>
    </row>
    <row r="4886" spans="1:14">
      <c r="A4886" t="s">
        <v>40</v>
      </c>
      <c r="B4886" t="s">
        <v>140</v>
      </c>
      <c r="C4886" t="s">
        <v>20</v>
      </c>
      <c r="D4886" t="s">
        <v>21</v>
      </c>
      <c r="E4886" t="s">
        <v>18</v>
      </c>
      <c r="F4886" s="18">
        <v>40935</v>
      </c>
      <c r="G4886">
        <v>158713662</v>
      </c>
      <c r="H4886" s="18">
        <v>40936</v>
      </c>
      <c r="I4886">
        <v>5754</v>
      </c>
      <c r="J4886">
        <v>152.58000000000001</v>
      </c>
      <c r="K4886">
        <v>97.44</v>
      </c>
      <c r="L4886">
        <v>877945.32</v>
      </c>
      <c r="M4886">
        <v>560669.76</v>
      </c>
      <c r="N4886">
        <v>317275.56</v>
      </c>
    </row>
    <row r="4887" spans="1:14">
      <c r="A4887" t="s">
        <v>23</v>
      </c>
      <c r="B4887" t="s">
        <v>124</v>
      </c>
      <c r="C4887" t="s">
        <v>33</v>
      </c>
      <c r="D4887" t="s">
        <v>17</v>
      </c>
      <c r="E4887" t="s">
        <v>29</v>
      </c>
      <c r="F4887" s="18">
        <v>41641</v>
      </c>
      <c r="G4887">
        <v>561534678</v>
      </c>
      <c r="H4887" s="18">
        <v>41668</v>
      </c>
      <c r="I4887">
        <v>9445</v>
      </c>
      <c r="J4887">
        <v>81.73</v>
      </c>
      <c r="K4887">
        <v>56.67</v>
      </c>
      <c r="L4887">
        <v>771939.85</v>
      </c>
      <c r="M4887">
        <v>535248.15</v>
      </c>
      <c r="N4887">
        <v>236691.7</v>
      </c>
    </row>
    <row r="4888" spans="1:14">
      <c r="A4888" t="s">
        <v>34</v>
      </c>
      <c r="B4888" t="s">
        <v>195</v>
      </c>
      <c r="C4888" t="s">
        <v>59</v>
      </c>
      <c r="D4888" t="s">
        <v>21</v>
      </c>
      <c r="E4888" t="s">
        <v>29</v>
      </c>
      <c r="F4888" s="18">
        <v>40334</v>
      </c>
      <c r="G4888">
        <v>919050824</v>
      </c>
      <c r="H4888" s="18">
        <v>40380</v>
      </c>
      <c r="I4888">
        <v>6417</v>
      </c>
      <c r="J4888">
        <v>9.33</v>
      </c>
      <c r="K4888">
        <v>6.92</v>
      </c>
      <c r="L4888">
        <v>59870.61</v>
      </c>
      <c r="M4888">
        <v>44405.64</v>
      </c>
      <c r="N4888">
        <v>15464.97</v>
      </c>
    </row>
    <row r="4889" spans="1:14">
      <c r="A4889" t="s">
        <v>34</v>
      </c>
      <c r="B4889" t="s">
        <v>154</v>
      </c>
      <c r="C4889" t="s">
        <v>20</v>
      </c>
      <c r="D4889" t="s">
        <v>17</v>
      </c>
      <c r="E4889" t="s">
        <v>22</v>
      </c>
      <c r="F4889" s="18">
        <v>42173</v>
      </c>
      <c r="G4889">
        <v>243810927</v>
      </c>
      <c r="H4889" s="18">
        <v>42220</v>
      </c>
      <c r="I4889">
        <v>7926</v>
      </c>
      <c r="J4889">
        <v>152.58000000000001</v>
      </c>
      <c r="K4889">
        <v>97.44</v>
      </c>
      <c r="L4889">
        <v>1209349.08</v>
      </c>
      <c r="M4889">
        <v>772309.44</v>
      </c>
      <c r="N4889">
        <v>437039.64</v>
      </c>
    </row>
    <row r="4890" spans="1:14">
      <c r="A4890" t="s">
        <v>23</v>
      </c>
      <c r="B4890" t="s">
        <v>148</v>
      </c>
      <c r="C4890" t="s">
        <v>71</v>
      </c>
      <c r="D4890" t="s">
        <v>21</v>
      </c>
      <c r="E4890" t="s">
        <v>29</v>
      </c>
      <c r="F4890" s="18">
        <v>41645</v>
      </c>
      <c r="G4890">
        <v>768676316</v>
      </c>
      <c r="H4890" s="18">
        <v>41678</v>
      </c>
      <c r="I4890">
        <v>7259</v>
      </c>
      <c r="J4890">
        <v>154.06</v>
      </c>
      <c r="K4890">
        <v>90.93</v>
      </c>
      <c r="L4890">
        <v>1118321.54</v>
      </c>
      <c r="M4890">
        <v>660060.87</v>
      </c>
      <c r="N4890">
        <v>458260.67</v>
      </c>
    </row>
    <row r="4891" spans="1:14">
      <c r="A4891" t="s">
        <v>40</v>
      </c>
      <c r="B4891" t="s">
        <v>156</v>
      </c>
      <c r="C4891" t="s">
        <v>20</v>
      </c>
      <c r="D4891" t="s">
        <v>17</v>
      </c>
      <c r="E4891" t="s">
        <v>22</v>
      </c>
      <c r="F4891" s="18">
        <v>40539</v>
      </c>
      <c r="G4891">
        <v>296820819</v>
      </c>
      <c r="H4891" s="18">
        <v>40584</v>
      </c>
      <c r="I4891">
        <v>4731</v>
      </c>
      <c r="J4891">
        <v>152.58000000000001</v>
      </c>
      <c r="K4891">
        <v>97.44</v>
      </c>
      <c r="L4891">
        <v>721855.98</v>
      </c>
      <c r="M4891">
        <v>460988.64</v>
      </c>
      <c r="N4891">
        <v>260867.34</v>
      </c>
    </row>
    <row r="4892" spans="1:14">
      <c r="A4892" t="s">
        <v>14</v>
      </c>
      <c r="B4892" t="s">
        <v>108</v>
      </c>
      <c r="C4892" t="s">
        <v>25</v>
      </c>
      <c r="D4892" t="s">
        <v>21</v>
      </c>
      <c r="E4892" t="s">
        <v>22</v>
      </c>
      <c r="F4892" s="18">
        <v>41033</v>
      </c>
      <c r="G4892">
        <v>751730763</v>
      </c>
      <c r="H4892" s="18">
        <v>41071</v>
      </c>
      <c r="I4892">
        <v>2693</v>
      </c>
      <c r="J4892">
        <v>47.45</v>
      </c>
      <c r="K4892">
        <v>31.79</v>
      </c>
      <c r="L4892">
        <v>127782.85</v>
      </c>
      <c r="M4892">
        <v>85610.47</v>
      </c>
      <c r="N4892">
        <v>42172.38</v>
      </c>
    </row>
    <row r="4893" spans="1:14">
      <c r="A4893" t="s">
        <v>14</v>
      </c>
      <c r="B4893" t="s">
        <v>185</v>
      </c>
      <c r="C4893" t="s">
        <v>50</v>
      </c>
      <c r="D4893" t="s">
        <v>17</v>
      </c>
      <c r="E4893" t="s">
        <v>29</v>
      </c>
      <c r="F4893" s="18">
        <v>41546</v>
      </c>
      <c r="G4893">
        <v>527204978</v>
      </c>
      <c r="H4893" s="18">
        <v>41550</v>
      </c>
      <c r="I4893">
        <v>523</v>
      </c>
      <c r="J4893">
        <v>421.89</v>
      </c>
      <c r="K4893">
        <v>364.69</v>
      </c>
      <c r="L4893">
        <v>220648.47</v>
      </c>
      <c r="M4893">
        <v>190732.87</v>
      </c>
      <c r="N4893">
        <v>29915.599999999999</v>
      </c>
    </row>
    <row r="4894" spans="1:14">
      <c r="A4894" t="s">
        <v>23</v>
      </c>
      <c r="B4894" t="s">
        <v>128</v>
      </c>
      <c r="C4894" t="s">
        <v>45</v>
      </c>
      <c r="D4894" t="s">
        <v>21</v>
      </c>
      <c r="E4894" t="s">
        <v>29</v>
      </c>
      <c r="F4894" s="18">
        <v>40886</v>
      </c>
      <c r="G4894">
        <v>337354791</v>
      </c>
      <c r="H4894" s="18">
        <v>40936</v>
      </c>
      <c r="I4894">
        <v>9634</v>
      </c>
      <c r="J4894">
        <v>437.2</v>
      </c>
      <c r="K4894">
        <v>263.33</v>
      </c>
      <c r="L4894">
        <v>4211984.8</v>
      </c>
      <c r="M4894">
        <v>2536921.2200000002</v>
      </c>
      <c r="N4894">
        <v>1675063.58</v>
      </c>
    </row>
    <row r="4895" spans="1:14">
      <c r="A4895" t="s">
        <v>31</v>
      </c>
      <c r="B4895" t="s">
        <v>190</v>
      </c>
      <c r="C4895" t="s">
        <v>36</v>
      </c>
      <c r="D4895" t="s">
        <v>17</v>
      </c>
      <c r="E4895" t="s">
        <v>18</v>
      </c>
      <c r="F4895" s="18">
        <v>42397</v>
      </c>
      <c r="G4895">
        <v>966604030</v>
      </c>
      <c r="H4895" s="18">
        <v>42416</v>
      </c>
      <c r="I4895">
        <v>8467</v>
      </c>
      <c r="J4895">
        <v>109.28</v>
      </c>
      <c r="K4895">
        <v>35.840000000000003</v>
      </c>
      <c r="L4895">
        <v>925273.76</v>
      </c>
      <c r="M4895">
        <v>303457.28000000003</v>
      </c>
      <c r="N4895">
        <v>621816.48</v>
      </c>
    </row>
    <row r="4896" spans="1:14">
      <c r="A4896" t="s">
        <v>34</v>
      </c>
      <c r="B4896" t="s">
        <v>199</v>
      </c>
      <c r="C4896" t="s">
        <v>43</v>
      </c>
      <c r="D4896" t="s">
        <v>21</v>
      </c>
      <c r="E4896" t="s">
        <v>29</v>
      </c>
      <c r="F4896" s="18">
        <v>41516</v>
      </c>
      <c r="G4896">
        <v>119689023</v>
      </c>
      <c r="H4896" s="18">
        <v>41536</v>
      </c>
      <c r="I4896">
        <v>7497</v>
      </c>
      <c r="J4896">
        <v>651.21</v>
      </c>
      <c r="K4896">
        <v>524.96</v>
      </c>
      <c r="L4896">
        <v>4882121.37</v>
      </c>
      <c r="M4896">
        <v>3935625.12</v>
      </c>
      <c r="N4896">
        <v>946496.25</v>
      </c>
    </row>
    <row r="4897" spans="1:14">
      <c r="A4897" t="s">
        <v>34</v>
      </c>
      <c r="B4897" t="s">
        <v>35</v>
      </c>
      <c r="C4897" t="s">
        <v>16</v>
      </c>
      <c r="D4897" t="s">
        <v>21</v>
      </c>
      <c r="E4897" t="s">
        <v>37</v>
      </c>
      <c r="F4897" s="18">
        <v>40984</v>
      </c>
      <c r="G4897">
        <v>971658599</v>
      </c>
      <c r="H4897" s="18">
        <v>41032</v>
      </c>
      <c r="I4897">
        <v>4227</v>
      </c>
      <c r="J4897">
        <v>255.28</v>
      </c>
      <c r="K4897">
        <v>159.41999999999999</v>
      </c>
      <c r="L4897">
        <v>1079068.56</v>
      </c>
      <c r="M4897">
        <v>673868.34</v>
      </c>
      <c r="N4897">
        <v>405200.22</v>
      </c>
    </row>
    <row r="4898" spans="1:14">
      <c r="A4898" t="s">
        <v>23</v>
      </c>
      <c r="B4898" t="s">
        <v>128</v>
      </c>
      <c r="C4898" t="s">
        <v>50</v>
      </c>
      <c r="D4898" t="s">
        <v>21</v>
      </c>
      <c r="E4898" t="s">
        <v>18</v>
      </c>
      <c r="F4898" s="18">
        <v>41164</v>
      </c>
      <c r="G4898">
        <v>917874085</v>
      </c>
      <c r="H4898" s="18">
        <v>41175</v>
      </c>
      <c r="I4898">
        <v>8194</v>
      </c>
      <c r="J4898">
        <v>421.89</v>
      </c>
      <c r="K4898">
        <v>364.69</v>
      </c>
      <c r="L4898">
        <v>3456966.66</v>
      </c>
      <c r="M4898">
        <v>2988269.86</v>
      </c>
      <c r="N4898">
        <v>468696.8</v>
      </c>
    </row>
    <row r="4899" spans="1:14">
      <c r="A4899" t="s">
        <v>26</v>
      </c>
      <c r="B4899" t="s">
        <v>30</v>
      </c>
      <c r="C4899" t="s">
        <v>33</v>
      </c>
      <c r="D4899" t="s">
        <v>21</v>
      </c>
      <c r="E4899" t="s">
        <v>37</v>
      </c>
      <c r="F4899" s="18">
        <v>41425</v>
      </c>
      <c r="G4899">
        <v>124009311</v>
      </c>
      <c r="H4899" s="18">
        <v>41433</v>
      </c>
      <c r="I4899">
        <v>5966</v>
      </c>
      <c r="J4899">
        <v>81.73</v>
      </c>
      <c r="K4899">
        <v>56.67</v>
      </c>
      <c r="L4899">
        <v>487601.18</v>
      </c>
      <c r="M4899">
        <v>338093.22</v>
      </c>
      <c r="N4899">
        <v>149507.96</v>
      </c>
    </row>
    <row r="4900" spans="1:14">
      <c r="A4900" t="s">
        <v>23</v>
      </c>
      <c r="B4900" t="s">
        <v>112</v>
      </c>
      <c r="C4900" t="s">
        <v>28</v>
      </c>
      <c r="D4900" t="s">
        <v>17</v>
      </c>
      <c r="E4900" t="s">
        <v>22</v>
      </c>
      <c r="F4900" s="18">
        <v>41525</v>
      </c>
      <c r="G4900">
        <v>176050603</v>
      </c>
      <c r="H4900" s="18">
        <v>41575</v>
      </c>
      <c r="I4900">
        <v>6140</v>
      </c>
      <c r="J4900">
        <v>205.7</v>
      </c>
      <c r="K4900">
        <v>117.11</v>
      </c>
      <c r="L4900">
        <v>1262998</v>
      </c>
      <c r="M4900">
        <v>719055.4</v>
      </c>
      <c r="N4900">
        <v>543942.6</v>
      </c>
    </row>
    <row r="4901" spans="1:14">
      <c r="A4901" t="s">
        <v>23</v>
      </c>
      <c r="B4901" t="s">
        <v>155</v>
      </c>
      <c r="C4901" t="s">
        <v>50</v>
      </c>
      <c r="D4901" t="s">
        <v>21</v>
      </c>
      <c r="E4901" t="s">
        <v>22</v>
      </c>
      <c r="F4901" s="18">
        <v>40229</v>
      </c>
      <c r="G4901">
        <v>930296790</v>
      </c>
      <c r="H4901" s="18">
        <v>40263</v>
      </c>
      <c r="I4901">
        <v>4348</v>
      </c>
      <c r="J4901">
        <v>421.89</v>
      </c>
      <c r="K4901">
        <v>364.69</v>
      </c>
      <c r="L4901">
        <v>1834377.72</v>
      </c>
      <c r="M4901">
        <v>1585672.12</v>
      </c>
      <c r="N4901">
        <v>248705.6</v>
      </c>
    </row>
    <row r="4902" spans="1:14">
      <c r="A4902" t="s">
        <v>40</v>
      </c>
      <c r="B4902" t="s">
        <v>205</v>
      </c>
      <c r="C4902" t="s">
        <v>33</v>
      </c>
      <c r="D4902" t="s">
        <v>17</v>
      </c>
      <c r="E4902" t="s">
        <v>18</v>
      </c>
      <c r="F4902" s="18">
        <v>42222</v>
      </c>
      <c r="G4902">
        <v>963359200</v>
      </c>
      <c r="H4902" s="18">
        <v>42246</v>
      </c>
      <c r="I4902">
        <v>8250</v>
      </c>
      <c r="J4902">
        <v>81.73</v>
      </c>
      <c r="K4902">
        <v>56.67</v>
      </c>
      <c r="L4902">
        <v>674272.5</v>
      </c>
      <c r="M4902">
        <v>467527.5</v>
      </c>
      <c r="N4902">
        <v>206745</v>
      </c>
    </row>
    <row r="4903" spans="1:14">
      <c r="A4903" t="s">
        <v>40</v>
      </c>
      <c r="B4903" t="s">
        <v>200</v>
      </c>
      <c r="C4903" t="s">
        <v>50</v>
      </c>
      <c r="D4903" t="s">
        <v>21</v>
      </c>
      <c r="E4903" t="s">
        <v>29</v>
      </c>
      <c r="F4903" s="18">
        <v>42896</v>
      </c>
      <c r="G4903">
        <v>722161662</v>
      </c>
      <c r="H4903" s="18">
        <v>42915</v>
      </c>
      <c r="I4903">
        <v>2539</v>
      </c>
      <c r="J4903">
        <v>421.89</v>
      </c>
      <c r="K4903">
        <v>364.69</v>
      </c>
      <c r="L4903">
        <v>1071178.71</v>
      </c>
      <c r="M4903">
        <v>925947.91</v>
      </c>
      <c r="N4903">
        <v>145230.79999999999</v>
      </c>
    </row>
    <row r="4904" spans="1:14">
      <c r="A4904" t="s">
        <v>23</v>
      </c>
      <c r="B4904" t="s">
        <v>217</v>
      </c>
      <c r="C4904" t="s">
        <v>28</v>
      </c>
      <c r="D4904" t="s">
        <v>17</v>
      </c>
      <c r="E4904" t="s">
        <v>29</v>
      </c>
      <c r="F4904" s="18">
        <v>40800</v>
      </c>
      <c r="G4904">
        <v>273940503</v>
      </c>
      <c r="H4904" s="18">
        <v>40835</v>
      </c>
      <c r="I4904">
        <v>3937</v>
      </c>
      <c r="J4904">
        <v>205.7</v>
      </c>
      <c r="K4904">
        <v>117.11</v>
      </c>
      <c r="L4904">
        <v>809840.9</v>
      </c>
      <c r="M4904">
        <v>461062.07</v>
      </c>
      <c r="N4904">
        <v>348778.83</v>
      </c>
    </row>
    <row r="4905" spans="1:14">
      <c r="A4905" t="s">
        <v>23</v>
      </c>
      <c r="B4905" t="s">
        <v>179</v>
      </c>
      <c r="C4905" t="s">
        <v>59</v>
      </c>
      <c r="D4905" t="s">
        <v>21</v>
      </c>
      <c r="E4905" t="s">
        <v>22</v>
      </c>
      <c r="F4905" s="18">
        <v>41787</v>
      </c>
      <c r="G4905">
        <v>656244552</v>
      </c>
      <c r="H4905" s="18">
        <v>41809</v>
      </c>
      <c r="I4905">
        <v>6201</v>
      </c>
      <c r="J4905">
        <v>9.33</v>
      </c>
      <c r="K4905">
        <v>6.92</v>
      </c>
      <c r="L4905">
        <v>57855.33</v>
      </c>
      <c r="M4905">
        <v>42910.92</v>
      </c>
      <c r="N4905">
        <v>14944.41</v>
      </c>
    </row>
    <row r="4906" spans="1:14">
      <c r="A4906" t="s">
        <v>40</v>
      </c>
      <c r="B4906" t="s">
        <v>109</v>
      </c>
      <c r="C4906" t="s">
        <v>33</v>
      </c>
      <c r="D4906" t="s">
        <v>21</v>
      </c>
      <c r="E4906" t="s">
        <v>18</v>
      </c>
      <c r="F4906" s="18">
        <v>41032</v>
      </c>
      <c r="G4906">
        <v>726935136</v>
      </c>
      <c r="H4906" s="18">
        <v>41079</v>
      </c>
      <c r="I4906">
        <v>5116</v>
      </c>
      <c r="J4906">
        <v>81.73</v>
      </c>
      <c r="K4906">
        <v>56.67</v>
      </c>
      <c r="L4906">
        <v>418130.68</v>
      </c>
      <c r="M4906">
        <v>289923.71999999997</v>
      </c>
      <c r="N4906">
        <v>128206.96</v>
      </c>
    </row>
    <row r="4907" spans="1:14">
      <c r="A4907" t="s">
        <v>14</v>
      </c>
      <c r="B4907" t="s">
        <v>152</v>
      </c>
      <c r="C4907" t="s">
        <v>25</v>
      </c>
      <c r="D4907" t="s">
        <v>17</v>
      </c>
      <c r="E4907" t="s">
        <v>29</v>
      </c>
      <c r="F4907" s="18">
        <v>41018</v>
      </c>
      <c r="G4907">
        <v>314186084</v>
      </c>
      <c r="H4907" s="18">
        <v>41029</v>
      </c>
      <c r="I4907">
        <v>3499</v>
      </c>
      <c r="J4907">
        <v>47.45</v>
      </c>
      <c r="K4907">
        <v>31.79</v>
      </c>
      <c r="L4907">
        <v>166027.54999999999</v>
      </c>
      <c r="M4907">
        <v>111233.21</v>
      </c>
      <c r="N4907">
        <v>54794.34</v>
      </c>
    </row>
    <row r="4908" spans="1:14">
      <c r="A4908" t="s">
        <v>23</v>
      </c>
      <c r="B4908" t="s">
        <v>178</v>
      </c>
      <c r="C4908" t="s">
        <v>79</v>
      </c>
      <c r="D4908" t="s">
        <v>17</v>
      </c>
      <c r="E4908" t="s">
        <v>22</v>
      </c>
      <c r="F4908" s="18">
        <v>41848</v>
      </c>
      <c r="G4908">
        <v>666483724</v>
      </c>
      <c r="H4908" s="18">
        <v>41882</v>
      </c>
      <c r="I4908">
        <v>6199</v>
      </c>
      <c r="J4908">
        <v>668.27</v>
      </c>
      <c r="K4908">
        <v>502.54</v>
      </c>
      <c r="L4908">
        <v>4142605.73</v>
      </c>
      <c r="M4908">
        <v>3115245.46</v>
      </c>
      <c r="N4908">
        <v>1027360.27</v>
      </c>
    </row>
    <row r="4909" spans="1:14">
      <c r="A4909" t="s">
        <v>31</v>
      </c>
      <c r="B4909" t="s">
        <v>61</v>
      </c>
      <c r="C4909" t="s">
        <v>50</v>
      </c>
      <c r="D4909" t="s">
        <v>17</v>
      </c>
      <c r="E4909" t="s">
        <v>22</v>
      </c>
      <c r="F4909" s="18">
        <v>42632</v>
      </c>
      <c r="G4909">
        <v>402626883</v>
      </c>
      <c r="H4909" s="18">
        <v>42651</v>
      </c>
      <c r="I4909">
        <v>5097</v>
      </c>
      <c r="J4909">
        <v>421.89</v>
      </c>
      <c r="K4909">
        <v>364.69</v>
      </c>
      <c r="L4909">
        <v>2150373.33</v>
      </c>
      <c r="M4909">
        <v>1858824.93</v>
      </c>
      <c r="N4909">
        <v>291548.40000000002</v>
      </c>
    </row>
    <row r="4910" spans="1:14">
      <c r="A4910" t="s">
        <v>26</v>
      </c>
      <c r="B4910" t="s">
        <v>141</v>
      </c>
      <c r="C4910" t="s">
        <v>36</v>
      </c>
      <c r="D4910" t="s">
        <v>17</v>
      </c>
      <c r="E4910" t="s">
        <v>18</v>
      </c>
      <c r="F4910" s="18">
        <v>42869</v>
      </c>
      <c r="G4910">
        <v>461726891</v>
      </c>
      <c r="H4910" s="18">
        <v>42905</v>
      </c>
      <c r="I4910">
        <v>4103</v>
      </c>
      <c r="J4910">
        <v>109.28</v>
      </c>
      <c r="K4910">
        <v>35.840000000000003</v>
      </c>
      <c r="L4910">
        <v>448375.84</v>
      </c>
      <c r="M4910">
        <v>147051.51999999999</v>
      </c>
      <c r="N4910">
        <v>301324.32</v>
      </c>
    </row>
    <row r="4911" spans="1:14">
      <c r="A4911" t="s">
        <v>26</v>
      </c>
      <c r="B4911" t="s">
        <v>30</v>
      </c>
      <c r="C4911" t="s">
        <v>20</v>
      </c>
      <c r="D4911" t="s">
        <v>21</v>
      </c>
      <c r="E4911" t="s">
        <v>29</v>
      </c>
      <c r="F4911" s="18">
        <v>41064</v>
      </c>
      <c r="G4911">
        <v>953207576</v>
      </c>
      <c r="H4911" s="18">
        <v>41105</v>
      </c>
      <c r="I4911">
        <v>4159</v>
      </c>
      <c r="J4911">
        <v>152.58000000000001</v>
      </c>
      <c r="K4911">
        <v>97.44</v>
      </c>
      <c r="L4911">
        <v>634580.22</v>
      </c>
      <c r="M4911">
        <v>405252.96</v>
      </c>
      <c r="N4911">
        <v>229327.26</v>
      </c>
    </row>
    <row r="4912" spans="1:14">
      <c r="A4912" t="s">
        <v>40</v>
      </c>
      <c r="B4912" t="s">
        <v>153</v>
      </c>
      <c r="C4912" t="s">
        <v>16</v>
      </c>
      <c r="D4912" t="s">
        <v>17</v>
      </c>
      <c r="E4912" t="s">
        <v>29</v>
      </c>
      <c r="F4912" s="18">
        <v>41643</v>
      </c>
      <c r="G4912">
        <v>706805264</v>
      </c>
      <c r="H4912" s="18">
        <v>41646</v>
      </c>
      <c r="I4912">
        <v>8239</v>
      </c>
      <c r="J4912">
        <v>255.28</v>
      </c>
      <c r="K4912">
        <v>159.41999999999999</v>
      </c>
      <c r="L4912">
        <v>2103251.92</v>
      </c>
      <c r="M4912">
        <v>1313461.3799999999</v>
      </c>
      <c r="N4912">
        <v>789790.54</v>
      </c>
    </row>
    <row r="4913" spans="1:14">
      <c r="A4913" t="s">
        <v>23</v>
      </c>
      <c r="B4913" t="s">
        <v>120</v>
      </c>
      <c r="C4913" t="s">
        <v>50</v>
      </c>
      <c r="D4913" t="s">
        <v>17</v>
      </c>
      <c r="E4913" t="s">
        <v>37</v>
      </c>
      <c r="F4913" s="18">
        <v>42505</v>
      </c>
      <c r="G4913">
        <v>422568786</v>
      </c>
      <c r="H4913" s="18">
        <v>42538</v>
      </c>
      <c r="I4913">
        <v>6349</v>
      </c>
      <c r="J4913">
        <v>421.89</v>
      </c>
      <c r="K4913">
        <v>364.69</v>
      </c>
      <c r="L4913">
        <v>2678579.61</v>
      </c>
      <c r="M4913">
        <v>2315416.81</v>
      </c>
      <c r="N4913">
        <v>363162.8</v>
      </c>
    </row>
    <row r="4914" spans="1:14">
      <c r="A4914" t="s">
        <v>40</v>
      </c>
      <c r="B4914" t="s">
        <v>131</v>
      </c>
      <c r="C4914" t="s">
        <v>71</v>
      </c>
      <c r="D4914" t="s">
        <v>21</v>
      </c>
      <c r="E4914" t="s">
        <v>29</v>
      </c>
      <c r="F4914" s="18">
        <v>41940</v>
      </c>
      <c r="G4914">
        <v>420859467</v>
      </c>
      <c r="H4914" s="18">
        <v>41940</v>
      </c>
      <c r="I4914">
        <v>524</v>
      </c>
      <c r="J4914">
        <v>154.06</v>
      </c>
      <c r="K4914">
        <v>90.93</v>
      </c>
      <c r="L4914">
        <v>80727.44</v>
      </c>
      <c r="M4914">
        <v>47647.32</v>
      </c>
      <c r="N4914">
        <v>33080.120000000003</v>
      </c>
    </row>
    <row r="4915" spans="1:14">
      <c r="A4915" t="s">
        <v>14</v>
      </c>
      <c r="B4915" t="s">
        <v>64</v>
      </c>
      <c r="C4915" t="s">
        <v>33</v>
      </c>
      <c r="D4915" t="s">
        <v>21</v>
      </c>
      <c r="E4915" t="s">
        <v>22</v>
      </c>
      <c r="F4915" s="18">
        <v>42774</v>
      </c>
      <c r="G4915">
        <v>192351138</v>
      </c>
      <c r="H4915" s="18">
        <v>42790</v>
      </c>
      <c r="I4915">
        <v>9831</v>
      </c>
      <c r="J4915">
        <v>81.73</v>
      </c>
      <c r="K4915">
        <v>56.67</v>
      </c>
      <c r="L4915">
        <v>803487.63</v>
      </c>
      <c r="M4915">
        <v>557122.77</v>
      </c>
      <c r="N4915">
        <v>246364.86</v>
      </c>
    </row>
    <row r="4916" spans="1:14">
      <c r="A4916" t="s">
        <v>40</v>
      </c>
      <c r="B4916" t="s">
        <v>97</v>
      </c>
      <c r="C4916" t="s">
        <v>71</v>
      </c>
      <c r="D4916" t="s">
        <v>17</v>
      </c>
      <c r="E4916" t="s">
        <v>37</v>
      </c>
      <c r="F4916" s="18">
        <v>42691</v>
      </c>
      <c r="G4916">
        <v>648030126</v>
      </c>
      <c r="H4916" s="18">
        <v>42693</v>
      </c>
      <c r="I4916">
        <v>5370</v>
      </c>
      <c r="J4916">
        <v>154.06</v>
      </c>
      <c r="K4916">
        <v>90.93</v>
      </c>
      <c r="L4916">
        <v>827302.2</v>
      </c>
      <c r="M4916">
        <v>488294.1</v>
      </c>
      <c r="N4916">
        <v>339008.1</v>
      </c>
    </row>
    <row r="4917" spans="1:14">
      <c r="A4917" t="s">
        <v>23</v>
      </c>
      <c r="B4917" t="s">
        <v>138</v>
      </c>
      <c r="C4917" t="s">
        <v>71</v>
      </c>
      <c r="D4917" t="s">
        <v>17</v>
      </c>
      <c r="E4917" t="s">
        <v>29</v>
      </c>
      <c r="F4917" s="18">
        <v>41147</v>
      </c>
      <c r="G4917">
        <v>969195258</v>
      </c>
      <c r="H4917" s="18">
        <v>41169</v>
      </c>
      <c r="I4917">
        <v>5269</v>
      </c>
      <c r="J4917">
        <v>154.06</v>
      </c>
      <c r="K4917">
        <v>90.93</v>
      </c>
      <c r="L4917">
        <v>811742.14</v>
      </c>
      <c r="M4917">
        <v>479110.17</v>
      </c>
      <c r="N4917">
        <v>332631.96999999997</v>
      </c>
    </row>
    <row r="4918" spans="1:14">
      <c r="A4918" t="s">
        <v>23</v>
      </c>
      <c r="B4918" t="s">
        <v>94</v>
      </c>
      <c r="C4918" t="s">
        <v>43</v>
      </c>
      <c r="D4918" t="s">
        <v>17</v>
      </c>
      <c r="E4918" t="s">
        <v>22</v>
      </c>
      <c r="F4918" s="18">
        <v>40753</v>
      </c>
      <c r="G4918">
        <v>857457864</v>
      </c>
      <c r="H4918" s="18">
        <v>40802</v>
      </c>
      <c r="I4918">
        <v>9691</v>
      </c>
      <c r="J4918">
        <v>651.21</v>
      </c>
      <c r="K4918">
        <v>524.96</v>
      </c>
      <c r="L4918">
        <v>6310876.1100000003</v>
      </c>
      <c r="M4918">
        <v>5087387.3600000003</v>
      </c>
      <c r="N4918">
        <v>1223488.75</v>
      </c>
    </row>
    <row r="4919" spans="1:14">
      <c r="A4919" t="s">
        <v>53</v>
      </c>
      <c r="B4919" t="s">
        <v>219</v>
      </c>
      <c r="C4919" t="s">
        <v>43</v>
      </c>
      <c r="D4919" t="s">
        <v>17</v>
      </c>
      <c r="E4919" t="s">
        <v>18</v>
      </c>
      <c r="F4919" s="18">
        <v>40358</v>
      </c>
      <c r="G4919">
        <v>984741771</v>
      </c>
      <c r="H4919" s="18">
        <v>40403</v>
      </c>
      <c r="I4919">
        <v>5828</v>
      </c>
      <c r="J4919">
        <v>651.21</v>
      </c>
      <c r="K4919">
        <v>524.96</v>
      </c>
      <c r="L4919">
        <v>3795251.88</v>
      </c>
      <c r="M4919">
        <v>3059466.88</v>
      </c>
      <c r="N4919">
        <v>735785</v>
      </c>
    </row>
    <row r="4920" spans="1:14">
      <c r="A4920" t="s">
        <v>34</v>
      </c>
      <c r="B4920" t="s">
        <v>154</v>
      </c>
      <c r="C4920" t="s">
        <v>20</v>
      </c>
      <c r="D4920" t="s">
        <v>17</v>
      </c>
      <c r="E4920" t="s">
        <v>37</v>
      </c>
      <c r="F4920" s="18">
        <v>41969</v>
      </c>
      <c r="G4920">
        <v>743283307</v>
      </c>
      <c r="H4920" s="18">
        <v>42008</v>
      </c>
      <c r="I4920">
        <v>2903</v>
      </c>
      <c r="J4920">
        <v>152.58000000000001</v>
      </c>
      <c r="K4920">
        <v>97.44</v>
      </c>
      <c r="L4920">
        <v>442939.74</v>
      </c>
      <c r="M4920">
        <v>282868.32</v>
      </c>
      <c r="N4920">
        <v>160071.42000000001</v>
      </c>
    </row>
    <row r="4921" spans="1:14">
      <c r="A4921" t="s">
        <v>23</v>
      </c>
      <c r="B4921" t="s">
        <v>148</v>
      </c>
      <c r="C4921" t="s">
        <v>71</v>
      </c>
      <c r="D4921" t="s">
        <v>17</v>
      </c>
      <c r="E4921" t="s">
        <v>18</v>
      </c>
      <c r="F4921" s="18">
        <v>41065</v>
      </c>
      <c r="G4921">
        <v>495631301</v>
      </c>
      <c r="H4921" s="18">
        <v>41108</v>
      </c>
      <c r="I4921">
        <v>7171</v>
      </c>
      <c r="J4921">
        <v>154.06</v>
      </c>
      <c r="K4921">
        <v>90.93</v>
      </c>
      <c r="L4921">
        <v>1104764.26</v>
      </c>
      <c r="M4921">
        <v>652059.03</v>
      </c>
      <c r="N4921">
        <v>452705.23</v>
      </c>
    </row>
    <row r="4922" spans="1:14">
      <c r="A4922" t="s">
        <v>23</v>
      </c>
      <c r="B4922" t="s">
        <v>198</v>
      </c>
      <c r="C4922" t="s">
        <v>43</v>
      </c>
      <c r="D4922" t="s">
        <v>21</v>
      </c>
      <c r="E4922" t="s">
        <v>37</v>
      </c>
      <c r="F4922" s="18">
        <v>41813</v>
      </c>
      <c r="G4922">
        <v>224647080</v>
      </c>
      <c r="H4922" s="18">
        <v>41850</v>
      </c>
      <c r="I4922">
        <v>6918</v>
      </c>
      <c r="J4922">
        <v>651.21</v>
      </c>
      <c r="K4922">
        <v>524.96</v>
      </c>
      <c r="L4922">
        <v>4505070.78</v>
      </c>
      <c r="M4922">
        <v>3631673.28</v>
      </c>
      <c r="N4922">
        <v>873397.5</v>
      </c>
    </row>
    <row r="4923" spans="1:14">
      <c r="A4923" t="s">
        <v>23</v>
      </c>
      <c r="B4923" t="s">
        <v>132</v>
      </c>
      <c r="C4923" t="s">
        <v>43</v>
      </c>
      <c r="D4923" t="s">
        <v>21</v>
      </c>
      <c r="E4923" t="s">
        <v>37</v>
      </c>
      <c r="F4923" s="18">
        <v>41854</v>
      </c>
      <c r="G4923">
        <v>883504474</v>
      </c>
      <c r="H4923" s="18">
        <v>41890</v>
      </c>
      <c r="I4923">
        <v>7462</v>
      </c>
      <c r="J4923">
        <v>651.21</v>
      </c>
      <c r="K4923">
        <v>524.96</v>
      </c>
      <c r="L4923">
        <v>4859329.0199999996</v>
      </c>
      <c r="M4923">
        <v>3917251.52</v>
      </c>
      <c r="N4923">
        <v>942077.5</v>
      </c>
    </row>
    <row r="4924" spans="1:14">
      <c r="A4924" t="s">
        <v>40</v>
      </c>
      <c r="B4924" t="s">
        <v>184</v>
      </c>
      <c r="C4924" t="s">
        <v>36</v>
      </c>
      <c r="D4924" t="s">
        <v>17</v>
      </c>
      <c r="E4924" t="s">
        <v>22</v>
      </c>
      <c r="F4924" s="18">
        <v>41982</v>
      </c>
      <c r="G4924">
        <v>345689809</v>
      </c>
      <c r="H4924" s="18">
        <v>42001</v>
      </c>
      <c r="I4924">
        <v>6151</v>
      </c>
      <c r="J4924">
        <v>109.28</v>
      </c>
      <c r="K4924">
        <v>35.840000000000003</v>
      </c>
      <c r="L4924">
        <v>672181.28</v>
      </c>
      <c r="M4924">
        <v>220451.84</v>
      </c>
      <c r="N4924">
        <v>451729.44</v>
      </c>
    </row>
    <row r="4925" spans="1:14">
      <c r="A4925" t="s">
        <v>34</v>
      </c>
      <c r="B4925" t="s">
        <v>35</v>
      </c>
      <c r="C4925" t="s">
        <v>36</v>
      </c>
      <c r="D4925" t="s">
        <v>17</v>
      </c>
      <c r="E4925" t="s">
        <v>18</v>
      </c>
      <c r="F4925" s="18">
        <v>41999</v>
      </c>
      <c r="G4925">
        <v>155001914</v>
      </c>
      <c r="H4925" s="18">
        <v>42003</v>
      </c>
      <c r="I4925">
        <v>7366</v>
      </c>
      <c r="J4925">
        <v>109.28</v>
      </c>
      <c r="K4925">
        <v>35.840000000000003</v>
      </c>
      <c r="L4925">
        <v>804956.48</v>
      </c>
      <c r="M4925">
        <v>263997.44</v>
      </c>
      <c r="N4925">
        <v>540959.04</v>
      </c>
    </row>
    <row r="4926" spans="1:14">
      <c r="A4926" t="s">
        <v>23</v>
      </c>
      <c r="B4926" t="s">
        <v>51</v>
      </c>
      <c r="C4926" t="s">
        <v>43</v>
      </c>
      <c r="D4926" t="s">
        <v>21</v>
      </c>
      <c r="E4926" t="s">
        <v>22</v>
      </c>
      <c r="F4926" s="18">
        <v>42097</v>
      </c>
      <c r="G4926">
        <v>575552117</v>
      </c>
      <c r="H4926" s="18">
        <v>42120</v>
      </c>
      <c r="I4926">
        <v>7516</v>
      </c>
      <c r="J4926">
        <v>651.21</v>
      </c>
      <c r="K4926">
        <v>524.96</v>
      </c>
      <c r="L4926">
        <v>4894494.3600000003</v>
      </c>
      <c r="M4926">
        <v>3945599.36</v>
      </c>
      <c r="N4926">
        <v>948895</v>
      </c>
    </row>
    <row r="4927" spans="1:14">
      <c r="A4927" t="s">
        <v>23</v>
      </c>
      <c r="B4927" t="s">
        <v>191</v>
      </c>
      <c r="C4927" t="s">
        <v>16</v>
      </c>
      <c r="D4927" t="s">
        <v>21</v>
      </c>
      <c r="E4927" t="s">
        <v>37</v>
      </c>
      <c r="F4927" s="18">
        <v>41470</v>
      </c>
      <c r="G4927">
        <v>141764247</v>
      </c>
      <c r="H4927" s="18">
        <v>41515</v>
      </c>
      <c r="I4927">
        <v>46</v>
      </c>
      <c r="J4927">
        <v>255.28</v>
      </c>
      <c r="K4927">
        <v>159.41999999999999</v>
      </c>
      <c r="L4927">
        <v>11742.88</v>
      </c>
      <c r="M4927">
        <v>7333.32</v>
      </c>
      <c r="N4927">
        <v>4409.5600000000004</v>
      </c>
    </row>
    <row r="4928" spans="1:14">
      <c r="A4928" t="s">
        <v>23</v>
      </c>
      <c r="B4928" t="s">
        <v>181</v>
      </c>
      <c r="C4928" t="s">
        <v>71</v>
      </c>
      <c r="D4928" t="s">
        <v>21</v>
      </c>
      <c r="E4928" t="s">
        <v>18</v>
      </c>
      <c r="F4928" s="18">
        <v>42471</v>
      </c>
      <c r="G4928">
        <v>608374631</v>
      </c>
      <c r="H4928" s="18">
        <v>42472</v>
      </c>
      <c r="I4928">
        <v>428</v>
      </c>
      <c r="J4928">
        <v>154.06</v>
      </c>
      <c r="K4928">
        <v>90.93</v>
      </c>
      <c r="L4928">
        <v>65937.679999999993</v>
      </c>
      <c r="M4928">
        <v>38918.04</v>
      </c>
      <c r="N4928">
        <v>27019.64</v>
      </c>
    </row>
    <row r="4929" spans="1:14">
      <c r="A4929" t="s">
        <v>23</v>
      </c>
      <c r="B4929" t="s">
        <v>110</v>
      </c>
      <c r="C4929" t="s">
        <v>79</v>
      </c>
      <c r="D4929" t="s">
        <v>17</v>
      </c>
      <c r="E4929" t="s">
        <v>29</v>
      </c>
      <c r="F4929" s="18">
        <v>40925</v>
      </c>
      <c r="G4929">
        <v>200432097</v>
      </c>
      <c r="H4929" s="18">
        <v>40939</v>
      </c>
      <c r="I4929">
        <v>1167</v>
      </c>
      <c r="J4929">
        <v>668.27</v>
      </c>
      <c r="K4929">
        <v>502.54</v>
      </c>
      <c r="L4929">
        <v>779871.09</v>
      </c>
      <c r="M4929">
        <v>586464.18000000005</v>
      </c>
      <c r="N4929">
        <v>193406.91</v>
      </c>
    </row>
    <row r="4930" spans="1:14">
      <c r="A4930" t="s">
        <v>31</v>
      </c>
      <c r="B4930" t="s">
        <v>67</v>
      </c>
      <c r="C4930" t="s">
        <v>79</v>
      </c>
      <c r="D4930" t="s">
        <v>17</v>
      </c>
      <c r="E4930" t="s">
        <v>29</v>
      </c>
      <c r="F4930" s="18">
        <v>41343</v>
      </c>
      <c r="G4930">
        <v>363297975</v>
      </c>
      <c r="H4930" s="18">
        <v>41360</v>
      </c>
      <c r="I4930">
        <v>6799</v>
      </c>
      <c r="J4930">
        <v>668.27</v>
      </c>
      <c r="K4930">
        <v>502.54</v>
      </c>
      <c r="L4930">
        <v>4543567.7300000004</v>
      </c>
      <c r="M4930">
        <v>3416769.46</v>
      </c>
      <c r="N4930">
        <v>1126798.27</v>
      </c>
    </row>
    <row r="4931" spans="1:14">
      <c r="A4931" t="s">
        <v>34</v>
      </c>
      <c r="B4931" t="s">
        <v>68</v>
      </c>
      <c r="C4931" t="s">
        <v>45</v>
      </c>
      <c r="D4931" t="s">
        <v>21</v>
      </c>
      <c r="E4931" t="s">
        <v>29</v>
      </c>
      <c r="F4931" s="18">
        <v>41714</v>
      </c>
      <c r="G4931">
        <v>812646090</v>
      </c>
      <c r="H4931" s="18">
        <v>41746</v>
      </c>
      <c r="I4931">
        <v>8892</v>
      </c>
      <c r="J4931">
        <v>437.2</v>
      </c>
      <c r="K4931">
        <v>263.33</v>
      </c>
      <c r="L4931">
        <v>3887582.4</v>
      </c>
      <c r="M4931">
        <v>2341530.36</v>
      </c>
      <c r="N4931">
        <v>1546052.04</v>
      </c>
    </row>
    <row r="4932" spans="1:14">
      <c r="A4932" t="s">
        <v>23</v>
      </c>
      <c r="B4932" t="s">
        <v>217</v>
      </c>
      <c r="C4932" t="s">
        <v>20</v>
      </c>
      <c r="D4932" t="s">
        <v>21</v>
      </c>
      <c r="E4932" t="s">
        <v>18</v>
      </c>
      <c r="F4932" s="18">
        <v>40411</v>
      </c>
      <c r="G4932">
        <v>884462773</v>
      </c>
      <c r="H4932" s="18">
        <v>40456</v>
      </c>
      <c r="I4932">
        <v>1044</v>
      </c>
      <c r="J4932">
        <v>152.58000000000001</v>
      </c>
      <c r="K4932">
        <v>97.44</v>
      </c>
      <c r="L4932">
        <v>159293.51999999999</v>
      </c>
      <c r="M4932">
        <v>101727.36</v>
      </c>
      <c r="N4932">
        <v>57566.16</v>
      </c>
    </row>
    <row r="4933" spans="1:14">
      <c r="A4933" t="s">
        <v>23</v>
      </c>
      <c r="B4933" t="s">
        <v>24</v>
      </c>
      <c r="C4933" t="s">
        <v>43</v>
      </c>
      <c r="D4933" t="s">
        <v>21</v>
      </c>
      <c r="E4933" t="s">
        <v>18</v>
      </c>
      <c r="F4933" s="18">
        <v>40348</v>
      </c>
      <c r="G4933">
        <v>885046851</v>
      </c>
      <c r="H4933" s="18">
        <v>40378</v>
      </c>
      <c r="I4933">
        <v>3886</v>
      </c>
      <c r="J4933">
        <v>651.21</v>
      </c>
      <c r="K4933">
        <v>524.96</v>
      </c>
      <c r="L4933">
        <v>2530602.06</v>
      </c>
      <c r="M4933">
        <v>2039994.56</v>
      </c>
      <c r="N4933">
        <v>490607.5</v>
      </c>
    </row>
    <row r="4934" spans="1:14">
      <c r="A4934" t="s">
        <v>40</v>
      </c>
      <c r="B4934" t="s">
        <v>135</v>
      </c>
      <c r="C4934" t="s">
        <v>71</v>
      </c>
      <c r="D4934" t="s">
        <v>21</v>
      </c>
      <c r="E4934" t="s">
        <v>29</v>
      </c>
      <c r="F4934" s="18">
        <v>42060</v>
      </c>
      <c r="G4934">
        <v>741009652</v>
      </c>
      <c r="H4934" s="18">
        <v>42084</v>
      </c>
      <c r="I4934">
        <v>78</v>
      </c>
      <c r="J4934">
        <v>154.06</v>
      </c>
      <c r="K4934">
        <v>90.93</v>
      </c>
      <c r="L4934">
        <v>12016.68</v>
      </c>
      <c r="M4934">
        <v>7092.54</v>
      </c>
      <c r="N4934">
        <v>4924.1400000000003</v>
      </c>
    </row>
    <row r="4935" spans="1:14">
      <c r="A4935" t="s">
        <v>14</v>
      </c>
      <c r="B4935" t="s">
        <v>64</v>
      </c>
      <c r="C4935" t="s">
        <v>59</v>
      </c>
      <c r="D4935" t="s">
        <v>17</v>
      </c>
      <c r="E4935" t="s">
        <v>18</v>
      </c>
      <c r="F4935" s="18">
        <v>42326</v>
      </c>
      <c r="G4935">
        <v>449275004</v>
      </c>
      <c r="H4935" s="18">
        <v>42329</v>
      </c>
      <c r="I4935">
        <v>9313</v>
      </c>
      <c r="J4935">
        <v>9.33</v>
      </c>
      <c r="K4935">
        <v>6.92</v>
      </c>
      <c r="L4935">
        <v>86890.29</v>
      </c>
      <c r="M4935">
        <v>64445.96</v>
      </c>
      <c r="N4935">
        <v>22444.33</v>
      </c>
    </row>
    <row r="4936" spans="1:14">
      <c r="A4936" t="s">
        <v>23</v>
      </c>
      <c r="B4936" t="s">
        <v>24</v>
      </c>
      <c r="C4936" t="s">
        <v>71</v>
      </c>
      <c r="D4936" t="s">
        <v>17</v>
      </c>
      <c r="E4936" t="s">
        <v>18</v>
      </c>
      <c r="F4936" s="18">
        <v>41074</v>
      </c>
      <c r="G4936">
        <v>527079236</v>
      </c>
      <c r="H4936" s="18">
        <v>41080</v>
      </c>
      <c r="I4936">
        <v>3314</v>
      </c>
      <c r="J4936">
        <v>154.06</v>
      </c>
      <c r="K4936">
        <v>90.93</v>
      </c>
      <c r="L4936">
        <v>510554.84</v>
      </c>
      <c r="M4936">
        <v>301342.02</v>
      </c>
      <c r="N4936">
        <v>209212.82</v>
      </c>
    </row>
    <row r="4937" spans="1:14">
      <c r="A4937" t="s">
        <v>34</v>
      </c>
      <c r="B4937" t="s">
        <v>197</v>
      </c>
      <c r="C4937" t="s">
        <v>45</v>
      </c>
      <c r="D4937" t="s">
        <v>21</v>
      </c>
      <c r="E4937" t="s">
        <v>29</v>
      </c>
      <c r="F4937" s="18">
        <v>42775</v>
      </c>
      <c r="G4937">
        <v>661971175</v>
      </c>
      <c r="H4937" s="18">
        <v>42784</v>
      </c>
      <c r="I4937">
        <v>836</v>
      </c>
      <c r="J4937">
        <v>437.2</v>
      </c>
      <c r="K4937">
        <v>263.33</v>
      </c>
      <c r="L4937">
        <v>365499.2</v>
      </c>
      <c r="M4937">
        <v>220143.88</v>
      </c>
      <c r="N4937">
        <v>145355.32</v>
      </c>
    </row>
    <row r="4938" spans="1:14">
      <c r="A4938" t="s">
        <v>23</v>
      </c>
      <c r="B4938" t="s">
        <v>138</v>
      </c>
      <c r="C4938" t="s">
        <v>36</v>
      </c>
      <c r="D4938" t="s">
        <v>17</v>
      </c>
      <c r="E4938" t="s">
        <v>22</v>
      </c>
      <c r="F4938" s="18">
        <v>41222</v>
      </c>
      <c r="G4938">
        <v>161812150</v>
      </c>
      <c r="H4938" s="18">
        <v>41225</v>
      </c>
      <c r="I4938">
        <v>2666</v>
      </c>
      <c r="J4938">
        <v>109.28</v>
      </c>
      <c r="K4938">
        <v>35.840000000000003</v>
      </c>
      <c r="L4938">
        <v>291340.48</v>
      </c>
      <c r="M4938">
        <v>95549.440000000002</v>
      </c>
      <c r="N4938">
        <v>195791.04</v>
      </c>
    </row>
    <row r="4939" spans="1:14">
      <c r="A4939" t="s">
        <v>40</v>
      </c>
      <c r="B4939" t="s">
        <v>126</v>
      </c>
      <c r="C4939" t="s">
        <v>43</v>
      </c>
      <c r="D4939" t="s">
        <v>17</v>
      </c>
      <c r="E4939" t="s">
        <v>29</v>
      </c>
      <c r="F4939" s="18">
        <v>40280</v>
      </c>
      <c r="G4939">
        <v>204775989</v>
      </c>
      <c r="H4939" s="18">
        <v>40297</v>
      </c>
      <c r="I4939">
        <v>6620</v>
      </c>
      <c r="J4939">
        <v>651.21</v>
      </c>
      <c r="K4939">
        <v>524.96</v>
      </c>
      <c r="L4939">
        <v>4311010.2</v>
      </c>
      <c r="M4939">
        <v>3475235.2</v>
      </c>
      <c r="N4939">
        <v>835775</v>
      </c>
    </row>
    <row r="4940" spans="1:14">
      <c r="A4940" t="s">
        <v>23</v>
      </c>
      <c r="B4940" t="s">
        <v>148</v>
      </c>
      <c r="C4940" t="s">
        <v>45</v>
      </c>
      <c r="D4940" t="s">
        <v>21</v>
      </c>
      <c r="E4940" t="s">
        <v>37</v>
      </c>
      <c r="F4940" s="18">
        <v>41435</v>
      </c>
      <c r="G4940">
        <v>689349019</v>
      </c>
      <c r="H4940" s="18">
        <v>41478</v>
      </c>
      <c r="I4940">
        <v>2548</v>
      </c>
      <c r="J4940">
        <v>437.2</v>
      </c>
      <c r="K4940">
        <v>263.33</v>
      </c>
      <c r="L4940">
        <v>1113985.6000000001</v>
      </c>
      <c r="M4940">
        <v>670964.84</v>
      </c>
      <c r="N4940">
        <v>443020.76</v>
      </c>
    </row>
    <row r="4941" spans="1:14">
      <c r="A4941" t="s">
        <v>40</v>
      </c>
      <c r="B4941" t="s">
        <v>165</v>
      </c>
      <c r="C4941" t="s">
        <v>45</v>
      </c>
      <c r="D4941" t="s">
        <v>21</v>
      </c>
      <c r="E4941" t="s">
        <v>37</v>
      </c>
      <c r="F4941" s="18">
        <v>42415</v>
      </c>
      <c r="G4941">
        <v>684330070</v>
      </c>
      <c r="H4941" s="18">
        <v>42425</v>
      </c>
      <c r="I4941">
        <v>7330</v>
      </c>
      <c r="J4941">
        <v>437.2</v>
      </c>
      <c r="K4941">
        <v>263.33</v>
      </c>
      <c r="L4941">
        <v>3204676</v>
      </c>
      <c r="M4941">
        <v>1930208.9</v>
      </c>
      <c r="N4941">
        <v>1274467.1000000001</v>
      </c>
    </row>
    <row r="4942" spans="1:14">
      <c r="A4942" t="s">
        <v>31</v>
      </c>
      <c r="B4942" t="s">
        <v>223</v>
      </c>
      <c r="C4942" t="s">
        <v>28</v>
      </c>
      <c r="D4942" t="s">
        <v>17</v>
      </c>
      <c r="E4942" t="s">
        <v>18</v>
      </c>
      <c r="F4942" s="18">
        <v>41335</v>
      </c>
      <c r="G4942">
        <v>678830468</v>
      </c>
      <c r="H4942" s="18">
        <v>41348</v>
      </c>
      <c r="I4942">
        <v>9876</v>
      </c>
      <c r="J4942">
        <v>205.7</v>
      </c>
      <c r="K4942">
        <v>117.11</v>
      </c>
      <c r="L4942">
        <v>2031493.2</v>
      </c>
      <c r="M4942">
        <v>1156578.3600000001</v>
      </c>
      <c r="N4942">
        <v>874914.84</v>
      </c>
    </row>
    <row r="4943" spans="1:14">
      <c r="A4943" t="s">
        <v>40</v>
      </c>
      <c r="B4943" t="s">
        <v>200</v>
      </c>
      <c r="C4943" t="s">
        <v>16</v>
      </c>
      <c r="D4943" t="s">
        <v>21</v>
      </c>
      <c r="E4943" t="s">
        <v>37</v>
      </c>
      <c r="F4943" s="18">
        <v>40850</v>
      </c>
      <c r="G4943">
        <v>332274043</v>
      </c>
      <c r="H4943" s="18">
        <v>40882</v>
      </c>
      <c r="I4943">
        <v>6128</v>
      </c>
      <c r="J4943">
        <v>255.28</v>
      </c>
      <c r="K4943">
        <v>159.41999999999999</v>
      </c>
      <c r="L4943">
        <v>1564355.84</v>
      </c>
      <c r="M4943">
        <v>976925.76</v>
      </c>
      <c r="N4943">
        <v>587430.07999999996</v>
      </c>
    </row>
    <row r="4944" spans="1:14">
      <c r="A4944" t="s">
        <v>26</v>
      </c>
      <c r="B4944" t="s">
        <v>121</v>
      </c>
      <c r="C4944" t="s">
        <v>33</v>
      </c>
      <c r="D4944" t="s">
        <v>17</v>
      </c>
      <c r="E4944" t="s">
        <v>18</v>
      </c>
      <c r="F4944" s="18">
        <v>41236</v>
      </c>
      <c r="G4944">
        <v>724397122</v>
      </c>
      <c r="H4944" s="18">
        <v>41250</v>
      </c>
      <c r="I4944">
        <v>4061</v>
      </c>
      <c r="J4944">
        <v>81.73</v>
      </c>
      <c r="K4944">
        <v>56.67</v>
      </c>
      <c r="L4944">
        <v>331905.53000000003</v>
      </c>
      <c r="M4944">
        <v>230136.87</v>
      </c>
      <c r="N4944">
        <v>101768.66</v>
      </c>
    </row>
    <row r="4945" spans="1:14">
      <c r="A4945" t="s">
        <v>26</v>
      </c>
      <c r="B4945" t="s">
        <v>75</v>
      </c>
      <c r="C4945" t="s">
        <v>33</v>
      </c>
      <c r="D4945" t="s">
        <v>17</v>
      </c>
      <c r="E4945" t="s">
        <v>37</v>
      </c>
      <c r="F4945" s="18">
        <v>41775</v>
      </c>
      <c r="G4945">
        <v>305248534</v>
      </c>
      <c r="H4945" s="18">
        <v>41816</v>
      </c>
      <c r="I4945">
        <v>8679</v>
      </c>
      <c r="J4945">
        <v>81.73</v>
      </c>
      <c r="K4945">
        <v>56.67</v>
      </c>
      <c r="L4945">
        <v>709334.67</v>
      </c>
      <c r="M4945">
        <v>491838.93</v>
      </c>
      <c r="N4945">
        <v>217495.74</v>
      </c>
    </row>
    <row r="4946" spans="1:14">
      <c r="A4946" t="s">
        <v>34</v>
      </c>
      <c r="B4946" t="s">
        <v>195</v>
      </c>
      <c r="C4946" t="s">
        <v>50</v>
      </c>
      <c r="D4946" t="s">
        <v>21</v>
      </c>
      <c r="E4946" t="s">
        <v>18</v>
      </c>
      <c r="F4946" s="18">
        <v>42141</v>
      </c>
      <c r="G4946">
        <v>745189607</v>
      </c>
      <c r="H4946" s="18">
        <v>42150</v>
      </c>
      <c r="I4946">
        <v>7019</v>
      </c>
      <c r="J4946">
        <v>421.89</v>
      </c>
      <c r="K4946">
        <v>364.69</v>
      </c>
      <c r="L4946">
        <v>2961245.91</v>
      </c>
      <c r="M4946">
        <v>2559759.11</v>
      </c>
      <c r="N4946">
        <v>401486.8</v>
      </c>
    </row>
    <row r="4947" spans="1:14">
      <c r="A4947" t="s">
        <v>26</v>
      </c>
      <c r="B4947" t="s">
        <v>151</v>
      </c>
      <c r="C4947" t="s">
        <v>28</v>
      </c>
      <c r="D4947" t="s">
        <v>21</v>
      </c>
      <c r="E4947" t="s">
        <v>37</v>
      </c>
      <c r="F4947" s="18">
        <v>41010</v>
      </c>
      <c r="G4947">
        <v>184894168</v>
      </c>
      <c r="H4947" s="18">
        <v>41015</v>
      </c>
      <c r="I4947">
        <v>3148</v>
      </c>
      <c r="J4947">
        <v>205.7</v>
      </c>
      <c r="K4947">
        <v>117.11</v>
      </c>
      <c r="L4947">
        <v>647543.6</v>
      </c>
      <c r="M4947">
        <v>368662.28</v>
      </c>
      <c r="N4947">
        <v>278881.32</v>
      </c>
    </row>
    <row r="4948" spans="1:14">
      <c r="A4948" t="s">
        <v>14</v>
      </c>
      <c r="B4948" t="s">
        <v>19</v>
      </c>
      <c r="C4948" t="s">
        <v>79</v>
      </c>
      <c r="D4948" t="s">
        <v>17</v>
      </c>
      <c r="E4948" t="s">
        <v>22</v>
      </c>
      <c r="F4948" s="18">
        <v>40215</v>
      </c>
      <c r="G4948">
        <v>885348546</v>
      </c>
      <c r="H4948" s="18">
        <v>40241</v>
      </c>
      <c r="I4948">
        <v>3164</v>
      </c>
      <c r="J4948">
        <v>668.27</v>
      </c>
      <c r="K4948">
        <v>502.54</v>
      </c>
      <c r="L4948">
        <v>2114406.2799999998</v>
      </c>
      <c r="M4948">
        <v>1590036.56</v>
      </c>
      <c r="N4948">
        <v>524369.72</v>
      </c>
    </row>
    <row r="4949" spans="1:14">
      <c r="A4949" t="s">
        <v>23</v>
      </c>
      <c r="B4949" t="s">
        <v>181</v>
      </c>
      <c r="C4949" t="s">
        <v>79</v>
      </c>
      <c r="D4949" t="s">
        <v>21</v>
      </c>
      <c r="E4949" t="s">
        <v>18</v>
      </c>
      <c r="F4949" s="18">
        <v>40596</v>
      </c>
      <c r="G4949">
        <v>677851569</v>
      </c>
      <c r="H4949" s="18">
        <v>40604</v>
      </c>
      <c r="I4949">
        <v>198</v>
      </c>
      <c r="J4949">
        <v>668.27</v>
      </c>
      <c r="K4949">
        <v>502.54</v>
      </c>
      <c r="L4949">
        <v>132317.46</v>
      </c>
      <c r="M4949">
        <v>99502.92</v>
      </c>
      <c r="N4949">
        <v>32814.54</v>
      </c>
    </row>
    <row r="4950" spans="1:14">
      <c r="A4950" t="s">
        <v>40</v>
      </c>
      <c r="B4950" t="s">
        <v>113</v>
      </c>
      <c r="C4950" t="s">
        <v>71</v>
      </c>
      <c r="D4950" t="s">
        <v>17</v>
      </c>
      <c r="E4950" t="s">
        <v>29</v>
      </c>
      <c r="F4950" s="18">
        <v>40613</v>
      </c>
      <c r="G4950">
        <v>614014565</v>
      </c>
      <c r="H4950" s="18">
        <v>40615</v>
      </c>
      <c r="I4950">
        <v>9410</v>
      </c>
      <c r="J4950">
        <v>154.06</v>
      </c>
      <c r="K4950">
        <v>90.93</v>
      </c>
      <c r="L4950">
        <v>1449704.6</v>
      </c>
      <c r="M4950">
        <v>855651.3</v>
      </c>
      <c r="N4950">
        <v>594053.30000000005</v>
      </c>
    </row>
    <row r="4951" spans="1:14">
      <c r="A4951" t="s">
        <v>26</v>
      </c>
      <c r="B4951" t="s">
        <v>209</v>
      </c>
      <c r="C4951" t="s">
        <v>16</v>
      </c>
      <c r="D4951" t="s">
        <v>17</v>
      </c>
      <c r="E4951" t="s">
        <v>22</v>
      </c>
      <c r="F4951" s="18">
        <v>40501</v>
      </c>
      <c r="G4951">
        <v>915761363</v>
      </c>
      <c r="H4951" s="18">
        <v>40546</v>
      </c>
      <c r="I4951">
        <v>2992</v>
      </c>
      <c r="J4951">
        <v>255.28</v>
      </c>
      <c r="K4951">
        <v>159.41999999999999</v>
      </c>
      <c r="L4951">
        <v>763797.76</v>
      </c>
      <c r="M4951">
        <v>476984.64</v>
      </c>
      <c r="N4951">
        <v>286813.12</v>
      </c>
    </row>
    <row r="4952" spans="1:14">
      <c r="A4952" t="s">
        <v>40</v>
      </c>
      <c r="B4952" t="s">
        <v>72</v>
      </c>
      <c r="C4952" t="s">
        <v>36</v>
      </c>
      <c r="D4952" t="s">
        <v>17</v>
      </c>
      <c r="E4952" t="s">
        <v>37</v>
      </c>
      <c r="F4952" s="18">
        <v>40881</v>
      </c>
      <c r="G4952">
        <v>525328290</v>
      </c>
      <c r="H4952" s="18">
        <v>40919</v>
      </c>
      <c r="I4952">
        <v>5170</v>
      </c>
      <c r="J4952">
        <v>109.28</v>
      </c>
      <c r="K4952">
        <v>35.840000000000003</v>
      </c>
      <c r="L4952">
        <v>564977.6</v>
      </c>
      <c r="M4952">
        <v>185292.79999999999</v>
      </c>
      <c r="N4952">
        <v>379684.8</v>
      </c>
    </row>
    <row r="4953" spans="1:14">
      <c r="A4953" t="s">
        <v>26</v>
      </c>
      <c r="B4953" t="s">
        <v>107</v>
      </c>
      <c r="C4953" t="s">
        <v>79</v>
      </c>
      <c r="D4953" t="s">
        <v>21</v>
      </c>
      <c r="E4953" t="s">
        <v>18</v>
      </c>
      <c r="F4953" s="18">
        <v>41383</v>
      </c>
      <c r="G4953">
        <v>255264174</v>
      </c>
      <c r="H4953" s="18">
        <v>41404</v>
      </c>
      <c r="I4953">
        <v>7197</v>
      </c>
      <c r="J4953">
        <v>668.27</v>
      </c>
      <c r="K4953">
        <v>502.54</v>
      </c>
      <c r="L4953">
        <v>4809539.1900000004</v>
      </c>
      <c r="M4953">
        <v>3616780.38</v>
      </c>
      <c r="N4953">
        <v>1192758.81</v>
      </c>
    </row>
    <row r="4954" spans="1:14">
      <c r="A4954" t="s">
        <v>23</v>
      </c>
      <c r="B4954" t="s">
        <v>148</v>
      </c>
      <c r="C4954" t="s">
        <v>36</v>
      </c>
      <c r="D4954" t="s">
        <v>21</v>
      </c>
      <c r="E4954" t="s">
        <v>37</v>
      </c>
      <c r="F4954" s="18">
        <v>42025</v>
      </c>
      <c r="G4954">
        <v>538430345</v>
      </c>
      <c r="H4954" s="18">
        <v>42073</v>
      </c>
      <c r="I4954">
        <v>2359</v>
      </c>
      <c r="J4954">
        <v>109.28</v>
      </c>
      <c r="K4954">
        <v>35.840000000000003</v>
      </c>
      <c r="L4954">
        <v>257791.52</v>
      </c>
      <c r="M4954">
        <v>84546.559999999998</v>
      </c>
      <c r="N4954">
        <v>173244.96</v>
      </c>
    </row>
    <row r="4955" spans="1:14">
      <c r="A4955" t="s">
        <v>26</v>
      </c>
      <c r="B4955" t="s">
        <v>151</v>
      </c>
      <c r="C4955" t="s">
        <v>25</v>
      </c>
      <c r="D4955" t="s">
        <v>17</v>
      </c>
      <c r="E4955" t="s">
        <v>22</v>
      </c>
      <c r="F4955" s="18">
        <v>41829</v>
      </c>
      <c r="G4955">
        <v>978000628</v>
      </c>
      <c r="H4955" s="18">
        <v>41836</v>
      </c>
      <c r="I4955">
        <v>974</v>
      </c>
      <c r="J4955">
        <v>47.45</v>
      </c>
      <c r="K4955">
        <v>31.79</v>
      </c>
      <c r="L4955">
        <v>46216.3</v>
      </c>
      <c r="M4955">
        <v>30963.46</v>
      </c>
      <c r="N4955">
        <v>15252.84</v>
      </c>
    </row>
    <row r="4956" spans="1:14">
      <c r="A4956" t="s">
        <v>23</v>
      </c>
      <c r="B4956" t="s">
        <v>74</v>
      </c>
      <c r="C4956" t="s">
        <v>25</v>
      </c>
      <c r="D4956" t="s">
        <v>17</v>
      </c>
      <c r="E4956" t="s">
        <v>37</v>
      </c>
      <c r="F4956" s="18">
        <v>40208</v>
      </c>
      <c r="G4956">
        <v>797461354</v>
      </c>
      <c r="H4956" s="18">
        <v>40214</v>
      </c>
      <c r="I4956">
        <v>5391</v>
      </c>
      <c r="J4956">
        <v>47.45</v>
      </c>
      <c r="K4956">
        <v>31.79</v>
      </c>
      <c r="L4956">
        <v>255802.95</v>
      </c>
      <c r="M4956">
        <v>171379.89</v>
      </c>
      <c r="N4956">
        <v>84423.06</v>
      </c>
    </row>
    <row r="4957" spans="1:14">
      <c r="A4957" t="s">
        <v>14</v>
      </c>
      <c r="B4957" t="s">
        <v>111</v>
      </c>
      <c r="C4957" t="s">
        <v>36</v>
      </c>
      <c r="D4957" t="s">
        <v>21</v>
      </c>
      <c r="E4957" t="s">
        <v>22</v>
      </c>
      <c r="F4957" s="18">
        <v>41113</v>
      </c>
      <c r="G4957">
        <v>190611350</v>
      </c>
      <c r="H4957" s="18">
        <v>41150</v>
      </c>
      <c r="I4957">
        <v>4989</v>
      </c>
      <c r="J4957">
        <v>109.28</v>
      </c>
      <c r="K4957">
        <v>35.840000000000003</v>
      </c>
      <c r="L4957">
        <v>545197.92000000004</v>
      </c>
      <c r="M4957">
        <v>178805.76000000001</v>
      </c>
      <c r="N4957">
        <v>366392.16</v>
      </c>
    </row>
    <row r="4958" spans="1:14">
      <c r="A4958" t="s">
        <v>40</v>
      </c>
      <c r="B4958" t="s">
        <v>136</v>
      </c>
      <c r="C4958" t="s">
        <v>20</v>
      </c>
      <c r="D4958" t="s">
        <v>17</v>
      </c>
      <c r="E4958" t="s">
        <v>18</v>
      </c>
      <c r="F4958" s="18">
        <v>40585</v>
      </c>
      <c r="G4958">
        <v>771561944</v>
      </c>
      <c r="H4958" s="18">
        <v>40589</v>
      </c>
      <c r="I4958">
        <v>1180</v>
      </c>
      <c r="J4958">
        <v>152.58000000000001</v>
      </c>
      <c r="K4958">
        <v>97.44</v>
      </c>
      <c r="L4958">
        <v>180044.4</v>
      </c>
      <c r="M4958">
        <v>114979.2</v>
      </c>
      <c r="N4958">
        <v>65065.2</v>
      </c>
    </row>
    <row r="4959" spans="1:14">
      <c r="A4959" t="s">
        <v>14</v>
      </c>
      <c r="B4959" t="s">
        <v>220</v>
      </c>
      <c r="C4959" t="s">
        <v>16</v>
      </c>
      <c r="D4959" t="s">
        <v>17</v>
      </c>
      <c r="E4959" t="s">
        <v>29</v>
      </c>
      <c r="F4959" s="18">
        <v>41969</v>
      </c>
      <c r="G4959">
        <v>624736964</v>
      </c>
      <c r="H4959" s="18">
        <v>41971</v>
      </c>
      <c r="I4959">
        <v>2406</v>
      </c>
      <c r="J4959">
        <v>255.28</v>
      </c>
      <c r="K4959">
        <v>159.41999999999999</v>
      </c>
      <c r="L4959">
        <v>614203.68000000005</v>
      </c>
      <c r="M4959">
        <v>383564.52</v>
      </c>
      <c r="N4959">
        <v>230639.16</v>
      </c>
    </row>
    <row r="4960" spans="1:14">
      <c r="A4960" t="s">
        <v>14</v>
      </c>
      <c r="B4960" t="s">
        <v>111</v>
      </c>
      <c r="C4960" t="s">
        <v>33</v>
      </c>
      <c r="D4960" t="s">
        <v>17</v>
      </c>
      <c r="E4960" t="s">
        <v>37</v>
      </c>
      <c r="F4960" s="18">
        <v>40703</v>
      </c>
      <c r="G4960">
        <v>154872739</v>
      </c>
      <c r="H4960" s="18">
        <v>40744</v>
      </c>
      <c r="I4960">
        <v>9140</v>
      </c>
      <c r="J4960">
        <v>81.73</v>
      </c>
      <c r="K4960">
        <v>56.67</v>
      </c>
      <c r="L4960">
        <v>747012.2</v>
      </c>
      <c r="M4960">
        <v>517963.8</v>
      </c>
      <c r="N4960">
        <v>229048.4</v>
      </c>
    </row>
    <row r="4961" spans="1:14">
      <c r="A4961" t="s">
        <v>31</v>
      </c>
      <c r="B4961" t="s">
        <v>73</v>
      </c>
      <c r="C4961" t="s">
        <v>45</v>
      </c>
      <c r="D4961" t="s">
        <v>17</v>
      </c>
      <c r="E4961" t="s">
        <v>37</v>
      </c>
      <c r="F4961" s="18">
        <v>42291</v>
      </c>
      <c r="G4961">
        <v>737018096</v>
      </c>
      <c r="H4961" s="18">
        <v>42304</v>
      </c>
      <c r="I4961">
        <v>8888</v>
      </c>
      <c r="J4961">
        <v>437.2</v>
      </c>
      <c r="K4961">
        <v>263.33</v>
      </c>
      <c r="L4961">
        <v>3885833.6</v>
      </c>
      <c r="M4961">
        <v>2340477.04</v>
      </c>
      <c r="N4961">
        <v>1545356.56</v>
      </c>
    </row>
    <row r="4962" spans="1:14">
      <c r="A4962" t="s">
        <v>40</v>
      </c>
      <c r="B4962" t="s">
        <v>201</v>
      </c>
      <c r="C4962" t="s">
        <v>16</v>
      </c>
      <c r="D4962" t="s">
        <v>21</v>
      </c>
      <c r="E4962" t="s">
        <v>22</v>
      </c>
      <c r="F4962" s="18">
        <v>41566</v>
      </c>
      <c r="G4962">
        <v>666534364</v>
      </c>
      <c r="H4962" s="18">
        <v>41596</v>
      </c>
      <c r="I4962">
        <v>1185</v>
      </c>
      <c r="J4962">
        <v>255.28</v>
      </c>
      <c r="K4962">
        <v>159.41999999999999</v>
      </c>
      <c r="L4962">
        <v>302506.8</v>
      </c>
      <c r="M4962">
        <v>188912.7</v>
      </c>
      <c r="N4962">
        <v>113594.1</v>
      </c>
    </row>
    <row r="4963" spans="1:14">
      <c r="A4963" t="s">
        <v>34</v>
      </c>
      <c r="B4963" t="s">
        <v>60</v>
      </c>
      <c r="C4963" t="s">
        <v>33</v>
      </c>
      <c r="D4963" t="s">
        <v>21</v>
      </c>
      <c r="E4963" t="s">
        <v>22</v>
      </c>
      <c r="F4963" s="18">
        <v>40663</v>
      </c>
      <c r="G4963">
        <v>109095370</v>
      </c>
      <c r="H4963" s="18">
        <v>40700</v>
      </c>
      <c r="I4963">
        <v>2599</v>
      </c>
      <c r="J4963">
        <v>81.73</v>
      </c>
      <c r="K4963">
        <v>56.67</v>
      </c>
      <c r="L4963">
        <v>212416.27</v>
      </c>
      <c r="M4963">
        <v>147285.32999999999</v>
      </c>
      <c r="N4963">
        <v>65130.94</v>
      </c>
    </row>
    <row r="4964" spans="1:14">
      <c r="A4964" t="s">
        <v>31</v>
      </c>
      <c r="B4964" t="s">
        <v>223</v>
      </c>
      <c r="C4964" t="s">
        <v>20</v>
      </c>
      <c r="D4964" t="s">
        <v>21</v>
      </c>
      <c r="E4964" t="s">
        <v>18</v>
      </c>
      <c r="F4964" s="18">
        <v>42105</v>
      </c>
      <c r="G4964">
        <v>650687444</v>
      </c>
      <c r="H4964" s="18">
        <v>42152</v>
      </c>
      <c r="I4964">
        <v>1729</v>
      </c>
      <c r="J4964">
        <v>152.58000000000001</v>
      </c>
      <c r="K4964">
        <v>97.44</v>
      </c>
      <c r="L4964">
        <v>263810.82</v>
      </c>
      <c r="M4964">
        <v>168473.76</v>
      </c>
      <c r="N4964">
        <v>95337.06</v>
      </c>
    </row>
    <row r="4965" spans="1:14">
      <c r="A4965" t="s">
        <v>23</v>
      </c>
      <c r="B4965" t="s">
        <v>74</v>
      </c>
      <c r="C4965" t="s">
        <v>45</v>
      </c>
      <c r="D4965" t="s">
        <v>21</v>
      </c>
      <c r="E4965" t="s">
        <v>22</v>
      </c>
      <c r="F4965" s="18">
        <v>41892</v>
      </c>
      <c r="G4965">
        <v>347609412</v>
      </c>
      <c r="H4965" s="18">
        <v>41899</v>
      </c>
      <c r="I4965">
        <v>4205</v>
      </c>
      <c r="J4965">
        <v>437.2</v>
      </c>
      <c r="K4965">
        <v>263.33</v>
      </c>
      <c r="L4965">
        <v>1838426</v>
      </c>
      <c r="M4965">
        <v>1107302.6499999999</v>
      </c>
      <c r="N4965">
        <v>731123.35</v>
      </c>
    </row>
    <row r="4966" spans="1:14">
      <c r="A4966" t="s">
        <v>14</v>
      </c>
      <c r="B4966" t="s">
        <v>108</v>
      </c>
      <c r="C4966" t="s">
        <v>43</v>
      </c>
      <c r="D4966" t="s">
        <v>21</v>
      </c>
      <c r="E4966" t="s">
        <v>22</v>
      </c>
      <c r="F4966" s="18">
        <v>41942</v>
      </c>
      <c r="G4966">
        <v>476472604</v>
      </c>
      <c r="H4966" s="18">
        <v>41974</v>
      </c>
      <c r="I4966">
        <v>7687</v>
      </c>
      <c r="J4966">
        <v>651.21</v>
      </c>
      <c r="K4966">
        <v>524.96</v>
      </c>
      <c r="L4966">
        <v>5005851.2699999996</v>
      </c>
      <c r="M4966">
        <v>4035367.52</v>
      </c>
      <c r="N4966">
        <v>970483.75</v>
      </c>
    </row>
    <row r="4967" spans="1:14">
      <c r="A4967" t="s">
        <v>40</v>
      </c>
      <c r="B4967" t="s">
        <v>166</v>
      </c>
      <c r="C4967" t="s">
        <v>36</v>
      </c>
      <c r="D4967" t="s">
        <v>17</v>
      </c>
      <c r="E4967" t="s">
        <v>22</v>
      </c>
      <c r="F4967" s="18">
        <v>40415</v>
      </c>
      <c r="G4967">
        <v>584200847</v>
      </c>
      <c r="H4967" s="18">
        <v>40434</v>
      </c>
      <c r="I4967">
        <v>6868</v>
      </c>
      <c r="J4967">
        <v>109.28</v>
      </c>
      <c r="K4967">
        <v>35.840000000000003</v>
      </c>
      <c r="L4967">
        <v>750535.04</v>
      </c>
      <c r="M4967">
        <v>246149.12</v>
      </c>
      <c r="N4967">
        <v>504385.92</v>
      </c>
    </row>
    <row r="4968" spans="1:14">
      <c r="A4968" t="s">
        <v>34</v>
      </c>
      <c r="B4968" t="s">
        <v>195</v>
      </c>
      <c r="C4968" t="s">
        <v>25</v>
      </c>
      <c r="D4968" t="s">
        <v>21</v>
      </c>
      <c r="E4968" t="s">
        <v>18</v>
      </c>
      <c r="F4968" s="18">
        <v>41391</v>
      </c>
      <c r="G4968">
        <v>738030469</v>
      </c>
      <c r="H4968" s="18">
        <v>41425</v>
      </c>
      <c r="I4968">
        <v>8471</v>
      </c>
      <c r="J4968">
        <v>47.45</v>
      </c>
      <c r="K4968">
        <v>31.79</v>
      </c>
      <c r="L4968">
        <v>401948.95</v>
      </c>
      <c r="M4968">
        <v>269293.09000000003</v>
      </c>
      <c r="N4968">
        <v>132655.85999999999</v>
      </c>
    </row>
    <row r="4969" spans="1:14">
      <c r="A4969" t="s">
        <v>40</v>
      </c>
      <c r="B4969" t="s">
        <v>214</v>
      </c>
      <c r="C4969" t="s">
        <v>20</v>
      </c>
      <c r="D4969" t="s">
        <v>17</v>
      </c>
      <c r="E4969" t="s">
        <v>37</v>
      </c>
      <c r="F4969" s="18">
        <v>42423</v>
      </c>
      <c r="G4969">
        <v>175510299</v>
      </c>
      <c r="H4969" s="18">
        <v>42452</v>
      </c>
      <c r="I4969">
        <v>6252</v>
      </c>
      <c r="J4969">
        <v>152.58000000000001</v>
      </c>
      <c r="K4969">
        <v>97.44</v>
      </c>
      <c r="L4969">
        <v>953930.16</v>
      </c>
      <c r="M4969">
        <v>609194.88</v>
      </c>
      <c r="N4969">
        <v>344735.28</v>
      </c>
    </row>
    <row r="4970" spans="1:14">
      <c r="A4970" t="s">
        <v>14</v>
      </c>
      <c r="B4970" t="s">
        <v>211</v>
      </c>
      <c r="C4970" t="s">
        <v>59</v>
      </c>
      <c r="D4970" t="s">
        <v>21</v>
      </c>
      <c r="E4970" t="s">
        <v>18</v>
      </c>
      <c r="F4970" s="18">
        <v>41455</v>
      </c>
      <c r="G4970">
        <v>454501664</v>
      </c>
      <c r="H4970" s="18">
        <v>41473</v>
      </c>
      <c r="I4970">
        <v>5997</v>
      </c>
      <c r="J4970">
        <v>9.33</v>
      </c>
      <c r="K4970">
        <v>6.92</v>
      </c>
      <c r="L4970">
        <v>55952.01</v>
      </c>
      <c r="M4970">
        <v>41499.24</v>
      </c>
      <c r="N4970">
        <v>14452.77</v>
      </c>
    </row>
    <row r="4971" spans="1:14">
      <c r="A4971" t="s">
        <v>31</v>
      </c>
      <c r="B4971" t="s">
        <v>39</v>
      </c>
      <c r="C4971" t="s">
        <v>20</v>
      </c>
      <c r="D4971" t="s">
        <v>21</v>
      </c>
      <c r="E4971" t="s">
        <v>18</v>
      </c>
      <c r="F4971" s="18">
        <v>40968</v>
      </c>
      <c r="G4971">
        <v>503178393</v>
      </c>
      <c r="H4971" s="18">
        <v>40974</v>
      </c>
      <c r="I4971">
        <v>523</v>
      </c>
      <c r="J4971">
        <v>152.58000000000001</v>
      </c>
      <c r="K4971">
        <v>97.44</v>
      </c>
      <c r="L4971">
        <v>79799.34</v>
      </c>
      <c r="M4971">
        <v>50961.120000000003</v>
      </c>
      <c r="N4971">
        <v>28838.22</v>
      </c>
    </row>
    <row r="4972" spans="1:14">
      <c r="A4972" t="s">
        <v>26</v>
      </c>
      <c r="B4972" t="s">
        <v>104</v>
      </c>
      <c r="C4972" t="s">
        <v>16</v>
      </c>
      <c r="D4972" t="s">
        <v>17</v>
      </c>
      <c r="E4972" t="s">
        <v>18</v>
      </c>
      <c r="F4972" s="18">
        <v>41066</v>
      </c>
      <c r="G4972">
        <v>670026814</v>
      </c>
      <c r="H4972" s="18">
        <v>41075</v>
      </c>
      <c r="I4972">
        <v>4679</v>
      </c>
      <c r="J4972">
        <v>255.28</v>
      </c>
      <c r="K4972">
        <v>159.41999999999999</v>
      </c>
      <c r="L4972">
        <v>1194455.1200000001</v>
      </c>
      <c r="M4972">
        <v>745926.18</v>
      </c>
      <c r="N4972">
        <v>448528.94</v>
      </c>
    </row>
    <row r="4973" spans="1:14">
      <c r="A4973" t="s">
        <v>23</v>
      </c>
      <c r="B4973" t="s">
        <v>98</v>
      </c>
      <c r="C4973" t="s">
        <v>33</v>
      </c>
      <c r="D4973" t="s">
        <v>21</v>
      </c>
      <c r="E4973" t="s">
        <v>37</v>
      </c>
      <c r="F4973" s="18">
        <v>40859</v>
      </c>
      <c r="G4973">
        <v>473845756</v>
      </c>
      <c r="H4973" s="18">
        <v>40893</v>
      </c>
      <c r="I4973">
        <v>344</v>
      </c>
      <c r="J4973">
        <v>81.73</v>
      </c>
      <c r="K4973">
        <v>56.67</v>
      </c>
      <c r="L4973">
        <v>28115.119999999999</v>
      </c>
      <c r="M4973">
        <v>19494.48</v>
      </c>
      <c r="N4973">
        <v>8620.64</v>
      </c>
    </row>
    <row r="4974" spans="1:14">
      <c r="A4974" t="s">
        <v>31</v>
      </c>
      <c r="B4974" t="s">
        <v>89</v>
      </c>
      <c r="C4974" t="s">
        <v>36</v>
      </c>
      <c r="D4974" t="s">
        <v>17</v>
      </c>
      <c r="E4974" t="s">
        <v>29</v>
      </c>
      <c r="F4974" s="18">
        <v>42611</v>
      </c>
      <c r="G4974">
        <v>853746545</v>
      </c>
      <c r="H4974" s="18">
        <v>42658</v>
      </c>
      <c r="I4974">
        <v>1430</v>
      </c>
      <c r="J4974">
        <v>109.28</v>
      </c>
      <c r="K4974">
        <v>35.840000000000003</v>
      </c>
      <c r="L4974">
        <v>156270.39999999999</v>
      </c>
      <c r="M4974">
        <v>51251.199999999997</v>
      </c>
      <c r="N4974">
        <v>105019.2</v>
      </c>
    </row>
    <row r="4975" spans="1:14">
      <c r="A4975" t="s">
        <v>40</v>
      </c>
      <c r="B4975" t="s">
        <v>123</v>
      </c>
      <c r="C4975" t="s">
        <v>25</v>
      </c>
      <c r="D4975" t="s">
        <v>21</v>
      </c>
      <c r="E4975" t="s">
        <v>29</v>
      </c>
      <c r="F4975" s="18">
        <v>42062</v>
      </c>
      <c r="G4975">
        <v>119153010</v>
      </c>
      <c r="H4975" s="18">
        <v>42068</v>
      </c>
      <c r="I4975">
        <v>8878</v>
      </c>
      <c r="J4975">
        <v>47.45</v>
      </c>
      <c r="K4975">
        <v>31.79</v>
      </c>
      <c r="L4975">
        <v>421261.1</v>
      </c>
      <c r="M4975">
        <v>282231.62</v>
      </c>
      <c r="N4975">
        <v>139029.48000000001</v>
      </c>
    </row>
    <row r="4976" spans="1:14">
      <c r="A4976" t="s">
        <v>26</v>
      </c>
      <c r="B4976" t="s">
        <v>46</v>
      </c>
      <c r="C4976" t="s">
        <v>43</v>
      </c>
      <c r="D4976" t="s">
        <v>21</v>
      </c>
      <c r="E4976" t="s">
        <v>29</v>
      </c>
      <c r="F4976" s="18">
        <v>40872</v>
      </c>
      <c r="G4976">
        <v>699801480</v>
      </c>
      <c r="H4976" s="18">
        <v>40903</v>
      </c>
      <c r="I4976">
        <v>5664</v>
      </c>
      <c r="J4976">
        <v>651.21</v>
      </c>
      <c r="K4976">
        <v>524.96</v>
      </c>
      <c r="L4976">
        <v>3688453.44</v>
      </c>
      <c r="M4976">
        <v>2973373.44</v>
      </c>
      <c r="N4976">
        <v>715080</v>
      </c>
    </row>
    <row r="4977" spans="1:14">
      <c r="A4977" t="s">
        <v>34</v>
      </c>
      <c r="B4977" t="s">
        <v>85</v>
      </c>
      <c r="C4977" t="s">
        <v>50</v>
      </c>
      <c r="D4977" t="s">
        <v>17</v>
      </c>
      <c r="E4977" t="s">
        <v>22</v>
      </c>
      <c r="F4977" s="18">
        <v>42472</v>
      </c>
      <c r="G4977">
        <v>595740783</v>
      </c>
      <c r="H4977" s="18">
        <v>42503</v>
      </c>
      <c r="I4977">
        <v>1791</v>
      </c>
      <c r="J4977">
        <v>421.89</v>
      </c>
      <c r="K4977">
        <v>364.69</v>
      </c>
      <c r="L4977">
        <v>755604.99</v>
      </c>
      <c r="M4977">
        <v>653159.79</v>
      </c>
      <c r="N4977">
        <v>102445.2</v>
      </c>
    </row>
    <row r="4978" spans="1:14">
      <c r="A4978" t="s">
        <v>40</v>
      </c>
      <c r="B4978" t="s">
        <v>117</v>
      </c>
      <c r="C4978" t="s">
        <v>28</v>
      </c>
      <c r="D4978" t="s">
        <v>17</v>
      </c>
      <c r="E4978" t="s">
        <v>18</v>
      </c>
      <c r="F4978" s="18">
        <v>42385</v>
      </c>
      <c r="G4978">
        <v>127332246</v>
      </c>
      <c r="H4978" s="18">
        <v>42411</v>
      </c>
      <c r="I4978">
        <v>9296</v>
      </c>
      <c r="J4978">
        <v>205.7</v>
      </c>
      <c r="K4978">
        <v>117.11</v>
      </c>
      <c r="L4978">
        <v>1912187.2</v>
      </c>
      <c r="M4978">
        <v>1088654.56</v>
      </c>
      <c r="N4978">
        <v>823532.64</v>
      </c>
    </row>
    <row r="4979" spans="1:14">
      <c r="A4979" t="s">
        <v>40</v>
      </c>
      <c r="B4979" t="s">
        <v>126</v>
      </c>
      <c r="C4979" t="s">
        <v>43</v>
      </c>
      <c r="D4979" t="s">
        <v>17</v>
      </c>
      <c r="E4979" t="s">
        <v>18</v>
      </c>
      <c r="F4979" s="18">
        <v>40672</v>
      </c>
      <c r="G4979">
        <v>585249698</v>
      </c>
      <c r="H4979" s="18">
        <v>40699</v>
      </c>
      <c r="I4979">
        <v>7246</v>
      </c>
      <c r="J4979">
        <v>651.21</v>
      </c>
      <c r="K4979">
        <v>524.96</v>
      </c>
      <c r="L4979">
        <v>4718667.66</v>
      </c>
      <c r="M4979">
        <v>3803860.16</v>
      </c>
      <c r="N4979">
        <v>914807.5</v>
      </c>
    </row>
    <row r="4980" spans="1:14">
      <c r="A4980" t="s">
        <v>23</v>
      </c>
      <c r="B4980" t="s">
        <v>207</v>
      </c>
      <c r="C4980" t="s">
        <v>71</v>
      </c>
      <c r="D4980" t="s">
        <v>17</v>
      </c>
      <c r="E4980" t="s">
        <v>22</v>
      </c>
      <c r="F4980" s="18">
        <v>40548</v>
      </c>
      <c r="G4980">
        <v>180479466</v>
      </c>
      <c r="H4980" s="18">
        <v>40555</v>
      </c>
      <c r="I4980">
        <v>6740</v>
      </c>
      <c r="J4980">
        <v>154.06</v>
      </c>
      <c r="K4980">
        <v>90.93</v>
      </c>
      <c r="L4980">
        <v>1038364.4</v>
      </c>
      <c r="M4980">
        <v>612868.19999999995</v>
      </c>
      <c r="N4980">
        <v>425496.2</v>
      </c>
    </row>
    <row r="4981" spans="1:14">
      <c r="A4981" t="s">
        <v>40</v>
      </c>
      <c r="B4981" t="s">
        <v>153</v>
      </c>
      <c r="C4981" t="s">
        <v>20</v>
      </c>
      <c r="D4981" t="s">
        <v>21</v>
      </c>
      <c r="E4981" t="s">
        <v>18</v>
      </c>
      <c r="F4981" s="18">
        <v>41471</v>
      </c>
      <c r="G4981">
        <v>794320380</v>
      </c>
      <c r="H4981" s="18">
        <v>41498</v>
      </c>
      <c r="I4981">
        <v>5907</v>
      </c>
      <c r="J4981">
        <v>152.58000000000001</v>
      </c>
      <c r="K4981">
        <v>97.44</v>
      </c>
      <c r="L4981">
        <v>901290.06</v>
      </c>
      <c r="M4981">
        <v>575578.07999999996</v>
      </c>
      <c r="N4981">
        <v>325711.98</v>
      </c>
    </row>
    <row r="4982" spans="1:14">
      <c r="A4982" t="s">
        <v>26</v>
      </c>
      <c r="B4982" t="s">
        <v>176</v>
      </c>
      <c r="C4982" t="s">
        <v>33</v>
      </c>
      <c r="D4982" t="s">
        <v>21</v>
      </c>
      <c r="E4982" t="s">
        <v>29</v>
      </c>
      <c r="F4982" s="18">
        <v>40517</v>
      </c>
      <c r="G4982">
        <v>328383767</v>
      </c>
      <c r="H4982" s="18">
        <v>40530</v>
      </c>
      <c r="I4982">
        <v>4909</v>
      </c>
      <c r="J4982">
        <v>81.73</v>
      </c>
      <c r="K4982">
        <v>56.67</v>
      </c>
      <c r="L4982">
        <v>401212.57</v>
      </c>
      <c r="M4982">
        <v>278193.03000000003</v>
      </c>
      <c r="N4982">
        <v>123019.54</v>
      </c>
    </row>
    <row r="4983" spans="1:14">
      <c r="A4983" t="s">
        <v>40</v>
      </c>
      <c r="B4983" t="s">
        <v>102</v>
      </c>
      <c r="C4983" t="s">
        <v>43</v>
      </c>
      <c r="D4983" t="s">
        <v>17</v>
      </c>
      <c r="E4983" t="s">
        <v>37</v>
      </c>
      <c r="F4983" s="18">
        <v>42070</v>
      </c>
      <c r="G4983">
        <v>354593455</v>
      </c>
      <c r="H4983" s="18">
        <v>42097</v>
      </c>
      <c r="I4983">
        <v>938</v>
      </c>
      <c r="J4983">
        <v>651.21</v>
      </c>
      <c r="K4983">
        <v>524.96</v>
      </c>
      <c r="L4983">
        <v>610834.98</v>
      </c>
      <c r="M4983">
        <v>492412.48</v>
      </c>
      <c r="N4983">
        <v>118422.5</v>
      </c>
    </row>
    <row r="4984" spans="1:14">
      <c r="A4984" t="s">
        <v>31</v>
      </c>
      <c r="B4984" t="s">
        <v>96</v>
      </c>
      <c r="C4984" t="s">
        <v>25</v>
      </c>
      <c r="D4984" t="s">
        <v>21</v>
      </c>
      <c r="E4984" t="s">
        <v>37</v>
      </c>
      <c r="F4984" s="18">
        <v>42603</v>
      </c>
      <c r="G4984">
        <v>265185773</v>
      </c>
      <c r="H4984" s="18">
        <v>42648</v>
      </c>
      <c r="I4984">
        <v>3218</v>
      </c>
      <c r="J4984">
        <v>47.45</v>
      </c>
      <c r="K4984">
        <v>31.79</v>
      </c>
      <c r="L4984">
        <v>152694.1</v>
      </c>
      <c r="M4984">
        <v>102300.22</v>
      </c>
      <c r="N4984">
        <v>50393.88</v>
      </c>
    </row>
    <row r="4985" spans="1:14">
      <c r="A4985" t="s">
        <v>26</v>
      </c>
      <c r="B4985" t="s">
        <v>90</v>
      </c>
      <c r="C4985" t="s">
        <v>36</v>
      </c>
      <c r="D4985" t="s">
        <v>17</v>
      </c>
      <c r="E4985" t="s">
        <v>18</v>
      </c>
      <c r="F4985" s="18">
        <v>40362</v>
      </c>
      <c r="G4985">
        <v>422709548</v>
      </c>
      <c r="H4985" s="18">
        <v>40394</v>
      </c>
      <c r="I4985">
        <v>8004</v>
      </c>
      <c r="J4985">
        <v>109.28</v>
      </c>
      <c r="K4985">
        <v>35.840000000000003</v>
      </c>
      <c r="L4985">
        <v>874677.12</v>
      </c>
      <c r="M4985">
        <v>286863.35999999999</v>
      </c>
      <c r="N4985">
        <v>587813.76</v>
      </c>
    </row>
    <row r="4986" spans="1:14">
      <c r="A4986" t="s">
        <v>26</v>
      </c>
      <c r="B4986" t="s">
        <v>180</v>
      </c>
      <c r="C4986" t="s">
        <v>71</v>
      </c>
      <c r="D4986" t="s">
        <v>21</v>
      </c>
      <c r="E4986" t="s">
        <v>29</v>
      </c>
      <c r="F4986" s="18">
        <v>42280</v>
      </c>
      <c r="G4986">
        <v>810026109</v>
      </c>
      <c r="H4986" s="18">
        <v>42295</v>
      </c>
      <c r="I4986">
        <v>3581</v>
      </c>
      <c r="J4986">
        <v>154.06</v>
      </c>
      <c r="K4986">
        <v>90.93</v>
      </c>
      <c r="L4986">
        <v>551688.86</v>
      </c>
      <c r="M4986">
        <v>325620.33</v>
      </c>
      <c r="N4986">
        <v>226068.53</v>
      </c>
    </row>
    <row r="4987" spans="1:14">
      <c r="A4987" t="s">
        <v>26</v>
      </c>
      <c r="B4987" t="s">
        <v>75</v>
      </c>
      <c r="C4987" t="s">
        <v>45</v>
      </c>
      <c r="D4987" t="s">
        <v>21</v>
      </c>
      <c r="E4987" t="s">
        <v>29</v>
      </c>
      <c r="F4987" s="18">
        <v>40464</v>
      </c>
      <c r="G4987">
        <v>580309283</v>
      </c>
      <c r="H4987" s="18">
        <v>40476</v>
      </c>
      <c r="I4987">
        <v>5268</v>
      </c>
      <c r="J4987">
        <v>437.2</v>
      </c>
      <c r="K4987">
        <v>263.33</v>
      </c>
      <c r="L4987">
        <v>2303169.6</v>
      </c>
      <c r="M4987">
        <v>1387222.44</v>
      </c>
      <c r="N4987">
        <v>915947.16</v>
      </c>
    </row>
    <row r="4988" spans="1:14">
      <c r="A4988" t="s">
        <v>26</v>
      </c>
      <c r="B4988" t="s">
        <v>30</v>
      </c>
      <c r="C4988" t="s">
        <v>43</v>
      </c>
      <c r="D4988" t="s">
        <v>17</v>
      </c>
      <c r="E4988" t="s">
        <v>22</v>
      </c>
      <c r="F4988" s="18">
        <v>41244</v>
      </c>
      <c r="G4988">
        <v>307045400</v>
      </c>
      <c r="H4988" s="18">
        <v>41245</v>
      </c>
      <c r="I4988">
        <v>412</v>
      </c>
      <c r="J4988">
        <v>651.21</v>
      </c>
      <c r="K4988">
        <v>524.96</v>
      </c>
      <c r="L4988">
        <v>268298.52</v>
      </c>
      <c r="M4988">
        <v>216283.51999999999</v>
      </c>
      <c r="N4988">
        <v>52015</v>
      </c>
    </row>
    <row r="4989" spans="1:14">
      <c r="A4989" t="s">
        <v>23</v>
      </c>
      <c r="B4989" t="s">
        <v>128</v>
      </c>
      <c r="C4989" t="s">
        <v>33</v>
      </c>
      <c r="D4989" t="s">
        <v>21</v>
      </c>
      <c r="E4989" t="s">
        <v>18</v>
      </c>
      <c r="F4989" s="18">
        <v>41653</v>
      </c>
      <c r="G4989">
        <v>634033286</v>
      </c>
      <c r="H4989" s="18">
        <v>41654</v>
      </c>
      <c r="I4989">
        <v>3394</v>
      </c>
      <c r="J4989">
        <v>81.73</v>
      </c>
      <c r="K4989">
        <v>56.67</v>
      </c>
      <c r="L4989">
        <v>277391.62</v>
      </c>
      <c r="M4989">
        <v>192337.98</v>
      </c>
      <c r="N4989">
        <v>85053.64</v>
      </c>
    </row>
    <row r="4990" spans="1:14">
      <c r="A4990" t="s">
        <v>31</v>
      </c>
      <c r="B4990" t="s">
        <v>67</v>
      </c>
      <c r="C4990" t="s">
        <v>79</v>
      </c>
      <c r="D4990" t="s">
        <v>17</v>
      </c>
      <c r="E4990" t="s">
        <v>37</v>
      </c>
      <c r="F4990" s="18">
        <v>41882</v>
      </c>
      <c r="G4990">
        <v>925384271</v>
      </c>
      <c r="H4990" s="18">
        <v>41924</v>
      </c>
      <c r="I4990">
        <v>625</v>
      </c>
      <c r="J4990">
        <v>668.27</v>
      </c>
      <c r="K4990">
        <v>502.54</v>
      </c>
      <c r="L4990">
        <v>417668.75</v>
      </c>
      <c r="M4990">
        <v>314087.5</v>
      </c>
      <c r="N4990">
        <v>103581.25</v>
      </c>
    </row>
    <row r="4991" spans="1:14">
      <c r="A4991" t="s">
        <v>26</v>
      </c>
      <c r="B4991" t="s">
        <v>129</v>
      </c>
      <c r="C4991" t="s">
        <v>20</v>
      </c>
      <c r="D4991" t="s">
        <v>17</v>
      </c>
      <c r="E4991" t="s">
        <v>22</v>
      </c>
      <c r="F4991" s="18">
        <v>41129</v>
      </c>
      <c r="G4991">
        <v>615522181</v>
      </c>
      <c r="H4991" s="18">
        <v>41172</v>
      </c>
      <c r="I4991">
        <v>5547</v>
      </c>
      <c r="J4991">
        <v>152.58000000000001</v>
      </c>
      <c r="K4991">
        <v>97.44</v>
      </c>
      <c r="L4991">
        <v>846361.26</v>
      </c>
      <c r="M4991">
        <v>540499.68000000005</v>
      </c>
      <c r="N4991">
        <v>305861.58</v>
      </c>
    </row>
    <row r="4992" spans="1:14">
      <c r="A4992" t="s">
        <v>23</v>
      </c>
      <c r="B4992" t="s">
        <v>103</v>
      </c>
      <c r="C4992" t="s">
        <v>28</v>
      </c>
      <c r="D4992" t="s">
        <v>21</v>
      </c>
      <c r="E4992" t="s">
        <v>29</v>
      </c>
      <c r="F4992" s="18">
        <v>41743</v>
      </c>
      <c r="G4992">
        <v>559183347</v>
      </c>
      <c r="H4992" s="18">
        <v>41780</v>
      </c>
      <c r="I4992">
        <v>3633</v>
      </c>
      <c r="J4992">
        <v>205.7</v>
      </c>
      <c r="K4992">
        <v>117.11</v>
      </c>
      <c r="L4992">
        <v>747308.1</v>
      </c>
      <c r="M4992">
        <v>425460.63</v>
      </c>
      <c r="N4992">
        <v>321847.46999999997</v>
      </c>
    </row>
    <row r="4993" spans="1:14">
      <c r="A4993" t="s">
        <v>23</v>
      </c>
      <c r="B4993" t="s">
        <v>132</v>
      </c>
      <c r="C4993" t="s">
        <v>50</v>
      </c>
      <c r="D4993" t="s">
        <v>21</v>
      </c>
      <c r="E4993" t="s">
        <v>18</v>
      </c>
      <c r="F4993" s="18">
        <v>42317</v>
      </c>
      <c r="G4993">
        <v>781416594</v>
      </c>
      <c r="H4993" s="18">
        <v>42361</v>
      </c>
      <c r="I4993">
        <v>7390</v>
      </c>
      <c r="J4993">
        <v>421.89</v>
      </c>
      <c r="K4993">
        <v>364.69</v>
      </c>
      <c r="L4993">
        <v>3117767.1</v>
      </c>
      <c r="M4993">
        <v>2695059.1</v>
      </c>
      <c r="N4993">
        <v>422708</v>
      </c>
    </row>
    <row r="4994" spans="1:14">
      <c r="A4994" t="s">
        <v>31</v>
      </c>
      <c r="B4994" t="s">
        <v>96</v>
      </c>
      <c r="C4994" t="s">
        <v>36</v>
      </c>
      <c r="D4994" t="s">
        <v>21</v>
      </c>
      <c r="E4994" t="s">
        <v>29</v>
      </c>
      <c r="F4994" s="18">
        <v>41831</v>
      </c>
      <c r="G4994">
        <v>927583253</v>
      </c>
      <c r="H4994" s="18">
        <v>41881</v>
      </c>
      <c r="I4994">
        <v>1352</v>
      </c>
      <c r="J4994">
        <v>109.28</v>
      </c>
      <c r="K4994">
        <v>35.840000000000003</v>
      </c>
      <c r="L4994">
        <v>147746.56</v>
      </c>
      <c r="M4994">
        <v>48455.68</v>
      </c>
      <c r="N4994">
        <v>99290.880000000005</v>
      </c>
    </row>
    <row r="4995" spans="1:14">
      <c r="A4995" t="s">
        <v>23</v>
      </c>
      <c r="B4995" t="s">
        <v>138</v>
      </c>
      <c r="C4995" t="s">
        <v>36</v>
      </c>
      <c r="D4995" t="s">
        <v>21</v>
      </c>
      <c r="E4995" t="s">
        <v>37</v>
      </c>
      <c r="F4995" s="18">
        <v>41038</v>
      </c>
      <c r="G4995">
        <v>713357150</v>
      </c>
      <c r="H4995" s="18">
        <v>41063</v>
      </c>
      <c r="I4995">
        <v>7088</v>
      </c>
      <c r="J4995">
        <v>109.28</v>
      </c>
      <c r="K4995">
        <v>35.840000000000003</v>
      </c>
      <c r="L4995">
        <v>774576.64000000001</v>
      </c>
      <c r="M4995">
        <v>254033.92000000001</v>
      </c>
      <c r="N4995">
        <v>520542.71999999997</v>
      </c>
    </row>
    <row r="4996" spans="1:14">
      <c r="A4996" t="s">
        <v>40</v>
      </c>
      <c r="B4996" t="s">
        <v>156</v>
      </c>
      <c r="C4996" t="s">
        <v>45</v>
      </c>
      <c r="D4996" t="s">
        <v>21</v>
      </c>
      <c r="E4996" t="s">
        <v>18</v>
      </c>
      <c r="F4996" s="18">
        <v>41077</v>
      </c>
      <c r="G4996">
        <v>374724614</v>
      </c>
      <c r="H4996" s="18">
        <v>41083</v>
      </c>
      <c r="I4996">
        <v>8195</v>
      </c>
      <c r="J4996">
        <v>437.2</v>
      </c>
      <c r="K4996">
        <v>263.33</v>
      </c>
      <c r="L4996">
        <v>3582854</v>
      </c>
      <c r="M4996">
        <v>2157989.35</v>
      </c>
      <c r="N4996">
        <v>1424864.65</v>
      </c>
    </row>
    <row r="4997" spans="1:14">
      <c r="A4997" t="s">
        <v>34</v>
      </c>
      <c r="B4997" t="s">
        <v>182</v>
      </c>
      <c r="C4997" t="s">
        <v>79</v>
      </c>
      <c r="D4997" t="s">
        <v>21</v>
      </c>
      <c r="E4997" t="s">
        <v>22</v>
      </c>
      <c r="F4997" s="18">
        <v>42097</v>
      </c>
      <c r="G4997">
        <v>217984473</v>
      </c>
      <c r="H4997" s="18">
        <v>42114</v>
      </c>
      <c r="I4997">
        <v>5305</v>
      </c>
      <c r="J4997">
        <v>668.27</v>
      </c>
      <c r="K4997">
        <v>502.54</v>
      </c>
      <c r="L4997">
        <v>3545172.35</v>
      </c>
      <c r="M4997">
        <v>2665974.7000000002</v>
      </c>
      <c r="N4997">
        <v>879197.65</v>
      </c>
    </row>
    <row r="4998" spans="1:14">
      <c r="A4998" t="s">
        <v>31</v>
      </c>
      <c r="B4998" t="s">
        <v>99</v>
      </c>
      <c r="C4998" t="s">
        <v>36</v>
      </c>
      <c r="D4998" t="s">
        <v>21</v>
      </c>
      <c r="E4998" t="s">
        <v>29</v>
      </c>
      <c r="F4998" s="18">
        <v>41868</v>
      </c>
      <c r="G4998">
        <v>169748055</v>
      </c>
      <c r="H4998" s="18">
        <v>41914</v>
      </c>
      <c r="I4998">
        <v>1077</v>
      </c>
      <c r="J4998">
        <v>109.28</v>
      </c>
      <c r="K4998">
        <v>35.840000000000003</v>
      </c>
      <c r="L4998">
        <v>117694.56</v>
      </c>
      <c r="M4998">
        <v>38599.68</v>
      </c>
      <c r="N4998">
        <v>79094.880000000005</v>
      </c>
    </row>
    <row r="4999" spans="1:14">
      <c r="A4999" t="s">
        <v>26</v>
      </c>
      <c r="B4999" t="s">
        <v>104</v>
      </c>
      <c r="C4999" t="s">
        <v>16</v>
      </c>
      <c r="D4999" t="s">
        <v>21</v>
      </c>
      <c r="E4999" t="s">
        <v>37</v>
      </c>
      <c r="F4999" s="18">
        <v>42697</v>
      </c>
      <c r="G4999">
        <v>226939189</v>
      </c>
      <c r="H4999" s="18">
        <v>42714</v>
      </c>
      <c r="I4999">
        <v>5204</v>
      </c>
      <c r="J4999">
        <v>255.28</v>
      </c>
      <c r="K4999">
        <v>159.41999999999999</v>
      </c>
      <c r="L4999">
        <v>1328477.1200000001</v>
      </c>
      <c r="M4999">
        <v>829621.68</v>
      </c>
      <c r="N4999">
        <v>498855.44</v>
      </c>
    </row>
    <row r="5000" spans="1:14">
      <c r="A5000" t="s">
        <v>23</v>
      </c>
      <c r="B5000" t="s">
        <v>80</v>
      </c>
      <c r="C5000" t="s">
        <v>36</v>
      </c>
      <c r="D5000" t="s">
        <v>17</v>
      </c>
      <c r="E5000" t="s">
        <v>29</v>
      </c>
      <c r="F5000" s="18">
        <v>41751</v>
      </c>
      <c r="G5000">
        <v>906794202</v>
      </c>
      <c r="H5000" s="18">
        <v>41770</v>
      </c>
      <c r="I5000">
        <v>9410</v>
      </c>
      <c r="J5000">
        <v>109.28</v>
      </c>
      <c r="K5000">
        <v>35.840000000000003</v>
      </c>
      <c r="L5000">
        <v>1028324.8</v>
      </c>
      <c r="M5000">
        <v>337254.40000000002</v>
      </c>
      <c r="N5000">
        <v>691070.4</v>
      </c>
    </row>
    <row r="5001" spans="1:14">
      <c r="A5001" t="s">
        <v>40</v>
      </c>
      <c r="B5001" t="s">
        <v>136</v>
      </c>
      <c r="C5001" t="s">
        <v>71</v>
      </c>
      <c r="D5001" t="s">
        <v>17</v>
      </c>
      <c r="E5001" t="s">
        <v>29</v>
      </c>
      <c r="F5001" s="18">
        <v>40732</v>
      </c>
      <c r="G5001">
        <v>996861922</v>
      </c>
      <c r="H5001" s="18">
        <v>40762</v>
      </c>
      <c r="I5001">
        <v>2450</v>
      </c>
      <c r="J5001">
        <v>154.06</v>
      </c>
      <c r="K5001">
        <v>90.93</v>
      </c>
      <c r="L5001">
        <v>377447</v>
      </c>
      <c r="M5001">
        <v>222778.5</v>
      </c>
      <c r="N5001">
        <v>154668.5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623EFC"/>
  </sheetPr>
  <dimension ref="A1:XFC5002"/>
  <sheetViews>
    <sheetView showGridLines="0" showRowColHeaders="0" tabSelected="1" zoomScaleNormal="100" workbookViewId="0">
      <pane ySplit="1" topLeftCell="A2" activePane="bottomLeft" state="frozen"/>
      <selection pane="bottomLeft"/>
    </sheetView>
  </sheetViews>
  <sheetFormatPr defaultColWidth="17.85546875" defaultRowHeight="21" customHeight="1"/>
  <cols>
    <col min="1" max="1" width="6" style="54" customWidth="1"/>
    <col min="2" max="2" width="38.28515625" style="1" customWidth="1"/>
    <col min="3" max="3" width="35.7109375" style="1" customWidth="1"/>
    <col min="4" max="7" width="17.85546875" style="1" customWidth="1"/>
    <col min="8" max="8" width="30.42578125" style="2" customWidth="1"/>
    <col min="9" max="11" width="17.85546875" style="3" customWidth="1"/>
    <col min="12" max="14" width="17.85546875" style="1" customWidth="1"/>
    <col min="15" max="15" width="17.85546875" style="4" customWidth="1"/>
    <col min="16" max="17" width="17.85546875" style="5" customWidth="1"/>
    <col min="18" max="18" width="20.7109375" style="5" customWidth="1"/>
    <col min="19" max="19" width="21.28515625" style="55" customWidth="1"/>
    <col min="20" max="20" width="21.85546875" style="55" customWidth="1"/>
    <col min="21" max="25" width="17.85546875" style="54" customWidth="1"/>
    <col min="26" max="27" width="17.85546875" style="6" customWidth="1"/>
    <col min="28" max="16383" width="17.85546875" style="1" hidden="1" customWidth="1"/>
  </cols>
  <sheetData>
    <row r="1" spans="1:27 16382:16383" s="1" customFormat="1" ht="36.950000000000003" customHeight="1">
      <c r="A1" s="54"/>
      <c r="B1" s="7" t="s">
        <v>0</v>
      </c>
      <c r="C1" s="7" t="s">
        <v>1</v>
      </c>
      <c r="D1" s="7" t="s">
        <v>2</v>
      </c>
      <c r="E1" s="7" t="s">
        <v>3</v>
      </c>
      <c r="F1" s="7" t="s">
        <v>4</v>
      </c>
      <c r="G1" s="7" t="s">
        <v>5</v>
      </c>
      <c r="H1" s="8" t="s">
        <v>224</v>
      </c>
      <c r="I1" s="7" t="s">
        <v>225</v>
      </c>
      <c r="J1" s="7" t="s">
        <v>6</v>
      </c>
      <c r="K1" s="7" t="s">
        <v>268</v>
      </c>
      <c r="L1" s="7" t="s">
        <v>7</v>
      </c>
      <c r="M1" s="7" t="s">
        <v>8</v>
      </c>
      <c r="N1" s="7" t="s">
        <v>9</v>
      </c>
      <c r="O1" s="7" t="s">
        <v>10</v>
      </c>
      <c r="P1" s="7" t="s">
        <v>11</v>
      </c>
      <c r="Q1" s="7" t="s">
        <v>12</v>
      </c>
      <c r="R1" s="7" t="s">
        <v>13</v>
      </c>
      <c r="S1" s="54"/>
      <c r="T1" s="54"/>
      <c r="U1" s="54"/>
      <c r="V1" s="54"/>
      <c r="W1" s="54"/>
      <c r="X1" s="54"/>
      <c r="Y1" s="54"/>
    </row>
    <row r="2" spans="1:27 16382:16383" ht="21" customHeight="1">
      <c r="B2" s="1" t="s">
        <v>14</v>
      </c>
      <c r="C2" s="1" t="s">
        <v>226</v>
      </c>
      <c r="D2" s="1" t="s">
        <v>16</v>
      </c>
      <c r="E2" s="1" t="s">
        <v>17</v>
      </c>
      <c r="F2" s="1" t="s">
        <v>227</v>
      </c>
      <c r="G2" s="9">
        <v>41628</v>
      </c>
      <c r="H2" s="2" t="s">
        <v>228</v>
      </c>
      <c r="I2" s="1">
        <v>2013</v>
      </c>
      <c r="J2" s="1">
        <v>957081544</v>
      </c>
      <c r="K2" s="1">
        <f>_xlfn.DAYS(clean_data[[#This Row],[Ship Date]],clean_data[[#This Row],[Order Date]])</f>
        <v>22</v>
      </c>
      <c r="L2" s="9">
        <v>41650</v>
      </c>
      <c r="M2" s="4">
        <v>552</v>
      </c>
      <c r="N2" s="13">
        <v>255.28</v>
      </c>
      <c r="O2" s="13">
        <v>159.41999999999999</v>
      </c>
      <c r="P2" s="13">
        <v>140914.56</v>
      </c>
      <c r="Q2" s="13">
        <v>87999.84</v>
      </c>
      <c r="R2" s="13">
        <v>52914.720000000001</v>
      </c>
      <c r="S2" s="56"/>
      <c r="T2" s="56"/>
      <c r="U2" s="56"/>
      <c r="Z2" s="1"/>
      <c r="AA2" s="1"/>
      <c r="XFB2"/>
      <c r="XFC2"/>
    </row>
    <row r="3" spans="1:27 16382:16383" ht="21" customHeight="1">
      <c r="B3" s="10" t="s">
        <v>14</v>
      </c>
      <c r="C3" s="10" t="s">
        <v>19</v>
      </c>
      <c r="D3" s="10" t="s">
        <v>20</v>
      </c>
      <c r="E3" s="10" t="s">
        <v>21</v>
      </c>
      <c r="F3" s="10" t="s">
        <v>229</v>
      </c>
      <c r="G3" s="11">
        <v>40364</v>
      </c>
      <c r="H3" s="12" t="s">
        <v>230</v>
      </c>
      <c r="I3" s="10">
        <v>2010</v>
      </c>
      <c r="J3" s="10">
        <v>301644504</v>
      </c>
      <c r="K3" s="10">
        <f>_xlfn.DAYS(clean_data[[#This Row],[Ship Date]],clean_data[[#This Row],[Order Date]])</f>
        <v>21</v>
      </c>
      <c r="L3" s="11">
        <v>40385</v>
      </c>
      <c r="M3" s="14">
        <v>2167</v>
      </c>
      <c r="N3" s="15">
        <v>152.58000000000001</v>
      </c>
      <c r="O3" s="15">
        <v>97.44</v>
      </c>
      <c r="P3" s="15">
        <v>330640.86</v>
      </c>
      <c r="Q3" s="15">
        <v>211152.48</v>
      </c>
      <c r="R3" s="15">
        <v>119488.38</v>
      </c>
      <c r="S3" s="54"/>
      <c r="T3" s="54"/>
      <c r="Z3" s="1"/>
      <c r="AA3" s="1"/>
      <c r="XFB3"/>
      <c r="XFC3"/>
    </row>
    <row r="4" spans="1:27 16382:16383" ht="21" customHeight="1">
      <c r="B4" s="1" t="s">
        <v>23</v>
      </c>
      <c r="C4" s="1" t="s">
        <v>24</v>
      </c>
      <c r="D4" s="1" t="s">
        <v>25</v>
      </c>
      <c r="E4" s="1" t="s">
        <v>21</v>
      </c>
      <c r="F4" s="1" t="s">
        <v>229</v>
      </c>
      <c r="G4" s="9">
        <v>40798</v>
      </c>
      <c r="H4" s="2" t="s">
        <v>231</v>
      </c>
      <c r="I4" s="1">
        <v>2011</v>
      </c>
      <c r="J4" s="1">
        <v>478051030</v>
      </c>
      <c r="K4" s="1">
        <f>_xlfn.DAYS(clean_data[[#This Row],[Ship Date]],clean_data[[#This Row],[Order Date]])</f>
        <v>17</v>
      </c>
      <c r="L4" s="9">
        <v>40815</v>
      </c>
      <c r="M4" s="4">
        <v>4778</v>
      </c>
      <c r="N4" s="13">
        <v>47.45</v>
      </c>
      <c r="O4" s="13">
        <v>31.79</v>
      </c>
      <c r="P4" s="13">
        <v>226716.1</v>
      </c>
      <c r="Q4" s="13">
        <v>151892.62</v>
      </c>
      <c r="R4" s="13">
        <v>74823.48</v>
      </c>
      <c r="S4" s="54"/>
      <c r="T4" s="54"/>
      <c r="Z4" s="1"/>
      <c r="AA4" s="1"/>
      <c r="XFB4"/>
      <c r="XFC4"/>
    </row>
    <row r="5" spans="1:27 16382:16383" ht="21" customHeight="1">
      <c r="B5" s="10" t="s">
        <v>26</v>
      </c>
      <c r="C5" s="10" t="s">
        <v>27</v>
      </c>
      <c r="D5" s="10" t="s">
        <v>28</v>
      </c>
      <c r="E5" s="10" t="s">
        <v>21</v>
      </c>
      <c r="F5" s="10" t="s">
        <v>232</v>
      </c>
      <c r="G5" s="11">
        <v>40311</v>
      </c>
      <c r="H5" s="12" t="s">
        <v>233</v>
      </c>
      <c r="I5" s="10">
        <v>2010</v>
      </c>
      <c r="J5" s="10">
        <v>892599952</v>
      </c>
      <c r="K5" s="10">
        <f>_xlfn.DAYS(clean_data[[#This Row],[Ship Date]],clean_data[[#This Row],[Order Date]])</f>
        <v>33</v>
      </c>
      <c r="L5" s="11">
        <v>40344</v>
      </c>
      <c r="M5" s="14">
        <v>9016</v>
      </c>
      <c r="N5" s="15">
        <v>205.7</v>
      </c>
      <c r="O5" s="15">
        <v>117.11</v>
      </c>
      <c r="P5" s="15">
        <v>1854591.2</v>
      </c>
      <c r="Q5" s="15">
        <v>1055863.76</v>
      </c>
      <c r="R5" s="15">
        <v>798727.44</v>
      </c>
      <c r="S5" s="54"/>
      <c r="T5" s="54"/>
      <c r="Z5" s="1"/>
      <c r="AA5" s="1"/>
      <c r="XFB5"/>
      <c r="XFC5"/>
    </row>
    <row r="6" spans="1:27 16382:16383" ht="21" customHeight="1">
      <c r="B6" s="1" t="s">
        <v>26</v>
      </c>
      <c r="C6" s="1" t="s">
        <v>30</v>
      </c>
      <c r="D6" s="1" t="s">
        <v>20</v>
      </c>
      <c r="E6" s="1" t="s">
        <v>21</v>
      </c>
      <c r="F6" s="1" t="s">
        <v>229</v>
      </c>
      <c r="G6" s="9">
        <v>42205</v>
      </c>
      <c r="H6" s="2" t="s">
        <v>230</v>
      </c>
      <c r="I6" s="1">
        <v>2015</v>
      </c>
      <c r="J6" s="1">
        <v>571902596</v>
      </c>
      <c r="K6" s="1">
        <f>_xlfn.DAYS(clean_data[[#This Row],[Ship Date]],clean_data[[#This Row],[Order Date]])</f>
        <v>7</v>
      </c>
      <c r="L6" s="9">
        <v>42212</v>
      </c>
      <c r="M6" s="4">
        <v>7542</v>
      </c>
      <c r="N6" s="13">
        <v>152.58000000000001</v>
      </c>
      <c r="O6" s="13">
        <v>97.44</v>
      </c>
      <c r="P6" s="13">
        <v>1150758.3600000001</v>
      </c>
      <c r="Q6" s="13">
        <v>734892.48</v>
      </c>
      <c r="R6" s="13">
        <v>415865.88</v>
      </c>
      <c r="S6" s="54"/>
      <c r="T6" s="54"/>
      <c r="Z6" s="1"/>
      <c r="AA6" s="1"/>
      <c r="XFB6"/>
      <c r="XFC6"/>
    </row>
    <row r="7" spans="1:27 16382:16383" ht="21" customHeight="1">
      <c r="B7" s="10" t="s">
        <v>31</v>
      </c>
      <c r="C7" s="10" t="s">
        <v>32</v>
      </c>
      <c r="D7" s="10" t="s">
        <v>33</v>
      </c>
      <c r="E7" s="10" t="s">
        <v>21</v>
      </c>
      <c r="F7" s="10" t="s">
        <v>232</v>
      </c>
      <c r="G7" s="11">
        <v>40490</v>
      </c>
      <c r="H7" s="12" t="s">
        <v>234</v>
      </c>
      <c r="I7" s="10">
        <v>2010</v>
      </c>
      <c r="J7" s="10">
        <v>412882792</v>
      </c>
      <c r="K7" s="10">
        <f>_xlfn.DAYS(clean_data[[#This Row],[Ship Date]],clean_data[[#This Row],[Order Date]])</f>
        <v>14</v>
      </c>
      <c r="L7" s="11">
        <v>40504</v>
      </c>
      <c r="M7" s="14">
        <v>48</v>
      </c>
      <c r="N7" s="15">
        <v>81.73</v>
      </c>
      <c r="O7" s="15">
        <v>56.67</v>
      </c>
      <c r="P7" s="15">
        <v>3923.04</v>
      </c>
      <c r="Q7" s="15">
        <v>2720.16</v>
      </c>
      <c r="R7" s="15">
        <v>1202.8800000000001</v>
      </c>
      <c r="S7" s="54"/>
      <c r="T7" s="54"/>
      <c r="Z7" s="1"/>
      <c r="AA7" s="1"/>
      <c r="XFB7"/>
      <c r="XFC7"/>
    </row>
    <row r="8" spans="1:27 16382:16383" ht="21" customHeight="1">
      <c r="B8" s="1" t="s">
        <v>34</v>
      </c>
      <c r="C8" s="1" t="s">
        <v>35</v>
      </c>
      <c r="D8" s="1" t="s">
        <v>36</v>
      </c>
      <c r="E8" s="1" t="s">
        <v>21</v>
      </c>
      <c r="F8" s="1" t="s">
        <v>235</v>
      </c>
      <c r="G8" s="9">
        <v>40630</v>
      </c>
      <c r="H8" s="2" t="s">
        <v>236</v>
      </c>
      <c r="I8" s="1">
        <v>2011</v>
      </c>
      <c r="J8" s="1">
        <v>932776868</v>
      </c>
      <c r="K8" s="1">
        <f>_xlfn.DAYS(clean_data[[#This Row],[Ship Date]],clean_data[[#This Row],[Order Date]])</f>
        <v>43</v>
      </c>
      <c r="L8" s="9">
        <v>40673</v>
      </c>
      <c r="M8" s="4">
        <v>8258</v>
      </c>
      <c r="N8" s="13">
        <v>109.28</v>
      </c>
      <c r="O8" s="13">
        <v>35.840000000000003</v>
      </c>
      <c r="P8" s="13">
        <v>902434.24</v>
      </c>
      <c r="Q8" s="13">
        <v>295966.71999999997</v>
      </c>
      <c r="R8" s="13">
        <v>606467.52</v>
      </c>
      <c r="S8" s="54"/>
      <c r="T8" s="54"/>
      <c r="Z8" s="1"/>
      <c r="AA8" s="1"/>
      <c r="XFB8"/>
      <c r="XFC8"/>
    </row>
    <row r="9" spans="1:27 16382:16383" ht="21" customHeight="1">
      <c r="B9" s="10" t="s">
        <v>23</v>
      </c>
      <c r="C9" s="10" t="s">
        <v>38</v>
      </c>
      <c r="D9" s="10" t="s">
        <v>36</v>
      </c>
      <c r="E9" s="10" t="s">
        <v>17</v>
      </c>
      <c r="F9" s="10" t="s">
        <v>227</v>
      </c>
      <c r="G9" s="11">
        <v>41561</v>
      </c>
      <c r="H9" s="12" t="s">
        <v>237</v>
      </c>
      <c r="I9" s="10">
        <v>2013</v>
      </c>
      <c r="J9" s="10">
        <v>919133651</v>
      </c>
      <c r="K9" s="10">
        <f>_xlfn.DAYS(clean_data[[#This Row],[Ship Date]],clean_data[[#This Row],[Order Date]])</f>
        <v>21</v>
      </c>
      <c r="L9" s="11">
        <v>41582</v>
      </c>
      <c r="M9" s="14">
        <v>927</v>
      </c>
      <c r="N9" s="15">
        <v>109.28</v>
      </c>
      <c r="O9" s="15">
        <v>35.840000000000003</v>
      </c>
      <c r="P9" s="15">
        <v>101302.56</v>
      </c>
      <c r="Q9" s="15">
        <v>33223.68</v>
      </c>
      <c r="R9" s="15">
        <v>68078.880000000005</v>
      </c>
      <c r="S9" s="54"/>
      <c r="T9" s="54"/>
      <c r="Z9" s="1"/>
      <c r="AA9" s="1"/>
      <c r="XFB9"/>
      <c r="XFC9"/>
    </row>
    <row r="10" spans="1:27 16382:16383" ht="21" customHeight="1">
      <c r="B10" s="1" t="s">
        <v>31</v>
      </c>
      <c r="C10" s="1" t="s">
        <v>39</v>
      </c>
      <c r="D10" s="1" t="s">
        <v>36</v>
      </c>
      <c r="E10" s="1" t="s">
        <v>21</v>
      </c>
      <c r="F10" s="1" t="s">
        <v>227</v>
      </c>
      <c r="G10" s="9">
        <v>42609</v>
      </c>
      <c r="H10" s="2" t="s">
        <v>238</v>
      </c>
      <c r="I10" s="1">
        <v>2016</v>
      </c>
      <c r="J10" s="1">
        <v>579814469</v>
      </c>
      <c r="K10" s="1">
        <f>_xlfn.DAYS(clean_data[[#This Row],[Ship Date]],clean_data[[#This Row],[Order Date]])</f>
        <v>39</v>
      </c>
      <c r="L10" s="9">
        <v>42648</v>
      </c>
      <c r="M10" s="4">
        <v>8841</v>
      </c>
      <c r="N10" s="13">
        <v>109.28</v>
      </c>
      <c r="O10" s="13">
        <v>35.840000000000003</v>
      </c>
      <c r="P10" s="13">
        <v>966144.48</v>
      </c>
      <c r="Q10" s="13">
        <v>316861.44</v>
      </c>
      <c r="R10" s="13">
        <v>649283.04</v>
      </c>
      <c r="S10" s="54"/>
      <c r="T10" s="54"/>
      <c r="Z10" s="1"/>
      <c r="AA10" s="1"/>
      <c r="XFB10"/>
      <c r="XFC10"/>
    </row>
    <row r="11" spans="1:27 16382:16383" ht="21" customHeight="1">
      <c r="B11" s="10" t="s">
        <v>40</v>
      </c>
      <c r="C11" s="10" t="s">
        <v>41</v>
      </c>
      <c r="D11" s="10" t="s">
        <v>16</v>
      </c>
      <c r="E11" s="10" t="s">
        <v>17</v>
      </c>
      <c r="F11" s="10" t="s">
        <v>227</v>
      </c>
      <c r="G11" s="11">
        <v>42107</v>
      </c>
      <c r="H11" s="12" t="s">
        <v>239</v>
      </c>
      <c r="I11" s="10">
        <v>2015</v>
      </c>
      <c r="J11" s="10">
        <v>192993152</v>
      </c>
      <c r="K11" s="10">
        <f>_xlfn.DAYS(clean_data[[#This Row],[Ship Date]],clean_data[[#This Row],[Order Date]])</f>
        <v>24</v>
      </c>
      <c r="L11" s="11">
        <v>42131</v>
      </c>
      <c r="M11" s="14">
        <v>9817</v>
      </c>
      <c r="N11" s="15">
        <v>255.28</v>
      </c>
      <c r="O11" s="15">
        <v>159.41999999999999</v>
      </c>
      <c r="P11" s="15">
        <v>2506083.7599999998</v>
      </c>
      <c r="Q11" s="15">
        <v>1565026.14</v>
      </c>
      <c r="R11" s="15">
        <v>941057.62</v>
      </c>
      <c r="S11" s="54"/>
      <c r="T11" s="54"/>
      <c r="Z11" s="1"/>
      <c r="AA11" s="1"/>
      <c r="XFB11"/>
      <c r="XFC11"/>
    </row>
    <row r="12" spans="1:27 16382:16383" ht="21" customHeight="1">
      <c r="B12" s="1" t="s">
        <v>31</v>
      </c>
      <c r="C12" s="1" t="s">
        <v>42</v>
      </c>
      <c r="D12" s="1" t="s">
        <v>43</v>
      </c>
      <c r="E12" s="1" t="s">
        <v>21</v>
      </c>
      <c r="F12" s="1" t="s">
        <v>229</v>
      </c>
      <c r="G12" s="9">
        <v>41542</v>
      </c>
      <c r="H12" s="2" t="s">
        <v>231</v>
      </c>
      <c r="I12" s="1">
        <v>2013</v>
      </c>
      <c r="J12" s="1">
        <v>557156026</v>
      </c>
      <c r="K12" s="1">
        <f>_xlfn.DAYS(clean_data[[#This Row],[Ship Date]],clean_data[[#This Row],[Order Date]])</f>
        <v>20</v>
      </c>
      <c r="L12" s="9">
        <v>41562</v>
      </c>
      <c r="M12" s="4">
        <v>3704</v>
      </c>
      <c r="N12" s="13">
        <v>651.21</v>
      </c>
      <c r="O12" s="13">
        <v>524.96</v>
      </c>
      <c r="P12" s="13">
        <v>2412081.84</v>
      </c>
      <c r="Q12" s="13">
        <v>1944451.84</v>
      </c>
      <c r="R12" s="13">
        <v>467630</v>
      </c>
      <c r="S12" s="54"/>
      <c r="T12" s="54"/>
      <c r="Z12" s="1"/>
      <c r="AA12" s="1"/>
      <c r="XFB12"/>
      <c r="XFC12"/>
    </row>
    <row r="13" spans="1:27 16382:16383" ht="21" customHeight="1">
      <c r="B13" s="10" t="s">
        <v>31</v>
      </c>
      <c r="C13" s="10" t="s">
        <v>44</v>
      </c>
      <c r="D13" s="10" t="s">
        <v>45</v>
      </c>
      <c r="E13" s="10" t="s">
        <v>17</v>
      </c>
      <c r="F13" s="10" t="s">
        <v>227</v>
      </c>
      <c r="G13" s="11">
        <v>41406</v>
      </c>
      <c r="H13" s="12" t="s">
        <v>233</v>
      </c>
      <c r="I13" s="10">
        <v>2013</v>
      </c>
      <c r="J13" s="10">
        <v>741101920</v>
      </c>
      <c r="K13" s="10">
        <f>_xlfn.DAYS(clean_data[[#This Row],[Ship Date]],clean_data[[#This Row],[Order Date]])</f>
        <v>5</v>
      </c>
      <c r="L13" s="11">
        <v>41411</v>
      </c>
      <c r="M13" s="14">
        <v>7382</v>
      </c>
      <c r="N13" s="15">
        <v>437.2</v>
      </c>
      <c r="O13" s="15">
        <v>263.33</v>
      </c>
      <c r="P13" s="15">
        <v>3227410.4</v>
      </c>
      <c r="Q13" s="15">
        <v>1943902.06</v>
      </c>
      <c r="R13" s="15">
        <v>1283508.3400000001</v>
      </c>
      <c r="S13" s="54"/>
      <c r="T13" s="54"/>
      <c r="Z13" s="1"/>
      <c r="AA13" s="1"/>
      <c r="XFB13"/>
      <c r="XFC13"/>
    </row>
    <row r="14" spans="1:27 16382:16383" ht="21" customHeight="1">
      <c r="B14" s="1" t="s">
        <v>26</v>
      </c>
      <c r="C14" s="1" t="s">
        <v>46</v>
      </c>
      <c r="D14" s="1" t="s">
        <v>28</v>
      </c>
      <c r="E14" s="1" t="s">
        <v>21</v>
      </c>
      <c r="F14" s="1" t="s">
        <v>232</v>
      </c>
      <c r="G14" s="9">
        <v>42582</v>
      </c>
      <c r="H14" s="2" t="s">
        <v>230</v>
      </c>
      <c r="I14" s="1">
        <v>2016</v>
      </c>
      <c r="J14" s="1">
        <v>333942162</v>
      </c>
      <c r="K14" s="1">
        <f>_xlfn.DAYS(clean_data[[#This Row],[Ship Date]],clean_data[[#This Row],[Order Date]])</f>
        <v>25</v>
      </c>
      <c r="L14" s="9">
        <v>42607</v>
      </c>
      <c r="M14" s="4">
        <v>9762</v>
      </c>
      <c r="N14" s="13">
        <v>205.7</v>
      </c>
      <c r="O14" s="13">
        <v>117.11</v>
      </c>
      <c r="P14" s="13">
        <v>2008043.4</v>
      </c>
      <c r="Q14" s="13">
        <v>1143227.82</v>
      </c>
      <c r="R14" s="13">
        <v>864815.58</v>
      </c>
      <c r="S14" s="54"/>
      <c r="T14" s="54"/>
      <c r="Z14" s="1"/>
      <c r="AA14" s="1"/>
      <c r="XFB14"/>
      <c r="XFC14"/>
    </row>
    <row r="15" spans="1:27 16382:16383" ht="21" customHeight="1">
      <c r="B15" s="10" t="s">
        <v>14</v>
      </c>
      <c r="C15" s="10" t="s">
        <v>47</v>
      </c>
      <c r="D15" s="10" t="s">
        <v>45</v>
      </c>
      <c r="E15" s="10" t="s">
        <v>21</v>
      </c>
      <c r="F15" s="10" t="s">
        <v>235</v>
      </c>
      <c r="G15" s="11">
        <v>42191</v>
      </c>
      <c r="H15" s="12" t="s">
        <v>230</v>
      </c>
      <c r="I15" s="10">
        <v>2015</v>
      </c>
      <c r="J15" s="10">
        <v>795100581</v>
      </c>
      <c r="K15" s="10">
        <f>_xlfn.DAYS(clean_data[[#This Row],[Ship Date]],clean_data[[#This Row],[Order Date]])</f>
        <v>10</v>
      </c>
      <c r="L15" s="11">
        <v>42201</v>
      </c>
      <c r="M15" s="14">
        <v>6786</v>
      </c>
      <c r="N15" s="15">
        <v>437.2</v>
      </c>
      <c r="O15" s="15">
        <v>263.33</v>
      </c>
      <c r="P15" s="15">
        <v>2966839.2</v>
      </c>
      <c r="Q15" s="15">
        <v>1786957.38</v>
      </c>
      <c r="R15" s="15">
        <v>1179881.82</v>
      </c>
      <c r="S15" s="54"/>
      <c r="T15" s="54"/>
      <c r="Z15" s="1"/>
      <c r="AA15" s="1"/>
      <c r="XFB15"/>
      <c r="XFC15"/>
    </row>
    <row r="16" spans="1:27 16382:16383" ht="21" customHeight="1">
      <c r="B16" s="1" t="s">
        <v>14</v>
      </c>
      <c r="C16" s="1" t="s">
        <v>48</v>
      </c>
      <c r="D16" s="1" t="s">
        <v>16</v>
      </c>
      <c r="E16" s="1" t="s">
        <v>17</v>
      </c>
      <c r="F16" s="1" t="s">
        <v>232</v>
      </c>
      <c r="G16" s="9">
        <v>40510</v>
      </c>
      <c r="H16" s="2" t="s">
        <v>234</v>
      </c>
      <c r="I16" s="1">
        <v>2010</v>
      </c>
      <c r="J16" s="1">
        <v>504313504</v>
      </c>
      <c r="K16" s="1">
        <f>_xlfn.DAYS(clean_data[[#This Row],[Ship Date]],clean_data[[#This Row],[Order Date]])</f>
        <v>5</v>
      </c>
      <c r="L16" s="9">
        <v>40515</v>
      </c>
      <c r="M16" s="4">
        <v>6428</v>
      </c>
      <c r="N16" s="13">
        <v>255.28</v>
      </c>
      <c r="O16" s="13">
        <v>159.41999999999999</v>
      </c>
      <c r="P16" s="13">
        <v>1640939.84</v>
      </c>
      <c r="Q16" s="13">
        <v>1024751.76</v>
      </c>
      <c r="R16" s="13">
        <v>616188.07999999996</v>
      </c>
      <c r="S16" s="54"/>
      <c r="T16" s="54"/>
      <c r="Z16" s="1"/>
      <c r="AA16" s="1"/>
      <c r="XFB16"/>
      <c r="XFC16"/>
    </row>
    <row r="17" spans="2:27 16382:16383" ht="21" customHeight="1">
      <c r="B17" s="10" t="s">
        <v>31</v>
      </c>
      <c r="C17" s="10" t="s">
        <v>49</v>
      </c>
      <c r="D17" s="10" t="s">
        <v>50</v>
      </c>
      <c r="E17" s="10" t="s">
        <v>21</v>
      </c>
      <c r="F17" s="10" t="s">
        <v>235</v>
      </c>
      <c r="G17" s="11">
        <v>42355</v>
      </c>
      <c r="H17" s="12" t="s">
        <v>228</v>
      </c>
      <c r="I17" s="10">
        <v>2015</v>
      </c>
      <c r="J17" s="10">
        <v>611629760</v>
      </c>
      <c r="K17" s="10">
        <f>_xlfn.DAYS(clean_data[[#This Row],[Ship Date]],clean_data[[#This Row],[Order Date]])</f>
        <v>45</v>
      </c>
      <c r="L17" s="11">
        <v>42400</v>
      </c>
      <c r="M17" s="14">
        <v>3693</v>
      </c>
      <c r="N17" s="15">
        <v>421.89</v>
      </c>
      <c r="O17" s="15">
        <v>364.69</v>
      </c>
      <c r="P17" s="15">
        <v>1558039.77</v>
      </c>
      <c r="Q17" s="15">
        <v>1346800.17</v>
      </c>
      <c r="R17" s="15">
        <v>211239.6</v>
      </c>
      <c r="S17" s="54"/>
      <c r="T17" s="54"/>
      <c r="Z17" s="1"/>
      <c r="AA17" s="1"/>
      <c r="XFB17"/>
      <c r="XFC17"/>
    </row>
    <row r="18" spans="2:27 16382:16383" ht="21" customHeight="1">
      <c r="B18" s="1" t="s">
        <v>23</v>
      </c>
      <c r="C18" s="1" t="s">
        <v>51</v>
      </c>
      <c r="D18" s="1" t="s">
        <v>28</v>
      </c>
      <c r="E18" s="1" t="s">
        <v>21</v>
      </c>
      <c r="F18" s="1" t="s">
        <v>229</v>
      </c>
      <c r="G18" s="9">
        <v>41864</v>
      </c>
      <c r="H18" s="2" t="s">
        <v>238</v>
      </c>
      <c r="I18" s="1">
        <v>2014</v>
      </c>
      <c r="J18" s="1">
        <v>987410676</v>
      </c>
      <c r="K18" s="1">
        <f>_xlfn.DAYS(clean_data[[#This Row],[Ship Date]],clean_data[[#This Row],[Order Date]])</f>
        <v>24</v>
      </c>
      <c r="L18" s="9">
        <v>41888</v>
      </c>
      <c r="M18" s="4">
        <v>5616</v>
      </c>
      <c r="N18" s="13">
        <v>205.7</v>
      </c>
      <c r="O18" s="13">
        <v>117.11</v>
      </c>
      <c r="P18" s="13">
        <v>1155211.2</v>
      </c>
      <c r="Q18" s="13">
        <v>657689.76</v>
      </c>
      <c r="R18" s="13">
        <v>497521.44</v>
      </c>
      <c r="S18" s="54"/>
      <c r="T18" s="54"/>
      <c r="Z18" s="1"/>
      <c r="AA18" s="1"/>
      <c r="XFB18"/>
      <c r="XFC18"/>
    </row>
    <row r="19" spans="2:27 16382:16383" ht="21" customHeight="1">
      <c r="B19" s="10" t="s">
        <v>23</v>
      </c>
      <c r="C19" s="10" t="s">
        <v>52</v>
      </c>
      <c r="D19" s="10" t="s">
        <v>43</v>
      </c>
      <c r="E19" s="10" t="s">
        <v>17</v>
      </c>
      <c r="F19" s="10" t="s">
        <v>232</v>
      </c>
      <c r="G19" s="11">
        <v>40482</v>
      </c>
      <c r="H19" s="12" t="s">
        <v>237</v>
      </c>
      <c r="I19" s="10">
        <v>2010</v>
      </c>
      <c r="J19" s="10">
        <v>672330081</v>
      </c>
      <c r="K19" s="10">
        <f>_xlfn.DAYS(clean_data[[#This Row],[Ship Date]],clean_data[[#This Row],[Order Date]])</f>
        <v>29</v>
      </c>
      <c r="L19" s="11">
        <v>40511</v>
      </c>
      <c r="M19" s="14">
        <v>6266</v>
      </c>
      <c r="N19" s="15">
        <v>651.21</v>
      </c>
      <c r="O19" s="15">
        <v>524.96</v>
      </c>
      <c r="P19" s="15">
        <v>4080481.86</v>
      </c>
      <c r="Q19" s="15">
        <v>3289399.36</v>
      </c>
      <c r="R19" s="15">
        <v>791082.5</v>
      </c>
      <c r="S19" s="54"/>
      <c r="T19" s="54"/>
      <c r="Z19" s="1"/>
      <c r="AA19" s="1"/>
      <c r="XFB19"/>
      <c r="XFC19"/>
    </row>
    <row r="20" spans="2:27 16382:16383" ht="21" customHeight="1">
      <c r="B20" s="1" t="s">
        <v>53</v>
      </c>
      <c r="C20" s="1" t="s">
        <v>54</v>
      </c>
      <c r="D20" s="1" t="s">
        <v>25</v>
      </c>
      <c r="E20" s="1" t="s">
        <v>17</v>
      </c>
      <c r="F20" s="1" t="s">
        <v>229</v>
      </c>
      <c r="G20" s="9">
        <v>42807</v>
      </c>
      <c r="H20" s="2" t="s">
        <v>236</v>
      </c>
      <c r="I20" s="1">
        <v>2017</v>
      </c>
      <c r="J20" s="1">
        <v>127374303</v>
      </c>
      <c r="K20" s="1">
        <f>_xlfn.DAYS(clean_data[[#This Row],[Ship Date]],clean_data[[#This Row],[Order Date]])</f>
        <v>7</v>
      </c>
      <c r="L20" s="9">
        <v>42814</v>
      </c>
      <c r="M20" s="4">
        <v>1742</v>
      </c>
      <c r="N20" s="13">
        <v>47.45</v>
      </c>
      <c r="O20" s="13">
        <v>31.79</v>
      </c>
      <c r="P20" s="13">
        <v>82657.899999999994</v>
      </c>
      <c r="Q20" s="13">
        <v>55378.18</v>
      </c>
      <c r="R20" s="13">
        <v>27279.72</v>
      </c>
      <c r="S20" s="54"/>
      <c r="T20" s="54"/>
      <c r="Z20" s="1"/>
      <c r="AA20" s="1"/>
      <c r="XFB20"/>
      <c r="XFC20"/>
    </row>
    <row r="21" spans="2:27 16382:16383" ht="21" customHeight="1">
      <c r="B21" s="10" t="s">
        <v>14</v>
      </c>
      <c r="C21" s="10" t="s">
        <v>55</v>
      </c>
      <c r="D21" s="10" t="s">
        <v>16</v>
      </c>
      <c r="E21" s="10" t="s">
        <v>21</v>
      </c>
      <c r="F21" s="10" t="s">
        <v>229</v>
      </c>
      <c r="G21" s="11">
        <v>41380</v>
      </c>
      <c r="H21" s="12" t="s">
        <v>239</v>
      </c>
      <c r="I21" s="10">
        <v>2013</v>
      </c>
      <c r="J21" s="10">
        <v>783842170</v>
      </c>
      <c r="K21" s="10">
        <f>_xlfn.DAYS(clean_data[[#This Row],[Ship Date]],clean_data[[#This Row],[Order Date]])</f>
        <v>46</v>
      </c>
      <c r="L21" s="11">
        <v>41426</v>
      </c>
      <c r="M21" s="14">
        <v>5172</v>
      </c>
      <c r="N21" s="15">
        <v>255.28</v>
      </c>
      <c r="O21" s="15">
        <v>159.41999999999999</v>
      </c>
      <c r="P21" s="15">
        <v>1320308.1599999999</v>
      </c>
      <c r="Q21" s="15">
        <v>824520.24</v>
      </c>
      <c r="R21" s="15">
        <v>495787.92</v>
      </c>
      <c r="S21" s="54"/>
      <c r="T21" s="54"/>
      <c r="Z21" s="1"/>
      <c r="AA21" s="1"/>
      <c r="XFB21"/>
      <c r="XFC21"/>
    </row>
    <row r="22" spans="2:27 16382:16383" ht="21" customHeight="1">
      <c r="B22" s="1" t="s">
        <v>31</v>
      </c>
      <c r="C22" s="1" t="s">
        <v>56</v>
      </c>
      <c r="D22" s="1" t="s">
        <v>25</v>
      </c>
      <c r="E22" s="1" t="s">
        <v>21</v>
      </c>
      <c r="F22" s="1" t="s">
        <v>232</v>
      </c>
      <c r="G22" s="9">
        <v>40196</v>
      </c>
      <c r="H22" s="2" t="s">
        <v>240</v>
      </c>
      <c r="I22" s="1">
        <v>2010</v>
      </c>
      <c r="J22" s="1">
        <v>993345010</v>
      </c>
      <c r="K22" s="1">
        <f>_xlfn.DAYS(clean_data[[#This Row],[Ship Date]],clean_data[[#This Row],[Order Date]])</f>
        <v>44</v>
      </c>
      <c r="L22" s="9">
        <v>40240</v>
      </c>
      <c r="M22" s="4">
        <v>1718</v>
      </c>
      <c r="N22" s="13">
        <v>47.45</v>
      </c>
      <c r="O22" s="13">
        <v>31.79</v>
      </c>
      <c r="P22" s="13">
        <v>81519.100000000006</v>
      </c>
      <c r="Q22" s="13">
        <v>54615.22</v>
      </c>
      <c r="R22" s="13">
        <v>26903.88</v>
      </c>
      <c r="S22" s="54"/>
      <c r="T22" s="54"/>
      <c r="Z22" s="1"/>
      <c r="AA22" s="1"/>
      <c r="XFB22"/>
      <c r="XFC22"/>
    </row>
    <row r="23" spans="2:27 16382:16383" ht="21" customHeight="1">
      <c r="B23" s="10" t="s">
        <v>31</v>
      </c>
      <c r="C23" s="10" t="s">
        <v>57</v>
      </c>
      <c r="D23" s="10" t="s">
        <v>16</v>
      </c>
      <c r="E23" s="10" t="s">
        <v>21</v>
      </c>
      <c r="F23" s="10" t="s">
        <v>227</v>
      </c>
      <c r="G23" s="11">
        <v>42252</v>
      </c>
      <c r="H23" s="12" t="s">
        <v>231</v>
      </c>
      <c r="I23" s="10">
        <v>2015</v>
      </c>
      <c r="J23" s="10">
        <v>977806651</v>
      </c>
      <c r="K23" s="10">
        <f>_xlfn.DAYS(clean_data[[#This Row],[Ship Date]],clean_data[[#This Row],[Order Date]])</f>
        <v>39</v>
      </c>
      <c r="L23" s="11">
        <v>42291</v>
      </c>
      <c r="M23" s="14">
        <v>3572</v>
      </c>
      <c r="N23" s="15">
        <v>255.28</v>
      </c>
      <c r="O23" s="15">
        <v>159.41999999999999</v>
      </c>
      <c r="P23" s="15">
        <v>911860.16</v>
      </c>
      <c r="Q23" s="15">
        <v>569448.24</v>
      </c>
      <c r="R23" s="15">
        <v>342411.92</v>
      </c>
      <c r="S23" s="54"/>
      <c r="T23" s="54"/>
      <c r="Z23" s="1"/>
      <c r="AA23" s="1"/>
      <c r="XFB23"/>
      <c r="XFC23"/>
    </row>
    <row r="24" spans="2:27 16382:16383" ht="21" customHeight="1">
      <c r="B24" s="1" t="s">
        <v>23</v>
      </c>
      <c r="C24" s="1" t="s">
        <v>58</v>
      </c>
      <c r="D24" s="1" t="s">
        <v>59</v>
      </c>
      <c r="E24" s="1" t="s">
        <v>17</v>
      </c>
      <c r="F24" s="1" t="s">
        <v>232</v>
      </c>
      <c r="G24" s="9">
        <v>42641</v>
      </c>
      <c r="H24" s="2" t="s">
        <v>231</v>
      </c>
      <c r="I24" s="1">
        <v>2016</v>
      </c>
      <c r="J24" s="1">
        <v>579463422</v>
      </c>
      <c r="K24" s="1">
        <f>_xlfn.DAYS(clean_data[[#This Row],[Ship Date]],clean_data[[#This Row],[Order Date]])</f>
        <v>34</v>
      </c>
      <c r="L24" s="9">
        <v>42675</v>
      </c>
      <c r="M24" s="4">
        <v>4958</v>
      </c>
      <c r="N24" s="13">
        <v>9.33</v>
      </c>
      <c r="O24" s="13">
        <v>6.92</v>
      </c>
      <c r="P24" s="13">
        <v>46258.14</v>
      </c>
      <c r="Q24" s="13">
        <v>34309.360000000001</v>
      </c>
      <c r="R24" s="13">
        <v>11948.78</v>
      </c>
      <c r="S24" s="54"/>
      <c r="T24" s="54"/>
      <c r="Z24" s="1"/>
      <c r="AA24" s="1"/>
      <c r="XFB24"/>
      <c r="XFC24"/>
    </row>
    <row r="25" spans="2:27 16382:16383" ht="21" customHeight="1">
      <c r="B25" s="10" t="s">
        <v>34</v>
      </c>
      <c r="C25" s="10" t="s">
        <v>60</v>
      </c>
      <c r="D25" s="10" t="s">
        <v>25</v>
      </c>
      <c r="E25" s="10" t="s">
        <v>21</v>
      </c>
      <c r="F25" s="10" t="s">
        <v>232</v>
      </c>
      <c r="G25" s="11">
        <v>40990</v>
      </c>
      <c r="H25" s="12" t="s">
        <v>236</v>
      </c>
      <c r="I25" s="10">
        <v>2012</v>
      </c>
      <c r="J25" s="10">
        <v>610864150</v>
      </c>
      <c r="K25" s="10">
        <f>_xlfn.DAYS(clean_data[[#This Row],[Ship Date]],clean_data[[#This Row],[Order Date]])</f>
        <v>16</v>
      </c>
      <c r="L25" s="11">
        <v>41006</v>
      </c>
      <c r="M25" s="14">
        <v>7132</v>
      </c>
      <c r="N25" s="15">
        <v>47.45</v>
      </c>
      <c r="O25" s="15">
        <v>31.79</v>
      </c>
      <c r="P25" s="15">
        <v>338413.4</v>
      </c>
      <c r="Q25" s="15">
        <v>226726.28</v>
      </c>
      <c r="R25" s="15">
        <v>111687.12</v>
      </c>
      <c r="S25" s="54"/>
      <c r="T25" s="54"/>
      <c r="Z25" s="1"/>
      <c r="AA25" s="1"/>
      <c r="XFB25"/>
      <c r="XFC25"/>
    </row>
    <row r="26" spans="2:27 16382:16383" ht="21" customHeight="1">
      <c r="B26" s="1" t="s">
        <v>31</v>
      </c>
      <c r="C26" s="1" t="s">
        <v>61</v>
      </c>
      <c r="D26" s="1" t="s">
        <v>20</v>
      </c>
      <c r="E26" s="1" t="s">
        <v>21</v>
      </c>
      <c r="F26" s="1" t="s">
        <v>232</v>
      </c>
      <c r="G26" s="9">
        <v>42850</v>
      </c>
      <c r="H26" s="2" t="s">
        <v>239</v>
      </c>
      <c r="I26" s="1">
        <v>2017</v>
      </c>
      <c r="J26" s="1">
        <v>604870164</v>
      </c>
      <c r="K26" s="1">
        <f>_xlfn.DAYS(clean_data[[#This Row],[Ship Date]],clean_data[[#This Row],[Order Date]])</f>
        <v>41</v>
      </c>
      <c r="L26" s="9">
        <v>42891</v>
      </c>
      <c r="M26" s="4">
        <v>3378</v>
      </c>
      <c r="N26" s="13">
        <v>152.58000000000001</v>
      </c>
      <c r="O26" s="13">
        <v>97.44</v>
      </c>
      <c r="P26" s="13">
        <v>515415.24</v>
      </c>
      <c r="Q26" s="13">
        <v>329152.32</v>
      </c>
      <c r="R26" s="13">
        <v>186262.92</v>
      </c>
      <c r="S26" s="54"/>
      <c r="T26" s="54"/>
      <c r="Z26" s="1"/>
      <c r="AA26" s="1"/>
      <c r="XFB26"/>
      <c r="XFC26"/>
    </row>
    <row r="27" spans="2:27 16382:16383" ht="21" customHeight="1">
      <c r="B27" s="10" t="s">
        <v>14</v>
      </c>
      <c r="C27" s="10" t="s">
        <v>62</v>
      </c>
      <c r="D27" s="10" t="s">
        <v>28</v>
      </c>
      <c r="E27" s="10" t="s">
        <v>17</v>
      </c>
      <c r="F27" s="10" t="s">
        <v>235</v>
      </c>
      <c r="G27" s="11">
        <v>41711</v>
      </c>
      <c r="H27" s="12" t="s">
        <v>236</v>
      </c>
      <c r="I27" s="10">
        <v>2014</v>
      </c>
      <c r="J27" s="10">
        <v>164655292</v>
      </c>
      <c r="K27" s="10">
        <f>_xlfn.DAYS(clean_data[[#This Row],[Ship Date]],clean_data[[#This Row],[Order Date]])</f>
        <v>49</v>
      </c>
      <c r="L27" s="11">
        <v>41760</v>
      </c>
      <c r="M27" s="14">
        <v>4015</v>
      </c>
      <c r="N27" s="15">
        <v>205.7</v>
      </c>
      <c r="O27" s="15">
        <v>117.11</v>
      </c>
      <c r="P27" s="15">
        <v>825885.5</v>
      </c>
      <c r="Q27" s="15">
        <v>470196.65</v>
      </c>
      <c r="R27" s="15">
        <v>355688.85</v>
      </c>
      <c r="S27" s="54"/>
      <c r="T27" s="54"/>
      <c r="Z27" s="1"/>
      <c r="AA27" s="1"/>
      <c r="XFB27"/>
      <c r="XFC27"/>
    </row>
    <row r="28" spans="2:27 16382:16383" ht="21" customHeight="1">
      <c r="B28" s="1" t="s">
        <v>23</v>
      </c>
      <c r="C28" s="1" t="s">
        <v>63</v>
      </c>
      <c r="D28" s="1" t="s">
        <v>59</v>
      </c>
      <c r="E28" s="1" t="s">
        <v>21</v>
      </c>
      <c r="F28" s="1" t="s">
        <v>232</v>
      </c>
      <c r="G28" s="9">
        <v>42519</v>
      </c>
      <c r="H28" s="2" t="s">
        <v>233</v>
      </c>
      <c r="I28" s="1">
        <v>2016</v>
      </c>
      <c r="J28" s="1">
        <v>313705861</v>
      </c>
      <c r="K28" s="1">
        <f>_xlfn.DAYS(clean_data[[#This Row],[Ship Date]],clean_data[[#This Row],[Order Date]])</f>
        <v>42</v>
      </c>
      <c r="L28" s="9">
        <v>42561</v>
      </c>
      <c r="M28" s="4">
        <v>1390</v>
      </c>
      <c r="N28" s="13">
        <v>9.33</v>
      </c>
      <c r="O28" s="13">
        <v>6.92</v>
      </c>
      <c r="P28" s="13">
        <v>12968.7</v>
      </c>
      <c r="Q28" s="13">
        <v>9618.7999999999993</v>
      </c>
      <c r="R28" s="13">
        <v>3349.9</v>
      </c>
      <c r="S28" s="54"/>
      <c r="T28" s="54"/>
      <c r="Z28" s="1"/>
      <c r="AA28" s="1"/>
      <c r="XFB28"/>
      <c r="XFC28"/>
    </row>
    <row r="29" spans="2:27 16382:16383" ht="21" customHeight="1">
      <c r="B29" s="10" t="s">
        <v>14</v>
      </c>
      <c r="C29" s="10" t="s">
        <v>64</v>
      </c>
      <c r="D29" s="10" t="s">
        <v>43</v>
      </c>
      <c r="E29" s="10" t="s">
        <v>17</v>
      </c>
      <c r="F29" s="10" t="s">
        <v>227</v>
      </c>
      <c r="G29" s="11">
        <v>40925</v>
      </c>
      <c r="H29" s="12" t="s">
        <v>240</v>
      </c>
      <c r="I29" s="10">
        <v>2012</v>
      </c>
      <c r="J29" s="10">
        <v>345820701</v>
      </c>
      <c r="K29" s="10">
        <f>_xlfn.DAYS(clean_data[[#This Row],[Ship Date]],clean_data[[#This Row],[Order Date]])</f>
        <v>15</v>
      </c>
      <c r="L29" s="11">
        <v>40940</v>
      </c>
      <c r="M29" s="14">
        <v>4885</v>
      </c>
      <c r="N29" s="15">
        <v>651.21</v>
      </c>
      <c r="O29" s="15">
        <v>524.96</v>
      </c>
      <c r="P29" s="15">
        <v>3181160.85</v>
      </c>
      <c r="Q29" s="15">
        <v>2564429.6</v>
      </c>
      <c r="R29" s="15">
        <v>616731.25</v>
      </c>
      <c r="S29" s="54"/>
      <c r="T29" s="54"/>
      <c r="Z29" s="1"/>
      <c r="AA29" s="1"/>
      <c r="XFB29"/>
      <c r="XFC29"/>
    </row>
    <row r="30" spans="2:27 16382:16383" ht="21" customHeight="1">
      <c r="B30" s="1" t="s">
        <v>40</v>
      </c>
      <c r="C30" s="1" t="s">
        <v>65</v>
      </c>
      <c r="D30" s="1" t="s">
        <v>16</v>
      </c>
      <c r="E30" s="1" t="s">
        <v>17</v>
      </c>
      <c r="F30" s="1" t="s">
        <v>227</v>
      </c>
      <c r="G30" s="9">
        <v>41270</v>
      </c>
      <c r="H30" s="2" t="s">
        <v>228</v>
      </c>
      <c r="I30" s="1">
        <v>2012</v>
      </c>
      <c r="J30" s="1">
        <v>975111138</v>
      </c>
      <c r="K30" s="1">
        <f>_xlfn.DAYS(clean_data[[#This Row],[Ship Date]],clean_data[[#This Row],[Order Date]])</f>
        <v>25</v>
      </c>
      <c r="L30" s="9">
        <v>41295</v>
      </c>
      <c r="M30" s="4">
        <v>5910</v>
      </c>
      <c r="N30" s="13">
        <v>255.28</v>
      </c>
      <c r="O30" s="13">
        <v>159.41999999999999</v>
      </c>
      <c r="P30" s="13">
        <v>1508704.8</v>
      </c>
      <c r="Q30" s="13">
        <v>942172.2</v>
      </c>
      <c r="R30" s="13">
        <v>566532.6</v>
      </c>
      <c r="S30" s="54"/>
      <c r="T30" s="54"/>
      <c r="Z30" s="1"/>
      <c r="AA30" s="1"/>
      <c r="XFB30"/>
      <c r="XFC30"/>
    </row>
    <row r="31" spans="2:27 16382:16383" ht="21" customHeight="1">
      <c r="B31" s="10" t="s">
        <v>34</v>
      </c>
      <c r="C31" s="10" t="s">
        <v>66</v>
      </c>
      <c r="D31" s="10" t="s">
        <v>20</v>
      </c>
      <c r="E31" s="10" t="s">
        <v>17</v>
      </c>
      <c r="F31" s="10" t="s">
        <v>229</v>
      </c>
      <c r="G31" s="11">
        <v>41365</v>
      </c>
      <c r="H31" s="12" t="s">
        <v>239</v>
      </c>
      <c r="I31" s="10">
        <v>2013</v>
      </c>
      <c r="J31" s="10">
        <v>286001002</v>
      </c>
      <c r="K31" s="10">
        <f>_xlfn.DAYS(clean_data[[#This Row],[Ship Date]],clean_data[[#This Row],[Order Date]])</f>
        <v>14</v>
      </c>
      <c r="L31" s="11">
        <v>41379</v>
      </c>
      <c r="M31" s="14">
        <v>2907</v>
      </c>
      <c r="N31" s="15">
        <v>152.58000000000001</v>
      </c>
      <c r="O31" s="15">
        <v>97.44</v>
      </c>
      <c r="P31" s="15">
        <v>443550.06</v>
      </c>
      <c r="Q31" s="15">
        <v>283258.08</v>
      </c>
      <c r="R31" s="15">
        <v>160291.98000000001</v>
      </c>
      <c r="S31" s="54"/>
      <c r="T31" s="54"/>
      <c r="Z31" s="1"/>
      <c r="AA31" s="1"/>
      <c r="XFB31"/>
      <c r="XFC31"/>
    </row>
    <row r="32" spans="2:27 16382:16383" ht="21" customHeight="1">
      <c r="B32" s="1" t="s">
        <v>31</v>
      </c>
      <c r="C32" s="1" t="s">
        <v>67</v>
      </c>
      <c r="D32" s="1" t="s">
        <v>45</v>
      </c>
      <c r="E32" s="1" t="s">
        <v>21</v>
      </c>
      <c r="F32" s="1" t="s">
        <v>235</v>
      </c>
      <c r="G32" s="9">
        <v>42181</v>
      </c>
      <c r="H32" s="2" t="s">
        <v>241</v>
      </c>
      <c r="I32" s="1">
        <v>2015</v>
      </c>
      <c r="J32" s="1">
        <v>483226621</v>
      </c>
      <c r="K32" s="1">
        <f>_xlfn.DAYS(clean_data[[#This Row],[Ship Date]],clean_data[[#This Row],[Order Date]])</f>
        <v>41</v>
      </c>
      <c r="L32" s="9">
        <v>42222</v>
      </c>
      <c r="M32" s="4">
        <v>6350</v>
      </c>
      <c r="N32" s="13">
        <v>437.2</v>
      </c>
      <c r="O32" s="13">
        <v>263.33</v>
      </c>
      <c r="P32" s="13">
        <v>2776220</v>
      </c>
      <c r="Q32" s="13">
        <v>1672145.5</v>
      </c>
      <c r="R32" s="13">
        <v>1104074.5</v>
      </c>
      <c r="S32" s="54"/>
      <c r="T32" s="54"/>
      <c r="Z32" s="1"/>
      <c r="AA32" s="1"/>
      <c r="XFB32"/>
      <c r="XFC32"/>
    </row>
    <row r="33" spans="2:27 16382:16383" ht="21" customHeight="1">
      <c r="B33" s="10" t="s">
        <v>34</v>
      </c>
      <c r="C33" s="10" t="s">
        <v>68</v>
      </c>
      <c r="D33" s="10" t="s">
        <v>36</v>
      </c>
      <c r="E33" s="10" t="s">
        <v>21</v>
      </c>
      <c r="F33" s="10" t="s">
        <v>227</v>
      </c>
      <c r="G33" s="11">
        <v>40925</v>
      </c>
      <c r="H33" s="12" t="s">
        <v>240</v>
      </c>
      <c r="I33" s="10">
        <v>2012</v>
      </c>
      <c r="J33" s="10">
        <v>241836822</v>
      </c>
      <c r="K33" s="10">
        <f>_xlfn.DAYS(clean_data[[#This Row],[Ship Date]],clean_data[[#This Row],[Order Date]])</f>
        <v>0</v>
      </c>
      <c r="L33" s="11">
        <v>40925</v>
      </c>
      <c r="M33" s="14">
        <v>3744</v>
      </c>
      <c r="N33" s="15">
        <v>109.28</v>
      </c>
      <c r="O33" s="15">
        <v>35.840000000000003</v>
      </c>
      <c r="P33" s="15">
        <v>409144.32000000001</v>
      </c>
      <c r="Q33" s="15">
        <v>134184.95999999999</v>
      </c>
      <c r="R33" s="15">
        <v>274959.35999999999</v>
      </c>
      <c r="S33" s="54"/>
      <c r="T33" s="54"/>
      <c r="Z33" s="1"/>
      <c r="AA33" s="1"/>
      <c r="XFB33"/>
      <c r="XFC33"/>
    </row>
    <row r="34" spans="2:27 16382:16383" ht="21" customHeight="1">
      <c r="B34" s="1" t="s">
        <v>31</v>
      </c>
      <c r="C34" s="1" t="s">
        <v>44</v>
      </c>
      <c r="D34" s="1" t="s">
        <v>36</v>
      </c>
      <c r="E34" s="1" t="s">
        <v>17</v>
      </c>
      <c r="F34" s="1" t="s">
        <v>235</v>
      </c>
      <c r="G34" s="9">
        <v>40727</v>
      </c>
      <c r="H34" s="2" t="s">
        <v>230</v>
      </c>
      <c r="I34" s="1">
        <v>2011</v>
      </c>
      <c r="J34" s="1">
        <v>557192933</v>
      </c>
      <c r="K34" s="1">
        <f>_xlfn.DAYS(clean_data[[#This Row],[Ship Date]],clean_data[[#This Row],[Order Date]])</f>
        <v>2</v>
      </c>
      <c r="L34" s="9">
        <v>40729</v>
      </c>
      <c r="M34" s="4">
        <v>4626</v>
      </c>
      <c r="N34" s="13">
        <v>109.28</v>
      </c>
      <c r="O34" s="13">
        <v>35.840000000000003</v>
      </c>
      <c r="P34" s="13">
        <v>505529.28</v>
      </c>
      <c r="Q34" s="13">
        <v>165795.84</v>
      </c>
      <c r="R34" s="13">
        <v>339733.44</v>
      </c>
      <c r="S34" s="54"/>
      <c r="T34" s="54"/>
      <c r="Z34" s="1"/>
      <c r="AA34" s="1"/>
      <c r="XFB34"/>
      <c r="XFC34"/>
    </row>
    <row r="35" spans="2:27 16382:16383" ht="21" customHeight="1">
      <c r="B35" s="10" t="s">
        <v>40</v>
      </c>
      <c r="C35" s="10" t="s">
        <v>69</v>
      </c>
      <c r="D35" s="10" t="s">
        <v>50</v>
      </c>
      <c r="E35" s="10" t="s">
        <v>17</v>
      </c>
      <c r="F35" s="10" t="s">
        <v>232</v>
      </c>
      <c r="G35" s="11">
        <v>40956</v>
      </c>
      <c r="H35" s="12" t="s">
        <v>242</v>
      </c>
      <c r="I35" s="10">
        <v>2012</v>
      </c>
      <c r="J35" s="10">
        <v>694968783</v>
      </c>
      <c r="K35" s="10">
        <f>_xlfn.DAYS(clean_data[[#This Row],[Ship Date]],clean_data[[#This Row],[Order Date]])</f>
        <v>45</v>
      </c>
      <c r="L35" s="11">
        <v>41001</v>
      </c>
      <c r="M35" s="14">
        <v>5562</v>
      </c>
      <c r="N35" s="15">
        <v>421.89</v>
      </c>
      <c r="O35" s="15">
        <v>364.69</v>
      </c>
      <c r="P35" s="15">
        <v>2346552.1800000002</v>
      </c>
      <c r="Q35" s="15">
        <v>2028405.78</v>
      </c>
      <c r="R35" s="15">
        <v>318146.40000000002</v>
      </c>
      <c r="S35" s="54"/>
      <c r="T35" s="54"/>
      <c r="Z35" s="1"/>
      <c r="AA35" s="1"/>
      <c r="XFB35"/>
      <c r="XFC35"/>
    </row>
    <row r="36" spans="2:27 16382:16383" ht="21" customHeight="1">
      <c r="B36" s="1" t="s">
        <v>31</v>
      </c>
      <c r="C36" s="1" t="s">
        <v>49</v>
      </c>
      <c r="D36" s="1" t="s">
        <v>59</v>
      </c>
      <c r="E36" s="1" t="s">
        <v>17</v>
      </c>
      <c r="F36" s="1" t="s">
        <v>235</v>
      </c>
      <c r="G36" s="9">
        <v>41369</v>
      </c>
      <c r="H36" s="2" t="s">
        <v>239</v>
      </c>
      <c r="I36" s="1">
        <v>2013</v>
      </c>
      <c r="J36" s="1">
        <v>441150701</v>
      </c>
      <c r="K36" s="1">
        <f>_xlfn.DAYS(clean_data[[#This Row],[Ship Date]],clean_data[[#This Row],[Order Date]])</f>
        <v>37</v>
      </c>
      <c r="L36" s="9">
        <v>41406</v>
      </c>
      <c r="M36" s="4">
        <v>5150</v>
      </c>
      <c r="N36" s="13">
        <v>9.33</v>
      </c>
      <c r="O36" s="13">
        <v>6.92</v>
      </c>
      <c r="P36" s="13">
        <v>48049.5</v>
      </c>
      <c r="Q36" s="13">
        <v>35638</v>
      </c>
      <c r="R36" s="13">
        <v>12411.5</v>
      </c>
      <c r="S36" s="54"/>
      <c r="T36" s="54"/>
      <c r="Z36" s="1"/>
      <c r="AA36" s="1"/>
      <c r="XFB36"/>
      <c r="XFC36"/>
    </row>
    <row r="37" spans="2:27 16382:16383" ht="21" customHeight="1">
      <c r="B37" s="10" t="s">
        <v>23</v>
      </c>
      <c r="C37" s="10" t="s">
        <v>24</v>
      </c>
      <c r="D37" s="10" t="s">
        <v>28</v>
      </c>
      <c r="E37" s="10" t="s">
        <v>17</v>
      </c>
      <c r="F37" s="10" t="s">
        <v>227</v>
      </c>
      <c r="G37" s="11">
        <v>40732</v>
      </c>
      <c r="H37" s="12" t="s">
        <v>230</v>
      </c>
      <c r="I37" s="10">
        <v>2011</v>
      </c>
      <c r="J37" s="10">
        <v>552037513</v>
      </c>
      <c r="K37" s="10">
        <f>_xlfn.DAYS(clean_data[[#This Row],[Ship Date]],clean_data[[#This Row],[Order Date]])</f>
        <v>28</v>
      </c>
      <c r="L37" s="11">
        <v>40760</v>
      </c>
      <c r="M37" s="14">
        <v>9022</v>
      </c>
      <c r="N37" s="15">
        <v>205.7</v>
      </c>
      <c r="O37" s="15">
        <v>117.11</v>
      </c>
      <c r="P37" s="15">
        <v>1855825.4</v>
      </c>
      <c r="Q37" s="15">
        <v>1056566.42</v>
      </c>
      <c r="R37" s="15">
        <v>799258.98</v>
      </c>
      <c r="S37" s="54"/>
      <c r="T37" s="54"/>
      <c r="Z37" s="1"/>
      <c r="AA37" s="1"/>
      <c r="XFB37"/>
      <c r="XFC37"/>
    </row>
    <row r="38" spans="2:27 16382:16383" ht="21" customHeight="1">
      <c r="B38" s="1" t="s">
        <v>34</v>
      </c>
      <c r="C38" s="1" t="s">
        <v>66</v>
      </c>
      <c r="D38" s="1" t="s">
        <v>45</v>
      </c>
      <c r="E38" s="1" t="s">
        <v>21</v>
      </c>
      <c r="F38" s="1" t="s">
        <v>229</v>
      </c>
      <c r="G38" s="9">
        <v>40963</v>
      </c>
      <c r="H38" s="2" t="s">
        <v>242</v>
      </c>
      <c r="I38" s="1">
        <v>2012</v>
      </c>
      <c r="J38" s="1">
        <v>504240548</v>
      </c>
      <c r="K38" s="1">
        <f>_xlfn.DAYS(clean_data[[#This Row],[Ship Date]],clean_data[[#This Row],[Order Date]])</f>
        <v>32</v>
      </c>
      <c r="L38" s="9">
        <v>40995</v>
      </c>
      <c r="M38" s="4">
        <v>4838</v>
      </c>
      <c r="N38" s="13">
        <v>437.2</v>
      </c>
      <c r="O38" s="13">
        <v>263.33</v>
      </c>
      <c r="P38" s="13">
        <v>2115173.6</v>
      </c>
      <c r="Q38" s="13">
        <v>1273990.54</v>
      </c>
      <c r="R38" s="13">
        <v>841183.06</v>
      </c>
      <c r="S38" s="54"/>
      <c r="T38" s="54"/>
      <c r="Z38" s="1"/>
      <c r="AA38" s="1"/>
      <c r="XFB38"/>
      <c r="XFC38"/>
    </row>
    <row r="39" spans="2:27 16382:16383" ht="21" customHeight="1">
      <c r="B39" s="10" t="s">
        <v>23</v>
      </c>
      <c r="C39" s="10" t="s">
        <v>70</v>
      </c>
      <c r="D39" s="10" t="s">
        <v>71</v>
      </c>
      <c r="E39" s="10" t="s">
        <v>21</v>
      </c>
      <c r="F39" s="10" t="s">
        <v>232</v>
      </c>
      <c r="G39" s="11">
        <v>40222</v>
      </c>
      <c r="H39" s="12" t="s">
        <v>242</v>
      </c>
      <c r="I39" s="10">
        <v>2010</v>
      </c>
      <c r="J39" s="10">
        <v>744683635</v>
      </c>
      <c r="K39" s="10">
        <f>_xlfn.DAYS(clean_data[[#This Row],[Ship Date]],clean_data[[#This Row],[Order Date]])</f>
        <v>47</v>
      </c>
      <c r="L39" s="11">
        <v>40269</v>
      </c>
      <c r="M39" s="14">
        <v>7291</v>
      </c>
      <c r="N39" s="15">
        <v>154.06</v>
      </c>
      <c r="O39" s="15">
        <v>90.93</v>
      </c>
      <c r="P39" s="15">
        <v>1123251.46</v>
      </c>
      <c r="Q39" s="15">
        <v>662970.63</v>
      </c>
      <c r="R39" s="15">
        <v>460280.83</v>
      </c>
      <c r="S39" s="54"/>
      <c r="T39" s="54"/>
      <c r="Z39" s="1"/>
      <c r="AA39" s="1"/>
      <c r="XFB39"/>
      <c r="XFC39"/>
    </row>
    <row r="40" spans="2:27 16382:16383" ht="21" customHeight="1">
      <c r="B40" s="1" t="s">
        <v>40</v>
      </c>
      <c r="C40" s="1" t="s">
        <v>72</v>
      </c>
      <c r="D40" s="1" t="s">
        <v>33</v>
      </c>
      <c r="E40" s="1" t="s">
        <v>17</v>
      </c>
      <c r="F40" s="1" t="s">
        <v>232</v>
      </c>
      <c r="G40" s="9">
        <v>42589</v>
      </c>
      <c r="H40" s="2" t="s">
        <v>238</v>
      </c>
      <c r="I40" s="1">
        <v>2016</v>
      </c>
      <c r="J40" s="1">
        <v>440603101</v>
      </c>
      <c r="K40" s="1">
        <f>_xlfn.DAYS(clean_data[[#This Row],[Ship Date]],clean_data[[#This Row],[Order Date]])</f>
        <v>39</v>
      </c>
      <c r="L40" s="9">
        <v>42628</v>
      </c>
      <c r="M40" s="4">
        <v>3104</v>
      </c>
      <c r="N40" s="13">
        <v>81.73</v>
      </c>
      <c r="O40" s="13">
        <v>56.67</v>
      </c>
      <c r="P40" s="13">
        <v>253689.92</v>
      </c>
      <c r="Q40" s="13">
        <v>175903.68</v>
      </c>
      <c r="R40" s="13">
        <v>77786.240000000005</v>
      </c>
      <c r="S40" s="54"/>
      <c r="T40" s="54"/>
      <c r="Z40" s="1"/>
      <c r="AA40" s="1"/>
      <c r="XFB40"/>
      <c r="XFC40"/>
    </row>
    <row r="41" spans="2:27 16382:16383" ht="21" customHeight="1">
      <c r="B41" s="10" t="s">
        <v>31</v>
      </c>
      <c r="C41" s="10" t="s">
        <v>73</v>
      </c>
      <c r="D41" s="10" t="s">
        <v>36</v>
      </c>
      <c r="E41" s="10" t="s">
        <v>21</v>
      </c>
      <c r="F41" s="10" t="s">
        <v>232</v>
      </c>
      <c r="G41" s="11">
        <v>42851</v>
      </c>
      <c r="H41" s="12" t="s">
        <v>239</v>
      </c>
      <c r="I41" s="10">
        <v>2017</v>
      </c>
      <c r="J41" s="10">
        <v>629547774</v>
      </c>
      <c r="K41" s="10">
        <f>_xlfn.DAYS(clean_data[[#This Row],[Ship Date]],clean_data[[#This Row],[Order Date]])</f>
        <v>7</v>
      </c>
      <c r="L41" s="11">
        <v>42858</v>
      </c>
      <c r="M41" s="14">
        <v>6031</v>
      </c>
      <c r="N41" s="15">
        <v>109.28</v>
      </c>
      <c r="O41" s="15">
        <v>35.840000000000003</v>
      </c>
      <c r="P41" s="15">
        <v>659067.68000000005</v>
      </c>
      <c r="Q41" s="15">
        <v>216151.04000000001</v>
      </c>
      <c r="R41" s="15">
        <v>442916.64</v>
      </c>
      <c r="S41" s="54"/>
      <c r="T41" s="54"/>
      <c r="Z41" s="1"/>
      <c r="AA41" s="1"/>
      <c r="XFB41"/>
      <c r="XFC41"/>
    </row>
    <row r="42" spans="2:27 16382:16383" ht="21" customHeight="1">
      <c r="B42" s="1" t="s">
        <v>23</v>
      </c>
      <c r="C42" s="1" t="s">
        <v>74</v>
      </c>
      <c r="D42" s="1" t="s">
        <v>50</v>
      </c>
      <c r="E42" s="1" t="s">
        <v>17</v>
      </c>
      <c r="F42" s="1" t="s">
        <v>232</v>
      </c>
      <c r="G42" s="9">
        <v>41719</v>
      </c>
      <c r="H42" s="2" t="s">
        <v>236</v>
      </c>
      <c r="I42" s="1">
        <v>2014</v>
      </c>
      <c r="J42" s="1">
        <v>169378983</v>
      </c>
      <c r="K42" s="1">
        <f>_xlfn.DAYS(clean_data[[#This Row],[Ship Date]],clean_data[[#This Row],[Order Date]])</f>
        <v>20</v>
      </c>
      <c r="L42" s="9">
        <v>41739</v>
      </c>
      <c r="M42" s="4">
        <v>1860</v>
      </c>
      <c r="N42" s="13">
        <v>421.89</v>
      </c>
      <c r="O42" s="13">
        <v>364.69</v>
      </c>
      <c r="P42" s="13">
        <v>784715.4</v>
      </c>
      <c r="Q42" s="13">
        <v>678323.4</v>
      </c>
      <c r="R42" s="13">
        <v>106392</v>
      </c>
      <c r="S42" s="54"/>
      <c r="T42" s="54"/>
      <c r="Z42" s="1"/>
      <c r="AA42" s="1"/>
      <c r="XFB42"/>
      <c r="XFC42"/>
    </row>
    <row r="43" spans="2:27 16382:16383" ht="21" customHeight="1">
      <c r="B43" s="10" t="s">
        <v>31</v>
      </c>
      <c r="C43" s="10" t="s">
        <v>61</v>
      </c>
      <c r="D43" s="10" t="s">
        <v>33</v>
      </c>
      <c r="E43" s="10" t="s">
        <v>21</v>
      </c>
      <c r="F43" s="10" t="s">
        <v>232</v>
      </c>
      <c r="G43" s="11">
        <v>41672</v>
      </c>
      <c r="H43" s="12" t="s">
        <v>242</v>
      </c>
      <c r="I43" s="10">
        <v>2014</v>
      </c>
      <c r="J43" s="10">
        <v>688270556</v>
      </c>
      <c r="K43" s="10">
        <f>_xlfn.DAYS(clean_data[[#This Row],[Ship Date]],clean_data[[#This Row],[Order Date]])</f>
        <v>30</v>
      </c>
      <c r="L43" s="11">
        <v>41702</v>
      </c>
      <c r="M43" s="14">
        <v>3407</v>
      </c>
      <c r="N43" s="15">
        <v>81.73</v>
      </c>
      <c r="O43" s="15">
        <v>56.67</v>
      </c>
      <c r="P43" s="15">
        <v>278454.11</v>
      </c>
      <c r="Q43" s="15">
        <v>193074.69</v>
      </c>
      <c r="R43" s="15">
        <v>85379.42</v>
      </c>
      <c r="S43" s="54"/>
      <c r="T43" s="54"/>
      <c r="Z43" s="1"/>
      <c r="AA43" s="1"/>
      <c r="XFB43"/>
      <c r="XFC43"/>
    </row>
    <row r="44" spans="2:27 16382:16383" ht="21" customHeight="1">
      <c r="B44" s="1" t="s">
        <v>26</v>
      </c>
      <c r="C44" s="1" t="s">
        <v>75</v>
      </c>
      <c r="D44" s="1" t="s">
        <v>50</v>
      </c>
      <c r="E44" s="1" t="s">
        <v>17</v>
      </c>
      <c r="F44" s="1" t="s">
        <v>232</v>
      </c>
      <c r="G44" s="9">
        <v>42815</v>
      </c>
      <c r="H44" s="2" t="s">
        <v>236</v>
      </c>
      <c r="I44" s="1">
        <v>2017</v>
      </c>
      <c r="J44" s="1">
        <v>734708821</v>
      </c>
      <c r="K44" s="1">
        <f>_xlfn.DAYS(clean_data[[#This Row],[Ship Date]],clean_data[[#This Row],[Order Date]])</f>
        <v>3</v>
      </c>
      <c r="L44" s="9">
        <v>42818</v>
      </c>
      <c r="M44" s="4">
        <v>5522</v>
      </c>
      <c r="N44" s="13">
        <v>421.89</v>
      </c>
      <c r="O44" s="13">
        <v>364.69</v>
      </c>
      <c r="P44" s="13">
        <v>2329676.58</v>
      </c>
      <c r="Q44" s="13">
        <v>2013818.18</v>
      </c>
      <c r="R44" s="13">
        <v>315858.40000000002</v>
      </c>
      <c r="S44" s="54"/>
      <c r="T44" s="54"/>
      <c r="Z44" s="1"/>
      <c r="AA44" s="1"/>
      <c r="XFB44"/>
      <c r="XFC44"/>
    </row>
    <row r="45" spans="2:27 16382:16383" ht="21" customHeight="1">
      <c r="B45" s="10" t="s">
        <v>26</v>
      </c>
      <c r="C45" s="10" t="s">
        <v>76</v>
      </c>
      <c r="D45" s="10" t="s">
        <v>20</v>
      </c>
      <c r="E45" s="10" t="s">
        <v>17</v>
      </c>
      <c r="F45" s="10" t="s">
        <v>229</v>
      </c>
      <c r="G45" s="11">
        <v>41492</v>
      </c>
      <c r="H45" s="12" t="s">
        <v>238</v>
      </c>
      <c r="I45" s="10">
        <v>2013</v>
      </c>
      <c r="J45" s="10">
        <v>727492606</v>
      </c>
      <c r="K45" s="10">
        <f>_xlfn.DAYS(clean_data[[#This Row],[Ship Date]],clean_data[[#This Row],[Order Date]])</f>
        <v>47</v>
      </c>
      <c r="L45" s="11">
        <v>41539</v>
      </c>
      <c r="M45" s="14">
        <v>84</v>
      </c>
      <c r="N45" s="15">
        <v>152.58000000000001</v>
      </c>
      <c r="O45" s="15">
        <v>97.44</v>
      </c>
      <c r="P45" s="15">
        <v>12816.72</v>
      </c>
      <c r="Q45" s="15">
        <v>8184.96</v>
      </c>
      <c r="R45" s="15">
        <v>4631.76</v>
      </c>
      <c r="S45" s="54"/>
      <c r="T45" s="54"/>
      <c r="Z45" s="1"/>
      <c r="AA45" s="1"/>
      <c r="XFB45"/>
      <c r="XFC45"/>
    </row>
    <row r="46" spans="2:27 16382:16383" ht="21" customHeight="1">
      <c r="B46" s="1" t="s">
        <v>31</v>
      </c>
      <c r="C46" s="1" t="s">
        <v>57</v>
      </c>
      <c r="D46" s="1" t="s">
        <v>16</v>
      </c>
      <c r="E46" s="1" t="s">
        <v>21</v>
      </c>
      <c r="F46" s="1" t="s">
        <v>227</v>
      </c>
      <c r="G46" s="9">
        <v>42734</v>
      </c>
      <c r="H46" s="2" t="s">
        <v>228</v>
      </c>
      <c r="I46" s="1">
        <v>2016</v>
      </c>
      <c r="J46" s="1">
        <v>705733239</v>
      </c>
      <c r="K46" s="1">
        <f>_xlfn.DAYS(clean_data[[#This Row],[Ship Date]],clean_data[[#This Row],[Order Date]])</f>
        <v>26</v>
      </c>
      <c r="L46" s="9">
        <v>42760</v>
      </c>
      <c r="M46" s="4">
        <v>1003</v>
      </c>
      <c r="N46" s="13">
        <v>255.28</v>
      </c>
      <c r="O46" s="13">
        <v>159.41999999999999</v>
      </c>
      <c r="P46" s="13">
        <v>256045.84</v>
      </c>
      <c r="Q46" s="13">
        <v>159898.26</v>
      </c>
      <c r="R46" s="13">
        <v>96147.58</v>
      </c>
      <c r="S46" s="54"/>
      <c r="T46" s="54"/>
      <c r="Z46" s="1"/>
      <c r="AA46" s="1"/>
      <c r="XFB46"/>
      <c r="XFC46"/>
    </row>
    <row r="47" spans="2:27 16382:16383" ht="21" customHeight="1">
      <c r="B47" s="10" t="s">
        <v>40</v>
      </c>
      <c r="C47" s="10" t="s">
        <v>77</v>
      </c>
      <c r="D47" s="10" t="s">
        <v>43</v>
      </c>
      <c r="E47" s="10" t="s">
        <v>21</v>
      </c>
      <c r="F47" s="10" t="s">
        <v>229</v>
      </c>
      <c r="G47" s="11">
        <v>42280</v>
      </c>
      <c r="H47" s="12" t="s">
        <v>237</v>
      </c>
      <c r="I47" s="10">
        <v>2015</v>
      </c>
      <c r="J47" s="10">
        <v>778854548</v>
      </c>
      <c r="K47" s="10">
        <f>_xlfn.DAYS(clean_data[[#This Row],[Ship Date]],clean_data[[#This Row],[Order Date]])</f>
        <v>0</v>
      </c>
      <c r="L47" s="11">
        <v>42280</v>
      </c>
      <c r="M47" s="14">
        <v>9224</v>
      </c>
      <c r="N47" s="15">
        <v>651.21</v>
      </c>
      <c r="O47" s="15">
        <v>524.96</v>
      </c>
      <c r="P47" s="15">
        <v>6006761.04</v>
      </c>
      <c r="Q47" s="15">
        <v>4842231.04</v>
      </c>
      <c r="R47" s="15">
        <v>1164530</v>
      </c>
      <c r="S47" s="54"/>
      <c r="T47" s="54"/>
      <c r="Z47" s="1"/>
      <c r="AA47" s="1"/>
      <c r="XFB47"/>
      <c r="XFC47"/>
    </row>
    <row r="48" spans="2:27 16382:16383" ht="21" customHeight="1">
      <c r="B48" s="1" t="s">
        <v>40</v>
      </c>
      <c r="C48" s="1" t="s">
        <v>78</v>
      </c>
      <c r="D48" s="1" t="s">
        <v>45</v>
      </c>
      <c r="E48" s="1" t="s">
        <v>21</v>
      </c>
      <c r="F48" s="1" t="s">
        <v>227</v>
      </c>
      <c r="G48" s="9">
        <v>41789</v>
      </c>
      <c r="H48" s="2" t="s">
        <v>233</v>
      </c>
      <c r="I48" s="1">
        <v>2014</v>
      </c>
      <c r="J48" s="1">
        <v>676592862</v>
      </c>
      <c r="K48" s="1">
        <f>_xlfn.DAYS(clean_data[[#This Row],[Ship Date]],clean_data[[#This Row],[Order Date]])</f>
        <v>40</v>
      </c>
      <c r="L48" s="9">
        <v>41829</v>
      </c>
      <c r="M48" s="4">
        <v>7718</v>
      </c>
      <c r="N48" s="13">
        <v>437.2</v>
      </c>
      <c r="O48" s="13">
        <v>263.33</v>
      </c>
      <c r="P48" s="13">
        <v>3374309.6</v>
      </c>
      <c r="Q48" s="13">
        <v>2032380.94</v>
      </c>
      <c r="R48" s="13">
        <v>1341928.6599999999</v>
      </c>
      <c r="S48" s="54"/>
      <c r="T48" s="54"/>
      <c r="Z48" s="1"/>
      <c r="AA48" s="1"/>
      <c r="XFB48"/>
      <c r="XFC48"/>
    </row>
    <row r="49" spans="2:27 16382:16383" ht="21" customHeight="1">
      <c r="B49" s="10" t="s">
        <v>31</v>
      </c>
      <c r="C49" s="10" t="s">
        <v>49</v>
      </c>
      <c r="D49" s="10" t="s">
        <v>79</v>
      </c>
      <c r="E49" s="10" t="s">
        <v>21</v>
      </c>
      <c r="F49" s="10" t="s">
        <v>227</v>
      </c>
      <c r="G49" s="11">
        <v>41927</v>
      </c>
      <c r="H49" s="12" t="s">
        <v>237</v>
      </c>
      <c r="I49" s="10">
        <v>2014</v>
      </c>
      <c r="J49" s="10">
        <v>198997008</v>
      </c>
      <c r="K49" s="10">
        <f>_xlfn.DAYS(clean_data[[#This Row],[Ship Date]],clean_data[[#This Row],[Order Date]])</f>
        <v>1</v>
      </c>
      <c r="L49" s="11">
        <v>41928</v>
      </c>
      <c r="M49" s="14">
        <v>6492</v>
      </c>
      <c r="N49" s="15">
        <v>668.27</v>
      </c>
      <c r="O49" s="15">
        <v>502.54</v>
      </c>
      <c r="P49" s="15">
        <v>4338408.84</v>
      </c>
      <c r="Q49" s="15">
        <v>3262489.68</v>
      </c>
      <c r="R49" s="15">
        <v>1075919.1599999999</v>
      </c>
      <c r="S49" s="54"/>
      <c r="T49" s="54"/>
      <c r="Z49" s="1"/>
      <c r="AA49" s="1"/>
      <c r="XFB49"/>
      <c r="XFC49"/>
    </row>
    <row r="50" spans="2:27 16382:16383" ht="21" customHeight="1">
      <c r="B50" s="1" t="s">
        <v>23</v>
      </c>
      <c r="C50" s="1" t="s">
        <v>80</v>
      </c>
      <c r="D50" s="1" t="s">
        <v>25</v>
      </c>
      <c r="E50" s="1" t="s">
        <v>17</v>
      </c>
      <c r="F50" s="1" t="s">
        <v>235</v>
      </c>
      <c r="G50" s="9">
        <v>40984</v>
      </c>
      <c r="H50" s="2" t="s">
        <v>236</v>
      </c>
      <c r="I50" s="1">
        <v>2012</v>
      </c>
      <c r="J50" s="1">
        <v>566428315</v>
      </c>
      <c r="K50" s="1">
        <f>_xlfn.DAYS(clean_data[[#This Row],[Ship Date]],clean_data[[#This Row],[Order Date]])</f>
        <v>7</v>
      </c>
      <c r="L50" s="9">
        <v>40991</v>
      </c>
      <c r="M50" s="4">
        <v>7581</v>
      </c>
      <c r="N50" s="13">
        <v>47.45</v>
      </c>
      <c r="O50" s="13">
        <v>31.79</v>
      </c>
      <c r="P50" s="13">
        <v>359718.45</v>
      </c>
      <c r="Q50" s="13">
        <v>240999.99</v>
      </c>
      <c r="R50" s="13">
        <v>118718.46</v>
      </c>
      <c r="S50" s="54"/>
      <c r="T50" s="54"/>
      <c r="Z50" s="1"/>
      <c r="AA50" s="1"/>
      <c r="XFB50"/>
      <c r="XFC50"/>
    </row>
    <row r="51" spans="2:27 16382:16383" ht="21" customHeight="1">
      <c r="B51" s="10" t="s">
        <v>26</v>
      </c>
      <c r="C51" s="10" t="s">
        <v>81</v>
      </c>
      <c r="D51" s="10" t="s">
        <v>16</v>
      </c>
      <c r="E51" s="10" t="s">
        <v>17</v>
      </c>
      <c r="F51" s="10" t="s">
        <v>227</v>
      </c>
      <c r="G51" s="11">
        <v>41786</v>
      </c>
      <c r="H51" s="12" t="s">
        <v>233</v>
      </c>
      <c r="I51" s="10">
        <v>2014</v>
      </c>
      <c r="J51" s="10">
        <v>369560611</v>
      </c>
      <c r="K51" s="10">
        <f>_xlfn.DAYS(clean_data[[#This Row],[Ship Date]],clean_data[[#This Row],[Order Date]])</f>
        <v>17</v>
      </c>
      <c r="L51" s="11">
        <v>41803</v>
      </c>
      <c r="M51" s="14">
        <v>52</v>
      </c>
      <c r="N51" s="15">
        <v>255.28</v>
      </c>
      <c r="O51" s="15">
        <v>159.41999999999999</v>
      </c>
      <c r="P51" s="15">
        <v>13274.56</v>
      </c>
      <c r="Q51" s="15">
        <v>8289.84</v>
      </c>
      <c r="R51" s="15">
        <v>4984.72</v>
      </c>
      <c r="S51" s="54"/>
      <c r="T51" s="54"/>
      <c r="Z51" s="1"/>
      <c r="AA51" s="1"/>
      <c r="XFB51"/>
      <c r="XFC51"/>
    </row>
    <row r="52" spans="2:27 16382:16383" ht="21" customHeight="1">
      <c r="B52" s="1" t="s">
        <v>23</v>
      </c>
      <c r="C52" s="1" t="s">
        <v>82</v>
      </c>
      <c r="D52" s="1" t="s">
        <v>20</v>
      </c>
      <c r="E52" s="1" t="s">
        <v>17</v>
      </c>
      <c r="F52" s="1" t="s">
        <v>227</v>
      </c>
      <c r="G52" s="9">
        <v>42016</v>
      </c>
      <c r="H52" s="2" t="s">
        <v>240</v>
      </c>
      <c r="I52" s="1">
        <v>2015</v>
      </c>
      <c r="J52" s="1">
        <v>519380223</v>
      </c>
      <c r="K52" s="1">
        <f>_xlfn.DAYS(clean_data[[#This Row],[Ship Date]],clean_data[[#This Row],[Order Date]])</f>
        <v>5</v>
      </c>
      <c r="L52" s="9">
        <v>42021</v>
      </c>
      <c r="M52" s="4">
        <v>5005</v>
      </c>
      <c r="N52" s="13">
        <v>152.58000000000001</v>
      </c>
      <c r="O52" s="13">
        <v>97.44</v>
      </c>
      <c r="P52" s="13">
        <v>763662.9</v>
      </c>
      <c r="Q52" s="13">
        <v>487687.2</v>
      </c>
      <c r="R52" s="13">
        <v>275975.7</v>
      </c>
      <c r="S52" s="54"/>
      <c r="T52" s="54"/>
      <c r="Z52" s="1"/>
      <c r="AA52" s="1"/>
      <c r="XFB52"/>
      <c r="XFC52"/>
    </row>
    <row r="53" spans="2:27 16382:16383" ht="21" customHeight="1">
      <c r="B53" s="10" t="s">
        <v>26</v>
      </c>
      <c r="C53" s="10" t="s">
        <v>75</v>
      </c>
      <c r="D53" s="10" t="s">
        <v>43</v>
      </c>
      <c r="E53" s="10" t="s">
        <v>17</v>
      </c>
      <c r="F53" s="10" t="s">
        <v>235</v>
      </c>
      <c r="G53" s="11">
        <v>41131</v>
      </c>
      <c r="H53" s="12" t="s">
        <v>238</v>
      </c>
      <c r="I53" s="10">
        <v>2012</v>
      </c>
      <c r="J53" s="10">
        <v>197185981</v>
      </c>
      <c r="K53" s="10">
        <f>_xlfn.DAYS(clean_data[[#This Row],[Ship Date]],clean_data[[#This Row],[Order Date]])</f>
        <v>32</v>
      </c>
      <c r="L53" s="11">
        <v>41163</v>
      </c>
      <c r="M53" s="14">
        <v>568</v>
      </c>
      <c r="N53" s="15">
        <v>651.21</v>
      </c>
      <c r="O53" s="15">
        <v>524.96</v>
      </c>
      <c r="P53" s="15">
        <v>369887.28</v>
      </c>
      <c r="Q53" s="15">
        <v>298177.28000000003</v>
      </c>
      <c r="R53" s="15">
        <v>71710</v>
      </c>
      <c r="S53" s="54"/>
      <c r="T53" s="54"/>
      <c r="Z53" s="1"/>
      <c r="AA53" s="1"/>
      <c r="XFB53"/>
      <c r="XFC53"/>
    </row>
    <row r="54" spans="2:27 16382:16383" ht="21" customHeight="1">
      <c r="B54" s="1" t="s">
        <v>23</v>
      </c>
      <c r="C54" s="1" t="s">
        <v>83</v>
      </c>
      <c r="D54" s="1" t="s">
        <v>43</v>
      </c>
      <c r="E54" s="1" t="s">
        <v>17</v>
      </c>
      <c r="F54" s="1" t="s">
        <v>235</v>
      </c>
      <c r="G54" s="9">
        <v>41742</v>
      </c>
      <c r="H54" s="2" t="s">
        <v>239</v>
      </c>
      <c r="I54" s="1">
        <v>2014</v>
      </c>
      <c r="J54" s="1">
        <v>904589211</v>
      </c>
      <c r="K54" s="1">
        <f>_xlfn.DAYS(clean_data[[#This Row],[Ship Date]],clean_data[[#This Row],[Order Date]])</f>
        <v>21</v>
      </c>
      <c r="L54" s="9">
        <v>41763</v>
      </c>
      <c r="M54" s="4">
        <v>6905</v>
      </c>
      <c r="N54" s="13">
        <v>651.21</v>
      </c>
      <c r="O54" s="13">
        <v>524.96</v>
      </c>
      <c r="P54" s="13">
        <v>4496605.05</v>
      </c>
      <c r="Q54" s="13">
        <v>3624848.8</v>
      </c>
      <c r="R54" s="13">
        <v>871756.25</v>
      </c>
      <c r="S54" s="54"/>
      <c r="T54" s="54"/>
      <c r="Z54" s="1"/>
      <c r="AA54" s="1"/>
      <c r="XFB54"/>
      <c r="XFC54"/>
    </row>
    <row r="55" spans="2:27 16382:16383" ht="21" customHeight="1">
      <c r="B55" s="10" t="s">
        <v>34</v>
      </c>
      <c r="C55" s="10" t="s">
        <v>60</v>
      </c>
      <c r="D55" s="10" t="s">
        <v>79</v>
      </c>
      <c r="E55" s="10" t="s">
        <v>21</v>
      </c>
      <c r="F55" s="10" t="s">
        <v>235</v>
      </c>
      <c r="G55" s="11">
        <v>42697</v>
      </c>
      <c r="H55" s="12" t="s">
        <v>234</v>
      </c>
      <c r="I55" s="10">
        <v>2016</v>
      </c>
      <c r="J55" s="10">
        <v>613513743</v>
      </c>
      <c r="K55" s="10">
        <f>_xlfn.DAYS(clean_data[[#This Row],[Ship Date]],clean_data[[#This Row],[Order Date]])</f>
        <v>38</v>
      </c>
      <c r="L55" s="11">
        <v>42735</v>
      </c>
      <c r="M55" s="14">
        <v>1205</v>
      </c>
      <c r="N55" s="15">
        <v>668.27</v>
      </c>
      <c r="O55" s="15">
        <v>502.54</v>
      </c>
      <c r="P55" s="15">
        <v>805265.35</v>
      </c>
      <c r="Q55" s="15">
        <v>605560.69999999995</v>
      </c>
      <c r="R55" s="15">
        <v>199704.65</v>
      </c>
      <c r="S55" s="54"/>
      <c r="T55" s="54"/>
      <c r="Z55" s="1"/>
      <c r="AA55" s="1"/>
      <c r="XFB55"/>
      <c r="XFC55"/>
    </row>
    <row r="56" spans="2:27 16382:16383" ht="21" customHeight="1">
      <c r="B56" s="1" t="s">
        <v>34</v>
      </c>
      <c r="C56" s="1" t="s">
        <v>84</v>
      </c>
      <c r="D56" s="1" t="s">
        <v>36</v>
      </c>
      <c r="E56" s="1" t="s">
        <v>21</v>
      </c>
      <c r="F56" s="1" t="s">
        <v>227</v>
      </c>
      <c r="G56" s="9">
        <v>40473</v>
      </c>
      <c r="H56" s="2" t="s">
        <v>237</v>
      </c>
      <c r="I56" s="1">
        <v>2010</v>
      </c>
      <c r="J56" s="1">
        <v>516195905</v>
      </c>
      <c r="K56" s="1">
        <f>_xlfn.DAYS(clean_data[[#This Row],[Ship Date]],clean_data[[#This Row],[Order Date]])</f>
        <v>7</v>
      </c>
      <c r="L56" s="9">
        <v>40480</v>
      </c>
      <c r="M56" s="4">
        <v>2694</v>
      </c>
      <c r="N56" s="13">
        <v>109.28</v>
      </c>
      <c r="O56" s="13">
        <v>35.840000000000003</v>
      </c>
      <c r="P56" s="13">
        <v>294400.32</v>
      </c>
      <c r="Q56" s="13">
        <v>96552.960000000006</v>
      </c>
      <c r="R56" s="13">
        <v>197847.36</v>
      </c>
      <c r="S56" s="54"/>
      <c r="T56" s="54"/>
      <c r="Z56" s="1"/>
      <c r="AA56" s="1"/>
      <c r="XFB56"/>
      <c r="XFC56"/>
    </row>
    <row r="57" spans="2:27 16382:16383" ht="21" customHeight="1">
      <c r="B57" s="10" t="s">
        <v>26</v>
      </c>
      <c r="C57" s="10" t="s">
        <v>76</v>
      </c>
      <c r="D57" s="10" t="s">
        <v>71</v>
      </c>
      <c r="E57" s="10" t="s">
        <v>21</v>
      </c>
      <c r="F57" s="10" t="s">
        <v>235</v>
      </c>
      <c r="G57" s="11">
        <v>41611</v>
      </c>
      <c r="H57" s="12" t="s">
        <v>228</v>
      </c>
      <c r="I57" s="10">
        <v>2013</v>
      </c>
      <c r="J57" s="10">
        <v>975184524</v>
      </c>
      <c r="K57" s="10">
        <f>_xlfn.DAYS(clean_data[[#This Row],[Ship Date]],clean_data[[#This Row],[Order Date]])</f>
        <v>45</v>
      </c>
      <c r="L57" s="11">
        <v>41656</v>
      </c>
      <c r="M57" s="14">
        <v>7626</v>
      </c>
      <c r="N57" s="15">
        <v>154.06</v>
      </c>
      <c r="O57" s="15">
        <v>90.93</v>
      </c>
      <c r="P57" s="15">
        <v>1174861.56</v>
      </c>
      <c r="Q57" s="15">
        <v>693432.18</v>
      </c>
      <c r="R57" s="15">
        <v>481429.38</v>
      </c>
      <c r="S57" s="54"/>
      <c r="T57" s="54"/>
      <c r="Z57" s="1"/>
      <c r="AA57" s="1"/>
      <c r="XFB57"/>
      <c r="XFC57"/>
    </row>
    <row r="58" spans="2:27 16382:16383" ht="21" customHeight="1">
      <c r="B58" s="1" t="s">
        <v>34</v>
      </c>
      <c r="C58" s="1" t="s">
        <v>243</v>
      </c>
      <c r="D58" s="1" t="s">
        <v>36</v>
      </c>
      <c r="E58" s="1" t="s">
        <v>17</v>
      </c>
      <c r="F58" s="1" t="s">
        <v>227</v>
      </c>
      <c r="G58" s="9">
        <v>41981</v>
      </c>
      <c r="H58" s="2" t="s">
        <v>228</v>
      </c>
      <c r="I58" s="1">
        <v>2014</v>
      </c>
      <c r="J58" s="1">
        <v>173340928</v>
      </c>
      <c r="K58" s="1">
        <f>_xlfn.DAYS(clean_data[[#This Row],[Ship Date]],clean_data[[#This Row],[Order Date]])</f>
        <v>26</v>
      </c>
      <c r="L58" s="9">
        <v>42007</v>
      </c>
      <c r="M58" s="4">
        <v>4287</v>
      </c>
      <c r="N58" s="13">
        <v>109.28</v>
      </c>
      <c r="O58" s="13">
        <v>35.840000000000003</v>
      </c>
      <c r="P58" s="13">
        <v>468483.36</v>
      </c>
      <c r="Q58" s="13">
        <v>153646.07999999999</v>
      </c>
      <c r="R58" s="13">
        <v>314837.28000000003</v>
      </c>
      <c r="S58" s="54"/>
      <c r="T58" s="54"/>
      <c r="Z58" s="1"/>
      <c r="AA58" s="1"/>
      <c r="XFB58"/>
      <c r="XFC58"/>
    </row>
    <row r="59" spans="2:27 16382:16383" ht="21" customHeight="1">
      <c r="B59" s="10" t="s">
        <v>40</v>
      </c>
      <c r="C59" s="10" t="s">
        <v>86</v>
      </c>
      <c r="D59" s="10" t="s">
        <v>33</v>
      </c>
      <c r="E59" s="10" t="s">
        <v>21</v>
      </c>
      <c r="F59" s="10" t="s">
        <v>235</v>
      </c>
      <c r="G59" s="11">
        <v>41989</v>
      </c>
      <c r="H59" s="12" t="s">
        <v>228</v>
      </c>
      <c r="I59" s="10">
        <v>2014</v>
      </c>
      <c r="J59" s="10">
        <v>863838946</v>
      </c>
      <c r="K59" s="10">
        <f>_xlfn.DAYS(clean_data[[#This Row],[Ship Date]],clean_data[[#This Row],[Order Date]])</f>
        <v>20</v>
      </c>
      <c r="L59" s="11">
        <v>42009</v>
      </c>
      <c r="M59" s="14">
        <v>7995</v>
      </c>
      <c r="N59" s="15">
        <v>81.73</v>
      </c>
      <c r="O59" s="15">
        <v>56.67</v>
      </c>
      <c r="P59" s="15">
        <v>653431.35</v>
      </c>
      <c r="Q59" s="15">
        <v>453076.65</v>
      </c>
      <c r="R59" s="15">
        <v>200354.7</v>
      </c>
      <c r="S59" s="54"/>
      <c r="T59" s="54"/>
      <c r="Z59" s="1"/>
      <c r="AA59" s="1"/>
      <c r="XFB59"/>
      <c r="XFC59"/>
    </row>
    <row r="60" spans="2:27 16382:16383" ht="21" customHeight="1">
      <c r="B60" s="1" t="s">
        <v>26</v>
      </c>
      <c r="C60" s="1" t="s">
        <v>87</v>
      </c>
      <c r="D60" s="1" t="s">
        <v>28</v>
      </c>
      <c r="E60" s="1" t="s">
        <v>21</v>
      </c>
      <c r="F60" s="1" t="s">
        <v>232</v>
      </c>
      <c r="G60" s="9">
        <v>42431</v>
      </c>
      <c r="H60" s="2" t="s">
        <v>236</v>
      </c>
      <c r="I60" s="1">
        <v>2016</v>
      </c>
      <c r="J60" s="1">
        <v>920164906</v>
      </c>
      <c r="K60" s="1">
        <f>_xlfn.DAYS(clean_data[[#This Row],[Ship Date]],clean_data[[#This Row],[Order Date]])</f>
        <v>4</v>
      </c>
      <c r="L60" s="9">
        <v>42435</v>
      </c>
      <c r="M60" s="4">
        <v>6099</v>
      </c>
      <c r="N60" s="13">
        <v>205.7</v>
      </c>
      <c r="O60" s="13">
        <v>117.11</v>
      </c>
      <c r="P60" s="13">
        <v>1254564.3</v>
      </c>
      <c r="Q60" s="13">
        <v>714253.89</v>
      </c>
      <c r="R60" s="13">
        <v>540310.41</v>
      </c>
      <c r="S60" s="54"/>
      <c r="T60" s="54"/>
      <c r="Z60" s="1"/>
      <c r="AA60" s="1"/>
      <c r="XFB60"/>
      <c r="XFC60"/>
    </row>
    <row r="61" spans="2:27 16382:16383" ht="21" customHeight="1">
      <c r="B61" s="10" t="s">
        <v>14</v>
      </c>
      <c r="C61" s="10" t="s">
        <v>88</v>
      </c>
      <c r="D61" s="10" t="s">
        <v>50</v>
      </c>
      <c r="E61" s="10" t="s">
        <v>17</v>
      </c>
      <c r="F61" s="10" t="s">
        <v>227</v>
      </c>
      <c r="G61" s="11">
        <v>40341</v>
      </c>
      <c r="H61" s="12" t="s">
        <v>241</v>
      </c>
      <c r="I61" s="10">
        <v>2010</v>
      </c>
      <c r="J61" s="10">
        <v>986117637</v>
      </c>
      <c r="K61" s="10">
        <f>_xlfn.DAYS(clean_data[[#This Row],[Ship Date]],clean_data[[#This Row],[Order Date]])</f>
        <v>48</v>
      </c>
      <c r="L61" s="11">
        <v>40389</v>
      </c>
      <c r="M61" s="14">
        <v>2977</v>
      </c>
      <c r="N61" s="15">
        <v>421.89</v>
      </c>
      <c r="O61" s="15">
        <v>364.69</v>
      </c>
      <c r="P61" s="15">
        <v>1255966.53</v>
      </c>
      <c r="Q61" s="15">
        <v>1085682.1299999999</v>
      </c>
      <c r="R61" s="15">
        <v>170284.4</v>
      </c>
      <c r="S61" s="54"/>
      <c r="T61" s="54"/>
      <c r="Z61" s="1"/>
      <c r="AA61" s="1"/>
      <c r="XFB61"/>
      <c r="XFC61"/>
    </row>
    <row r="62" spans="2:27 16382:16383" ht="21" customHeight="1">
      <c r="B62" s="1" t="s">
        <v>31</v>
      </c>
      <c r="C62" s="1" t="s">
        <v>89</v>
      </c>
      <c r="D62" s="1" t="s">
        <v>28</v>
      </c>
      <c r="E62" s="1" t="s">
        <v>17</v>
      </c>
      <c r="F62" s="1" t="s">
        <v>232</v>
      </c>
      <c r="G62" s="9">
        <v>41443</v>
      </c>
      <c r="H62" s="2" t="s">
        <v>241</v>
      </c>
      <c r="I62" s="1">
        <v>2013</v>
      </c>
      <c r="J62" s="1">
        <v>425808465</v>
      </c>
      <c r="K62" s="1">
        <f>_xlfn.DAYS(clean_data[[#This Row],[Ship Date]],clean_data[[#This Row],[Order Date]])</f>
        <v>30</v>
      </c>
      <c r="L62" s="9">
        <v>41473</v>
      </c>
      <c r="M62" s="4">
        <v>5042</v>
      </c>
      <c r="N62" s="13">
        <v>205.7</v>
      </c>
      <c r="O62" s="13">
        <v>117.11</v>
      </c>
      <c r="P62" s="13">
        <v>1037139.4</v>
      </c>
      <c r="Q62" s="13">
        <v>590468.62</v>
      </c>
      <c r="R62" s="13">
        <v>446670.78</v>
      </c>
      <c r="S62" s="54"/>
      <c r="T62" s="54"/>
      <c r="Z62" s="1"/>
      <c r="AA62" s="1"/>
      <c r="XFB62"/>
      <c r="XFC62"/>
    </row>
    <row r="63" spans="2:27 16382:16383" ht="21" customHeight="1">
      <c r="B63" s="10" t="s">
        <v>14</v>
      </c>
      <c r="C63" s="10" t="s">
        <v>47</v>
      </c>
      <c r="D63" s="10" t="s">
        <v>25</v>
      </c>
      <c r="E63" s="10" t="s">
        <v>17</v>
      </c>
      <c r="F63" s="10" t="s">
        <v>232</v>
      </c>
      <c r="G63" s="11">
        <v>42167</v>
      </c>
      <c r="H63" s="12" t="s">
        <v>241</v>
      </c>
      <c r="I63" s="10">
        <v>2015</v>
      </c>
      <c r="J63" s="10">
        <v>473661220</v>
      </c>
      <c r="K63" s="10">
        <f>_xlfn.DAYS(clean_data[[#This Row],[Ship Date]],clean_data[[#This Row],[Order Date]])</f>
        <v>21</v>
      </c>
      <c r="L63" s="11">
        <v>42188</v>
      </c>
      <c r="M63" s="14">
        <v>5736</v>
      </c>
      <c r="N63" s="15">
        <v>47.45</v>
      </c>
      <c r="O63" s="15">
        <v>31.79</v>
      </c>
      <c r="P63" s="15">
        <v>272173.2</v>
      </c>
      <c r="Q63" s="15">
        <v>182347.44</v>
      </c>
      <c r="R63" s="15">
        <v>89825.76</v>
      </c>
      <c r="S63" s="54"/>
      <c r="T63" s="54"/>
      <c r="Z63" s="1"/>
      <c r="AA63" s="1"/>
      <c r="XFB63"/>
      <c r="XFC63"/>
    </row>
    <row r="64" spans="2:27 16382:16383" ht="21" customHeight="1">
      <c r="B64" s="1" t="s">
        <v>23</v>
      </c>
      <c r="C64" s="1" t="s">
        <v>38</v>
      </c>
      <c r="D64" s="1" t="s">
        <v>16</v>
      </c>
      <c r="E64" s="1" t="s">
        <v>17</v>
      </c>
      <c r="F64" s="1" t="s">
        <v>229</v>
      </c>
      <c r="G64" s="9">
        <v>42098</v>
      </c>
      <c r="H64" s="2" t="s">
        <v>239</v>
      </c>
      <c r="I64" s="1">
        <v>2015</v>
      </c>
      <c r="J64" s="1">
        <v>184412229</v>
      </c>
      <c r="K64" s="1">
        <f>_xlfn.DAYS(clean_data[[#This Row],[Ship Date]],clean_data[[#This Row],[Order Date]])</f>
        <v>3</v>
      </c>
      <c r="L64" s="9">
        <v>42101</v>
      </c>
      <c r="M64" s="4">
        <v>531</v>
      </c>
      <c r="N64" s="13">
        <v>255.28</v>
      </c>
      <c r="O64" s="13">
        <v>159.41999999999999</v>
      </c>
      <c r="P64" s="13">
        <v>135553.68</v>
      </c>
      <c r="Q64" s="13">
        <v>84652.02</v>
      </c>
      <c r="R64" s="13">
        <v>50901.66</v>
      </c>
      <c r="S64" s="54"/>
      <c r="T64" s="54"/>
      <c r="Z64" s="1"/>
      <c r="AA64" s="1"/>
      <c r="XFB64"/>
      <c r="XFC64"/>
    </row>
    <row r="65" spans="2:27 16382:16383" ht="21" customHeight="1">
      <c r="B65" s="10" t="s">
        <v>26</v>
      </c>
      <c r="C65" s="10" t="s">
        <v>90</v>
      </c>
      <c r="D65" s="10" t="s">
        <v>71</v>
      </c>
      <c r="E65" s="10" t="s">
        <v>21</v>
      </c>
      <c r="F65" s="10" t="s">
        <v>235</v>
      </c>
      <c r="G65" s="11">
        <v>42594</v>
      </c>
      <c r="H65" s="12" t="s">
        <v>238</v>
      </c>
      <c r="I65" s="10">
        <v>2016</v>
      </c>
      <c r="J65" s="10">
        <v>483110320</v>
      </c>
      <c r="K65" s="10">
        <f>_xlfn.DAYS(clean_data[[#This Row],[Ship Date]],clean_data[[#This Row],[Order Date]])</f>
        <v>49</v>
      </c>
      <c r="L65" s="11">
        <v>42643</v>
      </c>
      <c r="M65" s="14">
        <v>1934</v>
      </c>
      <c r="N65" s="15">
        <v>154.06</v>
      </c>
      <c r="O65" s="15">
        <v>90.93</v>
      </c>
      <c r="P65" s="15">
        <v>297952.03999999998</v>
      </c>
      <c r="Q65" s="15">
        <v>175858.62</v>
      </c>
      <c r="R65" s="15">
        <v>122093.42</v>
      </c>
      <c r="S65" s="54"/>
      <c r="T65" s="54"/>
      <c r="Z65" s="1"/>
      <c r="AA65" s="1"/>
      <c r="XFB65"/>
      <c r="XFC65"/>
    </row>
    <row r="66" spans="2:27 16382:16383" ht="21" customHeight="1">
      <c r="B66" s="1" t="s">
        <v>14</v>
      </c>
      <c r="C66" s="1" t="s">
        <v>55</v>
      </c>
      <c r="D66" s="1" t="s">
        <v>79</v>
      </c>
      <c r="E66" s="1" t="s">
        <v>17</v>
      </c>
      <c r="F66" s="1" t="s">
        <v>235</v>
      </c>
      <c r="G66" s="9">
        <v>42635</v>
      </c>
      <c r="H66" s="2" t="s">
        <v>231</v>
      </c>
      <c r="I66" s="1">
        <v>2016</v>
      </c>
      <c r="J66" s="1">
        <v>115116822</v>
      </c>
      <c r="K66" s="1">
        <f>_xlfn.DAYS(clean_data[[#This Row],[Ship Date]],clean_data[[#This Row],[Order Date]])</f>
        <v>40</v>
      </c>
      <c r="L66" s="9">
        <v>42675</v>
      </c>
      <c r="M66" s="4">
        <v>4481</v>
      </c>
      <c r="N66" s="13">
        <v>668.27</v>
      </c>
      <c r="O66" s="13">
        <v>502.54</v>
      </c>
      <c r="P66" s="13">
        <v>2994517.87</v>
      </c>
      <c r="Q66" s="13">
        <v>2251881.7400000002</v>
      </c>
      <c r="R66" s="13">
        <v>742636.13</v>
      </c>
      <c r="S66" s="54"/>
      <c r="T66" s="54"/>
      <c r="Z66" s="1"/>
      <c r="AA66" s="1"/>
      <c r="XFB66"/>
      <c r="XFC66"/>
    </row>
    <row r="67" spans="2:27 16382:16383" ht="21" customHeight="1">
      <c r="B67" s="10" t="s">
        <v>31</v>
      </c>
      <c r="C67" s="10" t="s">
        <v>73</v>
      </c>
      <c r="D67" s="10" t="s">
        <v>16</v>
      </c>
      <c r="E67" s="10" t="s">
        <v>17</v>
      </c>
      <c r="F67" s="10" t="s">
        <v>227</v>
      </c>
      <c r="G67" s="11">
        <v>40207</v>
      </c>
      <c r="H67" s="12" t="s">
        <v>240</v>
      </c>
      <c r="I67" s="10">
        <v>2010</v>
      </c>
      <c r="J67" s="10">
        <v>596105563</v>
      </c>
      <c r="K67" s="10">
        <f>_xlfn.DAYS(clean_data[[#This Row],[Ship Date]],clean_data[[#This Row],[Order Date]])</f>
        <v>50</v>
      </c>
      <c r="L67" s="11">
        <v>40257</v>
      </c>
      <c r="M67" s="14">
        <v>9738</v>
      </c>
      <c r="N67" s="15">
        <v>255.28</v>
      </c>
      <c r="O67" s="15">
        <v>159.41999999999999</v>
      </c>
      <c r="P67" s="15">
        <v>2485916.64</v>
      </c>
      <c r="Q67" s="15">
        <v>1552431.96</v>
      </c>
      <c r="R67" s="15">
        <v>933484.68</v>
      </c>
      <c r="S67" s="54"/>
      <c r="T67" s="54"/>
      <c r="Z67" s="1"/>
      <c r="AA67" s="1"/>
      <c r="XFB67"/>
      <c r="XFC67"/>
    </row>
    <row r="68" spans="2:27 16382:16383" ht="21" customHeight="1">
      <c r="B68" s="1" t="s">
        <v>40</v>
      </c>
      <c r="C68" s="1" t="s">
        <v>91</v>
      </c>
      <c r="D68" s="1" t="s">
        <v>20</v>
      </c>
      <c r="E68" s="1" t="s">
        <v>17</v>
      </c>
      <c r="F68" s="1" t="s">
        <v>229</v>
      </c>
      <c r="G68" s="9">
        <v>41983</v>
      </c>
      <c r="H68" s="2" t="s">
        <v>228</v>
      </c>
      <c r="I68" s="1">
        <v>2014</v>
      </c>
      <c r="J68" s="1">
        <v>362062871</v>
      </c>
      <c r="K68" s="1">
        <f>_xlfn.DAYS(clean_data[[#This Row],[Ship Date]],clean_data[[#This Row],[Order Date]])</f>
        <v>13</v>
      </c>
      <c r="L68" s="9">
        <v>41996</v>
      </c>
      <c r="M68" s="4">
        <v>1304</v>
      </c>
      <c r="N68" s="13">
        <v>152.58000000000001</v>
      </c>
      <c r="O68" s="13">
        <v>97.44</v>
      </c>
      <c r="P68" s="13">
        <v>198964.32</v>
      </c>
      <c r="Q68" s="13">
        <v>127061.75999999999</v>
      </c>
      <c r="R68" s="13">
        <v>71902.559999999998</v>
      </c>
      <c r="S68" s="54"/>
      <c r="T68" s="54"/>
      <c r="Z68" s="1"/>
      <c r="AA68" s="1"/>
      <c r="XFB68"/>
      <c r="XFC68"/>
    </row>
    <row r="69" spans="2:27 16382:16383" ht="21" customHeight="1">
      <c r="B69" s="10" t="s">
        <v>40</v>
      </c>
      <c r="C69" s="10" t="s">
        <v>92</v>
      </c>
      <c r="D69" s="10" t="s">
        <v>25</v>
      </c>
      <c r="E69" s="10" t="s">
        <v>17</v>
      </c>
      <c r="F69" s="10" t="s">
        <v>235</v>
      </c>
      <c r="G69" s="11">
        <v>42579</v>
      </c>
      <c r="H69" s="12" t="s">
        <v>230</v>
      </c>
      <c r="I69" s="10">
        <v>2016</v>
      </c>
      <c r="J69" s="10">
        <v>619287574</v>
      </c>
      <c r="K69" s="10">
        <f>_xlfn.DAYS(clean_data[[#This Row],[Ship Date]],clean_data[[#This Row],[Order Date]])</f>
        <v>5</v>
      </c>
      <c r="L69" s="11">
        <v>42584</v>
      </c>
      <c r="M69" s="14">
        <v>9810</v>
      </c>
      <c r="N69" s="15">
        <v>47.45</v>
      </c>
      <c r="O69" s="15">
        <v>31.79</v>
      </c>
      <c r="P69" s="15">
        <v>465484.5</v>
      </c>
      <c r="Q69" s="15">
        <v>311859.90000000002</v>
      </c>
      <c r="R69" s="15">
        <v>153624.6</v>
      </c>
      <c r="S69" s="54"/>
      <c r="T69" s="54"/>
      <c r="Z69" s="1"/>
      <c r="AA69" s="1"/>
      <c r="XFB69"/>
      <c r="XFC69"/>
    </row>
    <row r="70" spans="2:27 16382:16383" ht="21" customHeight="1">
      <c r="B70" s="1" t="s">
        <v>14</v>
      </c>
      <c r="C70" s="1" t="s">
        <v>48</v>
      </c>
      <c r="D70" s="1" t="s">
        <v>36</v>
      </c>
      <c r="E70" s="1" t="s">
        <v>21</v>
      </c>
      <c r="F70" s="1" t="s">
        <v>235</v>
      </c>
      <c r="G70" s="9">
        <v>42531</v>
      </c>
      <c r="H70" s="2" t="s">
        <v>241</v>
      </c>
      <c r="I70" s="1">
        <v>2016</v>
      </c>
      <c r="J70" s="1">
        <v>394391000</v>
      </c>
      <c r="K70" s="1">
        <f>_xlfn.DAYS(clean_data[[#This Row],[Ship Date]],clean_data[[#This Row],[Order Date]])</f>
        <v>13</v>
      </c>
      <c r="L70" s="9">
        <v>42544</v>
      </c>
      <c r="M70" s="4">
        <v>7916</v>
      </c>
      <c r="N70" s="13">
        <v>109.28</v>
      </c>
      <c r="O70" s="13">
        <v>35.840000000000003</v>
      </c>
      <c r="P70" s="13">
        <v>865060.48</v>
      </c>
      <c r="Q70" s="13">
        <v>283709.44</v>
      </c>
      <c r="R70" s="13">
        <v>581351.04</v>
      </c>
      <c r="S70" s="54"/>
      <c r="T70" s="54"/>
      <c r="Z70" s="1"/>
      <c r="AA70" s="1"/>
      <c r="XFB70"/>
      <c r="XFC70"/>
    </row>
    <row r="71" spans="2:27 16382:16383" ht="21" customHeight="1">
      <c r="B71" s="10" t="s">
        <v>40</v>
      </c>
      <c r="C71" s="10" t="s">
        <v>93</v>
      </c>
      <c r="D71" s="10" t="s">
        <v>25</v>
      </c>
      <c r="E71" s="10" t="s">
        <v>17</v>
      </c>
      <c r="F71" s="10" t="s">
        <v>227</v>
      </c>
      <c r="G71" s="11">
        <v>41380</v>
      </c>
      <c r="H71" s="12" t="s">
        <v>239</v>
      </c>
      <c r="I71" s="10">
        <v>2013</v>
      </c>
      <c r="J71" s="10">
        <v>584296977</v>
      </c>
      <c r="K71" s="10">
        <f>_xlfn.DAYS(clean_data[[#This Row],[Ship Date]],clean_data[[#This Row],[Order Date]])</f>
        <v>12</v>
      </c>
      <c r="L71" s="11">
        <v>41392</v>
      </c>
      <c r="M71" s="14">
        <v>5315</v>
      </c>
      <c r="N71" s="15">
        <v>47.45</v>
      </c>
      <c r="O71" s="15">
        <v>31.79</v>
      </c>
      <c r="P71" s="15">
        <v>252196.75</v>
      </c>
      <c r="Q71" s="15">
        <v>168963.85</v>
      </c>
      <c r="R71" s="15">
        <v>83232.899999999994</v>
      </c>
      <c r="S71" s="54"/>
      <c r="T71" s="54"/>
      <c r="Z71" s="1"/>
      <c r="AA71" s="1"/>
      <c r="XFB71"/>
      <c r="XFC71"/>
    </row>
    <row r="72" spans="2:27 16382:16383" ht="21" customHeight="1">
      <c r="B72" s="1" t="s">
        <v>31</v>
      </c>
      <c r="C72" s="1" t="s">
        <v>57</v>
      </c>
      <c r="D72" s="1" t="s">
        <v>36</v>
      </c>
      <c r="E72" s="1" t="s">
        <v>21</v>
      </c>
      <c r="F72" s="1" t="s">
        <v>227</v>
      </c>
      <c r="G72" s="9">
        <v>41825</v>
      </c>
      <c r="H72" s="2" t="s">
        <v>230</v>
      </c>
      <c r="I72" s="1">
        <v>2014</v>
      </c>
      <c r="J72" s="1">
        <v>806241834</v>
      </c>
      <c r="K72" s="1">
        <f>_xlfn.DAYS(clean_data[[#This Row],[Ship Date]],clean_data[[#This Row],[Order Date]])</f>
        <v>41</v>
      </c>
      <c r="L72" s="9">
        <v>41866</v>
      </c>
      <c r="M72" s="4">
        <v>3730</v>
      </c>
      <c r="N72" s="13">
        <v>109.28</v>
      </c>
      <c r="O72" s="13">
        <v>35.840000000000003</v>
      </c>
      <c r="P72" s="13">
        <v>407614.4</v>
      </c>
      <c r="Q72" s="13">
        <v>133683.20000000001</v>
      </c>
      <c r="R72" s="13">
        <v>273931.2</v>
      </c>
      <c r="S72" s="54"/>
      <c r="T72" s="54"/>
      <c r="Z72" s="1"/>
      <c r="AA72" s="1"/>
      <c r="XFB72"/>
      <c r="XFC72"/>
    </row>
    <row r="73" spans="2:27 16382:16383" ht="21" customHeight="1">
      <c r="B73" s="10" t="s">
        <v>23</v>
      </c>
      <c r="C73" s="10" t="s">
        <v>94</v>
      </c>
      <c r="D73" s="10" t="s">
        <v>50</v>
      </c>
      <c r="E73" s="10" t="s">
        <v>21</v>
      </c>
      <c r="F73" s="10" t="s">
        <v>227</v>
      </c>
      <c r="G73" s="11">
        <v>42802</v>
      </c>
      <c r="H73" s="12" t="s">
        <v>236</v>
      </c>
      <c r="I73" s="10">
        <v>2017</v>
      </c>
      <c r="J73" s="10">
        <v>747774398</v>
      </c>
      <c r="K73" s="10">
        <f>_xlfn.DAYS(clean_data[[#This Row],[Ship Date]],clean_data[[#This Row],[Order Date]])</f>
        <v>26</v>
      </c>
      <c r="L73" s="11">
        <v>42828</v>
      </c>
      <c r="M73" s="14">
        <v>1916</v>
      </c>
      <c r="N73" s="15">
        <v>421.89</v>
      </c>
      <c r="O73" s="15">
        <v>364.69</v>
      </c>
      <c r="P73" s="15">
        <v>808341.24</v>
      </c>
      <c r="Q73" s="15">
        <v>698746.04</v>
      </c>
      <c r="R73" s="15">
        <v>109595.2</v>
      </c>
      <c r="S73" s="54"/>
      <c r="T73" s="54"/>
      <c r="Z73" s="1"/>
      <c r="AA73" s="1"/>
      <c r="XFB73"/>
      <c r="XFC73"/>
    </row>
    <row r="74" spans="2:27 16382:16383" ht="21" customHeight="1">
      <c r="B74" s="1" t="s">
        <v>14</v>
      </c>
      <c r="C74" s="1" t="s">
        <v>19</v>
      </c>
      <c r="D74" s="1" t="s">
        <v>50</v>
      </c>
      <c r="E74" s="1" t="s">
        <v>17</v>
      </c>
      <c r="F74" s="1" t="s">
        <v>235</v>
      </c>
      <c r="G74" s="9">
        <v>40871</v>
      </c>
      <c r="H74" s="2" t="s">
        <v>234</v>
      </c>
      <c r="I74" s="1">
        <v>2011</v>
      </c>
      <c r="J74" s="1">
        <v>616755998</v>
      </c>
      <c r="K74" s="1">
        <f>_xlfn.DAYS(clean_data[[#This Row],[Ship Date]],clean_data[[#This Row],[Order Date]])</f>
        <v>9</v>
      </c>
      <c r="L74" s="9">
        <v>40880</v>
      </c>
      <c r="M74" s="4">
        <v>660</v>
      </c>
      <c r="N74" s="13">
        <v>421.89</v>
      </c>
      <c r="O74" s="13">
        <v>364.69</v>
      </c>
      <c r="P74" s="13">
        <v>278447.40000000002</v>
      </c>
      <c r="Q74" s="13">
        <v>240695.4</v>
      </c>
      <c r="R74" s="13">
        <v>37752</v>
      </c>
      <c r="S74" s="54"/>
      <c r="T74" s="54"/>
      <c r="Z74" s="1"/>
      <c r="AA74" s="1"/>
      <c r="XFB74"/>
      <c r="XFC74"/>
    </row>
    <row r="75" spans="2:27 16382:16383" ht="21" customHeight="1">
      <c r="B75" s="10" t="s">
        <v>34</v>
      </c>
      <c r="C75" s="10" t="s">
        <v>95</v>
      </c>
      <c r="D75" s="10" t="s">
        <v>16</v>
      </c>
      <c r="E75" s="10" t="s">
        <v>21</v>
      </c>
      <c r="F75" s="10" t="s">
        <v>229</v>
      </c>
      <c r="G75" s="11">
        <v>42663</v>
      </c>
      <c r="H75" s="12" t="s">
        <v>237</v>
      </c>
      <c r="I75" s="10">
        <v>2016</v>
      </c>
      <c r="J75" s="10">
        <v>691360461</v>
      </c>
      <c r="K75" s="10">
        <f>_xlfn.DAYS(clean_data[[#This Row],[Ship Date]],clean_data[[#This Row],[Order Date]])</f>
        <v>18</v>
      </c>
      <c r="L75" s="11">
        <v>42681</v>
      </c>
      <c r="M75" s="14">
        <v>7779</v>
      </c>
      <c r="N75" s="15">
        <v>255.28</v>
      </c>
      <c r="O75" s="15">
        <v>159.41999999999999</v>
      </c>
      <c r="P75" s="15">
        <v>1985823.12</v>
      </c>
      <c r="Q75" s="15">
        <v>1240128.18</v>
      </c>
      <c r="R75" s="15">
        <v>745694.94</v>
      </c>
      <c r="S75" s="54"/>
      <c r="T75" s="54"/>
      <c r="Z75" s="1"/>
      <c r="AA75" s="1"/>
      <c r="XFB75"/>
      <c r="XFC75"/>
    </row>
    <row r="76" spans="2:27 16382:16383" ht="21" customHeight="1">
      <c r="B76" s="1" t="s">
        <v>14</v>
      </c>
      <c r="C76" s="1" t="s">
        <v>48</v>
      </c>
      <c r="D76" s="1" t="s">
        <v>25</v>
      </c>
      <c r="E76" s="1" t="s">
        <v>17</v>
      </c>
      <c r="F76" s="1" t="s">
        <v>229</v>
      </c>
      <c r="G76" s="9">
        <v>41365</v>
      </c>
      <c r="H76" s="2" t="s">
        <v>239</v>
      </c>
      <c r="I76" s="1">
        <v>2013</v>
      </c>
      <c r="J76" s="1">
        <v>870074117</v>
      </c>
      <c r="K76" s="1">
        <f>_xlfn.DAYS(clean_data[[#This Row],[Ship Date]],clean_data[[#This Row],[Order Date]])</f>
        <v>45</v>
      </c>
      <c r="L76" s="9">
        <v>41410</v>
      </c>
      <c r="M76" s="4">
        <v>3121</v>
      </c>
      <c r="N76" s="13">
        <v>47.45</v>
      </c>
      <c r="O76" s="13">
        <v>31.79</v>
      </c>
      <c r="P76" s="13">
        <v>148091.45000000001</v>
      </c>
      <c r="Q76" s="13">
        <v>99216.59</v>
      </c>
      <c r="R76" s="13">
        <v>48874.86</v>
      </c>
      <c r="S76" s="54"/>
      <c r="T76" s="54"/>
      <c r="Z76" s="1"/>
      <c r="AA76" s="1"/>
      <c r="XFB76"/>
      <c r="XFC76"/>
    </row>
    <row r="77" spans="2:27 16382:16383" ht="21" customHeight="1">
      <c r="B77" s="10" t="s">
        <v>31</v>
      </c>
      <c r="C77" s="10" t="s">
        <v>96</v>
      </c>
      <c r="D77" s="10" t="s">
        <v>43</v>
      </c>
      <c r="E77" s="10" t="s">
        <v>17</v>
      </c>
      <c r="F77" s="10" t="s">
        <v>235</v>
      </c>
      <c r="G77" s="11">
        <v>40238</v>
      </c>
      <c r="H77" s="12" t="s">
        <v>236</v>
      </c>
      <c r="I77" s="10">
        <v>2010</v>
      </c>
      <c r="J77" s="10">
        <v>221695792</v>
      </c>
      <c r="K77" s="10">
        <f>_xlfn.DAYS(clean_data[[#This Row],[Ship Date]],clean_data[[#This Row],[Order Date]])</f>
        <v>19</v>
      </c>
      <c r="L77" s="11">
        <v>40257</v>
      </c>
      <c r="M77" s="14">
        <v>3566</v>
      </c>
      <c r="N77" s="15">
        <v>651.21</v>
      </c>
      <c r="O77" s="15">
        <v>524.96</v>
      </c>
      <c r="P77" s="15">
        <v>2322214.86</v>
      </c>
      <c r="Q77" s="15">
        <v>1872007.36</v>
      </c>
      <c r="R77" s="15">
        <v>450207.5</v>
      </c>
      <c r="S77" s="54"/>
      <c r="T77" s="54"/>
      <c r="Z77" s="1"/>
      <c r="AA77" s="1"/>
      <c r="XFB77"/>
      <c r="XFC77"/>
    </row>
    <row r="78" spans="2:27 16382:16383" ht="21" customHeight="1">
      <c r="B78" s="1" t="s">
        <v>34</v>
      </c>
      <c r="C78" s="1" t="s">
        <v>66</v>
      </c>
      <c r="D78" s="1" t="s">
        <v>59</v>
      </c>
      <c r="E78" s="1" t="s">
        <v>17</v>
      </c>
      <c r="F78" s="1" t="s">
        <v>227</v>
      </c>
      <c r="G78" s="9">
        <v>42929</v>
      </c>
      <c r="H78" s="2" t="s">
        <v>230</v>
      </c>
      <c r="I78" s="1">
        <v>2017</v>
      </c>
      <c r="J78" s="1">
        <v>135336816</v>
      </c>
      <c r="K78" s="1">
        <f>_xlfn.DAYS(clean_data[[#This Row],[Ship Date]],clean_data[[#This Row],[Order Date]])</f>
        <v>35</v>
      </c>
      <c r="L78" s="9">
        <v>42964</v>
      </c>
      <c r="M78" s="4">
        <v>8026</v>
      </c>
      <c r="N78" s="13">
        <v>9.33</v>
      </c>
      <c r="O78" s="13">
        <v>6.92</v>
      </c>
      <c r="P78" s="13">
        <v>74882.58</v>
      </c>
      <c r="Q78" s="13">
        <v>55539.92</v>
      </c>
      <c r="R78" s="13">
        <v>19342.66</v>
      </c>
      <c r="S78" s="54"/>
      <c r="T78" s="54"/>
      <c r="Z78" s="1"/>
      <c r="AA78" s="1"/>
      <c r="XFB78"/>
      <c r="XFC78"/>
    </row>
    <row r="79" spans="2:27 16382:16383" ht="21" customHeight="1">
      <c r="B79" s="10" t="s">
        <v>34</v>
      </c>
      <c r="C79" s="10" t="s">
        <v>35</v>
      </c>
      <c r="D79" s="10" t="s">
        <v>43</v>
      </c>
      <c r="E79" s="10" t="s">
        <v>17</v>
      </c>
      <c r="F79" s="10" t="s">
        <v>232</v>
      </c>
      <c r="G79" s="11">
        <v>41028</v>
      </c>
      <c r="H79" s="12" t="s">
        <v>239</v>
      </c>
      <c r="I79" s="10">
        <v>2012</v>
      </c>
      <c r="J79" s="10">
        <v>270421016</v>
      </c>
      <c r="K79" s="10">
        <f>_xlfn.DAYS(clean_data[[#This Row],[Ship Date]],clean_data[[#This Row],[Order Date]])</f>
        <v>24</v>
      </c>
      <c r="L79" s="11">
        <v>41052</v>
      </c>
      <c r="M79" s="14">
        <v>2443</v>
      </c>
      <c r="N79" s="15">
        <v>651.21</v>
      </c>
      <c r="O79" s="15">
        <v>524.96</v>
      </c>
      <c r="P79" s="15">
        <v>1590906.03</v>
      </c>
      <c r="Q79" s="15">
        <v>1282477.28</v>
      </c>
      <c r="R79" s="15">
        <v>308428.75</v>
      </c>
      <c r="S79" s="54"/>
      <c r="T79" s="54"/>
      <c r="Z79" s="1"/>
      <c r="AA79" s="1"/>
      <c r="XFB79"/>
      <c r="XFC79"/>
    </row>
    <row r="80" spans="2:27 16382:16383" ht="21" customHeight="1">
      <c r="B80" s="1" t="s">
        <v>40</v>
      </c>
      <c r="C80" s="1" t="s">
        <v>97</v>
      </c>
      <c r="D80" s="1" t="s">
        <v>79</v>
      </c>
      <c r="E80" s="1" t="s">
        <v>17</v>
      </c>
      <c r="F80" s="1" t="s">
        <v>235</v>
      </c>
      <c r="G80" s="9">
        <v>40345</v>
      </c>
      <c r="H80" s="2" t="s">
        <v>241</v>
      </c>
      <c r="I80" s="1">
        <v>2010</v>
      </c>
      <c r="J80" s="1">
        <v>806684720</v>
      </c>
      <c r="K80" s="1">
        <f>_xlfn.DAYS(clean_data[[#This Row],[Ship Date]],clean_data[[#This Row],[Order Date]])</f>
        <v>32</v>
      </c>
      <c r="L80" s="9">
        <v>40377</v>
      </c>
      <c r="M80" s="4">
        <v>4790</v>
      </c>
      <c r="N80" s="13">
        <v>668.27</v>
      </c>
      <c r="O80" s="13">
        <v>502.54</v>
      </c>
      <c r="P80" s="13">
        <v>3201013.3</v>
      </c>
      <c r="Q80" s="13">
        <v>2407166.6</v>
      </c>
      <c r="R80" s="13">
        <v>793846.7</v>
      </c>
      <c r="S80" s="54"/>
      <c r="T80" s="54"/>
      <c r="Z80" s="1"/>
      <c r="AA80" s="1"/>
      <c r="XFB80"/>
      <c r="XFC80"/>
    </row>
    <row r="81" spans="2:27 16382:16383" ht="21" customHeight="1">
      <c r="B81" s="10" t="s">
        <v>23</v>
      </c>
      <c r="C81" s="10" t="s">
        <v>98</v>
      </c>
      <c r="D81" s="10" t="s">
        <v>79</v>
      </c>
      <c r="E81" s="10" t="s">
        <v>17</v>
      </c>
      <c r="F81" s="10" t="s">
        <v>227</v>
      </c>
      <c r="G81" s="11">
        <v>42926</v>
      </c>
      <c r="H81" s="12" t="s">
        <v>230</v>
      </c>
      <c r="I81" s="10">
        <v>2017</v>
      </c>
      <c r="J81" s="10">
        <v>194176757</v>
      </c>
      <c r="K81" s="10">
        <f>_xlfn.DAYS(clean_data[[#This Row],[Ship Date]],clean_data[[#This Row],[Order Date]])</f>
        <v>41</v>
      </c>
      <c r="L81" s="11">
        <v>42967</v>
      </c>
      <c r="M81" s="14">
        <v>72</v>
      </c>
      <c r="N81" s="15">
        <v>668.27</v>
      </c>
      <c r="O81" s="15">
        <v>502.54</v>
      </c>
      <c r="P81" s="15">
        <v>48115.44</v>
      </c>
      <c r="Q81" s="15">
        <v>36182.879999999997</v>
      </c>
      <c r="R81" s="15">
        <v>11932.56</v>
      </c>
      <c r="S81" s="54"/>
      <c r="T81" s="54"/>
      <c r="Z81" s="1"/>
      <c r="AA81" s="1"/>
      <c r="XFB81"/>
      <c r="XFC81"/>
    </row>
    <row r="82" spans="2:27 16382:16383" ht="21" customHeight="1">
      <c r="B82" s="1" t="s">
        <v>31</v>
      </c>
      <c r="C82" s="1" t="s">
        <v>99</v>
      </c>
      <c r="D82" s="1" t="s">
        <v>16</v>
      </c>
      <c r="E82" s="1" t="s">
        <v>21</v>
      </c>
      <c r="F82" s="1" t="s">
        <v>235</v>
      </c>
      <c r="G82" s="9">
        <v>42914</v>
      </c>
      <c r="H82" s="2" t="s">
        <v>241</v>
      </c>
      <c r="I82" s="1">
        <v>2017</v>
      </c>
      <c r="J82" s="1">
        <v>103258454</v>
      </c>
      <c r="K82" s="1">
        <f>_xlfn.DAYS(clean_data[[#This Row],[Ship Date]],clean_data[[#This Row],[Order Date]])</f>
        <v>48</v>
      </c>
      <c r="L82" s="9">
        <v>42962</v>
      </c>
      <c r="M82" s="4">
        <v>5326</v>
      </c>
      <c r="N82" s="13">
        <v>255.28</v>
      </c>
      <c r="O82" s="13">
        <v>159.41999999999999</v>
      </c>
      <c r="P82" s="13">
        <v>1359621.28</v>
      </c>
      <c r="Q82" s="13">
        <v>849070.92</v>
      </c>
      <c r="R82" s="13">
        <v>510550.36</v>
      </c>
      <c r="S82" s="54"/>
      <c r="T82" s="54"/>
      <c r="Z82" s="1"/>
      <c r="AA82" s="1"/>
      <c r="XFB82"/>
      <c r="XFC82"/>
    </row>
    <row r="83" spans="2:27 16382:16383" ht="21" customHeight="1">
      <c r="B83" s="10" t="s">
        <v>31</v>
      </c>
      <c r="C83" s="10" t="s">
        <v>100</v>
      </c>
      <c r="D83" s="10" t="s">
        <v>43</v>
      </c>
      <c r="E83" s="10" t="s">
        <v>17</v>
      </c>
      <c r="F83" s="10" t="s">
        <v>235</v>
      </c>
      <c r="G83" s="11">
        <v>41750</v>
      </c>
      <c r="H83" s="12" t="s">
        <v>239</v>
      </c>
      <c r="I83" s="10">
        <v>2014</v>
      </c>
      <c r="J83" s="10">
        <v>474603641</v>
      </c>
      <c r="K83" s="10">
        <f>_xlfn.DAYS(clean_data[[#This Row],[Ship Date]],clean_data[[#This Row],[Order Date]])</f>
        <v>39</v>
      </c>
      <c r="L83" s="11">
        <v>41789</v>
      </c>
      <c r="M83" s="14">
        <v>4619</v>
      </c>
      <c r="N83" s="15">
        <v>651.21</v>
      </c>
      <c r="O83" s="15">
        <v>524.96</v>
      </c>
      <c r="P83" s="15">
        <v>3007938.99</v>
      </c>
      <c r="Q83" s="15">
        <v>2424790.2400000002</v>
      </c>
      <c r="R83" s="15">
        <v>583148.75</v>
      </c>
      <c r="S83" s="54"/>
      <c r="T83" s="54"/>
      <c r="Z83" s="1"/>
      <c r="AA83" s="1"/>
      <c r="XFB83"/>
      <c r="XFC83"/>
    </row>
    <row r="84" spans="2:27 16382:16383" ht="21" customHeight="1">
      <c r="B84" s="1" t="s">
        <v>40</v>
      </c>
      <c r="C84" s="1" t="s">
        <v>244</v>
      </c>
      <c r="D84" s="1" t="s">
        <v>28</v>
      </c>
      <c r="E84" s="1" t="s">
        <v>17</v>
      </c>
      <c r="F84" s="1" t="s">
        <v>235</v>
      </c>
      <c r="G84" s="9">
        <v>41269</v>
      </c>
      <c r="H84" s="2" t="s">
        <v>228</v>
      </c>
      <c r="I84" s="1">
        <v>2012</v>
      </c>
      <c r="J84" s="1">
        <v>869198644</v>
      </c>
      <c r="K84" s="1">
        <f>_xlfn.DAYS(clean_data[[#This Row],[Ship Date]],clean_data[[#This Row],[Order Date]])</f>
        <v>10</v>
      </c>
      <c r="L84" s="9">
        <v>41279</v>
      </c>
      <c r="M84" s="4">
        <v>4049</v>
      </c>
      <c r="N84" s="13">
        <v>205.7</v>
      </c>
      <c r="O84" s="13">
        <v>117.11</v>
      </c>
      <c r="P84" s="13">
        <v>832879.3</v>
      </c>
      <c r="Q84" s="13">
        <v>474178.39</v>
      </c>
      <c r="R84" s="13">
        <v>358700.91</v>
      </c>
      <c r="S84" s="54"/>
      <c r="T84" s="54"/>
      <c r="Z84" s="1"/>
      <c r="AA84" s="1"/>
      <c r="XFB84"/>
      <c r="XFC84"/>
    </row>
    <row r="85" spans="2:27 16382:16383" ht="21" customHeight="1">
      <c r="B85" s="10" t="s">
        <v>40</v>
      </c>
      <c r="C85" s="10" t="s">
        <v>102</v>
      </c>
      <c r="D85" s="10" t="s">
        <v>79</v>
      </c>
      <c r="E85" s="10" t="s">
        <v>17</v>
      </c>
      <c r="F85" s="10" t="s">
        <v>235</v>
      </c>
      <c r="G85" s="11">
        <v>42309</v>
      </c>
      <c r="H85" s="12" t="s">
        <v>234</v>
      </c>
      <c r="I85" s="10">
        <v>2015</v>
      </c>
      <c r="J85" s="10">
        <v>918342292</v>
      </c>
      <c r="K85" s="10">
        <f>_xlfn.DAYS(clean_data[[#This Row],[Ship Date]],clean_data[[#This Row],[Order Date]])</f>
        <v>50</v>
      </c>
      <c r="L85" s="11">
        <v>42359</v>
      </c>
      <c r="M85" s="14">
        <v>6747</v>
      </c>
      <c r="N85" s="15">
        <v>668.27</v>
      </c>
      <c r="O85" s="15">
        <v>502.54</v>
      </c>
      <c r="P85" s="15">
        <v>4508817.6900000004</v>
      </c>
      <c r="Q85" s="15">
        <v>3390637.38</v>
      </c>
      <c r="R85" s="15">
        <v>1118180.31</v>
      </c>
      <c r="S85" s="54"/>
      <c r="T85" s="54"/>
      <c r="Z85" s="1"/>
      <c r="AA85" s="1"/>
      <c r="XFB85"/>
      <c r="XFC85"/>
    </row>
    <row r="86" spans="2:27 16382:16383" ht="21" customHeight="1">
      <c r="B86" s="1" t="s">
        <v>23</v>
      </c>
      <c r="C86" s="1" t="s">
        <v>103</v>
      </c>
      <c r="D86" s="1" t="s">
        <v>45</v>
      </c>
      <c r="E86" s="1" t="s">
        <v>17</v>
      </c>
      <c r="F86" s="1" t="s">
        <v>235</v>
      </c>
      <c r="G86" s="9">
        <v>40565</v>
      </c>
      <c r="H86" s="2" t="s">
        <v>240</v>
      </c>
      <c r="I86" s="1">
        <v>2011</v>
      </c>
      <c r="J86" s="1">
        <v>773645913</v>
      </c>
      <c r="K86" s="1">
        <f>_xlfn.DAYS(clean_data[[#This Row],[Ship Date]],clean_data[[#This Row],[Order Date]])</f>
        <v>6</v>
      </c>
      <c r="L86" s="9">
        <v>40571</v>
      </c>
      <c r="M86" s="4">
        <v>7873</v>
      </c>
      <c r="N86" s="13">
        <v>437.2</v>
      </c>
      <c r="O86" s="13">
        <v>263.33</v>
      </c>
      <c r="P86" s="13">
        <v>3442075.6</v>
      </c>
      <c r="Q86" s="13">
        <v>2073197.09</v>
      </c>
      <c r="R86" s="13">
        <v>1368878.51</v>
      </c>
      <c r="S86" s="54"/>
      <c r="T86" s="54"/>
      <c r="Z86" s="1"/>
      <c r="AA86" s="1"/>
      <c r="XFB86"/>
      <c r="XFC86"/>
    </row>
    <row r="87" spans="2:27 16382:16383" ht="21" customHeight="1">
      <c r="B87" s="10" t="s">
        <v>26</v>
      </c>
      <c r="C87" s="10" t="s">
        <v>104</v>
      </c>
      <c r="D87" s="10" t="s">
        <v>45</v>
      </c>
      <c r="E87" s="10" t="s">
        <v>17</v>
      </c>
      <c r="F87" s="10" t="s">
        <v>229</v>
      </c>
      <c r="G87" s="11">
        <v>41803</v>
      </c>
      <c r="H87" s="12" t="s">
        <v>241</v>
      </c>
      <c r="I87" s="10">
        <v>2014</v>
      </c>
      <c r="J87" s="10">
        <v>657033336</v>
      </c>
      <c r="K87" s="10">
        <f>_xlfn.DAYS(clean_data[[#This Row],[Ship Date]],clean_data[[#This Row],[Order Date]])</f>
        <v>19</v>
      </c>
      <c r="L87" s="11">
        <v>41822</v>
      </c>
      <c r="M87" s="14">
        <v>9620</v>
      </c>
      <c r="N87" s="15">
        <v>437.2</v>
      </c>
      <c r="O87" s="15">
        <v>263.33</v>
      </c>
      <c r="P87" s="15">
        <v>4205864</v>
      </c>
      <c r="Q87" s="15">
        <v>2533234.6</v>
      </c>
      <c r="R87" s="15">
        <v>1672629.4</v>
      </c>
      <c r="S87" s="54"/>
      <c r="T87" s="54"/>
      <c r="Z87" s="1"/>
      <c r="AA87" s="1"/>
      <c r="XFB87"/>
      <c r="XFC87"/>
    </row>
    <row r="88" spans="2:27 16382:16383" ht="21" customHeight="1">
      <c r="B88" s="1" t="s">
        <v>23</v>
      </c>
      <c r="C88" s="1" t="s">
        <v>38</v>
      </c>
      <c r="D88" s="1" t="s">
        <v>50</v>
      </c>
      <c r="E88" s="1" t="s">
        <v>17</v>
      </c>
      <c r="F88" s="1" t="s">
        <v>235</v>
      </c>
      <c r="G88" s="9">
        <v>41114</v>
      </c>
      <c r="H88" s="2" t="s">
        <v>230</v>
      </c>
      <c r="I88" s="1">
        <v>2012</v>
      </c>
      <c r="J88" s="1">
        <v>410740888</v>
      </c>
      <c r="K88" s="1">
        <f>_xlfn.DAYS(clean_data[[#This Row],[Ship Date]],clean_data[[#This Row],[Order Date]])</f>
        <v>39</v>
      </c>
      <c r="L88" s="9">
        <v>41153</v>
      </c>
      <c r="M88" s="4">
        <v>6211</v>
      </c>
      <c r="N88" s="13">
        <v>421.89</v>
      </c>
      <c r="O88" s="13">
        <v>364.69</v>
      </c>
      <c r="P88" s="13">
        <v>2620358.79</v>
      </c>
      <c r="Q88" s="13">
        <v>2265089.59</v>
      </c>
      <c r="R88" s="13">
        <v>355269.2</v>
      </c>
      <c r="S88" s="54"/>
      <c r="T88" s="54"/>
      <c r="Z88" s="1"/>
      <c r="AA88" s="1"/>
      <c r="XFB88"/>
      <c r="XFC88"/>
    </row>
    <row r="89" spans="2:27 16382:16383" ht="21" customHeight="1">
      <c r="B89" s="10" t="s">
        <v>23</v>
      </c>
      <c r="C89" s="10" t="s">
        <v>105</v>
      </c>
      <c r="D89" s="10" t="s">
        <v>50</v>
      </c>
      <c r="E89" s="10" t="s">
        <v>21</v>
      </c>
      <c r="F89" s="10" t="s">
        <v>227</v>
      </c>
      <c r="G89" s="11">
        <v>40892</v>
      </c>
      <c r="H89" s="12" t="s">
        <v>228</v>
      </c>
      <c r="I89" s="10">
        <v>2011</v>
      </c>
      <c r="J89" s="10">
        <v>847317397</v>
      </c>
      <c r="K89" s="10">
        <f>_xlfn.DAYS(clean_data[[#This Row],[Ship Date]],clean_data[[#This Row],[Order Date]])</f>
        <v>3</v>
      </c>
      <c r="L89" s="11">
        <v>40895</v>
      </c>
      <c r="M89" s="14">
        <v>8902</v>
      </c>
      <c r="N89" s="15">
        <v>421.89</v>
      </c>
      <c r="O89" s="15">
        <v>364.69</v>
      </c>
      <c r="P89" s="15">
        <v>3755664.78</v>
      </c>
      <c r="Q89" s="15">
        <v>3246470.38</v>
      </c>
      <c r="R89" s="15">
        <v>509194.4</v>
      </c>
      <c r="S89" s="54"/>
      <c r="T89" s="54"/>
      <c r="Z89" s="1"/>
      <c r="AA89" s="1"/>
      <c r="XFB89"/>
      <c r="XFC89"/>
    </row>
    <row r="90" spans="2:27 16382:16383" ht="21" customHeight="1">
      <c r="B90" s="1" t="s">
        <v>23</v>
      </c>
      <c r="C90" s="1" t="s">
        <v>106</v>
      </c>
      <c r="D90" s="1" t="s">
        <v>25</v>
      </c>
      <c r="E90" s="1" t="s">
        <v>17</v>
      </c>
      <c r="F90" s="1" t="s">
        <v>232</v>
      </c>
      <c r="G90" s="9">
        <v>41155</v>
      </c>
      <c r="H90" s="2" t="s">
        <v>231</v>
      </c>
      <c r="I90" s="1">
        <v>2012</v>
      </c>
      <c r="J90" s="1">
        <v>599624192</v>
      </c>
      <c r="K90" s="1">
        <f>_xlfn.DAYS(clean_data[[#This Row],[Ship Date]],clean_data[[#This Row],[Order Date]])</f>
        <v>18</v>
      </c>
      <c r="L90" s="9">
        <v>41173</v>
      </c>
      <c r="M90" s="4">
        <v>978</v>
      </c>
      <c r="N90" s="13">
        <v>47.45</v>
      </c>
      <c r="O90" s="13">
        <v>31.79</v>
      </c>
      <c r="P90" s="13">
        <v>46406.1</v>
      </c>
      <c r="Q90" s="13">
        <v>31090.62</v>
      </c>
      <c r="R90" s="13">
        <v>15315.48</v>
      </c>
      <c r="S90" s="54"/>
      <c r="T90" s="54"/>
      <c r="Z90" s="1"/>
      <c r="AA90" s="1"/>
      <c r="XFB90"/>
      <c r="XFC90"/>
    </row>
    <row r="91" spans="2:27 16382:16383" ht="21" customHeight="1">
      <c r="B91" s="10" t="s">
        <v>26</v>
      </c>
      <c r="C91" s="10" t="s">
        <v>107</v>
      </c>
      <c r="D91" s="10" t="s">
        <v>25</v>
      </c>
      <c r="E91" s="10" t="s">
        <v>21</v>
      </c>
      <c r="F91" s="10" t="s">
        <v>235</v>
      </c>
      <c r="G91" s="11">
        <v>40927</v>
      </c>
      <c r="H91" s="12" t="s">
        <v>240</v>
      </c>
      <c r="I91" s="10">
        <v>2012</v>
      </c>
      <c r="J91" s="10">
        <v>170835101</v>
      </c>
      <c r="K91" s="10">
        <f>_xlfn.DAYS(clean_data[[#This Row],[Ship Date]],clean_data[[#This Row],[Order Date]])</f>
        <v>24</v>
      </c>
      <c r="L91" s="11">
        <v>40951</v>
      </c>
      <c r="M91" s="14">
        <v>2758</v>
      </c>
      <c r="N91" s="15">
        <v>47.45</v>
      </c>
      <c r="O91" s="15">
        <v>31.79</v>
      </c>
      <c r="P91" s="15">
        <v>130867.1</v>
      </c>
      <c r="Q91" s="15">
        <v>87676.82</v>
      </c>
      <c r="R91" s="15">
        <v>43190.28</v>
      </c>
      <c r="S91" s="54"/>
      <c r="T91" s="54"/>
      <c r="Z91" s="1"/>
      <c r="AA91" s="1"/>
      <c r="XFB91"/>
      <c r="XFC91"/>
    </row>
    <row r="92" spans="2:27 16382:16383" ht="21" customHeight="1">
      <c r="B92" s="1" t="s">
        <v>14</v>
      </c>
      <c r="C92" s="1" t="s">
        <v>108</v>
      </c>
      <c r="D92" s="1" t="s">
        <v>28</v>
      </c>
      <c r="E92" s="1" t="s">
        <v>17</v>
      </c>
      <c r="F92" s="1" t="s">
        <v>235</v>
      </c>
      <c r="G92" s="9">
        <v>42386</v>
      </c>
      <c r="H92" s="2" t="s">
        <v>240</v>
      </c>
      <c r="I92" s="1">
        <v>2016</v>
      </c>
      <c r="J92" s="1">
        <v>584436452</v>
      </c>
      <c r="K92" s="1">
        <f>_xlfn.DAYS(clean_data[[#This Row],[Ship Date]],clean_data[[#This Row],[Order Date]])</f>
        <v>23</v>
      </c>
      <c r="L92" s="9">
        <v>42409</v>
      </c>
      <c r="M92" s="4">
        <v>6588</v>
      </c>
      <c r="N92" s="13">
        <v>205.7</v>
      </c>
      <c r="O92" s="13">
        <v>117.11</v>
      </c>
      <c r="P92" s="13">
        <v>1355151.6</v>
      </c>
      <c r="Q92" s="13">
        <v>771520.68</v>
      </c>
      <c r="R92" s="13">
        <v>583630.92000000004</v>
      </c>
      <c r="S92" s="54"/>
      <c r="T92" s="54"/>
      <c r="Z92" s="1"/>
      <c r="AA92" s="1"/>
      <c r="XFB92"/>
      <c r="XFC92"/>
    </row>
    <row r="93" spans="2:27 16382:16383" ht="21" customHeight="1">
      <c r="B93" s="10" t="s">
        <v>40</v>
      </c>
      <c r="C93" s="10" t="s">
        <v>109</v>
      </c>
      <c r="D93" s="10" t="s">
        <v>43</v>
      </c>
      <c r="E93" s="10" t="s">
        <v>17</v>
      </c>
      <c r="F93" s="10" t="s">
        <v>235</v>
      </c>
      <c r="G93" s="11">
        <v>41184</v>
      </c>
      <c r="H93" s="12" t="s">
        <v>237</v>
      </c>
      <c r="I93" s="10">
        <v>2012</v>
      </c>
      <c r="J93" s="10">
        <v>234227073</v>
      </c>
      <c r="K93" s="10">
        <f>_xlfn.DAYS(clean_data[[#This Row],[Ship Date]],clean_data[[#This Row],[Order Date]])</f>
        <v>10</v>
      </c>
      <c r="L93" s="11">
        <v>41194</v>
      </c>
      <c r="M93" s="14">
        <v>1851</v>
      </c>
      <c r="N93" s="15">
        <v>651.21</v>
      </c>
      <c r="O93" s="15">
        <v>524.96</v>
      </c>
      <c r="P93" s="15">
        <v>1205389.71</v>
      </c>
      <c r="Q93" s="15">
        <v>971700.96</v>
      </c>
      <c r="R93" s="15">
        <v>233688.75</v>
      </c>
      <c r="S93" s="54"/>
      <c r="T93" s="54"/>
      <c r="Z93" s="1"/>
      <c r="AA93" s="1"/>
      <c r="XFB93"/>
      <c r="XFC93"/>
    </row>
    <row r="94" spans="2:27 16382:16383" ht="21" customHeight="1">
      <c r="B94" s="1" t="s">
        <v>23</v>
      </c>
      <c r="C94" s="1" t="s">
        <v>110</v>
      </c>
      <c r="D94" s="1" t="s">
        <v>43</v>
      </c>
      <c r="E94" s="1" t="s">
        <v>17</v>
      </c>
      <c r="F94" s="1" t="s">
        <v>227</v>
      </c>
      <c r="G94" s="9">
        <v>41660</v>
      </c>
      <c r="H94" s="2" t="s">
        <v>240</v>
      </c>
      <c r="I94" s="1">
        <v>2014</v>
      </c>
      <c r="J94" s="1">
        <v>734318292</v>
      </c>
      <c r="K94" s="1">
        <f>_xlfn.DAYS(clean_data[[#This Row],[Ship Date]],clean_data[[#This Row],[Order Date]])</f>
        <v>42</v>
      </c>
      <c r="L94" s="9">
        <v>41702</v>
      </c>
      <c r="M94" s="4">
        <v>9956</v>
      </c>
      <c r="N94" s="13">
        <v>651.21</v>
      </c>
      <c r="O94" s="13">
        <v>524.96</v>
      </c>
      <c r="P94" s="13">
        <v>6483446.7599999998</v>
      </c>
      <c r="Q94" s="13">
        <v>5226501.76</v>
      </c>
      <c r="R94" s="13">
        <v>1256945</v>
      </c>
      <c r="S94" s="54"/>
      <c r="T94" s="54"/>
      <c r="Z94" s="1"/>
      <c r="AA94" s="1"/>
      <c r="XFB94"/>
      <c r="XFC94"/>
    </row>
    <row r="95" spans="2:27 16382:16383" ht="21" customHeight="1">
      <c r="B95" s="10" t="s">
        <v>14</v>
      </c>
      <c r="C95" s="10" t="s">
        <v>111</v>
      </c>
      <c r="D95" s="10" t="s">
        <v>20</v>
      </c>
      <c r="E95" s="10" t="s">
        <v>17</v>
      </c>
      <c r="F95" s="10" t="s">
        <v>235</v>
      </c>
      <c r="G95" s="11">
        <v>41629</v>
      </c>
      <c r="H95" s="12" t="s">
        <v>228</v>
      </c>
      <c r="I95" s="10">
        <v>2013</v>
      </c>
      <c r="J95" s="10">
        <v>169133937</v>
      </c>
      <c r="K95" s="10">
        <f>_xlfn.DAYS(clean_data[[#This Row],[Ship Date]],clean_data[[#This Row],[Order Date]])</f>
        <v>10</v>
      </c>
      <c r="L95" s="11">
        <v>41639</v>
      </c>
      <c r="M95" s="14">
        <v>9345</v>
      </c>
      <c r="N95" s="15">
        <v>152.58000000000001</v>
      </c>
      <c r="O95" s="15">
        <v>97.44</v>
      </c>
      <c r="P95" s="15">
        <v>1425860.1</v>
      </c>
      <c r="Q95" s="15">
        <v>910576.8</v>
      </c>
      <c r="R95" s="15">
        <v>515283.3</v>
      </c>
      <c r="S95" s="54"/>
      <c r="T95" s="54"/>
      <c r="Z95" s="1"/>
      <c r="AA95" s="1"/>
      <c r="XFB95"/>
      <c r="XFC95"/>
    </row>
    <row r="96" spans="2:27 16382:16383" ht="21" customHeight="1">
      <c r="B96" s="1" t="s">
        <v>26</v>
      </c>
      <c r="C96" s="1" t="s">
        <v>30</v>
      </c>
      <c r="D96" s="1" t="s">
        <v>28</v>
      </c>
      <c r="E96" s="1" t="s">
        <v>17</v>
      </c>
      <c r="F96" s="1" t="s">
        <v>229</v>
      </c>
      <c r="G96" s="9">
        <v>42059</v>
      </c>
      <c r="H96" s="2" t="s">
        <v>242</v>
      </c>
      <c r="I96" s="1">
        <v>2015</v>
      </c>
      <c r="J96" s="1">
        <v>743410336</v>
      </c>
      <c r="K96" s="1">
        <f>_xlfn.DAYS(clean_data[[#This Row],[Ship Date]],clean_data[[#This Row],[Order Date]])</f>
        <v>24</v>
      </c>
      <c r="L96" s="9">
        <v>42083</v>
      </c>
      <c r="M96" s="4">
        <v>494</v>
      </c>
      <c r="N96" s="13">
        <v>205.7</v>
      </c>
      <c r="O96" s="13">
        <v>117.11</v>
      </c>
      <c r="P96" s="13">
        <v>101615.8</v>
      </c>
      <c r="Q96" s="13">
        <v>57852.34</v>
      </c>
      <c r="R96" s="13">
        <v>43763.46</v>
      </c>
      <c r="S96" s="54"/>
      <c r="T96" s="54"/>
      <c r="Z96" s="1"/>
      <c r="AA96" s="1"/>
      <c r="XFB96"/>
      <c r="XFC96"/>
    </row>
    <row r="97" spans="2:27 16382:16383" ht="21" customHeight="1">
      <c r="B97" s="10" t="s">
        <v>23</v>
      </c>
      <c r="C97" s="10" t="s">
        <v>112</v>
      </c>
      <c r="D97" s="10" t="s">
        <v>79</v>
      </c>
      <c r="E97" s="10" t="s">
        <v>21</v>
      </c>
      <c r="F97" s="10" t="s">
        <v>232</v>
      </c>
      <c r="G97" s="11">
        <v>42923</v>
      </c>
      <c r="H97" s="12" t="s">
        <v>230</v>
      </c>
      <c r="I97" s="10">
        <v>2017</v>
      </c>
      <c r="J97" s="10">
        <v>232196319</v>
      </c>
      <c r="K97" s="10">
        <f>_xlfn.DAYS(clean_data[[#This Row],[Ship Date]],clean_data[[#This Row],[Order Date]])</f>
        <v>28</v>
      </c>
      <c r="L97" s="11">
        <v>42951</v>
      </c>
      <c r="M97" s="14">
        <v>905</v>
      </c>
      <c r="N97" s="15">
        <v>668.27</v>
      </c>
      <c r="O97" s="15">
        <v>502.54</v>
      </c>
      <c r="P97" s="15">
        <v>604784.35</v>
      </c>
      <c r="Q97" s="15">
        <v>454798.7</v>
      </c>
      <c r="R97" s="15">
        <v>149985.65</v>
      </c>
      <c r="S97" s="54"/>
      <c r="T97" s="54"/>
      <c r="Z97" s="1"/>
      <c r="AA97" s="1"/>
      <c r="XFB97"/>
      <c r="XFC97"/>
    </row>
    <row r="98" spans="2:27 16382:16383" ht="21" customHeight="1">
      <c r="B98" s="1" t="s">
        <v>40</v>
      </c>
      <c r="C98" s="1" t="s">
        <v>113</v>
      </c>
      <c r="D98" s="1" t="s">
        <v>25</v>
      </c>
      <c r="E98" s="1" t="s">
        <v>21</v>
      </c>
      <c r="F98" s="1" t="s">
        <v>232</v>
      </c>
      <c r="G98" s="9">
        <v>41820</v>
      </c>
      <c r="H98" s="2" t="s">
        <v>241</v>
      </c>
      <c r="I98" s="1">
        <v>2014</v>
      </c>
      <c r="J98" s="1">
        <v>530853211</v>
      </c>
      <c r="K98" s="1">
        <f>_xlfn.DAYS(clean_data[[#This Row],[Ship Date]],clean_data[[#This Row],[Order Date]])</f>
        <v>33</v>
      </c>
      <c r="L98" s="9">
        <v>41853</v>
      </c>
      <c r="M98" s="4">
        <v>117</v>
      </c>
      <c r="N98" s="13">
        <v>47.45</v>
      </c>
      <c r="O98" s="13">
        <v>31.79</v>
      </c>
      <c r="P98" s="13">
        <v>5551.65</v>
      </c>
      <c r="Q98" s="13">
        <v>3719.43</v>
      </c>
      <c r="R98" s="13">
        <v>1832.22</v>
      </c>
      <c r="S98" s="54"/>
      <c r="T98" s="54"/>
      <c r="Z98" s="1"/>
      <c r="AA98" s="1"/>
      <c r="XFB98"/>
      <c r="XFC98"/>
    </row>
    <row r="99" spans="2:27 16382:16383" ht="21" customHeight="1">
      <c r="B99" s="10" t="s">
        <v>34</v>
      </c>
      <c r="C99" s="10" t="s">
        <v>84</v>
      </c>
      <c r="D99" s="10" t="s">
        <v>59</v>
      </c>
      <c r="E99" s="10" t="s">
        <v>17</v>
      </c>
      <c r="F99" s="10" t="s">
        <v>232</v>
      </c>
      <c r="G99" s="11">
        <v>40884</v>
      </c>
      <c r="H99" s="12" t="s">
        <v>228</v>
      </c>
      <c r="I99" s="10">
        <v>2011</v>
      </c>
      <c r="J99" s="10">
        <v>905054843</v>
      </c>
      <c r="K99" s="10">
        <f>_xlfn.DAYS(clean_data[[#This Row],[Ship Date]],clean_data[[#This Row],[Order Date]])</f>
        <v>36</v>
      </c>
      <c r="L99" s="11">
        <v>40920</v>
      </c>
      <c r="M99" s="14">
        <v>4695</v>
      </c>
      <c r="N99" s="15">
        <v>9.33</v>
      </c>
      <c r="O99" s="15">
        <v>6.92</v>
      </c>
      <c r="P99" s="15">
        <v>43804.35</v>
      </c>
      <c r="Q99" s="15">
        <v>32489.4</v>
      </c>
      <c r="R99" s="15">
        <v>11314.95</v>
      </c>
      <c r="S99" s="54"/>
      <c r="T99" s="54"/>
      <c r="Z99" s="1"/>
      <c r="AA99" s="1"/>
      <c r="XFB99"/>
      <c r="XFC99"/>
    </row>
    <row r="100" spans="2:27 16382:16383" ht="21" customHeight="1">
      <c r="B100" s="1" t="s">
        <v>31</v>
      </c>
      <c r="C100" s="1" t="s">
        <v>73</v>
      </c>
      <c r="D100" s="1" t="s">
        <v>79</v>
      </c>
      <c r="E100" s="1" t="s">
        <v>21</v>
      </c>
      <c r="F100" s="1" t="s">
        <v>229</v>
      </c>
      <c r="G100" s="9">
        <v>42640</v>
      </c>
      <c r="H100" s="2" t="s">
        <v>231</v>
      </c>
      <c r="I100" s="1">
        <v>2016</v>
      </c>
      <c r="J100" s="1">
        <v>240787541</v>
      </c>
      <c r="K100" s="1">
        <f>_xlfn.DAYS(clean_data[[#This Row],[Ship Date]],clean_data[[#This Row],[Order Date]])</f>
        <v>47</v>
      </c>
      <c r="L100" s="9">
        <v>42687</v>
      </c>
      <c r="M100" s="4">
        <v>3239</v>
      </c>
      <c r="N100" s="13">
        <v>668.27</v>
      </c>
      <c r="O100" s="13">
        <v>502.54</v>
      </c>
      <c r="P100" s="13">
        <v>2164526.5299999998</v>
      </c>
      <c r="Q100" s="13">
        <v>1627727.06</v>
      </c>
      <c r="R100" s="13">
        <v>536799.47</v>
      </c>
      <c r="S100" s="54"/>
      <c r="T100" s="54"/>
      <c r="Z100" s="1"/>
      <c r="AA100" s="1"/>
      <c r="XFB100"/>
      <c r="XFC100"/>
    </row>
    <row r="101" spans="2:27 16382:16383" ht="21" customHeight="1">
      <c r="B101" s="10" t="s">
        <v>40</v>
      </c>
      <c r="C101" s="10" t="s">
        <v>114</v>
      </c>
      <c r="D101" s="10" t="s">
        <v>50</v>
      </c>
      <c r="E101" s="10" t="s">
        <v>17</v>
      </c>
      <c r="F101" s="10" t="s">
        <v>232</v>
      </c>
      <c r="G101" s="11">
        <v>40320</v>
      </c>
      <c r="H101" s="12" t="s">
        <v>233</v>
      </c>
      <c r="I101" s="10">
        <v>2010</v>
      </c>
      <c r="J101" s="10">
        <v>194350135</v>
      </c>
      <c r="K101" s="10">
        <f>_xlfn.DAYS(clean_data[[#This Row],[Ship Date]],clean_data[[#This Row],[Order Date]])</f>
        <v>14</v>
      </c>
      <c r="L101" s="11">
        <v>40334</v>
      </c>
      <c r="M101" s="14">
        <v>1379</v>
      </c>
      <c r="N101" s="15">
        <v>421.89</v>
      </c>
      <c r="O101" s="15">
        <v>364.69</v>
      </c>
      <c r="P101" s="15">
        <v>581786.31000000006</v>
      </c>
      <c r="Q101" s="15">
        <v>502907.51</v>
      </c>
      <c r="R101" s="15">
        <v>78878.8</v>
      </c>
      <c r="S101" s="54"/>
      <c r="T101" s="54"/>
      <c r="Z101" s="1"/>
      <c r="AA101" s="1"/>
      <c r="XFB101"/>
      <c r="XFC101"/>
    </row>
    <row r="102" spans="2:27 16382:16383" ht="21" customHeight="1">
      <c r="B102" s="1" t="s">
        <v>26</v>
      </c>
      <c r="C102" s="1" t="s">
        <v>46</v>
      </c>
      <c r="D102" s="1" t="s">
        <v>79</v>
      </c>
      <c r="E102" s="1" t="s">
        <v>17</v>
      </c>
      <c r="F102" s="1" t="s">
        <v>232</v>
      </c>
      <c r="G102" s="9">
        <v>41376</v>
      </c>
      <c r="H102" s="2" t="s">
        <v>239</v>
      </c>
      <c r="I102" s="1">
        <v>2013</v>
      </c>
      <c r="J102" s="1">
        <v>242353951</v>
      </c>
      <c r="K102" s="1">
        <f>_xlfn.DAYS(clean_data[[#This Row],[Ship Date]],clean_data[[#This Row],[Order Date]])</f>
        <v>1</v>
      </c>
      <c r="L102" s="9">
        <v>41377</v>
      </c>
      <c r="M102" s="4">
        <v>6775</v>
      </c>
      <c r="N102" s="13">
        <v>668.27</v>
      </c>
      <c r="O102" s="13">
        <v>502.54</v>
      </c>
      <c r="P102" s="13">
        <v>4527529.25</v>
      </c>
      <c r="Q102" s="13">
        <v>3404708.5</v>
      </c>
      <c r="R102" s="13">
        <v>1122820.75</v>
      </c>
      <c r="S102" s="54"/>
      <c r="T102" s="54"/>
      <c r="Z102" s="1"/>
      <c r="AA102" s="1"/>
      <c r="XFB102"/>
      <c r="XFC102"/>
    </row>
    <row r="103" spans="2:27 16382:16383" ht="21" customHeight="1">
      <c r="B103" s="10" t="s">
        <v>14</v>
      </c>
      <c r="C103" s="10" t="s">
        <v>115</v>
      </c>
      <c r="D103" s="10" t="s">
        <v>71</v>
      </c>
      <c r="E103" s="10" t="s">
        <v>21</v>
      </c>
      <c r="F103" s="10" t="s">
        <v>229</v>
      </c>
      <c r="G103" s="11">
        <v>41199</v>
      </c>
      <c r="H103" s="12" t="s">
        <v>237</v>
      </c>
      <c r="I103" s="10">
        <v>2012</v>
      </c>
      <c r="J103" s="10">
        <v>831722819</v>
      </c>
      <c r="K103" s="10">
        <f>_xlfn.DAYS(clean_data[[#This Row],[Ship Date]],clean_data[[#This Row],[Order Date]])</f>
        <v>9</v>
      </c>
      <c r="L103" s="11">
        <v>41208</v>
      </c>
      <c r="M103" s="14">
        <v>4120</v>
      </c>
      <c r="N103" s="15">
        <v>154.06</v>
      </c>
      <c r="O103" s="15">
        <v>90.93</v>
      </c>
      <c r="P103" s="15">
        <v>634727.19999999995</v>
      </c>
      <c r="Q103" s="15">
        <v>374631.6</v>
      </c>
      <c r="R103" s="15">
        <v>260095.6</v>
      </c>
      <c r="S103" s="54"/>
      <c r="T103" s="54"/>
      <c r="Z103" s="1"/>
      <c r="AA103" s="1"/>
      <c r="XFB103"/>
      <c r="XFC103"/>
    </row>
    <row r="104" spans="2:27 16382:16383" ht="21" customHeight="1">
      <c r="B104" s="1" t="s">
        <v>23</v>
      </c>
      <c r="C104" s="1" t="s">
        <v>116</v>
      </c>
      <c r="D104" s="1" t="s">
        <v>45</v>
      </c>
      <c r="E104" s="1" t="s">
        <v>17</v>
      </c>
      <c r="F104" s="1" t="s">
        <v>232</v>
      </c>
      <c r="G104" s="9">
        <v>41105</v>
      </c>
      <c r="H104" s="2" t="s">
        <v>230</v>
      </c>
      <c r="I104" s="1">
        <v>2012</v>
      </c>
      <c r="J104" s="1">
        <v>229693067</v>
      </c>
      <c r="K104" s="1">
        <f>_xlfn.DAYS(clean_data[[#This Row],[Ship Date]],clean_data[[#This Row],[Order Date]])</f>
        <v>0</v>
      </c>
      <c r="L104" s="9">
        <v>41105</v>
      </c>
      <c r="M104" s="4">
        <v>138</v>
      </c>
      <c r="N104" s="13">
        <v>437.2</v>
      </c>
      <c r="O104" s="13">
        <v>263.33</v>
      </c>
      <c r="P104" s="13">
        <v>60333.599999999999</v>
      </c>
      <c r="Q104" s="13">
        <v>36339.54</v>
      </c>
      <c r="R104" s="13">
        <v>23994.06</v>
      </c>
      <c r="S104" s="54"/>
      <c r="T104" s="54"/>
      <c r="Z104" s="1"/>
      <c r="AA104" s="1"/>
      <c r="XFB104"/>
      <c r="XFC104"/>
    </row>
    <row r="105" spans="2:27 16382:16383" ht="21" customHeight="1">
      <c r="B105" s="10" t="s">
        <v>40</v>
      </c>
      <c r="C105" s="10" t="s">
        <v>117</v>
      </c>
      <c r="D105" s="10" t="s">
        <v>28</v>
      </c>
      <c r="E105" s="10" t="s">
        <v>21</v>
      </c>
      <c r="F105" s="10" t="s">
        <v>235</v>
      </c>
      <c r="G105" s="11">
        <v>41413</v>
      </c>
      <c r="H105" s="12" t="s">
        <v>233</v>
      </c>
      <c r="I105" s="10">
        <v>2013</v>
      </c>
      <c r="J105" s="10">
        <v>373813521</v>
      </c>
      <c r="K105" s="10">
        <f>_xlfn.DAYS(clean_data[[#This Row],[Ship Date]],clean_data[[#This Row],[Order Date]])</f>
        <v>27</v>
      </c>
      <c r="L105" s="11">
        <v>41440</v>
      </c>
      <c r="M105" s="14">
        <v>8583</v>
      </c>
      <c r="N105" s="15">
        <v>205.7</v>
      </c>
      <c r="O105" s="15">
        <v>117.11</v>
      </c>
      <c r="P105" s="15">
        <v>1765523.1</v>
      </c>
      <c r="Q105" s="15">
        <v>1005155.13</v>
      </c>
      <c r="R105" s="15">
        <v>760367.97</v>
      </c>
      <c r="S105" s="54"/>
      <c r="T105" s="54"/>
      <c r="Z105" s="1"/>
      <c r="AA105" s="1"/>
      <c r="XFB105"/>
      <c r="XFC105"/>
    </row>
    <row r="106" spans="2:27 16382:16383" ht="21" customHeight="1">
      <c r="B106" s="1" t="s">
        <v>23</v>
      </c>
      <c r="C106" s="1" t="s">
        <v>118</v>
      </c>
      <c r="D106" s="1" t="s">
        <v>25</v>
      </c>
      <c r="E106" s="1" t="s">
        <v>17</v>
      </c>
      <c r="F106" s="1" t="s">
        <v>229</v>
      </c>
      <c r="G106" s="9">
        <v>42833</v>
      </c>
      <c r="H106" s="2" t="s">
        <v>239</v>
      </c>
      <c r="I106" s="1">
        <v>2017</v>
      </c>
      <c r="J106" s="1">
        <v>121945512</v>
      </c>
      <c r="K106" s="1">
        <f>_xlfn.DAYS(clean_data[[#This Row],[Ship Date]],clean_data[[#This Row],[Order Date]])</f>
        <v>4</v>
      </c>
      <c r="L106" s="9">
        <v>42837</v>
      </c>
      <c r="M106" s="4">
        <v>5242</v>
      </c>
      <c r="N106" s="13">
        <v>47.45</v>
      </c>
      <c r="O106" s="13">
        <v>31.79</v>
      </c>
      <c r="P106" s="13">
        <v>248732.9</v>
      </c>
      <c r="Q106" s="13">
        <v>166643.18</v>
      </c>
      <c r="R106" s="13">
        <v>82089.72</v>
      </c>
      <c r="S106" s="54"/>
      <c r="T106" s="54"/>
      <c r="Z106" s="1"/>
      <c r="AA106" s="1"/>
      <c r="XFB106"/>
      <c r="XFC106"/>
    </row>
    <row r="107" spans="2:27 16382:16383" ht="21" customHeight="1">
      <c r="B107" s="10" t="s">
        <v>34</v>
      </c>
      <c r="C107" s="10" t="s">
        <v>66</v>
      </c>
      <c r="D107" s="10" t="s">
        <v>59</v>
      </c>
      <c r="E107" s="10" t="s">
        <v>21</v>
      </c>
      <c r="F107" s="10" t="s">
        <v>232</v>
      </c>
      <c r="G107" s="11">
        <v>42314</v>
      </c>
      <c r="H107" s="12" t="s">
        <v>234</v>
      </c>
      <c r="I107" s="10">
        <v>2015</v>
      </c>
      <c r="J107" s="10">
        <v>202262866</v>
      </c>
      <c r="K107" s="10">
        <f>_xlfn.DAYS(clean_data[[#This Row],[Ship Date]],clean_data[[#This Row],[Order Date]])</f>
        <v>38</v>
      </c>
      <c r="L107" s="11">
        <v>42352</v>
      </c>
      <c r="M107" s="14">
        <v>2932</v>
      </c>
      <c r="N107" s="15">
        <v>9.33</v>
      </c>
      <c r="O107" s="15">
        <v>6.92</v>
      </c>
      <c r="P107" s="15">
        <v>27355.56</v>
      </c>
      <c r="Q107" s="15">
        <v>20289.439999999999</v>
      </c>
      <c r="R107" s="15">
        <v>7066.12</v>
      </c>
      <c r="S107" s="54"/>
      <c r="T107" s="54"/>
      <c r="Z107" s="1"/>
      <c r="AA107" s="1"/>
      <c r="XFB107"/>
      <c r="XFC107"/>
    </row>
    <row r="108" spans="2:27 16382:16383" ht="21" customHeight="1">
      <c r="B108" s="1" t="s">
        <v>34</v>
      </c>
      <c r="C108" s="1" t="s">
        <v>60</v>
      </c>
      <c r="D108" s="1" t="s">
        <v>33</v>
      </c>
      <c r="E108" s="1" t="s">
        <v>21</v>
      </c>
      <c r="F108" s="1" t="s">
        <v>227</v>
      </c>
      <c r="G108" s="9">
        <v>42725</v>
      </c>
      <c r="H108" s="2" t="s">
        <v>228</v>
      </c>
      <c r="I108" s="1">
        <v>2016</v>
      </c>
      <c r="J108" s="1">
        <v>963251912</v>
      </c>
      <c r="K108" s="1">
        <f>_xlfn.DAYS(clean_data[[#This Row],[Ship Date]],clean_data[[#This Row],[Order Date]])</f>
        <v>42</v>
      </c>
      <c r="L108" s="9">
        <v>42767</v>
      </c>
      <c r="M108" s="4">
        <v>6501</v>
      </c>
      <c r="N108" s="13">
        <v>81.73</v>
      </c>
      <c r="O108" s="13">
        <v>56.67</v>
      </c>
      <c r="P108" s="13">
        <v>531326.73</v>
      </c>
      <c r="Q108" s="13">
        <v>368411.67</v>
      </c>
      <c r="R108" s="13">
        <v>162915.06</v>
      </c>
      <c r="S108" s="54"/>
      <c r="T108" s="54"/>
      <c r="Z108" s="1"/>
      <c r="AA108" s="1"/>
      <c r="XFB108"/>
      <c r="XFC108"/>
    </row>
    <row r="109" spans="2:27 16382:16383" ht="21" customHeight="1">
      <c r="B109" s="10" t="s">
        <v>14</v>
      </c>
      <c r="C109" s="10" t="s">
        <v>226</v>
      </c>
      <c r="D109" s="10" t="s">
        <v>79</v>
      </c>
      <c r="E109" s="10" t="s">
        <v>17</v>
      </c>
      <c r="F109" s="10" t="s">
        <v>227</v>
      </c>
      <c r="G109" s="11">
        <v>40411</v>
      </c>
      <c r="H109" s="12" t="s">
        <v>238</v>
      </c>
      <c r="I109" s="10">
        <v>2010</v>
      </c>
      <c r="J109" s="10">
        <v>123711478</v>
      </c>
      <c r="K109" s="10">
        <f>_xlfn.DAYS(clean_data[[#This Row],[Ship Date]],clean_data[[#This Row],[Order Date]])</f>
        <v>23</v>
      </c>
      <c r="L109" s="11">
        <v>40434</v>
      </c>
      <c r="M109" s="14">
        <v>7830</v>
      </c>
      <c r="N109" s="15">
        <v>668.27</v>
      </c>
      <c r="O109" s="15">
        <v>502.54</v>
      </c>
      <c r="P109" s="15">
        <v>5232554.0999999996</v>
      </c>
      <c r="Q109" s="15">
        <v>3934888.2</v>
      </c>
      <c r="R109" s="15">
        <v>1297665.8999999999</v>
      </c>
      <c r="S109" s="54"/>
      <c r="T109" s="54"/>
      <c r="Z109" s="1"/>
      <c r="AA109" s="1"/>
      <c r="XFB109"/>
      <c r="XFC109"/>
    </row>
    <row r="110" spans="2:27 16382:16383" ht="21" customHeight="1">
      <c r="B110" s="1" t="s">
        <v>14</v>
      </c>
      <c r="C110" s="1" t="s">
        <v>115</v>
      </c>
      <c r="D110" s="1" t="s">
        <v>36</v>
      </c>
      <c r="E110" s="1" t="s">
        <v>21</v>
      </c>
      <c r="F110" s="1" t="s">
        <v>232</v>
      </c>
      <c r="G110" s="9">
        <v>40402</v>
      </c>
      <c r="H110" s="2" t="s">
        <v>238</v>
      </c>
      <c r="I110" s="1">
        <v>2010</v>
      </c>
      <c r="J110" s="1">
        <v>422752892</v>
      </c>
      <c r="K110" s="1">
        <f>_xlfn.DAYS(clean_data[[#This Row],[Ship Date]],clean_data[[#This Row],[Order Date]])</f>
        <v>0</v>
      </c>
      <c r="L110" s="9">
        <v>40402</v>
      </c>
      <c r="M110" s="4">
        <v>830</v>
      </c>
      <c r="N110" s="13">
        <v>109.28</v>
      </c>
      <c r="O110" s="13">
        <v>35.840000000000003</v>
      </c>
      <c r="P110" s="13">
        <v>90702.399999999994</v>
      </c>
      <c r="Q110" s="13">
        <v>29747.200000000001</v>
      </c>
      <c r="R110" s="13">
        <v>60955.199999999997</v>
      </c>
      <c r="S110" s="54"/>
      <c r="T110" s="54"/>
      <c r="Z110" s="1"/>
      <c r="AA110" s="1"/>
      <c r="XFB110"/>
      <c r="XFC110"/>
    </row>
    <row r="111" spans="2:27 16382:16383" ht="21" customHeight="1">
      <c r="B111" s="10" t="s">
        <v>23</v>
      </c>
      <c r="C111" s="10" t="s">
        <v>119</v>
      </c>
      <c r="D111" s="10" t="s">
        <v>59</v>
      </c>
      <c r="E111" s="10" t="s">
        <v>17</v>
      </c>
      <c r="F111" s="10" t="s">
        <v>235</v>
      </c>
      <c r="G111" s="11">
        <v>41204</v>
      </c>
      <c r="H111" s="12" t="s">
        <v>237</v>
      </c>
      <c r="I111" s="10">
        <v>2012</v>
      </c>
      <c r="J111" s="10">
        <v>169799983</v>
      </c>
      <c r="K111" s="10">
        <f>_xlfn.DAYS(clean_data[[#This Row],[Ship Date]],clean_data[[#This Row],[Order Date]])</f>
        <v>29</v>
      </c>
      <c r="L111" s="11">
        <v>41233</v>
      </c>
      <c r="M111" s="14">
        <v>6443</v>
      </c>
      <c r="N111" s="15">
        <v>9.33</v>
      </c>
      <c r="O111" s="15">
        <v>6.92</v>
      </c>
      <c r="P111" s="15">
        <v>60113.19</v>
      </c>
      <c r="Q111" s="15">
        <v>44585.56</v>
      </c>
      <c r="R111" s="15">
        <v>15527.63</v>
      </c>
      <c r="S111" s="54"/>
      <c r="T111" s="54"/>
      <c r="Z111" s="1"/>
      <c r="AA111" s="1"/>
      <c r="XFB111"/>
      <c r="XFC111"/>
    </row>
    <row r="112" spans="2:27 16382:16383" ht="21" customHeight="1">
      <c r="B112" s="1" t="s">
        <v>23</v>
      </c>
      <c r="C112" s="1" t="s">
        <v>120</v>
      </c>
      <c r="D112" s="1" t="s">
        <v>71</v>
      </c>
      <c r="E112" s="1" t="s">
        <v>17</v>
      </c>
      <c r="F112" s="1" t="s">
        <v>227</v>
      </c>
      <c r="G112" s="9">
        <v>41709</v>
      </c>
      <c r="H112" s="2" t="s">
        <v>236</v>
      </c>
      <c r="I112" s="1">
        <v>2014</v>
      </c>
      <c r="J112" s="1">
        <v>894589078</v>
      </c>
      <c r="K112" s="1">
        <f>_xlfn.DAYS(clean_data[[#This Row],[Ship Date]],clean_data[[#This Row],[Order Date]])</f>
        <v>30</v>
      </c>
      <c r="L112" s="9">
        <v>41739</v>
      </c>
      <c r="M112" s="4">
        <v>7643</v>
      </c>
      <c r="N112" s="13">
        <v>154.06</v>
      </c>
      <c r="O112" s="13">
        <v>90.93</v>
      </c>
      <c r="P112" s="13">
        <v>1177480.58</v>
      </c>
      <c r="Q112" s="13">
        <v>694977.99</v>
      </c>
      <c r="R112" s="13">
        <v>482502.59</v>
      </c>
      <c r="S112" s="54"/>
      <c r="T112" s="54"/>
      <c r="Z112" s="1"/>
      <c r="AA112" s="1"/>
      <c r="XFB112"/>
      <c r="XFC112"/>
    </row>
    <row r="113" spans="2:27 16382:16383" ht="21" customHeight="1">
      <c r="B113" s="10" t="s">
        <v>26</v>
      </c>
      <c r="C113" s="10" t="s">
        <v>121</v>
      </c>
      <c r="D113" s="10" t="s">
        <v>43</v>
      </c>
      <c r="E113" s="10" t="s">
        <v>21</v>
      </c>
      <c r="F113" s="10" t="s">
        <v>227</v>
      </c>
      <c r="G113" s="11">
        <v>42585</v>
      </c>
      <c r="H113" s="12" t="s">
        <v>238</v>
      </c>
      <c r="I113" s="10">
        <v>2016</v>
      </c>
      <c r="J113" s="10">
        <v>597169005</v>
      </c>
      <c r="K113" s="10">
        <f>_xlfn.DAYS(clean_data[[#This Row],[Ship Date]],clean_data[[#This Row],[Order Date]])</f>
        <v>11</v>
      </c>
      <c r="L113" s="11">
        <v>42596</v>
      </c>
      <c r="M113" s="14">
        <v>4434</v>
      </c>
      <c r="N113" s="15">
        <v>651.21</v>
      </c>
      <c r="O113" s="15">
        <v>524.96</v>
      </c>
      <c r="P113" s="15">
        <v>2887465.14</v>
      </c>
      <c r="Q113" s="15">
        <v>2327672.64</v>
      </c>
      <c r="R113" s="15">
        <v>559792.5</v>
      </c>
      <c r="S113" s="54"/>
      <c r="T113" s="54"/>
      <c r="Z113" s="1"/>
      <c r="AA113" s="1"/>
      <c r="XFB113"/>
      <c r="XFC113"/>
    </row>
    <row r="114" spans="2:27 16382:16383" ht="21" customHeight="1">
      <c r="B114" s="1" t="s">
        <v>40</v>
      </c>
      <c r="C114" s="1" t="s">
        <v>102</v>
      </c>
      <c r="D114" s="1" t="s">
        <v>43</v>
      </c>
      <c r="E114" s="1" t="s">
        <v>21</v>
      </c>
      <c r="F114" s="1" t="s">
        <v>235</v>
      </c>
      <c r="G114" s="9">
        <v>42120</v>
      </c>
      <c r="H114" s="2" t="s">
        <v>239</v>
      </c>
      <c r="I114" s="1">
        <v>2015</v>
      </c>
      <c r="J114" s="1">
        <v>497901093</v>
      </c>
      <c r="K114" s="1">
        <f>_xlfn.DAYS(clean_data[[#This Row],[Ship Date]],clean_data[[#This Row],[Order Date]])</f>
        <v>46</v>
      </c>
      <c r="L114" s="9">
        <v>42166</v>
      </c>
      <c r="M114" s="4">
        <v>8853</v>
      </c>
      <c r="N114" s="13">
        <v>651.21</v>
      </c>
      <c r="O114" s="13">
        <v>524.96</v>
      </c>
      <c r="P114" s="13">
        <v>5765162.1299999999</v>
      </c>
      <c r="Q114" s="13">
        <v>4647470.88</v>
      </c>
      <c r="R114" s="13">
        <v>1117691.25</v>
      </c>
      <c r="S114" s="54"/>
      <c r="T114" s="54"/>
      <c r="Z114" s="1"/>
      <c r="AA114" s="1"/>
      <c r="XFB114"/>
      <c r="XFC114"/>
    </row>
    <row r="115" spans="2:27 16382:16383" ht="21" customHeight="1">
      <c r="B115" s="10" t="s">
        <v>23</v>
      </c>
      <c r="C115" s="10" t="s">
        <v>103</v>
      </c>
      <c r="D115" s="10" t="s">
        <v>33</v>
      </c>
      <c r="E115" s="10" t="s">
        <v>17</v>
      </c>
      <c r="F115" s="10" t="s">
        <v>227</v>
      </c>
      <c r="G115" s="11">
        <v>40375</v>
      </c>
      <c r="H115" s="12" t="s">
        <v>230</v>
      </c>
      <c r="I115" s="10">
        <v>2010</v>
      </c>
      <c r="J115" s="10">
        <v>987459170</v>
      </c>
      <c r="K115" s="10">
        <f>_xlfn.DAYS(clean_data[[#This Row],[Ship Date]],clean_data[[#This Row],[Order Date]])</f>
        <v>42</v>
      </c>
      <c r="L115" s="11">
        <v>40417</v>
      </c>
      <c r="M115" s="14">
        <v>9967</v>
      </c>
      <c r="N115" s="15">
        <v>81.73</v>
      </c>
      <c r="O115" s="15">
        <v>56.67</v>
      </c>
      <c r="P115" s="15">
        <v>814602.91</v>
      </c>
      <c r="Q115" s="15">
        <v>564829.89</v>
      </c>
      <c r="R115" s="15">
        <v>249773.02</v>
      </c>
      <c r="S115" s="54"/>
      <c r="T115" s="54"/>
      <c r="Z115" s="1"/>
      <c r="AA115" s="1"/>
      <c r="XFB115"/>
      <c r="XFC115"/>
    </row>
    <row r="116" spans="2:27 16382:16383" ht="21" customHeight="1">
      <c r="B116" s="1" t="s">
        <v>26</v>
      </c>
      <c r="C116" s="1" t="s">
        <v>122</v>
      </c>
      <c r="D116" s="1" t="s">
        <v>33</v>
      </c>
      <c r="E116" s="1" t="s">
        <v>21</v>
      </c>
      <c r="F116" s="1" t="s">
        <v>227</v>
      </c>
      <c r="G116" s="9">
        <v>40565</v>
      </c>
      <c r="H116" s="2" t="s">
        <v>240</v>
      </c>
      <c r="I116" s="1">
        <v>2011</v>
      </c>
      <c r="J116" s="1">
        <v>276829564</v>
      </c>
      <c r="K116" s="1">
        <f>_xlfn.DAYS(clean_data[[#This Row],[Ship Date]],clean_data[[#This Row],[Order Date]])</f>
        <v>22</v>
      </c>
      <c r="L116" s="9">
        <v>40587</v>
      </c>
      <c r="M116" s="4">
        <v>8875</v>
      </c>
      <c r="N116" s="13">
        <v>81.73</v>
      </c>
      <c r="O116" s="13">
        <v>56.67</v>
      </c>
      <c r="P116" s="13">
        <v>725353.75</v>
      </c>
      <c r="Q116" s="13">
        <v>502946.25</v>
      </c>
      <c r="R116" s="13">
        <v>222407.5</v>
      </c>
      <c r="S116" s="54"/>
      <c r="T116" s="54"/>
      <c r="Z116" s="1"/>
      <c r="AA116" s="1"/>
      <c r="XFB116"/>
      <c r="XFC116"/>
    </row>
    <row r="117" spans="2:27 16382:16383" ht="21" customHeight="1">
      <c r="B117" s="10" t="s">
        <v>40</v>
      </c>
      <c r="C117" s="10" t="s">
        <v>123</v>
      </c>
      <c r="D117" s="10" t="s">
        <v>79</v>
      </c>
      <c r="E117" s="10" t="s">
        <v>21</v>
      </c>
      <c r="F117" s="10" t="s">
        <v>235</v>
      </c>
      <c r="G117" s="11">
        <v>42146</v>
      </c>
      <c r="H117" s="12" t="s">
        <v>233</v>
      </c>
      <c r="I117" s="10">
        <v>2015</v>
      </c>
      <c r="J117" s="10">
        <v>247311103</v>
      </c>
      <c r="K117" s="10">
        <f>_xlfn.DAYS(clean_data[[#This Row],[Ship Date]],clean_data[[#This Row],[Order Date]])</f>
        <v>50</v>
      </c>
      <c r="L117" s="11">
        <v>42196</v>
      </c>
      <c r="M117" s="14">
        <v>3706</v>
      </c>
      <c r="N117" s="15">
        <v>668.27</v>
      </c>
      <c r="O117" s="15">
        <v>502.54</v>
      </c>
      <c r="P117" s="15">
        <v>2476608.62</v>
      </c>
      <c r="Q117" s="15">
        <v>1862413.24</v>
      </c>
      <c r="R117" s="15">
        <v>614195.38</v>
      </c>
      <c r="S117" s="54"/>
      <c r="T117" s="54"/>
      <c r="Z117" s="1"/>
      <c r="AA117" s="1"/>
      <c r="XFB117"/>
      <c r="XFC117"/>
    </row>
    <row r="118" spans="2:27 16382:16383" ht="21" customHeight="1">
      <c r="B118" s="1" t="s">
        <v>23</v>
      </c>
      <c r="C118" s="1" t="s">
        <v>124</v>
      </c>
      <c r="D118" s="1" t="s">
        <v>59</v>
      </c>
      <c r="E118" s="1" t="s">
        <v>21</v>
      </c>
      <c r="F118" s="1" t="s">
        <v>227</v>
      </c>
      <c r="G118" s="9">
        <v>42197</v>
      </c>
      <c r="H118" s="2" t="s">
        <v>230</v>
      </c>
      <c r="I118" s="1">
        <v>2015</v>
      </c>
      <c r="J118" s="1">
        <v>600515115</v>
      </c>
      <c r="K118" s="1">
        <f>_xlfn.DAYS(clean_data[[#This Row],[Ship Date]],clean_data[[#This Row],[Order Date]])</f>
        <v>49</v>
      </c>
      <c r="L118" s="9">
        <v>42246</v>
      </c>
      <c r="M118" s="4">
        <v>4622</v>
      </c>
      <c r="N118" s="13">
        <v>9.33</v>
      </c>
      <c r="O118" s="13">
        <v>6.92</v>
      </c>
      <c r="P118" s="13">
        <v>43123.26</v>
      </c>
      <c r="Q118" s="13">
        <v>31984.240000000002</v>
      </c>
      <c r="R118" s="13">
        <v>11139.02</v>
      </c>
      <c r="S118" s="54"/>
      <c r="T118" s="54"/>
      <c r="Z118" s="1"/>
      <c r="AA118" s="1"/>
      <c r="XFB118"/>
      <c r="XFC118"/>
    </row>
    <row r="119" spans="2:27 16382:16383" ht="21" customHeight="1">
      <c r="B119" s="10" t="s">
        <v>23</v>
      </c>
      <c r="C119" s="10" t="s">
        <v>112</v>
      </c>
      <c r="D119" s="10" t="s">
        <v>43</v>
      </c>
      <c r="E119" s="10" t="s">
        <v>21</v>
      </c>
      <c r="F119" s="10" t="s">
        <v>227</v>
      </c>
      <c r="G119" s="11">
        <v>42335</v>
      </c>
      <c r="H119" s="12" t="s">
        <v>234</v>
      </c>
      <c r="I119" s="10">
        <v>2015</v>
      </c>
      <c r="J119" s="10">
        <v>208365428</v>
      </c>
      <c r="K119" s="10">
        <f>_xlfn.DAYS(clean_data[[#This Row],[Ship Date]],clean_data[[#This Row],[Order Date]])</f>
        <v>32</v>
      </c>
      <c r="L119" s="11">
        <v>42367</v>
      </c>
      <c r="M119" s="14">
        <v>8815</v>
      </c>
      <c r="N119" s="15">
        <v>651.21</v>
      </c>
      <c r="O119" s="15">
        <v>524.96</v>
      </c>
      <c r="P119" s="15">
        <v>5740416.1500000004</v>
      </c>
      <c r="Q119" s="15">
        <v>4627522.4000000004</v>
      </c>
      <c r="R119" s="15">
        <v>1112893.75</v>
      </c>
      <c r="S119" s="54"/>
      <c r="T119" s="54"/>
      <c r="Z119" s="1"/>
      <c r="AA119" s="1"/>
      <c r="XFB119"/>
      <c r="XFC119"/>
    </row>
    <row r="120" spans="2:27 16382:16383" ht="21" customHeight="1">
      <c r="B120" s="1" t="s">
        <v>23</v>
      </c>
      <c r="C120" s="1" t="s">
        <v>125</v>
      </c>
      <c r="D120" s="1" t="s">
        <v>33</v>
      </c>
      <c r="E120" s="1" t="s">
        <v>17</v>
      </c>
      <c r="F120" s="1" t="s">
        <v>232</v>
      </c>
      <c r="G120" s="9">
        <v>41798</v>
      </c>
      <c r="H120" s="2" t="s">
        <v>241</v>
      </c>
      <c r="I120" s="1">
        <v>2014</v>
      </c>
      <c r="J120" s="1">
        <v>263098371</v>
      </c>
      <c r="K120" s="1">
        <f>_xlfn.DAYS(clean_data[[#This Row],[Ship Date]],clean_data[[#This Row],[Order Date]])</f>
        <v>26</v>
      </c>
      <c r="L120" s="9">
        <v>41824</v>
      </c>
      <c r="M120" s="4">
        <v>5509</v>
      </c>
      <c r="N120" s="13">
        <v>81.73</v>
      </c>
      <c r="O120" s="13">
        <v>56.67</v>
      </c>
      <c r="P120" s="13">
        <v>450250.57</v>
      </c>
      <c r="Q120" s="13">
        <v>312195.03000000003</v>
      </c>
      <c r="R120" s="13">
        <v>138055.54</v>
      </c>
      <c r="S120" s="54"/>
      <c r="T120" s="54"/>
      <c r="Z120" s="1"/>
      <c r="AA120" s="1"/>
      <c r="XFB120"/>
      <c r="XFC120"/>
    </row>
    <row r="121" spans="2:27 16382:16383" ht="21" customHeight="1">
      <c r="B121" s="10" t="s">
        <v>34</v>
      </c>
      <c r="C121" s="10" t="s">
        <v>66</v>
      </c>
      <c r="D121" s="10" t="s">
        <v>43</v>
      </c>
      <c r="E121" s="10" t="s">
        <v>17</v>
      </c>
      <c r="F121" s="10" t="s">
        <v>232</v>
      </c>
      <c r="G121" s="11">
        <v>41599</v>
      </c>
      <c r="H121" s="12" t="s">
        <v>234</v>
      </c>
      <c r="I121" s="10">
        <v>2013</v>
      </c>
      <c r="J121" s="10">
        <v>227262771</v>
      </c>
      <c r="K121" s="10">
        <f>_xlfn.DAYS(clean_data[[#This Row],[Ship Date]],clean_data[[#This Row],[Order Date]])</f>
        <v>46</v>
      </c>
      <c r="L121" s="11">
        <v>41645</v>
      </c>
      <c r="M121" s="14">
        <v>959</v>
      </c>
      <c r="N121" s="15">
        <v>651.21</v>
      </c>
      <c r="O121" s="15">
        <v>524.96</v>
      </c>
      <c r="P121" s="15">
        <v>624510.39</v>
      </c>
      <c r="Q121" s="15">
        <v>503436.64</v>
      </c>
      <c r="R121" s="15">
        <v>121073.75</v>
      </c>
      <c r="S121" s="54"/>
      <c r="T121" s="54"/>
      <c r="Z121" s="1"/>
      <c r="AA121" s="1"/>
      <c r="XFB121"/>
      <c r="XFC121"/>
    </row>
    <row r="122" spans="2:27 16382:16383" ht="21" customHeight="1">
      <c r="B122" s="1" t="s">
        <v>40</v>
      </c>
      <c r="C122" s="1" t="s">
        <v>126</v>
      </c>
      <c r="D122" s="1" t="s">
        <v>43</v>
      </c>
      <c r="E122" s="1" t="s">
        <v>21</v>
      </c>
      <c r="F122" s="1" t="s">
        <v>235</v>
      </c>
      <c r="G122" s="9">
        <v>40373</v>
      </c>
      <c r="H122" s="2" t="s">
        <v>230</v>
      </c>
      <c r="I122" s="1">
        <v>2010</v>
      </c>
      <c r="J122" s="1">
        <v>983719956</v>
      </c>
      <c r="K122" s="1">
        <f>_xlfn.DAYS(clean_data[[#This Row],[Ship Date]],clean_data[[#This Row],[Order Date]])</f>
        <v>18</v>
      </c>
      <c r="L122" s="9">
        <v>40391</v>
      </c>
      <c r="M122" s="4">
        <v>3450</v>
      </c>
      <c r="N122" s="13">
        <v>651.21</v>
      </c>
      <c r="O122" s="13">
        <v>524.96</v>
      </c>
      <c r="P122" s="13">
        <v>2246674.5</v>
      </c>
      <c r="Q122" s="13">
        <v>1811112</v>
      </c>
      <c r="R122" s="13">
        <v>435562.5</v>
      </c>
      <c r="S122" s="54"/>
      <c r="T122" s="54"/>
      <c r="Z122" s="1"/>
      <c r="AA122" s="1"/>
      <c r="XFB122"/>
      <c r="XFC122"/>
    </row>
    <row r="123" spans="2:27 16382:16383" ht="21" customHeight="1">
      <c r="B123" s="10" t="s">
        <v>40</v>
      </c>
      <c r="C123" s="10" t="s">
        <v>127</v>
      </c>
      <c r="D123" s="10" t="s">
        <v>16</v>
      </c>
      <c r="E123" s="10" t="s">
        <v>21</v>
      </c>
      <c r="F123" s="10" t="s">
        <v>235</v>
      </c>
      <c r="G123" s="11">
        <v>41291</v>
      </c>
      <c r="H123" s="12" t="s">
        <v>240</v>
      </c>
      <c r="I123" s="10">
        <v>2013</v>
      </c>
      <c r="J123" s="10">
        <v>785643756</v>
      </c>
      <c r="K123" s="10">
        <f>_xlfn.DAYS(clean_data[[#This Row],[Ship Date]],clean_data[[#This Row],[Order Date]])</f>
        <v>9</v>
      </c>
      <c r="L123" s="11">
        <v>41300</v>
      </c>
      <c r="M123" s="14">
        <v>8301</v>
      </c>
      <c r="N123" s="15">
        <v>255.28</v>
      </c>
      <c r="O123" s="15">
        <v>159.41999999999999</v>
      </c>
      <c r="P123" s="15">
        <v>2119079.2799999998</v>
      </c>
      <c r="Q123" s="15">
        <v>1323345.42</v>
      </c>
      <c r="R123" s="15">
        <v>795733.86</v>
      </c>
      <c r="S123" s="54"/>
      <c r="T123" s="54"/>
      <c r="Z123" s="1"/>
      <c r="AA123" s="1"/>
      <c r="XFB123"/>
      <c r="XFC123"/>
    </row>
    <row r="124" spans="2:27 16382:16383" ht="21" customHeight="1">
      <c r="B124" s="1" t="s">
        <v>40</v>
      </c>
      <c r="C124" s="1" t="s">
        <v>109</v>
      </c>
      <c r="D124" s="1" t="s">
        <v>43</v>
      </c>
      <c r="E124" s="1" t="s">
        <v>17</v>
      </c>
      <c r="F124" s="1" t="s">
        <v>229</v>
      </c>
      <c r="G124" s="9">
        <v>42384</v>
      </c>
      <c r="H124" s="2" t="s">
        <v>240</v>
      </c>
      <c r="I124" s="1">
        <v>2016</v>
      </c>
      <c r="J124" s="1">
        <v>206520497</v>
      </c>
      <c r="K124" s="1">
        <f>_xlfn.DAYS(clean_data[[#This Row],[Ship Date]],clean_data[[#This Row],[Order Date]])</f>
        <v>50</v>
      </c>
      <c r="L124" s="9">
        <v>42434</v>
      </c>
      <c r="M124" s="4">
        <v>2859</v>
      </c>
      <c r="N124" s="13">
        <v>651.21</v>
      </c>
      <c r="O124" s="13">
        <v>524.96</v>
      </c>
      <c r="P124" s="13">
        <v>1861809.39</v>
      </c>
      <c r="Q124" s="13">
        <v>1500860.64</v>
      </c>
      <c r="R124" s="13">
        <v>360948.75</v>
      </c>
      <c r="S124" s="54"/>
      <c r="T124" s="54"/>
      <c r="Z124" s="1"/>
      <c r="AA124" s="1"/>
      <c r="XFB124"/>
      <c r="XFC124"/>
    </row>
    <row r="125" spans="2:27 16382:16383" ht="21" customHeight="1">
      <c r="B125" s="10" t="s">
        <v>23</v>
      </c>
      <c r="C125" s="10" t="s">
        <v>58</v>
      </c>
      <c r="D125" s="10" t="s">
        <v>45</v>
      </c>
      <c r="E125" s="10" t="s">
        <v>17</v>
      </c>
      <c r="F125" s="10" t="s">
        <v>229</v>
      </c>
      <c r="G125" s="11">
        <v>40686</v>
      </c>
      <c r="H125" s="12" t="s">
        <v>233</v>
      </c>
      <c r="I125" s="10">
        <v>2011</v>
      </c>
      <c r="J125" s="10">
        <v>790149009</v>
      </c>
      <c r="K125" s="10">
        <f>_xlfn.DAYS(clean_data[[#This Row],[Ship Date]],clean_data[[#This Row],[Order Date]])</f>
        <v>6</v>
      </c>
      <c r="L125" s="11">
        <v>40692</v>
      </c>
      <c r="M125" s="14">
        <v>1505</v>
      </c>
      <c r="N125" s="15">
        <v>437.2</v>
      </c>
      <c r="O125" s="15">
        <v>263.33</v>
      </c>
      <c r="P125" s="15">
        <v>657986</v>
      </c>
      <c r="Q125" s="15">
        <v>396311.65</v>
      </c>
      <c r="R125" s="15">
        <v>261674.35</v>
      </c>
      <c r="S125" s="54"/>
      <c r="T125" s="54"/>
      <c r="Z125" s="1"/>
      <c r="AA125" s="1"/>
      <c r="XFB125"/>
      <c r="XFC125"/>
    </row>
    <row r="126" spans="2:27 16382:16383" ht="21" customHeight="1">
      <c r="B126" s="1" t="s">
        <v>23</v>
      </c>
      <c r="C126" s="1" t="s">
        <v>128</v>
      </c>
      <c r="D126" s="1" t="s">
        <v>28</v>
      </c>
      <c r="E126" s="1" t="s">
        <v>17</v>
      </c>
      <c r="F126" s="1" t="s">
        <v>227</v>
      </c>
      <c r="G126" s="9">
        <v>41920</v>
      </c>
      <c r="H126" s="2" t="s">
        <v>237</v>
      </c>
      <c r="I126" s="1">
        <v>2014</v>
      </c>
      <c r="J126" s="1">
        <v>100640618</v>
      </c>
      <c r="K126" s="1">
        <f>_xlfn.DAYS(clean_data[[#This Row],[Ship Date]],clean_data[[#This Row],[Order Date]])</f>
        <v>10</v>
      </c>
      <c r="L126" s="9">
        <v>41930</v>
      </c>
      <c r="M126" s="4">
        <v>650</v>
      </c>
      <c r="N126" s="13">
        <v>205.7</v>
      </c>
      <c r="O126" s="13">
        <v>117.11</v>
      </c>
      <c r="P126" s="13">
        <v>133705</v>
      </c>
      <c r="Q126" s="13">
        <v>76121.5</v>
      </c>
      <c r="R126" s="13">
        <v>57583.5</v>
      </c>
      <c r="S126" s="54"/>
      <c r="T126" s="54"/>
      <c r="Z126" s="1"/>
      <c r="AA126" s="1"/>
      <c r="XFB126"/>
      <c r="XFC126"/>
    </row>
    <row r="127" spans="2:27 16382:16383" ht="21" customHeight="1">
      <c r="B127" s="10" t="s">
        <v>40</v>
      </c>
      <c r="C127" s="10" t="s">
        <v>41</v>
      </c>
      <c r="D127" s="10" t="s">
        <v>33</v>
      </c>
      <c r="E127" s="10" t="s">
        <v>17</v>
      </c>
      <c r="F127" s="10" t="s">
        <v>232</v>
      </c>
      <c r="G127" s="11">
        <v>42517</v>
      </c>
      <c r="H127" s="12" t="s">
        <v>233</v>
      </c>
      <c r="I127" s="10">
        <v>2016</v>
      </c>
      <c r="J127" s="10">
        <v>272419154</v>
      </c>
      <c r="K127" s="10">
        <f>_xlfn.DAYS(clean_data[[#This Row],[Ship Date]],clean_data[[#This Row],[Order Date]])</f>
        <v>31</v>
      </c>
      <c r="L127" s="11">
        <v>42548</v>
      </c>
      <c r="M127" s="14">
        <v>3736</v>
      </c>
      <c r="N127" s="15">
        <v>81.73</v>
      </c>
      <c r="O127" s="15">
        <v>56.67</v>
      </c>
      <c r="P127" s="15">
        <v>305343.28000000003</v>
      </c>
      <c r="Q127" s="15">
        <v>211719.12</v>
      </c>
      <c r="R127" s="15">
        <v>93624.16</v>
      </c>
      <c r="S127" s="54"/>
      <c r="T127" s="54"/>
      <c r="Z127" s="1"/>
      <c r="AA127" s="1"/>
      <c r="XFB127"/>
      <c r="XFC127"/>
    </row>
    <row r="128" spans="2:27 16382:16383" ht="21" customHeight="1">
      <c r="B128" s="1" t="s">
        <v>40</v>
      </c>
      <c r="C128" s="1" t="s">
        <v>114</v>
      </c>
      <c r="D128" s="1" t="s">
        <v>50</v>
      </c>
      <c r="E128" s="1" t="s">
        <v>21</v>
      </c>
      <c r="F128" s="1" t="s">
        <v>227</v>
      </c>
      <c r="G128" s="9">
        <v>42062</v>
      </c>
      <c r="H128" s="2" t="s">
        <v>242</v>
      </c>
      <c r="I128" s="1">
        <v>2015</v>
      </c>
      <c r="J128" s="1">
        <v>360220944</v>
      </c>
      <c r="K128" s="1">
        <f>_xlfn.DAYS(clean_data[[#This Row],[Ship Date]],clean_data[[#This Row],[Order Date]])</f>
        <v>0</v>
      </c>
      <c r="L128" s="9">
        <v>42062</v>
      </c>
      <c r="M128" s="4">
        <v>6237</v>
      </c>
      <c r="N128" s="13">
        <v>421.89</v>
      </c>
      <c r="O128" s="13">
        <v>364.69</v>
      </c>
      <c r="P128" s="13">
        <v>2631327.9300000002</v>
      </c>
      <c r="Q128" s="13">
        <v>2274571.5299999998</v>
      </c>
      <c r="R128" s="13">
        <v>356756.4</v>
      </c>
      <c r="S128" s="54"/>
      <c r="T128" s="54"/>
      <c r="Z128" s="1"/>
      <c r="AA128" s="1"/>
      <c r="XFB128"/>
      <c r="XFC128"/>
    </row>
    <row r="129" spans="2:27 16382:16383" ht="21" customHeight="1">
      <c r="B129" s="10" t="s">
        <v>26</v>
      </c>
      <c r="C129" s="10" t="s">
        <v>129</v>
      </c>
      <c r="D129" s="10" t="s">
        <v>25</v>
      </c>
      <c r="E129" s="10" t="s">
        <v>21</v>
      </c>
      <c r="F129" s="10" t="s">
        <v>229</v>
      </c>
      <c r="G129" s="11">
        <v>41913</v>
      </c>
      <c r="H129" s="12" t="s">
        <v>237</v>
      </c>
      <c r="I129" s="10">
        <v>2014</v>
      </c>
      <c r="J129" s="10">
        <v>389094817</v>
      </c>
      <c r="K129" s="10">
        <f>_xlfn.DAYS(clean_data[[#This Row],[Ship Date]],clean_data[[#This Row],[Order Date]])</f>
        <v>41</v>
      </c>
      <c r="L129" s="11">
        <v>41954</v>
      </c>
      <c r="M129" s="14">
        <v>658</v>
      </c>
      <c r="N129" s="15">
        <v>47.45</v>
      </c>
      <c r="O129" s="15">
        <v>31.79</v>
      </c>
      <c r="P129" s="15">
        <v>31222.1</v>
      </c>
      <c r="Q129" s="15">
        <v>20917.82</v>
      </c>
      <c r="R129" s="15">
        <v>10304.280000000001</v>
      </c>
      <c r="S129" s="54"/>
      <c r="T129" s="54"/>
      <c r="Z129" s="1"/>
      <c r="AA129" s="1"/>
      <c r="XFB129"/>
      <c r="XFC129"/>
    </row>
    <row r="130" spans="2:27 16382:16383" ht="21" customHeight="1">
      <c r="B130" s="1" t="s">
        <v>40</v>
      </c>
      <c r="C130" s="1" t="s">
        <v>244</v>
      </c>
      <c r="D130" s="1" t="s">
        <v>50</v>
      </c>
      <c r="E130" s="1" t="s">
        <v>21</v>
      </c>
      <c r="F130" s="1" t="s">
        <v>232</v>
      </c>
      <c r="G130" s="9">
        <v>41048</v>
      </c>
      <c r="H130" s="2" t="s">
        <v>233</v>
      </c>
      <c r="I130" s="1">
        <v>2012</v>
      </c>
      <c r="J130" s="1">
        <v>904402101</v>
      </c>
      <c r="K130" s="1">
        <f>_xlfn.DAYS(clean_data[[#This Row],[Ship Date]],clean_data[[#This Row],[Order Date]])</f>
        <v>35</v>
      </c>
      <c r="L130" s="9">
        <v>41083</v>
      </c>
      <c r="M130" s="4">
        <v>1534</v>
      </c>
      <c r="N130" s="13">
        <v>421.89</v>
      </c>
      <c r="O130" s="13">
        <v>364.69</v>
      </c>
      <c r="P130" s="13">
        <v>647179.26</v>
      </c>
      <c r="Q130" s="13">
        <v>559434.46</v>
      </c>
      <c r="R130" s="13">
        <v>87744.8</v>
      </c>
      <c r="S130" s="54"/>
      <c r="T130" s="54"/>
      <c r="Z130" s="1"/>
      <c r="AA130" s="1"/>
      <c r="XFB130"/>
      <c r="XFC130"/>
    </row>
    <row r="131" spans="2:27 16382:16383" ht="21" customHeight="1">
      <c r="B131" s="10" t="s">
        <v>40</v>
      </c>
      <c r="C131" s="10" t="s">
        <v>130</v>
      </c>
      <c r="D131" s="10" t="s">
        <v>71</v>
      </c>
      <c r="E131" s="10" t="s">
        <v>17</v>
      </c>
      <c r="F131" s="10" t="s">
        <v>235</v>
      </c>
      <c r="G131" s="11">
        <v>40222</v>
      </c>
      <c r="H131" s="12" t="s">
        <v>242</v>
      </c>
      <c r="I131" s="10">
        <v>2010</v>
      </c>
      <c r="J131" s="10">
        <v>721816623</v>
      </c>
      <c r="K131" s="10">
        <f>_xlfn.DAYS(clean_data[[#This Row],[Ship Date]],clean_data[[#This Row],[Order Date]])</f>
        <v>4</v>
      </c>
      <c r="L131" s="11">
        <v>40226</v>
      </c>
      <c r="M131" s="14">
        <v>434</v>
      </c>
      <c r="N131" s="15">
        <v>154.06</v>
      </c>
      <c r="O131" s="15">
        <v>90.93</v>
      </c>
      <c r="P131" s="15">
        <v>66862.039999999994</v>
      </c>
      <c r="Q131" s="15">
        <v>39463.620000000003</v>
      </c>
      <c r="R131" s="15">
        <v>27398.42</v>
      </c>
      <c r="S131" s="54"/>
      <c r="T131" s="54"/>
      <c r="Z131" s="1"/>
      <c r="AA131" s="1"/>
      <c r="XFB131"/>
      <c r="XFC131"/>
    </row>
    <row r="132" spans="2:27 16382:16383" ht="21" customHeight="1">
      <c r="B132" s="1" t="s">
        <v>23</v>
      </c>
      <c r="C132" s="1" t="s">
        <v>70</v>
      </c>
      <c r="D132" s="1" t="s">
        <v>20</v>
      </c>
      <c r="E132" s="1" t="s">
        <v>17</v>
      </c>
      <c r="F132" s="1" t="s">
        <v>235</v>
      </c>
      <c r="G132" s="9">
        <v>40575</v>
      </c>
      <c r="H132" s="2" t="s">
        <v>242</v>
      </c>
      <c r="I132" s="1">
        <v>2011</v>
      </c>
      <c r="J132" s="1">
        <v>977324712</v>
      </c>
      <c r="K132" s="1">
        <f>_xlfn.DAYS(clean_data[[#This Row],[Ship Date]],clean_data[[#This Row],[Order Date]])</f>
        <v>37</v>
      </c>
      <c r="L132" s="9">
        <v>40612</v>
      </c>
      <c r="M132" s="4">
        <v>955</v>
      </c>
      <c r="N132" s="13">
        <v>152.58000000000001</v>
      </c>
      <c r="O132" s="13">
        <v>97.44</v>
      </c>
      <c r="P132" s="13">
        <v>145713.9</v>
      </c>
      <c r="Q132" s="13">
        <v>93055.2</v>
      </c>
      <c r="R132" s="13">
        <v>52658.7</v>
      </c>
      <c r="S132" s="54"/>
      <c r="T132" s="54"/>
      <c r="Z132" s="1"/>
      <c r="AA132" s="1"/>
      <c r="XFB132"/>
      <c r="XFC132"/>
    </row>
    <row r="133" spans="2:27 16382:16383" ht="21" customHeight="1">
      <c r="B133" s="10" t="s">
        <v>40</v>
      </c>
      <c r="C133" s="10" t="s">
        <v>131</v>
      </c>
      <c r="D133" s="10" t="s">
        <v>25</v>
      </c>
      <c r="E133" s="10" t="s">
        <v>17</v>
      </c>
      <c r="F133" s="10" t="s">
        <v>229</v>
      </c>
      <c r="G133" s="11">
        <v>42254</v>
      </c>
      <c r="H133" s="12" t="s">
        <v>231</v>
      </c>
      <c r="I133" s="10">
        <v>2015</v>
      </c>
      <c r="J133" s="10">
        <v>177225196</v>
      </c>
      <c r="K133" s="10">
        <f>_xlfn.DAYS(clean_data[[#This Row],[Ship Date]],clean_data[[#This Row],[Order Date]])</f>
        <v>5</v>
      </c>
      <c r="L133" s="11">
        <v>42259</v>
      </c>
      <c r="M133" s="14">
        <v>3729</v>
      </c>
      <c r="N133" s="15">
        <v>47.45</v>
      </c>
      <c r="O133" s="15">
        <v>31.79</v>
      </c>
      <c r="P133" s="15">
        <v>176941.05</v>
      </c>
      <c r="Q133" s="15">
        <v>118544.91</v>
      </c>
      <c r="R133" s="15">
        <v>58396.14</v>
      </c>
      <c r="S133" s="54"/>
      <c r="T133" s="54"/>
      <c r="Z133" s="1"/>
      <c r="AA133" s="1"/>
      <c r="XFB133"/>
      <c r="XFC133"/>
    </row>
    <row r="134" spans="2:27 16382:16383" ht="21" customHeight="1">
      <c r="B134" s="1" t="s">
        <v>31</v>
      </c>
      <c r="C134" s="1" t="s">
        <v>67</v>
      </c>
      <c r="D134" s="1" t="s">
        <v>25</v>
      </c>
      <c r="E134" s="1" t="s">
        <v>17</v>
      </c>
      <c r="F134" s="1" t="s">
        <v>227</v>
      </c>
      <c r="G134" s="9">
        <v>40264</v>
      </c>
      <c r="H134" s="2" t="s">
        <v>236</v>
      </c>
      <c r="I134" s="1">
        <v>2010</v>
      </c>
      <c r="J134" s="1">
        <v>948129403</v>
      </c>
      <c r="K134" s="1">
        <f>_xlfn.DAYS(clean_data[[#This Row],[Ship Date]],clean_data[[#This Row],[Order Date]])</f>
        <v>48</v>
      </c>
      <c r="L134" s="9">
        <v>40312</v>
      </c>
      <c r="M134" s="4">
        <v>1415</v>
      </c>
      <c r="N134" s="13">
        <v>47.45</v>
      </c>
      <c r="O134" s="13">
        <v>31.79</v>
      </c>
      <c r="P134" s="13">
        <v>67141.75</v>
      </c>
      <c r="Q134" s="13">
        <v>44982.85</v>
      </c>
      <c r="R134" s="13">
        <v>22158.9</v>
      </c>
      <c r="S134" s="54"/>
      <c r="T134" s="54"/>
      <c r="Z134" s="1"/>
      <c r="AA134" s="1"/>
      <c r="XFB134"/>
      <c r="XFC134"/>
    </row>
    <row r="135" spans="2:27 16382:16383" ht="21" customHeight="1">
      <c r="B135" s="10" t="s">
        <v>14</v>
      </c>
      <c r="C135" s="10" t="s">
        <v>115</v>
      </c>
      <c r="D135" s="10" t="s">
        <v>50</v>
      </c>
      <c r="E135" s="10" t="s">
        <v>21</v>
      </c>
      <c r="F135" s="10" t="s">
        <v>227</v>
      </c>
      <c r="G135" s="11">
        <v>42444</v>
      </c>
      <c r="H135" s="12" t="s">
        <v>236</v>
      </c>
      <c r="I135" s="10">
        <v>2016</v>
      </c>
      <c r="J135" s="10">
        <v>586961162</v>
      </c>
      <c r="K135" s="10">
        <f>_xlfn.DAYS(clean_data[[#This Row],[Ship Date]],clean_data[[#This Row],[Order Date]])</f>
        <v>38</v>
      </c>
      <c r="L135" s="11">
        <v>42482</v>
      </c>
      <c r="M135" s="14">
        <v>3706</v>
      </c>
      <c r="N135" s="15">
        <v>421.89</v>
      </c>
      <c r="O135" s="15">
        <v>364.69</v>
      </c>
      <c r="P135" s="15">
        <v>1563524.34</v>
      </c>
      <c r="Q135" s="15">
        <v>1351541.14</v>
      </c>
      <c r="R135" s="15">
        <v>211983.2</v>
      </c>
      <c r="S135" s="54"/>
      <c r="T135" s="54"/>
      <c r="Z135" s="1"/>
      <c r="AA135" s="1"/>
      <c r="XFB135"/>
      <c r="XFC135"/>
    </row>
    <row r="136" spans="2:27 16382:16383" ht="21" customHeight="1">
      <c r="B136" s="1" t="s">
        <v>23</v>
      </c>
      <c r="C136" s="1" t="s">
        <v>70</v>
      </c>
      <c r="D136" s="1" t="s">
        <v>20</v>
      </c>
      <c r="E136" s="1" t="s">
        <v>17</v>
      </c>
      <c r="F136" s="1" t="s">
        <v>235</v>
      </c>
      <c r="G136" s="9">
        <v>40428</v>
      </c>
      <c r="H136" s="2" t="s">
        <v>231</v>
      </c>
      <c r="I136" s="1">
        <v>2010</v>
      </c>
      <c r="J136" s="1">
        <v>510956799</v>
      </c>
      <c r="K136" s="1">
        <f>_xlfn.DAYS(clean_data[[#This Row],[Ship Date]],clean_data[[#This Row],[Order Date]])</f>
        <v>16</v>
      </c>
      <c r="L136" s="9">
        <v>40444</v>
      </c>
      <c r="M136" s="4">
        <v>2326</v>
      </c>
      <c r="N136" s="13">
        <v>152.58000000000001</v>
      </c>
      <c r="O136" s="13">
        <v>97.44</v>
      </c>
      <c r="P136" s="13">
        <v>354901.08</v>
      </c>
      <c r="Q136" s="13">
        <v>226645.44</v>
      </c>
      <c r="R136" s="13">
        <v>128255.64</v>
      </c>
      <c r="S136" s="54"/>
      <c r="T136" s="54"/>
      <c r="Z136" s="1"/>
      <c r="AA136" s="1"/>
      <c r="XFB136"/>
      <c r="XFC136"/>
    </row>
    <row r="137" spans="2:27 16382:16383" ht="21" customHeight="1">
      <c r="B137" s="10" t="s">
        <v>14</v>
      </c>
      <c r="C137" s="10" t="s">
        <v>47</v>
      </c>
      <c r="D137" s="10" t="s">
        <v>50</v>
      </c>
      <c r="E137" s="10" t="s">
        <v>17</v>
      </c>
      <c r="F137" s="10" t="s">
        <v>232</v>
      </c>
      <c r="G137" s="11">
        <v>41451</v>
      </c>
      <c r="H137" s="12" t="s">
        <v>241</v>
      </c>
      <c r="I137" s="10">
        <v>2013</v>
      </c>
      <c r="J137" s="10">
        <v>407665145</v>
      </c>
      <c r="K137" s="10">
        <f>_xlfn.DAYS(clean_data[[#This Row],[Ship Date]],clean_data[[#This Row],[Order Date]])</f>
        <v>9</v>
      </c>
      <c r="L137" s="11">
        <v>41460</v>
      </c>
      <c r="M137" s="14">
        <v>6030</v>
      </c>
      <c r="N137" s="15">
        <v>421.89</v>
      </c>
      <c r="O137" s="15">
        <v>364.69</v>
      </c>
      <c r="P137" s="15">
        <v>2543996.7000000002</v>
      </c>
      <c r="Q137" s="15">
        <v>2199080.7000000002</v>
      </c>
      <c r="R137" s="15">
        <v>344916</v>
      </c>
      <c r="S137" s="54"/>
      <c r="T137" s="54"/>
      <c r="Z137" s="1"/>
      <c r="AA137" s="1"/>
      <c r="XFB137"/>
      <c r="XFC137"/>
    </row>
    <row r="138" spans="2:27 16382:16383" ht="21" customHeight="1">
      <c r="B138" s="1" t="s">
        <v>31</v>
      </c>
      <c r="C138" s="1" t="s">
        <v>100</v>
      </c>
      <c r="D138" s="1" t="s">
        <v>50</v>
      </c>
      <c r="E138" s="1" t="s">
        <v>17</v>
      </c>
      <c r="F138" s="1" t="s">
        <v>229</v>
      </c>
      <c r="G138" s="9">
        <v>42072</v>
      </c>
      <c r="H138" s="2" t="s">
        <v>236</v>
      </c>
      <c r="I138" s="1">
        <v>2015</v>
      </c>
      <c r="J138" s="1">
        <v>484947526</v>
      </c>
      <c r="K138" s="1">
        <f>_xlfn.DAYS(clean_data[[#This Row],[Ship Date]],clean_data[[#This Row],[Order Date]])</f>
        <v>7</v>
      </c>
      <c r="L138" s="9">
        <v>42079</v>
      </c>
      <c r="M138" s="4">
        <v>5604</v>
      </c>
      <c r="N138" s="13">
        <v>421.89</v>
      </c>
      <c r="O138" s="13">
        <v>364.69</v>
      </c>
      <c r="P138" s="13">
        <v>2364271.56</v>
      </c>
      <c r="Q138" s="13">
        <v>2043722.76</v>
      </c>
      <c r="R138" s="13">
        <v>320548.8</v>
      </c>
      <c r="S138" s="54"/>
      <c r="T138" s="54"/>
      <c r="Z138" s="1"/>
      <c r="AA138" s="1"/>
      <c r="XFB138"/>
      <c r="XFC138"/>
    </row>
    <row r="139" spans="2:27 16382:16383" ht="21" customHeight="1">
      <c r="B139" s="10" t="s">
        <v>23</v>
      </c>
      <c r="C139" s="10" t="s">
        <v>132</v>
      </c>
      <c r="D139" s="10" t="s">
        <v>59</v>
      </c>
      <c r="E139" s="10" t="s">
        <v>17</v>
      </c>
      <c r="F139" s="10" t="s">
        <v>227</v>
      </c>
      <c r="G139" s="11">
        <v>40625</v>
      </c>
      <c r="H139" s="12" t="s">
        <v>236</v>
      </c>
      <c r="I139" s="10">
        <v>2011</v>
      </c>
      <c r="J139" s="10">
        <v>120977771</v>
      </c>
      <c r="K139" s="10">
        <f>_xlfn.DAYS(clean_data[[#This Row],[Ship Date]],clean_data[[#This Row],[Order Date]])</f>
        <v>40</v>
      </c>
      <c r="L139" s="11">
        <v>40665</v>
      </c>
      <c r="M139" s="14">
        <v>8866</v>
      </c>
      <c r="N139" s="15">
        <v>9.33</v>
      </c>
      <c r="O139" s="15">
        <v>6.92</v>
      </c>
      <c r="P139" s="15">
        <v>82719.78</v>
      </c>
      <c r="Q139" s="15">
        <v>61352.72</v>
      </c>
      <c r="R139" s="15">
        <v>21367.06</v>
      </c>
      <c r="S139" s="54"/>
      <c r="T139" s="54"/>
      <c r="Z139" s="1"/>
      <c r="AA139" s="1"/>
      <c r="XFB139"/>
      <c r="XFC139"/>
    </row>
    <row r="140" spans="2:27 16382:16383" ht="21" customHeight="1">
      <c r="B140" s="1" t="s">
        <v>26</v>
      </c>
      <c r="C140" s="1" t="s">
        <v>122</v>
      </c>
      <c r="D140" s="1" t="s">
        <v>33</v>
      </c>
      <c r="E140" s="1" t="s">
        <v>21</v>
      </c>
      <c r="F140" s="1" t="s">
        <v>227</v>
      </c>
      <c r="G140" s="9">
        <v>41362</v>
      </c>
      <c r="H140" s="2" t="s">
        <v>236</v>
      </c>
      <c r="I140" s="1">
        <v>2013</v>
      </c>
      <c r="J140" s="1">
        <v>114242208</v>
      </c>
      <c r="K140" s="1">
        <f>_xlfn.DAYS(clean_data[[#This Row],[Ship Date]],clean_data[[#This Row],[Order Date]])</f>
        <v>47</v>
      </c>
      <c r="L140" s="9">
        <v>41409</v>
      </c>
      <c r="M140" s="4">
        <v>5663</v>
      </c>
      <c r="N140" s="13">
        <v>81.73</v>
      </c>
      <c r="O140" s="13">
        <v>56.67</v>
      </c>
      <c r="P140" s="13">
        <v>462836.99</v>
      </c>
      <c r="Q140" s="13">
        <v>320922.21000000002</v>
      </c>
      <c r="R140" s="13">
        <v>141914.78</v>
      </c>
      <c r="S140" s="54"/>
      <c r="T140" s="54"/>
      <c r="Z140" s="1"/>
      <c r="AA140" s="1"/>
      <c r="XFB140"/>
      <c r="XFC140"/>
    </row>
    <row r="141" spans="2:27 16382:16383" ht="21" customHeight="1">
      <c r="B141" s="10" t="s">
        <v>31</v>
      </c>
      <c r="C141" s="10" t="s">
        <v>133</v>
      </c>
      <c r="D141" s="10" t="s">
        <v>36</v>
      </c>
      <c r="E141" s="10" t="s">
        <v>17</v>
      </c>
      <c r="F141" s="10" t="s">
        <v>227</v>
      </c>
      <c r="G141" s="11">
        <v>42009</v>
      </c>
      <c r="H141" s="12" t="s">
        <v>240</v>
      </c>
      <c r="I141" s="10">
        <v>2015</v>
      </c>
      <c r="J141" s="10">
        <v>433539664</v>
      </c>
      <c r="K141" s="10">
        <f>_xlfn.DAYS(clean_data[[#This Row],[Ship Date]],clean_data[[#This Row],[Order Date]])</f>
        <v>10</v>
      </c>
      <c r="L141" s="11">
        <v>42019</v>
      </c>
      <c r="M141" s="14">
        <v>2876</v>
      </c>
      <c r="N141" s="15">
        <v>109.28</v>
      </c>
      <c r="O141" s="15">
        <v>35.840000000000003</v>
      </c>
      <c r="P141" s="15">
        <v>314289.28000000003</v>
      </c>
      <c r="Q141" s="15">
        <v>103075.84</v>
      </c>
      <c r="R141" s="15">
        <v>211213.44</v>
      </c>
      <c r="S141" s="54"/>
      <c r="T141" s="54"/>
      <c r="Z141" s="1"/>
      <c r="AA141" s="1"/>
      <c r="XFB141"/>
      <c r="XFC141"/>
    </row>
    <row r="142" spans="2:27 16382:16383" ht="21" customHeight="1">
      <c r="B142" s="1" t="s">
        <v>34</v>
      </c>
      <c r="C142" s="1" t="s">
        <v>134</v>
      </c>
      <c r="D142" s="1" t="s">
        <v>50</v>
      </c>
      <c r="E142" s="1" t="s">
        <v>17</v>
      </c>
      <c r="F142" s="1" t="s">
        <v>227</v>
      </c>
      <c r="G142" s="9">
        <v>40684</v>
      </c>
      <c r="H142" s="2" t="s">
        <v>233</v>
      </c>
      <c r="I142" s="1">
        <v>2011</v>
      </c>
      <c r="J142" s="1">
        <v>667981469</v>
      </c>
      <c r="K142" s="1">
        <f>_xlfn.DAYS(clean_data[[#This Row],[Ship Date]],clean_data[[#This Row],[Order Date]])</f>
        <v>22</v>
      </c>
      <c r="L142" s="9">
        <v>40706</v>
      </c>
      <c r="M142" s="4">
        <v>9416</v>
      </c>
      <c r="N142" s="13">
        <v>421.89</v>
      </c>
      <c r="O142" s="13">
        <v>364.69</v>
      </c>
      <c r="P142" s="13">
        <v>3972516.24</v>
      </c>
      <c r="Q142" s="13">
        <v>3433921.04</v>
      </c>
      <c r="R142" s="13">
        <v>538595.19999999995</v>
      </c>
      <c r="S142" s="54"/>
      <c r="T142" s="54"/>
      <c r="Z142" s="1"/>
      <c r="AA142" s="1"/>
      <c r="XFB142"/>
      <c r="XFC142"/>
    </row>
    <row r="143" spans="2:27 16382:16383" ht="21" customHeight="1">
      <c r="B143" s="10" t="s">
        <v>23</v>
      </c>
      <c r="C143" s="10" t="s">
        <v>52</v>
      </c>
      <c r="D143" s="10" t="s">
        <v>20</v>
      </c>
      <c r="E143" s="10" t="s">
        <v>21</v>
      </c>
      <c r="F143" s="10" t="s">
        <v>232</v>
      </c>
      <c r="G143" s="11">
        <v>42805</v>
      </c>
      <c r="H143" s="12" t="s">
        <v>236</v>
      </c>
      <c r="I143" s="10">
        <v>2017</v>
      </c>
      <c r="J143" s="10">
        <v>476991450</v>
      </c>
      <c r="K143" s="10">
        <f>_xlfn.DAYS(clean_data[[#This Row],[Ship Date]],clean_data[[#This Row],[Order Date]])</f>
        <v>16</v>
      </c>
      <c r="L143" s="11">
        <v>42821</v>
      </c>
      <c r="M143" s="14">
        <v>1225</v>
      </c>
      <c r="N143" s="15">
        <v>152.58000000000001</v>
      </c>
      <c r="O143" s="15">
        <v>97.44</v>
      </c>
      <c r="P143" s="15">
        <v>186910.5</v>
      </c>
      <c r="Q143" s="15">
        <v>119364</v>
      </c>
      <c r="R143" s="15">
        <v>67546.5</v>
      </c>
      <c r="S143" s="54"/>
      <c r="T143" s="54"/>
      <c r="Z143" s="1"/>
      <c r="AA143" s="1"/>
      <c r="XFB143"/>
      <c r="XFC143"/>
    </row>
    <row r="144" spans="2:27 16382:16383" ht="21" customHeight="1">
      <c r="B144" s="1" t="s">
        <v>40</v>
      </c>
      <c r="C144" s="1" t="s">
        <v>93</v>
      </c>
      <c r="D144" s="1" t="s">
        <v>43</v>
      </c>
      <c r="E144" s="1" t="s">
        <v>17</v>
      </c>
      <c r="F144" s="1" t="s">
        <v>229</v>
      </c>
      <c r="G144" s="9">
        <v>40352</v>
      </c>
      <c r="H144" s="2" t="s">
        <v>241</v>
      </c>
      <c r="I144" s="1">
        <v>2010</v>
      </c>
      <c r="J144" s="1">
        <v>940305936</v>
      </c>
      <c r="K144" s="1">
        <f>_xlfn.DAYS(clean_data[[#This Row],[Ship Date]],clean_data[[#This Row],[Order Date]])</f>
        <v>36</v>
      </c>
      <c r="L144" s="9">
        <v>40388</v>
      </c>
      <c r="M144" s="4">
        <v>6277</v>
      </c>
      <c r="N144" s="13">
        <v>651.21</v>
      </c>
      <c r="O144" s="13">
        <v>524.96</v>
      </c>
      <c r="P144" s="13">
        <v>4087645.17</v>
      </c>
      <c r="Q144" s="13">
        <v>3295173.92</v>
      </c>
      <c r="R144" s="13">
        <v>792471.25</v>
      </c>
      <c r="S144" s="54"/>
      <c r="T144" s="54"/>
      <c r="Z144" s="1"/>
      <c r="AA144" s="1"/>
      <c r="XFB144"/>
      <c r="XFC144"/>
    </row>
    <row r="145" spans="2:27 16382:16383" ht="21" customHeight="1">
      <c r="B145" s="10" t="s">
        <v>40</v>
      </c>
      <c r="C145" s="10" t="s">
        <v>135</v>
      </c>
      <c r="D145" s="10" t="s">
        <v>16</v>
      </c>
      <c r="E145" s="10" t="s">
        <v>17</v>
      </c>
      <c r="F145" s="10" t="s">
        <v>235</v>
      </c>
      <c r="G145" s="11">
        <v>40905</v>
      </c>
      <c r="H145" s="12" t="s">
        <v>228</v>
      </c>
      <c r="I145" s="10">
        <v>2011</v>
      </c>
      <c r="J145" s="10">
        <v>507973754</v>
      </c>
      <c r="K145" s="10">
        <f>_xlfn.DAYS(clean_data[[#This Row],[Ship Date]],clean_data[[#This Row],[Order Date]])</f>
        <v>15</v>
      </c>
      <c r="L145" s="11">
        <v>40920</v>
      </c>
      <c r="M145" s="14">
        <v>9577</v>
      </c>
      <c r="N145" s="15">
        <v>255.28</v>
      </c>
      <c r="O145" s="15">
        <v>159.41999999999999</v>
      </c>
      <c r="P145" s="15">
        <v>2444816.56</v>
      </c>
      <c r="Q145" s="15">
        <v>1526765.34</v>
      </c>
      <c r="R145" s="15">
        <v>918051.22</v>
      </c>
      <c r="S145" s="54"/>
      <c r="T145" s="54"/>
      <c r="Z145" s="1"/>
      <c r="AA145" s="1"/>
      <c r="XFB145"/>
      <c r="XFC145"/>
    </row>
    <row r="146" spans="2:27 16382:16383" ht="21" customHeight="1">
      <c r="B146" s="1" t="s">
        <v>26</v>
      </c>
      <c r="C146" s="1" t="s">
        <v>104</v>
      </c>
      <c r="D146" s="1" t="s">
        <v>45</v>
      </c>
      <c r="E146" s="1" t="s">
        <v>17</v>
      </c>
      <c r="F146" s="1" t="s">
        <v>232</v>
      </c>
      <c r="G146" s="9">
        <v>41370</v>
      </c>
      <c r="H146" s="2" t="s">
        <v>239</v>
      </c>
      <c r="I146" s="1">
        <v>2013</v>
      </c>
      <c r="J146" s="1">
        <v>850356233</v>
      </c>
      <c r="K146" s="1">
        <f>_xlfn.DAYS(clean_data[[#This Row],[Ship Date]],clean_data[[#This Row],[Order Date]])</f>
        <v>50</v>
      </c>
      <c r="L146" s="9">
        <v>41420</v>
      </c>
      <c r="M146" s="4">
        <v>8161</v>
      </c>
      <c r="N146" s="13">
        <v>437.2</v>
      </c>
      <c r="O146" s="13">
        <v>263.33</v>
      </c>
      <c r="P146" s="13">
        <v>3567989.2</v>
      </c>
      <c r="Q146" s="13">
        <v>2149036.13</v>
      </c>
      <c r="R146" s="13">
        <v>1418953.07</v>
      </c>
      <c r="S146" s="54"/>
      <c r="T146" s="54"/>
      <c r="Z146" s="1"/>
      <c r="AA146" s="1"/>
      <c r="XFB146"/>
      <c r="XFC146"/>
    </row>
    <row r="147" spans="2:27 16382:16383" ht="21" customHeight="1">
      <c r="B147" s="10" t="s">
        <v>26</v>
      </c>
      <c r="C147" s="10" t="s">
        <v>30</v>
      </c>
      <c r="D147" s="10" t="s">
        <v>50</v>
      </c>
      <c r="E147" s="10" t="s">
        <v>21</v>
      </c>
      <c r="F147" s="10" t="s">
        <v>232</v>
      </c>
      <c r="G147" s="11">
        <v>40426</v>
      </c>
      <c r="H147" s="12" t="s">
        <v>231</v>
      </c>
      <c r="I147" s="10">
        <v>2010</v>
      </c>
      <c r="J147" s="10">
        <v>108127200</v>
      </c>
      <c r="K147" s="10">
        <f>_xlfn.DAYS(clean_data[[#This Row],[Ship Date]],clean_data[[#This Row],[Order Date]])</f>
        <v>26</v>
      </c>
      <c r="L147" s="11">
        <v>40452</v>
      </c>
      <c r="M147" s="14">
        <v>6096</v>
      </c>
      <c r="N147" s="15">
        <v>421.89</v>
      </c>
      <c r="O147" s="15">
        <v>364.69</v>
      </c>
      <c r="P147" s="15">
        <v>2571841.44</v>
      </c>
      <c r="Q147" s="15">
        <v>2223150.2400000002</v>
      </c>
      <c r="R147" s="15">
        <v>348691.20000000001</v>
      </c>
      <c r="S147" s="54"/>
      <c r="T147" s="54"/>
      <c r="Z147" s="1"/>
      <c r="AA147" s="1"/>
      <c r="XFB147"/>
      <c r="XFC147"/>
    </row>
    <row r="148" spans="2:27 16382:16383" ht="21" customHeight="1">
      <c r="B148" s="1" t="s">
        <v>31</v>
      </c>
      <c r="C148" s="1" t="s">
        <v>99</v>
      </c>
      <c r="D148" s="1" t="s">
        <v>43</v>
      </c>
      <c r="E148" s="1" t="s">
        <v>17</v>
      </c>
      <c r="F148" s="1" t="s">
        <v>229</v>
      </c>
      <c r="G148" s="9">
        <v>42670</v>
      </c>
      <c r="H148" s="2" t="s">
        <v>237</v>
      </c>
      <c r="I148" s="1">
        <v>2016</v>
      </c>
      <c r="J148" s="1">
        <v>542272984</v>
      </c>
      <c r="K148" s="1">
        <f>_xlfn.DAYS(clean_data[[#This Row],[Ship Date]],clean_data[[#This Row],[Order Date]])</f>
        <v>42</v>
      </c>
      <c r="L148" s="9">
        <v>42712</v>
      </c>
      <c r="M148" s="4">
        <v>9481</v>
      </c>
      <c r="N148" s="13">
        <v>651.21</v>
      </c>
      <c r="O148" s="13">
        <v>524.96</v>
      </c>
      <c r="P148" s="13">
        <v>6174122.0099999998</v>
      </c>
      <c r="Q148" s="13">
        <v>4977145.76</v>
      </c>
      <c r="R148" s="13">
        <v>1196976.25</v>
      </c>
      <c r="S148" s="54"/>
      <c r="T148" s="54"/>
      <c r="Z148" s="1"/>
      <c r="AA148" s="1"/>
      <c r="XFB148"/>
      <c r="XFC148"/>
    </row>
    <row r="149" spans="2:27 16382:16383" ht="21" customHeight="1">
      <c r="B149" s="10" t="s">
        <v>40</v>
      </c>
      <c r="C149" s="10" t="s">
        <v>136</v>
      </c>
      <c r="D149" s="10" t="s">
        <v>43</v>
      </c>
      <c r="E149" s="10" t="s">
        <v>21</v>
      </c>
      <c r="F149" s="10" t="s">
        <v>229</v>
      </c>
      <c r="G149" s="11">
        <v>40644</v>
      </c>
      <c r="H149" s="12" t="s">
        <v>239</v>
      </c>
      <c r="I149" s="10">
        <v>2011</v>
      </c>
      <c r="J149" s="10">
        <v>884092414</v>
      </c>
      <c r="K149" s="10">
        <f>_xlfn.DAYS(clean_data[[#This Row],[Ship Date]],clean_data[[#This Row],[Order Date]])</f>
        <v>32</v>
      </c>
      <c r="L149" s="11">
        <v>40676</v>
      </c>
      <c r="M149" s="14">
        <v>1447</v>
      </c>
      <c r="N149" s="15">
        <v>651.21</v>
      </c>
      <c r="O149" s="15">
        <v>524.96</v>
      </c>
      <c r="P149" s="15">
        <v>942300.87</v>
      </c>
      <c r="Q149" s="15">
        <v>759617.12</v>
      </c>
      <c r="R149" s="15">
        <v>182683.75</v>
      </c>
      <c r="S149" s="54"/>
      <c r="T149" s="54"/>
      <c r="Z149" s="1"/>
      <c r="AA149" s="1"/>
      <c r="XFB149"/>
      <c r="XFC149"/>
    </row>
    <row r="150" spans="2:27 16382:16383" ht="21" customHeight="1">
      <c r="B150" s="1" t="s">
        <v>40</v>
      </c>
      <c r="C150" s="1" t="s">
        <v>137</v>
      </c>
      <c r="D150" s="1" t="s">
        <v>79</v>
      </c>
      <c r="E150" s="1" t="s">
        <v>21</v>
      </c>
      <c r="F150" s="1" t="s">
        <v>229</v>
      </c>
      <c r="G150" s="9">
        <v>41107</v>
      </c>
      <c r="H150" s="2" t="s">
        <v>230</v>
      </c>
      <c r="I150" s="1">
        <v>2012</v>
      </c>
      <c r="J150" s="1">
        <v>385196816</v>
      </c>
      <c r="K150" s="1">
        <f>_xlfn.DAYS(clean_data[[#This Row],[Ship Date]],clean_data[[#This Row],[Order Date]])</f>
        <v>48</v>
      </c>
      <c r="L150" s="9">
        <v>41155</v>
      </c>
      <c r="M150" s="4">
        <v>7153</v>
      </c>
      <c r="N150" s="13">
        <v>668.27</v>
      </c>
      <c r="O150" s="13">
        <v>502.54</v>
      </c>
      <c r="P150" s="13">
        <v>4780135.3099999996</v>
      </c>
      <c r="Q150" s="13">
        <v>3594668.62</v>
      </c>
      <c r="R150" s="13">
        <v>1185466.69</v>
      </c>
      <c r="S150" s="54"/>
      <c r="T150" s="54"/>
      <c r="Z150" s="1"/>
      <c r="AA150" s="1"/>
      <c r="XFB150"/>
      <c r="XFC150"/>
    </row>
    <row r="151" spans="2:27 16382:16383" ht="21" customHeight="1">
      <c r="B151" s="10" t="s">
        <v>26</v>
      </c>
      <c r="C151" s="10" t="s">
        <v>104</v>
      </c>
      <c r="D151" s="10" t="s">
        <v>50</v>
      </c>
      <c r="E151" s="10" t="s">
        <v>17</v>
      </c>
      <c r="F151" s="10" t="s">
        <v>232</v>
      </c>
      <c r="G151" s="11">
        <v>41526</v>
      </c>
      <c r="H151" s="12" t="s">
        <v>231</v>
      </c>
      <c r="I151" s="10">
        <v>2013</v>
      </c>
      <c r="J151" s="10">
        <v>167510020</v>
      </c>
      <c r="K151" s="10">
        <f>_xlfn.DAYS(clean_data[[#This Row],[Ship Date]],clean_data[[#This Row],[Order Date]])</f>
        <v>27</v>
      </c>
      <c r="L151" s="11">
        <v>41553</v>
      </c>
      <c r="M151" s="14">
        <v>8792</v>
      </c>
      <c r="N151" s="15">
        <v>421.89</v>
      </c>
      <c r="O151" s="15">
        <v>364.69</v>
      </c>
      <c r="P151" s="15">
        <v>3709256.88</v>
      </c>
      <c r="Q151" s="15">
        <v>3206354.48</v>
      </c>
      <c r="R151" s="15">
        <v>502902.4</v>
      </c>
      <c r="S151" s="54"/>
      <c r="T151" s="54"/>
      <c r="Z151" s="1"/>
      <c r="AA151" s="1"/>
      <c r="XFB151"/>
      <c r="XFC151"/>
    </row>
    <row r="152" spans="2:27 16382:16383" ht="21" customHeight="1">
      <c r="B152" s="1" t="s">
        <v>23</v>
      </c>
      <c r="C152" s="1" t="s">
        <v>138</v>
      </c>
      <c r="D152" s="1" t="s">
        <v>25</v>
      </c>
      <c r="E152" s="1" t="s">
        <v>17</v>
      </c>
      <c r="F152" s="1" t="s">
        <v>235</v>
      </c>
      <c r="G152" s="9">
        <v>42526</v>
      </c>
      <c r="H152" s="2" t="s">
        <v>241</v>
      </c>
      <c r="I152" s="1">
        <v>2016</v>
      </c>
      <c r="J152" s="1">
        <v>973268353</v>
      </c>
      <c r="K152" s="1">
        <f>_xlfn.DAYS(clean_data[[#This Row],[Ship Date]],clean_data[[#This Row],[Order Date]])</f>
        <v>21</v>
      </c>
      <c r="L152" s="9">
        <v>42547</v>
      </c>
      <c r="M152" s="4">
        <v>589</v>
      </c>
      <c r="N152" s="13">
        <v>47.45</v>
      </c>
      <c r="O152" s="13">
        <v>31.79</v>
      </c>
      <c r="P152" s="13">
        <v>27948.05</v>
      </c>
      <c r="Q152" s="13">
        <v>18724.310000000001</v>
      </c>
      <c r="R152" s="13">
        <v>9223.74</v>
      </c>
      <c r="S152" s="54"/>
      <c r="T152" s="54"/>
      <c r="Z152" s="1"/>
      <c r="AA152" s="1"/>
      <c r="XFB152"/>
      <c r="XFC152"/>
    </row>
    <row r="153" spans="2:27 16382:16383" ht="21" customHeight="1">
      <c r="B153" s="10" t="s">
        <v>40</v>
      </c>
      <c r="C153" s="10" t="s">
        <v>245</v>
      </c>
      <c r="D153" s="10" t="s">
        <v>59</v>
      </c>
      <c r="E153" s="10" t="s">
        <v>21</v>
      </c>
      <c r="F153" s="10" t="s">
        <v>227</v>
      </c>
      <c r="G153" s="11">
        <v>40967</v>
      </c>
      <c r="H153" s="12" t="s">
        <v>242</v>
      </c>
      <c r="I153" s="10">
        <v>2012</v>
      </c>
      <c r="J153" s="10">
        <v>915020644</v>
      </c>
      <c r="K153" s="10">
        <f>_xlfn.DAYS(clean_data[[#This Row],[Ship Date]],clean_data[[#This Row],[Order Date]])</f>
        <v>19</v>
      </c>
      <c r="L153" s="11">
        <v>40986</v>
      </c>
      <c r="M153" s="14">
        <v>3797</v>
      </c>
      <c r="N153" s="15">
        <v>9.33</v>
      </c>
      <c r="O153" s="15">
        <v>6.92</v>
      </c>
      <c r="P153" s="15">
        <v>35426.01</v>
      </c>
      <c r="Q153" s="15">
        <v>26275.24</v>
      </c>
      <c r="R153" s="15">
        <v>9150.77</v>
      </c>
      <c r="S153" s="54"/>
      <c r="T153" s="54"/>
      <c r="Z153" s="1"/>
      <c r="AA153" s="1"/>
      <c r="XFB153"/>
      <c r="XFC153"/>
    </row>
    <row r="154" spans="2:27 16382:16383" ht="21" customHeight="1">
      <c r="B154" s="1" t="s">
        <v>40</v>
      </c>
      <c r="C154" s="1" t="s">
        <v>140</v>
      </c>
      <c r="D154" s="1" t="s">
        <v>45</v>
      </c>
      <c r="E154" s="1" t="s">
        <v>21</v>
      </c>
      <c r="F154" s="1" t="s">
        <v>229</v>
      </c>
      <c r="G154" s="9">
        <v>42400</v>
      </c>
      <c r="H154" s="2" t="s">
        <v>240</v>
      </c>
      <c r="I154" s="1">
        <v>2016</v>
      </c>
      <c r="J154" s="1">
        <v>425628221</v>
      </c>
      <c r="K154" s="1">
        <f>_xlfn.DAYS(clean_data[[#This Row],[Ship Date]],clean_data[[#This Row],[Order Date]])</f>
        <v>24</v>
      </c>
      <c r="L154" s="9">
        <v>42424</v>
      </c>
      <c r="M154" s="4">
        <v>1704</v>
      </c>
      <c r="N154" s="13">
        <v>437.2</v>
      </c>
      <c r="O154" s="13">
        <v>263.33</v>
      </c>
      <c r="P154" s="13">
        <v>744988.8</v>
      </c>
      <c r="Q154" s="13">
        <v>448714.32</v>
      </c>
      <c r="R154" s="13">
        <v>296274.48</v>
      </c>
      <c r="S154" s="54"/>
      <c r="T154" s="54"/>
      <c r="Z154" s="1"/>
      <c r="AA154" s="1"/>
      <c r="XFB154"/>
      <c r="XFC154"/>
    </row>
    <row r="155" spans="2:27 16382:16383" ht="21" customHeight="1">
      <c r="B155" s="10" t="s">
        <v>14</v>
      </c>
      <c r="C155" s="10" t="s">
        <v>47</v>
      </c>
      <c r="D155" s="10" t="s">
        <v>25</v>
      </c>
      <c r="E155" s="10" t="s">
        <v>17</v>
      </c>
      <c r="F155" s="10" t="s">
        <v>232</v>
      </c>
      <c r="G155" s="11">
        <v>40316</v>
      </c>
      <c r="H155" s="12" t="s">
        <v>233</v>
      </c>
      <c r="I155" s="10">
        <v>2010</v>
      </c>
      <c r="J155" s="10">
        <v>908264911</v>
      </c>
      <c r="K155" s="10">
        <f>_xlfn.DAYS(clean_data[[#This Row],[Ship Date]],clean_data[[#This Row],[Order Date]])</f>
        <v>27</v>
      </c>
      <c r="L155" s="11">
        <v>40343</v>
      </c>
      <c r="M155" s="14">
        <v>4626</v>
      </c>
      <c r="N155" s="15">
        <v>47.45</v>
      </c>
      <c r="O155" s="15">
        <v>31.79</v>
      </c>
      <c r="P155" s="15">
        <v>219503.7</v>
      </c>
      <c r="Q155" s="15">
        <v>147060.54</v>
      </c>
      <c r="R155" s="15">
        <v>72443.16</v>
      </c>
      <c r="S155" s="54"/>
      <c r="T155" s="54"/>
      <c r="Z155" s="1"/>
      <c r="AA155" s="1"/>
      <c r="XFB155"/>
      <c r="XFC155"/>
    </row>
    <row r="156" spans="2:27 16382:16383" ht="21" customHeight="1">
      <c r="B156" s="1" t="s">
        <v>40</v>
      </c>
      <c r="C156" s="1" t="s">
        <v>244</v>
      </c>
      <c r="D156" s="1" t="s">
        <v>28</v>
      </c>
      <c r="E156" s="1" t="s">
        <v>17</v>
      </c>
      <c r="F156" s="1" t="s">
        <v>229</v>
      </c>
      <c r="G156" s="9">
        <v>42425</v>
      </c>
      <c r="H156" s="2" t="s">
        <v>242</v>
      </c>
      <c r="I156" s="1">
        <v>2016</v>
      </c>
      <c r="J156" s="1">
        <v>686417043</v>
      </c>
      <c r="K156" s="1">
        <f>_xlfn.DAYS(clean_data[[#This Row],[Ship Date]],clean_data[[#This Row],[Order Date]])</f>
        <v>33</v>
      </c>
      <c r="L156" s="9">
        <v>42458</v>
      </c>
      <c r="M156" s="4">
        <v>4912</v>
      </c>
      <c r="N156" s="13">
        <v>205.7</v>
      </c>
      <c r="O156" s="13">
        <v>117.11</v>
      </c>
      <c r="P156" s="13">
        <v>1010398.4</v>
      </c>
      <c r="Q156" s="13">
        <v>575244.31999999995</v>
      </c>
      <c r="R156" s="13">
        <v>435154.08</v>
      </c>
      <c r="S156" s="54"/>
      <c r="T156" s="54"/>
      <c r="Z156" s="1"/>
      <c r="AA156" s="1"/>
      <c r="XFB156"/>
      <c r="XFC156"/>
    </row>
    <row r="157" spans="2:27 16382:16383" ht="21" customHeight="1">
      <c r="B157" s="10" t="s">
        <v>26</v>
      </c>
      <c r="C157" s="10" t="s">
        <v>81</v>
      </c>
      <c r="D157" s="10" t="s">
        <v>79</v>
      </c>
      <c r="E157" s="10" t="s">
        <v>17</v>
      </c>
      <c r="F157" s="10" t="s">
        <v>235</v>
      </c>
      <c r="G157" s="11">
        <v>41615</v>
      </c>
      <c r="H157" s="12" t="s">
        <v>228</v>
      </c>
      <c r="I157" s="10">
        <v>2013</v>
      </c>
      <c r="J157" s="10">
        <v>853883445</v>
      </c>
      <c r="K157" s="10">
        <f>_xlfn.DAYS(clean_data[[#This Row],[Ship Date]],clean_data[[#This Row],[Order Date]])</f>
        <v>34</v>
      </c>
      <c r="L157" s="11">
        <v>41649</v>
      </c>
      <c r="M157" s="14">
        <v>1941</v>
      </c>
      <c r="N157" s="15">
        <v>668.27</v>
      </c>
      <c r="O157" s="15">
        <v>502.54</v>
      </c>
      <c r="P157" s="15">
        <v>1297112.07</v>
      </c>
      <c r="Q157" s="15">
        <v>975430.14</v>
      </c>
      <c r="R157" s="15">
        <v>321681.93</v>
      </c>
      <c r="S157" s="54"/>
      <c r="T157" s="54"/>
      <c r="Z157" s="1"/>
      <c r="AA157" s="1"/>
      <c r="XFB157"/>
      <c r="XFC157"/>
    </row>
    <row r="158" spans="2:27 16382:16383" ht="21" customHeight="1">
      <c r="B158" s="1" t="s">
        <v>31</v>
      </c>
      <c r="C158" s="1" t="s">
        <v>32</v>
      </c>
      <c r="D158" s="1" t="s">
        <v>28</v>
      </c>
      <c r="E158" s="1" t="s">
        <v>17</v>
      </c>
      <c r="F158" s="1" t="s">
        <v>229</v>
      </c>
      <c r="G158" s="9">
        <v>42224</v>
      </c>
      <c r="H158" s="2" t="s">
        <v>238</v>
      </c>
      <c r="I158" s="1">
        <v>2015</v>
      </c>
      <c r="J158" s="1">
        <v>324775445</v>
      </c>
      <c r="K158" s="1">
        <f>_xlfn.DAYS(clean_data[[#This Row],[Ship Date]],clean_data[[#This Row],[Order Date]])</f>
        <v>37</v>
      </c>
      <c r="L158" s="9">
        <v>42261</v>
      </c>
      <c r="M158" s="4">
        <v>7126</v>
      </c>
      <c r="N158" s="13">
        <v>205.7</v>
      </c>
      <c r="O158" s="13">
        <v>117.11</v>
      </c>
      <c r="P158" s="13">
        <v>1465818.2</v>
      </c>
      <c r="Q158" s="13">
        <v>834525.86</v>
      </c>
      <c r="R158" s="13">
        <v>631292.34</v>
      </c>
      <c r="S158" s="54"/>
      <c r="T158" s="54"/>
      <c r="Z158" s="1"/>
      <c r="AA158" s="1"/>
      <c r="XFB158"/>
      <c r="XFC158"/>
    </row>
    <row r="159" spans="2:27 16382:16383" ht="21" customHeight="1">
      <c r="B159" s="10" t="s">
        <v>31</v>
      </c>
      <c r="C159" s="10" t="s">
        <v>133</v>
      </c>
      <c r="D159" s="10" t="s">
        <v>28</v>
      </c>
      <c r="E159" s="10" t="s">
        <v>17</v>
      </c>
      <c r="F159" s="10" t="s">
        <v>229</v>
      </c>
      <c r="G159" s="11">
        <v>42066</v>
      </c>
      <c r="H159" s="12" t="s">
        <v>236</v>
      </c>
      <c r="I159" s="10">
        <v>2015</v>
      </c>
      <c r="J159" s="10">
        <v>783516871</v>
      </c>
      <c r="K159" s="10">
        <f>_xlfn.DAYS(clean_data[[#This Row],[Ship Date]],clean_data[[#This Row],[Order Date]])</f>
        <v>34</v>
      </c>
      <c r="L159" s="11">
        <v>42100</v>
      </c>
      <c r="M159" s="14">
        <v>8909</v>
      </c>
      <c r="N159" s="15">
        <v>205.7</v>
      </c>
      <c r="O159" s="15">
        <v>117.11</v>
      </c>
      <c r="P159" s="15">
        <v>1832581.3</v>
      </c>
      <c r="Q159" s="15">
        <v>1043332.99</v>
      </c>
      <c r="R159" s="15">
        <v>789248.31</v>
      </c>
      <c r="S159" s="54"/>
      <c r="T159" s="54"/>
      <c r="Z159" s="1"/>
      <c r="AA159" s="1"/>
      <c r="XFB159"/>
      <c r="XFC159"/>
    </row>
    <row r="160" spans="2:27 16382:16383" ht="21" customHeight="1">
      <c r="B160" s="1" t="s">
        <v>26</v>
      </c>
      <c r="C160" s="1" t="s">
        <v>141</v>
      </c>
      <c r="D160" s="1" t="s">
        <v>45</v>
      </c>
      <c r="E160" s="1" t="s">
        <v>21</v>
      </c>
      <c r="F160" s="1" t="s">
        <v>235</v>
      </c>
      <c r="G160" s="9">
        <v>42109</v>
      </c>
      <c r="H160" s="2" t="s">
        <v>239</v>
      </c>
      <c r="I160" s="1">
        <v>2015</v>
      </c>
      <c r="J160" s="1">
        <v>834844052</v>
      </c>
      <c r="K160" s="1">
        <f>_xlfn.DAYS(clean_data[[#This Row],[Ship Date]],clean_data[[#This Row],[Order Date]])</f>
        <v>35</v>
      </c>
      <c r="L160" s="9">
        <v>42144</v>
      </c>
      <c r="M160" s="4">
        <v>7762</v>
      </c>
      <c r="N160" s="13">
        <v>437.2</v>
      </c>
      <c r="O160" s="13">
        <v>263.33</v>
      </c>
      <c r="P160" s="13">
        <v>3393546.4</v>
      </c>
      <c r="Q160" s="13">
        <v>2043967.46</v>
      </c>
      <c r="R160" s="13">
        <v>1349578.94</v>
      </c>
      <c r="S160" s="54"/>
      <c r="T160" s="54"/>
      <c r="Z160" s="1"/>
      <c r="AA160" s="1"/>
      <c r="XFB160"/>
      <c r="XFC160"/>
    </row>
    <row r="161" spans="2:27 16382:16383" ht="21" customHeight="1">
      <c r="B161" s="10" t="s">
        <v>26</v>
      </c>
      <c r="C161" s="10" t="s">
        <v>90</v>
      </c>
      <c r="D161" s="10" t="s">
        <v>20</v>
      </c>
      <c r="E161" s="10" t="s">
        <v>21</v>
      </c>
      <c r="F161" s="10" t="s">
        <v>235</v>
      </c>
      <c r="G161" s="11">
        <v>42328</v>
      </c>
      <c r="H161" s="12" t="s">
        <v>234</v>
      </c>
      <c r="I161" s="10">
        <v>2015</v>
      </c>
      <c r="J161" s="10">
        <v>953805816</v>
      </c>
      <c r="K161" s="10">
        <f>_xlfn.DAYS(clean_data[[#This Row],[Ship Date]],clean_data[[#This Row],[Order Date]])</f>
        <v>35</v>
      </c>
      <c r="L161" s="11">
        <v>42363</v>
      </c>
      <c r="M161" s="14">
        <v>1191</v>
      </c>
      <c r="N161" s="15">
        <v>152.58000000000001</v>
      </c>
      <c r="O161" s="15">
        <v>97.44</v>
      </c>
      <c r="P161" s="15">
        <v>181722.78</v>
      </c>
      <c r="Q161" s="15">
        <v>116051.04</v>
      </c>
      <c r="R161" s="15">
        <v>65671.740000000005</v>
      </c>
      <c r="S161" s="54"/>
      <c r="T161" s="54"/>
      <c r="Z161" s="1"/>
      <c r="AA161" s="1"/>
      <c r="XFB161"/>
      <c r="XFC161"/>
    </row>
    <row r="162" spans="2:27 16382:16383" ht="21" customHeight="1">
      <c r="B162" s="1" t="s">
        <v>53</v>
      </c>
      <c r="C162" s="1" t="s">
        <v>142</v>
      </c>
      <c r="D162" s="1" t="s">
        <v>43</v>
      </c>
      <c r="E162" s="1" t="s">
        <v>17</v>
      </c>
      <c r="F162" s="1" t="s">
        <v>232</v>
      </c>
      <c r="G162" s="9">
        <v>40320</v>
      </c>
      <c r="H162" s="2" t="s">
        <v>233</v>
      </c>
      <c r="I162" s="1">
        <v>2010</v>
      </c>
      <c r="J162" s="1">
        <v>335763490</v>
      </c>
      <c r="K162" s="1">
        <f>_xlfn.DAYS(clean_data[[#This Row],[Ship Date]],clean_data[[#This Row],[Order Date]])</f>
        <v>43</v>
      </c>
      <c r="L162" s="9">
        <v>40363</v>
      </c>
      <c r="M162" s="4">
        <v>8733</v>
      </c>
      <c r="N162" s="13">
        <v>651.21</v>
      </c>
      <c r="O162" s="13">
        <v>524.96</v>
      </c>
      <c r="P162" s="13">
        <v>5687016.9299999997</v>
      </c>
      <c r="Q162" s="13">
        <v>4584475.68</v>
      </c>
      <c r="R162" s="13">
        <v>1102541.25</v>
      </c>
      <c r="S162" s="54"/>
      <c r="T162" s="54"/>
      <c r="Z162" s="1"/>
      <c r="AA162" s="1"/>
      <c r="XFB162"/>
      <c r="XFC162"/>
    </row>
    <row r="163" spans="2:27 16382:16383" ht="21" customHeight="1">
      <c r="B163" s="10" t="s">
        <v>26</v>
      </c>
      <c r="C163" s="10" t="s">
        <v>87</v>
      </c>
      <c r="D163" s="10" t="s">
        <v>45</v>
      </c>
      <c r="E163" s="10" t="s">
        <v>17</v>
      </c>
      <c r="F163" s="10" t="s">
        <v>235</v>
      </c>
      <c r="G163" s="11">
        <v>40986</v>
      </c>
      <c r="H163" s="12" t="s">
        <v>236</v>
      </c>
      <c r="I163" s="10">
        <v>2012</v>
      </c>
      <c r="J163" s="10">
        <v>946390902</v>
      </c>
      <c r="K163" s="10">
        <f>_xlfn.DAYS(clean_data[[#This Row],[Ship Date]],clean_data[[#This Row],[Order Date]])</f>
        <v>5</v>
      </c>
      <c r="L163" s="11">
        <v>40991</v>
      </c>
      <c r="M163" s="14">
        <v>6954</v>
      </c>
      <c r="N163" s="15">
        <v>437.2</v>
      </c>
      <c r="O163" s="15">
        <v>263.33</v>
      </c>
      <c r="P163" s="15">
        <v>3040288.8</v>
      </c>
      <c r="Q163" s="15">
        <v>1831196.82</v>
      </c>
      <c r="R163" s="15">
        <v>1209091.98</v>
      </c>
      <c r="S163" s="54"/>
      <c r="T163" s="54"/>
      <c r="Z163" s="1"/>
      <c r="AA163" s="1"/>
      <c r="XFB163"/>
      <c r="XFC163"/>
    </row>
    <row r="164" spans="2:27 16382:16383" ht="21" customHeight="1">
      <c r="B164" s="1" t="s">
        <v>23</v>
      </c>
      <c r="C164" s="1" t="s">
        <v>80</v>
      </c>
      <c r="D164" s="1" t="s">
        <v>71</v>
      </c>
      <c r="E164" s="1" t="s">
        <v>21</v>
      </c>
      <c r="F164" s="1" t="s">
        <v>232</v>
      </c>
      <c r="G164" s="9">
        <v>41319</v>
      </c>
      <c r="H164" s="2" t="s">
        <v>242</v>
      </c>
      <c r="I164" s="1">
        <v>2013</v>
      </c>
      <c r="J164" s="1">
        <v>771674382</v>
      </c>
      <c r="K164" s="1">
        <f>_xlfn.DAYS(clean_data[[#This Row],[Ship Date]],clean_data[[#This Row],[Order Date]])</f>
        <v>35</v>
      </c>
      <c r="L164" s="9">
        <v>41354</v>
      </c>
      <c r="M164" s="4">
        <v>4453</v>
      </c>
      <c r="N164" s="13">
        <v>154.06</v>
      </c>
      <c r="O164" s="13">
        <v>90.93</v>
      </c>
      <c r="P164" s="13">
        <v>686029.18</v>
      </c>
      <c r="Q164" s="13">
        <v>404911.29</v>
      </c>
      <c r="R164" s="13">
        <v>281117.89</v>
      </c>
      <c r="S164" s="54"/>
      <c r="T164" s="54"/>
      <c r="Z164" s="1"/>
      <c r="AA164" s="1"/>
      <c r="XFB164"/>
      <c r="XFC164"/>
    </row>
    <row r="165" spans="2:27 16382:16383" ht="21" customHeight="1">
      <c r="B165" s="10" t="s">
        <v>26</v>
      </c>
      <c r="C165" s="10" t="s">
        <v>143</v>
      </c>
      <c r="D165" s="10" t="s">
        <v>28</v>
      </c>
      <c r="E165" s="10" t="s">
        <v>17</v>
      </c>
      <c r="F165" s="10" t="s">
        <v>229</v>
      </c>
      <c r="G165" s="11">
        <v>42848</v>
      </c>
      <c r="H165" s="12" t="s">
        <v>239</v>
      </c>
      <c r="I165" s="10">
        <v>2017</v>
      </c>
      <c r="J165" s="10">
        <v>567912757</v>
      </c>
      <c r="K165" s="10">
        <f>_xlfn.DAYS(clean_data[[#This Row],[Ship Date]],clean_data[[#This Row],[Order Date]])</f>
        <v>29</v>
      </c>
      <c r="L165" s="11">
        <v>42877</v>
      </c>
      <c r="M165" s="14">
        <v>6860</v>
      </c>
      <c r="N165" s="15">
        <v>205.7</v>
      </c>
      <c r="O165" s="15">
        <v>117.11</v>
      </c>
      <c r="P165" s="15">
        <v>1411102</v>
      </c>
      <c r="Q165" s="15">
        <v>803374.6</v>
      </c>
      <c r="R165" s="15">
        <v>607727.4</v>
      </c>
      <c r="S165" s="54"/>
      <c r="T165" s="54"/>
      <c r="Z165" s="1"/>
      <c r="AA165" s="1"/>
      <c r="XFB165"/>
      <c r="XFC165"/>
    </row>
    <row r="166" spans="2:27 16382:16383" ht="21" customHeight="1">
      <c r="B166" s="1" t="s">
        <v>31</v>
      </c>
      <c r="C166" s="1" t="s">
        <v>56</v>
      </c>
      <c r="D166" s="1" t="s">
        <v>43</v>
      </c>
      <c r="E166" s="1" t="s">
        <v>21</v>
      </c>
      <c r="F166" s="1" t="s">
        <v>232</v>
      </c>
      <c r="G166" s="9">
        <v>41961</v>
      </c>
      <c r="H166" s="2" t="s">
        <v>234</v>
      </c>
      <c r="I166" s="1">
        <v>2014</v>
      </c>
      <c r="J166" s="1">
        <v>711717355</v>
      </c>
      <c r="K166" s="1">
        <f>_xlfn.DAYS(clean_data[[#This Row],[Ship Date]],clean_data[[#This Row],[Order Date]])</f>
        <v>0</v>
      </c>
      <c r="L166" s="9">
        <v>41961</v>
      </c>
      <c r="M166" s="4">
        <v>1836</v>
      </c>
      <c r="N166" s="13">
        <v>651.21</v>
      </c>
      <c r="O166" s="13">
        <v>524.96</v>
      </c>
      <c r="P166" s="13">
        <v>1195621.56</v>
      </c>
      <c r="Q166" s="13">
        <v>963826.56</v>
      </c>
      <c r="R166" s="13">
        <v>231795</v>
      </c>
      <c r="S166" s="54"/>
      <c r="T166" s="54"/>
      <c r="Z166" s="1"/>
      <c r="AA166" s="1"/>
      <c r="XFB166"/>
      <c r="XFC166"/>
    </row>
    <row r="167" spans="2:27 16382:16383" ht="21" customHeight="1">
      <c r="B167" s="10" t="s">
        <v>40</v>
      </c>
      <c r="C167" s="10" t="s">
        <v>144</v>
      </c>
      <c r="D167" s="10" t="s">
        <v>43</v>
      </c>
      <c r="E167" s="10" t="s">
        <v>17</v>
      </c>
      <c r="F167" s="10" t="s">
        <v>232</v>
      </c>
      <c r="G167" s="11">
        <v>42349</v>
      </c>
      <c r="H167" s="12" t="s">
        <v>228</v>
      </c>
      <c r="I167" s="10">
        <v>2015</v>
      </c>
      <c r="J167" s="10">
        <v>750012004</v>
      </c>
      <c r="K167" s="10">
        <f>_xlfn.DAYS(clean_data[[#This Row],[Ship Date]],clean_data[[#This Row],[Order Date]])</f>
        <v>50</v>
      </c>
      <c r="L167" s="11">
        <v>42399</v>
      </c>
      <c r="M167" s="14">
        <v>4074</v>
      </c>
      <c r="N167" s="15">
        <v>651.21</v>
      </c>
      <c r="O167" s="15">
        <v>524.96</v>
      </c>
      <c r="P167" s="15">
        <v>2653029.54</v>
      </c>
      <c r="Q167" s="15">
        <v>2138687.04</v>
      </c>
      <c r="R167" s="15">
        <v>514342.5</v>
      </c>
      <c r="S167" s="54"/>
      <c r="T167" s="54"/>
      <c r="Z167" s="1"/>
      <c r="AA167" s="1"/>
      <c r="XFB167"/>
      <c r="XFC167"/>
    </row>
    <row r="168" spans="2:27 16382:16383" ht="21" customHeight="1">
      <c r="B168" s="1" t="s">
        <v>31</v>
      </c>
      <c r="C168" s="1" t="s">
        <v>145</v>
      </c>
      <c r="D168" s="1" t="s">
        <v>20</v>
      </c>
      <c r="E168" s="1" t="s">
        <v>17</v>
      </c>
      <c r="F168" s="1" t="s">
        <v>229</v>
      </c>
      <c r="G168" s="9">
        <v>42560</v>
      </c>
      <c r="H168" s="2" t="s">
        <v>230</v>
      </c>
      <c r="I168" s="1">
        <v>2016</v>
      </c>
      <c r="J168" s="1">
        <v>750033032</v>
      </c>
      <c r="K168" s="1">
        <f>_xlfn.DAYS(clean_data[[#This Row],[Ship Date]],clean_data[[#This Row],[Order Date]])</f>
        <v>40</v>
      </c>
      <c r="L168" s="9">
        <v>42600</v>
      </c>
      <c r="M168" s="4">
        <v>297</v>
      </c>
      <c r="N168" s="13">
        <v>152.58000000000001</v>
      </c>
      <c r="O168" s="13">
        <v>97.44</v>
      </c>
      <c r="P168" s="13">
        <v>45316.26</v>
      </c>
      <c r="Q168" s="13">
        <v>28939.68</v>
      </c>
      <c r="R168" s="13">
        <v>16376.58</v>
      </c>
      <c r="S168" s="54"/>
      <c r="T168" s="54"/>
      <c r="Z168" s="1"/>
      <c r="AA168" s="1"/>
      <c r="XFB168"/>
      <c r="XFC168"/>
    </row>
    <row r="169" spans="2:27 16382:16383" ht="21" customHeight="1">
      <c r="B169" s="10" t="s">
        <v>14</v>
      </c>
      <c r="C169" s="10" t="s">
        <v>47</v>
      </c>
      <c r="D169" s="10" t="s">
        <v>79</v>
      </c>
      <c r="E169" s="10" t="s">
        <v>21</v>
      </c>
      <c r="F169" s="10" t="s">
        <v>235</v>
      </c>
      <c r="G169" s="11">
        <v>42914</v>
      </c>
      <c r="H169" s="12" t="s">
        <v>241</v>
      </c>
      <c r="I169" s="10">
        <v>2017</v>
      </c>
      <c r="J169" s="10">
        <v>849329268</v>
      </c>
      <c r="K169" s="10">
        <f>_xlfn.DAYS(clean_data[[#This Row],[Ship Date]],clean_data[[#This Row],[Order Date]])</f>
        <v>24</v>
      </c>
      <c r="L169" s="11">
        <v>42938</v>
      </c>
      <c r="M169" s="14">
        <v>4259</v>
      </c>
      <c r="N169" s="15">
        <v>668.27</v>
      </c>
      <c r="O169" s="15">
        <v>502.54</v>
      </c>
      <c r="P169" s="15">
        <v>2846161.93</v>
      </c>
      <c r="Q169" s="15">
        <v>2140317.86</v>
      </c>
      <c r="R169" s="15">
        <v>705844.07</v>
      </c>
      <c r="S169" s="54"/>
      <c r="T169" s="54"/>
      <c r="Z169" s="1"/>
      <c r="AA169" s="1"/>
      <c r="XFB169"/>
      <c r="XFC169"/>
    </row>
    <row r="170" spans="2:27 16382:16383" ht="21" customHeight="1">
      <c r="B170" s="1" t="s">
        <v>14</v>
      </c>
      <c r="C170" s="1" t="s">
        <v>108</v>
      </c>
      <c r="D170" s="1" t="s">
        <v>50</v>
      </c>
      <c r="E170" s="1" t="s">
        <v>17</v>
      </c>
      <c r="F170" s="1" t="s">
        <v>227</v>
      </c>
      <c r="G170" s="9">
        <v>41355</v>
      </c>
      <c r="H170" s="2" t="s">
        <v>236</v>
      </c>
      <c r="I170" s="1">
        <v>2013</v>
      </c>
      <c r="J170" s="1">
        <v>805762040</v>
      </c>
      <c r="K170" s="1">
        <f>_xlfn.DAYS(clean_data[[#This Row],[Ship Date]],clean_data[[#This Row],[Order Date]])</f>
        <v>17</v>
      </c>
      <c r="L170" s="9">
        <v>41372</v>
      </c>
      <c r="M170" s="4">
        <v>1748</v>
      </c>
      <c r="N170" s="13">
        <v>421.89</v>
      </c>
      <c r="O170" s="13">
        <v>364.69</v>
      </c>
      <c r="P170" s="13">
        <v>737463.72</v>
      </c>
      <c r="Q170" s="13">
        <v>637478.12</v>
      </c>
      <c r="R170" s="13">
        <v>99985.600000000006</v>
      </c>
      <c r="S170" s="54"/>
      <c r="T170" s="54"/>
      <c r="Z170" s="1"/>
      <c r="AA170" s="1"/>
      <c r="XFB170"/>
      <c r="XFC170"/>
    </row>
    <row r="171" spans="2:27 16382:16383" ht="21" customHeight="1">
      <c r="B171" s="10" t="s">
        <v>40</v>
      </c>
      <c r="C171" s="10" t="s">
        <v>109</v>
      </c>
      <c r="D171" s="10" t="s">
        <v>28</v>
      </c>
      <c r="E171" s="10" t="s">
        <v>17</v>
      </c>
      <c r="F171" s="10" t="s">
        <v>235</v>
      </c>
      <c r="G171" s="11">
        <v>40363</v>
      </c>
      <c r="H171" s="12" t="s">
        <v>230</v>
      </c>
      <c r="I171" s="10">
        <v>2010</v>
      </c>
      <c r="J171" s="10">
        <v>447505176</v>
      </c>
      <c r="K171" s="10">
        <f>_xlfn.DAYS(clean_data[[#This Row],[Ship Date]],clean_data[[#This Row],[Order Date]])</f>
        <v>23</v>
      </c>
      <c r="L171" s="11">
        <v>40386</v>
      </c>
      <c r="M171" s="14">
        <v>5581</v>
      </c>
      <c r="N171" s="15">
        <v>205.7</v>
      </c>
      <c r="O171" s="15">
        <v>117.11</v>
      </c>
      <c r="P171" s="15">
        <v>1148011.7</v>
      </c>
      <c r="Q171" s="15">
        <v>653590.91</v>
      </c>
      <c r="R171" s="15">
        <v>494420.79</v>
      </c>
      <c r="S171" s="54"/>
      <c r="T171" s="54"/>
      <c r="Z171" s="1"/>
      <c r="AA171" s="1"/>
      <c r="XFB171"/>
      <c r="XFC171"/>
    </row>
    <row r="172" spans="2:27 16382:16383" ht="21" customHeight="1">
      <c r="B172" s="1" t="s">
        <v>34</v>
      </c>
      <c r="C172" s="1" t="s">
        <v>95</v>
      </c>
      <c r="D172" s="1" t="s">
        <v>25</v>
      </c>
      <c r="E172" s="1" t="s">
        <v>21</v>
      </c>
      <c r="F172" s="1" t="s">
        <v>232</v>
      </c>
      <c r="G172" s="9">
        <v>42808</v>
      </c>
      <c r="H172" s="2" t="s">
        <v>236</v>
      </c>
      <c r="I172" s="1">
        <v>2017</v>
      </c>
      <c r="J172" s="1">
        <v>123045003</v>
      </c>
      <c r="K172" s="1">
        <f>_xlfn.DAYS(clean_data[[#This Row],[Ship Date]],clean_data[[#This Row],[Order Date]])</f>
        <v>8</v>
      </c>
      <c r="L172" s="9">
        <v>42816</v>
      </c>
      <c r="M172" s="4">
        <v>606</v>
      </c>
      <c r="N172" s="13">
        <v>47.45</v>
      </c>
      <c r="O172" s="13">
        <v>31.79</v>
      </c>
      <c r="P172" s="13">
        <v>28754.7</v>
      </c>
      <c r="Q172" s="13">
        <v>19264.740000000002</v>
      </c>
      <c r="R172" s="13">
        <v>9489.9599999999991</v>
      </c>
      <c r="S172" s="54"/>
      <c r="T172" s="54"/>
      <c r="Z172" s="1"/>
      <c r="AA172" s="1"/>
      <c r="XFB172"/>
      <c r="XFC172"/>
    </row>
    <row r="173" spans="2:27 16382:16383" ht="21" customHeight="1">
      <c r="B173" s="10" t="s">
        <v>26</v>
      </c>
      <c r="C173" s="10" t="s">
        <v>143</v>
      </c>
      <c r="D173" s="10" t="s">
        <v>79</v>
      </c>
      <c r="E173" s="10" t="s">
        <v>21</v>
      </c>
      <c r="F173" s="10" t="s">
        <v>235</v>
      </c>
      <c r="G173" s="11">
        <v>42268</v>
      </c>
      <c r="H173" s="12" t="s">
        <v>231</v>
      </c>
      <c r="I173" s="10">
        <v>2015</v>
      </c>
      <c r="J173" s="10">
        <v>251180350</v>
      </c>
      <c r="K173" s="10">
        <f>_xlfn.DAYS(clean_data[[#This Row],[Ship Date]],clean_data[[#This Row],[Order Date]])</f>
        <v>29</v>
      </c>
      <c r="L173" s="11">
        <v>42297</v>
      </c>
      <c r="M173" s="14">
        <v>8702</v>
      </c>
      <c r="N173" s="15">
        <v>668.27</v>
      </c>
      <c r="O173" s="15">
        <v>502.54</v>
      </c>
      <c r="P173" s="15">
        <v>5815285.54</v>
      </c>
      <c r="Q173" s="15">
        <v>4373103.08</v>
      </c>
      <c r="R173" s="15">
        <v>1442182.46</v>
      </c>
      <c r="S173" s="54"/>
      <c r="T173" s="54"/>
      <c r="Z173" s="1"/>
      <c r="AA173" s="1"/>
      <c r="XFB173"/>
      <c r="XFC173"/>
    </row>
    <row r="174" spans="2:27 16382:16383" ht="21" customHeight="1">
      <c r="B174" s="1" t="s">
        <v>26</v>
      </c>
      <c r="C174" s="1" t="s">
        <v>146</v>
      </c>
      <c r="D174" s="1" t="s">
        <v>79</v>
      </c>
      <c r="E174" s="1" t="s">
        <v>17</v>
      </c>
      <c r="F174" s="1" t="s">
        <v>227</v>
      </c>
      <c r="G174" s="9">
        <v>41009</v>
      </c>
      <c r="H174" s="2" t="s">
        <v>239</v>
      </c>
      <c r="I174" s="1">
        <v>2012</v>
      </c>
      <c r="J174" s="1">
        <v>871022546</v>
      </c>
      <c r="K174" s="1">
        <f>_xlfn.DAYS(clean_data[[#This Row],[Ship Date]],clean_data[[#This Row],[Order Date]])</f>
        <v>1</v>
      </c>
      <c r="L174" s="9">
        <v>41010</v>
      </c>
      <c r="M174" s="4">
        <v>3782</v>
      </c>
      <c r="N174" s="13">
        <v>668.27</v>
      </c>
      <c r="O174" s="13">
        <v>502.54</v>
      </c>
      <c r="P174" s="13">
        <v>2527397.14</v>
      </c>
      <c r="Q174" s="13">
        <v>1900606.28</v>
      </c>
      <c r="R174" s="13">
        <v>626790.86</v>
      </c>
      <c r="S174" s="54"/>
      <c r="T174" s="54"/>
      <c r="Z174" s="1"/>
      <c r="AA174" s="1"/>
      <c r="XFB174"/>
      <c r="XFC174"/>
    </row>
    <row r="175" spans="2:27 16382:16383" ht="21" customHeight="1">
      <c r="B175" s="10" t="s">
        <v>23</v>
      </c>
      <c r="C175" s="10" t="s">
        <v>147</v>
      </c>
      <c r="D175" s="10" t="s">
        <v>59</v>
      </c>
      <c r="E175" s="10" t="s">
        <v>17</v>
      </c>
      <c r="F175" s="10" t="s">
        <v>232</v>
      </c>
      <c r="G175" s="11">
        <v>40300</v>
      </c>
      <c r="H175" s="12" t="s">
        <v>233</v>
      </c>
      <c r="I175" s="10">
        <v>2010</v>
      </c>
      <c r="J175" s="10">
        <v>291995418</v>
      </c>
      <c r="K175" s="10">
        <f>_xlfn.DAYS(clean_data[[#This Row],[Ship Date]],clean_data[[#This Row],[Order Date]])</f>
        <v>35</v>
      </c>
      <c r="L175" s="11">
        <v>40335</v>
      </c>
      <c r="M175" s="14">
        <v>6788</v>
      </c>
      <c r="N175" s="15">
        <v>9.33</v>
      </c>
      <c r="O175" s="15">
        <v>6.92</v>
      </c>
      <c r="P175" s="15">
        <v>63332.04</v>
      </c>
      <c r="Q175" s="15">
        <v>46972.959999999999</v>
      </c>
      <c r="R175" s="15">
        <v>16359.08</v>
      </c>
      <c r="S175" s="54"/>
      <c r="T175" s="54"/>
      <c r="Z175" s="1"/>
      <c r="AA175" s="1"/>
      <c r="XFB175"/>
      <c r="XFC175"/>
    </row>
    <row r="176" spans="2:27 16382:16383" ht="21" customHeight="1">
      <c r="B176" s="1" t="s">
        <v>26</v>
      </c>
      <c r="C176" s="1" t="s">
        <v>122</v>
      </c>
      <c r="D176" s="1" t="s">
        <v>36</v>
      </c>
      <c r="E176" s="1" t="s">
        <v>17</v>
      </c>
      <c r="F176" s="1" t="s">
        <v>229</v>
      </c>
      <c r="G176" s="9">
        <v>41803</v>
      </c>
      <c r="H176" s="2" t="s">
        <v>241</v>
      </c>
      <c r="I176" s="1">
        <v>2014</v>
      </c>
      <c r="J176" s="1">
        <v>943835294</v>
      </c>
      <c r="K176" s="1">
        <f>_xlfn.DAYS(clean_data[[#This Row],[Ship Date]],clean_data[[#This Row],[Order Date]])</f>
        <v>49</v>
      </c>
      <c r="L176" s="9">
        <v>41852</v>
      </c>
      <c r="M176" s="4">
        <v>692</v>
      </c>
      <c r="N176" s="13">
        <v>109.28</v>
      </c>
      <c r="O176" s="13">
        <v>35.840000000000003</v>
      </c>
      <c r="P176" s="13">
        <v>75621.759999999995</v>
      </c>
      <c r="Q176" s="13">
        <v>24801.279999999999</v>
      </c>
      <c r="R176" s="13">
        <v>50820.480000000003</v>
      </c>
      <c r="S176" s="54"/>
      <c r="T176" s="54"/>
      <c r="Z176" s="1"/>
      <c r="AA176" s="1"/>
      <c r="XFB176"/>
      <c r="XFC176"/>
    </row>
    <row r="177" spans="2:27 16382:16383" ht="21" customHeight="1">
      <c r="B177" s="10" t="s">
        <v>40</v>
      </c>
      <c r="C177" s="10" t="s">
        <v>92</v>
      </c>
      <c r="D177" s="10" t="s">
        <v>43</v>
      </c>
      <c r="E177" s="10" t="s">
        <v>21</v>
      </c>
      <c r="F177" s="10" t="s">
        <v>232</v>
      </c>
      <c r="G177" s="11">
        <v>40651</v>
      </c>
      <c r="H177" s="12" t="s">
        <v>239</v>
      </c>
      <c r="I177" s="10">
        <v>2011</v>
      </c>
      <c r="J177" s="10">
        <v>826591002</v>
      </c>
      <c r="K177" s="10">
        <f>_xlfn.DAYS(clean_data[[#This Row],[Ship Date]],clean_data[[#This Row],[Order Date]])</f>
        <v>0</v>
      </c>
      <c r="L177" s="11">
        <v>40651</v>
      </c>
      <c r="M177" s="14">
        <v>5501</v>
      </c>
      <c r="N177" s="15">
        <v>651.21</v>
      </c>
      <c r="O177" s="15">
        <v>524.96</v>
      </c>
      <c r="P177" s="15">
        <v>3582306.21</v>
      </c>
      <c r="Q177" s="15">
        <v>2887804.96</v>
      </c>
      <c r="R177" s="15">
        <v>694501.25</v>
      </c>
      <c r="S177" s="54"/>
      <c r="T177" s="54"/>
      <c r="Z177" s="1"/>
      <c r="AA177" s="1"/>
      <c r="XFB177"/>
      <c r="XFC177"/>
    </row>
    <row r="178" spans="2:27 16382:16383" ht="21" customHeight="1">
      <c r="B178" s="1" t="s">
        <v>31</v>
      </c>
      <c r="C178" s="1" t="s">
        <v>49</v>
      </c>
      <c r="D178" s="1" t="s">
        <v>45</v>
      </c>
      <c r="E178" s="1" t="s">
        <v>17</v>
      </c>
      <c r="F178" s="1" t="s">
        <v>227</v>
      </c>
      <c r="G178" s="9">
        <v>40664</v>
      </c>
      <c r="H178" s="2" t="s">
        <v>233</v>
      </c>
      <c r="I178" s="1">
        <v>2011</v>
      </c>
      <c r="J178" s="1">
        <v>260623872</v>
      </c>
      <c r="K178" s="1">
        <f>_xlfn.DAYS(clean_data[[#This Row],[Ship Date]],clean_data[[#This Row],[Order Date]])</f>
        <v>11</v>
      </c>
      <c r="L178" s="9">
        <v>40675</v>
      </c>
      <c r="M178" s="4">
        <v>3250</v>
      </c>
      <c r="N178" s="13">
        <v>437.2</v>
      </c>
      <c r="O178" s="13">
        <v>263.33</v>
      </c>
      <c r="P178" s="13">
        <v>1420900</v>
      </c>
      <c r="Q178" s="13">
        <v>855822.5</v>
      </c>
      <c r="R178" s="13">
        <v>565077.5</v>
      </c>
      <c r="S178" s="54"/>
      <c r="T178" s="54"/>
      <c r="Z178" s="1"/>
      <c r="AA178" s="1"/>
      <c r="XFB178"/>
      <c r="XFC178"/>
    </row>
    <row r="179" spans="2:27 16382:16383" ht="21" customHeight="1">
      <c r="B179" s="10" t="s">
        <v>34</v>
      </c>
      <c r="C179" s="10" t="s">
        <v>243</v>
      </c>
      <c r="D179" s="10" t="s">
        <v>71</v>
      </c>
      <c r="E179" s="10" t="s">
        <v>17</v>
      </c>
      <c r="F179" s="10" t="s">
        <v>232</v>
      </c>
      <c r="G179" s="11">
        <v>41903</v>
      </c>
      <c r="H179" s="12" t="s">
        <v>231</v>
      </c>
      <c r="I179" s="10">
        <v>2014</v>
      </c>
      <c r="J179" s="10">
        <v>536607730</v>
      </c>
      <c r="K179" s="10">
        <f>_xlfn.DAYS(clean_data[[#This Row],[Ship Date]],clean_data[[#This Row],[Order Date]])</f>
        <v>43</v>
      </c>
      <c r="L179" s="11">
        <v>41946</v>
      </c>
      <c r="M179" s="14">
        <v>3007</v>
      </c>
      <c r="N179" s="15">
        <v>154.06</v>
      </c>
      <c r="O179" s="15">
        <v>90.93</v>
      </c>
      <c r="P179" s="15">
        <v>463258.42</v>
      </c>
      <c r="Q179" s="15">
        <v>273426.51</v>
      </c>
      <c r="R179" s="15">
        <v>189831.91</v>
      </c>
      <c r="S179" s="54"/>
      <c r="T179" s="54"/>
      <c r="Z179" s="1"/>
      <c r="AA179" s="1"/>
      <c r="XFB179"/>
      <c r="XFC179"/>
    </row>
    <row r="180" spans="2:27 16382:16383" ht="21" customHeight="1">
      <c r="B180" s="1" t="s">
        <v>34</v>
      </c>
      <c r="C180" s="1" t="s">
        <v>243</v>
      </c>
      <c r="D180" s="1" t="s">
        <v>33</v>
      </c>
      <c r="E180" s="1" t="s">
        <v>21</v>
      </c>
      <c r="F180" s="1" t="s">
        <v>232</v>
      </c>
      <c r="G180" s="9">
        <v>42052</v>
      </c>
      <c r="H180" s="2" t="s">
        <v>242</v>
      </c>
      <c r="I180" s="1">
        <v>2015</v>
      </c>
      <c r="J180" s="1">
        <v>765528905</v>
      </c>
      <c r="K180" s="1">
        <f>_xlfn.DAYS(clean_data[[#This Row],[Ship Date]],clean_data[[#This Row],[Order Date]])</f>
        <v>17</v>
      </c>
      <c r="L180" s="9">
        <v>42069</v>
      </c>
      <c r="M180" s="4">
        <v>5870</v>
      </c>
      <c r="N180" s="13">
        <v>81.73</v>
      </c>
      <c r="O180" s="13">
        <v>56.67</v>
      </c>
      <c r="P180" s="13">
        <v>479755.1</v>
      </c>
      <c r="Q180" s="13">
        <v>332652.90000000002</v>
      </c>
      <c r="R180" s="13">
        <v>147102.20000000001</v>
      </c>
      <c r="S180" s="54"/>
      <c r="T180" s="54"/>
      <c r="Z180" s="1"/>
      <c r="AA180" s="1"/>
      <c r="XFB180"/>
      <c r="XFC180"/>
    </row>
    <row r="181" spans="2:27 16382:16383" ht="21" customHeight="1">
      <c r="B181" s="10" t="s">
        <v>23</v>
      </c>
      <c r="C181" s="10" t="s">
        <v>148</v>
      </c>
      <c r="D181" s="10" t="s">
        <v>16</v>
      </c>
      <c r="E181" s="10" t="s">
        <v>17</v>
      </c>
      <c r="F181" s="10" t="s">
        <v>227</v>
      </c>
      <c r="G181" s="11">
        <v>40568</v>
      </c>
      <c r="H181" s="12" t="s">
        <v>240</v>
      </c>
      <c r="I181" s="10">
        <v>2011</v>
      </c>
      <c r="J181" s="10">
        <v>128686225</v>
      </c>
      <c r="K181" s="10">
        <f>_xlfn.DAYS(clean_data[[#This Row],[Ship Date]],clean_data[[#This Row],[Order Date]])</f>
        <v>47</v>
      </c>
      <c r="L181" s="11">
        <v>40615</v>
      </c>
      <c r="M181" s="14">
        <v>9968</v>
      </c>
      <c r="N181" s="15">
        <v>255.28</v>
      </c>
      <c r="O181" s="15">
        <v>159.41999999999999</v>
      </c>
      <c r="P181" s="15">
        <v>2544631.04</v>
      </c>
      <c r="Q181" s="15">
        <v>1589098.56</v>
      </c>
      <c r="R181" s="15">
        <v>955532.48</v>
      </c>
      <c r="S181" s="54"/>
      <c r="T181" s="54"/>
      <c r="Z181" s="1"/>
      <c r="AA181" s="1"/>
      <c r="XFB181"/>
      <c r="XFC181"/>
    </row>
    <row r="182" spans="2:27 16382:16383" ht="21" customHeight="1">
      <c r="B182" s="1" t="s">
        <v>31</v>
      </c>
      <c r="C182" s="1" t="s">
        <v>149</v>
      </c>
      <c r="D182" s="1" t="s">
        <v>71</v>
      </c>
      <c r="E182" s="1" t="s">
        <v>21</v>
      </c>
      <c r="F182" s="1" t="s">
        <v>232</v>
      </c>
      <c r="G182" s="9">
        <v>42826</v>
      </c>
      <c r="H182" s="2" t="s">
        <v>239</v>
      </c>
      <c r="I182" s="1">
        <v>2017</v>
      </c>
      <c r="J182" s="1">
        <v>127691018</v>
      </c>
      <c r="K182" s="1">
        <f>_xlfn.DAYS(clean_data[[#This Row],[Ship Date]],clean_data[[#This Row],[Order Date]])</f>
        <v>4</v>
      </c>
      <c r="L182" s="9">
        <v>42830</v>
      </c>
      <c r="M182" s="4">
        <v>5465</v>
      </c>
      <c r="N182" s="13">
        <v>154.06</v>
      </c>
      <c r="O182" s="13">
        <v>90.93</v>
      </c>
      <c r="P182" s="13">
        <v>841937.9</v>
      </c>
      <c r="Q182" s="13">
        <v>496932.45</v>
      </c>
      <c r="R182" s="13">
        <v>345005.45</v>
      </c>
      <c r="S182" s="54"/>
      <c r="T182" s="54"/>
      <c r="Z182" s="1"/>
      <c r="AA182" s="1"/>
      <c r="XFB182"/>
      <c r="XFC182"/>
    </row>
    <row r="183" spans="2:27 16382:16383" ht="21" customHeight="1">
      <c r="B183" s="10" t="s">
        <v>34</v>
      </c>
      <c r="C183" s="10" t="s">
        <v>134</v>
      </c>
      <c r="D183" s="10" t="s">
        <v>71</v>
      </c>
      <c r="E183" s="10" t="s">
        <v>21</v>
      </c>
      <c r="F183" s="10" t="s">
        <v>229</v>
      </c>
      <c r="G183" s="11">
        <v>42145</v>
      </c>
      <c r="H183" s="12" t="s">
        <v>233</v>
      </c>
      <c r="I183" s="10">
        <v>2015</v>
      </c>
      <c r="J183" s="10">
        <v>534467113</v>
      </c>
      <c r="K183" s="10">
        <f>_xlfn.DAYS(clean_data[[#This Row],[Ship Date]],clean_data[[#This Row],[Order Date]])</f>
        <v>4</v>
      </c>
      <c r="L183" s="11">
        <v>42149</v>
      </c>
      <c r="M183" s="14">
        <v>9550</v>
      </c>
      <c r="N183" s="15">
        <v>154.06</v>
      </c>
      <c r="O183" s="15">
        <v>90.93</v>
      </c>
      <c r="P183" s="15">
        <v>1471273</v>
      </c>
      <c r="Q183" s="15">
        <v>868381.5</v>
      </c>
      <c r="R183" s="15">
        <v>602891.5</v>
      </c>
      <c r="S183" s="54"/>
      <c r="T183" s="54"/>
      <c r="Z183" s="1"/>
      <c r="AA183" s="1"/>
      <c r="XFB183"/>
      <c r="XFC183"/>
    </row>
    <row r="184" spans="2:27 16382:16383" ht="21" customHeight="1">
      <c r="B184" s="1" t="s">
        <v>34</v>
      </c>
      <c r="C184" s="1" t="s">
        <v>66</v>
      </c>
      <c r="D184" s="1" t="s">
        <v>33</v>
      </c>
      <c r="E184" s="1" t="s">
        <v>17</v>
      </c>
      <c r="F184" s="1" t="s">
        <v>235</v>
      </c>
      <c r="G184" s="9">
        <v>40530</v>
      </c>
      <c r="H184" s="2" t="s">
        <v>228</v>
      </c>
      <c r="I184" s="1">
        <v>2010</v>
      </c>
      <c r="J184" s="1">
        <v>741250836</v>
      </c>
      <c r="K184" s="1">
        <f>_xlfn.DAYS(clean_data[[#This Row],[Ship Date]],clean_data[[#This Row],[Order Date]])</f>
        <v>23</v>
      </c>
      <c r="L184" s="9">
        <v>40553</v>
      </c>
      <c r="M184" s="4">
        <v>1450</v>
      </c>
      <c r="N184" s="13">
        <v>81.73</v>
      </c>
      <c r="O184" s="13">
        <v>56.67</v>
      </c>
      <c r="P184" s="13">
        <v>118508.5</v>
      </c>
      <c r="Q184" s="13">
        <v>82171.5</v>
      </c>
      <c r="R184" s="13">
        <v>36337</v>
      </c>
      <c r="S184" s="54"/>
      <c r="T184" s="54"/>
      <c r="Z184" s="1"/>
      <c r="AA184" s="1"/>
      <c r="XFB184"/>
      <c r="XFC184"/>
    </row>
    <row r="185" spans="2:27 16382:16383" ht="21" customHeight="1">
      <c r="B185" s="10" t="s">
        <v>34</v>
      </c>
      <c r="C185" s="10" t="s">
        <v>66</v>
      </c>
      <c r="D185" s="10" t="s">
        <v>20</v>
      </c>
      <c r="E185" s="10" t="s">
        <v>17</v>
      </c>
      <c r="F185" s="10" t="s">
        <v>227</v>
      </c>
      <c r="G185" s="11">
        <v>41761</v>
      </c>
      <c r="H185" s="12" t="s">
        <v>233</v>
      </c>
      <c r="I185" s="10">
        <v>2014</v>
      </c>
      <c r="J185" s="10">
        <v>210591018</v>
      </c>
      <c r="K185" s="10">
        <f>_xlfn.DAYS(clean_data[[#This Row],[Ship Date]],clean_data[[#This Row],[Order Date]])</f>
        <v>25</v>
      </c>
      <c r="L185" s="11">
        <v>41786</v>
      </c>
      <c r="M185" s="14">
        <v>7417</v>
      </c>
      <c r="N185" s="15">
        <v>152.58000000000001</v>
      </c>
      <c r="O185" s="15">
        <v>97.44</v>
      </c>
      <c r="P185" s="15">
        <v>1131685.8600000001</v>
      </c>
      <c r="Q185" s="15">
        <v>722712.48</v>
      </c>
      <c r="R185" s="15">
        <v>408973.38</v>
      </c>
      <c r="S185" s="54"/>
      <c r="T185" s="54"/>
      <c r="Z185" s="1"/>
      <c r="AA185" s="1"/>
      <c r="XFB185"/>
      <c r="XFC185"/>
    </row>
    <row r="186" spans="2:27 16382:16383" ht="21" customHeight="1">
      <c r="B186" s="1" t="s">
        <v>14</v>
      </c>
      <c r="C186" s="1" t="s">
        <v>108</v>
      </c>
      <c r="D186" s="1" t="s">
        <v>71</v>
      </c>
      <c r="E186" s="1" t="s">
        <v>17</v>
      </c>
      <c r="F186" s="1" t="s">
        <v>229</v>
      </c>
      <c r="G186" s="9">
        <v>41704</v>
      </c>
      <c r="H186" s="2" t="s">
        <v>236</v>
      </c>
      <c r="I186" s="1">
        <v>2014</v>
      </c>
      <c r="J186" s="1">
        <v>725348985</v>
      </c>
      <c r="K186" s="1">
        <f>_xlfn.DAYS(clean_data[[#This Row],[Ship Date]],clean_data[[#This Row],[Order Date]])</f>
        <v>38</v>
      </c>
      <c r="L186" s="9">
        <v>41742</v>
      </c>
      <c r="M186" s="4">
        <v>5738</v>
      </c>
      <c r="N186" s="13">
        <v>154.06</v>
      </c>
      <c r="O186" s="13">
        <v>90.93</v>
      </c>
      <c r="P186" s="13">
        <v>883996.28</v>
      </c>
      <c r="Q186" s="13">
        <v>521756.34</v>
      </c>
      <c r="R186" s="13">
        <v>362239.94</v>
      </c>
      <c r="S186" s="54"/>
      <c r="T186" s="54"/>
      <c r="Z186" s="1"/>
      <c r="AA186" s="1"/>
      <c r="XFB186"/>
      <c r="XFC186"/>
    </row>
    <row r="187" spans="2:27 16382:16383" ht="21" customHeight="1">
      <c r="B187" s="10" t="s">
        <v>40</v>
      </c>
      <c r="C187" s="10" t="s">
        <v>150</v>
      </c>
      <c r="D187" s="10" t="s">
        <v>79</v>
      </c>
      <c r="E187" s="10" t="s">
        <v>21</v>
      </c>
      <c r="F187" s="10" t="s">
        <v>235</v>
      </c>
      <c r="G187" s="11">
        <v>40766</v>
      </c>
      <c r="H187" s="12" t="s">
        <v>238</v>
      </c>
      <c r="I187" s="10">
        <v>2011</v>
      </c>
      <c r="J187" s="10">
        <v>538698565</v>
      </c>
      <c r="K187" s="10">
        <f>_xlfn.DAYS(clean_data[[#This Row],[Ship Date]],clean_data[[#This Row],[Order Date]])</f>
        <v>27</v>
      </c>
      <c r="L187" s="11">
        <v>40793</v>
      </c>
      <c r="M187" s="14">
        <v>1731</v>
      </c>
      <c r="N187" s="15">
        <v>668.27</v>
      </c>
      <c r="O187" s="15">
        <v>502.54</v>
      </c>
      <c r="P187" s="15">
        <v>1156775.3700000001</v>
      </c>
      <c r="Q187" s="15">
        <v>869896.74</v>
      </c>
      <c r="R187" s="15">
        <v>286878.63</v>
      </c>
      <c r="S187" s="54"/>
      <c r="T187" s="54"/>
      <c r="Z187" s="1"/>
      <c r="AA187" s="1"/>
      <c r="XFB187"/>
      <c r="XFC187"/>
    </row>
    <row r="188" spans="2:27 16382:16383" ht="21" customHeight="1">
      <c r="B188" s="1" t="s">
        <v>14</v>
      </c>
      <c r="C188" s="1" t="s">
        <v>62</v>
      </c>
      <c r="D188" s="1" t="s">
        <v>28</v>
      </c>
      <c r="E188" s="1" t="s">
        <v>21</v>
      </c>
      <c r="F188" s="1" t="s">
        <v>235</v>
      </c>
      <c r="G188" s="9">
        <v>42510</v>
      </c>
      <c r="H188" s="2" t="s">
        <v>233</v>
      </c>
      <c r="I188" s="1">
        <v>2016</v>
      </c>
      <c r="J188" s="1">
        <v>224126088</v>
      </c>
      <c r="K188" s="1">
        <f>_xlfn.DAYS(clean_data[[#This Row],[Ship Date]],clean_data[[#This Row],[Order Date]])</f>
        <v>23</v>
      </c>
      <c r="L188" s="9">
        <v>42533</v>
      </c>
      <c r="M188" s="4">
        <v>2745</v>
      </c>
      <c r="N188" s="13">
        <v>205.7</v>
      </c>
      <c r="O188" s="13">
        <v>117.11</v>
      </c>
      <c r="P188" s="13">
        <v>564646.5</v>
      </c>
      <c r="Q188" s="13">
        <v>321466.95</v>
      </c>
      <c r="R188" s="13">
        <v>243179.55</v>
      </c>
      <c r="S188" s="54"/>
      <c r="T188" s="54"/>
      <c r="Z188" s="1"/>
      <c r="AA188" s="1"/>
      <c r="XFB188"/>
      <c r="XFC188"/>
    </row>
    <row r="189" spans="2:27 16382:16383" ht="21" customHeight="1">
      <c r="B189" s="10" t="s">
        <v>31</v>
      </c>
      <c r="C189" s="10" t="s">
        <v>57</v>
      </c>
      <c r="D189" s="10" t="s">
        <v>25</v>
      </c>
      <c r="E189" s="10" t="s">
        <v>17</v>
      </c>
      <c r="F189" s="10" t="s">
        <v>227</v>
      </c>
      <c r="G189" s="11">
        <v>41204</v>
      </c>
      <c r="H189" s="12" t="s">
        <v>237</v>
      </c>
      <c r="I189" s="10">
        <v>2012</v>
      </c>
      <c r="J189" s="10">
        <v>425430381</v>
      </c>
      <c r="K189" s="10">
        <f>_xlfn.DAYS(clean_data[[#This Row],[Ship Date]],clean_data[[#This Row],[Order Date]])</f>
        <v>44</v>
      </c>
      <c r="L189" s="11">
        <v>41248</v>
      </c>
      <c r="M189" s="14">
        <v>3159</v>
      </c>
      <c r="N189" s="15">
        <v>47.45</v>
      </c>
      <c r="O189" s="15">
        <v>31.79</v>
      </c>
      <c r="P189" s="15">
        <v>149894.54999999999</v>
      </c>
      <c r="Q189" s="15">
        <v>100424.61</v>
      </c>
      <c r="R189" s="15">
        <v>49469.94</v>
      </c>
      <c r="S189" s="54"/>
      <c r="T189" s="54"/>
      <c r="Z189" s="1"/>
      <c r="AA189" s="1"/>
      <c r="XFB189"/>
      <c r="XFC189"/>
    </row>
    <row r="190" spans="2:27 16382:16383" ht="21" customHeight="1">
      <c r="B190" s="1" t="s">
        <v>40</v>
      </c>
      <c r="C190" s="1" t="s">
        <v>97</v>
      </c>
      <c r="D190" s="1" t="s">
        <v>71</v>
      </c>
      <c r="E190" s="1" t="s">
        <v>21</v>
      </c>
      <c r="F190" s="1" t="s">
        <v>227</v>
      </c>
      <c r="G190" s="9">
        <v>42571</v>
      </c>
      <c r="H190" s="2" t="s">
        <v>230</v>
      </c>
      <c r="I190" s="1">
        <v>2016</v>
      </c>
      <c r="J190" s="1">
        <v>506722772</v>
      </c>
      <c r="K190" s="1">
        <f>_xlfn.DAYS(clean_data[[#This Row],[Ship Date]],clean_data[[#This Row],[Order Date]])</f>
        <v>19</v>
      </c>
      <c r="L190" s="9">
        <v>42590</v>
      </c>
      <c r="M190" s="4">
        <v>9383</v>
      </c>
      <c r="N190" s="13">
        <v>154.06</v>
      </c>
      <c r="O190" s="13">
        <v>90.93</v>
      </c>
      <c r="P190" s="13">
        <v>1445544.98</v>
      </c>
      <c r="Q190" s="13">
        <v>853196.19</v>
      </c>
      <c r="R190" s="13">
        <v>592348.79</v>
      </c>
      <c r="S190" s="54"/>
      <c r="T190" s="54"/>
      <c r="Z190" s="1"/>
      <c r="AA190" s="1"/>
      <c r="XFB190"/>
      <c r="XFC190"/>
    </row>
    <row r="191" spans="2:27 16382:16383" ht="21" customHeight="1">
      <c r="B191" s="10" t="s">
        <v>40</v>
      </c>
      <c r="C191" s="10" t="s">
        <v>130</v>
      </c>
      <c r="D191" s="10" t="s">
        <v>43</v>
      </c>
      <c r="E191" s="10" t="s">
        <v>21</v>
      </c>
      <c r="F191" s="10" t="s">
        <v>229</v>
      </c>
      <c r="G191" s="11">
        <v>40275</v>
      </c>
      <c r="H191" s="12" t="s">
        <v>239</v>
      </c>
      <c r="I191" s="10">
        <v>2010</v>
      </c>
      <c r="J191" s="10">
        <v>802427089</v>
      </c>
      <c r="K191" s="10">
        <f>_xlfn.DAYS(clean_data[[#This Row],[Ship Date]],clean_data[[#This Row],[Order Date]])</f>
        <v>19</v>
      </c>
      <c r="L191" s="11">
        <v>40294</v>
      </c>
      <c r="M191" s="14">
        <v>4862</v>
      </c>
      <c r="N191" s="15">
        <v>651.21</v>
      </c>
      <c r="O191" s="15">
        <v>524.96</v>
      </c>
      <c r="P191" s="15">
        <v>3166183.02</v>
      </c>
      <c r="Q191" s="15">
        <v>2552355.52</v>
      </c>
      <c r="R191" s="15">
        <v>613827.5</v>
      </c>
      <c r="S191" s="54"/>
      <c r="T191" s="54"/>
      <c r="Z191" s="1"/>
      <c r="AA191" s="1"/>
      <c r="XFB191"/>
      <c r="XFC191"/>
    </row>
    <row r="192" spans="2:27 16382:16383" ht="21" customHeight="1">
      <c r="B192" s="1" t="s">
        <v>26</v>
      </c>
      <c r="C192" s="1" t="s">
        <v>129</v>
      </c>
      <c r="D192" s="1" t="s">
        <v>45</v>
      </c>
      <c r="E192" s="1" t="s">
        <v>21</v>
      </c>
      <c r="F192" s="1" t="s">
        <v>235</v>
      </c>
      <c r="G192" s="9">
        <v>42199</v>
      </c>
      <c r="H192" s="2" t="s">
        <v>230</v>
      </c>
      <c r="I192" s="1">
        <v>2015</v>
      </c>
      <c r="J192" s="1">
        <v>367279660</v>
      </c>
      <c r="K192" s="1">
        <f>_xlfn.DAYS(clean_data[[#This Row],[Ship Date]],clean_data[[#This Row],[Order Date]])</f>
        <v>26</v>
      </c>
      <c r="L192" s="9">
        <v>42225</v>
      </c>
      <c r="M192" s="4">
        <v>5068</v>
      </c>
      <c r="N192" s="13">
        <v>437.2</v>
      </c>
      <c r="O192" s="13">
        <v>263.33</v>
      </c>
      <c r="P192" s="13">
        <v>2215729.6</v>
      </c>
      <c r="Q192" s="13">
        <v>1334556.44</v>
      </c>
      <c r="R192" s="13">
        <v>881173.16</v>
      </c>
      <c r="S192" s="54"/>
      <c r="T192" s="54"/>
      <c r="Z192" s="1"/>
      <c r="AA192" s="1"/>
      <c r="XFB192"/>
      <c r="XFC192"/>
    </row>
    <row r="193" spans="2:27 16382:16383" ht="21" customHeight="1">
      <c r="B193" s="10" t="s">
        <v>31</v>
      </c>
      <c r="C193" s="10" t="s">
        <v>42</v>
      </c>
      <c r="D193" s="10" t="s">
        <v>33</v>
      </c>
      <c r="E193" s="10" t="s">
        <v>21</v>
      </c>
      <c r="F193" s="10" t="s">
        <v>235</v>
      </c>
      <c r="G193" s="11">
        <v>41404</v>
      </c>
      <c r="H193" s="12" t="s">
        <v>233</v>
      </c>
      <c r="I193" s="10">
        <v>2013</v>
      </c>
      <c r="J193" s="10">
        <v>126329314</v>
      </c>
      <c r="K193" s="10">
        <f>_xlfn.DAYS(clean_data[[#This Row],[Ship Date]],clean_data[[#This Row],[Order Date]])</f>
        <v>11</v>
      </c>
      <c r="L193" s="11">
        <v>41415</v>
      </c>
      <c r="M193" s="14">
        <v>2506</v>
      </c>
      <c r="N193" s="15">
        <v>81.73</v>
      </c>
      <c r="O193" s="15">
        <v>56.67</v>
      </c>
      <c r="P193" s="15">
        <v>204815.38</v>
      </c>
      <c r="Q193" s="15">
        <v>142015.01999999999</v>
      </c>
      <c r="R193" s="15">
        <v>62800.36</v>
      </c>
      <c r="S193" s="54"/>
      <c r="T193" s="54"/>
      <c r="Z193" s="1"/>
      <c r="AA193" s="1"/>
      <c r="XFB193"/>
      <c r="XFC193"/>
    </row>
    <row r="194" spans="2:27 16382:16383" ht="21" customHeight="1">
      <c r="B194" s="1" t="s">
        <v>26</v>
      </c>
      <c r="C194" s="1" t="s">
        <v>151</v>
      </c>
      <c r="D194" s="1" t="s">
        <v>33</v>
      </c>
      <c r="E194" s="1" t="s">
        <v>21</v>
      </c>
      <c r="F194" s="1" t="s">
        <v>235</v>
      </c>
      <c r="G194" s="9">
        <v>42401</v>
      </c>
      <c r="H194" s="2" t="s">
        <v>242</v>
      </c>
      <c r="I194" s="1">
        <v>2016</v>
      </c>
      <c r="J194" s="1">
        <v>624937379</v>
      </c>
      <c r="K194" s="1">
        <f>_xlfn.DAYS(clean_data[[#This Row],[Ship Date]],clean_data[[#This Row],[Order Date]])</f>
        <v>7</v>
      </c>
      <c r="L194" s="9">
        <v>42408</v>
      </c>
      <c r="M194" s="4">
        <v>1713</v>
      </c>
      <c r="N194" s="13">
        <v>81.73</v>
      </c>
      <c r="O194" s="13">
        <v>56.67</v>
      </c>
      <c r="P194" s="13">
        <v>140003.49</v>
      </c>
      <c r="Q194" s="13">
        <v>97075.71</v>
      </c>
      <c r="R194" s="13">
        <v>42927.78</v>
      </c>
      <c r="S194" s="54"/>
      <c r="T194" s="54"/>
      <c r="Z194" s="1"/>
      <c r="AA194" s="1"/>
      <c r="XFB194"/>
      <c r="XFC194"/>
    </row>
    <row r="195" spans="2:27 16382:16383" ht="21" customHeight="1">
      <c r="B195" s="10" t="s">
        <v>14</v>
      </c>
      <c r="C195" s="10" t="s">
        <v>152</v>
      </c>
      <c r="D195" s="10" t="s">
        <v>20</v>
      </c>
      <c r="E195" s="10" t="s">
        <v>21</v>
      </c>
      <c r="F195" s="10" t="s">
        <v>235</v>
      </c>
      <c r="G195" s="11">
        <v>40410</v>
      </c>
      <c r="H195" s="12" t="s">
        <v>238</v>
      </c>
      <c r="I195" s="10">
        <v>2010</v>
      </c>
      <c r="J195" s="10">
        <v>678777682</v>
      </c>
      <c r="K195" s="10">
        <f>_xlfn.DAYS(clean_data[[#This Row],[Ship Date]],clean_data[[#This Row],[Order Date]])</f>
        <v>39</v>
      </c>
      <c r="L195" s="11">
        <v>40449</v>
      </c>
      <c r="M195" s="14">
        <v>4255</v>
      </c>
      <c r="N195" s="15">
        <v>152.58000000000001</v>
      </c>
      <c r="O195" s="15">
        <v>97.44</v>
      </c>
      <c r="P195" s="15">
        <v>649227.9</v>
      </c>
      <c r="Q195" s="15">
        <v>414607.2</v>
      </c>
      <c r="R195" s="15">
        <v>234620.7</v>
      </c>
      <c r="S195" s="54"/>
      <c r="T195" s="54"/>
      <c r="Z195" s="1"/>
      <c r="AA195" s="1"/>
      <c r="XFB195"/>
      <c r="XFC195"/>
    </row>
    <row r="196" spans="2:27 16382:16383" ht="21" customHeight="1">
      <c r="B196" s="1" t="s">
        <v>26</v>
      </c>
      <c r="C196" s="1" t="s">
        <v>151</v>
      </c>
      <c r="D196" s="1" t="s">
        <v>28</v>
      </c>
      <c r="E196" s="1" t="s">
        <v>17</v>
      </c>
      <c r="F196" s="1" t="s">
        <v>232</v>
      </c>
      <c r="G196" s="9">
        <v>42106</v>
      </c>
      <c r="H196" s="2" t="s">
        <v>239</v>
      </c>
      <c r="I196" s="1">
        <v>2015</v>
      </c>
      <c r="J196" s="1">
        <v>523836553</v>
      </c>
      <c r="K196" s="1">
        <f>_xlfn.DAYS(clean_data[[#This Row],[Ship Date]],clean_data[[#This Row],[Order Date]])</f>
        <v>40</v>
      </c>
      <c r="L196" s="9">
        <v>42146</v>
      </c>
      <c r="M196" s="4">
        <v>3732</v>
      </c>
      <c r="N196" s="13">
        <v>205.7</v>
      </c>
      <c r="O196" s="13">
        <v>117.11</v>
      </c>
      <c r="P196" s="13">
        <v>767672.4</v>
      </c>
      <c r="Q196" s="13">
        <v>437054.52</v>
      </c>
      <c r="R196" s="13">
        <v>330617.88</v>
      </c>
      <c r="S196" s="54"/>
      <c r="T196" s="54"/>
      <c r="Z196" s="1"/>
      <c r="AA196" s="1"/>
      <c r="XFB196"/>
      <c r="XFC196"/>
    </row>
    <row r="197" spans="2:27 16382:16383" ht="21" customHeight="1">
      <c r="B197" s="10" t="s">
        <v>40</v>
      </c>
      <c r="C197" s="10" t="s">
        <v>153</v>
      </c>
      <c r="D197" s="10" t="s">
        <v>28</v>
      </c>
      <c r="E197" s="10" t="s">
        <v>21</v>
      </c>
      <c r="F197" s="10" t="s">
        <v>229</v>
      </c>
      <c r="G197" s="11">
        <v>42102</v>
      </c>
      <c r="H197" s="12" t="s">
        <v>239</v>
      </c>
      <c r="I197" s="10">
        <v>2015</v>
      </c>
      <c r="J197" s="10">
        <v>466412818</v>
      </c>
      <c r="K197" s="10">
        <f>_xlfn.DAYS(clean_data[[#This Row],[Ship Date]],clean_data[[#This Row],[Order Date]])</f>
        <v>34</v>
      </c>
      <c r="L197" s="11">
        <v>42136</v>
      </c>
      <c r="M197" s="14">
        <v>772</v>
      </c>
      <c r="N197" s="15">
        <v>205.7</v>
      </c>
      <c r="O197" s="15">
        <v>117.11</v>
      </c>
      <c r="P197" s="15">
        <v>158800.4</v>
      </c>
      <c r="Q197" s="15">
        <v>90408.92</v>
      </c>
      <c r="R197" s="15">
        <v>68391.48</v>
      </c>
      <c r="S197" s="54"/>
      <c r="T197" s="54"/>
      <c r="Z197" s="1"/>
      <c r="AA197" s="1"/>
      <c r="XFB197"/>
      <c r="XFC197"/>
    </row>
    <row r="198" spans="2:27 16382:16383" ht="21" customHeight="1">
      <c r="B198" s="1" t="s">
        <v>34</v>
      </c>
      <c r="C198" s="1" t="s">
        <v>154</v>
      </c>
      <c r="D198" s="1" t="s">
        <v>59</v>
      </c>
      <c r="E198" s="1" t="s">
        <v>17</v>
      </c>
      <c r="F198" s="1" t="s">
        <v>235</v>
      </c>
      <c r="G198" s="9">
        <v>40935</v>
      </c>
      <c r="H198" s="2" t="s">
        <v>240</v>
      </c>
      <c r="I198" s="1">
        <v>2012</v>
      </c>
      <c r="J198" s="1">
        <v>433117806</v>
      </c>
      <c r="K198" s="1">
        <f>_xlfn.DAYS(clean_data[[#This Row],[Ship Date]],clean_data[[#This Row],[Order Date]])</f>
        <v>10</v>
      </c>
      <c r="L198" s="9">
        <v>40945</v>
      </c>
      <c r="M198" s="4">
        <v>8039</v>
      </c>
      <c r="N198" s="13">
        <v>9.33</v>
      </c>
      <c r="O198" s="13">
        <v>6.92</v>
      </c>
      <c r="P198" s="13">
        <v>75003.87</v>
      </c>
      <c r="Q198" s="13">
        <v>55629.88</v>
      </c>
      <c r="R198" s="13">
        <v>19373.990000000002</v>
      </c>
      <c r="S198" s="54"/>
      <c r="T198" s="54"/>
      <c r="Z198" s="1"/>
      <c r="AA198" s="1"/>
      <c r="XFB198"/>
      <c r="XFC198"/>
    </row>
    <row r="199" spans="2:27 16382:16383" ht="21" customHeight="1">
      <c r="B199" s="10" t="s">
        <v>23</v>
      </c>
      <c r="C199" s="10" t="s">
        <v>155</v>
      </c>
      <c r="D199" s="10" t="s">
        <v>45</v>
      </c>
      <c r="E199" s="10" t="s">
        <v>21</v>
      </c>
      <c r="F199" s="10" t="s">
        <v>232</v>
      </c>
      <c r="G199" s="11">
        <v>40914</v>
      </c>
      <c r="H199" s="12" t="s">
        <v>240</v>
      </c>
      <c r="I199" s="10">
        <v>2012</v>
      </c>
      <c r="J199" s="10">
        <v>420875346</v>
      </c>
      <c r="K199" s="10">
        <f>_xlfn.DAYS(clean_data[[#This Row],[Ship Date]],clean_data[[#This Row],[Order Date]])</f>
        <v>43</v>
      </c>
      <c r="L199" s="11">
        <v>40957</v>
      </c>
      <c r="M199" s="14">
        <v>5223</v>
      </c>
      <c r="N199" s="15">
        <v>437.2</v>
      </c>
      <c r="O199" s="15">
        <v>263.33</v>
      </c>
      <c r="P199" s="15">
        <v>2283495.6</v>
      </c>
      <c r="Q199" s="15">
        <v>1375372.59</v>
      </c>
      <c r="R199" s="15">
        <v>908123.01</v>
      </c>
      <c r="S199" s="54"/>
      <c r="T199" s="54"/>
      <c r="Z199" s="1"/>
      <c r="AA199" s="1"/>
      <c r="XFB199"/>
      <c r="XFC199"/>
    </row>
    <row r="200" spans="2:27 16382:16383" ht="21" customHeight="1">
      <c r="B200" s="1" t="s">
        <v>40</v>
      </c>
      <c r="C200" s="1" t="s">
        <v>102</v>
      </c>
      <c r="D200" s="1" t="s">
        <v>45</v>
      </c>
      <c r="E200" s="1" t="s">
        <v>17</v>
      </c>
      <c r="F200" s="1" t="s">
        <v>229</v>
      </c>
      <c r="G200" s="9">
        <v>41969</v>
      </c>
      <c r="H200" s="2" t="s">
        <v>234</v>
      </c>
      <c r="I200" s="1">
        <v>2014</v>
      </c>
      <c r="J200" s="1">
        <v>946921765</v>
      </c>
      <c r="K200" s="1">
        <f>_xlfn.DAYS(clean_data[[#This Row],[Ship Date]],clean_data[[#This Row],[Order Date]])</f>
        <v>20</v>
      </c>
      <c r="L200" s="9">
        <v>41989</v>
      </c>
      <c r="M200" s="4">
        <v>4048</v>
      </c>
      <c r="N200" s="13">
        <v>437.2</v>
      </c>
      <c r="O200" s="13">
        <v>263.33</v>
      </c>
      <c r="P200" s="13">
        <v>1769785.6</v>
      </c>
      <c r="Q200" s="13">
        <v>1065959.8400000001</v>
      </c>
      <c r="R200" s="13">
        <v>703825.76</v>
      </c>
      <c r="S200" s="54"/>
      <c r="T200" s="54"/>
      <c r="Z200" s="1"/>
      <c r="AA200" s="1"/>
      <c r="XFB200"/>
      <c r="XFC200"/>
    </row>
    <row r="201" spans="2:27 16382:16383" ht="21" customHeight="1">
      <c r="B201" s="10" t="s">
        <v>40</v>
      </c>
      <c r="C201" s="10" t="s">
        <v>117</v>
      </c>
      <c r="D201" s="10" t="s">
        <v>79</v>
      </c>
      <c r="E201" s="10" t="s">
        <v>21</v>
      </c>
      <c r="F201" s="10" t="s">
        <v>235</v>
      </c>
      <c r="G201" s="11">
        <v>40272</v>
      </c>
      <c r="H201" s="12" t="s">
        <v>239</v>
      </c>
      <c r="I201" s="10">
        <v>2010</v>
      </c>
      <c r="J201" s="10">
        <v>798805892</v>
      </c>
      <c r="K201" s="10">
        <f>_xlfn.DAYS(clean_data[[#This Row],[Ship Date]],clean_data[[#This Row],[Order Date]])</f>
        <v>21</v>
      </c>
      <c r="L201" s="11">
        <v>40293</v>
      </c>
      <c r="M201" s="14">
        <v>3270</v>
      </c>
      <c r="N201" s="15">
        <v>668.27</v>
      </c>
      <c r="O201" s="15">
        <v>502.54</v>
      </c>
      <c r="P201" s="15">
        <v>2185242.9</v>
      </c>
      <c r="Q201" s="15">
        <v>1643305.8</v>
      </c>
      <c r="R201" s="15">
        <v>541937.1</v>
      </c>
      <c r="S201" s="54"/>
      <c r="T201" s="54"/>
      <c r="Z201" s="1"/>
      <c r="AA201" s="1"/>
      <c r="XFB201"/>
      <c r="XFC201"/>
    </row>
    <row r="202" spans="2:27 16382:16383" ht="21" customHeight="1">
      <c r="B202" s="1" t="s">
        <v>40</v>
      </c>
      <c r="C202" s="1" t="s">
        <v>156</v>
      </c>
      <c r="D202" s="1" t="s">
        <v>79</v>
      </c>
      <c r="E202" s="1" t="s">
        <v>21</v>
      </c>
      <c r="F202" s="1" t="s">
        <v>227</v>
      </c>
      <c r="G202" s="9">
        <v>40680</v>
      </c>
      <c r="H202" s="2" t="s">
        <v>233</v>
      </c>
      <c r="I202" s="1">
        <v>2011</v>
      </c>
      <c r="J202" s="1">
        <v>184389054</v>
      </c>
      <c r="K202" s="1">
        <f>_xlfn.DAYS(clean_data[[#This Row],[Ship Date]],clean_data[[#This Row],[Order Date]])</f>
        <v>34</v>
      </c>
      <c r="L202" s="9">
        <v>40714</v>
      </c>
      <c r="M202" s="4">
        <v>3674</v>
      </c>
      <c r="N202" s="13">
        <v>668.27</v>
      </c>
      <c r="O202" s="13">
        <v>502.54</v>
      </c>
      <c r="P202" s="13">
        <v>2455223.98</v>
      </c>
      <c r="Q202" s="13">
        <v>1846331.96</v>
      </c>
      <c r="R202" s="13">
        <v>608892.02</v>
      </c>
      <c r="S202" s="54"/>
      <c r="T202" s="54"/>
      <c r="Z202" s="1"/>
      <c r="AA202" s="1"/>
      <c r="XFB202"/>
      <c r="XFC202"/>
    </row>
    <row r="203" spans="2:27 16382:16383" ht="21" customHeight="1">
      <c r="B203" s="10" t="s">
        <v>14</v>
      </c>
      <c r="C203" s="10" t="s">
        <v>246</v>
      </c>
      <c r="D203" s="10" t="s">
        <v>79</v>
      </c>
      <c r="E203" s="10" t="s">
        <v>21</v>
      </c>
      <c r="F203" s="10" t="s">
        <v>227</v>
      </c>
      <c r="G203" s="11">
        <v>41526</v>
      </c>
      <c r="H203" s="12" t="s">
        <v>231</v>
      </c>
      <c r="I203" s="10">
        <v>2013</v>
      </c>
      <c r="J203" s="10">
        <v>281845080</v>
      </c>
      <c r="K203" s="10">
        <f>_xlfn.DAYS(clean_data[[#This Row],[Ship Date]],clean_data[[#This Row],[Order Date]])</f>
        <v>39</v>
      </c>
      <c r="L203" s="11">
        <v>41565</v>
      </c>
      <c r="M203" s="14">
        <v>3077</v>
      </c>
      <c r="N203" s="15">
        <v>668.27</v>
      </c>
      <c r="O203" s="15">
        <v>502.54</v>
      </c>
      <c r="P203" s="15">
        <v>2056266.79</v>
      </c>
      <c r="Q203" s="15">
        <v>1546315.58</v>
      </c>
      <c r="R203" s="15">
        <v>509951.21</v>
      </c>
      <c r="S203" s="54"/>
      <c r="T203" s="54"/>
      <c r="Z203" s="1"/>
      <c r="AA203" s="1"/>
      <c r="XFB203"/>
      <c r="XFC203"/>
    </row>
    <row r="204" spans="2:27 16382:16383" ht="21" customHeight="1">
      <c r="B204" s="1" t="s">
        <v>14</v>
      </c>
      <c r="C204" s="1" t="s">
        <v>158</v>
      </c>
      <c r="D204" s="1" t="s">
        <v>50</v>
      </c>
      <c r="E204" s="1" t="s">
        <v>17</v>
      </c>
      <c r="F204" s="1" t="s">
        <v>235</v>
      </c>
      <c r="G204" s="9">
        <v>41531</v>
      </c>
      <c r="H204" s="2" t="s">
        <v>231</v>
      </c>
      <c r="I204" s="1">
        <v>2013</v>
      </c>
      <c r="J204" s="1">
        <v>989660298</v>
      </c>
      <c r="K204" s="1">
        <f>_xlfn.DAYS(clean_data[[#This Row],[Ship Date]],clean_data[[#This Row],[Order Date]])</f>
        <v>27</v>
      </c>
      <c r="L204" s="9">
        <v>41558</v>
      </c>
      <c r="M204" s="4">
        <v>1330</v>
      </c>
      <c r="N204" s="13">
        <v>421.89</v>
      </c>
      <c r="O204" s="13">
        <v>364.69</v>
      </c>
      <c r="P204" s="13">
        <v>561113.69999999995</v>
      </c>
      <c r="Q204" s="13">
        <v>485037.7</v>
      </c>
      <c r="R204" s="13">
        <v>76076</v>
      </c>
      <c r="S204" s="54"/>
      <c r="T204" s="54"/>
      <c r="Z204" s="1"/>
      <c r="AA204" s="1"/>
      <c r="XFB204"/>
      <c r="XFC204"/>
    </row>
    <row r="205" spans="2:27 16382:16383" ht="21" customHeight="1">
      <c r="B205" s="10" t="s">
        <v>23</v>
      </c>
      <c r="C205" s="10" t="s">
        <v>159</v>
      </c>
      <c r="D205" s="10" t="s">
        <v>71</v>
      </c>
      <c r="E205" s="10" t="s">
        <v>17</v>
      </c>
      <c r="F205" s="10" t="s">
        <v>229</v>
      </c>
      <c r="G205" s="11">
        <v>41187</v>
      </c>
      <c r="H205" s="12" t="s">
        <v>237</v>
      </c>
      <c r="I205" s="10">
        <v>2012</v>
      </c>
      <c r="J205" s="10">
        <v>476633536</v>
      </c>
      <c r="K205" s="10">
        <f>_xlfn.DAYS(clean_data[[#This Row],[Ship Date]],clean_data[[#This Row],[Order Date]])</f>
        <v>29</v>
      </c>
      <c r="L205" s="11">
        <v>41216</v>
      </c>
      <c r="M205" s="14">
        <v>5310</v>
      </c>
      <c r="N205" s="15">
        <v>154.06</v>
      </c>
      <c r="O205" s="15">
        <v>90.93</v>
      </c>
      <c r="P205" s="15">
        <v>818058.6</v>
      </c>
      <c r="Q205" s="15">
        <v>482838.3</v>
      </c>
      <c r="R205" s="15">
        <v>335220.3</v>
      </c>
      <c r="S205" s="54"/>
      <c r="T205" s="54"/>
      <c r="Z205" s="1"/>
      <c r="AA205" s="1"/>
      <c r="XFB205"/>
      <c r="XFC205"/>
    </row>
    <row r="206" spans="2:27 16382:16383" ht="21" customHeight="1">
      <c r="B206" s="1" t="s">
        <v>26</v>
      </c>
      <c r="C206" s="1" t="s">
        <v>160</v>
      </c>
      <c r="D206" s="1" t="s">
        <v>16</v>
      </c>
      <c r="E206" s="1" t="s">
        <v>21</v>
      </c>
      <c r="F206" s="1" t="s">
        <v>229</v>
      </c>
      <c r="G206" s="9">
        <v>41377</v>
      </c>
      <c r="H206" s="2" t="s">
        <v>239</v>
      </c>
      <c r="I206" s="1">
        <v>2013</v>
      </c>
      <c r="J206" s="1">
        <v>131876122</v>
      </c>
      <c r="K206" s="1">
        <f>_xlfn.DAYS(clean_data[[#This Row],[Ship Date]],clean_data[[#This Row],[Order Date]])</f>
        <v>39</v>
      </c>
      <c r="L206" s="9">
        <v>41416</v>
      </c>
      <c r="M206" s="4">
        <v>3930</v>
      </c>
      <c r="N206" s="13">
        <v>255.28</v>
      </c>
      <c r="O206" s="13">
        <v>159.41999999999999</v>
      </c>
      <c r="P206" s="13">
        <v>1003250.4</v>
      </c>
      <c r="Q206" s="13">
        <v>626520.6</v>
      </c>
      <c r="R206" s="13">
        <v>376729.8</v>
      </c>
      <c r="S206" s="54"/>
      <c r="T206" s="54"/>
      <c r="Z206" s="1"/>
      <c r="AA206" s="1"/>
      <c r="XFB206"/>
      <c r="XFC206"/>
    </row>
    <row r="207" spans="2:27 16382:16383" ht="21" customHeight="1">
      <c r="B207" s="10" t="s">
        <v>40</v>
      </c>
      <c r="C207" s="10" t="s">
        <v>97</v>
      </c>
      <c r="D207" s="10" t="s">
        <v>50</v>
      </c>
      <c r="E207" s="10" t="s">
        <v>21</v>
      </c>
      <c r="F207" s="10" t="s">
        <v>232</v>
      </c>
      <c r="G207" s="11">
        <v>41988</v>
      </c>
      <c r="H207" s="12" t="s">
        <v>228</v>
      </c>
      <c r="I207" s="10">
        <v>2014</v>
      </c>
      <c r="J207" s="10">
        <v>514811885</v>
      </c>
      <c r="K207" s="10">
        <f>_xlfn.DAYS(clean_data[[#This Row],[Ship Date]],clean_data[[#This Row],[Order Date]])</f>
        <v>37</v>
      </c>
      <c r="L207" s="11">
        <v>42025</v>
      </c>
      <c r="M207" s="14">
        <v>3132</v>
      </c>
      <c r="N207" s="15">
        <v>421.89</v>
      </c>
      <c r="O207" s="15">
        <v>364.69</v>
      </c>
      <c r="P207" s="15">
        <v>1321359.48</v>
      </c>
      <c r="Q207" s="15">
        <v>1142209.08</v>
      </c>
      <c r="R207" s="15">
        <v>179150.4</v>
      </c>
      <c r="S207" s="54"/>
      <c r="T207" s="54"/>
      <c r="Z207" s="1"/>
      <c r="AA207" s="1"/>
      <c r="XFB207"/>
      <c r="XFC207"/>
    </row>
    <row r="208" spans="2:27 16382:16383" ht="21" customHeight="1">
      <c r="B208" s="1" t="s">
        <v>26</v>
      </c>
      <c r="C208" s="1" t="s">
        <v>104</v>
      </c>
      <c r="D208" s="1" t="s">
        <v>43</v>
      </c>
      <c r="E208" s="1" t="s">
        <v>17</v>
      </c>
      <c r="F208" s="1" t="s">
        <v>229</v>
      </c>
      <c r="G208" s="9">
        <v>40532</v>
      </c>
      <c r="H208" s="2" t="s">
        <v>228</v>
      </c>
      <c r="I208" s="1">
        <v>2010</v>
      </c>
      <c r="J208" s="1">
        <v>905177152</v>
      </c>
      <c r="K208" s="1">
        <f>_xlfn.DAYS(clean_data[[#This Row],[Ship Date]],clean_data[[#This Row],[Order Date]])</f>
        <v>18</v>
      </c>
      <c r="L208" s="9">
        <v>40550</v>
      </c>
      <c r="M208" s="4">
        <v>889</v>
      </c>
      <c r="N208" s="13">
        <v>651.21</v>
      </c>
      <c r="O208" s="13">
        <v>524.96</v>
      </c>
      <c r="P208" s="13">
        <v>578925.68999999994</v>
      </c>
      <c r="Q208" s="13">
        <v>466689.44</v>
      </c>
      <c r="R208" s="13">
        <v>112236.25</v>
      </c>
      <c r="S208" s="54"/>
      <c r="T208" s="54"/>
      <c r="Z208" s="1"/>
      <c r="AA208" s="1"/>
      <c r="XFB208"/>
      <c r="XFC208"/>
    </row>
    <row r="209" spans="2:27 16382:16383" ht="21" customHeight="1">
      <c r="B209" s="10" t="s">
        <v>31</v>
      </c>
      <c r="C209" s="10" t="s">
        <v>56</v>
      </c>
      <c r="D209" s="10" t="s">
        <v>33</v>
      </c>
      <c r="E209" s="10" t="s">
        <v>21</v>
      </c>
      <c r="F209" s="10" t="s">
        <v>235</v>
      </c>
      <c r="G209" s="11">
        <v>41822</v>
      </c>
      <c r="H209" s="12" t="s">
        <v>230</v>
      </c>
      <c r="I209" s="10">
        <v>2014</v>
      </c>
      <c r="J209" s="10">
        <v>653020751</v>
      </c>
      <c r="K209" s="10">
        <f>_xlfn.DAYS(clean_data[[#This Row],[Ship Date]],clean_data[[#This Row],[Order Date]])</f>
        <v>17</v>
      </c>
      <c r="L209" s="11">
        <v>41839</v>
      </c>
      <c r="M209" s="14">
        <v>2207</v>
      </c>
      <c r="N209" s="15">
        <v>81.73</v>
      </c>
      <c r="O209" s="15">
        <v>56.67</v>
      </c>
      <c r="P209" s="15">
        <v>180378.11</v>
      </c>
      <c r="Q209" s="15">
        <v>125070.69</v>
      </c>
      <c r="R209" s="15">
        <v>55307.42</v>
      </c>
      <c r="S209" s="54"/>
      <c r="T209" s="54"/>
      <c r="Z209" s="1"/>
      <c r="AA209" s="1"/>
      <c r="XFB209"/>
      <c r="XFC209"/>
    </row>
    <row r="210" spans="2:27 16382:16383" ht="21" customHeight="1">
      <c r="B210" s="1" t="s">
        <v>26</v>
      </c>
      <c r="C210" s="1" t="s">
        <v>107</v>
      </c>
      <c r="D210" s="1" t="s">
        <v>50</v>
      </c>
      <c r="E210" s="1" t="s">
        <v>17</v>
      </c>
      <c r="F210" s="1" t="s">
        <v>232</v>
      </c>
      <c r="G210" s="9">
        <v>42766</v>
      </c>
      <c r="H210" s="2" t="s">
        <v>240</v>
      </c>
      <c r="I210" s="1">
        <v>2017</v>
      </c>
      <c r="J210" s="1">
        <v>528704011</v>
      </c>
      <c r="K210" s="1">
        <f>_xlfn.DAYS(clean_data[[#This Row],[Ship Date]],clean_data[[#This Row],[Order Date]])</f>
        <v>30</v>
      </c>
      <c r="L210" s="9">
        <v>42796</v>
      </c>
      <c r="M210" s="4">
        <v>4121</v>
      </c>
      <c r="N210" s="13">
        <v>421.89</v>
      </c>
      <c r="O210" s="13">
        <v>364.69</v>
      </c>
      <c r="P210" s="13">
        <v>1738608.69</v>
      </c>
      <c r="Q210" s="13">
        <v>1502887.49</v>
      </c>
      <c r="R210" s="13">
        <v>235721.2</v>
      </c>
      <c r="S210" s="54"/>
      <c r="T210" s="54"/>
      <c r="Z210" s="1"/>
      <c r="AA210" s="1"/>
      <c r="XFB210"/>
      <c r="XFC210"/>
    </row>
    <row r="211" spans="2:27 16382:16383" ht="21" customHeight="1">
      <c r="B211" s="10" t="s">
        <v>26</v>
      </c>
      <c r="C211" s="10" t="s">
        <v>122</v>
      </c>
      <c r="D211" s="10" t="s">
        <v>20</v>
      </c>
      <c r="E211" s="10" t="s">
        <v>21</v>
      </c>
      <c r="F211" s="10" t="s">
        <v>227</v>
      </c>
      <c r="G211" s="11">
        <v>42040</v>
      </c>
      <c r="H211" s="12" t="s">
        <v>242</v>
      </c>
      <c r="I211" s="10">
        <v>2015</v>
      </c>
      <c r="J211" s="10">
        <v>472900760</v>
      </c>
      <c r="K211" s="10">
        <f>_xlfn.DAYS(clean_data[[#This Row],[Ship Date]],clean_data[[#This Row],[Order Date]])</f>
        <v>42</v>
      </c>
      <c r="L211" s="11">
        <v>42082</v>
      </c>
      <c r="M211" s="14">
        <v>699</v>
      </c>
      <c r="N211" s="15">
        <v>152.58000000000001</v>
      </c>
      <c r="O211" s="15">
        <v>97.44</v>
      </c>
      <c r="P211" s="15">
        <v>106653.42</v>
      </c>
      <c r="Q211" s="15">
        <v>68110.559999999998</v>
      </c>
      <c r="R211" s="15">
        <v>38542.86</v>
      </c>
      <c r="S211" s="54"/>
      <c r="T211" s="54"/>
      <c r="Z211" s="1"/>
      <c r="AA211" s="1"/>
      <c r="XFB211"/>
      <c r="XFC211"/>
    </row>
    <row r="212" spans="2:27 16382:16383" ht="21" customHeight="1">
      <c r="B212" s="1" t="s">
        <v>14</v>
      </c>
      <c r="C212" s="1" t="s">
        <v>161</v>
      </c>
      <c r="D212" s="1" t="s">
        <v>16</v>
      </c>
      <c r="E212" s="1" t="s">
        <v>21</v>
      </c>
      <c r="F212" s="1" t="s">
        <v>232</v>
      </c>
      <c r="G212" s="9">
        <v>41478</v>
      </c>
      <c r="H212" s="2" t="s">
        <v>230</v>
      </c>
      <c r="I212" s="1">
        <v>2013</v>
      </c>
      <c r="J212" s="1">
        <v>946597325</v>
      </c>
      <c r="K212" s="1">
        <f>_xlfn.DAYS(clean_data[[#This Row],[Ship Date]],clean_data[[#This Row],[Order Date]])</f>
        <v>0</v>
      </c>
      <c r="L212" s="9">
        <v>41478</v>
      </c>
      <c r="M212" s="4">
        <v>8039</v>
      </c>
      <c r="N212" s="13">
        <v>255.28</v>
      </c>
      <c r="O212" s="13">
        <v>159.41999999999999</v>
      </c>
      <c r="P212" s="13">
        <v>2052195.92</v>
      </c>
      <c r="Q212" s="13">
        <v>1281577.3799999999</v>
      </c>
      <c r="R212" s="13">
        <v>770618.54</v>
      </c>
      <c r="S212" s="54"/>
      <c r="T212" s="54"/>
      <c r="Z212" s="1"/>
      <c r="AA212" s="1"/>
      <c r="XFB212"/>
      <c r="XFC212"/>
    </row>
    <row r="213" spans="2:27 16382:16383" ht="21" customHeight="1">
      <c r="B213" s="10" t="s">
        <v>26</v>
      </c>
      <c r="C213" s="10" t="s">
        <v>30</v>
      </c>
      <c r="D213" s="10" t="s">
        <v>43</v>
      </c>
      <c r="E213" s="10" t="s">
        <v>21</v>
      </c>
      <c r="F213" s="10" t="s">
        <v>232</v>
      </c>
      <c r="G213" s="11">
        <v>41918</v>
      </c>
      <c r="H213" s="12" t="s">
        <v>237</v>
      </c>
      <c r="I213" s="10">
        <v>2014</v>
      </c>
      <c r="J213" s="10">
        <v>681092536</v>
      </c>
      <c r="K213" s="10">
        <f>_xlfn.DAYS(clean_data[[#This Row],[Ship Date]],clean_data[[#This Row],[Order Date]])</f>
        <v>43</v>
      </c>
      <c r="L213" s="11">
        <v>41961</v>
      </c>
      <c r="M213" s="14">
        <v>9272</v>
      </c>
      <c r="N213" s="15">
        <v>651.21</v>
      </c>
      <c r="O213" s="15">
        <v>524.96</v>
      </c>
      <c r="P213" s="15">
        <v>6038019.1200000001</v>
      </c>
      <c r="Q213" s="15">
        <v>4867429.12</v>
      </c>
      <c r="R213" s="15">
        <v>1170590</v>
      </c>
      <c r="S213" s="54"/>
      <c r="T213" s="54"/>
      <c r="Z213" s="1"/>
      <c r="AA213" s="1"/>
      <c r="XFB213"/>
      <c r="XFC213"/>
    </row>
    <row r="214" spans="2:27 16382:16383" ht="21" customHeight="1">
      <c r="B214" s="1" t="s">
        <v>23</v>
      </c>
      <c r="C214" s="1" t="s">
        <v>124</v>
      </c>
      <c r="D214" s="1" t="s">
        <v>71</v>
      </c>
      <c r="E214" s="1" t="s">
        <v>21</v>
      </c>
      <c r="F214" s="1" t="s">
        <v>229</v>
      </c>
      <c r="G214" s="9">
        <v>41822</v>
      </c>
      <c r="H214" s="2" t="s">
        <v>230</v>
      </c>
      <c r="I214" s="1">
        <v>2014</v>
      </c>
      <c r="J214" s="1">
        <v>727997720</v>
      </c>
      <c r="K214" s="1">
        <f>_xlfn.DAYS(clean_data[[#This Row],[Ship Date]],clean_data[[#This Row],[Order Date]])</f>
        <v>17</v>
      </c>
      <c r="L214" s="9">
        <v>41839</v>
      </c>
      <c r="M214" s="4">
        <v>9558</v>
      </c>
      <c r="N214" s="13">
        <v>154.06</v>
      </c>
      <c r="O214" s="13">
        <v>90.93</v>
      </c>
      <c r="P214" s="13">
        <v>1472505.48</v>
      </c>
      <c r="Q214" s="13">
        <v>869108.94</v>
      </c>
      <c r="R214" s="13">
        <v>603396.54</v>
      </c>
      <c r="S214" s="54"/>
      <c r="T214" s="54"/>
      <c r="Z214" s="1"/>
      <c r="AA214" s="1"/>
      <c r="XFB214"/>
      <c r="XFC214"/>
    </row>
    <row r="215" spans="2:27 16382:16383" ht="21" customHeight="1">
      <c r="B215" s="10" t="s">
        <v>31</v>
      </c>
      <c r="C215" s="10" t="s">
        <v>39</v>
      </c>
      <c r="D215" s="10" t="s">
        <v>16</v>
      </c>
      <c r="E215" s="10" t="s">
        <v>17</v>
      </c>
      <c r="F215" s="10" t="s">
        <v>229</v>
      </c>
      <c r="G215" s="11">
        <v>41423</v>
      </c>
      <c r="H215" s="12" t="s">
        <v>233</v>
      </c>
      <c r="I215" s="10">
        <v>2013</v>
      </c>
      <c r="J215" s="10">
        <v>409236705</v>
      </c>
      <c r="K215" s="10">
        <f>_xlfn.DAYS(clean_data[[#This Row],[Ship Date]],clean_data[[#This Row],[Order Date]])</f>
        <v>13</v>
      </c>
      <c r="L215" s="11">
        <v>41436</v>
      </c>
      <c r="M215" s="14">
        <v>1090</v>
      </c>
      <c r="N215" s="15">
        <v>255.28</v>
      </c>
      <c r="O215" s="15">
        <v>159.41999999999999</v>
      </c>
      <c r="P215" s="15">
        <v>278255.2</v>
      </c>
      <c r="Q215" s="15">
        <v>173767.8</v>
      </c>
      <c r="R215" s="15">
        <v>104487.4</v>
      </c>
      <c r="S215" s="54"/>
      <c r="T215" s="54"/>
      <c r="Z215" s="1"/>
      <c r="AA215" s="1"/>
      <c r="XFB215"/>
      <c r="XFC215"/>
    </row>
    <row r="216" spans="2:27 16382:16383" ht="21" customHeight="1">
      <c r="B216" s="1" t="s">
        <v>23</v>
      </c>
      <c r="C216" s="1" t="s">
        <v>247</v>
      </c>
      <c r="D216" s="1" t="s">
        <v>33</v>
      </c>
      <c r="E216" s="1" t="s">
        <v>17</v>
      </c>
      <c r="F216" s="1" t="s">
        <v>227</v>
      </c>
      <c r="G216" s="9">
        <v>41344</v>
      </c>
      <c r="H216" s="2" t="s">
        <v>236</v>
      </c>
      <c r="I216" s="1">
        <v>2013</v>
      </c>
      <c r="J216" s="1">
        <v>467045819</v>
      </c>
      <c r="K216" s="1">
        <f>_xlfn.DAYS(clean_data[[#This Row],[Ship Date]],clean_data[[#This Row],[Order Date]])</f>
        <v>32</v>
      </c>
      <c r="L216" s="9">
        <v>41376</v>
      </c>
      <c r="M216" s="4">
        <v>8092</v>
      </c>
      <c r="N216" s="13">
        <v>81.73</v>
      </c>
      <c r="O216" s="13">
        <v>56.67</v>
      </c>
      <c r="P216" s="13">
        <v>661359.16</v>
      </c>
      <c r="Q216" s="13">
        <v>458573.64</v>
      </c>
      <c r="R216" s="13">
        <v>202785.52</v>
      </c>
      <c r="S216" s="54"/>
      <c r="T216" s="54"/>
      <c r="Z216" s="1"/>
      <c r="AA216" s="1"/>
      <c r="XFB216"/>
      <c r="XFC216"/>
    </row>
    <row r="217" spans="2:27 16382:16383" ht="21" customHeight="1">
      <c r="B217" s="10" t="s">
        <v>23</v>
      </c>
      <c r="C217" s="10" t="s">
        <v>147</v>
      </c>
      <c r="D217" s="10" t="s">
        <v>45</v>
      </c>
      <c r="E217" s="10" t="s">
        <v>21</v>
      </c>
      <c r="F217" s="10" t="s">
        <v>229</v>
      </c>
      <c r="G217" s="11">
        <v>41214</v>
      </c>
      <c r="H217" s="12" t="s">
        <v>234</v>
      </c>
      <c r="I217" s="10">
        <v>2012</v>
      </c>
      <c r="J217" s="10">
        <v>813973891</v>
      </c>
      <c r="K217" s="10">
        <f>_xlfn.DAYS(clean_data[[#This Row],[Ship Date]],clean_data[[#This Row],[Order Date]])</f>
        <v>12</v>
      </c>
      <c r="L217" s="11">
        <v>41226</v>
      </c>
      <c r="M217" s="14">
        <v>1818</v>
      </c>
      <c r="N217" s="15">
        <v>437.2</v>
      </c>
      <c r="O217" s="15">
        <v>263.33</v>
      </c>
      <c r="P217" s="15">
        <v>794829.6</v>
      </c>
      <c r="Q217" s="15">
        <v>478733.94</v>
      </c>
      <c r="R217" s="15">
        <v>316095.65999999997</v>
      </c>
      <c r="S217" s="54"/>
      <c r="T217" s="54"/>
      <c r="Z217" s="1"/>
      <c r="AA217" s="1"/>
      <c r="XFB217"/>
      <c r="XFC217"/>
    </row>
    <row r="218" spans="2:27 16382:16383" ht="21" customHeight="1">
      <c r="B218" s="1" t="s">
        <v>31</v>
      </c>
      <c r="C218" s="1" t="s">
        <v>163</v>
      </c>
      <c r="D218" s="1" t="s">
        <v>79</v>
      </c>
      <c r="E218" s="1" t="s">
        <v>17</v>
      </c>
      <c r="F218" s="1" t="s">
        <v>227</v>
      </c>
      <c r="G218" s="9">
        <v>41051</v>
      </c>
      <c r="H218" s="2" t="s">
        <v>233</v>
      </c>
      <c r="I218" s="1">
        <v>2012</v>
      </c>
      <c r="J218" s="1">
        <v>982882249</v>
      </c>
      <c r="K218" s="1">
        <f>_xlfn.DAYS(clean_data[[#This Row],[Ship Date]],clean_data[[#This Row],[Order Date]])</f>
        <v>7</v>
      </c>
      <c r="L218" s="9">
        <v>41058</v>
      </c>
      <c r="M218" s="4">
        <v>5554</v>
      </c>
      <c r="N218" s="13">
        <v>668.27</v>
      </c>
      <c r="O218" s="13">
        <v>502.54</v>
      </c>
      <c r="P218" s="13">
        <v>3711571.58</v>
      </c>
      <c r="Q218" s="13">
        <v>2791107.16</v>
      </c>
      <c r="R218" s="13">
        <v>920464.42</v>
      </c>
      <c r="S218" s="54"/>
      <c r="T218" s="54"/>
      <c r="Z218" s="1"/>
      <c r="AA218" s="1"/>
      <c r="XFB218"/>
      <c r="XFC218"/>
    </row>
    <row r="219" spans="2:27 16382:16383" ht="21" customHeight="1">
      <c r="B219" s="10" t="s">
        <v>23</v>
      </c>
      <c r="C219" s="10" t="s">
        <v>159</v>
      </c>
      <c r="D219" s="10" t="s">
        <v>45</v>
      </c>
      <c r="E219" s="10" t="s">
        <v>21</v>
      </c>
      <c r="F219" s="10" t="s">
        <v>232</v>
      </c>
      <c r="G219" s="11">
        <v>42643</v>
      </c>
      <c r="H219" s="12" t="s">
        <v>231</v>
      </c>
      <c r="I219" s="10">
        <v>2016</v>
      </c>
      <c r="J219" s="10">
        <v>576944720</v>
      </c>
      <c r="K219" s="10">
        <f>_xlfn.DAYS(clean_data[[#This Row],[Ship Date]],clean_data[[#This Row],[Order Date]])</f>
        <v>9</v>
      </c>
      <c r="L219" s="11">
        <v>42652</v>
      </c>
      <c r="M219" s="14">
        <v>9619</v>
      </c>
      <c r="N219" s="15">
        <v>437.2</v>
      </c>
      <c r="O219" s="15">
        <v>263.33</v>
      </c>
      <c r="P219" s="15">
        <v>4205426.8</v>
      </c>
      <c r="Q219" s="15">
        <v>2532971.27</v>
      </c>
      <c r="R219" s="15">
        <v>1672455.53</v>
      </c>
      <c r="S219" s="54"/>
      <c r="T219" s="54"/>
      <c r="Z219" s="1"/>
      <c r="AA219" s="1"/>
      <c r="XFB219"/>
      <c r="XFC219"/>
    </row>
    <row r="220" spans="2:27 16382:16383" ht="21" customHeight="1">
      <c r="B220" s="1" t="s">
        <v>26</v>
      </c>
      <c r="C220" s="1" t="s">
        <v>122</v>
      </c>
      <c r="D220" s="1" t="s">
        <v>71</v>
      </c>
      <c r="E220" s="1" t="s">
        <v>21</v>
      </c>
      <c r="F220" s="1" t="s">
        <v>229</v>
      </c>
      <c r="G220" s="9">
        <v>42638</v>
      </c>
      <c r="H220" s="2" t="s">
        <v>231</v>
      </c>
      <c r="I220" s="1">
        <v>2016</v>
      </c>
      <c r="J220" s="1">
        <v>619647634</v>
      </c>
      <c r="K220" s="1">
        <f>_xlfn.DAYS(clean_data[[#This Row],[Ship Date]],clean_data[[#This Row],[Order Date]])</f>
        <v>21</v>
      </c>
      <c r="L220" s="9">
        <v>42659</v>
      </c>
      <c r="M220" s="4">
        <v>6360</v>
      </c>
      <c r="N220" s="13">
        <v>154.06</v>
      </c>
      <c r="O220" s="13">
        <v>90.93</v>
      </c>
      <c r="P220" s="13">
        <v>979821.6</v>
      </c>
      <c r="Q220" s="13">
        <v>578314.80000000005</v>
      </c>
      <c r="R220" s="13">
        <v>401506.8</v>
      </c>
      <c r="S220" s="54"/>
      <c r="T220" s="54"/>
      <c r="Z220" s="1"/>
      <c r="AA220" s="1"/>
      <c r="XFB220"/>
      <c r="XFC220"/>
    </row>
    <row r="221" spans="2:27 16382:16383" ht="21" customHeight="1">
      <c r="B221" s="10" t="s">
        <v>23</v>
      </c>
      <c r="C221" s="10" t="s">
        <v>110</v>
      </c>
      <c r="D221" s="10" t="s">
        <v>16</v>
      </c>
      <c r="E221" s="10" t="s">
        <v>17</v>
      </c>
      <c r="F221" s="10" t="s">
        <v>232</v>
      </c>
      <c r="G221" s="11">
        <v>42219</v>
      </c>
      <c r="H221" s="12" t="s">
        <v>238</v>
      </c>
      <c r="I221" s="10">
        <v>2015</v>
      </c>
      <c r="J221" s="10">
        <v>404789817</v>
      </c>
      <c r="K221" s="10">
        <f>_xlfn.DAYS(clean_data[[#This Row],[Ship Date]],clean_data[[#This Row],[Order Date]])</f>
        <v>36</v>
      </c>
      <c r="L221" s="11">
        <v>42255</v>
      </c>
      <c r="M221" s="14">
        <v>5157</v>
      </c>
      <c r="N221" s="15">
        <v>255.28</v>
      </c>
      <c r="O221" s="15">
        <v>159.41999999999999</v>
      </c>
      <c r="P221" s="15">
        <v>1316478.96</v>
      </c>
      <c r="Q221" s="15">
        <v>822128.94</v>
      </c>
      <c r="R221" s="15">
        <v>494350.02</v>
      </c>
      <c r="S221" s="54"/>
      <c r="T221" s="54"/>
      <c r="Z221" s="1"/>
      <c r="AA221" s="1"/>
      <c r="XFB221"/>
      <c r="XFC221"/>
    </row>
    <row r="222" spans="2:27 16382:16383" ht="21" customHeight="1">
      <c r="B222" s="1" t="s">
        <v>26</v>
      </c>
      <c r="C222" s="1" t="s">
        <v>164</v>
      </c>
      <c r="D222" s="1" t="s">
        <v>20</v>
      </c>
      <c r="E222" s="1" t="s">
        <v>21</v>
      </c>
      <c r="F222" s="1" t="s">
        <v>227</v>
      </c>
      <c r="G222" s="9">
        <v>40194</v>
      </c>
      <c r="H222" s="2" t="s">
        <v>240</v>
      </c>
      <c r="I222" s="1">
        <v>2010</v>
      </c>
      <c r="J222" s="1">
        <v>646482598</v>
      </c>
      <c r="K222" s="1">
        <f>_xlfn.DAYS(clean_data[[#This Row],[Ship Date]],clean_data[[#This Row],[Order Date]])</f>
        <v>9</v>
      </c>
      <c r="L222" s="9">
        <v>40203</v>
      </c>
      <c r="M222" s="4">
        <v>7422</v>
      </c>
      <c r="N222" s="13">
        <v>152.58000000000001</v>
      </c>
      <c r="O222" s="13">
        <v>97.44</v>
      </c>
      <c r="P222" s="13">
        <v>1132448.76</v>
      </c>
      <c r="Q222" s="13">
        <v>723199.68</v>
      </c>
      <c r="R222" s="13">
        <v>409249.08</v>
      </c>
      <c r="S222" s="54"/>
      <c r="T222" s="54"/>
      <c r="Z222" s="1"/>
      <c r="AA222" s="1"/>
      <c r="XFB222"/>
      <c r="XFC222"/>
    </row>
    <row r="223" spans="2:27 16382:16383" ht="21" customHeight="1">
      <c r="B223" s="10" t="s">
        <v>40</v>
      </c>
      <c r="C223" s="10" t="s">
        <v>93</v>
      </c>
      <c r="D223" s="10" t="s">
        <v>50</v>
      </c>
      <c r="E223" s="10" t="s">
        <v>17</v>
      </c>
      <c r="F223" s="10" t="s">
        <v>229</v>
      </c>
      <c r="G223" s="11">
        <v>42675</v>
      </c>
      <c r="H223" s="12" t="s">
        <v>234</v>
      </c>
      <c r="I223" s="10">
        <v>2016</v>
      </c>
      <c r="J223" s="10">
        <v>329149806</v>
      </c>
      <c r="K223" s="10">
        <f>_xlfn.DAYS(clean_data[[#This Row],[Ship Date]],clean_data[[#This Row],[Order Date]])</f>
        <v>37</v>
      </c>
      <c r="L223" s="11">
        <v>42712</v>
      </c>
      <c r="M223" s="14">
        <v>1597</v>
      </c>
      <c r="N223" s="15">
        <v>421.89</v>
      </c>
      <c r="O223" s="15">
        <v>364.69</v>
      </c>
      <c r="P223" s="15">
        <v>673758.33</v>
      </c>
      <c r="Q223" s="15">
        <v>582409.93000000005</v>
      </c>
      <c r="R223" s="15">
        <v>91348.4</v>
      </c>
      <c r="S223" s="54"/>
      <c r="T223" s="54"/>
      <c r="Z223" s="1"/>
      <c r="AA223" s="1"/>
      <c r="XFB223"/>
      <c r="XFC223"/>
    </row>
    <row r="224" spans="2:27 16382:16383" ht="21" customHeight="1">
      <c r="B224" s="1" t="s">
        <v>34</v>
      </c>
      <c r="C224" s="1" t="s">
        <v>66</v>
      </c>
      <c r="D224" s="1" t="s">
        <v>43</v>
      </c>
      <c r="E224" s="1" t="s">
        <v>21</v>
      </c>
      <c r="F224" s="1" t="s">
        <v>227</v>
      </c>
      <c r="G224" s="9">
        <v>42333</v>
      </c>
      <c r="H224" s="2" t="s">
        <v>234</v>
      </c>
      <c r="I224" s="1">
        <v>2015</v>
      </c>
      <c r="J224" s="1">
        <v>757527768</v>
      </c>
      <c r="K224" s="1">
        <f>_xlfn.DAYS(clean_data[[#This Row],[Ship Date]],clean_data[[#This Row],[Order Date]])</f>
        <v>24</v>
      </c>
      <c r="L224" s="9">
        <v>42357</v>
      </c>
      <c r="M224" s="4">
        <v>8155</v>
      </c>
      <c r="N224" s="13">
        <v>651.21</v>
      </c>
      <c r="O224" s="13">
        <v>524.96</v>
      </c>
      <c r="P224" s="13">
        <v>5310617.55</v>
      </c>
      <c r="Q224" s="13">
        <v>4281048.8</v>
      </c>
      <c r="R224" s="13">
        <v>1029568.75</v>
      </c>
      <c r="S224" s="54"/>
      <c r="T224" s="54"/>
      <c r="Z224" s="1"/>
      <c r="AA224" s="1"/>
      <c r="XFB224"/>
      <c r="XFC224"/>
    </row>
    <row r="225" spans="2:27 16382:16383" ht="21" customHeight="1">
      <c r="B225" s="10" t="s">
        <v>40</v>
      </c>
      <c r="C225" s="10" t="s">
        <v>165</v>
      </c>
      <c r="D225" s="10" t="s">
        <v>45</v>
      </c>
      <c r="E225" s="10" t="s">
        <v>17</v>
      </c>
      <c r="F225" s="10" t="s">
        <v>229</v>
      </c>
      <c r="G225" s="11">
        <v>41906</v>
      </c>
      <c r="H225" s="12" t="s">
        <v>231</v>
      </c>
      <c r="I225" s="10">
        <v>2014</v>
      </c>
      <c r="J225" s="10">
        <v>606665313</v>
      </c>
      <c r="K225" s="10">
        <f>_xlfn.DAYS(clean_data[[#This Row],[Ship Date]],clean_data[[#This Row],[Order Date]])</f>
        <v>19</v>
      </c>
      <c r="L225" s="11">
        <v>41925</v>
      </c>
      <c r="M225" s="14">
        <v>4602</v>
      </c>
      <c r="N225" s="15">
        <v>437.2</v>
      </c>
      <c r="O225" s="15">
        <v>263.33</v>
      </c>
      <c r="P225" s="15">
        <v>2011994.4</v>
      </c>
      <c r="Q225" s="15">
        <v>1211844.6599999999</v>
      </c>
      <c r="R225" s="15">
        <v>800149.74</v>
      </c>
      <c r="S225" s="54"/>
      <c r="T225" s="54"/>
      <c r="Z225" s="1"/>
      <c r="AA225" s="1"/>
      <c r="XFB225"/>
      <c r="XFC225"/>
    </row>
    <row r="226" spans="2:27 16382:16383" ht="21" customHeight="1">
      <c r="B226" s="1" t="s">
        <v>23</v>
      </c>
      <c r="C226" s="1" t="s">
        <v>38</v>
      </c>
      <c r="D226" s="1" t="s">
        <v>16</v>
      </c>
      <c r="E226" s="1" t="s">
        <v>17</v>
      </c>
      <c r="F226" s="1" t="s">
        <v>229</v>
      </c>
      <c r="G226" s="9">
        <v>41759</v>
      </c>
      <c r="H226" s="2" t="s">
        <v>239</v>
      </c>
      <c r="I226" s="1">
        <v>2014</v>
      </c>
      <c r="J226" s="1">
        <v>871923768</v>
      </c>
      <c r="K226" s="1">
        <f>_xlfn.DAYS(clean_data[[#This Row],[Ship Date]],clean_data[[#This Row],[Order Date]])</f>
        <v>30</v>
      </c>
      <c r="L226" s="9">
        <v>41789</v>
      </c>
      <c r="M226" s="4">
        <v>474</v>
      </c>
      <c r="N226" s="13">
        <v>255.28</v>
      </c>
      <c r="O226" s="13">
        <v>159.41999999999999</v>
      </c>
      <c r="P226" s="13">
        <v>121002.72</v>
      </c>
      <c r="Q226" s="13">
        <v>75565.08</v>
      </c>
      <c r="R226" s="13">
        <v>45437.64</v>
      </c>
      <c r="S226" s="54"/>
      <c r="T226" s="54"/>
      <c r="Z226" s="1"/>
      <c r="AA226" s="1"/>
      <c r="XFB226"/>
      <c r="XFC226"/>
    </row>
    <row r="227" spans="2:27 16382:16383" ht="21" customHeight="1">
      <c r="B227" s="10" t="s">
        <v>23</v>
      </c>
      <c r="C227" s="10" t="s">
        <v>147</v>
      </c>
      <c r="D227" s="10" t="s">
        <v>71</v>
      </c>
      <c r="E227" s="10" t="s">
        <v>21</v>
      </c>
      <c r="F227" s="10" t="s">
        <v>229</v>
      </c>
      <c r="G227" s="11">
        <v>41261</v>
      </c>
      <c r="H227" s="12" t="s">
        <v>228</v>
      </c>
      <c r="I227" s="10">
        <v>2012</v>
      </c>
      <c r="J227" s="10">
        <v>818976962</v>
      </c>
      <c r="K227" s="10">
        <f>_xlfn.DAYS(clean_data[[#This Row],[Ship Date]],clean_data[[#This Row],[Order Date]])</f>
        <v>3</v>
      </c>
      <c r="L227" s="11">
        <v>41264</v>
      </c>
      <c r="M227" s="14">
        <v>2337</v>
      </c>
      <c r="N227" s="15">
        <v>154.06</v>
      </c>
      <c r="O227" s="15">
        <v>90.93</v>
      </c>
      <c r="P227" s="15">
        <v>360038.22</v>
      </c>
      <c r="Q227" s="15">
        <v>212503.41</v>
      </c>
      <c r="R227" s="15">
        <v>147534.81</v>
      </c>
      <c r="S227" s="54"/>
      <c r="T227" s="54"/>
      <c r="Z227" s="1"/>
      <c r="AA227" s="1"/>
      <c r="XFB227"/>
      <c r="XFC227"/>
    </row>
    <row r="228" spans="2:27 16382:16383" ht="21" customHeight="1">
      <c r="B228" s="1" t="s">
        <v>23</v>
      </c>
      <c r="C228" s="1" t="s">
        <v>74</v>
      </c>
      <c r="D228" s="1" t="s">
        <v>45</v>
      </c>
      <c r="E228" s="1" t="s">
        <v>17</v>
      </c>
      <c r="F228" s="1" t="s">
        <v>229</v>
      </c>
      <c r="G228" s="9">
        <v>42936</v>
      </c>
      <c r="H228" s="2" t="s">
        <v>230</v>
      </c>
      <c r="I228" s="1">
        <v>2017</v>
      </c>
      <c r="J228" s="1">
        <v>233811223</v>
      </c>
      <c r="K228" s="1">
        <f>_xlfn.DAYS(clean_data[[#This Row],[Ship Date]],clean_data[[#This Row],[Order Date]])</f>
        <v>0</v>
      </c>
      <c r="L228" s="9">
        <v>42936</v>
      </c>
      <c r="M228" s="4">
        <v>8792</v>
      </c>
      <c r="N228" s="13">
        <v>437.2</v>
      </c>
      <c r="O228" s="13">
        <v>263.33</v>
      </c>
      <c r="P228" s="13">
        <v>3843862.4</v>
      </c>
      <c r="Q228" s="13">
        <v>2315197.36</v>
      </c>
      <c r="R228" s="13">
        <v>1528665.04</v>
      </c>
      <c r="S228" s="54"/>
      <c r="T228" s="54"/>
      <c r="Z228" s="1"/>
      <c r="AA228" s="1"/>
      <c r="XFB228"/>
      <c r="XFC228"/>
    </row>
    <row r="229" spans="2:27 16382:16383" ht="21" customHeight="1">
      <c r="B229" s="10" t="s">
        <v>14</v>
      </c>
      <c r="C229" s="10" t="s">
        <v>62</v>
      </c>
      <c r="D229" s="10" t="s">
        <v>25</v>
      </c>
      <c r="E229" s="10" t="s">
        <v>21</v>
      </c>
      <c r="F229" s="10" t="s">
        <v>232</v>
      </c>
      <c r="G229" s="11">
        <v>42782</v>
      </c>
      <c r="H229" s="12" t="s">
        <v>242</v>
      </c>
      <c r="I229" s="10">
        <v>2017</v>
      </c>
      <c r="J229" s="10">
        <v>772725379</v>
      </c>
      <c r="K229" s="10">
        <f>_xlfn.DAYS(clean_data[[#This Row],[Ship Date]],clean_data[[#This Row],[Order Date]])</f>
        <v>21</v>
      </c>
      <c r="L229" s="11">
        <v>42803</v>
      </c>
      <c r="M229" s="14">
        <v>5466</v>
      </c>
      <c r="N229" s="15">
        <v>47.45</v>
      </c>
      <c r="O229" s="15">
        <v>31.79</v>
      </c>
      <c r="P229" s="15">
        <v>259361.7</v>
      </c>
      <c r="Q229" s="15">
        <v>173764.14</v>
      </c>
      <c r="R229" s="15">
        <v>85597.56</v>
      </c>
      <c r="S229" s="54"/>
      <c r="T229" s="54"/>
      <c r="Z229" s="1"/>
      <c r="AA229" s="1"/>
      <c r="XFB229"/>
      <c r="XFC229"/>
    </row>
    <row r="230" spans="2:27 16382:16383" ht="21" customHeight="1">
      <c r="B230" s="1" t="s">
        <v>23</v>
      </c>
      <c r="C230" s="1" t="s">
        <v>155</v>
      </c>
      <c r="D230" s="1" t="s">
        <v>43</v>
      </c>
      <c r="E230" s="1" t="s">
        <v>21</v>
      </c>
      <c r="F230" s="1" t="s">
        <v>229</v>
      </c>
      <c r="G230" s="9">
        <v>42719</v>
      </c>
      <c r="H230" s="2" t="s">
        <v>228</v>
      </c>
      <c r="I230" s="1">
        <v>2016</v>
      </c>
      <c r="J230" s="1">
        <v>112330758</v>
      </c>
      <c r="K230" s="1">
        <f>_xlfn.DAYS(clean_data[[#This Row],[Ship Date]],clean_data[[#This Row],[Order Date]])</f>
        <v>27</v>
      </c>
      <c r="L230" s="9">
        <v>42746</v>
      </c>
      <c r="M230" s="4">
        <v>22</v>
      </c>
      <c r="N230" s="13">
        <v>651.21</v>
      </c>
      <c r="O230" s="13">
        <v>524.96</v>
      </c>
      <c r="P230" s="13">
        <v>14326.62</v>
      </c>
      <c r="Q230" s="13">
        <v>11549.12</v>
      </c>
      <c r="R230" s="13">
        <v>2777.5</v>
      </c>
      <c r="S230" s="54"/>
      <c r="T230" s="54"/>
      <c r="Z230" s="1"/>
      <c r="AA230" s="1"/>
      <c r="XFB230"/>
      <c r="XFC230"/>
    </row>
    <row r="231" spans="2:27 16382:16383" ht="21" customHeight="1">
      <c r="B231" s="10" t="s">
        <v>31</v>
      </c>
      <c r="C231" s="10" t="s">
        <v>49</v>
      </c>
      <c r="D231" s="10" t="s">
        <v>36</v>
      </c>
      <c r="E231" s="10" t="s">
        <v>17</v>
      </c>
      <c r="F231" s="10" t="s">
        <v>227</v>
      </c>
      <c r="G231" s="11">
        <v>40905</v>
      </c>
      <c r="H231" s="12" t="s">
        <v>228</v>
      </c>
      <c r="I231" s="10">
        <v>2011</v>
      </c>
      <c r="J231" s="10">
        <v>499551188</v>
      </c>
      <c r="K231" s="10">
        <f>_xlfn.DAYS(clean_data[[#This Row],[Ship Date]],clean_data[[#This Row],[Order Date]])</f>
        <v>17</v>
      </c>
      <c r="L231" s="11">
        <v>40922</v>
      </c>
      <c r="M231" s="14">
        <v>7153</v>
      </c>
      <c r="N231" s="15">
        <v>109.28</v>
      </c>
      <c r="O231" s="15">
        <v>35.840000000000003</v>
      </c>
      <c r="P231" s="15">
        <v>781679.84</v>
      </c>
      <c r="Q231" s="15">
        <v>256363.51999999999</v>
      </c>
      <c r="R231" s="15">
        <v>525316.31999999995</v>
      </c>
      <c r="S231" s="54"/>
      <c r="T231" s="54"/>
      <c r="Z231" s="1"/>
      <c r="AA231" s="1"/>
      <c r="XFB231"/>
      <c r="XFC231"/>
    </row>
    <row r="232" spans="2:27 16382:16383" ht="21" customHeight="1">
      <c r="B232" s="1" t="s">
        <v>26</v>
      </c>
      <c r="C232" s="1" t="s">
        <v>27</v>
      </c>
      <c r="D232" s="1" t="s">
        <v>36</v>
      </c>
      <c r="E232" s="1" t="s">
        <v>17</v>
      </c>
      <c r="F232" s="1" t="s">
        <v>227</v>
      </c>
      <c r="G232" s="9">
        <v>41422</v>
      </c>
      <c r="H232" s="2" t="s">
        <v>233</v>
      </c>
      <c r="I232" s="1">
        <v>2013</v>
      </c>
      <c r="J232" s="1">
        <v>201622998</v>
      </c>
      <c r="K232" s="1">
        <f>_xlfn.DAYS(clean_data[[#This Row],[Ship Date]],clean_data[[#This Row],[Order Date]])</f>
        <v>8</v>
      </c>
      <c r="L232" s="9">
        <v>41430</v>
      </c>
      <c r="M232" s="4">
        <v>3581</v>
      </c>
      <c r="N232" s="13">
        <v>109.28</v>
      </c>
      <c r="O232" s="13">
        <v>35.840000000000003</v>
      </c>
      <c r="P232" s="13">
        <v>391331.68</v>
      </c>
      <c r="Q232" s="13">
        <v>128343.03999999999</v>
      </c>
      <c r="R232" s="13">
        <v>262988.64</v>
      </c>
      <c r="S232" s="54"/>
      <c r="T232" s="54"/>
      <c r="Z232" s="1"/>
      <c r="AA232" s="1"/>
      <c r="XFB232"/>
      <c r="XFC232"/>
    </row>
    <row r="233" spans="2:27 16382:16383" ht="21" customHeight="1">
      <c r="B233" s="10" t="s">
        <v>23</v>
      </c>
      <c r="C233" s="10" t="s">
        <v>63</v>
      </c>
      <c r="D233" s="10" t="s">
        <v>43</v>
      </c>
      <c r="E233" s="10" t="s">
        <v>21</v>
      </c>
      <c r="F233" s="10" t="s">
        <v>235</v>
      </c>
      <c r="G233" s="11">
        <v>41822</v>
      </c>
      <c r="H233" s="12" t="s">
        <v>230</v>
      </c>
      <c r="I233" s="10">
        <v>2014</v>
      </c>
      <c r="J233" s="10">
        <v>256095016</v>
      </c>
      <c r="K233" s="10">
        <f>_xlfn.DAYS(clean_data[[#This Row],[Ship Date]],clean_data[[#This Row],[Order Date]])</f>
        <v>50</v>
      </c>
      <c r="L233" s="11">
        <v>41872</v>
      </c>
      <c r="M233" s="14">
        <v>3061</v>
      </c>
      <c r="N233" s="15">
        <v>651.21</v>
      </c>
      <c r="O233" s="15">
        <v>524.96</v>
      </c>
      <c r="P233" s="15">
        <v>1993353.81</v>
      </c>
      <c r="Q233" s="15">
        <v>1606902.56</v>
      </c>
      <c r="R233" s="15">
        <v>386451.25</v>
      </c>
      <c r="S233" s="54"/>
      <c r="T233" s="54"/>
      <c r="Z233" s="1"/>
      <c r="AA233" s="1"/>
      <c r="XFB233"/>
      <c r="XFC233"/>
    </row>
    <row r="234" spans="2:27 16382:16383" ht="21" customHeight="1">
      <c r="B234" s="1" t="s">
        <v>40</v>
      </c>
      <c r="C234" s="1" t="s">
        <v>102</v>
      </c>
      <c r="D234" s="1" t="s">
        <v>59</v>
      </c>
      <c r="E234" s="1" t="s">
        <v>21</v>
      </c>
      <c r="F234" s="1" t="s">
        <v>227</v>
      </c>
      <c r="G234" s="9">
        <v>42815</v>
      </c>
      <c r="H234" s="2" t="s">
        <v>236</v>
      </c>
      <c r="I234" s="1">
        <v>2017</v>
      </c>
      <c r="J234" s="1">
        <v>420828568</v>
      </c>
      <c r="K234" s="1">
        <f>_xlfn.DAYS(clean_data[[#This Row],[Ship Date]],clean_data[[#This Row],[Order Date]])</f>
        <v>8</v>
      </c>
      <c r="L234" s="9">
        <v>42823</v>
      </c>
      <c r="M234" s="4">
        <v>1380</v>
      </c>
      <c r="N234" s="13">
        <v>9.33</v>
      </c>
      <c r="O234" s="13">
        <v>6.92</v>
      </c>
      <c r="P234" s="13">
        <v>12875.4</v>
      </c>
      <c r="Q234" s="13">
        <v>9549.6</v>
      </c>
      <c r="R234" s="13">
        <v>3325.8</v>
      </c>
      <c r="S234" s="54"/>
      <c r="T234" s="54"/>
      <c r="Z234" s="1"/>
      <c r="AA234" s="1"/>
      <c r="XFB234"/>
      <c r="XFC234"/>
    </row>
    <row r="235" spans="2:27 16382:16383" ht="21" customHeight="1">
      <c r="B235" s="10" t="s">
        <v>40</v>
      </c>
      <c r="C235" s="10" t="s">
        <v>165</v>
      </c>
      <c r="D235" s="10" t="s">
        <v>28</v>
      </c>
      <c r="E235" s="10" t="s">
        <v>17</v>
      </c>
      <c r="F235" s="10" t="s">
        <v>232</v>
      </c>
      <c r="G235" s="11">
        <v>41350</v>
      </c>
      <c r="H235" s="12" t="s">
        <v>236</v>
      </c>
      <c r="I235" s="10">
        <v>2013</v>
      </c>
      <c r="J235" s="10">
        <v>523997485</v>
      </c>
      <c r="K235" s="10">
        <f>_xlfn.DAYS(clean_data[[#This Row],[Ship Date]],clean_data[[#This Row],[Order Date]])</f>
        <v>37</v>
      </c>
      <c r="L235" s="11">
        <v>41387</v>
      </c>
      <c r="M235" s="14">
        <v>1355</v>
      </c>
      <c r="N235" s="15">
        <v>205.7</v>
      </c>
      <c r="O235" s="15">
        <v>117.11</v>
      </c>
      <c r="P235" s="15">
        <v>278723.5</v>
      </c>
      <c r="Q235" s="15">
        <v>158684.04999999999</v>
      </c>
      <c r="R235" s="15">
        <v>120039.45</v>
      </c>
      <c r="S235" s="54"/>
      <c r="T235" s="54"/>
      <c r="Z235" s="1"/>
      <c r="AA235" s="1"/>
      <c r="XFB235"/>
      <c r="XFC235"/>
    </row>
    <row r="236" spans="2:27 16382:16383" ht="21" customHeight="1">
      <c r="B236" s="1" t="s">
        <v>26</v>
      </c>
      <c r="C236" s="1" t="s">
        <v>164</v>
      </c>
      <c r="D236" s="1" t="s">
        <v>43</v>
      </c>
      <c r="E236" s="1" t="s">
        <v>17</v>
      </c>
      <c r="F236" s="1" t="s">
        <v>229</v>
      </c>
      <c r="G236" s="9">
        <v>40298</v>
      </c>
      <c r="H236" s="2" t="s">
        <v>239</v>
      </c>
      <c r="I236" s="1">
        <v>2010</v>
      </c>
      <c r="J236" s="1">
        <v>914088094</v>
      </c>
      <c r="K236" s="1">
        <f>_xlfn.DAYS(clean_data[[#This Row],[Ship Date]],clean_data[[#This Row],[Order Date]])</f>
        <v>3</v>
      </c>
      <c r="L236" s="9">
        <v>40301</v>
      </c>
      <c r="M236" s="4">
        <v>7835</v>
      </c>
      <c r="N236" s="13">
        <v>651.21</v>
      </c>
      <c r="O236" s="13">
        <v>524.96</v>
      </c>
      <c r="P236" s="13">
        <v>5102230.3499999996</v>
      </c>
      <c r="Q236" s="13">
        <v>4113061.6</v>
      </c>
      <c r="R236" s="13">
        <v>989168.75</v>
      </c>
      <c r="S236" s="54"/>
      <c r="T236" s="54"/>
      <c r="Z236" s="1"/>
      <c r="AA236" s="1"/>
      <c r="XFB236"/>
      <c r="XFC236"/>
    </row>
    <row r="237" spans="2:27 16382:16383" ht="21" customHeight="1">
      <c r="B237" s="10" t="s">
        <v>40</v>
      </c>
      <c r="C237" s="10" t="s">
        <v>166</v>
      </c>
      <c r="D237" s="10" t="s">
        <v>20</v>
      </c>
      <c r="E237" s="10" t="s">
        <v>17</v>
      </c>
      <c r="F237" s="10" t="s">
        <v>227</v>
      </c>
      <c r="G237" s="11">
        <v>41533</v>
      </c>
      <c r="H237" s="12" t="s">
        <v>231</v>
      </c>
      <c r="I237" s="10">
        <v>2013</v>
      </c>
      <c r="J237" s="10">
        <v>209899222</v>
      </c>
      <c r="K237" s="10">
        <f>_xlfn.DAYS(clean_data[[#This Row],[Ship Date]],clean_data[[#This Row],[Order Date]])</f>
        <v>12</v>
      </c>
      <c r="L237" s="11">
        <v>41545</v>
      </c>
      <c r="M237" s="14">
        <v>2699</v>
      </c>
      <c r="N237" s="15">
        <v>152.58000000000001</v>
      </c>
      <c r="O237" s="15">
        <v>97.44</v>
      </c>
      <c r="P237" s="15">
        <v>411813.42</v>
      </c>
      <c r="Q237" s="15">
        <v>262990.56</v>
      </c>
      <c r="R237" s="15">
        <v>148822.85999999999</v>
      </c>
      <c r="S237" s="54"/>
      <c r="T237" s="54"/>
      <c r="Z237" s="1"/>
      <c r="AA237" s="1"/>
      <c r="XFB237"/>
      <c r="XFC237"/>
    </row>
    <row r="238" spans="2:27 16382:16383" ht="21" customHeight="1">
      <c r="B238" s="1" t="s">
        <v>40</v>
      </c>
      <c r="C238" s="1" t="s">
        <v>167</v>
      </c>
      <c r="D238" s="1" t="s">
        <v>36</v>
      </c>
      <c r="E238" s="1" t="s">
        <v>21</v>
      </c>
      <c r="F238" s="1" t="s">
        <v>227</v>
      </c>
      <c r="G238" s="9">
        <v>41789</v>
      </c>
      <c r="H238" s="2" t="s">
        <v>233</v>
      </c>
      <c r="I238" s="1">
        <v>2014</v>
      </c>
      <c r="J238" s="1">
        <v>250542199</v>
      </c>
      <c r="K238" s="1">
        <f>_xlfn.DAYS(clean_data[[#This Row],[Ship Date]],clean_data[[#This Row],[Order Date]])</f>
        <v>32</v>
      </c>
      <c r="L238" s="9">
        <v>41821</v>
      </c>
      <c r="M238" s="4">
        <v>9859</v>
      </c>
      <c r="N238" s="13">
        <v>109.28</v>
      </c>
      <c r="O238" s="13">
        <v>35.840000000000003</v>
      </c>
      <c r="P238" s="13">
        <v>1077391.52</v>
      </c>
      <c r="Q238" s="13">
        <v>353346.56</v>
      </c>
      <c r="R238" s="13">
        <v>724044.96</v>
      </c>
      <c r="S238" s="54"/>
      <c r="T238" s="54"/>
      <c r="Z238" s="1"/>
      <c r="AA238" s="1"/>
      <c r="XFB238"/>
      <c r="XFC238"/>
    </row>
    <row r="239" spans="2:27 16382:16383" ht="21" customHeight="1">
      <c r="B239" s="10" t="s">
        <v>23</v>
      </c>
      <c r="C239" s="10" t="s">
        <v>168</v>
      </c>
      <c r="D239" s="10" t="s">
        <v>50</v>
      </c>
      <c r="E239" s="10" t="s">
        <v>17</v>
      </c>
      <c r="F239" s="10" t="s">
        <v>232</v>
      </c>
      <c r="G239" s="11">
        <v>42336</v>
      </c>
      <c r="H239" s="12" t="s">
        <v>234</v>
      </c>
      <c r="I239" s="10">
        <v>2015</v>
      </c>
      <c r="J239" s="10">
        <v>245440852</v>
      </c>
      <c r="K239" s="10">
        <f>_xlfn.DAYS(clean_data[[#This Row],[Ship Date]],clean_data[[#This Row],[Order Date]])</f>
        <v>19</v>
      </c>
      <c r="L239" s="11">
        <v>42355</v>
      </c>
      <c r="M239" s="14">
        <v>257</v>
      </c>
      <c r="N239" s="15">
        <v>421.89</v>
      </c>
      <c r="O239" s="15">
        <v>364.69</v>
      </c>
      <c r="P239" s="15">
        <v>108425.73</v>
      </c>
      <c r="Q239" s="15">
        <v>93725.33</v>
      </c>
      <c r="R239" s="15">
        <v>14700.4</v>
      </c>
      <c r="S239" s="54"/>
      <c r="T239" s="54"/>
      <c r="Z239" s="1"/>
      <c r="AA239" s="1"/>
      <c r="XFB239"/>
      <c r="XFC239"/>
    </row>
    <row r="240" spans="2:27 16382:16383" ht="21" customHeight="1">
      <c r="B240" s="1" t="s">
        <v>40</v>
      </c>
      <c r="C240" s="1" t="s">
        <v>169</v>
      </c>
      <c r="D240" s="1" t="s">
        <v>71</v>
      </c>
      <c r="E240" s="1" t="s">
        <v>17</v>
      </c>
      <c r="F240" s="1" t="s">
        <v>232</v>
      </c>
      <c r="G240" s="9">
        <v>42070</v>
      </c>
      <c r="H240" s="2" t="s">
        <v>236</v>
      </c>
      <c r="I240" s="1">
        <v>2015</v>
      </c>
      <c r="J240" s="1">
        <v>824331510</v>
      </c>
      <c r="K240" s="1">
        <f>_xlfn.DAYS(clean_data[[#This Row],[Ship Date]],clean_data[[#This Row],[Order Date]])</f>
        <v>45</v>
      </c>
      <c r="L240" s="9">
        <v>42115</v>
      </c>
      <c r="M240" s="4">
        <v>6867</v>
      </c>
      <c r="N240" s="13">
        <v>154.06</v>
      </c>
      <c r="O240" s="13">
        <v>90.93</v>
      </c>
      <c r="P240" s="13">
        <v>1057930.02</v>
      </c>
      <c r="Q240" s="13">
        <v>624416.31000000006</v>
      </c>
      <c r="R240" s="13">
        <v>433513.71</v>
      </c>
      <c r="S240" s="54"/>
      <c r="T240" s="54"/>
      <c r="Z240" s="1"/>
      <c r="AA240" s="1"/>
      <c r="XFB240"/>
      <c r="XFC240"/>
    </row>
    <row r="241" spans="2:27 16382:16383" ht="21" customHeight="1">
      <c r="B241" s="10" t="s">
        <v>40</v>
      </c>
      <c r="C241" s="10" t="s">
        <v>69</v>
      </c>
      <c r="D241" s="10" t="s">
        <v>50</v>
      </c>
      <c r="E241" s="10" t="s">
        <v>17</v>
      </c>
      <c r="F241" s="10" t="s">
        <v>227</v>
      </c>
      <c r="G241" s="11">
        <v>41654</v>
      </c>
      <c r="H241" s="12" t="s">
        <v>240</v>
      </c>
      <c r="I241" s="10">
        <v>2014</v>
      </c>
      <c r="J241" s="10">
        <v>887263000</v>
      </c>
      <c r="K241" s="10">
        <f>_xlfn.DAYS(clean_data[[#This Row],[Ship Date]],clean_data[[#This Row],[Order Date]])</f>
        <v>16</v>
      </c>
      <c r="L241" s="11">
        <v>41670</v>
      </c>
      <c r="M241" s="14">
        <v>9693</v>
      </c>
      <c r="N241" s="15">
        <v>421.89</v>
      </c>
      <c r="O241" s="15">
        <v>364.69</v>
      </c>
      <c r="P241" s="15">
        <v>4089379.77</v>
      </c>
      <c r="Q241" s="15">
        <v>3534940.17</v>
      </c>
      <c r="R241" s="15">
        <v>554439.6</v>
      </c>
      <c r="S241" s="54"/>
      <c r="T241" s="54"/>
      <c r="Z241" s="1"/>
      <c r="AA241" s="1"/>
      <c r="XFB241"/>
      <c r="XFC241"/>
    </row>
    <row r="242" spans="2:27 16382:16383" ht="21" customHeight="1">
      <c r="B242" s="1" t="s">
        <v>40</v>
      </c>
      <c r="C242" s="1" t="s">
        <v>170</v>
      </c>
      <c r="D242" s="1" t="s">
        <v>28</v>
      </c>
      <c r="E242" s="1" t="s">
        <v>21</v>
      </c>
      <c r="F242" s="1" t="s">
        <v>235</v>
      </c>
      <c r="G242" s="9">
        <v>42146</v>
      </c>
      <c r="H242" s="2" t="s">
        <v>233</v>
      </c>
      <c r="I242" s="1">
        <v>2015</v>
      </c>
      <c r="J242" s="1">
        <v>754596650</v>
      </c>
      <c r="K242" s="1">
        <f>_xlfn.DAYS(clean_data[[#This Row],[Ship Date]],clean_data[[#This Row],[Order Date]])</f>
        <v>5</v>
      </c>
      <c r="L242" s="9">
        <v>42151</v>
      </c>
      <c r="M242" s="4">
        <v>772</v>
      </c>
      <c r="N242" s="13">
        <v>205.7</v>
      </c>
      <c r="O242" s="13">
        <v>117.11</v>
      </c>
      <c r="P242" s="13">
        <v>158800.4</v>
      </c>
      <c r="Q242" s="13">
        <v>90408.92</v>
      </c>
      <c r="R242" s="13">
        <v>68391.48</v>
      </c>
      <c r="S242" s="54"/>
      <c r="T242" s="54"/>
      <c r="Z242" s="1"/>
      <c r="AA242" s="1"/>
      <c r="XFB242"/>
      <c r="XFC242"/>
    </row>
    <row r="243" spans="2:27 16382:16383" ht="21" customHeight="1">
      <c r="B243" s="10" t="s">
        <v>23</v>
      </c>
      <c r="C243" s="10" t="s">
        <v>171</v>
      </c>
      <c r="D243" s="10" t="s">
        <v>59</v>
      </c>
      <c r="E243" s="10" t="s">
        <v>17</v>
      </c>
      <c r="F243" s="10" t="s">
        <v>235</v>
      </c>
      <c r="G243" s="11">
        <v>40838</v>
      </c>
      <c r="H243" s="12" t="s">
        <v>237</v>
      </c>
      <c r="I243" s="10">
        <v>2011</v>
      </c>
      <c r="J243" s="10">
        <v>817006289</v>
      </c>
      <c r="K243" s="10">
        <f>_xlfn.DAYS(clean_data[[#This Row],[Ship Date]],clean_data[[#This Row],[Order Date]])</f>
        <v>23</v>
      </c>
      <c r="L243" s="11">
        <v>40861</v>
      </c>
      <c r="M243" s="14">
        <v>9172</v>
      </c>
      <c r="N243" s="15">
        <v>9.33</v>
      </c>
      <c r="O243" s="15">
        <v>6.92</v>
      </c>
      <c r="P243" s="15">
        <v>85574.76</v>
      </c>
      <c r="Q243" s="15">
        <v>63470.239999999998</v>
      </c>
      <c r="R243" s="15">
        <v>22104.52</v>
      </c>
      <c r="S243" s="54"/>
      <c r="T243" s="54"/>
      <c r="Z243" s="1"/>
      <c r="AA243" s="1"/>
      <c r="XFB243"/>
      <c r="XFC243"/>
    </row>
    <row r="244" spans="2:27 16382:16383" ht="21" customHeight="1">
      <c r="B244" s="1" t="s">
        <v>40</v>
      </c>
      <c r="C244" s="1" t="s">
        <v>130</v>
      </c>
      <c r="D244" s="1" t="s">
        <v>36</v>
      </c>
      <c r="E244" s="1" t="s">
        <v>21</v>
      </c>
      <c r="F244" s="1" t="s">
        <v>235</v>
      </c>
      <c r="G244" s="9">
        <v>40947</v>
      </c>
      <c r="H244" s="2" t="s">
        <v>242</v>
      </c>
      <c r="I244" s="1">
        <v>2012</v>
      </c>
      <c r="J244" s="1">
        <v>185478246</v>
      </c>
      <c r="K244" s="1">
        <f>_xlfn.DAYS(clean_data[[#This Row],[Ship Date]],clean_data[[#This Row],[Order Date]])</f>
        <v>41</v>
      </c>
      <c r="L244" s="9">
        <v>40988</v>
      </c>
      <c r="M244" s="4">
        <v>5989</v>
      </c>
      <c r="N244" s="13">
        <v>109.28</v>
      </c>
      <c r="O244" s="13">
        <v>35.840000000000003</v>
      </c>
      <c r="P244" s="13">
        <v>654477.92000000004</v>
      </c>
      <c r="Q244" s="13">
        <v>214645.76000000001</v>
      </c>
      <c r="R244" s="13">
        <v>439832.16</v>
      </c>
      <c r="S244" s="54"/>
      <c r="T244" s="54"/>
      <c r="Z244" s="1"/>
      <c r="AA244" s="1"/>
      <c r="XFB244"/>
      <c r="XFC244"/>
    </row>
    <row r="245" spans="2:27 16382:16383" ht="21" customHeight="1">
      <c r="B245" s="10" t="s">
        <v>26</v>
      </c>
      <c r="C245" s="10" t="s">
        <v>81</v>
      </c>
      <c r="D245" s="10" t="s">
        <v>33</v>
      </c>
      <c r="E245" s="10" t="s">
        <v>21</v>
      </c>
      <c r="F245" s="10" t="s">
        <v>229</v>
      </c>
      <c r="G245" s="11">
        <v>41928</v>
      </c>
      <c r="H245" s="12" t="s">
        <v>237</v>
      </c>
      <c r="I245" s="10">
        <v>2014</v>
      </c>
      <c r="J245" s="10">
        <v>741311347</v>
      </c>
      <c r="K245" s="10">
        <f>_xlfn.DAYS(clean_data[[#This Row],[Ship Date]],clean_data[[#This Row],[Order Date]])</f>
        <v>20</v>
      </c>
      <c r="L245" s="11">
        <v>41948</v>
      </c>
      <c r="M245" s="14">
        <v>9356</v>
      </c>
      <c r="N245" s="15">
        <v>81.73</v>
      </c>
      <c r="O245" s="15">
        <v>56.67</v>
      </c>
      <c r="P245" s="15">
        <v>764665.88</v>
      </c>
      <c r="Q245" s="15">
        <v>530204.52</v>
      </c>
      <c r="R245" s="15">
        <v>234461.36</v>
      </c>
      <c r="S245" s="54"/>
      <c r="T245" s="54"/>
      <c r="Z245" s="1"/>
      <c r="AA245" s="1"/>
      <c r="XFB245"/>
      <c r="XFC245"/>
    </row>
    <row r="246" spans="2:27 16382:16383" ht="21" customHeight="1">
      <c r="B246" s="1" t="s">
        <v>31</v>
      </c>
      <c r="C246" s="1" t="s">
        <v>172</v>
      </c>
      <c r="D246" s="1" t="s">
        <v>33</v>
      </c>
      <c r="E246" s="1" t="s">
        <v>21</v>
      </c>
      <c r="F246" s="1" t="s">
        <v>227</v>
      </c>
      <c r="G246" s="9">
        <v>40861</v>
      </c>
      <c r="H246" s="2" t="s">
        <v>234</v>
      </c>
      <c r="I246" s="1">
        <v>2011</v>
      </c>
      <c r="J246" s="1">
        <v>386116921</v>
      </c>
      <c r="K246" s="1">
        <f>_xlfn.DAYS(clean_data[[#This Row],[Ship Date]],clean_data[[#This Row],[Order Date]])</f>
        <v>38</v>
      </c>
      <c r="L246" s="9">
        <v>40899</v>
      </c>
      <c r="M246" s="4">
        <v>9432</v>
      </c>
      <c r="N246" s="13">
        <v>81.73</v>
      </c>
      <c r="O246" s="13">
        <v>56.67</v>
      </c>
      <c r="P246" s="13">
        <v>770877.36</v>
      </c>
      <c r="Q246" s="13">
        <v>534511.43999999994</v>
      </c>
      <c r="R246" s="13">
        <v>236365.92</v>
      </c>
      <c r="S246" s="54"/>
      <c r="T246" s="54"/>
      <c r="Z246" s="1"/>
      <c r="AA246" s="1"/>
      <c r="XFB246"/>
      <c r="XFC246"/>
    </row>
    <row r="247" spans="2:27 16382:16383" ht="21" customHeight="1">
      <c r="B247" s="10" t="s">
        <v>14</v>
      </c>
      <c r="C247" s="10" t="s">
        <v>173</v>
      </c>
      <c r="D247" s="10" t="s">
        <v>50</v>
      </c>
      <c r="E247" s="10" t="s">
        <v>21</v>
      </c>
      <c r="F247" s="10" t="s">
        <v>232</v>
      </c>
      <c r="G247" s="11">
        <v>42127</v>
      </c>
      <c r="H247" s="12" t="s">
        <v>233</v>
      </c>
      <c r="I247" s="10">
        <v>2015</v>
      </c>
      <c r="J247" s="10">
        <v>691818797</v>
      </c>
      <c r="K247" s="10">
        <f>_xlfn.DAYS(clean_data[[#This Row],[Ship Date]],clean_data[[#This Row],[Order Date]])</f>
        <v>4</v>
      </c>
      <c r="L247" s="11">
        <v>42131</v>
      </c>
      <c r="M247" s="14">
        <v>3411</v>
      </c>
      <c r="N247" s="15">
        <v>421.89</v>
      </c>
      <c r="O247" s="15">
        <v>364.69</v>
      </c>
      <c r="P247" s="15">
        <v>1439066.79</v>
      </c>
      <c r="Q247" s="15">
        <v>1243957.5900000001</v>
      </c>
      <c r="R247" s="15">
        <v>195109.2</v>
      </c>
      <c r="S247" s="54"/>
      <c r="T247" s="54"/>
      <c r="Z247" s="1"/>
      <c r="AA247" s="1"/>
      <c r="XFB247"/>
      <c r="XFC247"/>
    </row>
    <row r="248" spans="2:27 16382:16383" ht="21" customHeight="1">
      <c r="B248" s="1" t="s">
        <v>14</v>
      </c>
      <c r="C248" s="1" t="s">
        <v>174</v>
      </c>
      <c r="D248" s="1" t="s">
        <v>20</v>
      </c>
      <c r="E248" s="1" t="s">
        <v>17</v>
      </c>
      <c r="F248" s="1" t="s">
        <v>229</v>
      </c>
      <c r="G248" s="9">
        <v>42201</v>
      </c>
      <c r="H248" s="2" t="s">
        <v>230</v>
      </c>
      <c r="I248" s="1">
        <v>2015</v>
      </c>
      <c r="J248" s="1">
        <v>150653302</v>
      </c>
      <c r="K248" s="1">
        <f>_xlfn.DAYS(clean_data[[#This Row],[Ship Date]],clean_data[[#This Row],[Order Date]])</f>
        <v>48</v>
      </c>
      <c r="L248" s="9">
        <v>42249</v>
      </c>
      <c r="M248" s="4">
        <v>515</v>
      </c>
      <c r="N248" s="13">
        <v>152.58000000000001</v>
      </c>
      <c r="O248" s="13">
        <v>97.44</v>
      </c>
      <c r="P248" s="13">
        <v>78578.7</v>
      </c>
      <c r="Q248" s="13">
        <v>50181.599999999999</v>
      </c>
      <c r="R248" s="13">
        <v>28397.1</v>
      </c>
      <c r="S248" s="54"/>
      <c r="T248" s="54"/>
      <c r="Z248" s="1"/>
      <c r="AA248" s="1"/>
      <c r="XFB248"/>
      <c r="XFC248"/>
    </row>
    <row r="249" spans="2:27 16382:16383" ht="21" customHeight="1">
      <c r="B249" s="10" t="s">
        <v>26</v>
      </c>
      <c r="C249" s="10" t="s">
        <v>90</v>
      </c>
      <c r="D249" s="10" t="s">
        <v>71</v>
      </c>
      <c r="E249" s="10" t="s">
        <v>21</v>
      </c>
      <c r="F249" s="10" t="s">
        <v>227</v>
      </c>
      <c r="G249" s="11">
        <v>42095</v>
      </c>
      <c r="H249" s="12" t="s">
        <v>239</v>
      </c>
      <c r="I249" s="10">
        <v>2015</v>
      </c>
      <c r="J249" s="10">
        <v>925169265</v>
      </c>
      <c r="K249" s="10">
        <f>_xlfn.DAYS(clean_data[[#This Row],[Ship Date]],clean_data[[#This Row],[Order Date]])</f>
        <v>32</v>
      </c>
      <c r="L249" s="11">
        <v>42127</v>
      </c>
      <c r="M249" s="14">
        <v>7000</v>
      </c>
      <c r="N249" s="15">
        <v>154.06</v>
      </c>
      <c r="O249" s="15">
        <v>90.93</v>
      </c>
      <c r="P249" s="15">
        <v>1078420</v>
      </c>
      <c r="Q249" s="15">
        <v>636510</v>
      </c>
      <c r="R249" s="15">
        <v>441910</v>
      </c>
      <c r="S249" s="54"/>
      <c r="T249" s="54"/>
      <c r="Z249" s="1"/>
      <c r="AA249" s="1"/>
      <c r="XFB249"/>
      <c r="XFC249"/>
    </row>
    <row r="250" spans="2:27 16382:16383" ht="21" customHeight="1">
      <c r="B250" s="1" t="s">
        <v>23</v>
      </c>
      <c r="C250" s="1" t="s">
        <v>175</v>
      </c>
      <c r="D250" s="1" t="s">
        <v>71</v>
      </c>
      <c r="E250" s="1" t="s">
        <v>17</v>
      </c>
      <c r="F250" s="1" t="s">
        <v>235</v>
      </c>
      <c r="G250" s="9">
        <v>40441</v>
      </c>
      <c r="H250" s="2" t="s">
        <v>231</v>
      </c>
      <c r="I250" s="1">
        <v>2010</v>
      </c>
      <c r="J250" s="1">
        <v>298228013</v>
      </c>
      <c r="K250" s="1">
        <f>_xlfn.DAYS(clean_data[[#This Row],[Ship Date]],clean_data[[#This Row],[Order Date]])</f>
        <v>35</v>
      </c>
      <c r="L250" s="9">
        <v>40476</v>
      </c>
      <c r="M250" s="4">
        <v>1151</v>
      </c>
      <c r="N250" s="13">
        <v>154.06</v>
      </c>
      <c r="O250" s="13">
        <v>90.93</v>
      </c>
      <c r="P250" s="13">
        <v>177323.06</v>
      </c>
      <c r="Q250" s="13">
        <v>104660.43</v>
      </c>
      <c r="R250" s="13">
        <v>72662.63</v>
      </c>
      <c r="S250" s="54"/>
      <c r="T250" s="54"/>
      <c r="Z250" s="1"/>
      <c r="AA250" s="1"/>
      <c r="XFB250"/>
      <c r="XFC250"/>
    </row>
    <row r="251" spans="2:27 16382:16383" ht="21" customHeight="1">
      <c r="B251" s="10" t="s">
        <v>34</v>
      </c>
      <c r="C251" s="10" t="s">
        <v>134</v>
      </c>
      <c r="D251" s="10" t="s">
        <v>43</v>
      </c>
      <c r="E251" s="10" t="s">
        <v>17</v>
      </c>
      <c r="F251" s="10" t="s">
        <v>232</v>
      </c>
      <c r="G251" s="11">
        <v>40414</v>
      </c>
      <c r="H251" s="12" t="s">
        <v>238</v>
      </c>
      <c r="I251" s="10">
        <v>2010</v>
      </c>
      <c r="J251" s="10">
        <v>123003375</v>
      </c>
      <c r="K251" s="10">
        <f>_xlfn.DAYS(clean_data[[#This Row],[Ship Date]],clean_data[[#This Row],[Order Date]])</f>
        <v>23</v>
      </c>
      <c r="L251" s="11">
        <v>40437</v>
      </c>
      <c r="M251" s="14">
        <v>8287</v>
      </c>
      <c r="N251" s="15">
        <v>651.21</v>
      </c>
      <c r="O251" s="15">
        <v>524.96</v>
      </c>
      <c r="P251" s="15">
        <v>5396577.2699999996</v>
      </c>
      <c r="Q251" s="15">
        <v>4350343.5199999996</v>
      </c>
      <c r="R251" s="15">
        <v>1046233.75</v>
      </c>
      <c r="S251" s="54"/>
      <c r="T251" s="54"/>
      <c r="Z251" s="1"/>
      <c r="AA251" s="1"/>
      <c r="XFB251"/>
      <c r="XFC251"/>
    </row>
    <row r="252" spans="2:27 16382:16383" ht="21" customHeight="1">
      <c r="B252" s="1" t="s">
        <v>23</v>
      </c>
      <c r="C252" s="1" t="s">
        <v>105</v>
      </c>
      <c r="D252" s="1" t="s">
        <v>20</v>
      </c>
      <c r="E252" s="1" t="s">
        <v>17</v>
      </c>
      <c r="F252" s="1" t="s">
        <v>229</v>
      </c>
      <c r="G252" s="9">
        <v>42809</v>
      </c>
      <c r="H252" s="2" t="s">
        <v>236</v>
      </c>
      <c r="I252" s="1">
        <v>2017</v>
      </c>
      <c r="J252" s="1">
        <v>972981679</v>
      </c>
      <c r="K252" s="1">
        <f>_xlfn.DAYS(clean_data[[#This Row],[Ship Date]],clean_data[[#This Row],[Order Date]])</f>
        <v>25</v>
      </c>
      <c r="L252" s="9">
        <v>42834</v>
      </c>
      <c r="M252" s="4">
        <v>5755</v>
      </c>
      <c r="N252" s="13">
        <v>152.58000000000001</v>
      </c>
      <c r="O252" s="13">
        <v>97.44</v>
      </c>
      <c r="P252" s="13">
        <v>878097.9</v>
      </c>
      <c r="Q252" s="13">
        <v>560767.19999999995</v>
      </c>
      <c r="R252" s="13">
        <v>317330.7</v>
      </c>
      <c r="S252" s="54"/>
      <c r="T252" s="54"/>
      <c r="Z252" s="1"/>
      <c r="AA252" s="1"/>
      <c r="XFB252"/>
      <c r="XFC252"/>
    </row>
    <row r="253" spans="2:27 16382:16383" ht="21" customHeight="1">
      <c r="B253" s="10" t="s">
        <v>26</v>
      </c>
      <c r="C253" s="10" t="s">
        <v>176</v>
      </c>
      <c r="D253" s="10" t="s">
        <v>25</v>
      </c>
      <c r="E253" s="10" t="s">
        <v>17</v>
      </c>
      <c r="F253" s="10" t="s">
        <v>227</v>
      </c>
      <c r="G253" s="11">
        <v>41894</v>
      </c>
      <c r="H253" s="12" t="s">
        <v>231</v>
      </c>
      <c r="I253" s="10">
        <v>2014</v>
      </c>
      <c r="J253" s="10">
        <v>791961753</v>
      </c>
      <c r="K253" s="10">
        <f>_xlfn.DAYS(clean_data[[#This Row],[Ship Date]],clean_data[[#This Row],[Order Date]])</f>
        <v>9</v>
      </c>
      <c r="L253" s="11">
        <v>41903</v>
      </c>
      <c r="M253" s="14">
        <v>7937</v>
      </c>
      <c r="N253" s="15">
        <v>47.45</v>
      </c>
      <c r="O253" s="15">
        <v>31.79</v>
      </c>
      <c r="P253" s="15">
        <v>376610.65</v>
      </c>
      <c r="Q253" s="15">
        <v>252317.23</v>
      </c>
      <c r="R253" s="15">
        <v>124293.42</v>
      </c>
      <c r="S253" s="54"/>
      <c r="T253" s="54"/>
      <c r="Z253" s="1"/>
      <c r="AA253" s="1"/>
      <c r="XFB253"/>
      <c r="XFC253"/>
    </row>
    <row r="254" spans="2:27 16382:16383" ht="21" customHeight="1">
      <c r="B254" s="1" t="s">
        <v>26</v>
      </c>
      <c r="C254" s="1" t="s">
        <v>104</v>
      </c>
      <c r="D254" s="1" t="s">
        <v>79</v>
      </c>
      <c r="E254" s="1" t="s">
        <v>17</v>
      </c>
      <c r="F254" s="1" t="s">
        <v>229</v>
      </c>
      <c r="G254" s="9">
        <v>40627</v>
      </c>
      <c r="H254" s="2" t="s">
        <v>236</v>
      </c>
      <c r="I254" s="1">
        <v>2011</v>
      </c>
      <c r="J254" s="1">
        <v>744054925</v>
      </c>
      <c r="K254" s="1">
        <f>_xlfn.DAYS(clean_data[[#This Row],[Ship Date]],clean_data[[#This Row],[Order Date]])</f>
        <v>6</v>
      </c>
      <c r="L254" s="9">
        <v>40633</v>
      </c>
      <c r="M254" s="4">
        <v>1242</v>
      </c>
      <c r="N254" s="13">
        <v>668.27</v>
      </c>
      <c r="O254" s="13">
        <v>502.54</v>
      </c>
      <c r="P254" s="13">
        <v>829991.34</v>
      </c>
      <c r="Q254" s="13">
        <v>624154.68000000005</v>
      </c>
      <c r="R254" s="13">
        <v>205836.66</v>
      </c>
      <c r="S254" s="54"/>
      <c r="T254" s="54"/>
      <c r="Z254" s="1"/>
      <c r="AA254" s="1"/>
      <c r="XFB254"/>
      <c r="XFC254"/>
    </row>
    <row r="255" spans="2:27 16382:16383" ht="21" customHeight="1">
      <c r="B255" s="10" t="s">
        <v>26</v>
      </c>
      <c r="C255" s="10" t="s">
        <v>146</v>
      </c>
      <c r="D255" s="10" t="s">
        <v>43</v>
      </c>
      <c r="E255" s="10" t="s">
        <v>21</v>
      </c>
      <c r="F255" s="10" t="s">
        <v>232</v>
      </c>
      <c r="G255" s="11">
        <v>40971</v>
      </c>
      <c r="H255" s="12" t="s">
        <v>236</v>
      </c>
      <c r="I255" s="10">
        <v>2012</v>
      </c>
      <c r="J255" s="10">
        <v>263685023</v>
      </c>
      <c r="K255" s="10">
        <f>_xlfn.DAYS(clean_data[[#This Row],[Ship Date]],clean_data[[#This Row],[Order Date]])</f>
        <v>36</v>
      </c>
      <c r="L255" s="11">
        <v>41007</v>
      </c>
      <c r="M255" s="14">
        <v>9113</v>
      </c>
      <c r="N255" s="15">
        <v>651.21</v>
      </c>
      <c r="O255" s="15">
        <v>524.96</v>
      </c>
      <c r="P255" s="15">
        <v>5934476.7300000004</v>
      </c>
      <c r="Q255" s="15">
        <v>4783960.4800000004</v>
      </c>
      <c r="R255" s="15">
        <v>1150516.25</v>
      </c>
      <c r="S255" s="54"/>
      <c r="T255" s="54"/>
      <c r="Z255" s="1"/>
      <c r="AA255" s="1"/>
      <c r="XFB255"/>
      <c r="XFC255"/>
    </row>
    <row r="256" spans="2:27 16382:16383" ht="21" customHeight="1">
      <c r="B256" s="1" t="s">
        <v>14</v>
      </c>
      <c r="C256" s="1" t="s">
        <v>19</v>
      </c>
      <c r="D256" s="1" t="s">
        <v>16</v>
      </c>
      <c r="E256" s="1" t="s">
        <v>17</v>
      </c>
      <c r="F256" s="1" t="s">
        <v>235</v>
      </c>
      <c r="G256" s="9">
        <v>42509</v>
      </c>
      <c r="H256" s="2" t="s">
        <v>233</v>
      </c>
      <c r="I256" s="1">
        <v>2016</v>
      </c>
      <c r="J256" s="1">
        <v>205588376</v>
      </c>
      <c r="K256" s="1">
        <f>_xlfn.DAYS(clean_data[[#This Row],[Ship Date]],clean_data[[#This Row],[Order Date]])</f>
        <v>30</v>
      </c>
      <c r="L256" s="9">
        <v>42539</v>
      </c>
      <c r="M256" s="4">
        <v>7024</v>
      </c>
      <c r="N256" s="13">
        <v>255.28</v>
      </c>
      <c r="O256" s="13">
        <v>159.41999999999999</v>
      </c>
      <c r="P256" s="13">
        <v>1793086.72</v>
      </c>
      <c r="Q256" s="13">
        <v>1119766.08</v>
      </c>
      <c r="R256" s="13">
        <v>673320.64</v>
      </c>
      <c r="S256" s="54"/>
      <c r="T256" s="54"/>
      <c r="Z256" s="1"/>
      <c r="AA256" s="1"/>
      <c r="XFB256"/>
      <c r="XFC256"/>
    </row>
    <row r="257" spans="2:27 16382:16383" ht="21" customHeight="1">
      <c r="B257" s="10" t="s">
        <v>23</v>
      </c>
      <c r="C257" s="10" t="s">
        <v>128</v>
      </c>
      <c r="D257" s="10" t="s">
        <v>33</v>
      </c>
      <c r="E257" s="10" t="s">
        <v>21</v>
      </c>
      <c r="F257" s="10" t="s">
        <v>227</v>
      </c>
      <c r="G257" s="11">
        <v>41068</v>
      </c>
      <c r="H257" s="12" t="s">
        <v>241</v>
      </c>
      <c r="I257" s="10">
        <v>2012</v>
      </c>
      <c r="J257" s="10">
        <v>594813811</v>
      </c>
      <c r="K257" s="10">
        <f>_xlfn.DAYS(clean_data[[#This Row],[Ship Date]],clean_data[[#This Row],[Order Date]])</f>
        <v>9</v>
      </c>
      <c r="L257" s="11">
        <v>41077</v>
      </c>
      <c r="M257" s="14">
        <v>7480</v>
      </c>
      <c r="N257" s="15">
        <v>81.73</v>
      </c>
      <c r="O257" s="15">
        <v>56.67</v>
      </c>
      <c r="P257" s="15">
        <v>611340.4</v>
      </c>
      <c r="Q257" s="15">
        <v>423891.6</v>
      </c>
      <c r="R257" s="15">
        <v>187448.8</v>
      </c>
      <c r="S257" s="54"/>
      <c r="T257" s="54"/>
      <c r="Z257" s="1"/>
      <c r="AA257" s="1"/>
      <c r="XFB257"/>
      <c r="XFC257"/>
    </row>
    <row r="258" spans="2:27 16382:16383" ht="21" customHeight="1">
      <c r="B258" s="1" t="s">
        <v>23</v>
      </c>
      <c r="C258" s="1" t="s">
        <v>58</v>
      </c>
      <c r="D258" s="1" t="s">
        <v>36</v>
      </c>
      <c r="E258" s="1" t="s">
        <v>17</v>
      </c>
      <c r="F258" s="1" t="s">
        <v>235</v>
      </c>
      <c r="G258" s="9">
        <v>41160</v>
      </c>
      <c r="H258" s="2" t="s">
        <v>231</v>
      </c>
      <c r="I258" s="1">
        <v>2012</v>
      </c>
      <c r="J258" s="1">
        <v>176722657</v>
      </c>
      <c r="K258" s="1">
        <f>_xlfn.DAYS(clean_data[[#This Row],[Ship Date]],clean_data[[#This Row],[Order Date]])</f>
        <v>8</v>
      </c>
      <c r="L258" s="9">
        <v>41168</v>
      </c>
      <c r="M258" s="4">
        <v>5016</v>
      </c>
      <c r="N258" s="13">
        <v>109.28</v>
      </c>
      <c r="O258" s="13">
        <v>35.840000000000003</v>
      </c>
      <c r="P258" s="13">
        <v>548148.47999999998</v>
      </c>
      <c r="Q258" s="13">
        <v>179773.44</v>
      </c>
      <c r="R258" s="13">
        <v>368375.03999999998</v>
      </c>
      <c r="S258" s="54"/>
      <c r="T258" s="54"/>
      <c r="Z258" s="1"/>
      <c r="AA258" s="1"/>
      <c r="XFB258"/>
      <c r="XFC258"/>
    </row>
    <row r="259" spans="2:27 16382:16383" ht="21" customHeight="1">
      <c r="B259" s="10" t="s">
        <v>23</v>
      </c>
      <c r="C259" s="10" t="s">
        <v>120</v>
      </c>
      <c r="D259" s="10" t="s">
        <v>33</v>
      </c>
      <c r="E259" s="10" t="s">
        <v>21</v>
      </c>
      <c r="F259" s="10" t="s">
        <v>227</v>
      </c>
      <c r="G259" s="11">
        <v>40771</v>
      </c>
      <c r="H259" s="12" t="s">
        <v>238</v>
      </c>
      <c r="I259" s="10">
        <v>2011</v>
      </c>
      <c r="J259" s="10">
        <v>466988742</v>
      </c>
      <c r="K259" s="10">
        <f>_xlfn.DAYS(clean_data[[#This Row],[Ship Date]],clean_data[[#This Row],[Order Date]])</f>
        <v>0</v>
      </c>
      <c r="L259" s="11">
        <v>40771</v>
      </c>
      <c r="M259" s="14">
        <v>1201</v>
      </c>
      <c r="N259" s="15">
        <v>81.73</v>
      </c>
      <c r="O259" s="15">
        <v>56.67</v>
      </c>
      <c r="P259" s="15">
        <v>98157.73</v>
      </c>
      <c r="Q259" s="15">
        <v>68060.67</v>
      </c>
      <c r="R259" s="15">
        <v>30097.06</v>
      </c>
      <c r="S259" s="54"/>
      <c r="T259" s="54"/>
      <c r="Z259" s="1"/>
      <c r="AA259" s="1"/>
      <c r="XFB259"/>
      <c r="XFC259"/>
    </row>
    <row r="260" spans="2:27 16382:16383" ht="21" customHeight="1">
      <c r="B260" s="1" t="s">
        <v>40</v>
      </c>
      <c r="C260" s="1" t="s">
        <v>102</v>
      </c>
      <c r="D260" s="1" t="s">
        <v>33</v>
      </c>
      <c r="E260" s="1" t="s">
        <v>21</v>
      </c>
      <c r="F260" s="1" t="s">
        <v>232</v>
      </c>
      <c r="G260" s="9">
        <v>41043</v>
      </c>
      <c r="H260" s="2" t="s">
        <v>233</v>
      </c>
      <c r="I260" s="1">
        <v>2012</v>
      </c>
      <c r="J260" s="1">
        <v>801598393</v>
      </c>
      <c r="K260" s="1">
        <f>_xlfn.DAYS(clean_data[[#This Row],[Ship Date]],clean_data[[#This Row],[Order Date]])</f>
        <v>19</v>
      </c>
      <c r="L260" s="9">
        <v>41062</v>
      </c>
      <c r="M260" s="4">
        <v>9633</v>
      </c>
      <c r="N260" s="13">
        <v>81.73</v>
      </c>
      <c r="O260" s="13">
        <v>56.67</v>
      </c>
      <c r="P260" s="13">
        <v>787305.09</v>
      </c>
      <c r="Q260" s="13">
        <v>545902.11</v>
      </c>
      <c r="R260" s="13">
        <v>241402.98</v>
      </c>
      <c r="S260" s="54"/>
      <c r="T260" s="54"/>
      <c r="Z260" s="1"/>
      <c r="AA260" s="1"/>
      <c r="XFB260"/>
      <c r="XFC260"/>
    </row>
    <row r="261" spans="2:27 16382:16383" ht="21" customHeight="1">
      <c r="B261" s="10" t="s">
        <v>40</v>
      </c>
      <c r="C261" s="10" t="s">
        <v>166</v>
      </c>
      <c r="D261" s="10" t="s">
        <v>50</v>
      </c>
      <c r="E261" s="10" t="s">
        <v>21</v>
      </c>
      <c r="F261" s="10" t="s">
        <v>227</v>
      </c>
      <c r="G261" s="11">
        <v>42122</v>
      </c>
      <c r="H261" s="12" t="s">
        <v>239</v>
      </c>
      <c r="I261" s="10">
        <v>2015</v>
      </c>
      <c r="J261" s="10">
        <v>586850440</v>
      </c>
      <c r="K261" s="10">
        <f>_xlfn.DAYS(clean_data[[#This Row],[Ship Date]],clean_data[[#This Row],[Order Date]])</f>
        <v>41</v>
      </c>
      <c r="L261" s="11">
        <v>42163</v>
      </c>
      <c r="M261" s="14">
        <v>941</v>
      </c>
      <c r="N261" s="15">
        <v>421.89</v>
      </c>
      <c r="O261" s="15">
        <v>364.69</v>
      </c>
      <c r="P261" s="15">
        <v>396998.49</v>
      </c>
      <c r="Q261" s="15">
        <v>343173.29</v>
      </c>
      <c r="R261" s="15">
        <v>53825.2</v>
      </c>
      <c r="S261" s="54"/>
      <c r="T261" s="54"/>
      <c r="Z261" s="1"/>
      <c r="AA261" s="1"/>
      <c r="XFB261"/>
      <c r="XFC261"/>
    </row>
    <row r="262" spans="2:27 16382:16383" ht="21" customHeight="1">
      <c r="B262" s="1" t="s">
        <v>14</v>
      </c>
      <c r="C262" s="1" t="s">
        <v>55</v>
      </c>
      <c r="D262" s="1" t="s">
        <v>20</v>
      </c>
      <c r="E262" s="1" t="s">
        <v>21</v>
      </c>
      <c r="F262" s="1" t="s">
        <v>235</v>
      </c>
      <c r="G262" s="9">
        <v>41780</v>
      </c>
      <c r="H262" s="2" t="s">
        <v>233</v>
      </c>
      <c r="I262" s="1">
        <v>2014</v>
      </c>
      <c r="J262" s="1">
        <v>649356210</v>
      </c>
      <c r="K262" s="1">
        <f>_xlfn.DAYS(clean_data[[#This Row],[Ship Date]],clean_data[[#This Row],[Order Date]])</f>
        <v>0</v>
      </c>
      <c r="L262" s="9">
        <v>41780</v>
      </c>
      <c r="M262" s="4">
        <v>7787</v>
      </c>
      <c r="N262" s="13">
        <v>152.58000000000001</v>
      </c>
      <c r="O262" s="13">
        <v>97.44</v>
      </c>
      <c r="P262" s="13">
        <v>1188140.46</v>
      </c>
      <c r="Q262" s="13">
        <v>758765.28</v>
      </c>
      <c r="R262" s="13">
        <v>429375.18</v>
      </c>
      <c r="S262" s="54"/>
      <c r="T262" s="54"/>
      <c r="Z262" s="1"/>
      <c r="AA262" s="1"/>
      <c r="XFB262"/>
      <c r="XFC262"/>
    </row>
    <row r="263" spans="2:27 16382:16383" ht="21" customHeight="1">
      <c r="B263" s="10" t="s">
        <v>31</v>
      </c>
      <c r="C263" s="10" t="s">
        <v>177</v>
      </c>
      <c r="D263" s="10" t="s">
        <v>28</v>
      </c>
      <c r="E263" s="10" t="s">
        <v>21</v>
      </c>
      <c r="F263" s="10" t="s">
        <v>235</v>
      </c>
      <c r="G263" s="11">
        <v>42323</v>
      </c>
      <c r="H263" s="12" t="s">
        <v>234</v>
      </c>
      <c r="I263" s="10">
        <v>2015</v>
      </c>
      <c r="J263" s="10">
        <v>986039531</v>
      </c>
      <c r="K263" s="10">
        <f>_xlfn.DAYS(clean_data[[#This Row],[Ship Date]],clean_data[[#This Row],[Order Date]])</f>
        <v>25</v>
      </c>
      <c r="L263" s="11">
        <v>42348</v>
      </c>
      <c r="M263" s="14">
        <v>9864</v>
      </c>
      <c r="N263" s="15">
        <v>205.7</v>
      </c>
      <c r="O263" s="15">
        <v>117.11</v>
      </c>
      <c r="P263" s="15">
        <v>2029024.8</v>
      </c>
      <c r="Q263" s="15">
        <v>1155173.04</v>
      </c>
      <c r="R263" s="15">
        <v>873851.76</v>
      </c>
      <c r="S263" s="54"/>
      <c r="T263" s="54"/>
      <c r="Z263" s="1"/>
      <c r="AA263" s="1"/>
      <c r="XFB263"/>
      <c r="XFC263"/>
    </row>
    <row r="264" spans="2:27 16382:16383" ht="21" customHeight="1">
      <c r="B264" s="1" t="s">
        <v>26</v>
      </c>
      <c r="C264" s="1" t="s">
        <v>146</v>
      </c>
      <c r="D264" s="1" t="s">
        <v>79</v>
      </c>
      <c r="E264" s="1" t="s">
        <v>21</v>
      </c>
      <c r="F264" s="1" t="s">
        <v>235</v>
      </c>
      <c r="G264" s="9">
        <v>40918</v>
      </c>
      <c r="H264" s="2" t="s">
        <v>240</v>
      </c>
      <c r="I264" s="1">
        <v>2012</v>
      </c>
      <c r="J264" s="1">
        <v>314136731</v>
      </c>
      <c r="K264" s="1">
        <f>_xlfn.DAYS(clean_data[[#This Row],[Ship Date]],clean_data[[#This Row],[Order Date]])</f>
        <v>2</v>
      </c>
      <c r="L264" s="9">
        <v>40920</v>
      </c>
      <c r="M264" s="4">
        <v>8894</v>
      </c>
      <c r="N264" s="13">
        <v>668.27</v>
      </c>
      <c r="O264" s="13">
        <v>502.54</v>
      </c>
      <c r="P264" s="13">
        <v>5943593.3799999999</v>
      </c>
      <c r="Q264" s="13">
        <v>4469590.76</v>
      </c>
      <c r="R264" s="13">
        <v>1474002.62</v>
      </c>
      <c r="S264" s="54"/>
      <c r="T264" s="54"/>
      <c r="Z264" s="1"/>
      <c r="AA264" s="1"/>
      <c r="XFB264"/>
      <c r="XFC264"/>
    </row>
    <row r="265" spans="2:27 16382:16383" ht="21" customHeight="1">
      <c r="B265" s="10" t="s">
        <v>31</v>
      </c>
      <c r="C265" s="10" t="s">
        <v>73</v>
      </c>
      <c r="D265" s="10" t="s">
        <v>25</v>
      </c>
      <c r="E265" s="10" t="s">
        <v>21</v>
      </c>
      <c r="F265" s="10" t="s">
        <v>235</v>
      </c>
      <c r="G265" s="11">
        <v>42032</v>
      </c>
      <c r="H265" s="12" t="s">
        <v>240</v>
      </c>
      <c r="I265" s="10">
        <v>2015</v>
      </c>
      <c r="J265" s="10">
        <v>121196639</v>
      </c>
      <c r="K265" s="10">
        <f>_xlfn.DAYS(clean_data[[#This Row],[Ship Date]],clean_data[[#This Row],[Order Date]])</f>
        <v>10</v>
      </c>
      <c r="L265" s="11">
        <v>42042</v>
      </c>
      <c r="M265" s="14">
        <v>3634</v>
      </c>
      <c r="N265" s="15">
        <v>47.45</v>
      </c>
      <c r="O265" s="15">
        <v>31.79</v>
      </c>
      <c r="P265" s="15">
        <v>172433.3</v>
      </c>
      <c r="Q265" s="15">
        <v>115524.86</v>
      </c>
      <c r="R265" s="15">
        <v>56908.44</v>
      </c>
      <c r="S265" s="54"/>
      <c r="T265" s="54"/>
      <c r="Z265" s="1"/>
      <c r="AA265" s="1"/>
      <c r="XFB265"/>
      <c r="XFC265"/>
    </row>
    <row r="266" spans="2:27 16382:16383" ht="21" customHeight="1">
      <c r="B266" s="1" t="s">
        <v>23</v>
      </c>
      <c r="C266" s="1" t="s">
        <v>110</v>
      </c>
      <c r="D266" s="1" t="s">
        <v>28</v>
      </c>
      <c r="E266" s="1" t="s">
        <v>17</v>
      </c>
      <c r="F266" s="1" t="s">
        <v>229</v>
      </c>
      <c r="G266" s="9">
        <v>42227</v>
      </c>
      <c r="H266" s="2" t="s">
        <v>238</v>
      </c>
      <c r="I266" s="1">
        <v>2015</v>
      </c>
      <c r="J266" s="1">
        <v>615080583</v>
      </c>
      <c r="K266" s="1">
        <f>_xlfn.DAYS(clean_data[[#This Row],[Ship Date]],clean_data[[#This Row],[Order Date]])</f>
        <v>39</v>
      </c>
      <c r="L266" s="9">
        <v>42266</v>
      </c>
      <c r="M266" s="4">
        <v>4868</v>
      </c>
      <c r="N266" s="13">
        <v>205.7</v>
      </c>
      <c r="O266" s="13">
        <v>117.11</v>
      </c>
      <c r="P266" s="13">
        <v>1001347.6</v>
      </c>
      <c r="Q266" s="13">
        <v>570091.48</v>
      </c>
      <c r="R266" s="13">
        <v>431256.12</v>
      </c>
      <c r="S266" s="54"/>
      <c r="T266" s="54"/>
      <c r="Z266" s="1"/>
      <c r="AA266" s="1"/>
      <c r="XFB266"/>
      <c r="XFC266"/>
    </row>
    <row r="267" spans="2:27 16382:16383" ht="21" customHeight="1">
      <c r="B267" s="10" t="s">
        <v>26</v>
      </c>
      <c r="C267" s="10" t="s">
        <v>76</v>
      </c>
      <c r="D267" s="10" t="s">
        <v>59</v>
      </c>
      <c r="E267" s="10" t="s">
        <v>21</v>
      </c>
      <c r="F267" s="10" t="s">
        <v>232</v>
      </c>
      <c r="G267" s="11">
        <v>42601</v>
      </c>
      <c r="H267" s="12" t="s">
        <v>238</v>
      </c>
      <c r="I267" s="10">
        <v>2016</v>
      </c>
      <c r="J267" s="10">
        <v>273962390</v>
      </c>
      <c r="K267" s="10">
        <f>_xlfn.DAYS(clean_data[[#This Row],[Ship Date]],clean_data[[#This Row],[Order Date]])</f>
        <v>17</v>
      </c>
      <c r="L267" s="11">
        <v>42618</v>
      </c>
      <c r="M267" s="14">
        <v>414</v>
      </c>
      <c r="N267" s="15">
        <v>9.33</v>
      </c>
      <c r="O267" s="15">
        <v>6.92</v>
      </c>
      <c r="P267" s="15">
        <v>3862.62</v>
      </c>
      <c r="Q267" s="15">
        <v>2864.88</v>
      </c>
      <c r="R267" s="15">
        <v>997.74</v>
      </c>
      <c r="S267" s="54"/>
      <c r="T267" s="54"/>
      <c r="Z267" s="1"/>
      <c r="AA267" s="1"/>
      <c r="XFB267"/>
      <c r="XFC267"/>
    </row>
    <row r="268" spans="2:27 16382:16383" ht="21" customHeight="1">
      <c r="B268" s="1" t="s">
        <v>31</v>
      </c>
      <c r="C268" s="1" t="s">
        <v>49</v>
      </c>
      <c r="D268" s="1" t="s">
        <v>33</v>
      </c>
      <c r="E268" s="1" t="s">
        <v>21</v>
      </c>
      <c r="F268" s="1" t="s">
        <v>235</v>
      </c>
      <c r="G268" s="9">
        <v>41873</v>
      </c>
      <c r="H268" s="2" t="s">
        <v>238</v>
      </c>
      <c r="I268" s="1">
        <v>2014</v>
      </c>
      <c r="J268" s="1">
        <v>796328389</v>
      </c>
      <c r="K268" s="1">
        <f>_xlfn.DAYS(clean_data[[#This Row],[Ship Date]],clean_data[[#This Row],[Order Date]])</f>
        <v>36</v>
      </c>
      <c r="L268" s="9">
        <v>41909</v>
      </c>
      <c r="M268" s="4">
        <v>121</v>
      </c>
      <c r="N268" s="13">
        <v>81.73</v>
      </c>
      <c r="O268" s="13">
        <v>56.67</v>
      </c>
      <c r="P268" s="13">
        <v>9889.33</v>
      </c>
      <c r="Q268" s="13">
        <v>6857.07</v>
      </c>
      <c r="R268" s="13">
        <v>3032.26</v>
      </c>
      <c r="S268" s="54"/>
      <c r="T268" s="54"/>
      <c r="Z268" s="1"/>
      <c r="AA268" s="1"/>
      <c r="XFB268"/>
      <c r="XFC268"/>
    </row>
    <row r="269" spans="2:27 16382:16383" ht="21" customHeight="1">
      <c r="B269" s="10" t="s">
        <v>23</v>
      </c>
      <c r="C269" s="10" t="s">
        <v>178</v>
      </c>
      <c r="D269" s="10" t="s">
        <v>45</v>
      </c>
      <c r="E269" s="10" t="s">
        <v>17</v>
      </c>
      <c r="F269" s="10" t="s">
        <v>229</v>
      </c>
      <c r="G269" s="11">
        <v>40538</v>
      </c>
      <c r="H269" s="12" t="s">
        <v>228</v>
      </c>
      <c r="I269" s="10">
        <v>2010</v>
      </c>
      <c r="J269" s="10">
        <v>350977408</v>
      </c>
      <c r="K269" s="10">
        <f>_xlfn.DAYS(clean_data[[#This Row],[Ship Date]],clean_data[[#This Row],[Order Date]])</f>
        <v>27</v>
      </c>
      <c r="L269" s="11">
        <v>40565</v>
      </c>
      <c r="M269" s="14">
        <v>869</v>
      </c>
      <c r="N269" s="15">
        <v>437.2</v>
      </c>
      <c r="O269" s="15">
        <v>263.33</v>
      </c>
      <c r="P269" s="15">
        <v>379926.8</v>
      </c>
      <c r="Q269" s="15">
        <v>228833.77</v>
      </c>
      <c r="R269" s="15">
        <v>151093.03</v>
      </c>
      <c r="S269" s="54"/>
      <c r="T269" s="54"/>
      <c r="Z269" s="1"/>
      <c r="AA269" s="1"/>
      <c r="XFB269"/>
      <c r="XFC269"/>
    </row>
    <row r="270" spans="2:27 16382:16383" ht="21" customHeight="1">
      <c r="B270" s="1" t="s">
        <v>31</v>
      </c>
      <c r="C270" s="1" t="s">
        <v>57</v>
      </c>
      <c r="D270" s="1" t="s">
        <v>36</v>
      </c>
      <c r="E270" s="1" t="s">
        <v>21</v>
      </c>
      <c r="F270" s="1" t="s">
        <v>227</v>
      </c>
      <c r="G270" s="9">
        <v>42243</v>
      </c>
      <c r="H270" s="2" t="s">
        <v>238</v>
      </c>
      <c r="I270" s="1">
        <v>2015</v>
      </c>
      <c r="J270" s="1">
        <v>327020776</v>
      </c>
      <c r="K270" s="1">
        <f>_xlfn.DAYS(clean_data[[#This Row],[Ship Date]],clean_data[[#This Row],[Order Date]])</f>
        <v>33</v>
      </c>
      <c r="L270" s="9">
        <v>42276</v>
      </c>
      <c r="M270" s="4">
        <v>1570</v>
      </c>
      <c r="N270" s="13">
        <v>109.28</v>
      </c>
      <c r="O270" s="13">
        <v>35.840000000000003</v>
      </c>
      <c r="P270" s="13">
        <v>171569.6</v>
      </c>
      <c r="Q270" s="13">
        <v>56268.800000000003</v>
      </c>
      <c r="R270" s="13">
        <v>115300.8</v>
      </c>
      <c r="S270" s="54"/>
      <c r="T270" s="54"/>
      <c r="Z270" s="1"/>
      <c r="AA270" s="1"/>
      <c r="XFB270"/>
      <c r="XFC270"/>
    </row>
    <row r="271" spans="2:27 16382:16383" ht="21" customHeight="1">
      <c r="B271" s="10" t="s">
        <v>31</v>
      </c>
      <c r="C271" s="10" t="s">
        <v>89</v>
      </c>
      <c r="D271" s="10" t="s">
        <v>71</v>
      </c>
      <c r="E271" s="10" t="s">
        <v>17</v>
      </c>
      <c r="F271" s="10" t="s">
        <v>235</v>
      </c>
      <c r="G271" s="11">
        <v>41344</v>
      </c>
      <c r="H271" s="12" t="s">
        <v>236</v>
      </c>
      <c r="I271" s="10">
        <v>2013</v>
      </c>
      <c r="J271" s="10">
        <v>383882319</v>
      </c>
      <c r="K271" s="10">
        <f>_xlfn.DAYS(clean_data[[#This Row],[Ship Date]],clean_data[[#This Row],[Order Date]])</f>
        <v>35</v>
      </c>
      <c r="L271" s="11">
        <v>41379</v>
      </c>
      <c r="M271" s="14">
        <v>8164</v>
      </c>
      <c r="N271" s="15">
        <v>154.06</v>
      </c>
      <c r="O271" s="15">
        <v>90.93</v>
      </c>
      <c r="P271" s="15">
        <v>1257745.8400000001</v>
      </c>
      <c r="Q271" s="15">
        <v>742352.52</v>
      </c>
      <c r="R271" s="15">
        <v>515393.32</v>
      </c>
      <c r="S271" s="54"/>
      <c r="T271" s="54"/>
      <c r="Z271" s="1"/>
      <c r="AA271" s="1"/>
      <c r="XFB271"/>
      <c r="XFC271"/>
    </row>
    <row r="272" spans="2:27 16382:16383" ht="21" customHeight="1">
      <c r="B272" s="1" t="s">
        <v>23</v>
      </c>
      <c r="C272" s="1" t="s">
        <v>179</v>
      </c>
      <c r="D272" s="1" t="s">
        <v>33</v>
      </c>
      <c r="E272" s="1" t="s">
        <v>21</v>
      </c>
      <c r="F272" s="1" t="s">
        <v>227</v>
      </c>
      <c r="G272" s="9">
        <v>40885</v>
      </c>
      <c r="H272" s="2" t="s">
        <v>228</v>
      </c>
      <c r="I272" s="1">
        <v>2011</v>
      </c>
      <c r="J272" s="1">
        <v>701298367</v>
      </c>
      <c r="K272" s="1">
        <f>_xlfn.DAYS(clean_data[[#This Row],[Ship Date]],clean_data[[#This Row],[Order Date]])</f>
        <v>29</v>
      </c>
      <c r="L272" s="9">
        <v>40914</v>
      </c>
      <c r="M272" s="4">
        <v>8626</v>
      </c>
      <c r="N272" s="13">
        <v>81.73</v>
      </c>
      <c r="O272" s="13">
        <v>56.67</v>
      </c>
      <c r="P272" s="13">
        <v>705002.98</v>
      </c>
      <c r="Q272" s="13">
        <v>488835.42</v>
      </c>
      <c r="R272" s="13">
        <v>216167.56</v>
      </c>
      <c r="S272" s="54"/>
      <c r="T272" s="54"/>
      <c r="Z272" s="1"/>
      <c r="AA272" s="1"/>
      <c r="XFB272"/>
      <c r="XFC272"/>
    </row>
    <row r="273" spans="2:27 16382:16383" ht="21" customHeight="1">
      <c r="B273" s="10" t="s">
        <v>40</v>
      </c>
      <c r="C273" s="10" t="s">
        <v>72</v>
      </c>
      <c r="D273" s="10" t="s">
        <v>59</v>
      </c>
      <c r="E273" s="10" t="s">
        <v>17</v>
      </c>
      <c r="F273" s="10" t="s">
        <v>227</v>
      </c>
      <c r="G273" s="11">
        <v>42913</v>
      </c>
      <c r="H273" s="12" t="s">
        <v>241</v>
      </c>
      <c r="I273" s="10">
        <v>2017</v>
      </c>
      <c r="J273" s="10">
        <v>629317748</v>
      </c>
      <c r="K273" s="10">
        <f>_xlfn.DAYS(clean_data[[#This Row],[Ship Date]],clean_data[[#This Row],[Order Date]])</f>
        <v>48</v>
      </c>
      <c r="L273" s="11">
        <v>42961</v>
      </c>
      <c r="M273" s="14">
        <v>7961</v>
      </c>
      <c r="N273" s="15">
        <v>9.33</v>
      </c>
      <c r="O273" s="15">
        <v>6.92</v>
      </c>
      <c r="P273" s="15">
        <v>74276.13</v>
      </c>
      <c r="Q273" s="15">
        <v>55090.12</v>
      </c>
      <c r="R273" s="15">
        <v>19186.009999999998</v>
      </c>
      <c r="S273" s="54"/>
      <c r="T273" s="54"/>
      <c r="Z273" s="1"/>
      <c r="AA273" s="1"/>
      <c r="XFB273"/>
      <c r="XFC273"/>
    </row>
    <row r="274" spans="2:27 16382:16383" ht="21" customHeight="1">
      <c r="B274" s="1" t="s">
        <v>26</v>
      </c>
      <c r="C274" s="1" t="s">
        <v>87</v>
      </c>
      <c r="D274" s="1" t="s">
        <v>16</v>
      </c>
      <c r="E274" s="1" t="s">
        <v>21</v>
      </c>
      <c r="F274" s="1" t="s">
        <v>229</v>
      </c>
      <c r="G274" s="9">
        <v>41568</v>
      </c>
      <c r="H274" s="2" t="s">
        <v>237</v>
      </c>
      <c r="I274" s="1">
        <v>2013</v>
      </c>
      <c r="J274" s="1">
        <v>938301789</v>
      </c>
      <c r="K274" s="1">
        <f>_xlfn.DAYS(clean_data[[#This Row],[Ship Date]],clean_data[[#This Row],[Order Date]])</f>
        <v>39</v>
      </c>
      <c r="L274" s="9">
        <v>41607</v>
      </c>
      <c r="M274" s="4">
        <v>3205</v>
      </c>
      <c r="N274" s="13">
        <v>255.28</v>
      </c>
      <c r="O274" s="13">
        <v>159.41999999999999</v>
      </c>
      <c r="P274" s="13">
        <v>818172.4</v>
      </c>
      <c r="Q274" s="13">
        <v>510941.1</v>
      </c>
      <c r="R274" s="13">
        <v>307231.3</v>
      </c>
      <c r="S274" s="54"/>
      <c r="T274" s="54"/>
      <c r="Z274" s="1"/>
      <c r="AA274" s="1"/>
      <c r="XFB274"/>
      <c r="XFC274"/>
    </row>
    <row r="275" spans="2:27 16382:16383" ht="21" customHeight="1">
      <c r="B275" s="10" t="s">
        <v>31</v>
      </c>
      <c r="C275" s="10" t="s">
        <v>99</v>
      </c>
      <c r="D275" s="10" t="s">
        <v>71</v>
      </c>
      <c r="E275" s="10" t="s">
        <v>17</v>
      </c>
      <c r="F275" s="10" t="s">
        <v>232</v>
      </c>
      <c r="G275" s="11">
        <v>41061</v>
      </c>
      <c r="H275" s="12" t="s">
        <v>241</v>
      </c>
      <c r="I275" s="10">
        <v>2012</v>
      </c>
      <c r="J275" s="10">
        <v>668924319</v>
      </c>
      <c r="K275" s="10">
        <f>_xlfn.DAYS(clean_data[[#This Row],[Ship Date]],clean_data[[#This Row],[Order Date]])</f>
        <v>36</v>
      </c>
      <c r="L275" s="11">
        <v>41097</v>
      </c>
      <c r="M275" s="14">
        <v>8426</v>
      </c>
      <c r="N275" s="15">
        <v>154.06</v>
      </c>
      <c r="O275" s="15">
        <v>90.93</v>
      </c>
      <c r="P275" s="15">
        <v>1298109.56</v>
      </c>
      <c r="Q275" s="15">
        <v>766176.18</v>
      </c>
      <c r="R275" s="15">
        <v>531933.38</v>
      </c>
      <c r="S275" s="54"/>
      <c r="T275" s="54"/>
      <c r="Z275" s="1"/>
      <c r="AA275" s="1"/>
      <c r="XFB275"/>
      <c r="XFC275"/>
    </row>
    <row r="276" spans="2:27 16382:16383" ht="21" customHeight="1">
      <c r="B276" s="1" t="s">
        <v>26</v>
      </c>
      <c r="C276" s="1" t="s">
        <v>180</v>
      </c>
      <c r="D276" s="1" t="s">
        <v>36</v>
      </c>
      <c r="E276" s="1" t="s">
        <v>17</v>
      </c>
      <c r="F276" s="1" t="s">
        <v>229</v>
      </c>
      <c r="G276" s="9">
        <v>40459</v>
      </c>
      <c r="H276" s="2" t="s">
        <v>237</v>
      </c>
      <c r="I276" s="1">
        <v>2010</v>
      </c>
      <c r="J276" s="1">
        <v>282171666</v>
      </c>
      <c r="K276" s="1">
        <f>_xlfn.DAYS(clean_data[[#This Row],[Ship Date]],clean_data[[#This Row],[Order Date]])</f>
        <v>38</v>
      </c>
      <c r="L276" s="9">
        <v>40497</v>
      </c>
      <c r="M276" s="4">
        <v>9721</v>
      </c>
      <c r="N276" s="13">
        <v>109.28</v>
      </c>
      <c r="O276" s="13">
        <v>35.840000000000003</v>
      </c>
      <c r="P276" s="13">
        <v>1062310.8799999999</v>
      </c>
      <c r="Q276" s="13">
        <v>348400.64000000001</v>
      </c>
      <c r="R276" s="13">
        <v>713910.24</v>
      </c>
      <c r="S276" s="54"/>
      <c r="T276" s="54"/>
      <c r="Z276" s="1"/>
      <c r="AA276" s="1"/>
      <c r="XFB276"/>
      <c r="XFC276"/>
    </row>
    <row r="277" spans="2:27 16382:16383" ht="21" customHeight="1">
      <c r="B277" s="10" t="s">
        <v>23</v>
      </c>
      <c r="C277" s="10" t="s">
        <v>181</v>
      </c>
      <c r="D277" s="10" t="s">
        <v>33</v>
      </c>
      <c r="E277" s="10" t="s">
        <v>17</v>
      </c>
      <c r="F277" s="10" t="s">
        <v>229</v>
      </c>
      <c r="G277" s="11">
        <v>40599</v>
      </c>
      <c r="H277" s="12" t="s">
        <v>242</v>
      </c>
      <c r="I277" s="10">
        <v>2011</v>
      </c>
      <c r="J277" s="10">
        <v>309342658</v>
      </c>
      <c r="K277" s="10">
        <f>_xlfn.DAYS(clean_data[[#This Row],[Ship Date]],clean_data[[#This Row],[Order Date]])</f>
        <v>31</v>
      </c>
      <c r="L277" s="11">
        <v>40630</v>
      </c>
      <c r="M277" s="14">
        <v>222</v>
      </c>
      <c r="N277" s="15">
        <v>81.73</v>
      </c>
      <c r="O277" s="15">
        <v>56.67</v>
      </c>
      <c r="P277" s="15">
        <v>18144.060000000001</v>
      </c>
      <c r="Q277" s="15">
        <v>12580.74</v>
      </c>
      <c r="R277" s="15">
        <v>5563.32</v>
      </c>
      <c r="S277" s="54"/>
      <c r="T277" s="54"/>
      <c r="Z277" s="1"/>
      <c r="AA277" s="1"/>
      <c r="XFB277"/>
      <c r="XFC277"/>
    </row>
    <row r="278" spans="2:27 16382:16383" ht="21" customHeight="1">
      <c r="B278" s="1" t="s">
        <v>40</v>
      </c>
      <c r="C278" s="1" t="s">
        <v>244</v>
      </c>
      <c r="D278" s="1" t="s">
        <v>45</v>
      </c>
      <c r="E278" s="1" t="s">
        <v>17</v>
      </c>
      <c r="F278" s="1" t="s">
        <v>235</v>
      </c>
      <c r="G278" s="9">
        <v>42709</v>
      </c>
      <c r="H278" s="2" t="s">
        <v>228</v>
      </c>
      <c r="I278" s="1">
        <v>2016</v>
      </c>
      <c r="J278" s="1">
        <v>902048623</v>
      </c>
      <c r="K278" s="1">
        <f>_xlfn.DAYS(clean_data[[#This Row],[Ship Date]],clean_data[[#This Row],[Order Date]])</f>
        <v>15</v>
      </c>
      <c r="L278" s="9">
        <v>42724</v>
      </c>
      <c r="M278" s="4">
        <v>5088</v>
      </c>
      <c r="N278" s="13">
        <v>437.2</v>
      </c>
      <c r="O278" s="13">
        <v>263.33</v>
      </c>
      <c r="P278" s="13">
        <v>2224473.6</v>
      </c>
      <c r="Q278" s="13">
        <v>1339823.04</v>
      </c>
      <c r="R278" s="13">
        <v>884650.56</v>
      </c>
      <c r="S278" s="54"/>
      <c r="T278" s="54"/>
      <c r="Z278" s="1"/>
      <c r="AA278" s="1"/>
      <c r="XFB278"/>
      <c r="XFC278"/>
    </row>
    <row r="279" spans="2:27 16382:16383" ht="21" customHeight="1">
      <c r="B279" s="10" t="s">
        <v>31</v>
      </c>
      <c r="C279" s="10" t="s">
        <v>177</v>
      </c>
      <c r="D279" s="10" t="s">
        <v>36</v>
      </c>
      <c r="E279" s="10" t="s">
        <v>17</v>
      </c>
      <c r="F279" s="10" t="s">
        <v>235</v>
      </c>
      <c r="G279" s="11">
        <v>41492</v>
      </c>
      <c r="H279" s="12" t="s">
        <v>238</v>
      </c>
      <c r="I279" s="10">
        <v>2013</v>
      </c>
      <c r="J279" s="10">
        <v>482213389</v>
      </c>
      <c r="K279" s="10">
        <f>_xlfn.DAYS(clean_data[[#This Row],[Ship Date]],clean_data[[#This Row],[Order Date]])</f>
        <v>28</v>
      </c>
      <c r="L279" s="11">
        <v>41520</v>
      </c>
      <c r="M279" s="14">
        <v>6513</v>
      </c>
      <c r="N279" s="15">
        <v>109.28</v>
      </c>
      <c r="O279" s="15">
        <v>35.840000000000003</v>
      </c>
      <c r="P279" s="15">
        <v>711740.64</v>
      </c>
      <c r="Q279" s="15">
        <v>233425.92000000001</v>
      </c>
      <c r="R279" s="15">
        <v>478314.72</v>
      </c>
      <c r="S279" s="54"/>
      <c r="T279" s="54"/>
      <c r="Z279" s="1"/>
      <c r="AA279" s="1"/>
      <c r="XFB279"/>
      <c r="XFC279"/>
    </row>
    <row r="280" spans="2:27 16382:16383" ht="21" customHeight="1">
      <c r="B280" s="1" t="s">
        <v>14</v>
      </c>
      <c r="C280" s="1" t="s">
        <v>62</v>
      </c>
      <c r="D280" s="1" t="s">
        <v>71</v>
      </c>
      <c r="E280" s="1" t="s">
        <v>21</v>
      </c>
      <c r="F280" s="1" t="s">
        <v>229</v>
      </c>
      <c r="G280" s="9">
        <v>40336</v>
      </c>
      <c r="H280" s="2" t="s">
        <v>241</v>
      </c>
      <c r="I280" s="1">
        <v>2010</v>
      </c>
      <c r="J280" s="1">
        <v>692073285</v>
      </c>
      <c r="K280" s="1">
        <f>_xlfn.DAYS(clean_data[[#This Row],[Ship Date]],clean_data[[#This Row],[Order Date]])</f>
        <v>21</v>
      </c>
      <c r="L280" s="9">
        <v>40357</v>
      </c>
      <c r="M280" s="4">
        <v>8719</v>
      </c>
      <c r="N280" s="13">
        <v>154.06</v>
      </c>
      <c r="O280" s="13">
        <v>90.93</v>
      </c>
      <c r="P280" s="13">
        <v>1343249.14</v>
      </c>
      <c r="Q280" s="13">
        <v>792818.67</v>
      </c>
      <c r="R280" s="13">
        <v>550430.47</v>
      </c>
      <c r="S280" s="54"/>
      <c r="T280" s="54"/>
      <c r="Z280" s="1"/>
      <c r="AA280" s="1"/>
      <c r="XFB280"/>
      <c r="XFC280"/>
    </row>
    <row r="281" spans="2:27 16382:16383" ht="21" customHeight="1">
      <c r="B281" s="10" t="s">
        <v>34</v>
      </c>
      <c r="C281" s="10" t="s">
        <v>134</v>
      </c>
      <c r="D281" s="10" t="s">
        <v>59</v>
      </c>
      <c r="E281" s="10" t="s">
        <v>17</v>
      </c>
      <c r="F281" s="10" t="s">
        <v>232</v>
      </c>
      <c r="G281" s="11">
        <v>41635</v>
      </c>
      <c r="H281" s="12" t="s">
        <v>228</v>
      </c>
      <c r="I281" s="10">
        <v>2013</v>
      </c>
      <c r="J281" s="10">
        <v>544177138</v>
      </c>
      <c r="K281" s="10">
        <f>_xlfn.DAYS(clean_data[[#This Row],[Ship Date]],clean_data[[#This Row],[Order Date]])</f>
        <v>34</v>
      </c>
      <c r="L281" s="11">
        <v>41669</v>
      </c>
      <c r="M281" s="14">
        <v>2963</v>
      </c>
      <c r="N281" s="15">
        <v>9.33</v>
      </c>
      <c r="O281" s="15">
        <v>6.92</v>
      </c>
      <c r="P281" s="15">
        <v>27644.79</v>
      </c>
      <c r="Q281" s="15">
        <v>20503.96</v>
      </c>
      <c r="R281" s="15">
        <v>7140.83</v>
      </c>
      <c r="S281" s="54"/>
      <c r="T281" s="54"/>
      <c r="Z281" s="1"/>
      <c r="AA281" s="1"/>
      <c r="XFB281"/>
      <c r="XFC281"/>
    </row>
    <row r="282" spans="2:27 16382:16383" ht="21" customHeight="1">
      <c r="B282" s="1" t="s">
        <v>14</v>
      </c>
      <c r="C282" s="1" t="s">
        <v>64</v>
      </c>
      <c r="D282" s="1" t="s">
        <v>71</v>
      </c>
      <c r="E282" s="1" t="s">
        <v>17</v>
      </c>
      <c r="F282" s="1" t="s">
        <v>227</v>
      </c>
      <c r="G282" s="9">
        <v>42641</v>
      </c>
      <c r="H282" s="2" t="s">
        <v>231</v>
      </c>
      <c r="I282" s="1">
        <v>2016</v>
      </c>
      <c r="J282" s="1">
        <v>471386277</v>
      </c>
      <c r="K282" s="1">
        <f>_xlfn.DAYS(clean_data[[#This Row],[Ship Date]],clean_data[[#This Row],[Order Date]])</f>
        <v>19</v>
      </c>
      <c r="L282" s="9">
        <v>42660</v>
      </c>
      <c r="M282" s="4">
        <v>2530</v>
      </c>
      <c r="N282" s="13">
        <v>154.06</v>
      </c>
      <c r="O282" s="13">
        <v>90.93</v>
      </c>
      <c r="P282" s="13">
        <v>389771.8</v>
      </c>
      <c r="Q282" s="13">
        <v>230052.9</v>
      </c>
      <c r="R282" s="13">
        <v>159718.9</v>
      </c>
      <c r="S282" s="54"/>
      <c r="T282" s="54"/>
      <c r="Z282" s="1"/>
      <c r="AA282" s="1"/>
      <c r="XFB282"/>
      <c r="XFC282"/>
    </row>
    <row r="283" spans="2:27 16382:16383" ht="21" customHeight="1">
      <c r="B283" s="10" t="s">
        <v>34</v>
      </c>
      <c r="C283" s="10" t="s">
        <v>182</v>
      </c>
      <c r="D283" s="10" t="s">
        <v>33</v>
      </c>
      <c r="E283" s="10" t="s">
        <v>17</v>
      </c>
      <c r="F283" s="10" t="s">
        <v>232</v>
      </c>
      <c r="G283" s="11">
        <v>42377</v>
      </c>
      <c r="H283" s="12" t="s">
        <v>240</v>
      </c>
      <c r="I283" s="10">
        <v>2016</v>
      </c>
      <c r="J283" s="10">
        <v>976874530</v>
      </c>
      <c r="K283" s="10">
        <f>_xlfn.DAYS(clean_data[[#This Row],[Ship Date]],clean_data[[#This Row],[Order Date]])</f>
        <v>19</v>
      </c>
      <c r="L283" s="11">
        <v>42396</v>
      </c>
      <c r="M283" s="14">
        <v>7737</v>
      </c>
      <c r="N283" s="15">
        <v>81.73</v>
      </c>
      <c r="O283" s="15">
        <v>56.67</v>
      </c>
      <c r="P283" s="15">
        <v>632345.01</v>
      </c>
      <c r="Q283" s="15">
        <v>438455.79</v>
      </c>
      <c r="R283" s="15">
        <v>193889.22</v>
      </c>
      <c r="S283" s="54"/>
      <c r="T283" s="54"/>
      <c r="Z283" s="1"/>
      <c r="AA283" s="1"/>
      <c r="XFB283"/>
      <c r="XFC283"/>
    </row>
    <row r="284" spans="2:27 16382:16383" ht="21" customHeight="1">
      <c r="B284" s="1" t="s">
        <v>23</v>
      </c>
      <c r="C284" s="1" t="s">
        <v>128</v>
      </c>
      <c r="D284" s="1" t="s">
        <v>79</v>
      </c>
      <c r="E284" s="1" t="s">
        <v>21</v>
      </c>
      <c r="F284" s="1" t="s">
        <v>227</v>
      </c>
      <c r="G284" s="9">
        <v>40257</v>
      </c>
      <c r="H284" s="2" t="s">
        <v>236</v>
      </c>
      <c r="I284" s="1">
        <v>2010</v>
      </c>
      <c r="J284" s="1">
        <v>384128224</v>
      </c>
      <c r="K284" s="1">
        <f>_xlfn.DAYS(clean_data[[#This Row],[Ship Date]],clean_data[[#This Row],[Order Date]])</f>
        <v>37</v>
      </c>
      <c r="L284" s="9">
        <v>40294</v>
      </c>
      <c r="M284" s="4">
        <v>933</v>
      </c>
      <c r="N284" s="13">
        <v>668.27</v>
      </c>
      <c r="O284" s="13">
        <v>502.54</v>
      </c>
      <c r="P284" s="13">
        <v>623495.91</v>
      </c>
      <c r="Q284" s="13">
        <v>468869.82</v>
      </c>
      <c r="R284" s="13">
        <v>154626.09</v>
      </c>
      <c r="S284" s="54"/>
      <c r="T284" s="54"/>
      <c r="Z284" s="1"/>
      <c r="AA284" s="1"/>
      <c r="XFB284"/>
      <c r="XFC284"/>
    </row>
    <row r="285" spans="2:27 16382:16383" ht="21" customHeight="1">
      <c r="B285" s="10" t="s">
        <v>40</v>
      </c>
      <c r="C285" s="10" t="s">
        <v>92</v>
      </c>
      <c r="D285" s="10" t="s">
        <v>33</v>
      </c>
      <c r="E285" s="10" t="s">
        <v>17</v>
      </c>
      <c r="F285" s="10" t="s">
        <v>235</v>
      </c>
      <c r="G285" s="11">
        <v>40230</v>
      </c>
      <c r="H285" s="12" t="s">
        <v>242</v>
      </c>
      <c r="I285" s="10">
        <v>2010</v>
      </c>
      <c r="J285" s="10">
        <v>686946189</v>
      </c>
      <c r="K285" s="10">
        <f>_xlfn.DAYS(clean_data[[#This Row],[Ship Date]],clean_data[[#This Row],[Order Date]])</f>
        <v>15</v>
      </c>
      <c r="L285" s="11">
        <v>40245</v>
      </c>
      <c r="M285" s="14">
        <v>1498</v>
      </c>
      <c r="N285" s="15">
        <v>81.73</v>
      </c>
      <c r="O285" s="15">
        <v>56.67</v>
      </c>
      <c r="P285" s="15">
        <v>122431.54</v>
      </c>
      <c r="Q285" s="15">
        <v>84891.66</v>
      </c>
      <c r="R285" s="15">
        <v>37539.879999999997</v>
      </c>
      <c r="S285" s="54"/>
      <c r="T285" s="54"/>
      <c r="Z285" s="1"/>
      <c r="AA285" s="1"/>
      <c r="XFB285"/>
      <c r="XFC285"/>
    </row>
    <row r="286" spans="2:27 16382:16383" ht="21" customHeight="1">
      <c r="B286" s="1" t="s">
        <v>40</v>
      </c>
      <c r="C286" s="1" t="s">
        <v>117</v>
      </c>
      <c r="D286" s="1" t="s">
        <v>20</v>
      </c>
      <c r="E286" s="1" t="s">
        <v>21</v>
      </c>
      <c r="F286" s="1" t="s">
        <v>227</v>
      </c>
      <c r="G286" s="9">
        <v>41104</v>
      </c>
      <c r="H286" s="2" t="s">
        <v>230</v>
      </c>
      <c r="I286" s="1">
        <v>2012</v>
      </c>
      <c r="J286" s="1">
        <v>799439752</v>
      </c>
      <c r="K286" s="1">
        <f>_xlfn.DAYS(clean_data[[#This Row],[Ship Date]],clean_data[[#This Row],[Order Date]])</f>
        <v>10</v>
      </c>
      <c r="L286" s="9">
        <v>41114</v>
      </c>
      <c r="M286" s="4">
        <v>843</v>
      </c>
      <c r="N286" s="13">
        <v>152.58000000000001</v>
      </c>
      <c r="O286" s="13">
        <v>97.44</v>
      </c>
      <c r="P286" s="13">
        <v>128624.94</v>
      </c>
      <c r="Q286" s="13">
        <v>82141.919999999998</v>
      </c>
      <c r="R286" s="13">
        <v>46483.02</v>
      </c>
      <c r="S286" s="54"/>
      <c r="T286" s="54"/>
      <c r="Z286" s="1"/>
      <c r="AA286" s="1"/>
      <c r="XFB286"/>
      <c r="XFC286"/>
    </row>
    <row r="287" spans="2:27 16382:16383" ht="21" customHeight="1">
      <c r="B287" s="10" t="s">
        <v>14</v>
      </c>
      <c r="C287" s="10" t="s">
        <v>246</v>
      </c>
      <c r="D287" s="10" t="s">
        <v>28</v>
      </c>
      <c r="E287" s="10" t="s">
        <v>17</v>
      </c>
      <c r="F287" s="10" t="s">
        <v>227</v>
      </c>
      <c r="G287" s="11">
        <v>40692</v>
      </c>
      <c r="H287" s="12" t="s">
        <v>233</v>
      </c>
      <c r="I287" s="10">
        <v>2011</v>
      </c>
      <c r="J287" s="10">
        <v>606032741</v>
      </c>
      <c r="K287" s="10">
        <f>_xlfn.DAYS(clean_data[[#This Row],[Ship Date]],clean_data[[#This Row],[Order Date]])</f>
        <v>17</v>
      </c>
      <c r="L287" s="11">
        <v>40709</v>
      </c>
      <c r="M287" s="14">
        <v>7410</v>
      </c>
      <c r="N287" s="15">
        <v>205.7</v>
      </c>
      <c r="O287" s="15">
        <v>117.11</v>
      </c>
      <c r="P287" s="15">
        <v>1524237</v>
      </c>
      <c r="Q287" s="15">
        <v>867785.1</v>
      </c>
      <c r="R287" s="15">
        <v>656451.9</v>
      </c>
      <c r="S287" s="54"/>
      <c r="T287" s="54"/>
      <c r="Z287" s="1"/>
      <c r="AA287" s="1"/>
      <c r="XFB287"/>
      <c r="XFC287"/>
    </row>
    <row r="288" spans="2:27 16382:16383" ht="21" customHeight="1">
      <c r="B288" s="1" t="s">
        <v>26</v>
      </c>
      <c r="C288" s="1" t="s">
        <v>176</v>
      </c>
      <c r="D288" s="1" t="s">
        <v>25</v>
      </c>
      <c r="E288" s="1" t="s">
        <v>21</v>
      </c>
      <c r="F288" s="1" t="s">
        <v>235</v>
      </c>
      <c r="G288" s="9">
        <v>42729</v>
      </c>
      <c r="H288" s="2" t="s">
        <v>228</v>
      </c>
      <c r="I288" s="1">
        <v>2016</v>
      </c>
      <c r="J288" s="1">
        <v>511461484</v>
      </c>
      <c r="K288" s="1">
        <f>_xlfn.DAYS(clean_data[[#This Row],[Ship Date]],clean_data[[#This Row],[Order Date]])</f>
        <v>42</v>
      </c>
      <c r="L288" s="9">
        <v>42771</v>
      </c>
      <c r="M288" s="4">
        <v>1674</v>
      </c>
      <c r="N288" s="13">
        <v>47.45</v>
      </c>
      <c r="O288" s="13">
        <v>31.79</v>
      </c>
      <c r="P288" s="13">
        <v>79431.3</v>
      </c>
      <c r="Q288" s="13">
        <v>53216.46</v>
      </c>
      <c r="R288" s="13">
        <v>26214.84</v>
      </c>
      <c r="S288" s="54"/>
      <c r="T288" s="54"/>
      <c r="Z288" s="1"/>
      <c r="AA288" s="1"/>
      <c r="XFB288"/>
      <c r="XFC288"/>
    </row>
    <row r="289" spans="2:27 16382:16383" ht="21" customHeight="1">
      <c r="B289" s="10" t="s">
        <v>23</v>
      </c>
      <c r="C289" s="10" t="s">
        <v>94</v>
      </c>
      <c r="D289" s="10" t="s">
        <v>79</v>
      </c>
      <c r="E289" s="10" t="s">
        <v>21</v>
      </c>
      <c r="F289" s="10" t="s">
        <v>229</v>
      </c>
      <c r="G289" s="11">
        <v>41656</v>
      </c>
      <c r="H289" s="12" t="s">
        <v>240</v>
      </c>
      <c r="I289" s="10">
        <v>2014</v>
      </c>
      <c r="J289" s="10">
        <v>990774810</v>
      </c>
      <c r="K289" s="10">
        <f>_xlfn.DAYS(clean_data[[#This Row],[Ship Date]],clean_data[[#This Row],[Order Date]])</f>
        <v>32</v>
      </c>
      <c r="L289" s="11">
        <v>41688</v>
      </c>
      <c r="M289" s="14">
        <v>1138</v>
      </c>
      <c r="N289" s="15">
        <v>668.27</v>
      </c>
      <c r="O289" s="15">
        <v>502.54</v>
      </c>
      <c r="P289" s="15">
        <v>760491.26</v>
      </c>
      <c r="Q289" s="15">
        <v>571890.52</v>
      </c>
      <c r="R289" s="15">
        <v>188600.74</v>
      </c>
      <c r="S289" s="54"/>
      <c r="T289" s="54"/>
      <c r="Z289" s="1"/>
      <c r="AA289" s="1"/>
      <c r="XFB289"/>
      <c r="XFC289"/>
    </row>
    <row r="290" spans="2:27 16382:16383" ht="21" customHeight="1">
      <c r="B290" s="1" t="s">
        <v>26</v>
      </c>
      <c r="C290" s="1" t="s">
        <v>129</v>
      </c>
      <c r="D290" s="1" t="s">
        <v>20</v>
      </c>
      <c r="E290" s="1" t="s">
        <v>21</v>
      </c>
      <c r="F290" s="1" t="s">
        <v>227</v>
      </c>
      <c r="G290" s="9">
        <v>40604</v>
      </c>
      <c r="H290" s="2" t="s">
        <v>236</v>
      </c>
      <c r="I290" s="1">
        <v>2011</v>
      </c>
      <c r="J290" s="1">
        <v>339334046</v>
      </c>
      <c r="K290" s="1">
        <f>_xlfn.DAYS(clean_data[[#This Row],[Ship Date]],clean_data[[#This Row],[Order Date]])</f>
        <v>45</v>
      </c>
      <c r="L290" s="9">
        <v>40649</v>
      </c>
      <c r="M290" s="4">
        <v>5340</v>
      </c>
      <c r="N290" s="13">
        <v>152.58000000000001</v>
      </c>
      <c r="O290" s="13">
        <v>97.44</v>
      </c>
      <c r="P290" s="13">
        <v>814777.2</v>
      </c>
      <c r="Q290" s="13">
        <v>520329.6</v>
      </c>
      <c r="R290" s="13">
        <v>294447.59999999998</v>
      </c>
      <c r="S290" s="54"/>
      <c r="T290" s="54"/>
      <c r="Z290" s="1"/>
      <c r="AA290" s="1"/>
      <c r="XFB290"/>
      <c r="XFC290"/>
    </row>
    <row r="291" spans="2:27 16382:16383" ht="21" customHeight="1">
      <c r="B291" s="10" t="s">
        <v>40</v>
      </c>
      <c r="C291" s="10" t="s">
        <v>166</v>
      </c>
      <c r="D291" s="10" t="s">
        <v>33</v>
      </c>
      <c r="E291" s="10" t="s">
        <v>21</v>
      </c>
      <c r="F291" s="10" t="s">
        <v>229</v>
      </c>
      <c r="G291" s="11">
        <v>41708</v>
      </c>
      <c r="H291" s="12" t="s">
        <v>236</v>
      </c>
      <c r="I291" s="10">
        <v>2014</v>
      </c>
      <c r="J291" s="10">
        <v>522813022</v>
      </c>
      <c r="K291" s="10">
        <f>_xlfn.DAYS(clean_data[[#This Row],[Ship Date]],clean_data[[#This Row],[Order Date]])</f>
        <v>29</v>
      </c>
      <c r="L291" s="11">
        <v>41737</v>
      </c>
      <c r="M291" s="14">
        <v>846</v>
      </c>
      <c r="N291" s="15">
        <v>81.73</v>
      </c>
      <c r="O291" s="15">
        <v>56.67</v>
      </c>
      <c r="P291" s="15">
        <v>69143.58</v>
      </c>
      <c r="Q291" s="15">
        <v>47942.82</v>
      </c>
      <c r="R291" s="15">
        <v>21200.76</v>
      </c>
      <c r="S291" s="54"/>
      <c r="T291" s="54"/>
      <c r="Z291" s="1"/>
      <c r="AA291" s="1"/>
      <c r="XFB291"/>
      <c r="XFC291"/>
    </row>
    <row r="292" spans="2:27 16382:16383" ht="21" customHeight="1">
      <c r="B292" s="1" t="s">
        <v>40</v>
      </c>
      <c r="C292" s="1" t="s">
        <v>97</v>
      </c>
      <c r="D292" s="1" t="s">
        <v>59</v>
      </c>
      <c r="E292" s="1" t="s">
        <v>21</v>
      </c>
      <c r="F292" s="1" t="s">
        <v>227</v>
      </c>
      <c r="G292" s="9">
        <v>41960</v>
      </c>
      <c r="H292" s="2" t="s">
        <v>234</v>
      </c>
      <c r="I292" s="1">
        <v>2014</v>
      </c>
      <c r="J292" s="1">
        <v>427198064</v>
      </c>
      <c r="K292" s="1">
        <f>_xlfn.DAYS(clean_data[[#This Row],[Ship Date]],clean_data[[#This Row],[Order Date]])</f>
        <v>46</v>
      </c>
      <c r="L292" s="9">
        <v>42006</v>
      </c>
      <c r="M292" s="4">
        <v>6255</v>
      </c>
      <c r="N292" s="13">
        <v>9.33</v>
      </c>
      <c r="O292" s="13">
        <v>6.92</v>
      </c>
      <c r="P292" s="13">
        <v>58359.15</v>
      </c>
      <c r="Q292" s="13">
        <v>43284.6</v>
      </c>
      <c r="R292" s="13">
        <v>15074.55</v>
      </c>
      <c r="S292" s="54"/>
      <c r="T292" s="54"/>
      <c r="Z292" s="1"/>
      <c r="AA292" s="1"/>
      <c r="XFB292"/>
      <c r="XFC292"/>
    </row>
    <row r="293" spans="2:27 16382:16383" ht="21" customHeight="1">
      <c r="B293" s="10" t="s">
        <v>26</v>
      </c>
      <c r="C293" s="10" t="s">
        <v>183</v>
      </c>
      <c r="D293" s="10" t="s">
        <v>25</v>
      </c>
      <c r="E293" s="10" t="s">
        <v>21</v>
      </c>
      <c r="F293" s="10" t="s">
        <v>229</v>
      </c>
      <c r="G293" s="11">
        <v>42889</v>
      </c>
      <c r="H293" s="12" t="s">
        <v>241</v>
      </c>
      <c r="I293" s="10">
        <v>2017</v>
      </c>
      <c r="J293" s="10">
        <v>808788001</v>
      </c>
      <c r="K293" s="10">
        <f>_xlfn.DAYS(clean_data[[#This Row],[Ship Date]],clean_data[[#This Row],[Order Date]])</f>
        <v>42</v>
      </c>
      <c r="L293" s="11">
        <v>42931</v>
      </c>
      <c r="M293" s="14">
        <v>7197</v>
      </c>
      <c r="N293" s="15">
        <v>47.45</v>
      </c>
      <c r="O293" s="15">
        <v>31.79</v>
      </c>
      <c r="P293" s="15">
        <v>341497.65</v>
      </c>
      <c r="Q293" s="15">
        <v>228792.63</v>
      </c>
      <c r="R293" s="15">
        <v>112705.02</v>
      </c>
      <c r="S293" s="54"/>
      <c r="T293" s="54"/>
      <c r="Z293" s="1"/>
      <c r="AA293" s="1"/>
      <c r="XFB293"/>
      <c r="XFC293"/>
    </row>
    <row r="294" spans="2:27 16382:16383" ht="21" customHeight="1">
      <c r="B294" s="1" t="s">
        <v>40</v>
      </c>
      <c r="C294" s="1" t="s">
        <v>184</v>
      </c>
      <c r="D294" s="1" t="s">
        <v>50</v>
      </c>
      <c r="E294" s="1" t="s">
        <v>21</v>
      </c>
      <c r="F294" s="1" t="s">
        <v>232</v>
      </c>
      <c r="G294" s="9">
        <v>40884</v>
      </c>
      <c r="H294" s="2" t="s">
        <v>228</v>
      </c>
      <c r="I294" s="1">
        <v>2011</v>
      </c>
      <c r="J294" s="1">
        <v>244194161</v>
      </c>
      <c r="K294" s="1">
        <f>_xlfn.DAYS(clean_data[[#This Row],[Ship Date]],clean_data[[#This Row],[Order Date]])</f>
        <v>31</v>
      </c>
      <c r="L294" s="9">
        <v>40915</v>
      </c>
      <c r="M294" s="4">
        <v>1334</v>
      </c>
      <c r="N294" s="13">
        <v>421.89</v>
      </c>
      <c r="O294" s="13">
        <v>364.69</v>
      </c>
      <c r="P294" s="13">
        <v>562801.26</v>
      </c>
      <c r="Q294" s="13">
        <v>486496.46</v>
      </c>
      <c r="R294" s="13">
        <v>76304.800000000003</v>
      </c>
      <c r="S294" s="54"/>
      <c r="T294" s="54"/>
      <c r="Z294" s="1"/>
      <c r="AA294" s="1"/>
      <c r="XFB294"/>
      <c r="XFC294"/>
    </row>
    <row r="295" spans="2:27 16382:16383" ht="21" customHeight="1">
      <c r="B295" s="10" t="s">
        <v>14</v>
      </c>
      <c r="C295" s="10" t="s">
        <v>185</v>
      </c>
      <c r="D295" s="10" t="s">
        <v>59</v>
      </c>
      <c r="E295" s="10" t="s">
        <v>21</v>
      </c>
      <c r="F295" s="10" t="s">
        <v>232</v>
      </c>
      <c r="G295" s="11">
        <v>42401</v>
      </c>
      <c r="H295" s="12" t="s">
        <v>242</v>
      </c>
      <c r="I295" s="10">
        <v>2016</v>
      </c>
      <c r="J295" s="10">
        <v>980340373</v>
      </c>
      <c r="K295" s="10">
        <f>_xlfn.DAYS(clean_data[[#This Row],[Ship Date]],clean_data[[#This Row],[Order Date]])</f>
        <v>14</v>
      </c>
      <c r="L295" s="11">
        <v>42415</v>
      </c>
      <c r="M295" s="14">
        <v>3357</v>
      </c>
      <c r="N295" s="15">
        <v>9.33</v>
      </c>
      <c r="O295" s="15">
        <v>6.92</v>
      </c>
      <c r="P295" s="15">
        <v>31320.81</v>
      </c>
      <c r="Q295" s="15">
        <v>23230.44</v>
      </c>
      <c r="R295" s="15">
        <v>8090.37</v>
      </c>
      <c r="S295" s="54"/>
      <c r="T295" s="54"/>
      <c r="Z295" s="1"/>
      <c r="AA295" s="1"/>
      <c r="XFB295"/>
      <c r="XFC295"/>
    </row>
    <row r="296" spans="2:27 16382:16383" ht="21" customHeight="1">
      <c r="B296" s="1" t="s">
        <v>34</v>
      </c>
      <c r="C296" s="1" t="s">
        <v>243</v>
      </c>
      <c r="D296" s="1" t="s">
        <v>25</v>
      </c>
      <c r="E296" s="1" t="s">
        <v>17</v>
      </c>
      <c r="F296" s="1" t="s">
        <v>227</v>
      </c>
      <c r="G296" s="9">
        <v>40457</v>
      </c>
      <c r="H296" s="2" t="s">
        <v>237</v>
      </c>
      <c r="I296" s="1">
        <v>2010</v>
      </c>
      <c r="J296" s="1">
        <v>384462964</v>
      </c>
      <c r="K296" s="1">
        <f>_xlfn.DAYS(clean_data[[#This Row],[Ship Date]],clean_data[[#This Row],[Order Date]])</f>
        <v>4</v>
      </c>
      <c r="L296" s="9">
        <v>40461</v>
      </c>
      <c r="M296" s="4">
        <v>9990</v>
      </c>
      <c r="N296" s="13">
        <v>47.45</v>
      </c>
      <c r="O296" s="13">
        <v>31.79</v>
      </c>
      <c r="P296" s="13">
        <v>474025.5</v>
      </c>
      <c r="Q296" s="13">
        <v>317582.09999999998</v>
      </c>
      <c r="R296" s="13">
        <v>156443.4</v>
      </c>
      <c r="S296" s="54"/>
      <c r="T296" s="54"/>
      <c r="Z296" s="1"/>
      <c r="AA296" s="1"/>
      <c r="XFB296"/>
      <c r="XFC296"/>
    </row>
    <row r="297" spans="2:27 16382:16383" ht="21" customHeight="1">
      <c r="B297" s="10" t="s">
        <v>23</v>
      </c>
      <c r="C297" s="10" t="s">
        <v>82</v>
      </c>
      <c r="D297" s="10" t="s">
        <v>71</v>
      </c>
      <c r="E297" s="10" t="s">
        <v>21</v>
      </c>
      <c r="F297" s="10" t="s">
        <v>229</v>
      </c>
      <c r="G297" s="11">
        <v>40903</v>
      </c>
      <c r="H297" s="12" t="s">
        <v>228</v>
      </c>
      <c r="I297" s="10">
        <v>2011</v>
      </c>
      <c r="J297" s="10">
        <v>394110763</v>
      </c>
      <c r="K297" s="10">
        <f>_xlfn.DAYS(clean_data[[#This Row],[Ship Date]],clean_data[[#This Row],[Order Date]])</f>
        <v>3</v>
      </c>
      <c r="L297" s="11">
        <v>40906</v>
      </c>
      <c r="M297" s="14">
        <v>4988</v>
      </c>
      <c r="N297" s="15">
        <v>154.06</v>
      </c>
      <c r="O297" s="15">
        <v>90.93</v>
      </c>
      <c r="P297" s="15">
        <v>768451.28</v>
      </c>
      <c r="Q297" s="15">
        <v>453558.84</v>
      </c>
      <c r="R297" s="15">
        <v>314892.44</v>
      </c>
      <c r="S297" s="54"/>
      <c r="T297" s="54"/>
      <c r="Z297" s="1"/>
      <c r="AA297" s="1"/>
      <c r="XFB297"/>
      <c r="XFC297"/>
    </row>
    <row r="298" spans="2:27 16382:16383" ht="21" customHeight="1">
      <c r="B298" s="1" t="s">
        <v>34</v>
      </c>
      <c r="C298" s="1" t="s">
        <v>35</v>
      </c>
      <c r="D298" s="1" t="s">
        <v>45</v>
      </c>
      <c r="E298" s="1" t="s">
        <v>17</v>
      </c>
      <c r="F298" s="1" t="s">
        <v>232</v>
      </c>
      <c r="G298" s="9">
        <v>41682</v>
      </c>
      <c r="H298" s="2" t="s">
        <v>242</v>
      </c>
      <c r="I298" s="1">
        <v>2014</v>
      </c>
      <c r="J298" s="1">
        <v>767145097</v>
      </c>
      <c r="K298" s="1">
        <f>_xlfn.DAYS(clean_data[[#This Row],[Ship Date]],clean_data[[#This Row],[Order Date]])</f>
        <v>27</v>
      </c>
      <c r="L298" s="9">
        <v>41709</v>
      </c>
      <c r="M298" s="4">
        <v>4137</v>
      </c>
      <c r="N298" s="13">
        <v>437.2</v>
      </c>
      <c r="O298" s="13">
        <v>263.33</v>
      </c>
      <c r="P298" s="13">
        <v>1808696.4</v>
      </c>
      <c r="Q298" s="13">
        <v>1089396.21</v>
      </c>
      <c r="R298" s="13">
        <v>719300.19</v>
      </c>
      <c r="S298" s="54"/>
      <c r="T298" s="54"/>
      <c r="Z298" s="1"/>
      <c r="AA298" s="1"/>
      <c r="XFB298"/>
      <c r="XFC298"/>
    </row>
    <row r="299" spans="2:27 16382:16383" ht="21" customHeight="1">
      <c r="B299" s="10" t="s">
        <v>40</v>
      </c>
      <c r="C299" s="10" t="s">
        <v>184</v>
      </c>
      <c r="D299" s="10" t="s">
        <v>59</v>
      </c>
      <c r="E299" s="10" t="s">
        <v>17</v>
      </c>
      <c r="F299" s="10" t="s">
        <v>232</v>
      </c>
      <c r="G299" s="11">
        <v>42511</v>
      </c>
      <c r="H299" s="12" t="s">
        <v>233</v>
      </c>
      <c r="I299" s="10">
        <v>2016</v>
      </c>
      <c r="J299" s="10">
        <v>431739795</v>
      </c>
      <c r="K299" s="10">
        <f>_xlfn.DAYS(clean_data[[#This Row],[Ship Date]],clean_data[[#This Row],[Order Date]])</f>
        <v>29</v>
      </c>
      <c r="L299" s="11">
        <v>42540</v>
      </c>
      <c r="M299" s="14">
        <v>254</v>
      </c>
      <c r="N299" s="15">
        <v>9.33</v>
      </c>
      <c r="O299" s="15">
        <v>6.92</v>
      </c>
      <c r="P299" s="15">
        <v>2369.8200000000002</v>
      </c>
      <c r="Q299" s="15">
        <v>1757.68</v>
      </c>
      <c r="R299" s="15">
        <v>612.14</v>
      </c>
      <c r="S299" s="54"/>
      <c r="T299" s="54"/>
      <c r="Z299" s="1"/>
      <c r="AA299" s="1"/>
      <c r="XFB299"/>
      <c r="XFC299"/>
    </row>
    <row r="300" spans="2:27 16382:16383" ht="21" customHeight="1">
      <c r="B300" s="1" t="s">
        <v>26</v>
      </c>
      <c r="C300" s="1" t="s">
        <v>186</v>
      </c>
      <c r="D300" s="1" t="s">
        <v>28</v>
      </c>
      <c r="E300" s="1" t="s">
        <v>17</v>
      </c>
      <c r="F300" s="1" t="s">
        <v>232</v>
      </c>
      <c r="G300" s="9">
        <v>40726</v>
      </c>
      <c r="H300" s="2" t="s">
        <v>230</v>
      </c>
      <c r="I300" s="1">
        <v>2011</v>
      </c>
      <c r="J300" s="1">
        <v>636381185</v>
      </c>
      <c r="K300" s="1">
        <f>_xlfn.DAYS(clean_data[[#This Row],[Ship Date]],clean_data[[#This Row],[Order Date]])</f>
        <v>26</v>
      </c>
      <c r="L300" s="9">
        <v>40752</v>
      </c>
      <c r="M300" s="4">
        <v>8189</v>
      </c>
      <c r="N300" s="13">
        <v>205.7</v>
      </c>
      <c r="O300" s="13">
        <v>117.11</v>
      </c>
      <c r="P300" s="13">
        <v>1684477.3</v>
      </c>
      <c r="Q300" s="13">
        <v>959013.79</v>
      </c>
      <c r="R300" s="13">
        <v>725463.51</v>
      </c>
      <c r="S300" s="54"/>
      <c r="T300" s="54"/>
      <c r="Z300" s="1"/>
      <c r="AA300" s="1"/>
      <c r="XFB300"/>
      <c r="XFC300"/>
    </row>
    <row r="301" spans="2:27 16382:16383" ht="21" customHeight="1">
      <c r="B301" s="10" t="s">
        <v>23</v>
      </c>
      <c r="C301" s="10" t="s">
        <v>147</v>
      </c>
      <c r="D301" s="10" t="s">
        <v>59</v>
      </c>
      <c r="E301" s="10" t="s">
        <v>17</v>
      </c>
      <c r="F301" s="10" t="s">
        <v>229</v>
      </c>
      <c r="G301" s="11">
        <v>40970</v>
      </c>
      <c r="H301" s="12" t="s">
        <v>236</v>
      </c>
      <c r="I301" s="10">
        <v>2012</v>
      </c>
      <c r="J301" s="10">
        <v>899868094</v>
      </c>
      <c r="K301" s="10">
        <f>_xlfn.DAYS(clean_data[[#This Row],[Ship Date]],clean_data[[#This Row],[Order Date]])</f>
        <v>24</v>
      </c>
      <c r="L301" s="11">
        <v>40994</v>
      </c>
      <c r="M301" s="14">
        <v>9821</v>
      </c>
      <c r="N301" s="15">
        <v>9.33</v>
      </c>
      <c r="O301" s="15">
        <v>6.92</v>
      </c>
      <c r="P301" s="15">
        <v>91629.93</v>
      </c>
      <c r="Q301" s="15">
        <v>67961.320000000007</v>
      </c>
      <c r="R301" s="15">
        <v>23668.61</v>
      </c>
      <c r="S301" s="54"/>
      <c r="T301" s="54"/>
      <c r="Z301" s="1"/>
      <c r="AA301" s="1"/>
      <c r="XFB301"/>
      <c r="XFC301"/>
    </row>
    <row r="302" spans="2:27 16382:16383" ht="21" customHeight="1">
      <c r="B302" s="1" t="s">
        <v>23</v>
      </c>
      <c r="C302" s="1" t="s">
        <v>187</v>
      </c>
      <c r="D302" s="1" t="s">
        <v>16</v>
      </c>
      <c r="E302" s="1" t="s">
        <v>21</v>
      </c>
      <c r="F302" s="1" t="s">
        <v>232</v>
      </c>
      <c r="G302" s="9">
        <v>42741</v>
      </c>
      <c r="H302" s="2" t="s">
        <v>240</v>
      </c>
      <c r="I302" s="1">
        <v>2017</v>
      </c>
      <c r="J302" s="1">
        <v>361311852</v>
      </c>
      <c r="K302" s="1">
        <f>_xlfn.DAYS(clean_data[[#This Row],[Ship Date]],clean_data[[#This Row],[Order Date]])</f>
        <v>40</v>
      </c>
      <c r="L302" s="9">
        <v>42781</v>
      </c>
      <c r="M302" s="4">
        <v>9061</v>
      </c>
      <c r="N302" s="13">
        <v>255.28</v>
      </c>
      <c r="O302" s="13">
        <v>159.41999999999999</v>
      </c>
      <c r="P302" s="13">
        <v>2313092.08</v>
      </c>
      <c r="Q302" s="13">
        <v>1444504.62</v>
      </c>
      <c r="R302" s="13">
        <v>868587.46</v>
      </c>
      <c r="S302" s="54"/>
      <c r="T302" s="54"/>
      <c r="Z302" s="1"/>
      <c r="AA302" s="1"/>
      <c r="XFB302"/>
      <c r="XFC302"/>
    </row>
    <row r="303" spans="2:27 16382:16383" ht="21" customHeight="1">
      <c r="B303" s="10" t="s">
        <v>23</v>
      </c>
      <c r="C303" s="10" t="s">
        <v>148</v>
      </c>
      <c r="D303" s="10" t="s">
        <v>25</v>
      </c>
      <c r="E303" s="10" t="s">
        <v>17</v>
      </c>
      <c r="F303" s="10" t="s">
        <v>232</v>
      </c>
      <c r="G303" s="11">
        <v>41779</v>
      </c>
      <c r="H303" s="12" t="s">
        <v>233</v>
      </c>
      <c r="I303" s="10">
        <v>2014</v>
      </c>
      <c r="J303" s="10">
        <v>930136287</v>
      </c>
      <c r="K303" s="10">
        <f>_xlfn.DAYS(clean_data[[#This Row],[Ship Date]],clean_data[[#This Row],[Order Date]])</f>
        <v>32</v>
      </c>
      <c r="L303" s="11">
        <v>41811</v>
      </c>
      <c r="M303" s="14">
        <v>6852</v>
      </c>
      <c r="N303" s="15">
        <v>47.45</v>
      </c>
      <c r="O303" s="15">
        <v>31.79</v>
      </c>
      <c r="P303" s="15">
        <v>325127.40000000002</v>
      </c>
      <c r="Q303" s="15">
        <v>217825.08</v>
      </c>
      <c r="R303" s="15">
        <v>107302.32</v>
      </c>
      <c r="S303" s="54"/>
      <c r="T303" s="54"/>
      <c r="Z303" s="1"/>
      <c r="AA303" s="1"/>
      <c r="XFB303"/>
      <c r="XFC303"/>
    </row>
    <row r="304" spans="2:27 16382:16383" ht="21" customHeight="1">
      <c r="B304" s="1" t="s">
        <v>14</v>
      </c>
      <c r="C304" s="1" t="s">
        <v>47</v>
      </c>
      <c r="D304" s="1" t="s">
        <v>28</v>
      </c>
      <c r="E304" s="1" t="s">
        <v>17</v>
      </c>
      <c r="F304" s="1" t="s">
        <v>232</v>
      </c>
      <c r="G304" s="9">
        <v>42509</v>
      </c>
      <c r="H304" s="2" t="s">
        <v>233</v>
      </c>
      <c r="I304" s="1">
        <v>2016</v>
      </c>
      <c r="J304" s="1">
        <v>536077725</v>
      </c>
      <c r="K304" s="1">
        <f>_xlfn.DAYS(clean_data[[#This Row],[Ship Date]],clean_data[[#This Row],[Order Date]])</f>
        <v>19</v>
      </c>
      <c r="L304" s="9">
        <v>42528</v>
      </c>
      <c r="M304" s="4">
        <v>6167</v>
      </c>
      <c r="N304" s="13">
        <v>205.7</v>
      </c>
      <c r="O304" s="13">
        <v>117.11</v>
      </c>
      <c r="P304" s="13">
        <v>1268551.8999999999</v>
      </c>
      <c r="Q304" s="13">
        <v>722217.37</v>
      </c>
      <c r="R304" s="13">
        <v>546334.53</v>
      </c>
      <c r="S304" s="54"/>
      <c r="T304" s="54"/>
      <c r="Z304" s="1"/>
      <c r="AA304" s="1"/>
      <c r="XFB304"/>
      <c r="XFC304"/>
    </row>
    <row r="305" spans="2:27 16382:16383" ht="21" customHeight="1">
      <c r="B305" s="10" t="s">
        <v>40</v>
      </c>
      <c r="C305" s="10" t="s">
        <v>140</v>
      </c>
      <c r="D305" s="10" t="s">
        <v>20</v>
      </c>
      <c r="E305" s="10" t="s">
        <v>17</v>
      </c>
      <c r="F305" s="10" t="s">
        <v>227</v>
      </c>
      <c r="G305" s="11">
        <v>42831</v>
      </c>
      <c r="H305" s="12" t="s">
        <v>239</v>
      </c>
      <c r="I305" s="10">
        <v>2017</v>
      </c>
      <c r="J305" s="10">
        <v>779184997</v>
      </c>
      <c r="K305" s="10">
        <f>_xlfn.DAYS(clean_data[[#This Row],[Ship Date]],clean_data[[#This Row],[Order Date]])</f>
        <v>11</v>
      </c>
      <c r="L305" s="11">
        <v>42842</v>
      </c>
      <c r="M305" s="14">
        <v>7011</v>
      </c>
      <c r="N305" s="15">
        <v>152.58000000000001</v>
      </c>
      <c r="O305" s="15">
        <v>97.44</v>
      </c>
      <c r="P305" s="15">
        <v>1069738.3799999999</v>
      </c>
      <c r="Q305" s="15">
        <v>683151.84</v>
      </c>
      <c r="R305" s="15">
        <v>386586.54</v>
      </c>
      <c r="S305" s="54"/>
      <c r="T305" s="54"/>
      <c r="Z305" s="1"/>
      <c r="AA305" s="1"/>
      <c r="XFB305"/>
      <c r="XFC305"/>
    </row>
    <row r="306" spans="2:27 16382:16383" ht="21" customHeight="1">
      <c r="B306" s="1" t="s">
        <v>23</v>
      </c>
      <c r="C306" s="1" t="s">
        <v>52</v>
      </c>
      <c r="D306" s="1" t="s">
        <v>45</v>
      </c>
      <c r="E306" s="1" t="s">
        <v>17</v>
      </c>
      <c r="F306" s="1" t="s">
        <v>229</v>
      </c>
      <c r="G306" s="9">
        <v>41034</v>
      </c>
      <c r="H306" s="2" t="s">
        <v>233</v>
      </c>
      <c r="I306" s="1">
        <v>2012</v>
      </c>
      <c r="J306" s="1">
        <v>179819428</v>
      </c>
      <c r="K306" s="1">
        <f>_xlfn.DAYS(clean_data[[#This Row],[Ship Date]],clean_data[[#This Row],[Order Date]])</f>
        <v>28</v>
      </c>
      <c r="L306" s="9">
        <v>41062</v>
      </c>
      <c r="M306" s="4">
        <v>1420</v>
      </c>
      <c r="N306" s="13">
        <v>437.2</v>
      </c>
      <c r="O306" s="13">
        <v>263.33</v>
      </c>
      <c r="P306" s="13">
        <v>620824</v>
      </c>
      <c r="Q306" s="13">
        <v>373928.6</v>
      </c>
      <c r="R306" s="13">
        <v>246895.4</v>
      </c>
      <c r="S306" s="54"/>
      <c r="T306" s="54"/>
      <c r="Z306" s="1"/>
      <c r="AA306" s="1"/>
      <c r="XFB306"/>
      <c r="XFC306"/>
    </row>
    <row r="307" spans="2:27 16382:16383" ht="21" customHeight="1">
      <c r="B307" s="10" t="s">
        <v>26</v>
      </c>
      <c r="C307" s="10" t="s">
        <v>104</v>
      </c>
      <c r="D307" s="10" t="s">
        <v>71</v>
      </c>
      <c r="E307" s="10" t="s">
        <v>17</v>
      </c>
      <c r="F307" s="10" t="s">
        <v>235</v>
      </c>
      <c r="G307" s="11">
        <v>42711</v>
      </c>
      <c r="H307" s="12" t="s">
        <v>228</v>
      </c>
      <c r="I307" s="10">
        <v>2016</v>
      </c>
      <c r="J307" s="10">
        <v>928654849</v>
      </c>
      <c r="K307" s="10">
        <f>_xlfn.DAYS(clean_data[[#This Row],[Ship Date]],clean_data[[#This Row],[Order Date]])</f>
        <v>31</v>
      </c>
      <c r="L307" s="11">
        <v>42742</v>
      </c>
      <c r="M307" s="14">
        <v>8461</v>
      </c>
      <c r="N307" s="15">
        <v>154.06</v>
      </c>
      <c r="O307" s="15">
        <v>90.93</v>
      </c>
      <c r="P307" s="15">
        <v>1303501.6599999999</v>
      </c>
      <c r="Q307" s="15">
        <v>769358.73</v>
      </c>
      <c r="R307" s="15">
        <v>534142.93000000005</v>
      </c>
      <c r="S307" s="54"/>
      <c r="T307" s="54"/>
      <c r="Z307" s="1"/>
      <c r="AA307" s="1"/>
      <c r="XFB307"/>
      <c r="XFC307"/>
    </row>
    <row r="308" spans="2:27 16382:16383" ht="21" customHeight="1">
      <c r="B308" s="1" t="s">
        <v>40</v>
      </c>
      <c r="C308" s="1" t="s">
        <v>188</v>
      </c>
      <c r="D308" s="1" t="s">
        <v>16</v>
      </c>
      <c r="E308" s="1" t="s">
        <v>21</v>
      </c>
      <c r="F308" s="1" t="s">
        <v>235</v>
      </c>
      <c r="G308" s="9">
        <v>42780</v>
      </c>
      <c r="H308" s="2" t="s">
        <v>242</v>
      </c>
      <c r="I308" s="1">
        <v>2017</v>
      </c>
      <c r="J308" s="1">
        <v>336677587</v>
      </c>
      <c r="K308" s="1">
        <f>_xlfn.DAYS(clean_data[[#This Row],[Ship Date]],clean_data[[#This Row],[Order Date]])</f>
        <v>42</v>
      </c>
      <c r="L308" s="9">
        <v>42822</v>
      </c>
      <c r="M308" s="4">
        <v>9234</v>
      </c>
      <c r="N308" s="13">
        <v>255.28</v>
      </c>
      <c r="O308" s="13">
        <v>159.41999999999999</v>
      </c>
      <c r="P308" s="13">
        <v>2357255.52</v>
      </c>
      <c r="Q308" s="13">
        <v>1472084.28</v>
      </c>
      <c r="R308" s="13">
        <v>885171.24</v>
      </c>
      <c r="S308" s="54"/>
      <c r="T308" s="54"/>
      <c r="Z308" s="1"/>
      <c r="AA308" s="1"/>
      <c r="XFB308"/>
      <c r="XFC308"/>
    </row>
    <row r="309" spans="2:27 16382:16383" ht="21" customHeight="1">
      <c r="B309" s="10" t="s">
        <v>34</v>
      </c>
      <c r="C309" s="10" t="s">
        <v>68</v>
      </c>
      <c r="D309" s="10" t="s">
        <v>71</v>
      </c>
      <c r="E309" s="10" t="s">
        <v>17</v>
      </c>
      <c r="F309" s="10" t="s">
        <v>229</v>
      </c>
      <c r="G309" s="11">
        <v>40696</v>
      </c>
      <c r="H309" s="12" t="s">
        <v>241</v>
      </c>
      <c r="I309" s="10">
        <v>2011</v>
      </c>
      <c r="J309" s="10">
        <v>285186469</v>
      </c>
      <c r="K309" s="10">
        <f>_xlfn.DAYS(clean_data[[#This Row],[Ship Date]],clean_data[[#This Row],[Order Date]])</f>
        <v>23</v>
      </c>
      <c r="L309" s="11">
        <v>40719</v>
      </c>
      <c r="M309" s="14">
        <v>1869</v>
      </c>
      <c r="N309" s="15">
        <v>154.06</v>
      </c>
      <c r="O309" s="15">
        <v>90.93</v>
      </c>
      <c r="P309" s="15">
        <v>287938.14</v>
      </c>
      <c r="Q309" s="15">
        <v>169948.17</v>
      </c>
      <c r="R309" s="15">
        <v>117989.97</v>
      </c>
      <c r="S309" s="54"/>
      <c r="T309" s="54"/>
      <c r="Z309" s="1"/>
      <c r="AA309" s="1"/>
      <c r="XFB309"/>
      <c r="XFC309"/>
    </row>
    <row r="310" spans="2:27 16382:16383" ht="21" customHeight="1">
      <c r="B310" s="1" t="s">
        <v>31</v>
      </c>
      <c r="C310" s="1" t="s">
        <v>32</v>
      </c>
      <c r="D310" s="1" t="s">
        <v>16</v>
      </c>
      <c r="E310" s="1" t="s">
        <v>21</v>
      </c>
      <c r="F310" s="1" t="s">
        <v>227</v>
      </c>
      <c r="G310" s="9">
        <v>41835</v>
      </c>
      <c r="H310" s="2" t="s">
        <v>230</v>
      </c>
      <c r="I310" s="1">
        <v>2014</v>
      </c>
      <c r="J310" s="1">
        <v>475792825</v>
      </c>
      <c r="K310" s="1">
        <f>_xlfn.DAYS(clean_data[[#This Row],[Ship Date]],clean_data[[#This Row],[Order Date]])</f>
        <v>50</v>
      </c>
      <c r="L310" s="9">
        <v>41885</v>
      </c>
      <c r="M310" s="4">
        <v>6525</v>
      </c>
      <c r="N310" s="13">
        <v>255.28</v>
      </c>
      <c r="O310" s="13">
        <v>159.41999999999999</v>
      </c>
      <c r="P310" s="13">
        <v>1665702</v>
      </c>
      <c r="Q310" s="13">
        <v>1040215.5</v>
      </c>
      <c r="R310" s="13">
        <v>625486.5</v>
      </c>
      <c r="S310" s="54"/>
      <c r="T310" s="54"/>
      <c r="Z310" s="1"/>
      <c r="AA310" s="1"/>
      <c r="XFB310"/>
      <c r="XFC310"/>
    </row>
    <row r="311" spans="2:27 16382:16383" ht="21" customHeight="1">
      <c r="B311" s="10" t="s">
        <v>31</v>
      </c>
      <c r="C311" s="10" t="s">
        <v>89</v>
      </c>
      <c r="D311" s="10" t="s">
        <v>36</v>
      </c>
      <c r="E311" s="10" t="s">
        <v>21</v>
      </c>
      <c r="F311" s="10" t="s">
        <v>232</v>
      </c>
      <c r="G311" s="11">
        <v>42283</v>
      </c>
      <c r="H311" s="12" t="s">
        <v>237</v>
      </c>
      <c r="I311" s="10">
        <v>2015</v>
      </c>
      <c r="J311" s="10">
        <v>680420482</v>
      </c>
      <c r="K311" s="10">
        <f>_xlfn.DAYS(clean_data[[#This Row],[Ship Date]],clean_data[[#This Row],[Order Date]])</f>
        <v>33</v>
      </c>
      <c r="L311" s="11">
        <v>42316</v>
      </c>
      <c r="M311" s="14">
        <v>396</v>
      </c>
      <c r="N311" s="15">
        <v>109.28</v>
      </c>
      <c r="O311" s="15">
        <v>35.840000000000003</v>
      </c>
      <c r="P311" s="15">
        <v>43274.879999999997</v>
      </c>
      <c r="Q311" s="15">
        <v>14192.64</v>
      </c>
      <c r="R311" s="15">
        <v>29082.240000000002</v>
      </c>
      <c r="S311" s="54"/>
      <c r="T311" s="54"/>
      <c r="Z311" s="1"/>
      <c r="AA311" s="1"/>
      <c r="XFB311"/>
      <c r="XFC311"/>
    </row>
    <row r="312" spans="2:27 16382:16383" ht="21" customHeight="1">
      <c r="B312" s="1" t="s">
        <v>23</v>
      </c>
      <c r="C312" s="1" t="s">
        <v>38</v>
      </c>
      <c r="D312" s="1" t="s">
        <v>59</v>
      </c>
      <c r="E312" s="1" t="s">
        <v>17</v>
      </c>
      <c r="F312" s="1" t="s">
        <v>235</v>
      </c>
      <c r="G312" s="9">
        <v>41279</v>
      </c>
      <c r="H312" s="2" t="s">
        <v>240</v>
      </c>
      <c r="I312" s="1">
        <v>2013</v>
      </c>
      <c r="J312" s="1">
        <v>291305768</v>
      </c>
      <c r="K312" s="1">
        <f>_xlfn.DAYS(clean_data[[#This Row],[Ship Date]],clean_data[[#This Row],[Order Date]])</f>
        <v>1</v>
      </c>
      <c r="L312" s="9">
        <v>41280</v>
      </c>
      <c r="M312" s="4">
        <v>2705</v>
      </c>
      <c r="N312" s="13">
        <v>9.33</v>
      </c>
      <c r="O312" s="13">
        <v>6.92</v>
      </c>
      <c r="P312" s="13">
        <v>25237.65</v>
      </c>
      <c r="Q312" s="13">
        <v>18718.599999999999</v>
      </c>
      <c r="R312" s="13">
        <v>6519.05</v>
      </c>
      <c r="S312" s="54"/>
      <c r="T312" s="54"/>
      <c r="Z312" s="1"/>
      <c r="AA312" s="1"/>
      <c r="XFB312"/>
      <c r="XFC312"/>
    </row>
    <row r="313" spans="2:27 16382:16383" ht="21" customHeight="1">
      <c r="B313" s="10" t="s">
        <v>31</v>
      </c>
      <c r="C313" s="10" t="s">
        <v>100</v>
      </c>
      <c r="D313" s="10" t="s">
        <v>16</v>
      </c>
      <c r="E313" s="10" t="s">
        <v>21</v>
      </c>
      <c r="F313" s="10" t="s">
        <v>232</v>
      </c>
      <c r="G313" s="11">
        <v>42601</v>
      </c>
      <c r="H313" s="12" t="s">
        <v>238</v>
      </c>
      <c r="I313" s="10">
        <v>2016</v>
      </c>
      <c r="J313" s="10">
        <v>570997512</v>
      </c>
      <c r="K313" s="10">
        <f>_xlfn.DAYS(clean_data[[#This Row],[Ship Date]],clean_data[[#This Row],[Order Date]])</f>
        <v>18</v>
      </c>
      <c r="L313" s="11">
        <v>42619</v>
      </c>
      <c r="M313" s="14">
        <v>9707</v>
      </c>
      <c r="N313" s="15">
        <v>255.28</v>
      </c>
      <c r="O313" s="15">
        <v>159.41999999999999</v>
      </c>
      <c r="P313" s="15">
        <v>2478002.96</v>
      </c>
      <c r="Q313" s="15">
        <v>1547489.94</v>
      </c>
      <c r="R313" s="15">
        <v>930513.02</v>
      </c>
      <c r="S313" s="54"/>
      <c r="T313" s="54"/>
      <c r="Z313" s="1"/>
      <c r="AA313" s="1"/>
      <c r="XFB313"/>
      <c r="XFC313"/>
    </row>
    <row r="314" spans="2:27 16382:16383" ht="21" customHeight="1">
      <c r="B314" s="1" t="s">
        <v>23</v>
      </c>
      <c r="C314" s="1" t="s">
        <v>98</v>
      </c>
      <c r="D314" s="1" t="s">
        <v>33</v>
      </c>
      <c r="E314" s="1" t="s">
        <v>17</v>
      </c>
      <c r="F314" s="1" t="s">
        <v>232</v>
      </c>
      <c r="G314" s="9">
        <v>42118</v>
      </c>
      <c r="H314" s="2" t="s">
        <v>239</v>
      </c>
      <c r="I314" s="1">
        <v>2015</v>
      </c>
      <c r="J314" s="1">
        <v>602357041</v>
      </c>
      <c r="K314" s="1">
        <f>_xlfn.DAYS(clean_data[[#This Row],[Ship Date]],clean_data[[#This Row],[Order Date]])</f>
        <v>11</v>
      </c>
      <c r="L314" s="9">
        <v>42129</v>
      </c>
      <c r="M314" s="4">
        <v>9689</v>
      </c>
      <c r="N314" s="13">
        <v>81.73</v>
      </c>
      <c r="O314" s="13">
        <v>56.67</v>
      </c>
      <c r="P314" s="13">
        <v>791881.97</v>
      </c>
      <c r="Q314" s="13">
        <v>549075.63</v>
      </c>
      <c r="R314" s="13">
        <v>242806.34</v>
      </c>
      <c r="S314" s="54"/>
      <c r="T314" s="54"/>
      <c r="Z314" s="1"/>
      <c r="AA314" s="1"/>
      <c r="XFB314"/>
      <c r="XFC314"/>
    </row>
    <row r="315" spans="2:27 16382:16383" ht="21" customHeight="1">
      <c r="B315" s="10" t="s">
        <v>31</v>
      </c>
      <c r="C315" s="10" t="s">
        <v>49</v>
      </c>
      <c r="D315" s="10" t="s">
        <v>50</v>
      </c>
      <c r="E315" s="10" t="s">
        <v>17</v>
      </c>
      <c r="F315" s="10" t="s">
        <v>227</v>
      </c>
      <c r="G315" s="11">
        <v>40235</v>
      </c>
      <c r="H315" s="12" t="s">
        <v>242</v>
      </c>
      <c r="I315" s="10">
        <v>2010</v>
      </c>
      <c r="J315" s="10">
        <v>438558185</v>
      </c>
      <c r="K315" s="10">
        <f>_xlfn.DAYS(clean_data[[#This Row],[Ship Date]],clean_data[[#This Row],[Order Date]])</f>
        <v>47</v>
      </c>
      <c r="L315" s="11">
        <v>40282</v>
      </c>
      <c r="M315" s="14">
        <v>7967</v>
      </c>
      <c r="N315" s="15">
        <v>421.89</v>
      </c>
      <c r="O315" s="15">
        <v>364.69</v>
      </c>
      <c r="P315" s="15">
        <v>3361197.63</v>
      </c>
      <c r="Q315" s="15">
        <v>2905485.23</v>
      </c>
      <c r="R315" s="15">
        <v>455712.4</v>
      </c>
      <c r="S315" s="54"/>
      <c r="T315" s="54"/>
      <c r="Z315" s="1"/>
      <c r="AA315" s="1"/>
      <c r="XFB315"/>
      <c r="XFC315"/>
    </row>
    <row r="316" spans="2:27 16382:16383" ht="21" customHeight="1">
      <c r="B316" s="1" t="s">
        <v>23</v>
      </c>
      <c r="C316" s="1" t="s">
        <v>159</v>
      </c>
      <c r="D316" s="1" t="s">
        <v>20</v>
      </c>
      <c r="E316" s="1" t="s">
        <v>17</v>
      </c>
      <c r="F316" s="1" t="s">
        <v>235</v>
      </c>
      <c r="G316" s="9">
        <v>40514</v>
      </c>
      <c r="H316" s="2" t="s">
        <v>228</v>
      </c>
      <c r="I316" s="1">
        <v>2010</v>
      </c>
      <c r="J316" s="1">
        <v>653087270</v>
      </c>
      <c r="K316" s="1">
        <f>_xlfn.DAYS(clean_data[[#This Row],[Ship Date]],clean_data[[#This Row],[Order Date]])</f>
        <v>5</v>
      </c>
      <c r="L316" s="9">
        <v>40519</v>
      </c>
      <c r="M316" s="4">
        <v>1891</v>
      </c>
      <c r="N316" s="13">
        <v>152.58000000000001</v>
      </c>
      <c r="O316" s="13">
        <v>97.44</v>
      </c>
      <c r="P316" s="13">
        <v>288528.78000000003</v>
      </c>
      <c r="Q316" s="13">
        <v>184259.04</v>
      </c>
      <c r="R316" s="13">
        <v>104269.74</v>
      </c>
      <c r="S316" s="54"/>
      <c r="T316" s="54"/>
      <c r="Z316" s="1"/>
      <c r="AA316" s="1"/>
      <c r="XFB316"/>
      <c r="XFC316"/>
    </row>
    <row r="317" spans="2:27 16382:16383" ht="21" customHeight="1">
      <c r="B317" s="10" t="s">
        <v>34</v>
      </c>
      <c r="C317" s="10" t="s">
        <v>243</v>
      </c>
      <c r="D317" s="10" t="s">
        <v>28</v>
      </c>
      <c r="E317" s="10" t="s">
        <v>21</v>
      </c>
      <c r="F317" s="10" t="s">
        <v>229</v>
      </c>
      <c r="G317" s="11">
        <v>42758</v>
      </c>
      <c r="H317" s="12" t="s">
        <v>240</v>
      </c>
      <c r="I317" s="10">
        <v>2017</v>
      </c>
      <c r="J317" s="10">
        <v>989743125</v>
      </c>
      <c r="K317" s="10">
        <f>_xlfn.DAYS(clean_data[[#This Row],[Ship Date]],clean_data[[#This Row],[Order Date]])</f>
        <v>2</v>
      </c>
      <c r="L317" s="11">
        <v>42760</v>
      </c>
      <c r="M317" s="14">
        <v>5840</v>
      </c>
      <c r="N317" s="15">
        <v>205.7</v>
      </c>
      <c r="O317" s="15">
        <v>117.11</v>
      </c>
      <c r="P317" s="15">
        <v>1201288</v>
      </c>
      <c r="Q317" s="15">
        <v>683922.4</v>
      </c>
      <c r="R317" s="15">
        <v>517365.6</v>
      </c>
      <c r="S317" s="54"/>
      <c r="T317" s="54"/>
      <c r="Z317" s="1"/>
      <c r="AA317" s="1"/>
      <c r="XFB317"/>
      <c r="XFC317"/>
    </row>
    <row r="318" spans="2:27 16382:16383" ht="21" customHeight="1">
      <c r="B318" s="1" t="s">
        <v>23</v>
      </c>
      <c r="C318" s="1" t="s">
        <v>119</v>
      </c>
      <c r="D318" s="1" t="s">
        <v>59</v>
      </c>
      <c r="E318" s="1" t="s">
        <v>21</v>
      </c>
      <c r="F318" s="1" t="s">
        <v>227</v>
      </c>
      <c r="G318" s="9">
        <v>41623</v>
      </c>
      <c r="H318" s="2" t="s">
        <v>228</v>
      </c>
      <c r="I318" s="1">
        <v>2013</v>
      </c>
      <c r="J318" s="1">
        <v>812637078</v>
      </c>
      <c r="K318" s="1">
        <f>_xlfn.DAYS(clean_data[[#This Row],[Ship Date]],clean_data[[#This Row],[Order Date]])</f>
        <v>21</v>
      </c>
      <c r="L318" s="9">
        <v>41644</v>
      </c>
      <c r="M318" s="4">
        <v>6225</v>
      </c>
      <c r="N318" s="13">
        <v>9.33</v>
      </c>
      <c r="O318" s="13">
        <v>6.92</v>
      </c>
      <c r="P318" s="13">
        <v>58079.25</v>
      </c>
      <c r="Q318" s="13">
        <v>43077</v>
      </c>
      <c r="R318" s="13">
        <v>15002.25</v>
      </c>
      <c r="S318" s="54"/>
      <c r="T318" s="54"/>
      <c r="Z318" s="1"/>
      <c r="AA318" s="1"/>
      <c r="XFB318"/>
      <c r="XFC318"/>
    </row>
    <row r="319" spans="2:27 16382:16383" ht="21" customHeight="1">
      <c r="B319" s="10" t="s">
        <v>23</v>
      </c>
      <c r="C319" s="10" t="s">
        <v>178</v>
      </c>
      <c r="D319" s="10" t="s">
        <v>33</v>
      </c>
      <c r="E319" s="10" t="s">
        <v>17</v>
      </c>
      <c r="F319" s="10" t="s">
        <v>232</v>
      </c>
      <c r="G319" s="11">
        <v>41839</v>
      </c>
      <c r="H319" s="12" t="s">
        <v>230</v>
      </c>
      <c r="I319" s="10">
        <v>2014</v>
      </c>
      <c r="J319" s="10">
        <v>456192958</v>
      </c>
      <c r="K319" s="10">
        <f>_xlfn.DAYS(clean_data[[#This Row],[Ship Date]],clean_data[[#This Row],[Order Date]])</f>
        <v>30</v>
      </c>
      <c r="L319" s="11">
        <v>41869</v>
      </c>
      <c r="M319" s="14">
        <v>6489</v>
      </c>
      <c r="N319" s="15">
        <v>81.73</v>
      </c>
      <c r="O319" s="15">
        <v>56.67</v>
      </c>
      <c r="P319" s="15">
        <v>530345.97</v>
      </c>
      <c r="Q319" s="15">
        <v>367731.63</v>
      </c>
      <c r="R319" s="15">
        <v>162614.34</v>
      </c>
      <c r="S319" s="54"/>
      <c r="T319" s="54"/>
      <c r="Z319" s="1"/>
      <c r="AA319" s="1"/>
      <c r="XFB319"/>
      <c r="XFC319"/>
    </row>
    <row r="320" spans="2:27 16382:16383" ht="21" customHeight="1">
      <c r="B320" s="1" t="s">
        <v>31</v>
      </c>
      <c r="C320" s="1" t="s">
        <v>49</v>
      </c>
      <c r="D320" s="1" t="s">
        <v>28</v>
      </c>
      <c r="E320" s="1" t="s">
        <v>17</v>
      </c>
      <c r="F320" s="1" t="s">
        <v>232</v>
      </c>
      <c r="G320" s="9">
        <v>40226</v>
      </c>
      <c r="H320" s="2" t="s">
        <v>242</v>
      </c>
      <c r="I320" s="1">
        <v>2010</v>
      </c>
      <c r="J320" s="1">
        <v>775147092</v>
      </c>
      <c r="K320" s="1">
        <f>_xlfn.DAYS(clean_data[[#This Row],[Ship Date]],clean_data[[#This Row],[Order Date]])</f>
        <v>11</v>
      </c>
      <c r="L320" s="9">
        <v>40237</v>
      </c>
      <c r="M320" s="4">
        <v>2105</v>
      </c>
      <c r="N320" s="13">
        <v>205.7</v>
      </c>
      <c r="O320" s="13">
        <v>117.11</v>
      </c>
      <c r="P320" s="13">
        <v>432998.5</v>
      </c>
      <c r="Q320" s="13">
        <v>246516.55</v>
      </c>
      <c r="R320" s="13">
        <v>186481.95</v>
      </c>
      <c r="S320" s="54"/>
      <c r="T320" s="54"/>
      <c r="Z320" s="1"/>
      <c r="AA320" s="1"/>
      <c r="XFB320"/>
      <c r="XFC320"/>
    </row>
    <row r="321" spans="2:27 16382:16383" ht="21" customHeight="1">
      <c r="B321" s="10" t="s">
        <v>40</v>
      </c>
      <c r="C321" s="10" t="s">
        <v>167</v>
      </c>
      <c r="D321" s="10" t="s">
        <v>79</v>
      </c>
      <c r="E321" s="10" t="s">
        <v>21</v>
      </c>
      <c r="F321" s="10" t="s">
        <v>227</v>
      </c>
      <c r="G321" s="11">
        <v>40905</v>
      </c>
      <c r="H321" s="12" t="s">
        <v>228</v>
      </c>
      <c r="I321" s="10">
        <v>2011</v>
      </c>
      <c r="J321" s="10">
        <v>894548308</v>
      </c>
      <c r="K321" s="10">
        <f>_xlfn.DAYS(clean_data[[#This Row],[Ship Date]],clean_data[[#This Row],[Order Date]])</f>
        <v>36</v>
      </c>
      <c r="L321" s="11">
        <v>40941</v>
      </c>
      <c r="M321" s="14">
        <v>5578</v>
      </c>
      <c r="N321" s="15">
        <v>668.27</v>
      </c>
      <c r="O321" s="15">
        <v>502.54</v>
      </c>
      <c r="P321" s="15">
        <v>3727610.06</v>
      </c>
      <c r="Q321" s="15">
        <v>2803168.12</v>
      </c>
      <c r="R321" s="15">
        <v>924441.94</v>
      </c>
      <c r="S321" s="54"/>
      <c r="T321" s="54"/>
      <c r="Z321" s="1"/>
      <c r="AA321" s="1"/>
      <c r="XFB321"/>
      <c r="XFC321"/>
    </row>
    <row r="322" spans="2:27 16382:16383" ht="21" customHeight="1">
      <c r="B322" s="1" t="s">
        <v>40</v>
      </c>
      <c r="C322" s="1" t="s">
        <v>123</v>
      </c>
      <c r="D322" s="1" t="s">
        <v>45</v>
      </c>
      <c r="E322" s="1" t="s">
        <v>21</v>
      </c>
      <c r="F322" s="1" t="s">
        <v>235</v>
      </c>
      <c r="G322" s="9">
        <v>42858</v>
      </c>
      <c r="H322" s="2" t="s">
        <v>233</v>
      </c>
      <c r="I322" s="1">
        <v>2017</v>
      </c>
      <c r="J322" s="1">
        <v>459757936</v>
      </c>
      <c r="K322" s="1">
        <f>_xlfn.DAYS(clean_data[[#This Row],[Ship Date]],clean_data[[#This Row],[Order Date]])</f>
        <v>38</v>
      </c>
      <c r="L322" s="9">
        <v>42896</v>
      </c>
      <c r="M322" s="4">
        <v>1445</v>
      </c>
      <c r="N322" s="13">
        <v>437.2</v>
      </c>
      <c r="O322" s="13">
        <v>263.33</v>
      </c>
      <c r="P322" s="13">
        <v>631754</v>
      </c>
      <c r="Q322" s="13">
        <v>380511.85</v>
      </c>
      <c r="R322" s="13">
        <v>251242.15</v>
      </c>
      <c r="S322" s="54"/>
      <c r="T322" s="54"/>
      <c r="Z322" s="1"/>
      <c r="AA322" s="1"/>
      <c r="XFB322"/>
      <c r="XFC322"/>
    </row>
    <row r="323" spans="2:27 16382:16383" ht="21" customHeight="1">
      <c r="B323" s="10" t="s">
        <v>23</v>
      </c>
      <c r="C323" s="10" t="s">
        <v>159</v>
      </c>
      <c r="D323" s="10" t="s">
        <v>50</v>
      </c>
      <c r="E323" s="10" t="s">
        <v>21</v>
      </c>
      <c r="F323" s="10" t="s">
        <v>235</v>
      </c>
      <c r="G323" s="11">
        <v>41305</v>
      </c>
      <c r="H323" s="12" t="s">
        <v>240</v>
      </c>
      <c r="I323" s="10">
        <v>2013</v>
      </c>
      <c r="J323" s="10">
        <v>986449801</v>
      </c>
      <c r="K323" s="10">
        <f>_xlfn.DAYS(clean_data[[#This Row],[Ship Date]],clean_data[[#This Row],[Order Date]])</f>
        <v>41</v>
      </c>
      <c r="L323" s="11">
        <v>41346</v>
      </c>
      <c r="M323" s="14">
        <v>1272</v>
      </c>
      <c r="N323" s="15">
        <v>421.89</v>
      </c>
      <c r="O323" s="15">
        <v>364.69</v>
      </c>
      <c r="P323" s="15">
        <v>536644.07999999996</v>
      </c>
      <c r="Q323" s="15">
        <v>463885.68</v>
      </c>
      <c r="R323" s="15">
        <v>72758.399999999994</v>
      </c>
      <c r="S323" s="54"/>
      <c r="T323" s="54"/>
      <c r="Z323" s="1"/>
      <c r="AA323" s="1"/>
      <c r="XFB323"/>
      <c r="XFC323"/>
    </row>
    <row r="324" spans="2:27 16382:16383" ht="21" customHeight="1">
      <c r="B324" s="1" t="s">
        <v>23</v>
      </c>
      <c r="C324" s="1" t="s">
        <v>175</v>
      </c>
      <c r="D324" s="1" t="s">
        <v>45</v>
      </c>
      <c r="E324" s="1" t="s">
        <v>17</v>
      </c>
      <c r="F324" s="1" t="s">
        <v>232</v>
      </c>
      <c r="G324" s="9">
        <v>42919</v>
      </c>
      <c r="H324" s="2" t="s">
        <v>230</v>
      </c>
      <c r="I324" s="1">
        <v>2017</v>
      </c>
      <c r="J324" s="1">
        <v>910610234</v>
      </c>
      <c r="K324" s="1">
        <f>_xlfn.DAYS(clean_data[[#This Row],[Ship Date]],clean_data[[#This Row],[Order Date]])</f>
        <v>28</v>
      </c>
      <c r="L324" s="9">
        <v>42947</v>
      </c>
      <c r="M324" s="4">
        <v>8659</v>
      </c>
      <c r="N324" s="13">
        <v>437.2</v>
      </c>
      <c r="O324" s="13">
        <v>263.33</v>
      </c>
      <c r="P324" s="13">
        <v>3785714.8</v>
      </c>
      <c r="Q324" s="13">
        <v>2280174.4700000002</v>
      </c>
      <c r="R324" s="13">
        <v>1505540.33</v>
      </c>
      <c r="S324" s="54"/>
      <c r="T324" s="54"/>
      <c r="Z324" s="1"/>
      <c r="AA324" s="1"/>
      <c r="XFB324"/>
      <c r="XFC324"/>
    </row>
    <row r="325" spans="2:27 16382:16383" ht="21" customHeight="1">
      <c r="B325" s="10" t="s">
        <v>40</v>
      </c>
      <c r="C325" s="10" t="s">
        <v>156</v>
      </c>
      <c r="D325" s="10" t="s">
        <v>28</v>
      </c>
      <c r="E325" s="10" t="s">
        <v>21</v>
      </c>
      <c r="F325" s="10" t="s">
        <v>235</v>
      </c>
      <c r="G325" s="11">
        <v>42316</v>
      </c>
      <c r="H325" s="12" t="s">
        <v>234</v>
      </c>
      <c r="I325" s="10">
        <v>2015</v>
      </c>
      <c r="J325" s="10">
        <v>538538062</v>
      </c>
      <c r="K325" s="10">
        <f>_xlfn.DAYS(clean_data[[#This Row],[Ship Date]],clean_data[[#This Row],[Order Date]])</f>
        <v>25</v>
      </c>
      <c r="L325" s="11">
        <v>42341</v>
      </c>
      <c r="M325" s="14">
        <v>4235</v>
      </c>
      <c r="N325" s="15">
        <v>205.7</v>
      </c>
      <c r="O325" s="15">
        <v>117.11</v>
      </c>
      <c r="P325" s="15">
        <v>871139.5</v>
      </c>
      <c r="Q325" s="15">
        <v>495960.85</v>
      </c>
      <c r="R325" s="15">
        <v>375178.65</v>
      </c>
      <c r="S325" s="54"/>
      <c r="T325" s="54"/>
      <c r="Z325" s="1"/>
      <c r="AA325" s="1"/>
      <c r="XFB325"/>
      <c r="XFC325"/>
    </row>
    <row r="326" spans="2:27 16382:16383" ht="21" customHeight="1">
      <c r="B326" s="1" t="s">
        <v>23</v>
      </c>
      <c r="C326" s="1" t="s">
        <v>128</v>
      </c>
      <c r="D326" s="1" t="s">
        <v>50</v>
      </c>
      <c r="E326" s="1" t="s">
        <v>17</v>
      </c>
      <c r="F326" s="1" t="s">
        <v>227</v>
      </c>
      <c r="G326" s="9">
        <v>42797</v>
      </c>
      <c r="H326" s="2" t="s">
        <v>236</v>
      </c>
      <c r="I326" s="1">
        <v>2017</v>
      </c>
      <c r="J326" s="1">
        <v>696844613</v>
      </c>
      <c r="K326" s="1">
        <f>_xlfn.DAYS(clean_data[[#This Row],[Ship Date]],clean_data[[#This Row],[Order Date]])</f>
        <v>19</v>
      </c>
      <c r="L326" s="9">
        <v>42816</v>
      </c>
      <c r="M326" s="4">
        <v>661</v>
      </c>
      <c r="N326" s="13">
        <v>421.89</v>
      </c>
      <c r="O326" s="13">
        <v>364.69</v>
      </c>
      <c r="P326" s="13">
        <v>278869.28999999998</v>
      </c>
      <c r="Q326" s="13">
        <v>241060.09</v>
      </c>
      <c r="R326" s="13">
        <v>37809.199999999997</v>
      </c>
      <c r="S326" s="54"/>
      <c r="T326" s="54"/>
      <c r="Z326" s="1"/>
      <c r="AA326" s="1"/>
      <c r="XFB326"/>
      <c r="XFC326"/>
    </row>
    <row r="327" spans="2:27 16382:16383" ht="21" customHeight="1">
      <c r="B327" s="10" t="s">
        <v>31</v>
      </c>
      <c r="C327" s="10" t="s">
        <v>172</v>
      </c>
      <c r="D327" s="10" t="s">
        <v>59</v>
      </c>
      <c r="E327" s="10" t="s">
        <v>17</v>
      </c>
      <c r="F327" s="10" t="s">
        <v>235</v>
      </c>
      <c r="G327" s="11">
        <v>41139</v>
      </c>
      <c r="H327" s="12" t="s">
        <v>238</v>
      </c>
      <c r="I327" s="10">
        <v>2012</v>
      </c>
      <c r="J327" s="10">
        <v>482453715</v>
      </c>
      <c r="K327" s="10">
        <f>_xlfn.DAYS(clean_data[[#This Row],[Ship Date]],clean_data[[#This Row],[Order Date]])</f>
        <v>35</v>
      </c>
      <c r="L327" s="11">
        <v>41174</v>
      </c>
      <c r="M327" s="14">
        <v>7630</v>
      </c>
      <c r="N327" s="15">
        <v>9.33</v>
      </c>
      <c r="O327" s="15">
        <v>6.92</v>
      </c>
      <c r="P327" s="15">
        <v>71187.899999999994</v>
      </c>
      <c r="Q327" s="15">
        <v>52799.6</v>
      </c>
      <c r="R327" s="15">
        <v>18388.3</v>
      </c>
      <c r="S327" s="54"/>
      <c r="T327" s="54"/>
      <c r="Z327" s="1"/>
      <c r="AA327" s="1"/>
      <c r="XFB327"/>
      <c r="XFC327"/>
    </row>
    <row r="328" spans="2:27 16382:16383" ht="21" customHeight="1">
      <c r="B328" s="1" t="s">
        <v>14</v>
      </c>
      <c r="C328" s="1" t="s">
        <v>62</v>
      </c>
      <c r="D328" s="1" t="s">
        <v>43</v>
      </c>
      <c r="E328" s="1" t="s">
        <v>21</v>
      </c>
      <c r="F328" s="1" t="s">
        <v>232</v>
      </c>
      <c r="G328" s="9">
        <v>42805</v>
      </c>
      <c r="H328" s="2" t="s">
        <v>236</v>
      </c>
      <c r="I328" s="1">
        <v>2017</v>
      </c>
      <c r="J328" s="1">
        <v>412601697</v>
      </c>
      <c r="K328" s="1">
        <f>_xlfn.DAYS(clean_data[[#This Row],[Ship Date]],clean_data[[#This Row],[Order Date]])</f>
        <v>12</v>
      </c>
      <c r="L328" s="9">
        <v>42817</v>
      </c>
      <c r="M328" s="4">
        <v>6866</v>
      </c>
      <c r="N328" s="13">
        <v>651.21</v>
      </c>
      <c r="O328" s="13">
        <v>524.96</v>
      </c>
      <c r="P328" s="13">
        <v>4471207.8600000003</v>
      </c>
      <c r="Q328" s="13">
        <v>3604375.36</v>
      </c>
      <c r="R328" s="13">
        <v>866832.5</v>
      </c>
      <c r="S328" s="54"/>
      <c r="T328" s="54"/>
      <c r="Z328" s="1"/>
      <c r="AA328" s="1"/>
      <c r="XFB328"/>
      <c r="XFC328"/>
    </row>
    <row r="329" spans="2:27 16382:16383" ht="21" customHeight="1">
      <c r="B329" s="10" t="s">
        <v>14</v>
      </c>
      <c r="C329" s="10" t="s">
        <v>152</v>
      </c>
      <c r="D329" s="10" t="s">
        <v>50</v>
      </c>
      <c r="E329" s="10" t="s">
        <v>21</v>
      </c>
      <c r="F329" s="10" t="s">
        <v>227</v>
      </c>
      <c r="G329" s="11">
        <v>41199</v>
      </c>
      <c r="H329" s="12" t="s">
        <v>237</v>
      </c>
      <c r="I329" s="10">
        <v>2012</v>
      </c>
      <c r="J329" s="10">
        <v>174837386</v>
      </c>
      <c r="K329" s="10">
        <f>_xlfn.DAYS(clean_data[[#This Row],[Ship Date]],clean_data[[#This Row],[Order Date]])</f>
        <v>28</v>
      </c>
      <c r="L329" s="11">
        <v>41227</v>
      </c>
      <c r="M329" s="14">
        <v>7123</v>
      </c>
      <c r="N329" s="15">
        <v>421.89</v>
      </c>
      <c r="O329" s="15">
        <v>364.69</v>
      </c>
      <c r="P329" s="15">
        <v>3005122.47</v>
      </c>
      <c r="Q329" s="15">
        <v>2597686.87</v>
      </c>
      <c r="R329" s="15">
        <v>407435.6</v>
      </c>
      <c r="S329" s="54"/>
      <c r="T329" s="54"/>
      <c r="Z329" s="1"/>
      <c r="AA329" s="1"/>
      <c r="XFB329"/>
      <c r="XFC329"/>
    </row>
    <row r="330" spans="2:27 16382:16383" ht="21" customHeight="1">
      <c r="B330" s="1" t="s">
        <v>31</v>
      </c>
      <c r="C330" s="1" t="s">
        <v>145</v>
      </c>
      <c r="D330" s="1" t="s">
        <v>33</v>
      </c>
      <c r="E330" s="1" t="s">
        <v>21</v>
      </c>
      <c r="F330" s="1" t="s">
        <v>232</v>
      </c>
      <c r="G330" s="9">
        <v>41181</v>
      </c>
      <c r="H330" s="2" t="s">
        <v>231</v>
      </c>
      <c r="I330" s="1">
        <v>2012</v>
      </c>
      <c r="J330" s="1">
        <v>877022111</v>
      </c>
      <c r="K330" s="1">
        <f>_xlfn.DAYS(clean_data[[#This Row],[Ship Date]],clean_data[[#This Row],[Order Date]])</f>
        <v>22</v>
      </c>
      <c r="L330" s="9">
        <v>41203</v>
      </c>
      <c r="M330" s="4">
        <v>9187</v>
      </c>
      <c r="N330" s="13">
        <v>81.73</v>
      </c>
      <c r="O330" s="13">
        <v>56.67</v>
      </c>
      <c r="P330" s="13">
        <v>750853.51</v>
      </c>
      <c r="Q330" s="13">
        <v>520627.29</v>
      </c>
      <c r="R330" s="13">
        <v>230226.22</v>
      </c>
      <c r="S330" s="54"/>
      <c r="T330" s="54"/>
      <c r="Z330" s="1"/>
      <c r="AA330" s="1"/>
      <c r="XFB330"/>
      <c r="XFC330"/>
    </row>
    <row r="331" spans="2:27 16382:16383" ht="21" customHeight="1">
      <c r="B331" s="10" t="s">
        <v>53</v>
      </c>
      <c r="C331" s="10" t="s">
        <v>142</v>
      </c>
      <c r="D331" s="10" t="s">
        <v>28</v>
      </c>
      <c r="E331" s="10" t="s">
        <v>21</v>
      </c>
      <c r="F331" s="10" t="s">
        <v>227</v>
      </c>
      <c r="G331" s="11">
        <v>41082</v>
      </c>
      <c r="H331" s="12" t="s">
        <v>241</v>
      </c>
      <c r="I331" s="10">
        <v>2012</v>
      </c>
      <c r="J331" s="10">
        <v>997329699</v>
      </c>
      <c r="K331" s="10">
        <f>_xlfn.DAYS(clean_data[[#This Row],[Ship Date]],clean_data[[#This Row],[Order Date]])</f>
        <v>23</v>
      </c>
      <c r="L331" s="11">
        <v>41105</v>
      </c>
      <c r="M331" s="14">
        <v>876</v>
      </c>
      <c r="N331" s="15">
        <v>205.7</v>
      </c>
      <c r="O331" s="15">
        <v>117.11</v>
      </c>
      <c r="P331" s="15">
        <v>180193.2</v>
      </c>
      <c r="Q331" s="15">
        <v>102588.36</v>
      </c>
      <c r="R331" s="15">
        <v>77604.84</v>
      </c>
      <c r="S331" s="54"/>
      <c r="T331" s="54"/>
      <c r="Z331" s="1"/>
      <c r="AA331" s="1"/>
      <c r="XFB331"/>
      <c r="XFC331"/>
    </row>
    <row r="332" spans="2:27 16382:16383" ht="21" customHeight="1">
      <c r="B332" s="1" t="s">
        <v>40</v>
      </c>
      <c r="C332" s="1" t="s">
        <v>169</v>
      </c>
      <c r="D332" s="1" t="s">
        <v>20</v>
      </c>
      <c r="E332" s="1" t="s">
        <v>21</v>
      </c>
      <c r="F332" s="1" t="s">
        <v>227</v>
      </c>
      <c r="G332" s="9">
        <v>42388</v>
      </c>
      <c r="H332" s="2" t="s">
        <v>240</v>
      </c>
      <c r="I332" s="1">
        <v>2016</v>
      </c>
      <c r="J332" s="1">
        <v>434246480</v>
      </c>
      <c r="K332" s="1">
        <f>_xlfn.DAYS(clean_data[[#This Row],[Ship Date]],clean_data[[#This Row],[Order Date]])</f>
        <v>23</v>
      </c>
      <c r="L332" s="9">
        <v>42411</v>
      </c>
      <c r="M332" s="4">
        <v>2038</v>
      </c>
      <c r="N332" s="13">
        <v>152.58000000000001</v>
      </c>
      <c r="O332" s="13">
        <v>97.44</v>
      </c>
      <c r="P332" s="13">
        <v>310958.03999999998</v>
      </c>
      <c r="Q332" s="13">
        <v>198582.72</v>
      </c>
      <c r="R332" s="13">
        <v>112375.32</v>
      </c>
      <c r="S332" s="54"/>
      <c r="T332" s="54"/>
      <c r="Z332" s="1"/>
      <c r="AA332" s="1"/>
      <c r="XFB332"/>
      <c r="XFC332"/>
    </row>
    <row r="333" spans="2:27 16382:16383" ht="21" customHeight="1">
      <c r="B333" s="10" t="s">
        <v>14</v>
      </c>
      <c r="C333" s="10" t="s">
        <v>158</v>
      </c>
      <c r="D333" s="10" t="s">
        <v>28</v>
      </c>
      <c r="E333" s="10" t="s">
        <v>17</v>
      </c>
      <c r="F333" s="10" t="s">
        <v>229</v>
      </c>
      <c r="G333" s="11">
        <v>42828</v>
      </c>
      <c r="H333" s="12" t="s">
        <v>239</v>
      </c>
      <c r="I333" s="10">
        <v>2017</v>
      </c>
      <c r="J333" s="10">
        <v>956571280</v>
      </c>
      <c r="K333" s="10">
        <f>_xlfn.DAYS(clean_data[[#This Row],[Ship Date]],clean_data[[#This Row],[Order Date]])</f>
        <v>2</v>
      </c>
      <c r="L333" s="11">
        <v>42830</v>
      </c>
      <c r="M333" s="14">
        <v>9554</v>
      </c>
      <c r="N333" s="15">
        <v>205.7</v>
      </c>
      <c r="O333" s="15">
        <v>117.11</v>
      </c>
      <c r="P333" s="15">
        <v>1965257.8</v>
      </c>
      <c r="Q333" s="15">
        <v>1118868.94</v>
      </c>
      <c r="R333" s="15">
        <v>846388.86</v>
      </c>
      <c r="S333" s="54"/>
      <c r="T333" s="54"/>
      <c r="Z333" s="1"/>
      <c r="AA333" s="1"/>
      <c r="XFB333"/>
      <c r="XFC333"/>
    </row>
    <row r="334" spans="2:27 16382:16383" ht="21" customHeight="1">
      <c r="B334" s="1" t="s">
        <v>23</v>
      </c>
      <c r="C334" s="1" t="s">
        <v>24</v>
      </c>
      <c r="D334" s="1" t="s">
        <v>33</v>
      </c>
      <c r="E334" s="1" t="s">
        <v>17</v>
      </c>
      <c r="F334" s="1" t="s">
        <v>227</v>
      </c>
      <c r="G334" s="9">
        <v>40516</v>
      </c>
      <c r="H334" s="2" t="s">
        <v>228</v>
      </c>
      <c r="I334" s="1">
        <v>2010</v>
      </c>
      <c r="J334" s="1">
        <v>353415429</v>
      </c>
      <c r="K334" s="1">
        <f>_xlfn.DAYS(clean_data[[#This Row],[Ship Date]],clean_data[[#This Row],[Order Date]])</f>
        <v>4</v>
      </c>
      <c r="L334" s="9">
        <v>40520</v>
      </c>
      <c r="M334" s="4">
        <v>2334</v>
      </c>
      <c r="N334" s="13">
        <v>81.73</v>
      </c>
      <c r="O334" s="13">
        <v>56.67</v>
      </c>
      <c r="P334" s="13">
        <v>190757.82</v>
      </c>
      <c r="Q334" s="13">
        <v>132267.78</v>
      </c>
      <c r="R334" s="13">
        <v>58490.04</v>
      </c>
      <c r="S334" s="54"/>
      <c r="T334" s="54"/>
      <c r="Z334" s="1"/>
      <c r="AA334" s="1"/>
      <c r="XFB334"/>
      <c r="XFC334"/>
    </row>
    <row r="335" spans="2:27 16382:16383" ht="21" customHeight="1">
      <c r="B335" s="10" t="s">
        <v>40</v>
      </c>
      <c r="C335" s="10" t="s">
        <v>189</v>
      </c>
      <c r="D335" s="10" t="s">
        <v>71</v>
      </c>
      <c r="E335" s="10" t="s">
        <v>17</v>
      </c>
      <c r="F335" s="10" t="s">
        <v>235</v>
      </c>
      <c r="G335" s="11">
        <v>40874</v>
      </c>
      <c r="H335" s="12" t="s">
        <v>234</v>
      </c>
      <c r="I335" s="10">
        <v>2011</v>
      </c>
      <c r="J335" s="10">
        <v>984202754</v>
      </c>
      <c r="K335" s="10">
        <f>_xlfn.DAYS(clean_data[[#This Row],[Ship Date]],clean_data[[#This Row],[Order Date]])</f>
        <v>11</v>
      </c>
      <c r="L335" s="11">
        <v>40885</v>
      </c>
      <c r="M335" s="14">
        <v>6321</v>
      </c>
      <c r="N335" s="15">
        <v>154.06</v>
      </c>
      <c r="O335" s="15">
        <v>90.93</v>
      </c>
      <c r="P335" s="15">
        <v>973813.26</v>
      </c>
      <c r="Q335" s="15">
        <v>574768.53</v>
      </c>
      <c r="R335" s="15">
        <v>399044.73</v>
      </c>
      <c r="S335" s="54"/>
      <c r="T335" s="54"/>
      <c r="Z335" s="1"/>
      <c r="AA335" s="1"/>
      <c r="XFB335"/>
      <c r="XFC335"/>
    </row>
    <row r="336" spans="2:27 16382:16383" ht="21" customHeight="1">
      <c r="B336" s="1" t="s">
        <v>40</v>
      </c>
      <c r="C336" s="1" t="s">
        <v>86</v>
      </c>
      <c r="D336" s="1" t="s">
        <v>25</v>
      </c>
      <c r="E336" s="1" t="s">
        <v>21</v>
      </c>
      <c r="F336" s="1" t="s">
        <v>235</v>
      </c>
      <c r="G336" s="9">
        <v>41410</v>
      </c>
      <c r="H336" s="2" t="s">
        <v>233</v>
      </c>
      <c r="I336" s="1">
        <v>2013</v>
      </c>
      <c r="J336" s="1">
        <v>328669583</v>
      </c>
      <c r="K336" s="1">
        <f>_xlfn.DAYS(clean_data[[#This Row],[Ship Date]],clean_data[[#This Row],[Order Date]])</f>
        <v>17</v>
      </c>
      <c r="L336" s="9">
        <v>41427</v>
      </c>
      <c r="M336" s="4">
        <v>9488</v>
      </c>
      <c r="N336" s="13">
        <v>47.45</v>
      </c>
      <c r="O336" s="13">
        <v>31.79</v>
      </c>
      <c r="P336" s="13">
        <v>450205.6</v>
      </c>
      <c r="Q336" s="13">
        <v>301623.52</v>
      </c>
      <c r="R336" s="13">
        <v>148582.07999999999</v>
      </c>
      <c r="S336" s="54"/>
      <c r="T336" s="54"/>
      <c r="Z336" s="1"/>
      <c r="AA336" s="1"/>
      <c r="XFB336"/>
      <c r="XFC336"/>
    </row>
    <row r="337" spans="2:27 16382:16383" ht="21" customHeight="1">
      <c r="B337" s="10" t="s">
        <v>31</v>
      </c>
      <c r="C337" s="10" t="s">
        <v>133</v>
      </c>
      <c r="D337" s="10" t="s">
        <v>45</v>
      </c>
      <c r="E337" s="10" t="s">
        <v>21</v>
      </c>
      <c r="F337" s="10" t="s">
        <v>229</v>
      </c>
      <c r="G337" s="11">
        <v>41410</v>
      </c>
      <c r="H337" s="12" t="s">
        <v>233</v>
      </c>
      <c r="I337" s="10">
        <v>2013</v>
      </c>
      <c r="J337" s="10">
        <v>436864745</v>
      </c>
      <c r="K337" s="10">
        <f>_xlfn.DAYS(clean_data[[#This Row],[Ship Date]],clean_data[[#This Row],[Order Date]])</f>
        <v>6</v>
      </c>
      <c r="L337" s="11">
        <v>41416</v>
      </c>
      <c r="M337" s="14">
        <v>6841</v>
      </c>
      <c r="N337" s="15">
        <v>437.2</v>
      </c>
      <c r="O337" s="15">
        <v>263.33</v>
      </c>
      <c r="P337" s="15">
        <v>2990885.2</v>
      </c>
      <c r="Q337" s="15">
        <v>1801440.53</v>
      </c>
      <c r="R337" s="15">
        <v>1189444.67</v>
      </c>
      <c r="S337" s="54"/>
      <c r="T337" s="54"/>
      <c r="Z337" s="1"/>
      <c r="AA337" s="1"/>
      <c r="XFB337"/>
      <c r="XFC337"/>
    </row>
    <row r="338" spans="2:27 16382:16383" ht="21" customHeight="1">
      <c r="B338" s="1" t="s">
        <v>31</v>
      </c>
      <c r="C338" s="1" t="s">
        <v>248</v>
      </c>
      <c r="D338" s="1" t="s">
        <v>79</v>
      </c>
      <c r="E338" s="1" t="s">
        <v>21</v>
      </c>
      <c r="F338" s="1" t="s">
        <v>227</v>
      </c>
      <c r="G338" s="9">
        <v>40544</v>
      </c>
      <c r="H338" s="2" t="s">
        <v>240</v>
      </c>
      <c r="I338" s="1">
        <v>2011</v>
      </c>
      <c r="J338" s="1">
        <v>279149568</v>
      </c>
      <c r="K338" s="1">
        <f>_xlfn.DAYS(clean_data[[#This Row],[Ship Date]],clean_data[[#This Row],[Order Date]])</f>
        <v>25</v>
      </c>
      <c r="L338" s="9">
        <v>40569</v>
      </c>
      <c r="M338" s="4">
        <v>5415</v>
      </c>
      <c r="N338" s="13">
        <v>668.27</v>
      </c>
      <c r="O338" s="13">
        <v>502.54</v>
      </c>
      <c r="P338" s="13">
        <v>3618682.05</v>
      </c>
      <c r="Q338" s="13">
        <v>2721254.1</v>
      </c>
      <c r="R338" s="13">
        <v>897427.95</v>
      </c>
      <c r="S338" s="54"/>
      <c r="T338" s="54"/>
      <c r="Z338" s="1"/>
      <c r="AA338" s="1"/>
      <c r="XFB338"/>
      <c r="XFC338"/>
    </row>
    <row r="339" spans="2:27 16382:16383" ht="21" customHeight="1">
      <c r="B339" s="10" t="s">
        <v>23</v>
      </c>
      <c r="C339" s="10" t="s">
        <v>191</v>
      </c>
      <c r="D339" s="10" t="s">
        <v>28</v>
      </c>
      <c r="E339" s="10" t="s">
        <v>17</v>
      </c>
      <c r="F339" s="10" t="s">
        <v>235</v>
      </c>
      <c r="G339" s="11">
        <v>40256</v>
      </c>
      <c r="H339" s="12" t="s">
        <v>236</v>
      </c>
      <c r="I339" s="10">
        <v>2010</v>
      </c>
      <c r="J339" s="10">
        <v>696197879</v>
      </c>
      <c r="K339" s="10">
        <f>_xlfn.DAYS(clean_data[[#This Row],[Ship Date]],clean_data[[#This Row],[Order Date]])</f>
        <v>7</v>
      </c>
      <c r="L339" s="11">
        <v>40263</v>
      </c>
      <c r="M339" s="14">
        <v>9278</v>
      </c>
      <c r="N339" s="15">
        <v>205.7</v>
      </c>
      <c r="O339" s="15">
        <v>117.11</v>
      </c>
      <c r="P339" s="15">
        <v>1908484.6</v>
      </c>
      <c r="Q339" s="15">
        <v>1086546.58</v>
      </c>
      <c r="R339" s="15">
        <v>821938.02</v>
      </c>
      <c r="S339" s="54"/>
      <c r="T339" s="54"/>
      <c r="Z339" s="1"/>
      <c r="AA339" s="1"/>
      <c r="XFB339"/>
      <c r="XFC339"/>
    </row>
    <row r="340" spans="2:27 16382:16383" ht="21" customHeight="1">
      <c r="B340" s="1" t="s">
        <v>53</v>
      </c>
      <c r="C340" s="1" t="s">
        <v>142</v>
      </c>
      <c r="D340" s="1" t="s">
        <v>79</v>
      </c>
      <c r="E340" s="1" t="s">
        <v>21</v>
      </c>
      <c r="F340" s="1" t="s">
        <v>227</v>
      </c>
      <c r="G340" s="9">
        <v>42378</v>
      </c>
      <c r="H340" s="2" t="s">
        <v>240</v>
      </c>
      <c r="I340" s="1">
        <v>2016</v>
      </c>
      <c r="J340" s="1">
        <v>348996007</v>
      </c>
      <c r="K340" s="1">
        <f>_xlfn.DAYS(clean_data[[#This Row],[Ship Date]],clean_data[[#This Row],[Order Date]])</f>
        <v>3</v>
      </c>
      <c r="L340" s="9">
        <v>42381</v>
      </c>
      <c r="M340" s="4">
        <v>4529</v>
      </c>
      <c r="N340" s="13">
        <v>668.27</v>
      </c>
      <c r="O340" s="13">
        <v>502.54</v>
      </c>
      <c r="P340" s="13">
        <v>3026594.83</v>
      </c>
      <c r="Q340" s="13">
        <v>2276003.66</v>
      </c>
      <c r="R340" s="13">
        <v>750591.17</v>
      </c>
      <c r="S340" s="54"/>
      <c r="T340" s="54"/>
      <c r="Z340" s="1"/>
      <c r="AA340" s="1"/>
      <c r="XFB340"/>
      <c r="XFC340"/>
    </row>
    <row r="341" spans="2:27 16382:16383" ht="21" customHeight="1">
      <c r="B341" s="10" t="s">
        <v>40</v>
      </c>
      <c r="C341" s="10" t="s">
        <v>170</v>
      </c>
      <c r="D341" s="10" t="s">
        <v>25</v>
      </c>
      <c r="E341" s="10" t="s">
        <v>21</v>
      </c>
      <c r="F341" s="10" t="s">
        <v>232</v>
      </c>
      <c r="G341" s="11">
        <v>42219</v>
      </c>
      <c r="H341" s="12" t="s">
        <v>238</v>
      </c>
      <c r="I341" s="10">
        <v>2015</v>
      </c>
      <c r="J341" s="10">
        <v>668842780</v>
      </c>
      <c r="K341" s="10">
        <f>_xlfn.DAYS(clean_data[[#This Row],[Ship Date]],clean_data[[#This Row],[Order Date]])</f>
        <v>48</v>
      </c>
      <c r="L341" s="11">
        <v>42267</v>
      </c>
      <c r="M341" s="14">
        <v>4297</v>
      </c>
      <c r="N341" s="15">
        <v>47.45</v>
      </c>
      <c r="O341" s="15">
        <v>31.79</v>
      </c>
      <c r="P341" s="15">
        <v>203892.65</v>
      </c>
      <c r="Q341" s="15">
        <v>136601.63</v>
      </c>
      <c r="R341" s="15">
        <v>67291.02</v>
      </c>
      <c r="S341" s="54"/>
      <c r="T341" s="54"/>
      <c r="Z341" s="1"/>
      <c r="AA341" s="1"/>
      <c r="XFB341"/>
      <c r="XFC341"/>
    </row>
    <row r="342" spans="2:27 16382:16383" ht="21" customHeight="1">
      <c r="B342" s="1" t="s">
        <v>23</v>
      </c>
      <c r="C342" s="1" t="s">
        <v>192</v>
      </c>
      <c r="D342" s="1" t="s">
        <v>45</v>
      </c>
      <c r="E342" s="1" t="s">
        <v>17</v>
      </c>
      <c r="F342" s="1" t="s">
        <v>229</v>
      </c>
      <c r="G342" s="9">
        <v>41004</v>
      </c>
      <c r="H342" s="2" t="s">
        <v>239</v>
      </c>
      <c r="I342" s="1">
        <v>2012</v>
      </c>
      <c r="J342" s="1">
        <v>907349526</v>
      </c>
      <c r="K342" s="1">
        <f>_xlfn.DAYS(clean_data[[#This Row],[Ship Date]],clean_data[[#This Row],[Order Date]])</f>
        <v>41</v>
      </c>
      <c r="L342" s="9">
        <v>41045</v>
      </c>
      <c r="M342" s="4">
        <v>3743</v>
      </c>
      <c r="N342" s="13">
        <v>437.2</v>
      </c>
      <c r="O342" s="13">
        <v>263.33</v>
      </c>
      <c r="P342" s="13">
        <v>1636439.6</v>
      </c>
      <c r="Q342" s="13">
        <v>985644.19</v>
      </c>
      <c r="R342" s="13">
        <v>650795.41</v>
      </c>
      <c r="S342" s="54"/>
      <c r="T342" s="54"/>
      <c r="Z342" s="1"/>
      <c r="AA342" s="1"/>
      <c r="XFB342"/>
      <c r="XFC342"/>
    </row>
    <row r="343" spans="2:27 16382:16383" ht="21" customHeight="1">
      <c r="B343" s="10" t="s">
        <v>23</v>
      </c>
      <c r="C343" s="10" t="s">
        <v>112</v>
      </c>
      <c r="D343" s="10" t="s">
        <v>33</v>
      </c>
      <c r="E343" s="10" t="s">
        <v>21</v>
      </c>
      <c r="F343" s="10" t="s">
        <v>229</v>
      </c>
      <c r="G343" s="11">
        <v>41734</v>
      </c>
      <c r="H343" s="12" t="s">
        <v>239</v>
      </c>
      <c r="I343" s="10">
        <v>2014</v>
      </c>
      <c r="J343" s="10">
        <v>386440074</v>
      </c>
      <c r="K343" s="10">
        <f>_xlfn.DAYS(clean_data[[#This Row],[Ship Date]],clean_data[[#This Row],[Order Date]])</f>
        <v>20</v>
      </c>
      <c r="L343" s="11">
        <v>41754</v>
      </c>
      <c r="M343" s="14">
        <v>5060</v>
      </c>
      <c r="N343" s="15">
        <v>81.73</v>
      </c>
      <c r="O343" s="15">
        <v>56.67</v>
      </c>
      <c r="P343" s="15">
        <v>413553.8</v>
      </c>
      <c r="Q343" s="15">
        <v>286750.2</v>
      </c>
      <c r="R343" s="15">
        <v>126803.6</v>
      </c>
      <c r="S343" s="54"/>
      <c r="T343" s="54"/>
      <c r="Z343" s="1"/>
      <c r="AA343" s="1"/>
      <c r="XFB343"/>
      <c r="XFC343"/>
    </row>
    <row r="344" spans="2:27 16382:16383" ht="21" customHeight="1">
      <c r="B344" s="1" t="s">
        <v>40</v>
      </c>
      <c r="C344" s="1" t="s">
        <v>140</v>
      </c>
      <c r="D344" s="1" t="s">
        <v>71</v>
      </c>
      <c r="E344" s="1" t="s">
        <v>21</v>
      </c>
      <c r="F344" s="1" t="s">
        <v>229</v>
      </c>
      <c r="G344" s="9">
        <v>42266</v>
      </c>
      <c r="H344" s="2" t="s">
        <v>231</v>
      </c>
      <c r="I344" s="1">
        <v>2015</v>
      </c>
      <c r="J344" s="1">
        <v>748350751</v>
      </c>
      <c r="K344" s="1">
        <f>_xlfn.DAYS(clean_data[[#This Row],[Ship Date]],clean_data[[#This Row],[Order Date]])</f>
        <v>38</v>
      </c>
      <c r="L344" s="9">
        <v>42304</v>
      </c>
      <c r="M344" s="4">
        <v>2472</v>
      </c>
      <c r="N344" s="13">
        <v>154.06</v>
      </c>
      <c r="O344" s="13">
        <v>90.93</v>
      </c>
      <c r="P344" s="13">
        <v>380836.32</v>
      </c>
      <c r="Q344" s="13">
        <v>224778.96</v>
      </c>
      <c r="R344" s="13">
        <v>156057.35999999999</v>
      </c>
      <c r="S344" s="54"/>
      <c r="T344" s="54"/>
      <c r="Z344" s="1"/>
      <c r="AA344" s="1"/>
      <c r="XFB344"/>
      <c r="XFC344"/>
    </row>
    <row r="345" spans="2:27 16382:16383" ht="21" customHeight="1">
      <c r="B345" s="10" t="s">
        <v>14</v>
      </c>
      <c r="C345" s="10" t="s">
        <v>246</v>
      </c>
      <c r="D345" s="10" t="s">
        <v>33</v>
      </c>
      <c r="E345" s="10" t="s">
        <v>17</v>
      </c>
      <c r="F345" s="10" t="s">
        <v>232</v>
      </c>
      <c r="G345" s="11">
        <v>42228</v>
      </c>
      <c r="H345" s="12" t="s">
        <v>238</v>
      </c>
      <c r="I345" s="10">
        <v>2015</v>
      </c>
      <c r="J345" s="10">
        <v>105630385</v>
      </c>
      <c r="K345" s="10">
        <f>_xlfn.DAYS(clean_data[[#This Row],[Ship Date]],clean_data[[#This Row],[Order Date]])</f>
        <v>34</v>
      </c>
      <c r="L345" s="11">
        <v>42262</v>
      </c>
      <c r="M345" s="14">
        <v>7233</v>
      </c>
      <c r="N345" s="15">
        <v>81.73</v>
      </c>
      <c r="O345" s="15">
        <v>56.67</v>
      </c>
      <c r="P345" s="15">
        <v>591153.09</v>
      </c>
      <c r="Q345" s="15">
        <v>409894.11</v>
      </c>
      <c r="R345" s="15">
        <v>181258.98</v>
      </c>
      <c r="S345" s="54"/>
      <c r="T345" s="54"/>
      <c r="Z345" s="1"/>
      <c r="AA345" s="1"/>
      <c r="XFB345"/>
      <c r="XFC345"/>
    </row>
    <row r="346" spans="2:27 16382:16383" ht="21" customHeight="1">
      <c r="B346" s="1" t="s">
        <v>26</v>
      </c>
      <c r="C346" s="1" t="s">
        <v>30</v>
      </c>
      <c r="D346" s="1" t="s">
        <v>45</v>
      </c>
      <c r="E346" s="1" t="s">
        <v>21</v>
      </c>
      <c r="F346" s="1" t="s">
        <v>232</v>
      </c>
      <c r="G346" s="9">
        <v>41638</v>
      </c>
      <c r="H346" s="2" t="s">
        <v>228</v>
      </c>
      <c r="I346" s="1">
        <v>2013</v>
      </c>
      <c r="J346" s="1">
        <v>691140305</v>
      </c>
      <c r="K346" s="1">
        <f>_xlfn.DAYS(clean_data[[#This Row],[Ship Date]],clean_data[[#This Row],[Order Date]])</f>
        <v>9</v>
      </c>
      <c r="L346" s="9">
        <v>41647</v>
      </c>
      <c r="M346" s="4">
        <v>2630</v>
      </c>
      <c r="N346" s="13">
        <v>437.2</v>
      </c>
      <c r="O346" s="13">
        <v>263.33</v>
      </c>
      <c r="P346" s="13">
        <v>1149836</v>
      </c>
      <c r="Q346" s="13">
        <v>692557.9</v>
      </c>
      <c r="R346" s="13">
        <v>457278.1</v>
      </c>
      <c r="S346" s="54"/>
      <c r="T346" s="54"/>
      <c r="Z346" s="1"/>
      <c r="AA346" s="1"/>
      <c r="XFB346"/>
      <c r="XFC346"/>
    </row>
    <row r="347" spans="2:27 16382:16383" ht="21" customHeight="1">
      <c r="B347" s="10" t="s">
        <v>40</v>
      </c>
      <c r="C347" s="10" t="s">
        <v>167</v>
      </c>
      <c r="D347" s="10" t="s">
        <v>45</v>
      </c>
      <c r="E347" s="10" t="s">
        <v>21</v>
      </c>
      <c r="F347" s="10" t="s">
        <v>235</v>
      </c>
      <c r="G347" s="11">
        <v>42285</v>
      </c>
      <c r="H347" s="12" t="s">
        <v>237</v>
      </c>
      <c r="I347" s="10">
        <v>2015</v>
      </c>
      <c r="J347" s="10">
        <v>308054339</v>
      </c>
      <c r="K347" s="10">
        <f>_xlfn.DAYS(clean_data[[#This Row],[Ship Date]],clean_data[[#This Row],[Order Date]])</f>
        <v>7</v>
      </c>
      <c r="L347" s="11">
        <v>42292</v>
      </c>
      <c r="M347" s="14">
        <v>8980</v>
      </c>
      <c r="N347" s="15">
        <v>437.2</v>
      </c>
      <c r="O347" s="15">
        <v>263.33</v>
      </c>
      <c r="P347" s="15">
        <v>3926056</v>
      </c>
      <c r="Q347" s="15">
        <v>2364703.4</v>
      </c>
      <c r="R347" s="15">
        <v>1561352.6</v>
      </c>
      <c r="S347" s="54"/>
      <c r="T347" s="54"/>
      <c r="Z347" s="1"/>
      <c r="AA347" s="1"/>
      <c r="XFB347"/>
      <c r="XFC347"/>
    </row>
    <row r="348" spans="2:27 16382:16383" ht="21" customHeight="1">
      <c r="B348" s="1" t="s">
        <v>40</v>
      </c>
      <c r="C348" s="1" t="s">
        <v>113</v>
      </c>
      <c r="D348" s="1" t="s">
        <v>59</v>
      </c>
      <c r="E348" s="1" t="s">
        <v>21</v>
      </c>
      <c r="F348" s="1" t="s">
        <v>235</v>
      </c>
      <c r="G348" s="9">
        <v>40815</v>
      </c>
      <c r="H348" s="2" t="s">
        <v>231</v>
      </c>
      <c r="I348" s="1">
        <v>2011</v>
      </c>
      <c r="J348" s="1">
        <v>879858815</v>
      </c>
      <c r="K348" s="1">
        <f>_xlfn.DAYS(clean_data[[#This Row],[Ship Date]],clean_data[[#This Row],[Order Date]])</f>
        <v>31</v>
      </c>
      <c r="L348" s="9">
        <v>40846</v>
      </c>
      <c r="M348" s="4">
        <v>8631</v>
      </c>
      <c r="N348" s="13">
        <v>9.33</v>
      </c>
      <c r="O348" s="13">
        <v>6.92</v>
      </c>
      <c r="P348" s="13">
        <v>80527.23</v>
      </c>
      <c r="Q348" s="13">
        <v>59726.52</v>
      </c>
      <c r="R348" s="13">
        <v>20800.71</v>
      </c>
      <c r="S348" s="54"/>
      <c r="T348" s="54"/>
      <c r="Z348" s="1"/>
      <c r="AA348" s="1"/>
      <c r="XFB348"/>
      <c r="XFC348"/>
    </row>
    <row r="349" spans="2:27 16382:16383" ht="21" customHeight="1">
      <c r="B349" s="10" t="s">
        <v>23</v>
      </c>
      <c r="C349" s="10" t="s">
        <v>80</v>
      </c>
      <c r="D349" s="10" t="s">
        <v>71</v>
      </c>
      <c r="E349" s="10" t="s">
        <v>17</v>
      </c>
      <c r="F349" s="10" t="s">
        <v>235</v>
      </c>
      <c r="G349" s="11">
        <v>41180</v>
      </c>
      <c r="H349" s="12" t="s">
        <v>231</v>
      </c>
      <c r="I349" s="10">
        <v>2012</v>
      </c>
      <c r="J349" s="10">
        <v>800352561</v>
      </c>
      <c r="K349" s="10">
        <f>_xlfn.DAYS(clean_data[[#This Row],[Ship Date]],clean_data[[#This Row],[Order Date]])</f>
        <v>23</v>
      </c>
      <c r="L349" s="11">
        <v>41203</v>
      </c>
      <c r="M349" s="14">
        <v>963</v>
      </c>
      <c r="N349" s="15">
        <v>154.06</v>
      </c>
      <c r="O349" s="15">
        <v>90.93</v>
      </c>
      <c r="P349" s="15">
        <v>148359.78</v>
      </c>
      <c r="Q349" s="15">
        <v>87565.59</v>
      </c>
      <c r="R349" s="15">
        <v>60794.19</v>
      </c>
      <c r="S349" s="54"/>
      <c r="T349" s="54"/>
      <c r="Z349" s="1"/>
      <c r="AA349" s="1"/>
      <c r="XFB349"/>
      <c r="XFC349"/>
    </row>
    <row r="350" spans="2:27 16382:16383" ht="21" customHeight="1">
      <c r="B350" s="1" t="s">
        <v>40</v>
      </c>
      <c r="C350" s="1" t="s">
        <v>193</v>
      </c>
      <c r="D350" s="1" t="s">
        <v>16</v>
      </c>
      <c r="E350" s="1" t="s">
        <v>17</v>
      </c>
      <c r="F350" s="1" t="s">
        <v>232</v>
      </c>
      <c r="G350" s="9">
        <v>42186</v>
      </c>
      <c r="H350" s="2" t="s">
        <v>230</v>
      </c>
      <c r="I350" s="1">
        <v>2015</v>
      </c>
      <c r="J350" s="1">
        <v>783646905</v>
      </c>
      <c r="K350" s="1">
        <f>_xlfn.DAYS(clean_data[[#This Row],[Ship Date]],clean_data[[#This Row],[Order Date]])</f>
        <v>40</v>
      </c>
      <c r="L350" s="9">
        <v>42226</v>
      </c>
      <c r="M350" s="4">
        <v>7388</v>
      </c>
      <c r="N350" s="13">
        <v>255.28</v>
      </c>
      <c r="O350" s="13">
        <v>159.41999999999999</v>
      </c>
      <c r="P350" s="13">
        <v>1886008.64</v>
      </c>
      <c r="Q350" s="13">
        <v>1177794.96</v>
      </c>
      <c r="R350" s="13">
        <v>708213.68</v>
      </c>
      <c r="S350" s="54"/>
      <c r="T350" s="54"/>
      <c r="Z350" s="1"/>
      <c r="AA350" s="1"/>
      <c r="XFB350"/>
      <c r="XFC350"/>
    </row>
    <row r="351" spans="2:27 16382:16383" ht="21" customHeight="1">
      <c r="B351" s="10" t="s">
        <v>23</v>
      </c>
      <c r="C351" s="10" t="s">
        <v>112</v>
      </c>
      <c r="D351" s="10" t="s">
        <v>25</v>
      </c>
      <c r="E351" s="10" t="s">
        <v>21</v>
      </c>
      <c r="F351" s="10" t="s">
        <v>229</v>
      </c>
      <c r="G351" s="11">
        <v>41647</v>
      </c>
      <c r="H351" s="12" t="s">
        <v>240</v>
      </c>
      <c r="I351" s="10">
        <v>2014</v>
      </c>
      <c r="J351" s="10">
        <v>714165675</v>
      </c>
      <c r="K351" s="10">
        <f>_xlfn.DAYS(clean_data[[#This Row],[Ship Date]],clean_data[[#This Row],[Order Date]])</f>
        <v>25</v>
      </c>
      <c r="L351" s="11">
        <v>41672</v>
      </c>
      <c r="M351" s="14">
        <v>6348</v>
      </c>
      <c r="N351" s="15">
        <v>47.45</v>
      </c>
      <c r="O351" s="15">
        <v>31.79</v>
      </c>
      <c r="P351" s="15">
        <v>301212.59999999998</v>
      </c>
      <c r="Q351" s="15">
        <v>201802.92</v>
      </c>
      <c r="R351" s="15">
        <v>99409.68</v>
      </c>
      <c r="S351" s="54"/>
      <c r="T351" s="54"/>
      <c r="Z351" s="1"/>
      <c r="AA351" s="1"/>
      <c r="XFB351"/>
      <c r="XFC351"/>
    </row>
    <row r="352" spans="2:27 16382:16383" ht="21" customHeight="1">
      <c r="B352" s="1" t="s">
        <v>26</v>
      </c>
      <c r="C352" s="1" t="s">
        <v>146</v>
      </c>
      <c r="D352" s="1" t="s">
        <v>50</v>
      </c>
      <c r="E352" s="1" t="s">
        <v>21</v>
      </c>
      <c r="F352" s="1" t="s">
        <v>235</v>
      </c>
      <c r="G352" s="9">
        <v>40532</v>
      </c>
      <c r="H352" s="2" t="s">
        <v>228</v>
      </c>
      <c r="I352" s="1">
        <v>2010</v>
      </c>
      <c r="J352" s="1">
        <v>996645200</v>
      </c>
      <c r="K352" s="1">
        <f>_xlfn.DAYS(clean_data[[#This Row],[Ship Date]],clean_data[[#This Row],[Order Date]])</f>
        <v>38</v>
      </c>
      <c r="L352" s="9">
        <v>40570</v>
      </c>
      <c r="M352" s="4">
        <v>8317</v>
      </c>
      <c r="N352" s="13">
        <v>421.89</v>
      </c>
      <c r="O352" s="13">
        <v>364.69</v>
      </c>
      <c r="P352" s="13">
        <v>3508859.13</v>
      </c>
      <c r="Q352" s="13">
        <v>3033126.73</v>
      </c>
      <c r="R352" s="13">
        <v>475732.4</v>
      </c>
      <c r="S352" s="54"/>
      <c r="T352" s="54"/>
      <c r="Z352" s="1"/>
      <c r="AA352" s="1"/>
      <c r="XFB352"/>
      <c r="XFC352"/>
    </row>
    <row r="353" spans="2:27 16382:16383" ht="21" customHeight="1">
      <c r="B353" s="10" t="s">
        <v>31</v>
      </c>
      <c r="C353" s="10" t="s">
        <v>61</v>
      </c>
      <c r="D353" s="10" t="s">
        <v>43</v>
      </c>
      <c r="E353" s="10" t="s">
        <v>21</v>
      </c>
      <c r="F353" s="10" t="s">
        <v>227</v>
      </c>
      <c r="G353" s="11">
        <v>41580</v>
      </c>
      <c r="H353" s="12" t="s">
        <v>234</v>
      </c>
      <c r="I353" s="10">
        <v>2013</v>
      </c>
      <c r="J353" s="10">
        <v>306134307</v>
      </c>
      <c r="K353" s="10">
        <f>_xlfn.DAYS(clean_data[[#This Row],[Ship Date]],clean_data[[#This Row],[Order Date]])</f>
        <v>22</v>
      </c>
      <c r="L353" s="11">
        <v>41602</v>
      </c>
      <c r="M353" s="14">
        <v>799</v>
      </c>
      <c r="N353" s="15">
        <v>651.21</v>
      </c>
      <c r="O353" s="15">
        <v>524.96</v>
      </c>
      <c r="P353" s="15">
        <v>520316.79</v>
      </c>
      <c r="Q353" s="15">
        <v>419443.04</v>
      </c>
      <c r="R353" s="15">
        <v>100873.75</v>
      </c>
      <c r="S353" s="54"/>
      <c r="T353" s="54"/>
      <c r="Z353" s="1"/>
      <c r="AA353" s="1"/>
      <c r="XFB353"/>
      <c r="XFC353"/>
    </row>
    <row r="354" spans="2:27 16382:16383" ht="21" customHeight="1">
      <c r="B354" s="1" t="s">
        <v>26</v>
      </c>
      <c r="C354" s="1" t="s">
        <v>194</v>
      </c>
      <c r="D354" s="1" t="s">
        <v>20</v>
      </c>
      <c r="E354" s="1" t="s">
        <v>21</v>
      </c>
      <c r="F354" s="1" t="s">
        <v>227</v>
      </c>
      <c r="G354" s="9">
        <v>42389</v>
      </c>
      <c r="H354" s="2" t="s">
        <v>240</v>
      </c>
      <c r="I354" s="1">
        <v>2016</v>
      </c>
      <c r="J354" s="1">
        <v>537994325</v>
      </c>
      <c r="K354" s="1">
        <f>_xlfn.DAYS(clean_data[[#This Row],[Ship Date]],clean_data[[#This Row],[Order Date]])</f>
        <v>39</v>
      </c>
      <c r="L354" s="9">
        <v>42428</v>
      </c>
      <c r="M354" s="4">
        <v>3331</v>
      </c>
      <c r="N354" s="13">
        <v>152.58000000000001</v>
      </c>
      <c r="O354" s="13">
        <v>97.44</v>
      </c>
      <c r="P354" s="13">
        <v>508243.98</v>
      </c>
      <c r="Q354" s="13">
        <v>324572.64</v>
      </c>
      <c r="R354" s="13">
        <v>183671.34</v>
      </c>
      <c r="S354" s="54"/>
      <c r="T354" s="54"/>
      <c r="Z354" s="1"/>
      <c r="AA354" s="1"/>
      <c r="XFB354"/>
      <c r="XFC354"/>
    </row>
    <row r="355" spans="2:27 16382:16383" ht="21" customHeight="1">
      <c r="B355" s="10" t="s">
        <v>26</v>
      </c>
      <c r="C355" s="10" t="s">
        <v>143</v>
      </c>
      <c r="D355" s="10" t="s">
        <v>28</v>
      </c>
      <c r="E355" s="10" t="s">
        <v>17</v>
      </c>
      <c r="F355" s="10" t="s">
        <v>227</v>
      </c>
      <c r="G355" s="11">
        <v>42328</v>
      </c>
      <c r="H355" s="12" t="s">
        <v>234</v>
      </c>
      <c r="I355" s="10">
        <v>2015</v>
      </c>
      <c r="J355" s="10">
        <v>957899081</v>
      </c>
      <c r="K355" s="10">
        <f>_xlfn.DAYS(clean_data[[#This Row],[Ship Date]],clean_data[[#This Row],[Order Date]])</f>
        <v>33</v>
      </c>
      <c r="L355" s="11">
        <v>42361</v>
      </c>
      <c r="M355" s="14">
        <v>2480</v>
      </c>
      <c r="N355" s="15">
        <v>205.7</v>
      </c>
      <c r="O355" s="15">
        <v>117.11</v>
      </c>
      <c r="P355" s="15">
        <v>510136</v>
      </c>
      <c r="Q355" s="15">
        <v>290432.8</v>
      </c>
      <c r="R355" s="15">
        <v>219703.2</v>
      </c>
      <c r="S355" s="54"/>
      <c r="T355" s="54"/>
      <c r="Z355" s="1"/>
      <c r="AA355" s="1"/>
      <c r="XFB355"/>
      <c r="XFC355"/>
    </row>
    <row r="356" spans="2:27 16382:16383" ht="21" customHeight="1">
      <c r="B356" s="1" t="s">
        <v>26</v>
      </c>
      <c r="C356" s="1" t="s">
        <v>164</v>
      </c>
      <c r="D356" s="1" t="s">
        <v>43</v>
      </c>
      <c r="E356" s="1" t="s">
        <v>17</v>
      </c>
      <c r="F356" s="1" t="s">
        <v>227</v>
      </c>
      <c r="G356" s="9">
        <v>41156</v>
      </c>
      <c r="H356" s="2" t="s">
        <v>231</v>
      </c>
      <c r="I356" s="1">
        <v>2012</v>
      </c>
      <c r="J356" s="1">
        <v>451834905</v>
      </c>
      <c r="K356" s="1">
        <f>_xlfn.DAYS(clean_data[[#This Row],[Ship Date]],clean_data[[#This Row],[Order Date]])</f>
        <v>17</v>
      </c>
      <c r="L356" s="9">
        <v>41173</v>
      </c>
      <c r="M356" s="4">
        <v>6844</v>
      </c>
      <c r="N356" s="13">
        <v>651.21</v>
      </c>
      <c r="O356" s="13">
        <v>524.96</v>
      </c>
      <c r="P356" s="13">
        <v>4456881.24</v>
      </c>
      <c r="Q356" s="13">
        <v>3592826.24</v>
      </c>
      <c r="R356" s="13">
        <v>864055</v>
      </c>
      <c r="S356" s="54"/>
      <c r="T356" s="54"/>
      <c r="Z356" s="1"/>
      <c r="AA356" s="1"/>
      <c r="XFB356"/>
      <c r="XFC356"/>
    </row>
    <row r="357" spans="2:27 16382:16383" ht="21" customHeight="1">
      <c r="B357" s="10" t="s">
        <v>40</v>
      </c>
      <c r="C357" s="10" t="s">
        <v>170</v>
      </c>
      <c r="D357" s="10" t="s">
        <v>16</v>
      </c>
      <c r="E357" s="10" t="s">
        <v>17</v>
      </c>
      <c r="F357" s="10" t="s">
        <v>235</v>
      </c>
      <c r="G357" s="11">
        <v>40403</v>
      </c>
      <c r="H357" s="12" t="s">
        <v>238</v>
      </c>
      <c r="I357" s="10">
        <v>2010</v>
      </c>
      <c r="J357" s="10">
        <v>676100623</v>
      </c>
      <c r="K357" s="10">
        <f>_xlfn.DAYS(clean_data[[#This Row],[Ship Date]],clean_data[[#This Row],[Order Date]])</f>
        <v>41</v>
      </c>
      <c r="L357" s="11">
        <v>40444</v>
      </c>
      <c r="M357" s="14">
        <v>2054</v>
      </c>
      <c r="N357" s="15">
        <v>255.28</v>
      </c>
      <c r="O357" s="15">
        <v>159.41999999999999</v>
      </c>
      <c r="P357" s="15">
        <v>524345.12</v>
      </c>
      <c r="Q357" s="15">
        <v>327448.68</v>
      </c>
      <c r="R357" s="15">
        <v>196896.44</v>
      </c>
      <c r="S357" s="54"/>
      <c r="T357" s="54"/>
      <c r="Z357" s="1"/>
      <c r="AA357" s="1"/>
      <c r="XFB357"/>
      <c r="XFC357"/>
    </row>
    <row r="358" spans="2:27 16382:16383" ht="21" customHeight="1">
      <c r="B358" s="1" t="s">
        <v>34</v>
      </c>
      <c r="C358" s="1" t="s">
        <v>66</v>
      </c>
      <c r="D358" s="1" t="s">
        <v>20</v>
      </c>
      <c r="E358" s="1" t="s">
        <v>21</v>
      </c>
      <c r="F358" s="1" t="s">
        <v>227</v>
      </c>
      <c r="G358" s="9">
        <v>41988</v>
      </c>
      <c r="H358" s="2" t="s">
        <v>228</v>
      </c>
      <c r="I358" s="1">
        <v>2014</v>
      </c>
      <c r="J358" s="1">
        <v>207307565</v>
      </c>
      <c r="K358" s="1">
        <f>_xlfn.DAYS(clean_data[[#This Row],[Ship Date]],clean_data[[#This Row],[Order Date]])</f>
        <v>14</v>
      </c>
      <c r="L358" s="9">
        <v>42002</v>
      </c>
      <c r="M358" s="4">
        <v>5770</v>
      </c>
      <c r="N358" s="13">
        <v>152.58000000000001</v>
      </c>
      <c r="O358" s="13">
        <v>97.44</v>
      </c>
      <c r="P358" s="13">
        <v>880386.6</v>
      </c>
      <c r="Q358" s="13">
        <v>562228.80000000005</v>
      </c>
      <c r="R358" s="13">
        <v>318157.8</v>
      </c>
      <c r="S358" s="54"/>
      <c r="T358" s="54"/>
      <c r="Z358" s="1"/>
      <c r="AA358" s="1"/>
      <c r="XFB358"/>
      <c r="XFC358"/>
    </row>
    <row r="359" spans="2:27 16382:16383" ht="21" customHeight="1">
      <c r="B359" s="10" t="s">
        <v>26</v>
      </c>
      <c r="C359" s="10" t="s">
        <v>160</v>
      </c>
      <c r="D359" s="10" t="s">
        <v>16</v>
      </c>
      <c r="E359" s="10" t="s">
        <v>21</v>
      </c>
      <c r="F359" s="10" t="s">
        <v>235</v>
      </c>
      <c r="G359" s="11">
        <v>41303</v>
      </c>
      <c r="H359" s="12" t="s">
        <v>240</v>
      </c>
      <c r="I359" s="10">
        <v>2013</v>
      </c>
      <c r="J359" s="10">
        <v>392379558</v>
      </c>
      <c r="K359" s="10">
        <f>_xlfn.DAYS(clean_data[[#This Row],[Ship Date]],clean_data[[#This Row],[Order Date]])</f>
        <v>39</v>
      </c>
      <c r="L359" s="11">
        <v>41342</v>
      </c>
      <c r="M359" s="14">
        <v>2685</v>
      </c>
      <c r="N359" s="15">
        <v>255.28</v>
      </c>
      <c r="O359" s="15">
        <v>159.41999999999999</v>
      </c>
      <c r="P359" s="15">
        <v>685426.8</v>
      </c>
      <c r="Q359" s="15">
        <v>428042.7</v>
      </c>
      <c r="R359" s="15">
        <v>257384.1</v>
      </c>
      <c r="S359" s="54"/>
      <c r="T359" s="54"/>
      <c r="Z359" s="1"/>
      <c r="AA359" s="1"/>
      <c r="XFB359"/>
      <c r="XFC359"/>
    </row>
    <row r="360" spans="2:27 16382:16383" ht="21" customHeight="1">
      <c r="B360" s="1" t="s">
        <v>34</v>
      </c>
      <c r="C360" s="1" t="s">
        <v>195</v>
      </c>
      <c r="D360" s="1" t="s">
        <v>45</v>
      </c>
      <c r="E360" s="1" t="s">
        <v>17</v>
      </c>
      <c r="F360" s="1" t="s">
        <v>227</v>
      </c>
      <c r="G360" s="9">
        <v>42430</v>
      </c>
      <c r="H360" s="2" t="s">
        <v>236</v>
      </c>
      <c r="I360" s="1">
        <v>2016</v>
      </c>
      <c r="J360" s="1">
        <v>398552930</v>
      </c>
      <c r="K360" s="1">
        <f>_xlfn.DAYS(clean_data[[#This Row],[Ship Date]],clean_data[[#This Row],[Order Date]])</f>
        <v>28</v>
      </c>
      <c r="L360" s="9">
        <v>42458</v>
      </c>
      <c r="M360" s="4">
        <v>9524</v>
      </c>
      <c r="N360" s="13">
        <v>437.2</v>
      </c>
      <c r="O360" s="13">
        <v>263.33</v>
      </c>
      <c r="P360" s="13">
        <v>4163892.8</v>
      </c>
      <c r="Q360" s="13">
        <v>2507954.92</v>
      </c>
      <c r="R360" s="13">
        <v>1655937.88</v>
      </c>
      <c r="S360" s="54"/>
      <c r="T360" s="54"/>
      <c r="Z360" s="1"/>
      <c r="AA360" s="1"/>
      <c r="XFB360"/>
      <c r="XFC360"/>
    </row>
    <row r="361" spans="2:27 16382:16383" ht="21" customHeight="1">
      <c r="B361" s="10" t="s">
        <v>31</v>
      </c>
      <c r="C361" s="10" t="s">
        <v>149</v>
      </c>
      <c r="D361" s="10" t="s">
        <v>43</v>
      </c>
      <c r="E361" s="10" t="s">
        <v>21</v>
      </c>
      <c r="F361" s="10" t="s">
        <v>232</v>
      </c>
      <c r="G361" s="11">
        <v>42922</v>
      </c>
      <c r="H361" s="12" t="s">
        <v>230</v>
      </c>
      <c r="I361" s="10">
        <v>2017</v>
      </c>
      <c r="J361" s="10">
        <v>363376510</v>
      </c>
      <c r="K361" s="10">
        <f>_xlfn.DAYS(clean_data[[#This Row],[Ship Date]],clean_data[[#This Row],[Order Date]])</f>
        <v>35</v>
      </c>
      <c r="L361" s="11">
        <v>42957</v>
      </c>
      <c r="M361" s="14">
        <v>39</v>
      </c>
      <c r="N361" s="15">
        <v>651.21</v>
      </c>
      <c r="O361" s="15">
        <v>524.96</v>
      </c>
      <c r="P361" s="15">
        <v>25397.19</v>
      </c>
      <c r="Q361" s="15">
        <v>20473.439999999999</v>
      </c>
      <c r="R361" s="15">
        <v>4923.75</v>
      </c>
      <c r="S361" s="54"/>
      <c r="T361" s="54"/>
      <c r="Z361" s="1"/>
      <c r="AA361" s="1"/>
      <c r="XFB361"/>
      <c r="XFC361"/>
    </row>
    <row r="362" spans="2:27 16382:16383" ht="21" customHeight="1">
      <c r="B362" s="1" t="s">
        <v>31</v>
      </c>
      <c r="C362" s="1" t="s">
        <v>32</v>
      </c>
      <c r="D362" s="1" t="s">
        <v>71</v>
      </c>
      <c r="E362" s="1" t="s">
        <v>21</v>
      </c>
      <c r="F362" s="1" t="s">
        <v>235</v>
      </c>
      <c r="G362" s="9">
        <v>40723</v>
      </c>
      <c r="H362" s="2" t="s">
        <v>241</v>
      </c>
      <c r="I362" s="1">
        <v>2011</v>
      </c>
      <c r="J362" s="1">
        <v>944711625</v>
      </c>
      <c r="K362" s="1">
        <f>_xlfn.DAYS(clean_data[[#This Row],[Ship Date]],clean_data[[#This Row],[Order Date]])</f>
        <v>24</v>
      </c>
      <c r="L362" s="9">
        <v>40747</v>
      </c>
      <c r="M362" s="4">
        <v>18</v>
      </c>
      <c r="N362" s="13">
        <v>154.06</v>
      </c>
      <c r="O362" s="13">
        <v>90.93</v>
      </c>
      <c r="P362" s="13">
        <v>2773.08</v>
      </c>
      <c r="Q362" s="13">
        <v>1636.74</v>
      </c>
      <c r="R362" s="13">
        <v>1136.3399999999999</v>
      </c>
      <c r="S362" s="54"/>
      <c r="T362" s="54"/>
      <c r="Z362" s="1"/>
      <c r="AA362" s="1"/>
      <c r="XFB362"/>
      <c r="XFC362"/>
    </row>
    <row r="363" spans="2:27 16382:16383" ht="21" customHeight="1">
      <c r="B363" s="10" t="s">
        <v>40</v>
      </c>
      <c r="C363" s="10" t="s">
        <v>123</v>
      </c>
      <c r="D363" s="10" t="s">
        <v>79</v>
      </c>
      <c r="E363" s="10" t="s">
        <v>17</v>
      </c>
      <c r="F363" s="10" t="s">
        <v>229</v>
      </c>
      <c r="G363" s="11">
        <v>41078</v>
      </c>
      <c r="H363" s="12" t="s">
        <v>241</v>
      </c>
      <c r="I363" s="10">
        <v>2012</v>
      </c>
      <c r="J363" s="10">
        <v>170732104</v>
      </c>
      <c r="K363" s="10">
        <f>_xlfn.DAYS(clean_data[[#This Row],[Ship Date]],clean_data[[#This Row],[Order Date]])</f>
        <v>50</v>
      </c>
      <c r="L363" s="11">
        <v>41128</v>
      </c>
      <c r="M363" s="14">
        <v>2279</v>
      </c>
      <c r="N363" s="15">
        <v>668.27</v>
      </c>
      <c r="O363" s="15">
        <v>502.54</v>
      </c>
      <c r="P363" s="15">
        <v>1522987.33</v>
      </c>
      <c r="Q363" s="15">
        <v>1145288.6599999999</v>
      </c>
      <c r="R363" s="15">
        <v>377698.67</v>
      </c>
      <c r="S363" s="54"/>
      <c r="T363" s="54"/>
      <c r="Z363" s="1"/>
      <c r="AA363" s="1"/>
      <c r="XFB363"/>
      <c r="XFC363"/>
    </row>
    <row r="364" spans="2:27 16382:16383" ht="21" customHeight="1">
      <c r="B364" s="1" t="s">
        <v>23</v>
      </c>
      <c r="C364" s="1" t="s">
        <v>196</v>
      </c>
      <c r="D364" s="1" t="s">
        <v>25</v>
      </c>
      <c r="E364" s="1" t="s">
        <v>21</v>
      </c>
      <c r="F364" s="1" t="s">
        <v>232</v>
      </c>
      <c r="G364" s="9">
        <v>41327</v>
      </c>
      <c r="H364" s="2" t="s">
        <v>242</v>
      </c>
      <c r="I364" s="1">
        <v>2013</v>
      </c>
      <c r="J364" s="1">
        <v>189924275</v>
      </c>
      <c r="K364" s="1">
        <f>_xlfn.DAYS(clean_data[[#This Row],[Ship Date]],clean_data[[#This Row],[Order Date]])</f>
        <v>27</v>
      </c>
      <c r="L364" s="9">
        <v>41354</v>
      </c>
      <c r="M364" s="4">
        <v>1668</v>
      </c>
      <c r="N364" s="13">
        <v>47.45</v>
      </c>
      <c r="O364" s="13">
        <v>31.79</v>
      </c>
      <c r="P364" s="13">
        <v>79146.600000000006</v>
      </c>
      <c r="Q364" s="13">
        <v>53025.72</v>
      </c>
      <c r="R364" s="13">
        <v>26120.880000000001</v>
      </c>
      <c r="S364" s="54"/>
      <c r="T364" s="54"/>
      <c r="Z364" s="1"/>
      <c r="AA364" s="1"/>
      <c r="XFB364"/>
      <c r="XFC364"/>
    </row>
    <row r="365" spans="2:27 16382:16383" ht="21" customHeight="1">
      <c r="B365" s="10" t="s">
        <v>26</v>
      </c>
      <c r="C365" s="10" t="s">
        <v>129</v>
      </c>
      <c r="D365" s="10" t="s">
        <v>36</v>
      </c>
      <c r="E365" s="10" t="s">
        <v>21</v>
      </c>
      <c r="F365" s="10" t="s">
        <v>232</v>
      </c>
      <c r="G365" s="11">
        <v>40580</v>
      </c>
      <c r="H365" s="12" t="s">
        <v>242</v>
      </c>
      <c r="I365" s="10">
        <v>2011</v>
      </c>
      <c r="J365" s="10">
        <v>521086966</v>
      </c>
      <c r="K365" s="10">
        <f>_xlfn.DAYS(clean_data[[#This Row],[Ship Date]],clean_data[[#This Row],[Order Date]])</f>
        <v>13</v>
      </c>
      <c r="L365" s="11">
        <v>40593</v>
      </c>
      <c r="M365" s="14">
        <v>68</v>
      </c>
      <c r="N365" s="15">
        <v>109.28</v>
      </c>
      <c r="O365" s="15">
        <v>35.840000000000003</v>
      </c>
      <c r="P365" s="15">
        <v>7431.04</v>
      </c>
      <c r="Q365" s="15">
        <v>2437.12</v>
      </c>
      <c r="R365" s="15">
        <v>4993.92</v>
      </c>
      <c r="S365" s="54"/>
      <c r="T365" s="54"/>
      <c r="Z365" s="1"/>
      <c r="AA365" s="1"/>
      <c r="XFB365"/>
      <c r="XFC365"/>
    </row>
    <row r="366" spans="2:27 16382:16383" ht="21" customHeight="1">
      <c r="B366" s="1" t="s">
        <v>26</v>
      </c>
      <c r="C366" s="1" t="s">
        <v>76</v>
      </c>
      <c r="D366" s="1" t="s">
        <v>50</v>
      </c>
      <c r="E366" s="1" t="s">
        <v>17</v>
      </c>
      <c r="F366" s="1" t="s">
        <v>227</v>
      </c>
      <c r="G366" s="9">
        <v>41101</v>
      </c>
      <c r="H366" s="2" t="s">
        <v>230</v>
      </c>
      <c r="I366" s="1">
        <v>2012</v>
      </c>
      <c r="J366" s="1">
        <v>303331506</v>
      </c>
      <c r="K366" s="1">
        <f>_xlfn.DAYS(clean_data[[#This Row],[Ship Date]],clean_data[[#This Row],[Order Date]])</f>
        <v>26</v>
      </c>
      <c r="L366" s="9">
        <v>41127</v>
      </c>
      <c r="M366" s="4">
        <v>1388</v>
      </c>
      <c r="N366" s="13">
        <v>421.89</v>
      </c>
      <c r="O366" s="13">
        <v>364.69</v>
      </c>
      <c r="P366" s="13">
        <v>585583.31999999995</v>
      </c>
      <c r="Q366" s="13">
        <v>506189.72</v>
      </c>
      <c r="R366" s="13">
        <v>79393.600000000006</v>
      </c>
      <c r="S366" s="54"/>
      <c r="T366" s="54"/>
      <c r="Z366" s="1"/>
      <c r="AA366" s="1"/>
      <c r="XFB366"/>
      <c r="XFC366"/>
    </row>
    <row r="367" spans="2:27 16382:16383" ht="21" customHeight="1">
      <c r="B367" s="10" t="s">
        <v>23</v>
      </c>
      <c r="C367" s="10" t="s">
        <v>112</v>
      </c>
      <c r="D367" s="10" t="s">
        <v>50</v>
      </c>
      <c r="E367" s="10" t="s">
        <v>17</v>
      </c>
      <c r="F367" s="10" t="s">
        <v>235</v>
      </c>
      <c r="G367" s="11">
        <v>41394</v>
      </c>
      <c r="H367" s="12" t="s">
        <v>239</v>
      </c>
      <c r="I367" s="10">
        <v>2013</v>
      </c>
      <c r="J367" s="10">
        <v>546081721</v>
      </c>
      <c r="K367" s="10">
        <f>_xlfn.DAYS(clean_data[[#This Row],[Ship Date]],clean_data[[#This Row],[Order Date]])</f>
        <v>22</v>
      </c>
      <c r="L367" s="11">
        <v>41416</v>
      </c>
      <c r="M367" s="14">
        <v>6571</v>
      </c>
      <c r="N367" s="15">
        <v>421.89</v>
      </c>
      <c r="O367" s="15">
        <v>364.69</v>
      </c>
      <c r="P367" s="15">
        <v>2772239.19</v>
      </c>
      <c r="Q367" s="15">
        <v>2396377.9900000002</v>
      </c>
      <c r="R367" s="15">
        <v>375861.2</v>
      </c>
      <c r="S367" s="54"/>
      <c r="T367" s="54"/>
      <c r="Z367" s="1"/>
      <c r="AA367" s="1"/>
      <c r="XFB367"/>
      <c r="XFC367"/>
    </row>
    <row r="368" spans="2:27 16382:16383" ht="21" customHeight="1">
      <c r="B368" s="1" t="s">
        <v>23</v>
      </c>
      <c r="C368" s="1" t="s">
        <v>74</v>
      </c>
      <c r="D368" s="1" t="s">
        <v>16</v>
      </c>
      <c r="E368" s="1" t="s">
        <v>17</v>
      </c>
      <c r="F368" s="1" t="s">
        <v>229</v>
      </c>
      <c r="G368" s="9">
        <v>40355</v>
      </c>
      <c r="H368" s="2" t="s">
        <v>241</v>
      </c>
      <c r="I368" s="1">
        <v>2010</v>
      </c>
      <c r="J368" s="1">
        <v>979073941</v>
      </c>
      <c r="K368" s="1">
        <f>_xlfn.DAYS(clean_data[[#This Row],[Ship Date]],clean_data[[#This Row],[Order Date]])</f>
        <v>22</v>
      </c>
      <c r="L368" s="9">
        <v>40377</v>
      </c>
      <c r="M368" s="4">
        <v>8591</v>
      </c>
      <c r="N368" s="13">
        <v>255.28</v>
      </c>
      <c r="O368" s="13">
        <v>159.41999999999999</v>
      </c>
      <c r="P368" s="13">
        <v>2193110.48</v>
      </c>
      <c r="Q368" s="13">
        <v>1369577.22</v>
      </c>
      <c r="R368" s="13">
        <v>823533.26</v>
      </c>
      <c r="S368" s="54"/>
      <c r="T368" s="54"/>
      <c r="Z368" s="1"/>
      <c r="AA368" s="1"/>
      <c r="XFB368"/>
      <c r="XFC368"/>
    </row>
    <row r="369" spans="2:27 16382:16383" ht="21" customHeight="1">
      <c r="B369" s="10" t="s">
        <v>40</v>
      </c>
      <c r="C369" s="10" t="s">
        <v>193</v>
      </c>
      <c r="D369" s="10" t="s">
        <v>71</v>
      </c>
      <c r="E369" s="10" t="s">
        <v>21</v>
      </c>
      <c r="F369" s="10" t="s">
        <v>232</v>
      </c>
      <c r="G369" s="11">
        <v>41415</v>
      </c>
      <c r="H369" s="12" t="s">
        <v>233</v>
      </c>
      <c r="I369" s="10">
        <v>2013</v>
      </c>
      <c r="J369" s="10">
        <v>502356994</v>
      </c>
      <c r="K369" s="10">
        <f>_xlfn.DAYS(clean_data[[#This Row],[Ship Date]],clean_data[[#This Row],[Order Date]])</f>
        <v>34</v>
      </c>
      <c r="L369" s="11">
        <v>41449</v>
      </c>
      <c r="M369" s="14">
        <v>7453</v>
      </c>
      <c r="N369" s="15">
        <v>154.06</v>
      </c>
      <c r="O369" s="15">
        <v>90.93</v>
      </c>
      <c r="P369" s="15">
        <v>1148209.18</v>
      </c>
      <c r="Q369" s="15">
        <v>677701.29</v>
      </c>
      <c r="R369" s="15">
        <v>470507.89</v>
      </c>
      <c r="S369" s="54"/>
      <c r="T369" s="54"/>
      <c r="Z369" s="1"/>
      <c r="AA369" s="1"/>
      <c r="XFB369"/>
      <c r="XFC369"/>
    </row>
    <row r="370" spans="2:27 16382:16383" ht="21" customHeight="1">
      <c r="B370" s="1" t="s">
        <v>34</v>
      </c>
      <c r="C370" s="1" t="s">
        <v>182</v>
      </c>
      <c r="D370" s="1" t="s">
        <v>50</v>
      </c>
      <c r="E370" s="1" t="s">
        <v>17</v>
      </c>
      <c r="F370" s="1" t="s">
        <v>235</v>
      </c>
      <c r="G370" s="9">
        <v>42862</v>
      </c>
      <c r="H370" s="2" t="s">
        <v>233</v>
      </c>
      <c r="I370" s="1">
        <v>2017</v>
      </c>
      <c r="J370" s="1">
        <v>336292207</v>
      </c>
      <c r="K370" s="1">
        <f>_xlfn.DAYS(clean_data[[#This Row],[Ship Date]],clean_data[[#This Row],[Order Date]])</f>
        <v>29</v>
      </c>
      <c r="L370" s="9">
        <v>42891</v>
      </c>
      <c r="M370" s="4">
        <v>5192</v>
      </c>
      <c r="N370" s="13">
        <v>421.89</v>
      </c>
      <c r="O370" s="13">
        <v>364.69</v>
      </c>
      <c r="P370" s="13">
        <v>2190452.88</v>
      </c>
      <c r="Q370" s="13">
        <v>1893470.48</v>
      </c>
      <c r="R370" s="13">
        <v>296982.40000000002</v>
      </c>
      <c r="S370" s="54"/>
      <c r="T370" s="54"/>
      <c r="Z370" s="1"/>
      <c r="AA370" s="1"/>
      <c r="XFB370"/>
      <c r="XFC370"/>
    </row>
    <row r="371" spans="2:27 16382:16383" ht="21" customHeight="1">
      <c r="B371" s="10" t="s">
        <v>40</v>
      </c>
      <c r="C371" s="10" t="s">
        <v>97</v>
      </c>
      <c r="D371" s="10" t="s">
        <v>33</v>
      </c>
      <c r="E371" s="10" t="s">
        <v>17</v>
      </c>
      <c r="F371" s="10" t="s">
        <v>235</v>
      </c>
      <c r="G371" s="11">
        <v>41992</v>
      </c>
      <c r="H371" s="12" t="s">
        <v>228</v>
      </c>
      <c r="I371" s="10">
        <v>2014</v>
      </c>
      <c r="J371" s="10">
        <v>871553409</v>
      </c>
      <c r="K371" s="10">
        <f>_xlfn.DAYS(clean_data[[#This Row],[Ship Date]],clean_data[[#This Row],[Order Date]])</f>
        <v>17</v>
      </c>
      <c r="L371" s="11">
        <v>42009</v>
      </c>
      <c r="M371" s="14">
        <v>876</v>
      </c>
      <c r="N371" s="15">
        <v>81.73</v>
      </c>
      <c r="O371" s="15">
        <v>56.67</v>
      </c>
      <c r="P371" s="15">
        <v>71595.48</v>
      </c>
      <c r="Q371" s="15">
        <v>49642.92</v>
      </c>
      <c r="R371" s="15">
        <v>21952.560000000001</v>
      </c>
      <c r="S371" s="54"/>
      <c r="T371" s="54"/>
      <c r="Z371" s="1"/>
      <c r="AA371" s="1"/>
      <c r="XFB371"/>
      <c r="XFC371"/>
    </row>
    <row r="372" spans="2:27 16382:16383" ht="21" customHeight="1">
      <c r="B372" s="1" t="s">
        <v>34</v>
      </c>
      <c r="C372" s="1" t="s">
        <v>182</v>
      </c>
      <c r="D372" s="1" t="s">
        <v>33</v>
      </c>
      <c r="E372" s="1" t="s">
        <v>21</v>
      </c>
      <c r="F372" s="1" t="s">
        <v>235</v>
      </c>
      <c r="G372" s="9">
        <v>42020</v>
      </c>
      <c r="H372" s="2" t="s">
        <v>240</v>
      </c>
      <c r="I372" s="1">
        <v>2015</v>
      </c>
      <c r="J372" s="1">
        <v>319126927</v>
      </c>
      <c r="K372" s="1">
        <f>_xlfn.DAYS(clean_data[[#This Row],[Ship Date]],clean_data[[#This Row],[Order Date]])</f>
        <v>21</v>
      </c>
      <c r="L372" s="9">
        <v>42041</v>
      </c>
      <c r="M372" s="4">
        <v>5604</v>
      </c>
      <c r="N372" s="13">
        <v>81.73</v>
      </c>
      <c r="O372" s="13">
        <v>56.67</v>
      </c>
      <c r="P372" s="13">
        <v>458014.92</v>
      </c>
      <c r="Q372" s="13">
        <v>317578.68</v>
      </c>
      <c r="R372" s="13">
        <v>140436.24</v>
      </c>
      <c r="S372" s="54"/>
      <c r="T372" s="54"/>
      <c r="Z372" s="1"/>
      <c r="AA372" s="1"/>
      <c r="XFB372"/>
      <c r="XFC372"/>
    </row>
    <row r="373" spans="2:27 16382:16383" ht="21" customHeight="1">
      <c r="B373" s="10" t="s">
        <v>40</v>
      </c>
      <c r="C373" s="10" t="s">
        <v>156</v>
      </c>
      <c r="D373" s="10" t="s">
        <v>71</v>
      </c>
      <c r="E373" s="10" t="s">
        <v>17</v>
      </c>
      <c r="F373" s="10" t="s">
        <v>235</v>
      </c>
      <c r="G373" s="11">
        <v>42402</v>
      </c>
      <c r="H373" s="12" t="s">
        <v>242</v>
      </c>
      <c r="I373" s="10">
        <v>2016</v>
      </c>
      <c r="J373" s="10">
        <v>560311591</v>
      </c>
      <c r="K373" s="10">
        <f>_xlfn.DAYS(clean_data[[#This Row],[Ship Date]],clean_data[[#This Row],[Order Date]])</f>
        <v>3</v>
      </c>
      <c r="L373" s="11">
        <v>42405</v>
      </c>
      <c r="M373" s="14">
        <v>7506</v>
      </c>
      <c r="N373" s="15">
        <v>154.06</v>
      </c>
      <c r="O373" s="15">
        <v>90.93</v>
      </c>
      <c r="P373" s="15">
        <v>1156374.3600000001</v>
      </c>
      <c r="Q373" s="15">
        <v>682520.58</v>
      </c>
      <c r="R373" s="15">
        <v>473853.78</v>
      </c>
      <c r="S373" s="54"/>
      <c r="T373" s="54"/>
      <c r="Z373" s="1"/>
      <c r="AA373" s="1"/>
      <c r="XFB373"/>
      <c r="XFC373"/>
    </row>
    <row r="374" spans="2:27 16382:16383" ht="21" customHeight="1">
      <c r="B374" s="1" t="s">
        <v>23</v>
      </c>
      <c r="C374" s="1" t="s">
        <v>38</v>
      </c>
      <c r="D374" s="1" t="s">
        <v>33</v>
      </c>
      <c r="E374" s="1" t="s">
        <v>21</v>
      </c>
      <c r="F374" s="1" t="s">
        <v>232</v>
      </c>
      <c r="G374" s="9">
        <v>40216</v>
      </c>
      <c r="H374" s="2" t="s">
        <v>242</v>
      </c>
      <c r="I374" s="1">
        <v>2010</v>
      </c>
      <c r="J374" s="1">
        <v>396718728</v>
      </c>
      <c r="K374" s="1">
        <f>_xlfn.DAYS(clean_data[[#This Row],[Ship Date]],clean_data[[#This Row],[Order Date]])</f>
        <v>39</v>
      </c>
      <c r="L374" s="9">
        <v>40255</v>
      </c>
      <c r="M374" s="4">
        <v>6742</v>
      </c>
      <c r="N374" s="13">
        <v>81.73</v>
      </c>
      <c r="O374" s="13">
        <v>56.67</v>
      </c>
      <c r="P374" s="13">
        <v>551023.66</v>
      </c>
      <c r="Q374" s="13">
        <v>382069.14</v>
      </c>
      <c r="R374" s="13">
        <v>168954.52</v>
      </c>
      <c r="S374" s="54"/>
      <c r="T374" s="54"/>
      <c r="Z374" s="1"/>
      <c r="AA374" s="1"/>
      <c r="XFB374"/>
      <c r="XFC374"/>
    </row>
    <row r="375" spans="2:27 16382:16383" ht="21" customHeight="1">
      <c r="B375" s="10" t="s">
        <v>34</v>
      </c>
      <c r="C375" s="10" t="s">
        <v>197</v>
      </c>
      <c r="D375" s="10" t="s">
        <v>59</v>
      </c>
      <c r="E375" s="10" t="s">
        <v>17</v>
      </c>
      <c r="F375" s="10" t="s">
        <v>235</v>
      </c>
      <c r="G375" s="11">
        <v>42612</v>
      </c>
      <c r="H375" s="12" t="s">
        <v>238</v>
      </c>
      <c r="I375" s="10">
        <v>2016</v>
      </c>
      <c r="J375" s="10">
        <v>500272166</v>
      </c>
      <c r="K375" s="10">
        <f>_xlfn.DAYS(clean_data[[#This Row],[Ship Date]],clean_data[[#This Row],[Order Date]])</f>
        <v>40</v>
      </c>
      <c r="L375" s="11">
        <v>42652</v>
      </c>
      <c r="M375" s="14">
        <v>506</v>
      </c>
      <c r="N375" s="15">
        <v>9.33</v>
      </c>
      <c r="O375" s="15">
        <v>6.92</v>
      </c>
      <c r="P375" s="15">
        <v>4720.9799999999996</v>
      </c>
      <c r="Q375" s="15">
        <v>3501.52</v>
      </c>
      <c r="R375" s="15">
        <v>1219.46</v>
      </c>
      <c r="S375" s="54"/>
      <c r="T375" s="54"/>
      <c r="Z375" s="1"/>
      <c r="AA375" s="1"/>
      <c r="XFB375"/>
      <c r="XFC375"/>
    </row>
    <row r="376" spans="2:27 16382:16383" ht="21" customHeight="1">
      <c r="B376" s="1" t="s">
        <v>26</v>
      </c>
      <c r="C376" s="1" t="s">
        <v>90</v>
      </c>
      <c r="D376" s="1" t="s">
        <v>20</v>
      </c>
      <c r="E376" s="1" t="s">
        <v>17</v>
      </c>
      <c r="F376" s="1" t="s">
        <v>232</v>
      </c>
      <c r="G376" s="9">
        <v>40530</v>
      </c>
      <c r="H376" s="2" t="s">
        <v>228</v>
      </c>
      <c r="I376" s="1">
        <v>2010</v>
      </c>
      <c r="J376" s="1">
        <v>263208234</v>
      </c>
      <c r="K376" s="1">
        <f>_xlfn.DAYS(clean_data[[#This Row],[Ship Date]],clean_data[[#This Row],[Order Date]])</f>
        <v>33</v>
      </c>
      <c r="L376" s="9">
        <v>40563</v>
      </c>
      <c r="M376" s="4">
        <v>8020</v>
      </c>
      <c r="N376" s="13">
        <v>152.58000000000001</v>
      </c>
      <c r="O376" s="13">
        <v>97.44</v>
      </c>
      <c r="P376" s="13">
        <v>1223691.6000000001</v>
      </c>
      <c r="Q376" s="13">
        <v>781468.8</v>
      </c>
      <c r="R376" s="13">
        <v>442222.8</v>
      </c>
      <c r="S376" s="54"/>
      <c r="T376" s="54"/>
      <c r="Z376" s="1"/>
      <c r="AA376" s="1"/>
      <c r="XFB376"/>
      <c r="XFC376"/>
    </row>
    <row r="377" spans="2:27 16382:16383" ht="21" customHeight="1">
      <c r="B377" s="10" t="s">
        <v>23</v>
      </c>
      <c r="C377" s="10" t="s">
        <v>148</v>
      </c>
      <c r="D377" s="10" t="s">
        <v>25</v>
      </c>
      <c r="E377" s="10" t="s">
        <v>21</v>
      </c>
      <c r="F377" s="10" t="s">
        <v>227</v>
      </c>
      <c r="G377" s="11">
        <v>40515</v>
      </c>
      <c r="H377" s="12" t="s">
        <v>228</v>
      </c>
      <c r="I377" s="10">
        <v>2010</v>
      </c>
      <c r="J377" s="10">
        <v>948075759</v>
      </c>
      <c r="K377" s="10">
        <f>_xlfn.DAYS(clean_data[[#This Row],[Ship Date]],clean_data[[#This Row],[Order Date]])</f>
        <v>32</v>
      </c>
      <c r="L377" s="11">
        <v>40547</v>
      </c>
      <c r="M377" s="14">
        <v>5540</v>
      </c>
      <c r="N377" s="15">
        <v>47.45</v>
      </c>
      <c r="O377" s="15">
        <v>31.79</v>
      </c>
      <c r="P377" s="15">
        <v>262873</v>
      </c>
      <c r="Q377" s="15">
        <v>176116.6</v>
      </c>
      <c r="R377" s="15">
        <v>86756.4</v>
      </c>
      <c r="S377" s="54"/>
      <c r="T377" s="54"/>
      <c r="Z377" s="1"/>
      <c r="AA377" s="1"/>
      <c r="XFB377"/>
      <c r="XFC377"/>
    </row>
    <row r="378" spans="2:27 16382:16383" ht="21" customHeight="1">
      <c r="B378" s="1" t="s">
        <v>23</v>
      </c>
      <c r="C378" s="1" t="s">
        <v>175</v>
      </c>
      <c r="D378" s="1" t="s">
        <v>28</v>
      </c>
      <c r="E378" s="1" t="s">
        <v>21</v>
      </c>
      <c r="F378" s="1" t="s">
        <v>232</v>
      </c>
      <c r="G378" s="9">
        <v>41201</v>
      </c>
      <c r="H378" s="2" t="s">
        <v>237</v>
      </c>
      <c r="I378" s="1">
        <v>2012</v>
      </c>
      <c r="J378" s="1">
        <v>737736070</v>
      </c>
      <c r="K378" s="1">
        <f>_xlfn.DAYS(clean_data[[#This Row],[Ship Date]],clean_data[[#This Row],[Order Date]])</f>
        <v>15</v>
      </c>
      <c r="L378" s="9">
        <v>41216</v>
      </c>
      <c r="M378" s="4">
        <v>1352</v>
      </c>
      <c r="N378" s="13">
        <v>205.7</v>
      </c>
      <c r="O378" s="13">
        <v>117.11</v>
      </c>
      <c r="P378" s="13">
        <v>278106.40000000002</v>
      </c>
      <c r="Q378" s="13">
        <v>158332.72</v>
      </c>
      <c r="R378" s="13">
        <v>119773.68</v>
      </c>
      <c r="S378" s="54"/>
      <c r="T378" s="54"/>
      <c r="Z378" s="1"/>
      <c r="AA378" s="1"/>
      <c r="XFB378"/>
      <c r="XFC378"/>
    </row>
    <row r="379" spans="2:27 16382:16383" ht="21" customHeight="1">
      <c r="B379" s="10" t="s">
        <v>23</v>
      </c>
      <c r="C379" s="10" t="s">
        <v>198</v>
      </c>
      <c r="D379" s="10" t="s">
        <v>79</v>
      </c>
      <c r="E379" s="10" t="s">
        <v>21</v>
      </c>
      <c r="F379" s="10" t="s">
        <v>232</v>
      </c>
      <c r="G379" s="11">
        <v>40229</v>
      </c>
      <c r="H379" s="12" t="s">
        <v>242</v>
      </c>
      <c r="I379" s="10">
        <v>2010</v>
      </c>
      <c r="J379" s="10">
        <v>585362994</v>
      </c>
      <c r="K379" s="10">
        <f>_xlfn.DAYS(clean_data[[#This Row],[Ship Date]],clean_data[[#This Row],[Order Date]])</f>
        <v>50</v>
      </c>
      <c r="L379" s="11">
        <v>40279</v>
      </c>
      <c r="M379" s="14">
        <v>773</v>
      </c>
      <c r="N379" s="15">
        <v>668.27</v>
      </c>
      <c r="O379" s="15">
        <v>502.54</v>
      </c>
      <c r="P379" s="15">
        <v>516572.71</v>
      </c>
      <c r="Q379" s="15">
        <v>388463.42</v>
      </c>
      <c r="R379" s="15">
        <v>128109.29</v>
      </c>
      <c r="S379" s="54"/>
      <c r="T379" s="54"/>
      <c r="Z379" s="1"/>
      <c r="AA379" s="1"/>
      <c r="XFB379"/>
      <c r="XFC379"/>
    </row>
    <row r="380" spans="2:27 16382:16383" ht="21" customHeight="1">
      <c r="B380" s="1" t="s">
        <v>31</v>
      </c>
      <c r="C380" s="1" t="s">
        <v>32</v>
      </c>
      <c r="D380" s="1" t="s">
        <v>16</v>
      </c>
      <c r="E380" s="1" t="s">
        <v>21</v>
      </c>
      <c r="F380" s="1" t="s">
        <v>227</v>
      </c>
      <c r="G380" s="9">
        <v>41159</v>
      </c>
      <c r="H380" s="2" t="s">
        <v>231</v>
      </c>
      <c r="I380" s="1">
        <v>2012</v>
      </c>
      <c r="J380" s="1">
        <v>164442861</v>
      </c>
      <c r="K380" s="1">
        <f>_xlfn.DAYS(clean_data[[#This Row],[Ship Date]],clean_data[[#This Row],[Order Date]])</f>
        <v>13</v>
      </c>
      <c r="L380" s="9">
        <v>41172</v>
      </c>
      <c r="M380" s="4">
        <v>1152</v>
      </c>
      <c r="N380" s="13">
        <v>255.28</v>
      </c>
      <c r="O380" s="13">
        <v>159.41999999999999</v>
      </c>
      <c r="P380" s="13">
        <v>294082.56</v>
      </c>
      <c r="Q380" s="13">
        <v>183651.84</v>
      </c>
      <c r="R380" s="13">
        <v>110430.72</v>
      </c>
      <c r="S380" s="54"/>
      <c r="T380" s="54"/>
      <c r="Z380" s="1"/>
      <c r="AA380" s="1"/>
      <c r="XFB380"/>
      <c r="XFC380"/>
    </row>
    <row r="381" spans="2:27 16382:16383" ht="21" customHeight="1">
      <c r="B381" s="10" t="s">
        <v>34</v>
      </c>
      <c r="C381" s="10" t="s">
        <v>243</v>
      </c>
      <c r="D381" s="10" t="s">
        <v>43</v>
      </c>
      <c r="E381" s="10" t="s">
        <v>17</v>
      </c>
      <c r="F381" s="10" t="s">
        <v>227</v>
      </c>
      <c r="G381" s="11">
        <v>41028</v>
      </c>
      <c r="H381" s="12" t="s">
        <v>239</v>
      </c>
      <c r="I381" s="10">
        <v>2012</v>
      </c>
      <c r="J381" s="10">
        <v>118774497</v>
      </c>
      <c r="K381" s="10">
        <f>_xlfn.DAYS(clean_data[[#This Row],[Ship Date]],clean_data[[#This Row],[Order Date]])</f>
        <v>25</v>
      </c>
      <c r="L381" s="11">
        <v>41053</v>
      </c>
      <c r="M381" s="14">
        <v>6868</v>
      </c>
      <c r="N381" s="15">
        <v>651.21</v>
      </c>
      <c r="O381" s="15">
        <v>524.96</v>
      </c>
      <c r="P381" s="15">
        <v>4472510.28</v>
      </c>
      <c r="Q381" s="15">
        <v>3605425.28</v>
      </c>
      <c r="R381" s="15">
        <v>867085</v>
      </c>
      <c r="S381" s="54"/>
      <c r="T381" s="54"/>
      <c r="Z381" s="1"/>
      <c r="AA381" s="1"/>
      <c r="XFB381"/>
      <c r="XFC381"/>
    </row>
    <row r="382" spans="2:27 16382:16383" ht="21" customHeight="1">
      <c r="B382" s="1" t="s">
        <v>34</v>
      </c>
      <c r="C382" s="1" t="s">
        <v>199</v>
      </c>
      <c r="D382" s="1" t="s">
        <v>16</v>
      </c>
      <c r="E382" s="1" t="s">
        <v>17</v>
      </c>
      <c r="F382" s="1" t="s">
        <v>227</v>
      </c>
      <c r="G382" s="9">
        <v>42792</v>
      </c>
      <c r="H382" s="2" t="s">
        <v>242</v>
      </c>
      <c r="I382" s="1">
        <v>2017</v>
      </c>
      <c r="J382" s="1">
        <v>712469232</v>
      </c>
      <c r="K382" s="1">
        <f>_xlfn.DAYS(clean_data[[#This Row],[Ship Date]],clean_data[[#This Row],[Order Date]])</f>
        <v>14</v>
      </c>
      <c r="L382" s="9">
        <v>42806</v>
      </c>
      <c r="M382" s="4">
        <v>4333</v>
      </c>
      <c r="N382" s="13">
        <v>255.28</v>
      </c>
      <c r="O382" s="13">
        <v>159.41999999999999</v>
      </c>
      <c r="P382" s="13">
        <v>1106128.24</v>
      </c>
      <c r="Q382" s="13">
        <v>690766.86</v>
      </c>
      <c r="R382" s="13">
        <v>415361.38</v>
      </c>
      <c r="S382" s="54"/>
      <c r="T382" s="54"/>
      <c r="Z382" s="1"/>
      <c r="AA382" s="1"/>
      <c r="XFB382"/>
      <c r="XFC382"/>
    </row>
    <row r="383" spans="2:27 16382:16383" ht="21" customHeight="1">
      <c r="B383" s="10" t="s">
        <v>40</v>
      </c>
      <c r="C383" s="10" t="s">
        <v>200</v>
      </c>
      <c r="D383" s="10" t="s">
        <v>16</v>
      </c>
      <c r="E383" s="10" t="s">
        <v>21</v>
      </c>
      <c r="F383" s="10" t="s">
        <v>229</v>
      </c>
      <c r="G383" s="11">
        <v>42881</v>
      </c>
      <c r="H383" s="12" t="s">
        <v>233</v>
      </c>
      <c r="I383" s="10">
        <v>2017</v>
      </c>
      <c r="J383" s="10">
        <v>479950892</v>
      </c>
      <c r="K383" s="10">
        <f>_xlfn.DAYS(clean_data[[#This Row],[Ship Date]],clean_data[[#This Row],[Order Date]])</f>
        <v>2</v>
      </c>
      <c r="L383" s="11">
        <v>42883</v>
      </c>
      <c r="M383" s="14">
        <v>6989</v>
      </c>
      <c r="N383" s="15">
        <v>255.28</v>
      </c>
      <c r="O383" s="15">
        <v>159.41999999999999</v>
      </c>
      <c r="P383" s="15">
        <v>1784151.92</v>
      </c>
      <c r="Q383" s="15">
        <v>1114186.3799999999</v>
      </c>
      <c r="R383" s="15">
        <v>669965.54</v>
      </c>
      <c r="S383" s="54"/>
      <c r="T383" s="54"/>
      <c r="Z383" s="1"/>
      <c r="AA383" s="1"/>
      <c r="XFB383"/>
      <c r="XFC383"/>
    </row>
    <row r="384" spans="2:27 16382:16383" ht="21" customHeight="1">
      <c r="B384" s="1" t="s">
        <v>40</v>
      </c>
      <c r="C384" s="1" t="s">
        <v>201</v>
      </c>
      <c r="D384" s="1" t="s">
        <v>71</v>
      </c>
      <c r="E384" s="1" t="s">
        <v>17</v>
      </c>
      <c r="F384" s="1" t="s">
        <v>235</v>
      </c>
      <c r="G384" s="9">
        <v>40881</v>
      </c>
      <c r="H384" s="2" t="s">
        <v>228</v>
      </c>
      <c r="I384" s="1">
        <v>2011</v>
      </c>
      <c r="J384" s="1">
        <v>275955808</v>
      </c>
      <c r="K384" s="1">
        <f>_xlfn.DAYS(clean_data[[#This Row],[Ship Date]],clean_data[[#This Row],[Order Date]])</f>
        <v>21</v>
      </c>
      <c r="L384" s="9">
        <v>40902</v>
      </c>
      <c r="M384" s="4">
        <v>311</v>
      </c>
      <c r="N384" s="13">
        <v>154.06</v>
      </c>
      <c r="O384" s="13">
        <v>90.93</v>
      </c>
      <c r="P384" s="13">
        <v>47912.66</v>
      </c>
      <c r="Q384" s="13">
        <v>28279.23</v>
      </c>
      <c r="R384" s="13">
        <v>19633.43</v>
      </c>
      <c r="S384" s="54"/>
      <c r="T384" s="54"/>
      <c r="Z384" s="1"/>
      <c r="AA384" s="1"/>
      <c r="XFB384"/>
      <c r="XFC384"/>
    </row>
    <row r="385" spans="2:27 16382:16383" ht="21" customHeight="1">
      <c r="B385" s="10" t="s">
        <v>26</v>
      </c>
      <c r="C385" s="10" t="s">
        <v>164</v>
      </c>
      <c r="D385" s="10" t="s">
        <v>16</v>
      </c>
      <c r="E385" s="10" t="s">
        <v>21</v>
      </c>
      <c r="F385" s="10" t="s">
        <v>227</v>
      </c>
      <c r="G385" s="11">
        <v>40915</v>
      </c>
      <c r="H385" s="12" t="s">
        <v>240</v>
      </c>
      <c r="I385" s="10">
        <v>2012</v>
      </c>
      <c r="J385" s="10">
        <v>125532805</v>
      </c>
      <c r="K385" s="10">
        <f>_xlfn.DAYS(clean_data[[#This Row],[Ship Date]],clean_data[[#This Row],[Order Date]])</f>
        <v>41</v>
      </c>
      <c r="L385" s="11">
        <v>40956</v>
      </c>
      <c r="M385" s="14">
        <v>6802</v>
      </c>
      <c r="N385" s="15">
        <v>255.28</v>
      </c>
      <c r="O385" s="15">
        <v>159.41999999999999</v>
      </c>
      <c r="P385" s="15">
        <v>1736414.56</v>
      </c>
      <c r="Q385" s="15">
        <v>1084374.8400000001</v>
      </c>
      <c r="R385" s="15">
        <v>652039.72</v>
      </c>
      <c r="S385" s="54"/>
      <c r="T385" s="54"/>
      <c r="Z385" s="1"/>
      <c r="AA385" s="1"/>
      <c r="XFB385"/>
      <c r="XFC385"/>
    </row>
    <row r="386" spans="2:27 16382:16383" ht="21" customHeight="1">
      <c r="B386" s="1" t="s">
        <v>26</v>
      </c>
      <c r="C386" s="1" t="s">
        <v>143</v>
      </c>
      <c r="D386" s="1" t="s">
        <v>36</v>
      </c>
      <c r="E386" s="1" t="s">
        <v>17</v>
      </c>
      <c r="F386" s="1" t="s">
        <v>229</v>
      </c>
      <c r="G386" s="9">
        <v>41963</v>
      </c>
      <c r="H386" s="2" t="s">
        <v>234</v>
      </c>
      <c r="I386" s="1">
        <v>2014</v>
      </c>
      <c r="J386" s="1">
        <v>574043214</v>
      </c>
      <c r="K386" s="1">
        <f>_xlfn.DAYS(clean_data[[#This Row],[Ship Date]],clean_data[[#This Row],[Order Date]])</f>
        <v>46</v>
      </c>
      <c r="L386" s="9">
        <v>42009</v>
      </c>
      <c r="M386" s="4">
        <v>998</v>
      </c>
      <c r="N386" s="13">
        <v>109.28</v>
      </c>
      <c r="O386" s="13">
        <v>35.840000000000003</v>
      </c>
      <c r="P386" s="13">
        <v>109061.44</v>
      </c>
      <c r="Q386" s="13">
        <v>35768.32</v>
      </c>
      <c r="R386" s="13">
        <v>73293.119999999995</v>
      </c>
      <c r="S386" s="54"/>
      <c r="T386" s="54"/>
      <c r="Z386" s="1"/>
      <c r="AA386" s="1"/>
      <c r="XFB386"/>
      <c r="XFC386"/>
    </row>
    <row r="387" spans="2:27 16382:16383" ht="21" customHeight="1">
      <c r="B387" s="10" t="s">
        <v>31</v>
      </c>
      <c r="C387" s="10" t="s">
        <v>133</v>
      </c>
      <c r="D387" s="10" t="s">
        <v>33</v>
      </c>
      <c r="E387" s="10" t="s">
        <v>17</v>
      </c>
      <c r="F387" s="10" t="s">
        <v>235</v>
      </c>
      <c r="G387" s="11">
        <v>42012</v>
      </c>
      <c r="H387" s="12" t="s">
        <v>240</v>
      </c>
      <c r="I387" s="10">
        <v>2015</v>
      </c>
      <c r="J387" s="10">
        <v>437160861</v>
      </c>
      <c r="K387" s="10">
        <f>_xlfn.DAYS(clean_data[[#This Row],[Ship Date]],clean_data[[#This Row],[Order Date]])</f>
        <v>8</v>
      </c>
      <c r="L387" s="11">
        <v>42020</v>
      </c>
      <c r="M387" s="14">
        <v>4468</v>
      </c>
      <c r="N387" s="15">
        <v>81.73</v>
      </c>
      <c r="O387" s="15">
        <v>56.67</v>
      </c>
      <c r="P387" s="15">
        <v>365169.64</v>
      </c>
      <c r="Q387" s="15">
        <v>253201.56</v>
      </c>
      <c r="R387" s="15">
        <v>111968.08</v>
      </c>
      <c r="S387" s="54"/>
      <c r="T387" s="54"/>
      <c r="Z387" s="1"/>
      <c r="AA387" s="1"/>
      <c r="XFB387"/>
      <c r="XFC387"/>
    </row>
    <row r="388" spans="2:27 16382:16383" ht="21" customHeight="1">
      <c r="B388" s="1" t="s">
        <v>23</v>
      </c>
      <c r="C388" s="1" t="s">
        <v>24</v>
      </c>
      <c r="D388" s="1" t="s">
        <v>16</v>
      </c>
      <c r="E388" s="1" t="s">
        <v>21</v>
      </c>
      <c r="F388" s="1" t="s">
        <v>235</v>
      </c>
      <c r="G388" s="9">
        <v>42203</v>
      </c>
      <c r="H388" s="2" t="s">
        <v>230</v>
      </c>
      <c r="I388" s="1">
        <v>2015</v>
      </c>
      <c r="J388" s="1">
        <v>850872075</v>
      </c>
      <c r="K388" s="1">
        <f>_xlfn.DAYS(clean_data[[#This Row],[Ship Date]],clean_data[[#This Row],[Order Date]])</f>
        <v>14</v>
      </c>
      <c r="L388" s="9">
        <v>42217</v>
      </c>
      <c r="M388" s="4">
        <v>810</v>
      </c>
      <c r="N388" s="13">
        <v>255.28</v>
      </c>
      <c r="O388" s="13">
        <v>159.41999999999999</v>
      </c>
      <c r="P388" s="13">
        <v>206776.8</v>
      </c>
      <c r="Q388" s="13">
        <v>129130.2</v>
      </c>
      <c r="R388" s="13">
        <v>77646.600000000006</v>
      </c>
      <c r="S388" s="54"/>
      <c r="T388" s="54"/>
      <c r="Z388" s="1"/>
      <c r="AA388" s="1"/>
      <c r="XFB388"/>
      <c r="XFC388"/>
    </row>
    <row r="389" spans="2:27 16382:16383" ht="21" customHeight="1">
      <c r="B389" s="10" t="s">
        <v>34</v>
      </c>
      <c r="C389" s="10" t="s">
        <v>154</v>
      </c>
      <c r="D389" s="10" t="s">
        <v>20</v>
      </c>
      <c r="E389" s="10" t="s">
        <v>21</v>
      </c>
      <c r="F389" s="10" t="s">
        <v>235</v>
      </c>
      <c r="G389" s="11">
        <v>42682</v>
      </c>
      <c r="H389" s="12" t="s">
        <v>234</v>
      </c>
      <c r="I389" s="10">
        <v>2016</v>
      </c>
      <c r="J389" s="10">
        <v>321475684</v>
      </c>
      <c r="K389" s="10">
        <f>_xlfn.DAYS(clean_data[[#This Row],[Ship Date]],clean_data[[#This Row],[Order Date]])</f>
        <v>38</v>
      </c>
      <c r="L389" s="11">
        <v>42720</v>
      </c>
      <c r="M389" s="14">
        <v>654</v>
      </c>
      <c r="N389" s="15">
        <v>152.58000000000001</v>
      </c>
      <c r="O389" s="15">
        <v>97.44</v>
      </c>
      <c r="P389" s="15">
        <v>99787.32</v>
      </c>
      <c r="Q389" s="15">
        <v>63725.760000000002</v>
      </c>
      <c r="R389" s="15">
        <v>36061.56</v>
      </c>
      <c r="S389" s="54"/>
      <c r="T389" s="54"/>
      <c r="Z389" s="1"/>
      <c r="AA389" s="1"/>
      <c r="XFB389"/>
      <c r="XFC389"/>
    </row>
    <row r="390" spans="2:27 16382:16383" ht="21" customHeight="1">
      <c r="B390" s="1" t="s">
        <v>23</v>
      </c>
      <c r="C390" s="1" t="s">
        <v>38</v>
      </c>
      <c r="D390" s="1" t="s">
        <v>43</v>
      </c>
      <c r="E390" s="1" t="s">
        <v>21</v>
      </c>
      <c r="F390" s="1" t="s">
        <v>229</v>
      </c>
      <c r="G390" s="9">
        <v>41221</v>
      </c>
      <c r="H390" s="2" t="s">
        <v>234</v>
      </c>
      <c r="I390" s="1">
        <v>2012</v>
      </c>
      <c r="J390" s="1">
        <v>575583016</v>
      </c>
      <c r="K390" s="1">
        <f>_xlfn.DAYS(clean_data[[#This Row],[Ship Date]],clean_data[[#This Row],[Order Date]])</f>
        <v>16</v>
      </c>
      <c r="L390" s="9">
        <v>41237</v>
      </c>
      <c r="M390" s="4">
        <v>6660</v>
      </c>
      <c r="N390" s="13">
        <v>651.21</v>
      </c>
      <c r="O390" s="13">
        <v>524.96</v>
      </c>
      <c r="P390" s="13">
        <v>4337058.5999999996</v>
      </c>
      <c r="Q390" s="13">
        <v>3496233.6</v>
      </c>
      <c r="R390" s="13">
        <v>840825</v>
      </c>
      <c r="S390" s="54"/>
      <c r="T390" s="54"/>
      <c r="Z390" s="1"/>
      <c r="AA390" s="1"/>
      <c r="XFB390"/>
      <c r="XFC390"/>
    </row>
    <row r="391" spans="2:27 16382:16383" ht="21" customHeight="1">
      <c r="B391" s="10" t="s">
        <v>31</v>
      </c>
      <c r="C391" s="10" t="s">
        <v>202</v>
      </c>
      <c r="D391" s="10" t="s">
        <v>50</v>
      </c>
      <c r="E391" s="10" t="s">
        <v>21</v>
      </c>
      <c r="F391" s="10" t="s">
        <v>227</v>
      </c>
      <c r="G391" s="11">
        <v>42894</v>
      </c>
      <c r="H391" s="12" t="s">
        <v>241</v>
      </c>
      <c r="I391" s="10">
        <v>2017</v>
      </c>
      <c r="J391" s="10">
        <v>710117900</v>
      </c>
      <c r="K391" s="10">
        <f>_xlfn.DAYS(clean_data[[#This Row],[Ship Date]],clean_data[[#This Row],[Order Date]])</f>
        <v>24</v>
      </c>
      <c r="L391" s="11">
        <v>42918</v>
      </c>
      <c r="M391" s="14">
        <v>8522</v>
      </c>
      <c r="N391" s="15">
        <v>421.89</v>
      </c>
      <c r="O391" s="15">
        <v>364.69</v>
      </c>
      <c r="P391" s="15">
        <v>3595346.58</v>
      </c>
      <c r="Q391" s="15">
        <v>3107888.18</v>
      </c>
      <c r="R391" s="15">
        <v>487458.4</v>
      </c>
      <c r="S391" s="54"/>
      <c r="T391" s="54"/>
      <c r="Z391" s="1"/>
      <c r="AA391" s="1"/>
      <c r="XFB391"/>
      <c r="XFC391"/>
    </row>
    <row r="392" spans="2:27 16382:16383" ht="21" customHeight="1">
      <c r="B392" s="1" t="s">
        <v>26</v>
      </c>
      <c r="C392" s="1" t="s">
        <v>203</v>
      </c>
      <c r="D392" s="1" t="s">
        <v>59</v>
      </c>
      <c r="E392" s="1" t="s">
        <v>21</v>
      </c>
      <c r="F392" s="1" t="s">
        <v>232</v>
      </c>
      <c r="G392" s="9">
        <v>42099</v>
      </c>
      <c r="H392" s="2" t="s">
        <v>239</v>
      </c>
      <c r="I392" s="1">
        <v>2015</v>
      </c>
      <c r="J392" s="1">
        <v>342316663</v>
      </c>
      <c r="K392" s="1">
        <f>_xlfn.DAYS(clean_data[[#This Row],[Ship Date]],clean_data[[#This Row],[Order Date]])</f>
        <v>0</v>
      </c>
      <c r="L392" s="9">
        <v>42099</v>
      </c>
      <c r="M392" s="4">
        <v>7962</v>
      </c>
      <c r="N392" s="13">
        <v>9.33</v>
      </c>
      <c r="O392" s="13">
        <v>6.92</v>
      </c>
      <c r="P392" s="13">
        <v>74285.460000000006</v>
      </c>
      <c r="Q392" s="13">
        <v>55097.04</v>
      </c>
      <c r="R392" s="13">
        <v>19188.419999999998</v>
      </c>
      <c r="S392" s="54"/>
      <c r="T392" s="54"/>
      <c r="Z392" s="1"/>
      <c r="AA392" s="1"/>
      <c r="XFB392"/>
      <c r="XFC392"/>
    </row>
    <row r="393" spans="2:27 16382:16383" ht="21" customHeight="1">
      <c r="B393" s="10" t="s">
        <v>26</v>
      </c>
      <c r="C393" s="10" t="s">
        <v>204</v>
      </c>
      <c r="D393" s="10" t="s">
        <v>45</v>
      </c>
      <c r="E393" s="10" t="s">
        <v>21</v>
      </c>
      <c r="F393" s="10" t="s">
        <v>229</v>
      </c>
      <c r="G393" s="11">
        <v>40539</v>
      </c>
      <c r="H393" s="12" t="s">
        <v>228</v>
      </c>
      <c r="I393" s="10">
        <v>2010</v>
      </c>
      <c r="J393" s="10">
        <v>959728133</v>
      </c>
      <c r="K393" s="10">
        <f>_xlfn.DAYS(clean_data[[#This Row],[Ship Date]],clean_data[[#This Row],[Order Date]])</f>
        <v>24</v>
      </c>
      <c r="L393" s="11">
        <v>40563</v>
      </c>
      <c r="M393" s="14">
        <v>3737</v>
      </c>
      <c r="N393" s="15">
        <v>437.2</v>
      </c>
      <c r="O393" s="15">
        <v>263.33</v>
      </c>
      <c r="P393" s="15">
        <v>1633816.4</v>
      </c>
      <c r="Q393" s="15">
        <v>984064.21</v>
      </c>
      <c r="R393" s="15">
        <v>649752.18999999994</v>
      </c>
      <c r="S393" s="54"/>
      <c r="T393" s="54"/>
      <c r="Z393" s="1"/>
      <c r="AA393" s="1"/>
      <c r="XFB393"/>
      <c r="XFC393"/>
    </row>
    <row r="394" spans="2:27 16382:16383" ht="21" customHeight="1">
      <c r="B394" s="1" t="s">
        <v>34</v>
      </c>
      <c r="C394" s="1" t="s">
        <v>60</v>
      </c>
      <c r="D394" s="1" t="s">
        <v>71</v>
      </c>
      <c r="E394" s="1" t="s">
        <v>21</v>
      </c>
      <c r="F394" s="1" t="s">
        <v>229</v>
      </c>
      <c r="G394" s="9">
        <v>40308</v>
      </c>
      <c r="H394" s="2" t="s">
        <v>233</v>
      </c>
      <c r="I394" s="1">
        <v>2010</v>
      </c>
      <c r="J394" s="1">
        <v>970213639</v>
      </c>
      <c r="K394" s="1">
        <f>_xlfn.DAYS(clean_data[[#This Row],[Ship Date]],clean_data[[#This Row],[Order Date]])</f>
        <v>33</v>
      </c>
      <c r="L394" s="9">
        <v>40341</v>
      </c>
      <c r="M394" s="4">
        <v>6631</v>
      </c>
      <c r="N394" s="13">
        <v>154.06</v>
      </c>
      <c r="O394" s="13">
        <v>90.93</v>
      </c>
      <c r="P394" s="13">
        <v>1021571.86</v>
      </c>
      <c r="Q394" s="13">
        <v>602956.82999999996</v>
      </c>
      <c r="R394" s="13">
        <v>418615.03</v>
      </c>
      <c r="S394" s="54"/>
      <c r="T394" s="54"/>
      <c r="Z394" s="1"/>
      <c r="AA394" s="1"/>
      <c r="XFB394"/>
      <c r="XFC394"/>
    </row>
    <row r="395" spans="2:27 16382:16383" ht="21" customHeight="1">
      <c r="B395" s="10" t="s">
        <v>26</v>
      </c>
      <c r="C395" s="10" t="s">
        <v>143</v>
      </c>
      <c r="D395" s="10" t="s">
        <v>28</v>
      </c>
      <c r="E395" s="10" t="s">
        <v>21</v>
      </c>
      <c r="F395" s="10" t="s">
        <v>227</v>
      </c>
      <c r="G395" s="11">
        <v>42501</v>
      </c>
      <c r="H395" s="12" t="s">
        <v>233</v>
      </c>
      <c r="I395" s="10">
        <v>2016</v>
      </c>
      <c r="J395" s="10">
        <v>651947009</v>
      </c>
      <c r="K395" s="10">
        <f>_xlfn.DAYS(clean_data[[#This Row],[Ship Date]],clean_data[[#This Row],[Order Date]])</f>
        <v>7</v>
      </c>
      <c r="L395" s="11">
        <v>42508</v>
      </c>
      <c r="M395" s="14">
        <v>4463</v>
      </c>
      <c r="N395" s="15">
        <v>205.7</v>
      </c>
      <c r="O395" s="15">
        <v>117.11</v>
      </c>
      <c r="P395" s="15">
        <v>918039.1</v>
      </c>
      <c r="Q395" s="15">
        <v>522661.93</v>
      </c>
      <c r="R395" s="15">
        <v>395377.17</v>
      </c>
      <c r="S395" s="54"/>
      <c r="T395" s="54"/>
      <c r="Z395" s="1"/>
      <c r="AA395" s="1"/>
      <c r="XFB395"/>
      <c r="XFC395"/>
    </row>
    <row r="396" spans="2:27 16382:16383" ht="21" customHeight="1">
      <c r="B396" s="1" t="s">
        <v>53</v>
      </c>
      <c r="C396" s="1" t="s">
        <v>142</v>
      </c>
      <c r="D396" s="1" t="s">
        <v>71</v>
      </c>
      <c r="E396" s="1" t="s">
        <v>21</v>
      </c>
      <c r="F396" s="1" t="s">
        <v>235</v>
      </c>
      <c r="G396" s="9">
        <v>40310</v>
      </c>
      <c r="H396" s="2" t="s">
        <v>233</v>
      </c>
      <c r="I396" s="1">
        <v>2010</v>
      </c>
      <c r="J396" s="1">
        <v>803414571</v>
      </c>
      <c r="K396" s="1">
        <f>_xlfn.DAYS(clean_data[[#This Row],[Ship Date]],clean_data[[#This Row],[Order Date]])</f>
        <v>38</v>
      </c>
      <c r="L396" s="9">
        <v>40348</v>
      </c>
      <c r="M396" s="4">
        <v>7080</v>
      </c>
      <c r="N396" s="13">
        <v>154.06</v>
      </c>
      <c r="O396" s="13">
        <v>90.93</v>
      </c>
      <c r="P396" s="13">
        <v>1090744.8</v>
      </c>
      <c r="Q396" s="13">
        <v>643784.4</v>
      </c>
      <c r="R396" s="13">
        <v>446960.4</v>
      </c>
      <c r="S396" s="54"/>
      <c r="T396" s="54"/>
      <c r="Z396" s="1"/>
      <c r="AA396" s="1"/>
      <c r="XFB396"/>
      <c r="XFC396"/>
    </row>
    <row r="397" spans="2:27 16382:16383" ht="21" customHeight="1">
      <c r="B397" s="10" t="s">
        <v>40</v>
      </c>
      <c r="C397" s="10" t="s">
        <v>136</v>
      </c>
      <c r="D397" s="10" t="s">
        <v>59</v>
      </c>
      <c r="E397" s="10" t="s">
        <v>21</v>
      </c>
      <c r="F397" s="10" t="s">
        <v>227</v>
      </c>
      <c r="G397" s="11">
        <v>42524</v>
      </c>
      <c r="H397" s="12" t="s">
        <v>241</v>
      </c>
      <c r="I397" s="10">
        <v>2016</v>
      </c>
      <c r="J397" s="10">
        <v>493415153</v>
      </c>
      <c r="K397" s="10">
        <f>_xlfn.DAYS(clean_data[[#This Row],[Ship Date]],clean_data[[#This Row],[Order Date]])</f>
        <v>6</v>
      </c>
      <c r="L397" s="11">
        <v>42530</v>
      </c>
      <c r="M397" s="14">
        <v>1363</v>
      </c>
      <c r="N397" s="15">
        <v>9.33</v>
      </c>
      <c r="O397" s="15">
        <v>6.92</v>
      </c>
      <c r="P397" s="15">
        <v>12716.79</v>
      </c>
      <c r="Q397" s="15">
        <v>9431.9599999999991</v>
      </c>
      <c r="R397" s="15">
        <v>3284.83</v>
      </c>
      <c r="S397" s="54"/>
      <c r="T397" s="54"/>
      <c r="Z397" s="1"/>
      <c r="AA397" s="1"/>
      <c r="XFB397"/>
      <c r="XFC397"/>
    </row>
    <row r="398" spans="2:27 16382:16383" ht="21" customHeight="1">
      <c r="B398" s="1" t="s">
        <v>14</v>
      </c>
      <c r="C398" s="1" t="s">
        <v>111</v>
      </c>
      <c r="D398" s="1" t="s">
        <v>79</v>
      </c>
      <c r="E398" s="1" t="s">
        <v>21</v>
      </c>
      <c r="F398" s="1" t="s">
        <v>232</v>
      </c>
      <c r="G398" s="9">
        <v>41728</v>
      </c>
      <c r="H398" s="2" t="s">
        <v>236</v>
      </c>
      <c r="I398" s="1">
        <v>2014</v>
      </c>
      <c r="J398" s="1">
        <v>211060082</v>
      </c>
      <c r="K398" s="1">
        <f>_xlfn.DAYS(clean_data[[#This Row],[Ship Date]],clean_data[[#This Row],[Order Date]])</f>
        <v>4</v>
      </c>
      <c r="L398" s="9">
        <v>41732</v>
      </c>
      <c r="M398" s="4">
        <v>6223</v>
      </c>
      <c r="N398" s="13">
        <v>668.27</v>
      </c>
      <c r="O398" s="13">
        <v>502.54</v>
      </c>
      <c r="P398" s="13">
        <v>4158644.21</v>
      </c>
      <c r="Q398" s="13">
        <v>3127306.42</v>
      </c>
      <c r="R398" s="13">
        <v>1031337.79</v>
      </c>
      <c r="S398" s="54"/>
      <c r="T398" s="54"/>
      <c r="Z398" s="1"/>
      <c r="AA398" s="1"/>
      <c r="XFB398"/>
      <c r="XFC398"/>
    </row>
    <row r="399" spans="2:27 16382:16383" ht="21" customHeight="1">
      <c r="B399" s="10" t="s">
        <v>23</v>
      </c>
      <c r="C399" s="10" t="s">
        <v>147</v>
      </c>
      <c r="D399" s="10" t="s">
        <v>50</v>
      </c>
      <c r="E399" s="10" t="s">
        <v>21</v>
      </c>
      <c r="F399" s="10" t="s">
        <v>235</v>
      </c>
      <c r="G399" s="11">
        <v>40575</v>
      </c>
      <c r="H399" s="12" t="s">
        <v>242</v>
      </c>
      <c r="I399" s="10">
        <v>2011</v>
      </c>
      <c r="J399" s="10">
        <v>515773189</v>
      </c>
      <c r="K399" s="10">
        <f>_xlfn.DAYS(clean_data[[#This Row],[Ship Date]],clean_data[[#This Row],[Order Date]])</f>
        <v>16</v>
      </c>
      <c r="L399" s="11">
        <v>40591</v>
      </c>
      <c r="M399" s="14">
        <v>7603</v>
      </c>
      <c r="N399" s="15">
        <v>421.89</v>
      </c>
      <c r="O399" s="15">
        <v>364.69</v>
      </c>
      <c r="P399" s="15">
        <v>3207629.67</v>
      </c>
      <c r="Q399" s="15">
        <v>2772738.07</v>
      </c>
      <c r="R399" s="15">
        <v>434891.6</v>
      </c>
      <c r="S399" s="54"/>
      <c r="T399" s="54"/>
      <c r="Z399" s="1"/>
      <c r="AA399" s="1"/>
      <c r="XFB399"/>
      <c r="XFC399"/>
    </row>
    <row r="400" spans="2:27 16382:16383" ht="21" customHeight="1">
      <c r="B400" s="1" t="s">
        <v>26</v>
      </c>
      <c r="C400" s="1" t="s">
        <v>203</v>
      </c>
      <c r="D400" s="1" t="s">
        <v>43</v>
      </c>
      <c r="E400" s="1" t="s">
        <v>21</v>
      </c>
      <c r="F400" s="1" t="s">
        <v>235</v>
      </c>
      <c r="G400" s="9">
        <v>42109</v>
      </c>
      <c r="H400" s="2" t="s">
        <v>239</v>
      </c>
      <c r="I400" s="1">
        <v>2015</v>
      </c>
      <c r="J400" s="1">
        <v>687290799</v>
      </c>
      <c r="K400" s="1">
        <f>_xlfn.DAYS(clean_data[[#This Row],[Ship Date]],clean_data[[#This Row],[Order Date]])</f>
        <v>34</v>
      </c>
      <c r="L400" s="9">
        <v>42143</v>
      </c>
      <c r="M400" s="4">
        <v>3475</v>
      </c>
      <c r="N400" s="13">
        <v>651.21</v>
      </c>
      <c r="O400" s="13">
        <v>524.96</v>
      </c>
      <c r="P400" s="13">
        <v>2262954.75</v>
      </c>
      <c r="Q400" s="13">
        <v>1824236</v>
      </c>
      <c r="R400" s="13">
        <v>438718.75</v>
      </c>
      <c r="S400" s="54"/>
      <c r="T400" s="54"/>
      <c r="Z400" s="1"/>
      <c r="AA400" s="1"/>
      <c r="XFB400"/>
      <c r="XFC400"/>
    </row>
    <row r="401" spans="2:27 16382:16383" ht="21" customHeight="1">
      <c r="B401" s="10" t="s">
        <v>40</v>
      </c>
      <c r="C401" s="10" t="s">
        <v>205</v>
      </c>
      <c r="D401" s="10" t="s">
        <v>59</v>
      </c>
      <c r="E401" s="10" t="s">
        <v>17</v>
      </c>
      <c r="F401" s="10" t="s">
        <v>229</v>
      </c>
      <c r="G401" s="11">
        <v>42846</v>
      </c>
      <c r="H401" s="12" t="s">
        <v>239</v>
      </c>
      <c r="I401" s="10">
        <v>2017</v>
      </c>
      <c r="J401" s="10">
        <v>975661742</v>
      </c>
      <c r="K401" s="10">
        <f>_xlfn.DAYS(clean_data[[#This Row],[Ship Date]],clean_data[[#This Row],[Order Date]])</f>
        <v>43</v>
      </c>
      <c r="L401" s="11">
        <v>42889</v>
      </c>
      <c r="M401" s="14">
        <v>8846</v>
      </c>
      <c r="N401" s="15">
        <v>9.33</v>
      </c>
      <c r="O401" s="15">
        <v>6.92</v>
      </c>
      <c r="P401" s="15">
        <v>82533.179999999993</v>
      </c>
      <c r="Q401" s="15">
        <v>61214.32</v>
      </c>
      <c r="R401" s="15">
        <v>21318.86</v>
      </c>
      <c r="S401" s="54"/>
      <c r="T401" s="54"/>
      <c r="Z401" s="1"/>
      <c r="AA401" s="1"/>
      <c r="XFB401"/>
      <c r="XFC401"/>
    </row>
    <row r="402" spans="2:27 16382:16383" ht="21" customHeight="1">
      <c r="B402" s="1" t="s">
        <v>23</v>
      </c>
      <c r="C402" s="1" t="s">
        <v>125</v>
      </c>
      <c r="D402" s="1" t="s">
        <v>33</v>
      </c>
      <c r="E402" s="1" t="s">
        <v>17</v>
      </c>
      <c r="F402" s="1" t="s">
        <v>235</v>
      </c>
      <c r="G402" s="9">
        <v>42458</v>
      </c>
      <c r="H402" s="2" t="s">
        <v>236</v>
      </c>
      <c r="I402" s="1">
        <v>2016</v>
      </c>
      <c r="J402" s="1">
        <v>351247346</v>
      </c>
      <c r="K402" s="1">
        <f>_xlfn.DAYS(clean_data[[#This Row],[Ship Date]],clean_data[[#This Row],[Order Date]])</f>
        <v>40</v>
      </c>
      <c r="L402" s="9">
        <v>42498</v>
      </c>
      <c r="M402" s="4">
        <v>750</v>
      </c>
      <c r="N402" s="13">
        <v>81.73</v>
      </c>
      <c r="O402" s="13">
        <v>56.67</v>
      </c>
      <c r="P402" s="13">
        <v>61297.5</v>
      </c>
      <c r="Q402" s="13">
        <v>42502.5</v>
      </c>
      <c r="R402" s="13">
        <v>18795</v>
      </c>
      <c r="S402" s="54"/>
      <c r="T402" s="54"/>
      <c r="Z402" s="1"/>
      <c r="AA402" s="1"/>
      <c r="XFB402"/>
      <c r="XFC402"/>
    </row>
    <row r="403" spans="2:27 16382:16383" ht="21" customHeight="1">
      <c r="B403" s="10" t="s">
        <v>23</v>
      </c>
      <c r="C403" s="10" t="s">
        <v>110</v>
      </c>
      <c r="D403" s="10" t="s">
        <v>25</v>
      </c>
      <c r="E403" s="10" t="s">
        <v>21</v>
      </c>
      <c r="F403" s="10" t="s">
        <v>235</v>
      </c>
      <c r="G403" s="11">
        <v>42389</v>
      </c>
      <c r="H403" s="12" t="s">
        <v>240</v>
      </c>
      <c r="I403" s="10">
        <v>2016</v>
      </c>
      <c r="J403" s="10">
        <v>554721438</v>
      </c>
      <c r="K403" s="10">
        <f>_xlfn.DAYS(clean_data[[#This Row],[Ship Date]],clean_data[[#This Row],[Order Date]])</f>
        <v>8</v>
      </c>
      <c r="L403" s="11">
        <v>42397</v>
      </c>
      <c r="M403" s="14">
        <v>3256</v>
      </c>
      <c r="N403" s="15">
        <v>47.45</v>
      </c>
      <c r="O403" s="15">
        <v>31.79</v>
      </c>
      <c r="P403" s="15">
        <v>154497.20000000001</v>
      </c>
      <c r="Q403" s="15">
        <v>103508.24</v>
      </c>
      <c r="R403" s="15">
        <v>50988.959999999999</v>
      </c>
      <c r="S403" s="54"/>
      <c r="T403" s="54"/>
      <c r="Z403" s="1"/>
      <c r="AA403" s="1"/>
      <c r="XFB403"/>
      <c r="XFC403"/>
    </row>
    <row r="404" spans="2:27 16382:16383" ht="21" customHeight="1">
      <c r="B404" s="1" t="s">
        <v>26</v>
      </c>
      <c r="C404" s="1" t="s">
        <v>146</v>
      </c>
      <c r="D404" s="1" t="s">
        <v>36</v>
      </c>
      <c r="E404" s="1" t="s">
        <v>17</v>
      </c>
      <c r="F404" s="1" t="s">
        <v>227</v>
      </c>
      <c r="G404" s="9">
        <v>41705</v>
      </c>
      <c r="H404" s="2" t="s">
        <v>236</v>
      </c>
      <c r="I404" s="1">
        <v>2014</v>
      </c>
      <c r="J404" s="1">
        <v>247070348</v>
      </c>
      <c r="K404" s="1">
        <f>_xlfn.DAYS(clean_data[[#This Row],[Ship Date]],clean_data[[#This Row],[Order Date]])</f>
        <v>47</v>
      </c>
      <c r="L404" s="9">
        <v>41752</v>
      </c>
      <c r="M404" s="4">
        <v>2461</v>
      </c>
      <c r="N404" s="13">
        <v>109.28</v>
      </c>
      <c r="O404" s="13">
        <v>35.840000000000003</v>
      </c>
      <c r="P404" s="13">
        <v>268938.08</v>
      </c>
      <c r="Q404" s="13">
        <v>88202.240000000005</v>
      </c>
      <c r="R404" s="13">
        <v>180735.84</v>
      </c>
      <c r="S404" s="54"/>
      <c r="T404" s="54"/>
      <c r="Z404" s="1"/>
      <c r="AA404" s="1"/>
      <c r="XFB404"/>
      <c r="XFC404"/>
    </row>
    <row r="405" spans="2:27 16382:16383" ht="21" customHeight="1">
      <c r="B405" s="10" t="s">
        <v>26</v>
      </c>
      <c r="C405" s="10" t="s">
        <v>129</v>
      </c>
      <c r="D405" s="10" t="s">
        <v>50</v>
      </c>
      <c r="E405" s="10" t="s">
        <v>17</v>
      </c>
      <c r="F405" s="10" t="s">
        <v>227</v>
      </c>
      <c r="G405" s="11">
        <v>41245</v>
      </c>
      <c r="H405" s="12" t="s">
        <v>228</v>
      </c>
      <c r="I405" s="10">
        <v>2012</v>
      </c>
      <c r="J405" s="10">
        <v>859592902</v>
      </c>
      <c r="K405" s="10">
        <f>_xlfn.DAYS(clean_data[[#This Row],[Ship Date]],clean_data[[#This Row],[Order Date]])</f>
        <v>43</v>
      </c>
      <c r="L405" s="11">
        <v>41288</v>
      </c>
      <c r="M405" s="14">
        <v>1497</v>
      </c>
      <c r="N405" s="15">
        <v>421.89</v>
      </c>
      <c r="O405" s="15">
        <v>364.69</v>
      </c>
      <c r="P405" s="15">
        <v>631569.32999999996</v>
      </c>
      <c r="Q405" s="15">
        <v>545940.93000000005</v>
      </c>
      <c r="R405" s="15">
        <v>85628.4</v>
      </c>
      <c r="S405" s="54"/>
      <c r="T405" s="54"/>
      <c r="Z405" s="1"/>
      <c r="AA405" s="1"/>
      <c r="XFB405"/>
      <c r="XFC405"/>
    </row>
    <row r="406" spans="2:27 16382:16383" ht="21" customHeight="1">
      <c r="B406" s="1" t="s">
        <v>34</v>
      </c>
      <c r="C406" s="1" t="s">
        <v>66</v>
      </c>
      <c r="D406" s="1" t="s">
        <v>71</v>
      </c>
      <c r="E406" s="1" t="s">
        <v>17</v>
      </c>
      <c r="F406" s="1" t="s">
        <v>232</v>
      </c>
      <c r="G406" s="9">
        <v>42238</v>
      </c>
      <c r="H406" s="2" t="s">
        <v>238</v>
      </c>
      <c r="I406" s="1">
        <v>2015</v>
      </c>
      <c r="J406" s="1">
        <v>743900430</v>
      </c>
      <c r="K406" s="1">
        <f>_xlfn.DAYS(clean_data[[#This Row],[Ship Date]],clean_data[[#This Row],[Order Date]])</f>
        <v>45</v>
      </c>
      <c r="L406" s="9">
        <v>42283</v>
      </c>
      <c r="M406" s="4">
        <v>5523</v>
      </c>
      <c r="N406" s="13">
        <v>154.06</v>
      </c>
      <c r="O406" s="13">
        <v>90.93</v>
      </c>
      <c r="P406" s="13">
        <v>850873.38</v>
      </c>
      <c r="Q406" s="13">
        <v>502206.39</v>
      </c>
      <c r="R406" s="13">
        <v>348666.99</v>
      </c>
      <c r="S406" s="54"/>
      <c r="T406" s="54"/>
      <c r="Z406" s="1"/>
      <c r="AA406" s="1"/>
      <c r="XFB406"/>
      <c r="XFC406"/>
    </row>
    <row r="407" spans="2:27 16382:16383" ht="21" customHeight="1">
      <c r="B407" s="10" t="s">
        <v>40</v>
      </c>
      <c r="C407" s="10" t="s">
        <v>86</v>
      </c>
      <c r="D407" s="10" t="s">
        <v>79</v>
      </c>
      <c r="E407" s="10" t="s">
        <v>17</v>
      </c>
      <c r="F407" s="10" t="s">
        <v>229</v>
      </c>
      <c r="G407" s="11">
        <v>42149</v>
      </c>
      <c r="H407" s="12" t="s">
        <v>233</v>
      </c>
      <c r="I407" s="10">
        <v>2015</v>
      </c>
      <c r="J407" s="10">
        <v>121916759</v>
      </c>
      <c r="K407" s="10">
        <f>_xlfn.DAYS(clean_data[[#This Row],[Ship Date]],clean_data[[#This Row],[Order Date]])</f>
        <v>41</v>
      </c>
      <c r="L407" s="11">
        <v>42190</v>
      </c>
      <c r="M407" s="14">
        <v>6733</v>
      </c>
      <c r="N407" s="15">
        <v>668.27</v>
      </c>
      <c r="O407" s="15">
        <v>502.54</v>
      </c>
      <c r="P407" s="15">
        <v>4499461.91</v>
      </c>
      <c r="Q407" s="15">
        <v>3383601.82</v>
      </c>
      <c r="R407" s="15">
        <v>1115860.0900000001</v>
      </c>
      <c r="S407" s="54"/>
      <c r="T407" s="54"/>
      <c r="Z407" s="1"/>
      <c r="AA407" s="1"/>
      <c r="XFB407"/>
      <c r="XFC407"/>
    </row>
    <row r="408" spans="2:27 16382:16383" ht="21" customHeight="1">
      <c r="B408" s="1" t="s">
        <v>26</v>
      </c>
      <c r="C408" s="1" t="s">
        <v>204</v>
      </c>
      <c r="D408" s="1" t="s">
        <v>33</v>
      </c>
      <c r="E408" s="1" t="s">
        <v>17</v>
      </c>
      <c r="F408" s="1" t="s">
        <v>229</v>
      </c>
      <c r="G408" s="9">
        <v>41604</v>
      </c>
      <c r="H408" s="2" t="s">
        <v>234</v>
      </c>
      <c r="I408" s="1">
        <v>2013</v>
      </c>
      <c r="J408" s="1">
        <v>635878217</v>
      </c>
      <c r="K408" s="1">
        <f>_xlfn.DAYS(clean_data[[#This Row],[Ship Date]],clean_data[[#This Row],[Order Date]])</f>
        <v>34</v>
      </c>
      <c r="L408" s="9">
        <v>41638</v>
      </c>
      <c r="M408" s="4">
        <v>9350</v>
      </c>
      <c r="N408" s="13">
        <v>81.73</v>
      </c>
      <c r="O408" s="13">
        <v>56.67</v>
      </c>
      <c r="P408" s="13">
        <v>764175.5</v>
      </c>
      <c r="Q408" s="13">
        <v>529864.5</v>
      </c>
      <c r="R408" s="13">
        <v>234311</v>
      </c>
      <c r="S408" s="54"/>
      <c r="T408" s="54"/>
      <c r="Z408" s="1"/>
      <c r="AA408" s="1"/>
      <c r="XFB408"/>
      <c r="XFC408"/>
    </row>
    <row r="409" spans="2:27 16382:16383" ht="21" customHeight="1">
      <c r="B409" s="10" t="s">
        <v>23</v>
      </c>
      <c r="C409" s="10" t="s">
        <v>187</v>
      </c>
      <c r="D409" s="10" t="s">
        <v>28</v>
      </c>
      <c r="E409" s="10" t="s">
        <v>21</v>
      </c>
      <c r="F409" s="10" t="s">
        <v>229</v>
      </c>
      <c r="G409" s="11">
        <v>40228</v>
      </c>
      <c r="H409" s="12" t="s">
        <v>242</v>
      </c>
      <c r="I409" s="10">
        <v>2010</v>
      </c>
      <c r="J409" s="10">
        <v>398333632</v>
      </c>
      <c r="K409" s="10">
        <f>_xlfn.DAYS(clean_data[[#This Row],[Ship Date]],clean_data[[#This Row],[Order Date]])</f>
        <v>11</v>
      </c>
      <c r="L409" s="11">
        <v>40239</v>
      </c>
      <c r="M409" s="14">
        <v>4629</v>
      </c>
      <c r="N409" s="15">
        <v>205.7</v>
      </c>
      <c r="O409" s="15">
        <v>117.11</v>
      </c>
      <c r="P409" s="15">
        <v>952185.3</v>
      </c>
      <c r="Q409" s="15">
        <v>542102.18999999994</v>
      </c>
      <c r="R409" s="15">
        <v>410083.11</v>
      </c>
      <c r="S409" s="54"/>
      <c r="T409" s="54"/>
      <c r="Z409" s="1"/>
      <c r="AA409" s="1"/>
      <c r="XFB409"/>
      <c r="XFC409"/>
    </row>
    <row r="410" spans="2:27 16382:16383" ht="21" customHeight="1">
      <c r="B410" s="1" t="s">
        <v>40</v>
      </c>
      <c r="C410" s="1" t="s">
        <v>184</v>
      </c>
      <c r="D410" s="1" t="s">
        <v>45</v>
      </c>
      <c r="E410" s="1" t="s">
        <v>17</v>
      </c>
      <c r="F410" s="1" t="s">
        <v>235</v>
      </c>
      <c r="G410" s="9">
        <v>40808</v>
      </c>
      <c r="H410" s="2" t="s">
        <v>231</v>
      </c>
      <c r="I410" s="1">
        <v>2011</v>
      </c>
      <c r="J410" s="1">
        <v>742144334</v>
      </c>
      <c r="K410" s="1">
        <f>_xlfn.DAYS(clean_data[[#This Row],[Ship Date]],clean_data[[#This Row],[Order Date]])</f>
        <v>28</v>
      </c>
      <c r="L410" s="9">
        <v>40836</v>
      </c>
      <c r="M410" s="4">
        <v>5855</v>
      </c>
      <c r="N410" s="13">
        <v>437.2</v>
      </c>
      <c r="O410" s="13">
        <v>263.33</v>
      </c>
      <c r="P410" s="13">
        <v>2559806</v>
      </c>
      <c r="Q410" s="13">
        <v>1541797.15</v>
      </c>
      <c r="R410" s="13">
        <v>1018008.85</v>
      </c>
      <c r="S410" s="54"/>
      <c r="T410" s="54"/>
      <c r="Z410" s="1"/>
      <c r="AA410" s="1"/>
      <c r="XFB410"/>
      <c r="XFC410"/>
    </row>
    <row r="411" spans="2:27 16382:16383" ht="21" customHeight="1">
      <c r="B411" s="10" t="s">
        <v>23</v>
      </c>
      <c r="C411" s="10" t="s">
        <v>206</v>
      </c>
      <c r="D411" s="10" t="s">
        <v>25</v>
      </c>
      <c r="E411" s="10" t="s">
        <v>17</v>
      </c>
      <c r="F411" s="10" t="s">
        <v>229</v>
      </c>
      <c r="G411" s="11">
        <v>42365</v>
      </c>
      <c r="H411" s="12" t="s">
        <v>228</v>
      </c>
      <c r="I411" s="10">
        <v>2015</v>
      </c>
      <c r="J411" s="10">
        <v>370484149</v>
      </c>
      <c r="K411" s="10">
        <f>_xlfn.DAYS(clean_data[[#This Row],[Ship Date]],clean_data[[#This Row],[Order Date]])</f>
        <v>23</v>
      </c>
      <c r="L411" s="11">
        <v>42388</v>
      </c>
      <c r="M411" s="14">
        <v>3348</v>
      </c>
      <c r="N411" s="15">
        <v>47.45</v>
      </c>
      <c r="O411" s="15">
        <v>31.79</v>
      </c>
      <c r="P411" s="15">
        <v>158862.6</v>
      </c>
      <c r="Q411" s="15">
        <v>106432.92</v>
      </c>
      <c r="R411" s="15">
        <v>52429.68</v>
      </c>
      <c r="S411" s="54"/>
      <c r="T411" s="54"/>
      <c r="Z411" s="1"/>
      <c r="AA411" s="1"/>
      <c r="XFB411"/>
      <c r="XFC411"/>
    </row>
    <row r="412" spans="2:27 16382:16383" ht="21" customHeight="1">
      <c r="B412" s="1" t="s">
        <v>23</v>
      </c>
      <c r="C412" s="1" t="s">
        <v>138</v>
      </c>
      <c r="D412" s="1" t="s">
        <v>16</v>
      </c>
      <c r="E412" s="1" t="s">
        <v>21</v>
      </c>
      <c r="F412" s="1" t="s">
        <v>235</v>
      </c>
      <c r="G412" s="9">
        <v>41546</v>
      </c>
      <c r="H412" s="2" t="s">
        <v>231</v>
      </c>
      <c r="I412" s="1">
        <v>2013</v>
      </c>
      <c r="J412" s="1">
        <v>306839406</v>
      </c>
      <c r="K412" s="1">
        <f>_xlfn.DAYS(clean_data[[#This Row],[Ship Date]],clean_data[[#This Row],[Order Date]])</f>
        <v>2</v>
      </c>
      <c r="L412" s="9">
        <v>41548</v>
      </c>
      <c r="M412" s="4">
        <v>9454</v>
      </c>
      <c r="N412" s="13">
        <v>255.28</v>
      </c>
      <c r="O412" s="13">
        <v>159.41999999999999</v>
      </c>
      <c r="P412" s="13">
        <v>2413417.12</v>
      </c>
      <c r="Q412" s="13">
        <v>1507156.68</v>
      </c>
      <c r="R412" s="13">
        <v>906260.44</v>
      </c>
      <c r="S412" s="54"/>
      <c r="T412" s="54"/>
      <c r="Z412" s="1"/>
      <c r="AA412" s="1"/>
      <c r="XFB412"/>
      <c r="XFC412"/>
    </row>
    <row r="413" spans="2:27 16382:16383" ht="21" customHeight="1">
      <c r="B413" s="10" t="s">
        <v>40</v>
      </c>
      <c r="C413" s="10" t="s">
        <v>144</v>
      </c>
      <c r="D413" s="10" t="s">
        <v>59</v>
      </c>
      <c r="E413" s="10" t="s">
        <v>17</v>
      </c>
      <c r="F413" s="10" t="s">
        <v>232</v>
      </c>
      <c r="G413" s="11">
        <v>42303</v>
      </c>
      <c r="H413" s="12" t="s">
        <v>237</v>
      </c>
      <c r="I413" s="10">
        <v>2015</v>
      </c>
      <c r="J413" s="10">
        <v>745008933</v>
      </c>
      <c r="K413" s="10">
        <f>_xlfn.DAYS(clean_data[[#This Row],[Ship Date]],clean_data[[#This Row],[Order Date]])</f>
        <v>8</v>
      </c>
      <c r="L413" s="11">
        <v>42311</v>
      </c>
      <c r="M413" s="14">
        <v>3554</v>
      </c>
      <c r="N413" s="15">
        <v>9.33</v>
      </c>
      <c r="O413" s="15">
        <v>6.92</v>
      </c>
      <c r="P413" s="15">
        <v>33158.82</v>
      </c>
      <c r="Q413" s="15">
        <v>24593.68</v>
      </c>
      <c r="R413" s="15">
        <v>8565.14</v>
      </c>
      <c r="S413" s="54"/>
      <c r="T413" s="54"/>
      <c r="Z413" s="1"/>
      <c r="AA413" s="1"/>
      <c r="XFB413"/>
      <c r="XFC413"/>
    </row>
    <row r="414" spans="2:27 16382:16383" ht="21" customHeight="1">
      <c r="B414" s="1" t="s">
        <v>40</v>
      </c>
      <c r="C414" s="1" t="s">
        <v>113</v>
      </c>
      <c r="D414" s="1" t="s">
        <v>71</v>
      </c>
      <c r="E414" s="1" t="s">
        <v>17</v>
      </c>
      <c r="F414" s="1" t="s">
        <v>227</v>
      </c>
      <c r="G414" s="9">
        <v>40675</v>
      </c>
      <c r="H414" s="2" t="s">
        <v>233</v>
      </c>
      <c r="I414" s="1">
        <v>2011</v>
      </c>
      <c r="J414" s="1">
        <v>599104058</v>
      </c>
      <c r="K414" s="1">
        <f>_xlfn.DAYS(clean_data[[#This Row],[Ship Date]],clean_data[[#This Row],[Order Date]])</f>
        <v>47</v>
      </c>
      <c r="L414" s="9">
        <v>40722</v>
      </c>
      <c r="M414" s="4">
        <v>7059</v>
      </c>
      <c r="N414" s="13">
        <v>154.06</v>
      </c>
      <c r="O414" s="13">
        <v>90.93</v>
      </c>
      <c r="P414" s="13">
        <v>1087509.54</v>
      </c>
      <c r="Q414" s="13">
        <v>641874.87</v>
      </c>
      <c r="R414" s="13">
        <v>445634.67</v>
      </c>
      <c r="S414" s="54"/>
      <c r="T414" s="54"/>
      <c r="Z414" s="1"/>
      <c r="AA414" s="1"/>
      <c r="XFB414"/>
      <c r="XFC414"/>
    </row>
    <row r="415" spans="2:27 16382:16383" ht="21" customHeight="1">
      <c r="B415" s="10" t="s">
        <v>23</v>
      </c>
      <c r="C415" s="10" t="s">
        <v>58</v>
      </c>
      <c r="D415" s="10" t="s">
        <v>25</v>
      </c>
      <c r="E415" s="10" t="s">
        <v>21</v>
      </c>
      <c r="F415" s="10" t="s">
        <v>229</v>
      </c>
      <c r="G415" s="11">
        <v>42775</v>
      </c>
      <c r="H415" s="12" t="s">
        <v>242</v>
      </c>
      <c r="I415" s="10">
        <v>2017</v>
      </c>
      <c r="J415" s="10">
        <v>653548610</v>
      </c>
      <c r="K415" s="10">
        <f>_xlfn.DAYS(clean_data[[#This Row],[Ship Date]],clean_data[[#This Row],[Order Date]])</f>
        <v>12</v>
      </c>
      <c r="L415" s="11">
        <v>42787</v>
      </c>
      <c r="M415" s="14">
        <v>8412</v>
      </c>
      <c r="N415" s="15">
        <v>47.45</v>
      </c>
      <c r="O415" s="15">
        <v>31.79</v>
      </c>
      <c r="P415" s="15">
        <v>399149.4</v>
      </c>
      <c r="Q415" s="15">
        <v>267417.48</v>
      </c>
      <c r="R415" s="15">
        <v>131731.92000000001</v>
      </c>
      <c r="S415" s="54"/>
      <c r="T415" s="54"/>
      <c r="Z415" s="1"/>
      <c r="AA415" s="1"/>
      <c r="XFB415"/>
      <c r="XFC415"/>
    </row>
    <row r="416" spans="2:27 16382:16383" ht="21" customHeight="1">
      <c r="B416" s="1" t="s">
        <v>23</v>
      </c>
      <c r="C416" s="1" t="s">
        <v>207</v>
      </c>
      <c r="D416" s="1" t="s">
        <v>71</v>
      </c>
      <c r="E416" s="1" t="s">
        <v>17</v>
      </c>
      <c r="F416" s="1" t="s">
        <v>232</v>
      </c>
      <c r="G416" s="9">
        <v>41274</v>
      </c>
      <c r="H416" s="2" t="s">
        <v>228</v>
      </c>
      <c r="I416" s="1">
        <v>2012</v>
      </c>
      <c r="J416" s="1">
        <v>413078916</v>
      </c>
      <c r="K416" s="1">
        <f>_xlfn.DAYS(clean_data[[#This Row],[Ship Date]],clean_data[[#This Row],[Order Date]])</f>
        <v>11</v>
      </c>
      <c r="L416" s="9">
        <v>41285</v>
      </c>
      <c r="M416" s="4">
        <v>8086</v>
      </c>
      <c r="N416" s="13">
        <v>154.06</v>
      </c>
      <c r="O416" s="13">
        <v>90.93</v>
      </c>
      <c r="P416" s="13">
        <v>1245729.1599999999</v>
      </c>
      <c r="Q416" s="13">
        <v>735259.98</v>
      </c>
      <c r="R416" s="13">
        <v>510469.18</v>
      </c>
      <c r="S416" s="54"/>
      <c r="T416" s="54"/>
      <c r="Z416" s="1"/>
      <c r="AA416" s="1"/>
      <c r="XFB416"/>
      <c r="XFC416"/>
    </row>
    <row r="417" spans="2:27 16382:16383" ht="21" customHeight="1">
      <c r="B417" s="10" t="s">
        <v>26</v>
      </c>
      <c r="C417" s="10" t="s">
        <v>104</v>
      </c>
      <c r="D417" s="10" t="s">
        <v>71</v>
      </c>
      <c r="E417" s="10" t="s">
        <v>17</v>
      </c>
      <c r="F417" s="10" t="s">
        <v>235</v>
      </c>
      <c r="G417" s="11">
        <v>41676</v>
      </c>
      <c r="H417" s="12" t="s">
        <v>242</v>
      </c>
      <c r="I417" s="10">
        <v>2014</v>
      </c>
      <c r="J417" s="10">
        <v>352743804</v>
      </c>
      <c r="K417" s="10">
        <f>_xlfn.DAYS(clean_data[[#This Row],[Ship Date]],clean_data[[#This Row],[Order Date]])</f>
        <v>41</v>
      </c>
      <c r="L417" s="11">
        <v>41717</v>
      </c>
      <c r="M417" s="14">
        <v>3585</v>
      </c>
      <c r="N417" s="15">
        <v>154.06</v>
      </c>
      <c r="O417" s="15">
        <v>90.93</v>
      </c>
      <c r="P417" s="15">
        <v>552305.1</v>
      </c>
      <c r="Q417" s="15">
        <v>325984.05</v>
      </c>
      <c r="R417" s="15">
        <v>226321.05</v>
      </c>
      <c r="S417" s="54"/>
      <c r="T417" s="54"/>
      <c r="Z417" s="1"/>
      <c r="AA417" s="1"/>
      <c r="XFB417"/>
      <c r="XFC417"/>
    </row>
    <row r="418" spans="2:27 16382:16383" ht="21" customHeight="1">
      <c r="B418" s="1" t="s">
        <v>34</v>
      </c>
      <c r="C418" s="1" t="s">
        <v>182</v>
      </c>
      <c r="D418" s="1" t="s">
        <v>16</v>
      </c>
      <c r="E418" s="1" t="s">
        <v>17</v>
      </c>
      <c r="F418" s="1" t="s">
        <v>232</v>
      </c>
      <c r="G418" s="9">
        <v>41580</v>
      </c>
      <c r="H418" s="2" t="s">
        <v>234</v>
      </c>
      <c r="I418" s="1">
        <v>2013</v>
      </c>
      <c r="J418" s="1">
        <v>567904603</v>
      </c>
      <c r="K418" s="1">
        <f>_xlfn.DAYS(clean_data[[#This Row],[Ship Date]],clean_data[[#This Row],[Order Date]])</f>
        <v>10</v>
      </c>
      <c r="L418" s="9">
        <v>41590</v>
      </c>
      <c r="M418" s="4">
        <v>4447</v>
      </c>
      <c r="N418" s="13">
        <v>255.28</v>
      </c>
      <c r="O418" s="13">
        <v>159.41999999999999</v>
      </c>
      <c r="P418" s="13">
        <v>1135230.1599999999</v>
      </c>
      <c r="Q418" s="13">
        <v>708940.74</v>
      </c>
      <c r="R418" s="13">
        <v>426289.42</v>
      </c>
      <c r="S418" s="54"/>
      <c r="T418" s="54"/>
      <c r="Z418" s="1"/>
      <c r="AA418" s="1"/>
      <c r="XFB418"/>
      <c r="XFC418"/>
    </row>
    <row r="419" spans="2:27 16382:16383" ht="21" customHeight="1">
      <c r="B419" s="10" t="s">
        <v>53</v>
      </c>
      <c r="C419" s="10" t="s">
        <v>142</v>
      </c>
      <c r="D419" s="10" t="s">
        <v>20</v>
      </c>
      <c r="E419" s="10" t="s">
        <v>17</v>
      </c>
      <c r="F419" s="10" t="s">
        <v>229</v>
      </c>
      <c r="G419" s="11">
        <v>40356</v>
      </c>
      <c r="H419" s="12" t="s">
        <v>241</v>
      </c>
      <c r="I419" s="10">
        <v>2010</v>
      </c>
      <c r="J419" s="10">
        <v>324235141</v>
      </c>
      <c r="K419" s="10">
        <f>_xlfn.DAYS(clean_data[[#This Row],[Ship Date]],clean_data[[#This Row],[Order Date]])</f>
        <v>15</v>
      </c>
      <c r="L419" s="11">
        <v>40371</v>
      </c>
      <c r="M419" s="14">
        <v>7238</v>
      </c>
      <c r="N419" s="15">
        <v>152.58000000000001</v>
      </c>
      <c r="O419" s="15">
        <v>97.44</v>
      </c>
      <c r="P419" s="15">
        <v>1104374.04</v>
      </c>
      <c r="Q419" s="15">
        <v>705270.72</v>
      </c>
      <c r="R419" s="15">
        <v>399103.32</v>
      </c>
      <c r="S419" s="54"/>
      <c r="T419" s="54"/>
      <c r="Z419" s="1"/>
      <c r="AA419" s="1"/>
      <c r="XFB419"/>
      <c r="XFC419"/>
    </row>
    <row r="420" spans="2:27 16382:16383" ht="21" customHeight="1">
      <c r="B420" s="1" t="s">
        <v>23</v>
      </c>
      <c r="C420" s="1" t="s">
        <v>181</v>
      </c>
      <c r="D420" s="1" t="s">
        <v>20</v>
      </c>
      <c r="E420" s="1" t="s">
        <v>17</v>
      </c>
      <c r="F420" s="1" t="s">
        <v>227</v>
      </c>
      <c r="G420" s="9">
        <v>40526</v>
      </c>
      <c r="H420" s="2" t="s">
        <v>228</v>
      </c>
      <c r="I420" s="1">
        <v>2010</v>
      </c>
      <c r="J420" s="1">
        <v>307721745</v>
      </c>
      <c r="K420" s="1">
        <f>_xlfn.DAYS(clean_data[[#This Row],[Ship Date]],clean_data[[#This Row],[Order Date]])</f>
        <v>18</v>
      </c>
      <c r="L420" s="9">
        <v>40544</v>
      </c>
      <c r="M420" s="4">
        <v>558</v>
      </c>
      <c r="N420" s="13">
        <v>152.58000000000001</v>
      </c>
      <c r="O420" s="13">
        <v>97.44</v>
      </c>
      <c r="P420" s="13">
        <v>85139.64</v>
      </c>
      <c r="Q420" s="13">
        <v>54371.519999999997</v>
      </c>
      <c r="R420" s="13">
        <v>30768.12</v>
      </c>
      <c r="S420" s="54"/>
      <c r="T420" s="54"/>
      <c r="Z420" s="1"/>
      <c r="AA420" s="1"/>
      <c r="XFB420"/>
      <c r="XFC420"/>
    </row>
    <row r="421" spans="2:27 16382:16383" ht="21" customHeight="1">
      <c r="B421" s="10" t="s">
        <v>23</v>
      </c>
      <c r="C421" s="10" t="s">
        <v>147</v>
      </c>
      <c r="D421" s="10" t="s">
        <v>43</v>
      </c>
      <c r="E421" s="10" t="s">
        <v>17</v>
      </c>
      <c r="F421" s="10" t="s">
        <v>229</v>
      </c>
      <c r="G421" s="11">
        <v>40856</v>
      </c>
      <c r="H421" s="12" t="s">
        <v>234</v>
      </c>
      <c r="I421" s="10">
        <v>2011</v>
      </c>
      <c r="J421" s="10">
        <v>374663245</v>
      </c>
      <c r="K421" s="10">
        <f>_xlfn.DAYS(clean_data[[#This Row],[Ship Date]],clean_data[[#This Row],[Order Date]])</f>
        <v>17</v>
      </c>
      <c r="L421" s="11">
        <v>40873</v>
      </c>
      <c r="M421" s="14">
        <v>35</v>
      </c>
      <c r="N421" s="15">
        <v>651.21</v>
      </c>
      <c r="O421" s="15">
        <v>524.96</v>
      </c>
      <c r="P421" s="15">
        <v>22792.35</v>
      </c>
      <c r="Q421" s="15">
        <v>18373.599999999999</v>
      </c>
      <c r="R421" s="15">
        <v>4418.75</v>
      </c>
      <c r="S421" s="54"/>
      <c r="T421" s="54"/>
      <c r="Z421" s="1"/>
      <c r="AA421" s="1"/>
      <c r="XFB421"/>
      <c r="XFC421"/>
    </row>
    <row r="422" spans="2:27 16382:16383" ht="21" customHeight="1">
      <c r="B422" s="1" t="s">
        <v>23</v>
      </c>
      <c r="C422" s="1" t="s">
        <v>208</v>
      </c>
      <c r="D422" s="1" t="s">
        <v>71</v>
      </c>
      <c r="E422" s="1" t="s">
        <v>21</v>
      </c>
      <c r="F422" s="1" t="s">
        <v>229</v>
      </c>
      <c r="G422" s="9">
        <v>40498</v>
      </c>
      <c r="H422" s="2" t="s">
        <v>234</v>
      </c>
      <c r="I422" s="1">
        <v>2010</v>
      </c>
      <c r="J422" s="1">
        <v>901670968</v>
      </c>
      <c r="K422" s="1">
        <f>_xlfn.DAYS(clean_data[[#This Row],[Ship Date]],clean_data[[#This Row],[Order Date]])</f>
        <v>25</v>
      </c>
      <c r="L422" s="9">
        <v>40523</v>
      </c>
      <c r="M422" s="4">
        <v>3331</v>
      </c>
      <c r="N422" s="13">
        <v>154.06</v>
      </c>
      <c r="O422" s="13">
        <v>90.93</v>
      </c>
      <c r="P422" s="13">
        <v>513173.86</v>
      </c>
      <c r="Q422" s="13">
        <v>302887.83</v>
      </c>
      <c r="R422" s="13">
        <v>210286.03</v>
      </c>
      <c r="S422" s="54"/>
      <c r="T422" s="54"/>
      <c r="Z422" s="1"/>
      <c r="AA422" s="1"/>
      <c r="XFB422"/>
      <c r="XFC422"/>
    </row>
    <row r="423" spans="2:27 16382:16383" ht="21" customHeight="1">
      <c r="B423" s="10" t="s">
        <v>14</v>
      </c>
      <c r="C423" s="10" t="s">
        <v>226</v>
      </c>
      <c r="D423" s="10" t="s">
        <v>20</v>
      </c>
      <c r="E423" s="10" t="s">
        <v>17</v>
      </c>
      <c r="F423" s="10" t="s">
        <v>235</v>
      </c>
      <c r="G423" s="11">
        <v>40379</v>
      </c>
      <c r="H423" s="12" t="s">
        <v>230</v>
      </c>
      <c r="I423" s="10">
        <v>2010</v>
      </c>
      <c r="J423" s="10">
        <v>535668742</v>
      </c>
      <c r="K423" s="10">
        <f>_xlfn.DAYS(clean_data[[#This Row],[Ship Date]],clean_data[[#This Row],[Order Date]])</f>
        <v>42</v>
      </c>
      <c r="L423" s="11">
        <v>40421</v>
      </c>
      <c r="M423" s="14">
        <v>5139</v>
      </c>
      <c r="N423" s="15">
        <v>152.58000000000001</v>
      </c>
      <c r="O423" s="15">
        <v>97.44</v>
      </c>
      <c r="P423" s="15">
        <v>784108.62</v>
      </c>
      <c r="Q423" s="15">
        <v>500744.16</v>
      </c>
      <c r="R423" s="15">
        <v>283364.46000000002</v>
      </c>
      <c r="S423" s="54"/>
      <c r="T423" s="54"/>
      <c r="Z423" s="1"/>
      <c r="AA423" s="1"/>
      <c r="XFB423"/>
      <c r="XFC423"/>
    </row>
    <row r="424" spans="2:27 16382:16383" ht="21" customHeight="1">
      <c r="B424" s="1" t="s">
        <v>26</v>
      </c>
      <c r="C424" s="1" t="s">
        <v>209</v>
      </c>
      <c r="D424" s="1" t="s">
        <v>79</v>
      </c>
      <c r="E424" s="1" t="s">
        <v>21</v>
      </c>
      <c r="F424" s="1" t="s">
        <v>229</v>
      </c>
      <c r="G424" s="9">
        <v>41811</v>
      </c>
      <c r="H424" s="2" t="s">
        <v>241</v>
      </c>
      <c r="I424" s="1">
        <v>2014</v>
      </c>
      <c r="J424" s="1">
        <v>243892896</v>
      </c>
      <c r="K424" s="1">
        <f>_xlfn.DAYS(clean_data[[#This Row],[Ship Date]],clean_data[[#This Row],[Order Date]])</f>
        <v>31</v>
      </c>
      <c r="L424" s="9">
        <v>41842</v>
      </c>
      <c r="M424" s="4">
        <v>2183</v>
      </c>
      <c r="N424" s="13">
        <v>668.27</v>
      </c>
      <c r="O424" s="13">
        <v>502.54</v>
      </c>
      <c r="P424" s="13">
        <v>1458833.41</v>
      </c>
      <c r="Q424" s="13">
        <v>1097044.82</v>
      </c>
      <c r="R424" s="13">
        <v>361788.59</v>
      </c>
      <c r="S424" s="54"/>
      <c r="T424" s="54"/>
      <c r="Z424" s="1"/>
      <c r="AA424" s="1"/>
      <c r="XFB424"/>
      <c r="XFC424"/>
    </row>
    <row r="425" spans="2:27 16382:16383" ht="21" customHeight="1">
      <c r="B425" s="10" t="s">
        <v>31</v>
      </c>
      <c r="C425" s="10" t="s">
        <v>49</v>
      </c>
      <c r="D425" s="10" t="s">
        <v>36</v>
      </c>
      <c r="E425" s="10" t="s">
        <v>21</v>
      </c>
      <c r="F425" s="10" t="s">
        <v>229</v>
      </c>
      <c r="G425" s="11">
        <v>42349</v>
      </c>
      <c r="H425" s="12" t="s">
        <v>228</v>
      </c>
      <c r="I425" s="10">
        <v>2015</v>
      </c>
      <c r="J425" s="10">
        <v>163892257</v>
      </c>
      <c r="K425" s="10">
        <f>_xlfn.DAYS(clean_data[[#This Row],[Ship Date]],clean_data[[#This Row],[Order Date]])</f>
        <v>45</v>
      </c>
      <c r="L425" s="11">
        <v>42394</v>
      </c>
      <c r="M425" s="14">
        <v>8216</v>
      </c>
      <c r="N425" s="15">
        <v>109.28</v>
      </c>
      <c r="O425" s="15">
        <v>35.840000000000003</v>
      </c>
      <c r="P425" s="15">
        <v>897844.48</v>
      </c>
      <c r="Q425" s="15">
        <v>294461.44</v>
      </c>
      <c r="R425" s="15">
        <v>603383.04000000004</v>
      </c>
      <c r="S425" s="54"/>
      <c r="T425" s="54"/>
      <c r="Z425" s="1"/>
      <c r="AA425" s="1"/>
      <c r="XFB425"/>
      <c r="XFC425"/>
    </row>
    <row r="426" spans="2:27 16382:16383" ht="21" customHeight="1">
      <c r="B426" s="1" t="s">
        <v>53</v>
      </c>
      <c r="C426" s="1" t="s">
        <v>210</v>
      </c>
      <c r="D426" s="1" t="s">
        <v>79</v>
      </c>
      <c r="E426" s="1" t="s">
        <v>21</v>
      </c>
      <c r="F426" s="1" t="s">
        <v>235</v>
      </c>
      <c r="G426" s="9">
        <v>42702</v>
      </c>
      <c r="H426" s="2" t="s">
        <v>234</v>
      </c>
      <c r="I426" s="1">
        <v>2016</v>
      </c>
      <c r="J426" s="1">
        <v>953528153</v>
      </c>
      <c r="K426" s="1">
        <f>_xlfn.DAYS(clean_data[[#This Row],[Ship Date]],clean_data[[#This Row],[Order Date]])</f>
        <v>49</v>
      </c>
      <c r="L426" s="9">
        <v>42751</v>
      </c>
      <c r="M426" s="4">
        <v>9025</v>
      </c>
      <c r="N426" s="13">
        <v>668.27</v>
      </c>
      <c r="O426" s="13">
        <v>502.54</v>
      </c>
      <c r="P426" s="13">
        <v>6031136.75</v>
      </c>
      <c r="Q426" s="13">
        <v>4535423.5</v>
      </c>
      <c r="R426" s="13">
        <v>1495713.25</v>
      </c>
      <c r="S426" s="54"/>
      <c r="T426" s="54"/>
      <c r="Z426" s="1"/>
      <c r="AA426" s="1"/>
      <c r="XFB426"/>
      <c r="XFC426"/>
    </row>
    <row r="427" spans="2:27 16382:16383" ht="21" customHeight="1">
      <c r="B427" s="10" t="s">
        <v>40</v>
      </c>
      <c r="C427" s="10" t="s">
        <v>65</v>
      </c>
      <c r="D427" s="10" t="s">
        <v>59</v>
      </c>
      <c r="E427" s="10" t="s">
        <v>17</v>
      </c>
      <c r="F427" s="10" t="s">
        <v>227</v>
      </c>
      <c r="G427" s="11">
        <v>42585</v>
      </c>
      <c r="H427" s="12" t="s">
        <v>238</v>
      </c>
      <c r="I427" s="10">
        <v>2016</v>
      </c>
      <c r="J427" s="10">
        <v>640974414</v>
      </c>
      <c r="K427" s="10">
        <f>_xlfn.DAYS(clean_data[[#This Row],[Ship Date]],clean_data[[#This Row],[Order Date]])</f>
        <v>48</v>
      </c>
      <c r="L427" s="11">
        <v>42633</v>
      </c>
      <c r="M427" s="14">
        <v>7428</v>
      </c>
      <c r="N427" s="15">
        <v>9.33</v>
      </c>
      <c r="O427" s="15">
        <v>6.92</v>
      </c>
      <c r="P427" s="15">
        <v>69303.240000000005</v>
      </c>
      <c r="Q427" s="15">
        <v>51401.760000000002</v>
      </c>
      <c r="R427" s="15">
        <v>17901.48</v>
      </c>
      <c r="S427" s="54"/>
      <c r="T427" s="54"/>
      <c r="Z427" s="1"/>
      <c r="AA427" s="1"/>
      <c r="XFB427"/>
      <c r="XFC427"/>
    </row>
    <row r="428" spans="2:27 16382:16383" ht="21" customHeight="1">
      <c r="B428" s="1" t="s">
        <v>53</v>
      </c>
      <c r="C428" s="1" t="s">
        <v>142</v>
      </c>
      <c r="D428" s="1" t="s">
        <v>16</v>
      </c>
      <c r="E428" s="1" t="s">
        <v>21</v>
      </c>
      <c r="F428" s="1" t="s">
        <v>229</v>
      </c>
      <c r="G428" s="9">
        <v>42102</v>
      </c>
      <c r="H428" s="2" t="s">
        <v>239</v>
      </c>
      <c r="I428" s="1">
        <v>2015</v>
      </c>
      <c r="J428" s="1">
        <v>474717366</v>
      </c>
      <c r="K428" s="1">
        <f>_xlfn.DAYS(clean_data[[#This Row],[Ship Date]],clean_data[[#This Row],[Order Date]])</f>
        <v>6</v>
      </c>
      <c r="L428" s="9">
        <v>42108</v>
      </c>
      <c r="M428" s="4">
        <v>8273</v>
      </c>
      <c r="N428" s="13">
        <v>255.28</v>
      </c>
      <c r="O428" s="13">
        <v>159.41999999999999</v>
      </c>
      <c r="P428" s="13">
        <v>2111931.44</v>
      </c>
      <c r="Q428" s="13">
        <v>1318881.6599999999</v>
      </c>
      <c r="R428" s="13">
        <v>793049.78</v>
      </c>
      <c r="S428" s="54"/>
      <c r="T428" s="54"/>
      <c r="Z428" s="1"/>
      <c r="AA428" s="1"/>
      <c r="XFB428"/>
      <c r="XFC428"/>
    </row>
    <row r="429" spans="2:27 16382:16383" ht="21" customHeight="1">
      <c r="B429" s="10" t="s">
        <v>34</v>
      </c>
      <c r="C429" s="10" t="s">
        <v>154</v>
      </c>
      <c r="D429" s="10" t="s">
        <v>50</v>
      </c>
      <c r="E429" s="10" t="s">
        <v>17</v>
      </c>
      <c r="F429" s="10" t="s">
        <v>229</v>
      </c>
      <c r="G429" s="11">
        <v>40363</v>
      </c>
      <c r="H429" s="12" t="s">
        <v>230</v>
      </c>
      <c r="I429" s="10">
        <v>2010</v>
      </c>
      <c r="J429" s="10">
        <v>873555839</v>
      </c>
      <c r="K429" s="10">
        <f>_xlfn.DAYS(clean_data[[#This Row],[Ship Date]],clean_data[[#This Row],[Order Date]])</f>
        <v>31</v>
      </c>
      <c r="L429" s="11">
        <v>40394</v>
      </c>
      <c r="M429" s="14">
        <v>3440</v>
      </c>
      <c r="N429" s="15">
        <v>421.89</v>
      </c>
      <c r="O429" s="15">
        <v>364.69</v>
      </c>
      <c r="P429" s="15">
        <v>1451301.6</v>
      </c>
      <c r="Q429" s="15">
        <v>1254533.6000000001</v>
      </c>
      <c r="R429" s="15">
        <v>196768</v>
      </c>
      <c r="S429" s="54"/>
      <c r="T429" s="54"/>
      <c r="Z429" s="1"/>
      <c r="AA429" s="1"/>
      <c r="XFB429"/>
      <c r="XFC429"/>
    </row>
    <row r="430" spans="2:27 16382:16383" ht="21" customHeight="1">
      <c r="B430" s="1" t="s">
        <v>40</v>
      </c>
      <c r="C430" s="1" t="s">
        <v>201</v>
      </c>
      <c r="D430" s="1" t="s">
        <v>28</v>
      </c>
      <c r="E430" s="1" t="s">
        <v>17</v>
      </c>
      <c r="F430" s="1" t="s">
        <v>227</v>
      </c>
      <c r="G430" s="9">
        <v>42399</v>
      </c>
      <c r="H430" s="2" t="s">
        <v>240</v>
      </c>
      <c r="I430" s="1">
        <v>2016</v>
      </c>
      <c r="J430" s="1">
        <v>976601159</v>
      </c>
      <c r="K430" s="1">
        <f>_xlfn.DAYS(clean_data[[#This Row],[Ship Date]],clean_data[[#This Row],[Order Date]])</f>
        <v>41</v>
      </c>
      <c r="L430" s="9">
        <v>42440</v>
      </c>
      <c r="M430" s="4">
        <v>6840</v>
      </c>
      <c r="N430" s="13">
        <v>205.7</v>
      </c>
      <c r="O430" s="13">
        <v>117.11</v>
      </c>
      <c r="P430" s="13">
        <v>1406988</v>
      </c>
      <c r="Q430" s="13">
        <v>801032.4</v>
      </c>
      <c r="R430" s="13">
        <v>605955.6</v>
      </c>
      <c r="S430" s="54"/>
      <c r="T430" s="54"/>
      <c r="Z430" s="1"/>
      <c r="AA430" s="1"/>
      <c r="XFB430"/>
      <c r="XFC430"/>
    </row>
    <row r="431" spans="2:27 16382:16383" ht="21" customHeight="1">
      <c r="B431" s="10" t="s">
        <v>14</v>
      </c>
      <c r="C431" s="10" t="s">
        <v>211</v>
      </c>
      <c r="D431" s="10" t="s">
        <v>59</v>
      </c>
      <c r="E431" s="10" t="s">
        <v>21</v>
      </c>
      <c r="F431" s="10" t="s">
        <v>229</v>
      </c>
      <c r="G431" s="11">
        <v>41183</v>
      </c>
      <c r="H431" s="12" t="s">
        <v>237</v>
      </c>
      <c r="I431" s="10">
        <v>2012</v>
      </c>
      <c r="J431" s="10">
        <v>893277156</v>
      </c>
      <c r="K431" s="10">
        <f>_xlfn.DAYS(clean_data[[#This Row],[Ship Date]],clean_data[[#This Row],[Order Date]])</f>
        <v>42</v>
      </c>
      <c r="L431" s="11">
        <v>41225</v>
      </c>
      <c r="M431" s="14">
        <v>9416</v>
      </c>
      <c r="N431" s="15">
        <v>9.33</v>
      </c>
      <c r="O431" s="15">
        <v>6.92</v>
      </c>
      <c r="P431" s="15">
        <v>87851.28</v>
      </c>
      <c r="Q431" s="15">
        <v>65158.720000000001</v>
      </c>
      <c r="R431" s="15">
        <v>22692.560000000001</v>
      </c>
      <c r="S431" s="54"/>
      <c r="T431" s="54"/>
      <c r="Z431" s="1"/>
      <c r="AA431" s="1"/>
      <c r="XFB431"/>
      <c r="XFC431"/>
    </row>
    <row r="432" spans="2:27 16382:16383" ht="21" customHeight="1">
      <c r="B432" s="1" t="s">
        <v>23</v>
      </c>
      <c r="C432" s="1" t="s">
        <v>63</v>
      </c>
      <c r="D432" s="1" t="s">
        <v>45</v>
      </c>
      <c r="E432" s="1" t="s">
        <v>21</v>
      </c>
      <c r="F432" s="1" t="s">
        <v>232</v>
      </c>
      <c r="G432" s="9">
        <v>41140</v>
      </c>
      <c r="H432" s="2" t="s">
        <v>238</v>
      </c>
      <c r="I432" s="1">
        <v>2012</v>
      </c>
      <c r="J432" s="1">
        <v>353320157</v>
      </c>
      <c r="K432" s="1">
        <f>_xlfn.DAYS(clean_data[[#This Row],[Ship Date]],clean_data[[#This Row],[Order Date]])</f>
        <v>3</v>
      </c>
      <c r="L432" s="9">
        <v>41143</v>
      </c>
      <c r="M432" s="4">
        <v>4141</v>
      </c>
      <c r="N432" s="13">
        <v>437.2</v>
      </c>
      <c r="O432" s="13">
        <v>263.33</v>
      </c>
      <c r="P432" s="13">
        <v>1810445.2</v>
      </c>
      <c r="Q432" s="13">
        <v>1090449.53</v>
      </c>
      <c r="R432" s="13">
        <v>719995.67</v>
      </c>
      <c r="S432" s="54"/>
      <c r="T432" s="54"/>
      <c r="Z432" s="1"/>
      <c r="AA432" s="1"/>
      <c r="XFB432"/>
      <c r="XFC432"/>
    </row>
    <row r="433" spans="2:27 16382:16383" ht="21" customHeight="1">
      <c r="B433" s="10" t="s">
        <v>34</v>
      </c>
      <c r="C433" s="10" t="s">
        <v>212</v>
      </c>
      <c r="D433" s="10" t="s">
        <v>16</v>
      </c>
      <c r="E433" s="10" t="s">
        <v>21</v>
      </c>
      <c r="F433" s="10" t="s">
        <v>235</v>
      </c>
      <c r="G433" s="11">
        <v>42937</v>
      </c>
      <c r="H433" s="12" t="s">
        <v>230</v>
      </c>
      <c r="I433" s="10">
        <v>2017</v>
      </c>
      <c r="J433" s="10">
        <v>956778991</v>
      </c>
      <c r="K433" s="10">
        <f>_xlfn.DAYS(clean_data[[#This Row],[Ship Date]],clean_data[[#This Row],[Order Date]])</f>
        <v>35</v>
      </c>
      <c r="L433" s="11">
        <v>42972</v>
      </c>
      <c r="M433" s="14">
        <v>1020</v>
      </c>
      <c r="N433" s="15">
        <v>255.28</v>
      </c>
      <c r="O433" s="15">
        <v>159.41999999999999</v>
      </c>
      <c r="P433" s="15">
        <v>260385.6</v>
      </c>
      <c r="Q433" s="15">
        <v>162608.4</v>
      </c>
      <c r="R433" s="15">
        <v>97777.2</v>
      </c>
      <c r="S433" s="54"/>
      <c r="T433" s="54"/>
      <c r="Z433" s="1"/>
      <c r="AA433" s="1"/>
      <c r="XFB433"/>
      <c r="XFC433"/>
    </row>
    <row r="434" spans="2:27 16382:16383" ht="21" customHeight="1">
      <c r="B434" s="1" t="s">
        <v>40</v>
      </c>
      <c r="C434" s="1" t="s">
        <v>184</v>
      </c>
      <c r="D434" s="1" t="s">
        <v>16</v>
      </c>
      <c r="E434" s="1" t="s">
        <v>21</v>
      </c>
      <c r="F434" s="1" t="s">
        <v>232</v>
      </c>
      <c r="G434" s="9">
        <v>42097</v>
      </c>
      <c r="H434" s="2" t="s">
        <v>239</v>
      </c>
      <c r="I434" s="1">
        <v>2015</v>
      </c>
      <c r="J434" s="1">
        <v>324014985</v>
      </c>
      <c r="K434" s="1">
        <f>_xlfn.DAYS(clean_data[[#This Row],[Ship Date]],clean_data[[#This Row],[Order Date]])</f>
        <v>7</v>
      </c>
      <c r="L434" s="9">
        <v>42104</v>
      </c>
      <c r="M434" s="4">
        <v>2089</v>
      </c>
      <c r="N434" s="13">
        <v>255.28</v>
      </c>
      <c r="O434" s="13">
        <v>159.41999999999999</v>
      </c>
      <c r="P434" s="13">
        <v>533279.92000000004</v>
      </c>
      <c r="Q434" s="13">
        <v>333028.38</v>
      </c>
      <c r="R434" s="13">
        <v>200251.54</v>
      </c>
      <c r="S434" s="54"/>
      <c r="T434" s="54"/>
      <c r="Z434" s="1"/>
      <c r="AA434" s="1"/>
      <c r="XFB434"/>
      <c r="XFC434"/>
    </row>
    <row r="435" spans="2:27 16382:16383" ht="21" customHeight="1">
      <c r="B435" s="10" t="s">
        <v>23</v>
      </c>
      <c r="C435" s="10" t="s">
        <v>128</v>
      </c>
      <c r="D435" s="10" t="s">
        <v>28</v>
      </c>
      <c r="E435" s="10" t="s">
        <v>21</v>
      </c>
      <c r="F435" s="10" t="s">
        <v>232</v>
      </c>
      <c r="G435" s="11">
        <v>41445</v>
      </c>
      <c r="H435" s="12" t="s">
        <v>241</v>
      </c>
      <c r="I435" s="10">
        <v>2013</v>
      </c>
      <c r="J435" s="10">
        <v>645701968</v>
      </c>
      <c r="K435" s="10">
        <f>_xlfn.DAYS(clean_data[[#This Row],[Ship Date]],clean_data[[#This Row],[Order Date]])</f>
        <v>31</v>
      </c>
      <c r="L435" s="11">
        <v>41476</v>
      </c>
      <c r="M435" s="14">
        <v>6416</v>
      </c>
      <c r="N435" s="15">
        <v>205.7</v>
      </c>
      <c r="O435" s="15">
        <v>117.11</v>
      </c>
      <c r="P435" s="15">
        <v>1319771.2</v>
      </c>
      <c r="Q435" s="15">
        <v>751377.76</v>
      </c>
      <c r="R435" s="15">
        <v>568393.43999999994</v>
      </c>
      <c r="S435" s="54"/>
      <c r="T435" s="54"/>
      <c r="Z435" s="1"/>
      <c r="AA435" s="1"/>
      <c r="XFB435"/>
      <c r="XFC435"/>
    </row>
    <row r="436" spans="2:27 16382:16383" ht="21" customHeight="1">
      <c r="B436" s="1" t="s">
        <v>26</v>
      </c>
      <c r="C436" s="1" t="s">
        <v>204</v>
      </c>
      <c r="D436" s="1" t="s">
        <v>59</v>
      </c>
      <c r="E436" s="1" t="s">
        <v>21</v>
      </c>
      <c r="F436" s="1" t="s">
        <v>232</v>
      </c>
      <c r="G436" s="9">
        <v>41433</v>
      </c>
      <c r="H436" s="2" t="s">
        <v>241</v>
      </c>
      <c r="I436" s="1">
        <v>2013</v>
      </c>
      <c r="J436" s="1">
        <v>132826268</v>
      </c>
      <c r="K436" s="1">
        <f>_xlfn.DAYS(clean_data[[#This Row],[Ship Date]],clean_data[[#This Row],[Order Date]])</f>
        <v>29</v>
      </c>
      <c r="L436" s="9">
        <v>41462</v>
      </c>
      <c r="M436" s="4">
        <v>5099</v>
      </c>
      <c r="N436" s="13">
        <v>9.33</v>
      </c>
      <c r="O436" s="13">
        <v>6.92</v>
      </c>
      <c r="P436" s="13">
        <v>47573.67</v>
      </c>
      <c r="Q436" s="13">
        <v>35285.08</v>
      </c>
      <c r="R436" s="13">
        <v>12288.59</v>
      </c>
      <c r="S436" s="54"/>
      <c r="T436" s="54"/>
      <c r="Z436" s="1"/>
      <c r="AA436" s="1"/>
      <c r="XFB436"/>
      <c r="XFC436"/>
    </row>
    <row r="437" spans="2:27 16382:16383" ht="21" customHeight="1">
      <c r="B437" s="10" t="s">
        <v>40</v>
      </c>
      <c r="C437" s="10" t="s">
        <v>170</v>
      </c>
      <c r="D437" s="10" t="s">
        <v>50</v>
      </c>
      <c r="E437" s="10" t="s">
        <v>21</v>
      </c>
      <c r="F437" s="10" t="s">
        <v>232</v>
      </c>
      <c r="G437" s="11">
        <v>41515</v>
      </c>
      <c r="H437" s="12" t="s">
        <v>238</v>
      </c>
      <c r="I437" s="10">
        <v>2013</v>
      </c>
      <c r="J437" s="10">
        <v>666686713</v>
      </c>
      <c r="K437" s="10">
        <f>_xlfn.DAYS(clean_data[[#This Row],[Ship Date]],clean_data[[#This Row],[Order Date]])</f>
        <v>12</v>
      </c>
      <c r="L437" s="11">
        <v>41527</v>
      </c>
      <c r="M437" s="14">
        <v>6269</v>
      </c>
      <c r="N437" s="15">
        <v>421.89</v>
      </c>
      <c r="O437" s="15">
        <v>364.69</v>
      </c>
      <c r="P437" s="15">
        <v>2644828.41</v>
      </c>
      <c r="Q437" s="15">
        <v>2286241.61</v>
      </c>
      <c r="R437" s="15">
        <v>358586.8</v>
      </c>
      <c r="S437" s="54"/>
      <c r="T437" s="54"/>
      <c r="Z437" s="1"/>
      <c r="AA437" s="1"/>
      <c r="XFB437"/>
      <c r="XFC437"/>
    </row>
    <row r="438" spans="2:27 16382:16383" ht="21" customHeight="1">
      <c r="B438" s="1" t="s">
        <v>23</v>
      </c>
      <c r="C438" s="1" t="s">
        <v>112</v>
      </c>
      <c r="D438" s="1" t="s">
        <v>43</v>
      </c>
      <c r="E438" s="1" t="s">
        <v>17</v>
      </c>
      <c r="F438" s="1" t="s">
        <v>235</v>
      </c>
      <c r="G438" s="9">
        <v>41536</v>
      </c>
      <c r="H438" s="2" t="s">
        <v>231</v>
      </c>
      <c r="I438" s="1">
        <v>2013</v>
      </c>
      <c r="J438" s="1">
        <v>148894631</v>
      </c>
      <c r="K438" s="1">
        <f>_xlfn.DAYS(clean_data[[#This Row],[Ship Date]],clean_data[[#This Row],[Order Date]])</f>
        <v>6</v>
      </c>
      <c r="L438" s="9">
        <v>41542</v>
      </c>
      <c r="M438" s="4">
        <v>85</v>
      </c>
      <c r="N438" s="13">
        <v>651.21</v>
      </c>
      <c r="O438" s="13">
        <v>524.96</v>
      </c>
      <c r="P438" s="13">
        <v>55352.85</v>
      </c>
      <c r="Q438" s="13">
        <v>44621.599999999999</v>
      </c>
      <c r="R438" s="13">
        <v>10731.25</v>
      </c>
      <c r="S438" s="54"/>
      <c r="T438" s="54"/>
      <c r="Z438" s="1"/>
      <c r="AA438" s="1"/>
      <c r="XFB438"/>
      <c r="XFC438"/>
    </row>
    <row r="439" spans="2:27 16382:16383" ht="21" customHeight="1">
      <c r="B439" s="10" t="s">
        <v>40</v>
      </c>
      <c r="C439" s="10" t="s">
        <v>165</v>
      </c>
      <c r="D439" s="10" t="s">
        <v>25</v>
      </c>
      <c r="E439" s="10" t="s">
        <v>17</v>
      </c>
      <c r="F439" s="10" t="s">
        <v>232</v>
      </c>
      <c r="G439" s="11">
        <v>40347</v>
      </c>
      <c r="H439" s="12" t="s">
        <v>241</v>
      </c>
      <c r="I439" s="10">
        <v>2010</v>
      </c>
      <c r="J439" s="10">
        <v>151373851</v>
      </c>
      <c r="K439" s="10">
        <f>_xlfn.DAYS(clean_data[[#This Row],[Ship Date]],clean_data[[#This Row],[Order Date]])</f>
        <v>24</v>
      </c>
      <c r="L439" s="11">
        <v>40371</v>
      </c>
      <c r="M439" s="14">
        <v>3741</v>
      </c>
      <c r="N439" s="15">
        <v>47.45</v>
      </c>
      <c r="O439" s="15">
        <v>31.79</v>
      </c>
      <c r="P439" s="15">
        <v>177510.45</v>
      </c>
      <c r="Q439" s="15">
        <v>118926.39</v>
      </c>
      <c r="R439" s="15">
        <v>58584.06</v>
      </c>
      <c r="S439" s="54"/>
      <c r="T439" s="54"/>
      <c r="Z439" s="1"/>
      <c r="AA439" s="1"/>
      <c r="XFB439"/>
      <c r="XFC439"/>
    </row>
    <row r="440" spans="2:27 16382:16383" ht="21" customHeight="1">
      <c r="B440" s="1" t="s">
        <v>40</v>
      </c>
      <c r="C440" s="1" t="s">
        <v>213</v>
      </c>
      <c r="D440" s="1" t="s">
        <v>33</v>
      </c>
      <c r="E440" s="1" t="s">
        <v>21</v>
      </c>
      <c r="F440" s="1" t="s">
        <v>232</v>
      </c>
      <c r="G440" s="9">
        <v>42720</v>
      </c>
      <c r="H440" s="2" t="s">
        <v>228</v>
      </c>
      <c r="I440" s="1">
        <v>2016</v>
      </c>
      <c r="J440" s="1">
        <v>966360700</v>
      </c>
      <c r="K440" s="1">
        <f>_xlfn.DAYS(clean_data[[#This Row],[Ship Date]],clean_data[[#This Row],[Order Date]])</f>
        <v>42</v>
      </c>
      <c r="L440" s="9">
        <v>42762</v>
      </c>
      <c r="M440" s="4">
        <v>6461</v>
      </c>
      <c r="N440" s="13">
        <v>81.73</v>
      </c>
      <c r="O440" s="13">
        <v>56.67</v>
      </c>
      <c r="P440" s="13">
        <v>528057.53</v>
      </c>
      <c r="Q440" s="13">
        <v>366144.87</v>
      </c>
      <c r="R440" s="13">
        <v>161912.66</v>
      </c>
      <c r="S440" s="54"/>
      <c r="T440" s="54"/>
      <c r="Z440" s="1"/>
      <c r="AA440" s="1"/>
      <c r="XFB440"/>
      <c r="XFC440"/>
    </row>
    <row r="441" spans="2:27 16382:16383" ht="21" customHeight="1">
      <c r="B441" s="10" t="s">
        <v>14</v>
      </c>
      <c r="C441" s="10" t="s">
        <v>174</v>
      </c>
      <c r="D441" s="10" t="s">
        <v>16</v>
      </c>
      <c r="E441" s="10" t="s">
        <v>17</v>
      </c>
      <c r="F441" s="10" t="s">
        <v>227</v>
      </c>
      <c r="G441" s="11">
        <v>41368</v>
      </c>
      <c r="H441" s="12" t="s">
        <v>239</v>
      </c>
      <c r="I441" s="10">
        <v>2013</v>
      </c>
      <c r="J441" s="10">
        <v>256404006</v>
      </c>
      <c r="K441" s="10">
        <f>_xlfn.DAYS(clean_data[[#This Row],[Ship Date]],clean_data[[#This Row],[Order Date]])</f>
        <v>23</v>
      </c>
      <c r="L441" s="11">
        <v>41391</v>
      </c>
      <c r="M441" s="14">
        <v>4498</v>
      </c>
      <c r="N441" s="15">
        <v>255.28</v>
      </c>
      <c r="O441" s="15">
        <v>159.41999999999999</v>
      </c>
      <c r="P441" s="15">
        <v>1148249.44</v>
      </c>
      <c r="Q441" s="15">
        <v>717071.16</v>
      </c>
      <c r="R441" s="15">
        <v>431178.28</v>
      </c>
      <c r="S441" s="54"/>
      <c r="T441" s="54"/>
      <c r="Z441" s="1"/>
      <c r="AA441" s="1"/>
      <c r="XFB441"/>
      <c r="XFC441"/>
    </row>
    <row r="442" spans="2:27 16382:16383" ht="21" customHeight="1">
      <c r="B442" s="1" t="s">
        <v>14</v>
      </c>
      <c r="C442" s="1" t="s">
        <v>108</v>
      </c>
      <c r="D442" s="1" t="s">
        <v>79</v>
      </c>
      <c r="E442" s="1" t="s">
        <v>17</v>
      </c>
      <c r="F442" s="1" t="s">
        <v>229</v>
      </c>
      <c r="G442" s="9">
        <v>40457</v>
      </c>
      <c r="H442" s="2" t="s">
        <v>237</v>
      </c>
      <c r="I442" s="1">
        <v>2010</v>
      </c>
      <c r="J442" s="1">
        <v>704365098</v>
      </c>
      <c r="K442" s="1">
        <f>_xlfn.DAYS(clean_data[[#This Row],[Ship Date]],clean_data[[#This Row],[Order Date]])</f>
        <v>48</v>
      </c>
      <c r="L442" s="9">
        <v>40505</v>
      </c>
      <c r="M442" s="4">
        <v>6140</v>
      </c>
      <c r="N442" s="13">
        <v>668.27</v>
      </c>
      <c r="O442" s="13">
        <v>502.54</v>
      </c>
      <c r="P442" s="13">
        <v>4103177.8</v>
      </c>
      <c r="Q442" s="13">
        <v>3085595.6</v>
      </c>
      <c r="R442" s="13">
        <v>1017582.2</v>
      </c>
      <c r="S442" s="54"/>
      <c r="T442" s="54"/>
      <c r="Z442" s="1"/>
      <c r="AA442" s="1"/>
      <c r="XFB442"/>
      <c r="XFC442"/>
    </row>
    <row r="443" spans="2:27 16382:16383" ht="21" customHeight="1">
      <c r="B443" s="10" t="s">
        <v>40</v>
      </c>
      <c r="C443" s="10" t="s">
        <v>109</v>
      </c>
      <c r="D443" s="10" t="s">
        <v>16</v>
      </c>
      <c r="E443" s="10" t="s">
        <v>17</v>
      </c>
      <c r="F443" s="10" t="s">
        <v>229</v>
      </c>
      <c r="G443" s="11">
        <v>40395</v>
      </c>
      <c r="H443" s="12" t="s">
        <v>238</v>
      </c>
      <c r="I443" s="10">
        <v>2010</v>
      </c>
      <c r="J443" s="10">
        <v>563417804</v>
      </c>
      <c r="K443" s="10">
        <f>_xlfn.DAYS(clean_data[[#This Row],[Ship Date]],clean_data[[#This Row],[Order Date]])</f>
        <v>29</v>
      </c>
      <c r="L443" s="11">
        <v>40424</v>
      </c>
      <c r="M443" s="14">
        <v>6703</v>
      </c>
      <c r="N443" s="15">
        <v>255.28</v>
      </c>
      <c r="O443" s="15">
        <v>159.41999999999999</v>
      </c>
      <c r="P443" s="15">
        <v>1711141.84</v>
      </c>
      <c r="Q443" s="15">
        <v>1068592.26</v>
      </c>
      <c r="R443" s="15">
        <v>642549.57999999996</v>
      </c>
      <c r="S443" s="54"/>
      <c r="T443" s="54"/>
      <c r="Z443" s="1"/>
      <c r="AA443" s="1"/>
      <c r="XFB443"/>
      <c r="XFC443"/>
    </row>
    <row r="444" spans="2:27 16382:16383" ht="21" customHeight="1">
      <c r="B444" s="1" t="s">
        <v>31</v>
      </c>
      <c r="C444" s="1" t="s">
        <v>32</v>
      </c>
      <c r="D444" s="1" t="s">
        <v>71</v>
      </c>
      <c r="E444" s="1" t="s">
        <v>21</v>
      </c>
      <c r="F444" s="1" t="s">
        <v>235</v>
      </c>
      <c r="G444" s="9">
        <v>41977</v>
      </c>
      <c r="H444" s="2" t="s">
        <v>228</v>
      </c>
      <c r="I444" s="1">
        <v>2014</v>
      </c>
      <c r="J444" s="1">
        <v>407048451</v>
      </c>
      <c r="K444" s="1">
        <f>_xlfn.DAYS(clean_data[[#This Row],[Ship Date]],clean_data[[#This Row],[Order Date]])</f>
        <v>50</v>
      </c>
      <c r="L444" s="9">
        <v>42027</v>
      </c>
      <c r="M444" s="4">
        <v>3537</v>
      </c>
      <c r="N444" s="13">
        <v>154.06</v>
      </c>
      <c r="O444" s="13">
        <v>90.93</v>
      </c>
      <c r="P444" s="13">
        <v>544910.22</v>
      </c>
      <c r="Q444" s="13">
        <v>321619.40999999997</v>
      </c>
      <c r="R444" s="13">
        <v>223290.81</v>
      </c>
      <c r="S444" s="54"/>
      <c r="T444" s="54"/>
      <c r="Z444" s="1"/>
      <c r="AA444" s="1"/>
      <c r="XFB444"/>
      <c r="XFC444"/>
    </row>
    <row r="445" spans="2:27 16382:16383" ht="21" customHeight="1">
      <c r="B445" s="10" t="s">
        <v>26</v>
      </c>
      <c r="C445" s="10" t="s">
        <v>160</v>
      </c>
      <c r="D445" s="10" t="s">
        <v>25</v>
      </c>
      <c r="E445" s="10" t="s">
        <v>21</v>
      </c>
      <c r="F445" s="10" t="s">
        <v>227</v>
      </c>
      <c r="G445" s="11">
        <v>42237</v>
      </c>
      <c r="H445" s="12" t="s">
        <v>238</v>
      </c>
      <c r="I445" s="10">
        <v>2015</v>
      </c>
      <c r="J445" s="10">
        <v>879055869</v>
      </c>
      <c r="K445" s="10">
        <f>_xlfn.DAYS(clean_data[[#This Row],[Ship Date]],clean_data[[#This Row],[Order Date]])</f>
        <v>24</v>
      </c>
      <c r="L445" s="11">
        <v>42261</v>
      </c>
      <c r="M445" s="14">
        <v>1021</v>
      </c>
      <c r="N445" s="15">
        <v>47.45</v>
      </c>
      <c r="O445" s="15">
        <v>31.79</v>
      </c>
      <c r="P445" s="15">
        <v>48446.45</v>
      </c>
      <c r="Q445" s="15">
        <v>32457.59</v>
      </c>
      <c r="R445" s="15">
        <v>15988.86</v>
      </c>
      <c r="S445" s="54"/>
      <c r="T445" s="54"/>
      <c r="Z445" s="1"/>
      <c r="AA445" s="1"/>
      <c r="XFB445"/>
      <c r="XFC445"/>
    </row>
    <row r="446" spans="2:27 16382:16383" ht="21" customHeight="1">
      <c r="B446" s="1" t="s">
        <v>23</v>
      </c>
      <c r="C446" s="1" t="s">
        <v>175</v>
      </c>
      <c r="D446" s="1" t="s">
        <v>16</v>
      </c>
      <c r="E446" s="1" t="s">
        <v>17</v>
      </c>
      <c r="F446" s="1" t="s">
        <v>232</v>
      </c>
      <c r="G446" s="9">
        <v>41367</v>
      </c>
      <c r="H446" s="2" t="s">
        <v>239</v>
      </c>
      <c r="I446" s="1">
        <v>2013</v>
      </c>
      <c r="J446" s="1">
        <v>443551385</v>
      </c>
      <c r="K446" s="1">
        <f>_xlfn.DAYS(clean_data[[#This Row],[Ship Date]],clean_data[[#This Row],[Order Date]])</f>
        <v>36</v>
      </c>
      <c r="L446" s="9">
        <v>41403</v>
      </c>
      <c r="M446" s="4">
        <v>5566</v>
      </c>
      <c r="N446" s="13">
        <v>255.28</v>
      </c>
      <c r="O446" s="13">
        <v>159.41999999999999</v>
      </c>
      <c r="P446" s="13">
        <v>1420888.48</v>
      </c>
      <c r="Q446" s="13">
        <v>887331.72</v>
      </c>
      <c r="R446" s="13">
        <v>533556.76</v>
      </c>
      <c r="S446" s="54"/>
      <c r="T446" s="54"/>
      <c r="Z446" s="1"/>
      <c r="AA446" s="1"/>
      <c r="XFB446"/>
      <c r="XFC446"/>
    </row>
    <row r="447" spans="2:27 16382:16383" ht="21" customHeight="1">
      <c r="B447" s="10" t="s">
        <v>31</v>
      </c>
      <c r="C447" s="10" t="s">
        <v>96</v>
      </c>
      <c r="D447" s="10" t="s">
        <v>33</v>
      </c>
      <c r="E447" s="10" t="s">
        <v>17</v>
      </c>
      <c r="F447" s="10" t="s">
        <v>232</v>
      </c>
      <c r="G447" s="11">
        <v>41330</v>
      </c>
      <c r="H447" s="12" t="s">
        <v>242</v>
      </c>
      <c r="I447" s="10">
        <v>2013</v>
      </c>
      <c r="J447" s="10">
        <v>334958827</v>
      </c>
      <c r="K447" s="10">
        <f>_xlfn.DAYS(clean_data[[#This Row],[Ship Date]],clean_data[[#This Row],[Order Date]])</f>
        <v>3</v>
      </c>
      <c r="L447" s="11">
        <v>41333</v>
      </c>
      <c r="M447" s="14">
        <v>615</v>
      </c>
      <c r="N447" s="15">
        <v>81.73</v>
      </c>
      <c r="O447" s="15">
        <v>56.67</v>
      </c>
      <c r="P447" s="15">
        <v>50263.95</v>
      </c>
      <c r="Q447" s="15">
        <v>34852.050000000003</v>
      </c>
      <c r="R447" s="15">
        <v>15411.9</v>
      </c>
      <c r="S447" s="54"/>
      <c r="T447" s="54"/>
      <c r="Z447" s="1"/>
      <c r="AA447" s="1"/>
      <c r="XFB447"/>
      <c r="XFC447"/>
    </row>
    <row r="448" spans="2:27 16382:16383" ht="21" customHeight="1">
      <c r="B448" s="1" t="s">
        <v>23</v>
      </c>
      <c r="C448" s="1" t="s">
        <v>206</v>
      </c>
      <c r="D448" s="1" t="s">
        <v>36</v>
      </c>
      <c r="E448" s="1" t="s">
        <v>21</v>
      </c>
      <c r="F448" s="1" t="s">
        <v>235</v>
      </c>
      <c r="G448" s="9">
        <v>41709</v>
      </c>
      <c r="H448" s="2" t="s">
        <v>236</v>
      </c>
      <c r="I448" s="1">
        <v>2014</v>
      </c>
      <c r="J448" s="1">
        <v>508014523</v>
      </c>
      <c r="K448" s="1">
        <f>_xlfn.DAYS(clean_data[[#This Row],[Ship Date]],clean_data[[#This Row],[Order Date]])</f>
        <v>9</v>
      </c>
      <c r="L448" s="9">
        <v>41718</v>
      </c>
      <c r="M448" s="4">
        <v>1642</v>
      </c>
      <c r="N448" s="13">
        <v>109.28</v>
      </c>
      <c r="O448" s="13">
        <v>35.840000000000003</v>
      </c>
      <c r="P448" s="13">
        <v>179437.76</v>
      </c>
      <c r="Q448" s="13">
        <v>58849.279999999999</v>
      </c>
      <c r="R448" s="13">
        <v>120588.48</v>
      </c>
      <c r="S448" s="54"/>
      <c r="T448" s="54"/>
      <c r="Z448" s="1"/>
      <c r="AA448" s="1"/>
      <c r="XFB448"/>
      <c r="XFC448"/>
    </row>
    <row r="449" spans="2:27 16382:16383" ht="21" customHeight="1">
      <c r="B449" s="10" t="s">
        <v>23</v>
      </c>
      <c r="C449" s="10" t="s">
        <v>155</v>
      </c>
      <c r="D449" s="10" t="s">
        <v>43</v>
      </c>
      <c r="E449" s="10" t="s">
        <v>17</v>
      </c>
      <c r="F449" s="10" t="s">
        <v>229</v>
      </c>
      <c r="G449" s="11">
        <v>41098</v>
      </c>
      <c r="H449" s="12" t="s">
        <v>230</v>
      </c>
      <c r="I449" s="10">
        <v>2012</v>
      </c>
      <c r="J449" s="10">
        <v>987767302</v>
      </c>
      <c r="K449" s="10">
        <f>_xlfn.DAYS(clean_data[[#This Row],[Ship Date]],clean_data[[#This Row],[Order Date]])</f>
        <v>24</v>
      </c>
      <c r="L449" s="11">
        <v>41122</v>
      </c>
      <c r="M449" s="14">
        <v>1150</v>
      </c>
      <c r="N449" s="15">
        <v>651.21</v>
      </c>
      <c r="O449" s="15">
        <v>524.96</v>
      </c>
      <c r="P449" s="15">
        <v>748891.5</v>
      </c>
      <c r="Q449" s="15">
        <v>603704</v>
      </c>
      <c r="R449" s="15">
        <v>145187.5</v>
      </c>
      <c r="S449" s="54"/>
      <c r="T449" s="54"/>
      <c r="Z449" s="1"/>
      <c r="AA449" s="1"/>
      <c r="XFB449"/>
      <c r="XFC449"/>
    </row>
    <row r="450" spans="2:27 16382:16383" ht="21" customHeight="1">
      <c r="B450" s="1" t="s">
        <v>14</v>
      </c>
      <c r="C450" s="1" t="s">
        <v>173</v>
      </c>
      <c r="D450" s="1" t="s">
        <v>50</v>
      </c>
      <c r="E450" s="1" t="s">
        <v>21</v>
      </c>
      <c r="F450" s="1" t="s">
        <v>232</v>
      </c>
      <c r="G450" s="9">
        <v>41241</v>
      </c>
      <c r="H450" s="2" t="s">
        <v>234</v>
      </c>
      <c r="I450" s="1">
        <v>2012</v>
      </c>
      <c r="J450" s="1">
        <v>519578492</v>
      </c>
      <c r="K450" s="1">
        <f>_xlfn.DAYS(clean_data[[#This Row],[Ship Date]],clean_data[[#This Row],[Order Date]])</f>
        <v>31</v>
      </c>
      <c r="L450" s="9">
        <v>41272</v>
      </c>
      <c r="M450" s="4">
        <v>3677</v>
      </c>
      <c r="N450" s="13">
        <v>421.89</v>
      </c>
      <c r="O450" s="13">
        <v>364.69</v>
      </c>
      <c r="P450" s="13">
        <v>1551289.53</v>
      </c>
      <c r="Q450" s="13">
        <v>1340965.1299999999</v>
      </c>
      <c r="R450" s="13">
        <v>210324.4</v>
      </c>
      <c r="S450" s="54"/>
      <c r="T450" s="54"/>
      <c r="Z450" s="1"/>
      <c r="AA450" s="1"/>
      <c r="XFB450"/>
      <c r="XFC450"/>
    </row>
    <row r="451" spans="2:27 16382:16383" ht="21" customHeight="1">
      <c r="B451" s="10" t="s">
        <v>31</v>
      </c>
      <c r="C451" s="10" t="s">
        <v>163</v>
      </c>
      <c r="D451" s="10" t="s">
        <v>20</v>
      </c>
      <c r="E451" s="10" t="s">
        <v>21</v>
      </c>
      <c r="F451" s="10" t="s">
        <v>227</v>
      </c>
      <c r="G451" s="11">
        <v>42892</v>
      </c>
      <c r="H451" s="12" t="s">
        <v>241</v>
      </c>
      <c r="I451" s="10">
        <v>2017</v>
      </c>
      <c r="J451" s="10">
        <v>619121921</v>
      </c>
      <c r="K451" s="10">
        <f>_xlfn.DAYS(clean_data[[#This Row],[Ship Date]],clean_data[[#This Row],[Order Date]])</f>
        <v>4</v>
      </c>
      <c r="L451" s="11">
        <v>42896</v>
      </c>
      <c r="M451" s="14">
        <v>789</v>
      </c>
      <c r="N451" s="15">
        <v>152.58000000000001</v>
      </c>
      <c r="O451" s="15">
        <v>97.44</v>
      </c>
      <c r="P451" s="15">
        <v>120385.62</v>
      </c>
      <c r="Q451" s="15">
        <v>76880.160000000003</v>
      </c>
      <c r="R451" s="15">
        <v>43505.46</v>
      </c>
      <c r="S451" s="54"/>
      <c r="T451" s="54"/>
      <c r="Z451" s="1"/>
      <c r="AA451" s="1"/>
      <c r="XFB451"/>
      <c r="XFC451"/>
    </row>
    <row r="452" spans="2:27 16382:16383" ht="21" customHeight="1">
      <c r="B452" s="1" t="s">
        <v>31</v>
      </c>
      <c r="C452" s="1" t="s">
        <v>56</v>
      </c>
      <c r="D452" s="1" t="s">
        <v>16</v>
      </c>
      <c r="E452" s="1" t="s">
        <v>21</v>
      </c>
      <c r="F452" s="1" t="s">
        <v>235</v>
      </c>
      <c r="G452" s="9">
        <v>41659</v>
      </c>
      <c r="H452" s="2" t="s">
        <v>240</v>
      </c>
      <c r="I452" s="1">
        <v>2014</v>
      </c>
      <c r="J452" s="1">
        <v>622383916</v>
      </c>
      <c r="K452" s="1">
        <f>_xlfn.DAYS(clean_data[[#This Row],[Ship Date]],clean_data[[#This Row],[Order Date]])</f>
        <v>29</v>
      </c>
      <c r="L452" s="9">
        <v>41688</v>
      </c>
      <c r="M452" s="4">
        <v>6086</v>
      </c>
      <c r="N452" s="13">
        <v>255.28</v>
      </c>
      <c r="O452" s="13">
        <v>159.41999999999999</v>
      </c>
      <c r="P452" s="13">
        <v>1553634.08</v>
      </c>
      <c r="Q452" s="13">
        <v>970230.12</v>
      </c>
      <c r="R452" s="13">
        <v>583403.96</v>
      </c>
      <c r="S452" s="54"/>
      <c r="T452" s="54"/>
      <c r="Z452" s="1"/>
      <c r="AA452" s="1"/>
      <c r="XFB452"/>
      <c r="XFC452"/>
    </row>
    <row r="453" spans="2:27 16382:16383" ht="21" customHeight="1">
      <c r="B453" s="10" t="s">
        <v>26</v>
      </c>
      <c r="C453" s="10" t="s">
        <v>129</v>
      </c>
      <c r="D453" s="10" t="s">
        <v>36</v>
      </c>
      <c r="E453" s="10" t="s">
        <v>21</v>
      </c>
      <c r="F453" s="10" t="s">
        <v>232</v>
      </c>
      <c r="G453" s="11">
        <v>40456</v>
      </c>
      <c r="H453" s="12" t="s">
        <v>237</v>
      </c>
      <c r="I453" s="10">
        <v>2010</v>
      </c>
      <c r="J453" s="10">
        <v>835663306</v>
      </c>
      <c r="K453" s="10">
        <f>_xlfn.DAYS(clean_data[[#This Row],[Ship Date]],clean_data[[#This Row],[Order Date]])</f>
        <v>29</v>
      </c>
      <c r="L453" s="11">
        <v>40485</v>
      </c>
      <c r="M453" s="14">
        <v>197</v>
      </c>
      <c r="N453" s="15">
        <v>109.28</v>
      </c>
      <c r="O453" s="15">
        <v>35.840000000000003</v>
      </c>
      <c r="P453" s="15">
        <v>21528.16</v>
      </c>
      <c r="Q453" s="15">
        <v>7060.48</v>
      </c>
      <c r="R453" s="15">
        <v>14467.68</v>
      </c>
      <c r="S453" s="54"/>
      <c r="T453" s="54"/>
      <c r="Z453" s="1"/>
      <c r="AA453" s="1"/>
      <c r="XFB453"/>
      <c r="XFC453"/>
    </row>
    <row r="454" spans="2:27 16382:16383" ht="21" customHeight="1">
      <c r="B454" s="1" t="s">
        <v>31</v>
      </c>
      <c r="C454" s="1" t="s">
        <v>149</v>
      </c>
      <c r="D454" s="1" t="s">
        <v>33</v>
      </c>
      <c r="E454" s="1" t="s">
        <v>17</v>
      </c>
      <c r="F454" s="1" t="s">
        <v>229</v>
      </c>
      <c r="G454" s="9">
        <v>42585</v>
      </c>
      <c r="H454" s="2" t="s">
        <v>238</v>
      </c>
      <c r="I454" s="1">
        <v>2016</v>
      </c>
      <c r="J454" s="1">
        <v>285571420</v>
      </c>
      <c r="K454" s="1">
        <f>_xlfn.DAYS(clean_data[[#This Row],[Ship Date]],clean_data[[#This Row],[Order Date]])</f>
        <v>41</v>
      </c>
      <c r="L454" s="9">
        <v>42626</v>
      </c>
      <c r="M454" s="4">
        <v>5784</v>
      </c>
      <c r="N454" s="13">
        <v>81.73</v>
      </c>
      <c r="O454" s="13">
        <v>56.67</v>
      </c>
      <c r="P454" s="13">
        <v>472726.32</v>
      </c>
      <c r="Q454" s="13">
        <v>327779.28000000003</v>
      </c>
      <c r="R454" s="13">
        <v>144947.04</v>
      </c>
      <c r="S454" s="54"/>
      <c r="T454" s="54"/>
      <c r="Z454" s="1"/>
      <c r="AA454" s="1"/>
      <c r="XFB454"/>
      <c r="XFC454"/>
    </row>
    <row r="455" spans="2:27 16382:16383" ht="21" customHeight="1">
      <c r="B455" s="10" t="s">
        <v>31</v>
      </c>
      <c r="C455" s="10" t="s">
        <v>56</v>
      </c>
      <c r="D455" s="10" t="s">
        <v>16</v>
      </c>
      <c r="E455" s="10" t="s">
        <v>17</v>
      </c>
      <c r="F455" s="10" t="s">
        <v>229</v>
      </c>
      <c r="G455" s="11">
        <v>42056</v>
      </c>
      <c r="H455" s="12" t="s">
        <v>242</v>
      </c>
      <c r="I455" s="10">
        <v>2015</v>
      </c>
      <c r="J455" s="10">
        <v>769032084</v>
      </c>
      <c r="K455" s="10">
        <f>_xlfn.DAYS(clean_data[[#This Row],[Ship Date]],clean_data[[#This Row],[Order Date]])</f>
        <v>41</v>
      </c>
      <c r="L455" s="11">
        <v>42097</v>
      </c>
      <c r="M455" s="14">
        <v>2538</v>
      </c>
      <c r="N455" s="15">
        <v>255.28</v>
      </c>
      <c r="O455" s="15">
        <v>159.41999999999999</v>
      </c>
      <c r="P455" s="15">
        <v>647900.64</v>
      </c>
      <c r="Q455" s="15">
        <v>404607.96</v>
      </c>
      <c r="R455" s="15">
        <v>243292.68</v>
      </c>
      <c r="S455" s="54"/>
      <c r="T455" s="54"/>
      <c r="Z455" s="1"/>
      <c r="AA455" s="1"/>
      <c r="XFB455"/>
      <c r="XFC455"/>
    </row>
    <row r="456" spans="2:27 16382:16383" ht="21" customHeight="1">
      <c r="B456" s="1" t="s">
        <v>40</v>
      </c>
      <c r="C456" s="1" t="s">
        <v>184</v>
      </c>
      <c r="D456" s="1" t="s">
        <v>71</v>
      </c>
      <c r="E456" s="1" t="s">
        <v>21</v>
      </c>
      <c r="F456" s="1" t="s">
        <v>232</v>
      </c>
      <c r="G456" s="9">
        <v>41566</v>
      </c>
      <c r="H456" s="2" t="s">
        <v>237</v>
      </c>
      <c r="I456" s="1">
        <v>2013</v>
      </c>
      <c r="J456" s="1">
        <v>103281629</v>
      </c>
      <c r="K456" s="1">
        <f>_xlfn.DAYS(clean_data[[#This Row],[Ship Date]],clean_data[[#This Row],[Order Date]])</f>
        <v>17</v>
      </c>
      <c r="L456" s="9">
        <v>41583</v>
      </c>
      <c r="M456" s="4">
        <v>2184</v>
      </c>
      <c r="N456" s="13">
        <v>154.06</v>
      </c>
      <c r="O456" s="13">
        <v>90.93</v>
      </c>
      <c r="P456" s="13">
        <v>336467.04</v>
      </c>
      <c r="Q456" s="13">
        <v>198591.12</v>
      </c>
      <c r="R456" s="13">
        <v>137875.92000000001</v>
      </c>
      <c r="S456" s="54"/>
      <c r="T456" s="54"/>
      <c r="Z456" s="1"/>
      <c r="AA456" s="1"/>
      <c r="XFB456"/>
      <c r="XFC456"/>
    </row>
    <row r="457" spans="2:27 16382:16383" ht="21" customHeight="1">
      <c r="B457" s="10" t="s">
        <v>14</v>
      </c>
      <c r="C457" s="10" t="s">
        <v>211</v>
      </c>
      <c r="D457" s="10" t="s">
        <v>28</v>
      </c>
      <c r="E457" s="10" t="s">
        <v>17</v>
      </c>
      <c r="F457" s="10" t="s">
        <v>232</v>
      </c>
      <c r="G457" s="11">
        <v>42818</v>
      </c>
      <c r="H457" s="12" t="s">
        <v>236</v>
      </c>
      <c r="I457" s="10">
        <v>2017</v>
      </c>
      <c r="J457" s="10">
        <v>675868880</v>
      </c>
      <c r="K457" s="10">
        <f>_xlfn.DAYS(clean_data[[#This Row],[Ship Date]],clean_data[[#This Row],[Order Date]])</f>
        <v>48</v>
      </c>
      <c r="L457" s="11">
        <v>42866</v>
      </c>
      <c r="M457" s="14">
        <v>3476</v>
      </c>
      <c r="N457" s="15">
        <v>205.7</v>
      </c>
      <c r="O457" s="15">
        <v>117.11</v>
      </c>
      <c r="P457" s="15">
        <v>715013.2</v>
      </c>
      <c r="Q457" s="15">
        <v>407074.36</v>
      </c>
      <c r="R457" s="15">
        <v>307938.84000000003</v>
      </c>
      <c r="S457" s="54"/>
      <c r="T457" s="54"/>
      <c r="Z457" s="1"/>
      <c r="AA457" s="1"/>
      <c r="XFB457"/>
      <c r="XFC457"/>
    </row>
    <row r="458" spans="2:27 16382:16383" ht="21" customHeight="1">
      <c r="B458" s="1" t="s">
        <v>40</v>
      </c>
      <c r="C458" s="1" t="s">
        <v>193</v>
      </c>
      <c r="D458" s="1" t="s">
        <v>59</v>
      </c>
      <c r="E458" s="1" t="s">
        <v>21</v>
      </c>
      <c r="F458" s="1" t="s">
        <v>227</v>
      </c>
      <c r="G458" s="9">
        <v>42373</v>
      </c>
      <c r="H458" s="2" t="s">
        <v>240</v>
      </c>
      <c r="I458" s="1">
        <v>2016</v>
      </c>
      <c r="J458" s="1">
        <v>894655168</v>
      </c>
      <c r="K458" s="1">
        <f>_xlfn.DAYS(clean_data[[#This Row],[Ship Date]],clean_data[[#This Row],[Order Date]])</f>
        <v>22</v>
      </c>
      <c r="L458" s="9">
        <v>42395</v>
      </c>
      <c r="M458" s="4">
        <v>7200</v>
      </c>
      <c r="N458" s="13">
        <v>9.33</v>
      </c>
      <c r="O458" s="13">
        <v>6.92</v>
      </c>
      <c r="P458" s="13">
        <v>67176</v>
      </c>
      <c r="Q458" s="13">
        <v>49824</v>
      </c>
      <c r="R458" s="13">
        <v>17352</v>
      </c>
      <c r="S458" s="54"/>
      <c r="T458" s="54"/>
      <c r="Z458" s="1"/>
      <c r="AA458" s="1"/>
      <c r="XFB458"/>
      <c r="XFC458"/>
    </row>
    <row r="459" spans="2:27 16382:16383" ht="21" customHeight="1">
      <c r="B459" s="10" t="s">
        <v>40</v>
      </c>
      <c r="C459" s="10" t="s">
        <v>167</v>
      </c>
      <c r="D459" s="10" t="s">
        <v>59</v>
      </c>
      <c r="E459" s="10" t="s">
        <v>17</v>
      </c>
      <c r="F459" s="10" t="s">
        <v>227</v>
      </c>
      <c r="G459" s="11">
        <v>41328</v>
      </c>
      <c r="H459" s="12" t="s">
        <v>242</v>
      </c>
      <c r="I459" s="10">
        <v>2013</v>
      </c>
      <c r="J459" s="10">
        <v>137814319</v>
      </c>
      <c r="K459" s="10">
        <f>_xlfn.DAYS(clean_data[[#This Row],[Ship Date]],clean_data[[#This Row],[Order Date]])</f>
        <v>19</v>
      </c>
      <c r="L459" s="11">
        <v>41347</v>
      </c>
      <c r="M459" s="14">
        <v>1174</v>
      </c>
      <c r="N459" s="15">
        <v>9.33</v>
      </c>
      <c r="O459" s="15">
        <v>6.92</v>
      </c>
      <c r="P459" s="15">
        <v>10953.42</v>
      </c>
      <c r="Q459" s="15">
        <v>8124.08</v>
      </c>
      <c r="R459" s="15">
        <v>2829.34</v>
      </c>
      <c r="S459" s="54"/>
      <c r="T459" s="54"/>
      <c r="Z459" s="1"/>
      <c r="AA459" s="1"/>
      <c r="XFB459"/>
      <c r="XFC459"/>
    </row>
    <row r="460" spans="2:27 16382:16383" ht="21" customHeight="1">
      <c r="B460" s="1" t="s">
        <v>23</v>
      </c>
      <c r="C460" s="1" t="s">
        <v>196</v>
      </c>
      <c r="D460" s="1" t="s">
        <v>16</v>
      </c>
      <c r="E460" s="1" t="s">
        <v>21</v>
      </c>
      <c r="F460" s="1" t="s">
        <v>235</v>
      </c>
      <c r="G460" s="9">
        <v>41171</v>
      </c>
      <c r="H460" s="2" t="s">
        <v>231</v>
      </c>
      <c r="I460" s="1">
        <v>2012</v>
      </c>
      <c r="J460" s="1">
        <v>103832662</v>
      </c>
      <c r="K460" s="1">
        <f>_xlfn.DAYS(clean_data[[#This Row],[Ship Date]],clean_data[[#This Row],[Order Date]])</f>
        <v>31</v>
      </c>
      <c r="L460" s="9">
        <v>41202</v>
      </c>
      <c r="M460" s="4">
        <v>5247</v>
      </c>
      <c r="N460" s="13">
        <v>255.28</v>
      </c>
      <c r="O460" s="13">
        <v>159.41999999999999</v>
      </c>
      <c r="P460" s="13">
        <v>1339454.1599999999</v>
      </c>
      <c r="Q460" s="13">
        <v>836476.74</v>
      </c>
      <c r="R460" s="13">
        <v>502977.42</v>
      </c>
      <c r="S460" s="54"/>
      <c r="T460" s="54"/>
      <c r="Z460" s="1"/>
      <c r="AA460" s="1"/>
      <c r="XFB460"/>
      <c r="XFC460"/>
    </row>
    <row r="461" spans="2:27 16382:16383" ht="21" customHeight="1">
      <c r="B461" s="10" t="s">
        <v>31</v>
      </c>
      <c r="C461" s="10" t="s">
        <v>149</v>
      </c>
      <c r="D461" s="10" t="s">
        <v>33</v>
      </c>
      <c r="E461" s="10" t="s">
        <v>21</v>
      </c>
      <c r="F461" s="10" t="s">
        <v>235</v>
      </c>
      <c r="G461" s="11">
        <v>42394</v>
      </c>
      <c r="H461" s="12" t="s">
        <v>240</v>
      </c>
      <c r="I461" s="10">
        <v>2016</v>
      </c>
      <c r="J461" s="10">
        <v>761509025</v>
      </c>
      <c r="K461" s="10">
        <f>_xlfn.DAYS(clean_data[[#This Row],[Ship Date]],clean_data[[#This Row],[Order Date]])</f>
        <v>38</v>
      </c>
      <c r="L461" s="11">
        <v>42432</v>
      </c>
      <c r="M461" s="14">
        <v>6298</v>
      </c>
      <c r="N461" s="15">
        <v>81.73</v>
      </c>
      <c r="O461" s="15">
        <v>56.67</v>
      </c>
      <c r="P461" s="15">
        <v>514735.54</v>
      </c>
      <c r="Q461" s="15">
        <v>356907.66</v>
      </c>
      <c r="R461" s="15">
        <v>157827.88</v>
      </c>
      <c r="S461" s="54"/>
      <c r="T461" s="54"/>
      <c r="Z461" s="1"/>
      <c r="AA461" s="1"/>
      <c r="XFB461"/>
      <c r="XFC461"/>
    </row>
    <row r="462" spans="2:27 16382:16383" ht="21" customHeight="1">
      <c r="B462" s="1" t="s">
        <v>40</v>
      </c>
      <c r="C462" s="1" t="s">
        <v>213</v>
      </c>
      <c r="D462" s="1" t="s">
        <v>25</v>
      </c>
      <c r="E462" s="1" t="s">
        <v>17</v>
      </c>
      <c r="F462" s="1" t="s">
        <v>227</v>
      </c>
      <c r="G462" s="9">
        <v>40347</v>
      </c>
      <c r="H462" s="2" t="s">
        <v>241</v>
      </c>
      <c r="I462" s="1">
        <v>2010</v>
      </c>
      <c r="J462" s="1">
        <v>799954736</v>
      </c>
      <c r="K462" s="1">
        <f>_xlfn.DAYS(clean_data[[#This Row],[Ship Date]],clean_data[[#This Row],[Order Date]])</f>
        <v>33</v>
      </c>
      <c r="L462" s="9">
        <v>40380</v>
      </c>
      <c r="M462" s="4">
        <v>3238</v>
      </c>
      <c r="N462" s="13">
        <v>47.45</v>
      </c>
      <c r="O462" s="13">
        <v>31.79</v>
      </c>
      <c r="P462" s="13">
        <v>153643.1</v>
      </c>
      <c r="Q462" s="13">
        <v>102936.02</v>
      </c>
      <c r="R462" s="13">
        <v>50707.08</v>
      </c>
      <c r="S462" s="54"/>
      <c r="T462" s="54"/>
      <c r="Z462" s="1"/>
      <c r="AA462" s="1"/>
      <c r="XFB462"/>
      <c r="XFC462"/>
    </row>
    <row r="463" spans="2:27 16382:16383" ht="21" customHeight="1">
      <c r="B463" s="10" t="s">
        <v>26</v>
      </c>
      <c r="C463" s="10" t="s">
        <v>46</v>
      </c>
      <c r="D463" s="10" t="s">
        <v>20</v>
      </c>
      <c r="E463" s="10" t="s">
        <v>21</v>
      </c>
      <c r="F463" s="10" t="s">
        <v>232</v>
      </c>
      <c r="G463" s="11">
        <v>40450</v>
      </c>
      <c r="H463" s="12" t="s">
        <v>231</v>
      </c>
      <c r="I463" s="10">
        <v>2010</v>
      </c>
      <c r="J463" s="10">
        <v>778593623</v>
      </c>
      <c r="K463" s="10">
        <f>_xlfn.DAYS(clean_data[[#This Row],[Ship Date]],clean_data[[#This Row],[Order Date]])</f>
        <v>49</v>
      </c>
      <c r="L463" s="11">
        <v>40499</v>
      </c>
      <c r="M463" s="14">
        <v>2010</v>
      </c>
      <c r="N463" s="15">
        <v>152.58000000000001</v>
      </c>
      <c r="O463" s="15">
        <v>97.44</v>
      </c>
      <c r="P463" s="15">
        <v>306685.8</v>
      </c>
      <c r="Q463" s="15">
        <v>195854.4</v>
      </c>
      <c r="R463" s="15">
        <v>110831.4</v>
      </c>
      <c r="S463" s="54"/>
      <c r="T463" s="54"/>
      <c r="Z463" s="1"/>
      <c r="AA463" s="1"/>
      <c r="XFB463"/>
      <c r="XFC463"/>
    </row>
    <row r="464" spans="2:27 16382:16383" ht="21" customHeight="1">
      <c r="B464" s="1" t="s">
        <v>14</v>
      </c>
      <c r="C464" s="1" t="s">
        <v>226</v>
      </c>
      <c r="D464" s="1" t="s">
        <v>45</v>
      </c>
      <c r="E464" s="1" t="s">
        <v>21</v>
      </c>
      <c r="F464" s="1" t="s">
        <v>227</v>
      </c>
      <c r="G464" s="9">
        <v>40215</v>
      </c>
      <c r="H464" s="2" t="s">
        <v>242</v>
      </c>
      <c r="I464" s="1">
        <v>2010</v>
      </c>
      <c r="J464" s="1">
        <v>877162015</v>
      </c>
      <c r="K464" s="1">
        <f>_xlfn.DAYS(clean_data[[#This Row],[Ship Date]],clean_data[[#This Row],[Order Date]])</f>
        <v>29</v>
      </c>
      <c r="L464" s="9">
        <v>40244</v>
      </c>
      <c r="M464" s="4">
        <v>588</v>
      </c>
      <c r="N464" s="13">
        <v>437.2</v>
      </c>
      <c r="O464" s="13">
        <v>263.33</v>
      </c>
      <c r="P464" s="13">
        <v>257073.6</v>
      </c>
      <c r="Q464" s="13">
        <v>154838.04</v>
      </c>
      <c r="R464" s="13">
        <v>102235.56</v>
      </c>
      <c r="S464" s="54"/>
      <c r="T464" s="54"/>
      <c r="Z464" s="1"/>
      <c r="AA464" s="1"/>
      <c r="XFB464"/>
      <c r="XFC464"/>
    </row>
    <row r="465" spans="2:27 16382:16383" ht="21" customHeight="1">
      <c r="B465" s="10" t="s">
        <v>23</v>
      </c>
      <c r="C465" s="10" t="s">
        <v>120</v>
      </c>
      <c r="D465" s="10" t="s">
        <v>33</v>
      </c>
      <c r="E465" s="10" t="s">
        <v>17</v>
      </c>
      <c r="F465" s="10" t="s">
        <v>235</v>
      </c>
      <c r="G465" s="11">
        <v>41689</v>
      </c>
      <c r="H465" s="12" t="s">
        <v>242</v>
      </c>
      <c r="I465" s="10">
        <v>2014</v>
      </c>
      <c r="J465" s="10">
        <v>445708739</v>
      </c>
      <c r="K465" s="10">
        <f>_xlfn.DAYS(clean_data[[#This Row],[Ship Date]],clean_data[[#This Row],[Order Date]])</f>
        <v>8</v>
      </c>
      <c r="L465" s="11">
        <v>41697</v>
      </c>
      <c r="M465" s="14">
        <v>3975</v>
      </c>
      <c r="N465" s="15">
        <v>81.73</v>
      </c>
      <c r="O465" s="15">
        <v>56.67</v>
      </c>
      <c r="P465" s="15">
        <v>324876.75</v>
      </c>
      <c r="Q465" s="15">
        <v>225263.25</v>
      </c>
      <c r="R465" s="15">
        <v>99613.5</v>
      </c>
      <c r="S465" s="54"/>
      <c r="T465" s="54"/>
      <c r="Z465" s="1"/>
      <c r="AA465" s="1"/>
      <c r="XFB465"/>
      <c r="XFC465"/>
    </row>
    <row r="466" spans="2:27 16382:16383" ht="21" customHeight="1">
      <c r="B466" s="1" t="s">
        <v>40</v>
      </c>
      <c r="C466" s="1" t="s">
        <v>184</v>
      </c>
      <c r="D466" s="1" t="s">
        <v>79</v>
      </c>
      <c r="E466" s="1" t="s">
        <v>21</v>
      </c>
      <c r="F466" s="1" t="s">
        <v>227</v>
      </c>
      <c r="G466" s="9">
        <v>41779</v>
      </c>
      <c r="H466" s="2" t="s">
        <v>233</v>
      </c>
      <c r="I466" s="1">
        <v>2014</v>
      </c>
      <c r="J466" s="1">
        <v>254595124</v>
      </c>
      <c r="K466" s="1">
        <f>_xlfn.DAYS(clean_data[[#This Row],[Ship Date]],clean_data[[#This Row],[Order Date]])</f>
        <v>32</v>
      </c>
      <c r="L466" s="9">
        <v>41811</v>
      </c>
      <c r="M466" s="4">
        <v>9210</v>
      </c>
      <c r="N466" s="13">
        <v>668.27</v>
      </c>
      <c r="O466" s="13">
        <v>502.54</v>
      </c>
      <c r="P466" s="13">
        <v>6154766.7000000002</v>
      </c>
      <c r="Q466" s="13">
        <v>4628393.4000000004</v>
      </c>
      <c r="R466" s="13">
        <v>1526373.3</v>
      </c>
      <c r="S466" s="54"/>
      <c r="T466" s="54"/>
      <c r="Z466" s="1"/>
      <c r="AA466" s="1"/>
      <c r="XFB466"/>
      <c r="XFC466"/>
    </row>
    <row r="467" spans="2:27 16382:16383" ht="21" customHeight="1">
      <c r="B467" s="10" t="s">
        <v>40</v>
      </c>
      <c r="C467" s="10" t="s">
        <v>153</v>
      </c>
      <c r="D467" s="10" t="s">
        <v>16</v>
      </c>
      <c r="E467" s="10" t="s">
        <v>17</v>
      </c>
      <c r="F467" s="10" t="s">
        <v>235</v>
      </c>
      <c r="G467" s="11">
        <v>41928</v>
      </c>
      <c r="H467" s="12" t="s">
        <v>237</v>
      </c>
      <c r="I467" s="10">
        <v>2014</v>
      </c>
      <c r="J467" s="10">
        <v>244494998</v>
      </c>
      <c r="K467" s="10">
        <f>_xlfn.DAYS(clean_data[[#This Row],[Ship Date]],clean_data[[#This Row],[Order Date]])</f>
        <v>36</v>
      </c>
      <c r="L467" s="11">
        <v>41964</v>
      </c>
      <c r="M467" s="14">
        <v>358</v>
      </c>
      <c r="N467" s="15">
        <v>255.28</v>
      </c>
      <c r="O467" s="15">
        <v>159.41999999999999</v>
      </c>
      <c r="P467" s="15">
        <v>91390.24</v>
      </c>
      <c r="Q467" s="15">
        <v>57072.36</v>
      </c>
      <c r="R467" s="15">
        <v>34317.879999999997</v>
      </c>
      <c r="S467" s="54"/>
      <c r="T467" s="54"/>
      <c r="Z467" s="1"/>
      <c r="AA467" s="1"/>
      <c r="XFB467"/>
      <c r="XFC467"/>
    </row>
    <row r="468" spans="2:27 16382:16383" ht="21" customHeight="1">
      <c r="B468" s="1" t="s">
        <v>40</v>
      </c>
      <c r="C468" s="1" t="s">
        <v>214</v>
      </c>
      <c r="D468" s="1" t="s">
        <v>28</v>
      </c>
      <c r="E468" s="1" t="s">
        <v>17</v>
      </c>
      <c r="F468" s="1" t="s">
        <v>227</v>
      </c>
      <c r="G468" s="9">
        <v>41204</v>
      </c>
      <c r="H468" s="2" t="s">
        <v>237</v>
      </c>
      <c r="I468" s="1">
        <v>2012</v>
      </c>
      <c r="J468" s="1">
        <v>876394689</v>
      </c>
      <c r="K468" s="1">
        <f>_xlfn.DAYS(clean_data[[#This Row],[Ship Date]],clean_data[[#This Row],[Order Date]])</f>
        <v>18</v>
      </c>
      <c r="L468" s="9">
        <v>41222</v>
      </c>
      <c r="M468" s="4">
        <v>3519</v>
      </c>
      <c r="N468" s="13">
        <v>205.7</v>
      </c>
      <c r="O468" s="13">
        <v>117.11</v>
      </c>
      <c r="P468" s="13">
        <v>723858.3</v>
      </c>
      <c r="Q468" s="13">
        <v>412110.09</v>
      </c>
      <c r="R468" s="13">
        <v>311748.21000000002</v>
      </c>
      <c r="S468" s="54"/>
      <c r="T468" s="54"/>
      <c r="Z468" s="1"/>
      <c r="AA468" s="1"/>
      <c r="XFB468"/>
      <c r="XFC468"/>
    </row>
    <row r="469" spans="2:27 16382:16383" ht="21" customHeight="1">
      <c r="B469" s="10" t="s">
        <v>14</v>
      </c>
      <c r="C469" s="10" t="s">
        <v>185</v>
      </c>
      <c r="D469" s="10" t="s">
        <v>59</v>
      </c>
      <c r="E469" s="10" t="s">
        <v>17</v>
      </c>
      <c r="F469" s="10" t="s">
        <v>232</v>
      </c>
      <c r="G469" s="11">
        <v>40445</v>
      </c>
      <c r="H469" s="12" t="s">
        <v>231</v>
      </c>
      <c r="I469" s="10">
        <v>2010</v>
      </c>
      <c r="J469" s="10">
        <v>881593024</v>
      </c>
      <c r="K469" s="10">
        <f>_xlfn.DAYS(clean_data[[#This Row],[Ship Date]],clean_data[[#This Row],[Order Date]])</f>
        <v>15</v>
      </c>
      <c r="L469" s="11">
        <v>40460</v>
      </c>
      <c r="M469" s="14">
        <v>1822</v>
      </c>
      <c r="N469" s="15">
        <v>9.33</v>
      </c>
      <c r="O469" s="15">
        <v>6.92</v>
      </c>
      <c r="P469" s="15">
        <v>16999.259999999998</v>
      </c>
      <c r="Q469" s="15">
        <v>12608.24</v>
      </c>
      <c r="R469" s="15">
        <v>4391.0200000000004</v>
      </c>
      <c r="S469" s="54"/>
      <c r="T469" s="54"/>
      <c r="Z469" s="1"/>
      <c r="AA469" s="1"/>
      <c r="XFB469"/>
      <c r="XFC469"/>
    </row>
    <row r="470" spans="2:27 16382:16383" ht="21" customHeight="1">
      <c r="B470" s="1" t="s">
        <v>40</v>
      </c>
      <c r="C470" s="1" t="s">
        <v>114</v>
      </c>
      <c r="D470" s="1" t="s">
        <v>36</v>
      </c>
      <c r="E470" s="1" t="s">
        <v>17</v>
      </c>
      <c r="F470" s="1" t="s">
        <v>229</v>
      </c>
      <c r="G470" s="9">
        <v>40878</v>
      </c>
      <c r="H470" s="2" t="s">
        <v>228</v>
      </c>
      <c r="I470" s="1">
        <v>2011</v>
      </c>
      <c r="J470" s="1">
        <v>411701333</v>
      </c>
      <c r="K470" s="1">
        <f>_xlfn.DAYS(clean_data[[#This Row],[Ship Date]],clean_data[[#This Row],[Order Date]])</f>
        <v>26</v>
      </c>
      <c r="L470" s="9">
        <v>40904</v>
      </c>
      <c r="M470" s="4">
        <v>428</v>
      </c>
      <c r="N470" s="13">
        <v>109.28</v>
      </c>
      <c r="O470" s="13">
        <v>35.840000000000003</v>
      </c>
      <c r="P470" s="13">
        <v>46771.839999999997</v>
      </c>
      <c r="Q470" s="13">
        <v>15339.52</v>
      </c>
      <c r="R470" s="13">
        <v>31432.32</v>
      </c>
      <c r="S470" s="54"/>
      <c r="T470" s="54"/>
      <c r="Z470" s="1"/>
      <c r="AA470" s="1"/>
      <c r="XFB470"/>
      <c r="XFC470"/>
    </row>
    <row r="471" spans="2:27 16382:16383" ht="21" customHeight="1">
      <c r="B471" s="10" t="s">
        <v>26</v>
      </c>
      <c r="C471" s="10" t="s">
        <v>194</v>
      </c>
      <c r="D471" s="10" t="s">
        <v>16</v>
      </c>
      <c r="E471" s="10" t="s">
        <v>17</v>
      </c>
      <c r="F471" s="10" t="s">
        <v>227</v>
      </c>
      <c r="G471" s="11">
        <v>42737</v>
      </c>
      <c r="H471" s="12" t="s">
        <v>240</v>
      </c>
      <c r="I471" s="10">
        <v>2017</v>
      </c>
      <c r="J471" s="10">
        <v>588643443</v>
      </c>
      <c r="K471" s="10">
        <f>_xlfn.DAYS(clean_data[[#This Row],[Ship Date]],clean_data[[#This Row],[Order Date]])</f>
        <v>40</v>
      </c>
      <c r="L471" s="11">
        <v>42777</v>
      </c>
      <c r="M471" s="14">
        <v>1531</v>
      </c>
      <c r="N471" s="15">
        <v>255.28</v>
      </c>
      <c r="O471" s="15">
        <v>159.41999999999999</v>
      </c>
      <c r="P471" s="15">
        <v>390833.68</v>
      </c>
      <c r="Q471" s="15">
        <v>244072.02</v>
      </c>
      <c r="R471" s="15">
        <v>146761.66</v>
      </c>
      <c r="S471" s="54"/>
      <c r="T471" s="54"/>
      <c r="Z471" s="1"/>
      <c r="AA471" s="1"/>
      <c r="XFB471"/>
      <c r="XFC471"/>
    </row>
    <row r="472" spans="2:27 16382:16383" ht="21" customHeight="1">
      <c r="B472" s="1" t="s">
        <v>23</v>
      </c>
      <c r="C472" s="1" t="s">
        <v>178</v>
      </c>
      <c r="D472" s="1" t="s">
        <v>25</v>
      </c>
      <c r="E472" s="1" t="s">
        <v>21</v>
      </c>
      <c r="F472" s="1" t="s">
        <v>227</v>
      </c>
      <c r="G472" s="9">
        <v>41114</v>
      </c>
      <c r="H472" s="2" t="s">
        <v>230</v>
      </c>
      <c r="I472" s="1">
        <v>2012</v>
      </c>
      <c r="J472" s="1">
        <v>354655683</v>
      </c>
      <c r="K472" s="1">
        <f>_xlfn.DAYS(clean_data[[#This Row],[Ship Date]],clean_data[[#This Row],[Order Date]])</f>
        <v>7</v>
      </c>
      <c r="L472" s="9">
        <v>41121</v>
      </c>
      <c r="M472" s="4">
        <v>9353</v>
      </c>
      <c r="N472" s="13">
        <v>47.45</v>
      </c>
      <c r="O472" s="13">
        <v>31.79</v>
      </c>
      <c r="P472" s="13">
        <v>443799.85</v>
      </c>
      <c r="Q472" s="13">
        <v>297331.87</v>
      </c>
      <c r="R472" s="13">
        <v>146467.98000000001</v>
      </c>
      <c r="S472" s="54"/>
      <c r="T472" s="54"/>
      <c r="Z472" s="1"/>
      <c r="AA472" s="1"/>
      <c r="XFB472"/>
      <c r="XFC472"/>
    </row>
    <row r="473" spans="2:27 16382:16383" ht="21" customHeight="1">
      <c r="B473" s="10" t="s">
        <v>26</v>
      </c>
      <c r="C473" s="10" t="s">
        <v>87</v>
      </c>
      <c r="D473" s="10" t="s">
        <v>36</v>
      </c>
      <c r="E473" s="10" t="s">
        <v>21</v>
      </c>
      <c r="F473" s="10" t="s">
        <v>232</v>
      </c>
      <c r="G473" s="11">
        <v>41168</v>
      </c>
      <c r="H473" s="12" t="s">
        <v>231</v>
      </c>
      <c r="I473" s="10">
        <v>2012</v>
      </c>
      <c r="J473" s="10">
        <v>522286880</v>
      </c>
      <c r="K473" s="10">
        <f>_xlfn.DAYS(clean_data[[#This Row],[Ship Date]],clean_data[[#This Row],[Order Date]])</f>
        <v>17</v>
      </c>
      <c r="L473" s="11">
        <v>41185</v>
      </c>
      <c r="M473" s="14">
        <v>5149</v>
      </c>
      <c r="N473" s="15">
        <v>109.28</v>
      </c>
      <c r="O473" s="15">
        <v>35.840000000000003</v>
      </c>
      <c r="P473" s="15">
        <v>562682.72</v>
      </c>
      <c r="Q473" s="15">
        <v>184540.16</v>
      </c>
      <c r="R473" s="15">
        <v>378142.56</v>
      </c>
      <c r="S473" s="54"/>
      <c r="T473" s="54"/>
      <c r="Z473" s="1"/>
      <c r="AA473" s="1"/>
      <c r="XFB473"/>
      <c r="XFC473"/>
    </row>
    <row r="474" spans="2:27 16382:16383" ht="21" customHeight="1">
      <c r="B474" s="1" t="s">
        <v>23</v>
      </c>
      <c r="C474" s="1" t="s">
        <v>207</v>
      </c>
      <c r="D474" s="1" t="s">
        <v>43</v>
      </c>
      <c r="E474" s="1" t="s">
        <v>21</v>
      </c>
      <c r="F474" s="1" t="s">
        <v>229</v>
      </c>
      <c r="G474" s="9">
        <v>42916</v>
      </c>
      <c r="H474" s="2" t="s">
        <v>241</v>
      </c>
      <c r="I474" s="1">
        <v>2017</v>
      </c>
      <c r="J474" s="1">
        <v>624398362</v>
      </c>
      <c r="K474" s="1">
        <f>_xlfn.DAYS(clean_data[[#This Row],[Ship Date]],clean_data[[#This Row],[Order Date]])</f>
        <v>24</v>
      </c>
      <c r="L474" s="9">
        <v>42940</v>
      </c>
      <c r="M474" s="4">
        <v>2206</v>
      </c>
      <c r="N474" s="13">
        <v>651.21</v>
      </c>
      <c r="O474" s="13">
        <v>524.96</v>
      </c>
      <c r="P474" s="13">
        <v>1436569.26</v>
      </c>
      <c r="Q474" s="13">
        <v>1158061.76</v>
      </c>
      <c r="R474" s="13">
        <v>278507.5</v>
      </c>
      <c r="S474" s="54"/>
      <c r="T474" s="54"/>
      <c r="Z474" s="1"/>
      <c r="AA474" s="1"/>
      <c r="XFB474"/>
      <c r="XFC474"/>
    </row>
    <row r="475" spans="2:27 16382:16383" ht="21" customHeight="1">
      <c r="B475" s="10" t="s">
        <v>23</v>
      </c>
      <c r="C475" s="10" t="s">
        <v>116</v>
      </c>
      <c r="D475" s="10" t="s">
        <v>25</v>
      </c>
      <c r="E475" s="10" t="s">
        <v>17</v>
      </c>
      <c r="F475" s="10" t="s">
        <v>229</v>
      </c>
      <c r="G475" s="11">
        <v>42618</v>
      </c>
      <c r="H475" s="12" t="s">
        <v>231</v>
      </c>
      <c r="I475" s="10">
        <v>2016</v>
      </c>
      <c r="J475" s="10">
        <v>264163959</v>
      </c>
      <c r="K475" s="10">
        <f>_xlfn.DAYS(clean_data[[#This Row],[Ship Date]],clean_data[[#This Row],[Order Date]])</f>
        <v>17</v>
      </c>
      <c r="L475" s="11">
        <v>42635</v>
      </c>
      <c r="M475" s="14">
        <v>840</v>
      </c>
      <c r="N475" s="15">
        <v>47.45</v>
      </c>
      <c r="O475" s="15">
        <v>31.79</v>
      </c>
      <c r="P475" s="15">
        <v>39858</v>
      </c>
      <c r="Q475" s="15">
        <v>26703.599999999999</v>
      </c>
      <c r="R475" s="15">
        <v>13154.4</v>
      </c>
      <c r="S475" s="54"/>
      <c r="T475" s="54"/>
      <c r="Z475" s="1"/>
      <c r="AA475" s="1"/>
      <c r="XFB475"/>
      <c r="XFC475"/>
    </row>
    <row r="476" spans="2:27 16382:16383" ht="21" customHeight="1">
      <c r="B476" s="1" t="s">
        <v>40</v>
      </c>
      <c r="C476" s="1" t="s">
        <v>245</v>
      </c>
      <c r="D476" s="1" t="s">
        <v>25</v>
      </c>
      <c r="E476" s="1" t="s">
        <v>21</v>
      </c>
      <c r="F476" s="1" t="s">
        <v>227</v>
      </c>
      <c r="G476" s="9">
        <v>42450</v>
      </c>
      <c r="H476" s="2" t="s">
        <v>236</v>
      </c>
      <c r="I476" s="1">
        <v>2016</v>
      </c>
      <c r="J476" s="1">
        <v>465069997</v>
      </c>
      <c r="K476" s="1">
        <f>_xlfn.DAYS(clean_data[[#This Row],[Ship Date]],clean_data[[#This Row],[Order Date]])</f>
        <v>2</v>
      </c>
      <c r="L476" s="9">
        <v>42452</v>
      </c>
      <c r="M476" s="4">
        <v>3402</v>
      </c>
      <c r="N476" s="13">
        <v>47.45</v>
      </c>
      <c r="O476" s="13">
        <v>31.79</v>
      </c>
      <c r="P476" s="13">
        <v>161424.9</v>
      </c>
      <c r="Q476" s="13">
        <v>108149.58</v>
      </c>
      <c r="R476" s="13">
        <v>53275.32</v>
      </c>
      <c r="S476" s="54"/>
      <c r="T476" s="54"/>
      <c r="Z476" s="1"/>
      <c r="AA476" s="1"/>
      <c r="XFB476"/>
      <c r="XFC476"/>
    </row>
    <row r="477" spans="2:27 16382:16383" ht="21" customHeight="1">
      <c r="B477" s="10" t="s">
        <v>23</v>
      </c>
      <c r="C477" s="10" t="s">
        <v>98</v>
      </c>
      <c r="D477" s="10" t="s">
        <v>43</v>
      </c>
      <c r="E477" s="10" t="s">
        <v>21</v>
      </c>
      <c r="F477" s="10" t="s">
        <v>235</v>
      </c>
      <c r="G477" s="11">
        <v>40832</v>
      </c>
      <c r="H477" s="12" t="s">
        <v>237</v>
      </c>
      <c r="I477" s="10">
        <v>2011</v>
      </c>
      <c r="J477" s="10">
        <v>520915305</v>
      </c>
      <c r="K477" s="10">
        <f>_xlfn.DAYS(clean_data[[#This Row],[Ship Date]],clean_data[[#This Row],[Order Date]])</f>
        <v>22</v>
      </c>
      <c r="L477" s="11">
        <v>40854</v>
      </c>
      <c r="M477" s="14">
        <v>9270</v>
      </c>
      <c r="N477" s="15">
        <v>651.21</v>
      </c>
      <c r="O477" s="15">
        <v>524.96</v>
      </c>
      <c r="P477" s="15">
        <v>6036716.7000000002</v>
      </c>
      <c r="Q477" s="15">
        <v>4866379.2</v>
      </c>
      <c r="R477" s="15">
        <v>1170337.5</v>
      </c>
      <c r="S477" s="54"/>
      <c r="T477" s="54"/>
      <c r="Z477" s="1"/>
      <c r="AA477" s="1"/>
      <c r="XFB477"/>
      <c r="XFC477"/>
    </row>
    <row r="478" spans="2:27 16382:16383" ht="21" customHeight="1">
      <c r="B478" s="1" t="s">
        <v>34</v>
      </c>
      <c r="C478" s="1" t="s">
        <v>68</v>
      </c>
      <c r="D478" s="1" t="s">
        <v>25</v>
      </c>
      <c r="E478" s="1" t="s">
        <v>21</v>
      </c>
      <c r="F478" s="1" t="s">
        <v>235</v>
      </c>
      <c r="G478" s="9">
        <v>42103</v>
      </c>
      <c r="H478" s="2" t="s">
        <v>239</v>
      </c>
      <c r="I478" s="1">
        <v>2015</v>
      </c>
      <c r="J478" s="1">
        <v>245811212</v>
      </c>
      <c r="K478" s="1">
        <f>_xlfn.DAYS(clean_data[[#This Row],[Ship Date]],clean_data[[#This Row],[Order Date]])</f>
        <v>32</v>
      </c>
      <c r="L478" s="9">
        <v>42135</v>
      </c>
      <c r="M478" s="4">
        <v>9855</v>
      </c>
      <c r="N478" s="13">
        <v>47.45</v>
      </c>
      <c r="O478" s="13">
        <v>31.79</v>
      </c>
      <c r="P478" s="13">
        <v>467619.75</v>
      </c>
      <c r="Q478" s="13">
        <v>313290.45</v>
      </c>
      <c r="R478" s="13">
        <v>154329.29999999999</v>
      </c>
      <c r="S478" s="54"/>
      <c r="T478" s="54"/>
      <c r="Z478" s="1"/>
      <c r="AA478" s="1"/>
      <c r="XFB478"/>
      <c r="XFC478"/>
    </row>
    <row r="479" spans="2:27 16382:16383" ht="21" customHeight="1">
      <c r="B479" s="10" t="s">
        <v>23</v>
      </c>
      <c r="C479" s="10" t="s">
        <v>132</v>
      </c>
      <c r="D479" s="10" t="s">
        <v>28</v>
      </c>
      <c r="E479" s="10" t="s">
        <v>17</v>
      </c>
      <c r="F479" s="10" t="s">
        <v>235</v>
      </c>
      <c r="G479" s="11">
        <v>41310</v>
      </c>
      <c r="H479" s="12" t="s">
        <v>242</v>
      </c>
      <c r="I479" s="10">
        <v>2013</v>
      </c>
      <c r="J479" s="10">
        <v>424181544</v>
      </c>
      <c r="K479" s="10">
        <f>_xlfn.DAYS(clean_data[[#This Row],[Ship Date]],clean_data[[#This Row],[Order Date]])</f>
        <v>27</v>
      </c>
      <c r="L479" s="11">
        <v>41337</v>
      </c>
      <c r="M479" s="14">
        <v>3600</v>
      </c>
      <c r="N479" s="15">
        <v>205.7</v>
      </c>
      <c r="O479" s="15">
        <v>117.11</v>
      </c>
      <c r="P479" s="15">
        <v>740520</v>
      </c>
      <c r="Q479" s="15">
        <v>421596</v>
      </c>
      <c r="R479" s="15">
        <v>318924</v>
      </c>
      <c r="S479" s="54"/>
      <c r="T479" s="54"/>
      <c r="Z479" s="1"/>
      <c r="AA479" s="1"/>
      <c r="XFB479"/>
      <c r="XFC479"/>
    </row>
    <row r="480" spans="2:27 16382:16383" ht="21" customHeight="1">
      <c r="B480" s="1" t="s">
        <v>23</v>
      </c>
      <c r="C480" s="1" t="s">
        <v>118</v>
      </c>
      <c r="D480" s="1" t="s">
        <v>43</v>
      </c>
      <c r="E480" s="1" t="s">
        <v>17</v>
      </c>
      <c r="F480" s="1" t="s">
        <v>235</v>
      </c>
      <c r="G480" s="9">
        <v>42188</v>
      </c>
      <c r="H480" s="2" t="s">
        <v>230</v>
      </c>
      <c r="I480" s="1">
        <v>2015</v>
      </c>
      <c r="J480" s="1">
        <v>560762631</v>
      </c>
      <c r="K480" s="1">
        <f>_xlfn.DAYS(clean_data[[#This Row],[Ship Date]],clean_data[[#This Row],[Order Date]])</f>
        <v>13</v>
      </c>
      <c r="L480" s="9">
        <v>42201</v>
      </c>
      <c r="M480" s="4">
        <v>979</v>
      </c>
      <c r="N480" s="13">
        <v>651.21</v>
      </c>
      <c r="O480" s="13">
        <v>524.96</v>
      </c>
      <c r="P480" s="13">
        <v>637534.59</v>
      </c>
      <c r="Q480" s="13">
        <v>513935.84</v>
      </c>
      <c r="R480" s="13">
        <v>123598.75</v>
      </c>
      <c r="S480" s="54"/>
      <c r="T480" s="54"/>
      <c r="Z480" s="1"/>
      <c r="AA480" s="1"/>
      <c r="XFB480"/>
      <c r="XFC480"/>
    </row>
    <row r="481" spans="2:27 16382:16383" ht="21" customHeight="1">
      <c r="B481" s="10" t="s">
        <v>34</v>
      </c>
      <c r="C481" s="10" t="s">
        <v>66</v>
      </c>
      <c r="D481" s="10" t="s">
        <v>43</v>
      </c>
      <c r="E481" s="10" t="s">
        <v>21</v>
      </c>
      <c r="F481" s="10" t="s">
        <v>235</v>
      </c>
      <c r="G481" s="11">
        <v>41945</v>
      </c>
      <c r="H481" s="12" t="s">
        <v>234</v>
      </c>
      <c r="I481" s="10">
        <v>2014</v>
      </c>
      <c r="J481" s="10">
        <v>230603301</v>
      </c>
      <c r="K481" s="10">
        <f>_xlfn.DAYS(clean_data[[#This Row],[Ship Date]],clean_data[[#This Row],[Order Date]])</f>
        <v>38</v>
      </c>
      <c r="L481" s="11">
        <v>41983</v>
      </c>
      <c r="M481" s="14">
        <v>9496</v>
      </c>
      <c r="N481" s="15">
        <v>651.21</v>
      </c>
      <c r="O481" s="15">
        <v>524.96</v>
      </c>
      <c r="P481" s="15">
        <v>6183890.1600000001</v>
      </c>
      <c r="Q481" s="15">
        <v>4985020.16</v>
      </c>
      <c r="R481" s="15">
        <v>1198870</v>
      </c>
      <c r="S481" s="54"/>
      <c r="T481" s="54"/>
      <c r="Z481" s="1"/>
      <c r="AA481" s="1"/>
      <c r="XFB481"/>
      <c r="XFC481"/>
    </row>
    <row r="482" spans="2:27 16382:16383" ht="21" customHeight="1">
      <c r="B482" s="1" t="s">
        <v>34</v>
      </c>
      <c r="C482" s="1" t="s">
        <v>212</v>
      </c>
      <c r="D482" s="1" t="s">
        <v>71</v>
      </c>
      <c r="E482" s="1" t="s">
        <v>17</v>
      </c>
      <c r="F482" s="1" t="s">
        <v>235</v>
      </c>
      <c r="G482" s="9">
        <v>40945</v>
      </c>
      <c r="H482" s="2" t="s">
        <v>242</v>
      </c>
      <c r="I482" s="1">
        <v>2012</v>
      </c>
      <c r="J482" s="1">
        <v>429064881</v>
      </c>
      <c r="K482" s="1">
        <f>_xlfn.DAYS(clean_data[[#This Row],[Ship Date]],clean_data[[#This Row],[Order Date]])</f>
        <v>9</v>
      </c>
      <c r="L482" s="9">
        <v>40954</v>
      </c>
      <c r="M482" s="4">
        <v>8688</v>
      </c>
      <c r="N482" s="13">
        <v>154.06</v>
      </c>
      <c r="O482" s="13">
        <v>90.93</v>
      </c>
      <c r="P482" s="13">
        <v>1338473.28</v>
      </c>
      <c r="Q482" s="13">
        <v>789999.84</v>
      </c>
      <c r="R482" s="13">
        <v>548473.43999999994</v>
      </c>
      <c r="S482" s="54"/>
      <c r="T482" s="54"/>
      <c r="Z482" s="1"/>
      <c r="AA482" s="1"/>
      <c r="XFB482"/>
      <c r="XFC482"/>
    </row>
    <row r="483" spans="2:27 16382:16383" ht="21" customHeight="1">
      <c r="B483" s="10" t="s">
        <v>26</v>
      </c>
      <c r="C483" s="10" t="s">
        <v>90</v>
      </c>
      <c r="D483" s="10" t="s">
        <v>79</v>
      </c>
      <c r="E483" s="10" t="s">
        <v>21</v>
      </c>
      <c r="F483" s="10" t="s">
        <v>229</v>
      </c>
      <c r="G483" s="11">
        <v>41322</v>
      </c>
      <c r="H483" s="12" t="s">
        <v>242</v>
      </c>
      <c r="I483" s="10">
        <v>2013</v>
      </c>
      <c r="J483" s="10">
        <v>421821200</v>
      </c>
      <c r="K483" s="10">
        <f>_xlfn.DAYS(clean_data[[#This Row],[Ship Date]],clean_data[[#This Row],[Order Date]])</f>
        <v>26</v>
      </c>
      <c r="L483" s="11">
        <v>41348</v>
      </c>
      <c r="M483" s="14">
        <v>5122</v>
      </c>
      <c r="N483" s="15">
        <v>668.27</v>
      </c>
      <c r="O483" s="15">
        <v>502.54</v>
      </c>
      <c r="P483" s="15">
        <v>3422878.94</v>
      </c>
      <c r="Q483" s="15">
        <v>2574009.88</v>
      </c>
      <c r="R483" s="15">
        <v>848869.06</v>
      </c>
      <c r="S483" s="54"/>
      <c r="T483" s="54"/>
      <c r="Z483" s="1"/>
      <c r="AA483" s="1"/>
      <c r="XFB483"/>
      <c r="XFC483"/>
    </row>
    <row r="484" spans="2:27 16382:16383" ht="21" customHeight="1">
      <c r="B484" s="1" t="s">
        <v>40</v>
      </c>
      <c r="C484" s="1" t="s">
        <v>69</v>
      </c>
      <c r="D484" s="1" t="s">
        <v>43</v>
      </c>
      <c r="E484" s="1" t="s">
        <v>17</v>
      </c>
      <c r="F484" s="1" t="s">
        <v>229</v>
      </c>
      <c r="G484" s="9">
        <v>42835</v>
      </c>
      <c r="H484" s="2" t="s">
        <v>239</v>
      </c>
      <c r="I484" s="1">
        <v>2017</v>
      </c>
      <c r="J484" s="1">
        <v>894858586</v>
      </c>
      <c r="K484" s="1">
        <f>_xlfn.DAYS(clean_data[[#This Row],[Ship Date]],clean_data[[#This Row],[Order Date]])</f>
        <v>47</v>
      </c>
      <c r="L484" s="9">
        <v>42882</v>
      </c>
      <c r="M484" s="4">
        <v>7396</v>
      </c>
      <c r="N484" s="13">
        <v>651.21</v>
      </c>
      <c r="O484" s="13">
        <v>524.96</v>
      </c>
      <c r="P484" s="13">
        <v>4816349.16</v>
      </c>
      <c r="Q484" s="13">
        <v>3882604.16</v>
      </c>
      <c r="R484" s="13">
        <v>933745</v>
      </c>
      <c r="S484" s="54"/>
      <c r="T484" s="54"/>
      <c r="Z484" s="1"/>
      <c r="AA484" s="1"/>
      <c r="XFB484"/>
      <c r="XFC484"/>
    </row>
    <row r="485" spans="2:27 16382:16383" ht="21" customHeight="1">
      <c r="B485" s="10" t="s">
        <v>26</v>
      </c>
      <c r="C485" s="10" t="s">
        <v>183</v>
      </c>
      <c r="D485" s="10" t="s">
        <v>25</v>
      </c>
      <c r="E485" s="10" t="s">
        <v>21</v>
      </c>
      <c r="F485" s="10" t="s">
        <v>229</v>
      </c>
      <c r="G485" s="11">
        <v>41482</v>
      </c>
      <c r="H485" s="12" t="s">
        <v>230</v>
      </c>
      <c r="I485" s="10">
        <v>2013</v>
      </c>
      <c r="J485" s="10">
        <v>804475867</v>
      </c>
      <c r="K485" s="10">
        <f>_xlfn.DAYS(clean_data[[#This Row],[Ship Date]],clean_data[[#This Row],[Order Date]])</f>
        <v>22</v>
      </c>
      <c r="L485" s="11">
        <v>41504</v>
      </c>
      <c r="M485" s="14">
        <v>1141</v>
      </c>
      <c r="N485" s="15">
        <v>47.45</v>
      </c>
      <c r="O485" s="15">
        <v>31.79</v>
      </c>
      <c r="P485" s="15">
        <v>54140.45</v>
      </c>
      <c r="Q485" s="15">
        <v>36272.39</v>
      </c>
      <c r="R485" s="15">
        <v>17868.060000000001</v>
      </c>
      <c r="S485" s="54"/>
      <c r="T485" s="54"/>
      <c r="Z485" s="1"/>
      <c r="AA485" s="1"/>
      <c r="XFB485"/>
      <c r="XFC485"/>
    </row>
    <row r="486" spans="2:27 16382:16383" ht="21" customHeight="1">
      <c r="B486" s="1" t="s">
        <v>40</v>
      </c>
      <c r="C486" s="1" t="s">
        <v>201</v>
      </c>
      <c r="D486" s="1" t="s">
        <v>16</v>
      </c>
      <c r="E486" s="1" t="s">
        <v>21</v>
      </c>
      <c r="F486" s="1" t="s">
        <v>227</v>
      </c>
      <c r="G486" s="9">
        <v>41948</v>
      </c>
      <c r="H486" s="2" t="s">
        <v>234</v>
      </c>
      <c r="I486" s="1">
        <v>2014</v>
      </c>
      <c r="J486" s="1">
        <v>527284371</v>
      </c>
      <c r="K486" s="1">
        <f>_xlfn.DAYS(clean_data[[#This Row],[Ship Date]],clean_data[[#This Row],[Order Date]])</f>
        <v>13</v>
      </c>
      <c r="L486" s="9">
        <v>41961</v>
      </c>
      <c r="M486" s="4">
        <v>4018</v>
      </c>
      <c r="N486" s="13">
        <v>255.28</v>
      </c>
      <c r="O486" s="13">
        <v>159.41999999999999</v>
      </c>
      <c r="P486" s="13">
        <v>1025715.04</v>
      </c>
      <c r="Q486" s="13">
        <v>640549.56000000006</v>
      </c>
      <c r="R486" s="13">
        <v>385165.48</v>
      </c>
      <c r="S486" s="54"/>
      <c r="T486" s="54"/>
      <c r="Z486" s="1"/>
      <c r="AA486" s="1"/>
      <c r="XFB486"/>
      <c r="XFC486"/>
    </row>
    <row r="487" spans="2:27 16382:16383" ht="21" customHeight="1">
      <c r="B487" s="10" t="s">
        <v>26</v>
      </c>
      <c r="C487" s="10" t="s">
        <v>146</v>
      </c>
      <c r="D487" s="10" t="s">
        <v>25</v>
      </c>
      <c r="E487" s="10" t="s">
        <v>21</v>
      </c>
      <c r="F487" s="10" t="s">
        <v>227</v>
      </c>
      <c r="G487" s="11">
        <v>42393</v>
      </c>
      <c r="H487" s="12" t="s">
        <v>240</v>
      </c>
      <c r="I487" s="10">
        <v>2016</v>
      </c>
      <c r="J487" s="10">
        <v>510207927</v>
      </c>
      <c r="K487" s="10">
        <f>_xlfn.DAYS(clean_data[[#This Row],[Ship Date]],clean_data[[#This Row],[Order Date]])</f>
        <v>22</v>
      </c>
      <c r="L487" s="11">
        <v>42415</v>
      </c>
      <c r="M487" s="14">
        <v>718</v>
      </c>
      <c r="N487" s="15">
        <v>47.45</v>
      </c>
      <c r="O487" s="15">
        <v>31.79</v>
      </c>
      <c r="P487" s="15">
        <v>34069.1</v>
      </c>
      <c r="Q487" s="15">
        <v>22825.22</v>
      </c>
      <c r="R487" s="15">
        <v>11243.88</v>
      </c>
      <c r="S487" s="54"/>
      <c r="T487" s="54"/>
      <c r="Z487" s="1"/>
      <c r="AA487" s="1"/>
      <c r="XFB487"/>
      <c r="XFC487"/>
    </row>
    <row r="488" spans="2:27 16382:16383" ht="21" customHeight="1">
      <c r="B488" s="1" t="s">
        <v>26</v>
      </c>
      <c r="C488" s="1" t="s">
        <v>30</v>
      </c>
      <c r="D488" s="1" t="s">
        <v>71</v>
      </c>
      <c r="E488" s="1" t="s">
        <v>21</v>
      </c>
      <c r="F488" s="1" t="s">
        <v>229</v>
      </c>
      <c r="G488" s="9">
        <v>41364</v>
      </c>
      <c r="H488" s="2" t="s">
        <v>236</v>
      </c>
      <c r="I488" s="1">
        <v>2013</v>
      </c>
      <c r="J488" s="1">
        <v>820482861</v>
      </c>
      <c r="K488" s="1">
        <f>_xlfn.DAYS(clean_data[[#This Row],[Ship Date]],clean_data[[#This Row],[Order Date]])</f>
        <v>11</v>
      </c>
      <c r="L488" s="9">
        <v>41375</v>
      </c>
      <c r="M488" s="4">
        <v>7967</v>
      </c>
      <c r="N488" s="13">
        <v>154.06</v>
      </c>
      <c r="O488" s="13">
        <v>90.93</v>
      </c>
      <c r="P488" s="13">
        <v>1227396.02</v>
      </c>
      <c r="Q488" s="13">
        <v>724439.31</v>
      </c>
      <c r="R488" s="13">
        <v>502956.71</v>
      </c>
      <c r="S488" s="54"/>
      <c r="T488" s="54"/>
      <c r="Z488" s="1"/>
      <c r="AA488" s="1"/>
      <c r="XFB488"/>
      <c r="XFC488"/>
    </row>
    <row r="489" spans="2:27 16382:16383" ht="21" customHeight="1">
      <c r="B489" s="10" t="s">
        <v>31</v>
      </c>
      <c r="C489" s="10" t="s">
        <v>248</v>
      </c>
      <c r="D489" s="10" t="s">
        <v>45</v>
      </c>
      <c r="E489" s="10" t="s">
        <v>17</v>
      </c>
      <c r="F489" s="10" t="s">
        <v>227</v>
      </c>
      <c r="G489" s="11">
        <v>41948</v>
      </c>
      <c r="H489" s="12" t="s">
        <v>234</v>
      </c>
      <c r="I489" s="10">
        <v>2014</v>
      </c>
      <c r="J489" s="10">
        <v>695658004</v>
      </c>
      <c r="K489" s="10">
        <f>_xlfn.DAYS(clean_data[[#This Row],[Ship Date]],clean_data[[#This Row],[Order Date]])</f>
        <v>33</v>
      </c>
      <c r="L489" s="11">
        <v>41981</v>
      </c>
      <c r="M489" s="14">
        <v>9517</v>
      </c>
      <c r="N489" s="15">
        <v>437.2</v>
      </c>
      <c r="O489" s="15">
        <v>263.33</v>
      </c>
      <c r="P489" s="15">
        <v>4160832.4</v>
      </c>
      <c r="Q489" s="15">
        <v>2506111.61</v>
      </c>
      <c r="R489" s="15">
        <v>1654720.79</v>
      </c>
      <c r="S489" s="54"/>
      <c r="T489" s="54"/>
      <c r="Z489" s="1"/>
      <c r="AA489" s="1"/>
      <c r="XFB489"/>
      <c r="XFC489"/>
    </row>
    <row r="490" spans="2:27 16382:16383" ht="21" customHeight="1">
      <c r="B490" s="1" t="s">
        <v>34</v>
      </c>
      <c r="C490" s="1" t="s">
        <v>215</v>
      </c>
      <c r="D490" s="1" t="s">
        <v>45</v>
      </c>
      <c r="E490" s="1" t="s">
        <v>21</v>
      </c>
      <c r="F490" s="1" t="s">
        <v>235</v>
      </c>
      <c r="G490" s="9">
        <v>42088</v>
      </c>
      <c r="H490" s="2" t="s">
        <v>236</v>
      </c>
      <c r="I490" s="1">
        <v>2015</v>
      </c>
      <c r="J490" s="1">
        <v>793594682</v>
      </c>
      <c r="K490" s="1">
        <f>_xlfn.DAYS(clean_data[[#This Row],[Ship Date]],clean_data[[#This Row],[Order Date]])</f>
        <v>2</v>
      </c>
      <c r="L490" s="9">
        <v>42090</v>
      </c>
      <c r="M490" s="4">
        <v>1157</v>
      </c>
      <c r="N490" s="13">
        <v>437.2</v>
      </c>
      <c r="O490" s="13">
        <v>263.33</v>
      </c>
      <c r="P490" s="13">
        <v>505840.4</v>
      </c>
      <c r="Q490" s="13">
        <v>304672.81</v>
      </c>
      <c r="R490" s="13">
        <v>201167.59</v>
      </c>
      <c r="S490" s="54"/>
      <c r="T490" s="54"/>
      <c r="Z490" s="1"/>
      <c r="AA490" s="1"/>
      <c r="XFB490"/>
      <c r="XFC490"/>
    </row>
    <row r="491" spans="2:27 16382:16383" ht="21" customHeight="1">
      <c r="B491" s="10" t="s">
        <v>40</v>
      </c>
      <c r="C491" s="10" t="s">
        <v>117</v>
      </c>
      <c r="D491" s="10" t="s">
        <v>16</v>
      </c>
      <c r="E491" s="10" t="s">
        <v>17</v>
      </c>
      <c r="F491" s="10" t="s">
        <v>227</v>
      </c>
      <c r="G491" s="11">
        <v>41498</v>
      </c>
      <c r="H491" s="12" t="s">
        <v>238</v>
      </c>
      <c r="I491" s="10">
        <v>2013</v>
      </c>
      <c r="J491" s="10">
        <v>942466723</v>
      </c>
      <c r="K491" s="10">
        <f>_xlfn.DAYS(clean_data[[#This Row],[Ship Date]],clean_data[[#This Row],[Order Date]])</f>
        <v>23</v>
      </c>
      <c r="L491" s="11">
        <v>41521</v>
      </c>
      <c r="M491" s="14">
        <v>5702</v>
      </c>
      <c r="N491" s="15">
        <v>255.28</v>
      </c>
      <c r="O491" s="15">
        <v>159.41999999999999</v>
      </c>
      <c r="P491" s="15">
        <v>1455606.56</v>
      </c>
      <c r="Q491" s="15">
        <v>909012.84</v>
      </c>
      <c r="R491" s="15">
        <v>546593.72</v>
      </c>
      <c r="S491" s="54"/>
      <c r="T491" s="54"/>
      <c r="Z491" s="1"/>
      <c r="AA491" s="1"/>
      <c r="XFB491"/>
      <c r="XFC491"/>
    </row>
    <row r="492" spans="2:27 16382:16383" ht="21" customHeight="1">
      <c r="B492" s="1" t="s">
        <v>40</v>
      </c>
      <c r="C492" s="1" t="s">
        <v>193</v>
      </c>
      <c r="D492" s="1" t="s">
        <v>59</v>
      </c>
      <c r="E492" s="1" t="s">
        <v>21</v>
      </c>
      <c r="F492" s="1" t="s">
        <v>232</v>
      </c>
      <c r="G492" s="9">
        <v>40283</v>
      </c>
      <c r="H492" s="2" t="s">
        <v>239</v>
      </c>
      <c r="I492" s="1">
        <v>2010</v>
      </c>
      <c r="J492" s="1">
        <v>590760457</v>
      </c>
      <c r="K492" s="1">
        <f>_xlfn.DAYS(clean_data[[#This Row],[Ship Date]],clean_data[[#This Row],[Order Date]])</f>
        <v>13</v>
      </c>
      <c r="L492" s="9">
        <v>40296</v>
      </c>
      <c r="M492" s="4">
        <v>8002</v>
      </c>
      <c r="N492" s="13">
        <v>9.33</v>
      </c>
      <c r="O492" s="13">
        <v>6.92</v>
      </c>
      <c r="P492" s="13">
        <v>74658.66</v>
      </c>
      <c r="Q492" s="13">
        <v>55373.84</v>
      </c>
      <c r="R492" s="13">
        <v>19284.82</v>
      </c>
      <c r="S492" s="54"/>
      <c r="T492" s="54"/>
      <c r="Z492" s="1"/>
      <c r="AA492" s="1"/>
      <c r="XFB492"/>
      <c r="XFC492"/>
    </row>
    <row r="493" spans="2:27 16382:16383" ht="21" customHeight="1">
      <c r="B493" s="10" t="s">
        <v>40</v>
      </c>
      <c r="C493" s="10" t="s">
        <v>156</v>
      </c>
      <c r="D493" s="10" t="s">
        <v>43</v>
      </c>
      <c r="E493" s="10" t="s">
        <v>21</v>
      </c>
      <c r="F493" s="10" t="s">
        <v>227</v>
      </c>
      <c r="G493" s="11">
        <v>40319</v>
      </c>
      <c r="H493" s="12" t="s">
        <v>233</v>
      </c>
      <c r="I493" s="10">
        <v>2010</v>
      </c>
      <c r="J493" s="10">
        <v>157274711</v>
      </c>
      <c r="K493" s="10">
        <f>_xlfn.DAYS(clean_data[[#This Row],[Ship Date]],clean_data[[#This Row],[Order Date]])</f>
        <v>27</v>
      </c>
      <c r="L493" s="11">
        <v>40346</v>
      </c>
      <c r="M493" s="14">
        <v>9937</v>
      </c>
      <c r="N493" s="15">
        <v>651.21</v>
      </c>
      <c r="O493" s="15">
        <v>524.96</v>
      </c>
      <c r="P493" s="15">
        <v>6471073.7699999996</v>
      </c>
      <c r="Q493" s="15">
        <v>5216527.5199999996</v>
      </c>
      <c r="R493" s="15">
        <v>1254546.25</v>
      </c>
      <c r="S493" s="54"/>
      <c r="T493" s="54"/>
      <c r="Z493" s="1"/>
      <c r="AA493" s="1"/>
      <c r="XFB493"/>
      <c r="XFC493"/>
    </row>
    <row r="494" spans="2:27 16382:16383" ht="21" customHeight="1">
      <c r="B494" s="1" t="s">
        <v>40</v>
      </c>
      <c r="C494" s="1" t="s">
        <v>72</v>
      </c>
      <c r="D494" s="1" t="s">
        <v>25</v>
      </c>
      <c r="E494" s="1" t="s">
        <v>21</v>
      </c>
      <c r="F494" s="1" t="s">
        <v>232</v>
      </c>
      <c r="G494" s="9">
        <v>41104</v>
      </c>
      <c r="H494" s="2" t="s">
        <v>230</v>
      </c>
      <c r="I494" s="1">
        <v>2012</v>
      </c>
      <c r="J494" s="1">
        <v>581120812</v>
      </c>
      <c r="K494" s="1">
        <f>_xlfn.DAYS(clean_data[[#This Row],[Ship Date]],clean_data[[#This Row],[Order Date]])</f>
        <v>33</v>
      </c>
      <c r="L494" s="9">
        <v>41137</v>
      </c>
      <c r="M494" s="4">
        <v>5417</v>
      </c>
      <c r="N494" s="13">
        <v>47.45</v>
      </c>
      <c r="O494" s="13">
        <v>31.79</v>
      </c>
      <c r="P494" s="13">
        <v>257036.65</v>
      </c>
      <c r="Q494" s="13">
        <v>172206.43</v>
      </c>
      <c r="R494" s="13">
        <v>84830.22</v>
      </c>
      <c r="S494" s="54"/>
      <c r="T494" s="54"/>
      <c r="Z494" s="1"/>
      <c r="AA494" s="1"/>
      <c r="XFB494"/>
      <c r="XFC494"/>
    </row>
    <row r="495" spans="2:27 16382:16383" ht="21" customHeight="1">
      <c r="B495" s="10" t="s">
        <v>40</v>
      </c>
      <c r="C495" s="10" t="s">
        <v>135</v>
      </c>
      <c r="D495" s="10" t="s">
        <v>59</v>
      </c>
      <c r="E495" s="10" t="s">
        <v>21</v>
      </c>
      <c r="F495" s="10" t="s">
        <v>235</v>
      </c>
      <c r="G495" s="11">
        <v>41144</v>
      </c>
      <c r="H495" s="12" t="s">
        <v>238</v>
      </c>
      <c r="I495" s="10">
        <v>2012</v>
      </c>
      <c r="J495" s="10">
        <v>171722590</v>
      </c>
      <c r="K495" s="10">
        <f>_xlfn.DAYS(clean_data[[#This Row],[Ship Date]],clean_data[[#This Row],[Order Date]])</f>
        <v>38</v>
      </c>
      <c r="L495" s="11">
        <v>41182</v>
      </c>
      <c r="M495" s="14">
        <v>5385</v>
      </c>
      <c r="N495" s="15">
        <v>9.33</v>
      </c>
      <c r="O495" s="15">
        <v>6.92</v>
      </c>
      <c r="P495" s="15">
        <v>50242.05</v>
      </c>
      <c r="Q495" s="15">
        <v>37264.199999999997</v>
      </c>
      <c r="R495" s="15">
        <v>12977.85</v>
      </c>
      <c r="S495" s="54"/>
      <c r="T495" s="54"/>
      <c r="Z495" s="1"/>
      <c r="AA495" s="1"/>
      <c r="XFB495"/>
      <c r="XFC495"/>
    </row>
    <row r="496" spans="2:27 16382:16383" ht="21" customHeight="1">
      <c r="B496" s="1" t="s">
        <v>23</v>
      </c>
      <c r="C496" s="1" t="s">
        <v>247</v>
      </c>
      <c r="D496" s="1" t="s">
        <v>43</v>
      </c>
      <c r="E496" s="1" t="s">
        <v>21</v>
      </c>
      <c r="F496" s="1" t="s">
        <v>232</v>
      </c>
      <c r="G496" s="9">
        <v>42098</v>
      </c>
      <c r="H496" s="2" t="s">
        <v>239</v>
      </c>
      <c r="I496" s="1">
        <v>2015</v>
      </c>
      <c r="J496" s="1">
        <v>458816373</v>
      </c>
      <c r="K496" s="1">
        <f>_xlfn.DAYS(clean_data[[#This Row],[Ship Date]],clean_data[[#This Row],[Order Date]])</f>
        <v>12</v>
      </c>
      <c r="L496" s="9">
        <v>42110</v>
      </c>
      <c r="M496" s="4">
        <v>2815</v>
      </c>
      <c r="N496" s="13">
        <v>651.21</v>
      </c>
      <c r="O496" s="13">
        <v>524.96</v>
      </c>
      <c r="P496" s="13">
        <v>1833156.15</v>
      </c>
      <c r="Q496" s="13">
        <v>1477762.4</v>
      </c>
      <c r="R496" s="13">
        <v>355393.75</v>
      </c>
      <c r="S496" s="54"/>
      <c r="T496" s="54"/>
      <c r="Z496" s="1"/>
      <c r="AA496" s="1"/>
      <c r="XFB496"/>
      <c r="XFC496"/>
    </row>
    <row r="497" spans="2:27 16382:16383" ht="21" customHeight="1">
      <c r="B497" s="10" t="s">
        <v>26</v>
      </c>
      <c r="C497" s="10" t="s">
        <v>186</v>
      </c>
      <c r="D497" s="10" t="s">
        <v>25</v>
      </c>
      <c r="E497" s="10" t="s">
        <v>21</v>
      </c>
      <c r="F497" s="10" t="s">
        <v>235</v>
      </c>
      <c r="G497" s="11">
        <v>41867</v>
      </c>
      <c r="H497" s="12" t="s">
        <v>238</v>
      </c>
      <c r="I497" s="10">
        <v>2014</v>
      </c>
      <c r="J497" s="10">
        <v>342450988</v>
      </c>
      <c r="K497" s="10">
        <f>_xlfn.DAYS(clean_data[[#This Row],[Ship Date]],clean_data[[#This Row],[Order Date]])</f>
        <v>13</v>
      </c>
      <c r="L497" s="11">
        <v>41880</v>
      </c>
      <c r="M497" s="14">
        <v>7712</v>
      </c>
      <c r="N497" s="15">
        <v>47.45</v>
      </c>
      <c r="O497" s="15">
        <v>31.79</v>
      </c>
      <c r="P497" s="15">
        <v>365934.4</v>
      </c>
      <c r="Q497" s="15">
        <v>245164.48</v>
      </c>
      <c r="R497" s="15">
        <v>120769.92</v>
      </c>
      <c r="S497" s="54"/>
      <c r="T497" s="54"/>
      <c r="Z497" s="1"/>
      <c r="AA497" s="1"/>
      <c r="XFB497"/>
      <c r="XFC497"/>
    </row>
    <row r="498" spans="2:27 16382:16383" ht="21" customHeight="1">
      <c r="B498" s="1" t="s">
        <v>23</v>
      </c>
      <c r="C498" s="1" t="s">
        <v>94</v>
      </c>
      <c r="D498" s="1" t="s">
        <v>79</v>
      </c>
      <c r="E498" s="1" t="s">
        <v>21</v>
      </c>
      <c r="F498" s="1" t="s">
        <v>232</v>
      </c>
      <c r="G498" s="9">
        <v>41504</v>
      </c>
      <c r="H498" s="2" t="s">
        <v>238</v>
      </c>
      <c r="I498" s="1">
        <v>2013</v>
      </c>
      <c r="J498" s="1">
        <v>142987763</v>
      </c>
      <c r="K498" s="1">
        <f>_xlfn.DAYS(clean_data[[#This Row],[Ship Date]],clean_data[[#This Row],[Order Date]])</f>
        <v>14</v>
      </c>
      <c r="L498" s="9">
        <v>41518</v>
      </c>
      <c r="M498" s="4">
        <v>2112</v>
      </c>
      <c r="N498" s="13">
        <v>668.27</v>
      </c>
      <c r="O498" s="13">
        <v>502.54</v>
      </c>
      <c r="P498" s="13">
        <v>1411386.24</v>
      </c>
      <c r="Q498" s="13">
        <v>1061364.48</v>
      </c>
      <c r="R498" s="13">
        <v>350021.76</v>
      </c>
      <c r="S498" s="54"/>
      <c r="T498" s="54"/>
      <c r="Z498" s="1"/>
      <c r="AA498" s="1"/>
      <c r="XFB498"/>
      <c r="XFC498"/>
    </row>
    <row r="499" spans="2:27 16382:16383" ht="21" customHeight="1">
      <c r="B499" s="10" t="s">
        <v>31</v>
      </c>
      <c r="C499" s="10" t="s">
        <v>149</v>
      </c>
      <c r="D499" s="10" t="s">
        <v>36</v>
      </c>
      <c r="E499" s="10" t="s">
        <v>21</v>
      </c>
      <c r="F499" s="10" t="s">
        <v>232</v>
      </c>
      <c r="G499" s="11">
        <v>41072</v>
      </c>
      <c r="H499" s="12" t="s">
        <v>241</v>
      </c>
      <c r="I499" s="10">
        <v>2012</v>
      </c>
      <c r="J499" s="10">
        <v>251100528</v>
      </c>
      <c r="K499" s="10">
        <f>_xlfn.DAYS(clean_data[[#This Row],[Ship Date]],clean_data[[#This Row],[Order Date]])</f>
        <v>23</v>
      </c>
      <c r="L499" s="11">
        <v>41095</v>
      </c>
      <c r="M499" s="14">
        <v>5081</v>
      </c>
      <c r="N499" s="15">
        <v>109.28</v>
      </c>
      <c r="O499" s="15">
        <v>35.840000000000003</v>
      </c>
      <c r="P499" s="15">
        <v>555251.68000000005</v>
      </c>
      <c r="Q499" s="15">
        <v>182103.04000000001</v>
      </c>
      <c r="R499" s="15">
        <v>373148.64</v>
      </c>
      <c r="S499" s="54"/>
      <c r="T499" s="54"/>
      <c r="Z499" s="1"/>
      <c r="AA499" s="1"/>
      <c r="XFB499"/>
      <c r="XFC499"/>
    </row>
    <row r="500" spans="2:27 16382:16383" ht="21" customHeight="1">
      <c r="B500" s="1" t="s">
        <v>31</v>
      </c>
      <c r="C500" s="1" t="s">
        <v>42</v>
      </c>
      <c r="D500" s="1" t="s">
        <v>45</v>
      </c>
      <c r="E500" s="1" t="s">
        <v>17</v>
      </c>
      <c r="F500" s="1" t="s">
        <v>232</v>
      </c>
      <c r="G500" s="9">
        <v>41019</v>
      </c>
      <c r="H500" s="2" t="s">
        <v>239</v>
      </c>
      <c r="I500" s="1">
        <v>2012</v>
      </c>
      <c r="J500" s="1">
        <v>677775609</v>
      </c>
      <c r="K500" s="1">
        <f>_xlfn.DAYS(clean_data[[#This Row],[Ship Date]],clean_data[[#This Row],[Order Date]])</f>
        <v>15</v>
      </c>
      <c r="L500" s="9">
        <v>41034</v>
      </c>
      <c r="M500" s="4">
        <v>7719</v>
      </c>
      <c r="N500" s="13">
        <v>437.2</v>
      </c>
      <c r="O500" s="13">
        <v>263.33</v>
      </c>
      <c r="P500" s="13">
        <v>3374746.8</v>
      </c>
      <c r="Q500" s="13">
        <v>2032644.27</v>
      </c>
      <c r="R500" s="13">
        <v>1342102.53</v>
      </c>
      <c r="S500" s="54"/>
      <c r="T500" s="54"/>
      <c r="Z500" s="1"/>
      <c r="AA500" s="1"/>
      <c r="XFB500"/>
      <c r="XFC500"/>
    </row>
    <row r="501" spans="2:27 16382:16383" ht="21" customHeight="1">
      <c r="B501" s="10" t="s">
        <v>40</v>
      </c>
      <c r="C501" s="10" t="s">
        <v>165</v>
      </c>
      <c r="D501" s="10" t="s">
        <v>20</v>
      </c>
      <c r="E501" s="10" t="s">
        <v>21</v>
      </c>
      <c r="F501" s="10" t="s">
        <v>227</v>
      </c>
      <c r="G501" s="11">
        <v>40801</v>
      </c>
      <c r="H501" s="12" t="s">
        <v>231</v>
      </c>
      <c r="I501" s="10">
        <v>2011</v>
      </c>
      <c r="J501" s="10">
        <v>604311835</v>
      </c>
      <c r="K501" s="10">
        <f>_xlfn.DAYS(clean_data[[#This Row],[Ship Date]],clean_data[[#This Row],[Order Date]])</f>
        <v>50</v>
      </c>
      <c r="L501" s="11">
        <v>40851</v>
      </c>
      <c r="M501" s="14">
        <v>8156</v>
      </c>
      <c r="N501" s="15">
        <v>152.58000000000001</v>
      </c>
      <c r="O501" s="15">
        <v>97.44</v>
      </c>
      <c r="P501" s="15">
        <v>1244442.48</v>
      </c>
      <c r="Q501" s="15">
        <v>794720.64</v>
      </c>
      <c r="R501" s="15">
        <v>449721.84</v>
      </c>
      <c r="S501" s="54"/>
      <c r="T501" s="54"/>
      <c r="Z501" s="1"/>
      <c r="AA501" s="1"/>
      <c r="XFB501"/>
      <c r="XFC501"/>
    </row>
    <row r="502" spans="2:27 16382:16383" ht="21" customHeight="1">
      <c r="B502" s="1" t="s">
        <v>40</v>
      </c>
      <c r="C502" s="1" t="s">
        <v>184</v>
      </c>
      <c r="D502" s="1" t="s">
        <v>43</v>
      </c>
      <c r="E502" s="1" t="s">
        <v>17</v>
      </c>
      <c r="F502" s="1" t="s">
        <v>235</v>
      </c>
      <c r="G502" s="9">
        <v>40263</v>
      </c>
      <c r="H502" s="2" t="s">
        <v>236</v>
      </c>
      <c r="I502" s="1">
        <v>2010</v>
      </c>
      <c r="J502" s="1">
        <v>632320535</v>
      </c>
      <c r="K502" s="1">
        <f>_xlfn.DAYS(clean_data[[#This Row],[Ship Date]],clean_data[[#This Row],[Order Date]])</f>
        <v>2</v>
      </c>
      <c r="L502" s="9">
        <v>40265</v>
      </c>
      <c r="M502" s="4">
        <v>6553</v>
      </c>
      <c r="N502" s="13">
        <v>651.21</v>
      </c>
      <c r="O502" s="13">
        <v>524.96</v>
      </c>
      <c r="P502" s="13">
        <v>4267379.13</v>
      </c>
      <c r="Q502" s="13">
        <v>3440062.88</v>
      </c>
      <c r="R502" s="13">
        <v>827316.25</v>
      </c>
      <c r="S502" s="54"/>
      <c r="T502" s="54"/>
      <c r="Z502" s="1"/>
      <c r="AA502" s="1"/>
      <c r="XFB502"/>
      <c r="XFC502"/>
    </row>
    <row r="503" spans="2:27 16382:16383" ht="21" customHeight="1">
      <c r="B503" s="10" t="s">
        <v>14</v>
      </c>
      <c r="C503" s="10" t="s">
        <v>111</v>
      </c>
      <c r="D503" s="10" t="s">
        <v>20</v>
      </c>
      <c r="E503" s="10" t="s">
        <v>17</v>
      </c>
      <c r="F503" s="10" t="s">
        <v>232</v>
      </c>
      <c r="G503" s="11">
        <v>41022</v>
      </c>
      <c r="H503" s="12" t="s">
        <v>239</v>
      </c>
      <c r="I503" s="10">
        <v>2012</v>
      </c>
      <c r="J503" s="10">
        <v>533725535</v>
      </c>
      <c r="K503" s="10">
        <f>_xlfn.DAYS(clean_data[[#This Row],[Ship Date]],clean_data[[#This Row],[Order Date]])</f>
        <v>37</v>
      </c>
      <c r="L503" s="11">
        <v>41059</v>
      </c>
      <c r="M503" s="14">
        <v>101</v>
      </c>
      <c r="N503" s="15">
        <v>152.58000000000001</v>
      </c>
      <c r="O503" s="15">
        <v>97.44</v>
      </c>
      <c r="P503" s="15">
        <v>15410.58</v>
      </c>
      <c r="Q503" s="15">
        <v>9841.44</v>
      </c>
      <c r="R503" s="15">
        <v>5569.14</v>
      </c>
      <c r="S503" s="54"/>
      <c r="T503" s="54"/>
      <c r="Z503" s="1"/>
      <c r="AA503" s="1"/>
      <c r="XFB503"/>
      <c r="XFC503"/>
    </row>
    <row r="504" spans="2:27 16382:16383" ht="21" customHeight="1">
      <c r="B504" s="1" t="s">
        <v>40</v>
      </c>
      <c r="C504" s="1" t="s">
        <v>97</v>
      </c>
      <c r="D504" s="1" t="s">
        <v>33</v>
      </c>
      <c r="E504" s="1" t="s">
        <v>17</v>
      </c>
      <c r="F504" s="1" t="s">
        <v>232</v>
      </c>
      <c r="G504" s="9">
        <v>42317</v>
      </c>
      <c r="H504" s="2" t="s">
        <v>234</v>
      </c>
      <c r="I504" s="1">
        <v>2015</v>
      </c>
      <c r="J504" s="1">
        <v>600763165</v>
      </c>
      <c r="K504" s="1">
        <f>_xlfn.DAYS(clean_data[[#This Row],[Ship Date]],clean_data[[#This Row],[Order Date]])</f>
        <v>29</v>
      </c>
      <c r="L504" s="9">
        <v>42346</v>
      </c>
      <c r="M504" s="4">
        <v>8026</v>
      </c>
      <c r="N504" s="13">
        <v>81.73</v>
      </c>
      <c r="O504" s="13">
        <v>56.67</v>
      </c>
      <c r="P504" s="13">
        <v>655964.98</v>
      </c>
      <c r="Q504" s="13">
        <v>454833.42</v>
      </c>
      <c r="R504" s="13">
        <v>201131.56</v>
      </c>
      <c r="S504" s="54"/>
      <c r="T504" s="54"/>
      <c r="Z504" s="1"/>
      <c r="AA504" s="1"/>
      <c r="XFB504"/>
      <c r="XFC504"/>
    </row>
    <row r="505" spans="2:27 16382:16383" ht="21" customHeight="1">
      <c r="B505" s="10" t="s">
        <v>34</v>
      </c>
      <c r="C505" s="10" t="s">
        <v>154</v>
      </c>
      <c r="D505" s="10" t="s">
        <v>71</v>
      </c>
      <c r="E505" s="10" t="s">
        <v>21</v>
      </c>
      <c r="F505" s="10" t="s">
        <v>232</v>
      </c>
      <c r="G505" s="11">
        <v>42393</v>
      </c>
      <c r="H505" s="12" t="s">
        <v>240</v>
      </c>
      <c r="I505" s="10">
        <v>2016</v>
      </c>
      <c r="J505" s="10">
        <v>295982253</v>
      </c>
      <c r="K505" s="10">
        <f>_xlfn.DAYS(clean_data[[#This Row],[Ship Date]],clean_data[[#This Row],[Order Date]])</f>
        <v>44</v>
      </c>
      <c r="L505" s="11">
        <v>42437</v>
      </c>
      <c r="M505" s="14">
        <v>6581</v>
      </c>
      <c r="N505" s="15">
        <v>154.06</v>
      </c>
      <c r="O505" s="15">
        <v>90.93</v>
      </c>
      <c r="P505" s="15">
        <v>1013868.86</v>
      </c>
      <c r="Q505" s="15">
        <v>598410.32999999996</v>
      </c>
      <c r="R505" s="15">
        <v>415458.53</v>
      </c>
      <c r="S505" s="54"/>
      <c r="T505" s="54"/>
      <c r="Z505" s="1"/>
      <c r="AA505" s="1"/>
      <c r="XFB505"/>
      <c r="XFC505"/>
    </row>
    <row r="506" spans="2:27 16382:16383" ht="21" customHeight="1">
      <c r="B506" s="1" t="s">
        <v>40</v>
      </c>
      <c r="C506" s="1" t="s">
        <v>131</v>
      </c>
      <c r="D506" s="1" t="s">
        <v>50</v>
      </c>
      <c r="E506" s="1" t="s">
        <v>21</v>
      </c>
      <c r="F506" s="1" t="s">
        <v>227</v>
      </c>
      <c r="G506" s="9">
        <v>42653</v>
      </c>
      <c r="H506" s="2" t="s">
        <v>237</v>
      </c>
      <c r="I506" s="1">
        <v>2016</v>
      </c>
      <c r="J506" s="1">
        <v>502244126</v>
      </c>
      <c r="K506" s="1">
        <f>_xlfn.DAYS(clean_data[[#This Row],[Ship Date]],clean_data[[#This Row],[Order Date]])</f>
        <v>7</v>
      </c>
      <c r="L506" s="9">
        <v>42660</v>
      </c>
      <c r="M506" s="4">
        <v>4053</v>
      </c>
      <c r="N506" s="13">
        <v>421.89</v>
      </c>
      <c r="O506" s="13">
        <v>364.69</v>
      </c>
      <c r="P506" s="13">
        <v>1709920.17</v>
      </c>
      <c r="Q506" s="13">
        <v>1478088.57</v>
      </c>
      <c r="R506" s="13">
        <v>231831.6</v>
      </c>
      <c r="S506" s="54"/>
      <c r="T506" s="54"/>
      <c r="Z506" s="1"/>
      <c r="AA506" s="1"/>
      <c r="XFB506"/>
      <c r="XFC506"/>
    </row>
    <row r="507" spans="2:27 16382:16383" ht="21" customHeight="1">
      <c r="B507" s="10" t="s">
        <v>31</v>
      </c>
      <c r="C507" s="10" t="s">
        <v>73</v>
      </c>
      <c r="D507" s="10" t="s">
        <v>33</v>
      </c>
      <c r="E507" s="10" t="s">
        <v>21</v>
      </c>
      <c r="F507" s="10" t="s">
        <v>232</v>
      </c>
      <c r="G507" s="11">
        <v>40735</v>
      </c>
      <c r="H507" s="12" t="s">
        <v>230</v>
      </c>
      <c r="I507" s="10">
        <v>2011</v>
      </c>
      <c r="J507" s="10">
        <v>372722613</v>
      </c>
      <c r="K507" s="10">
        <f>_xlfn.DAYS(clean_data[[#This Row],[Ship Date]],clean_data[[#This Row],[Order Date]])</f>
        <v>38</v>
      </c>
      <c r="L507" s="11">
        <v>40773</v>
      </c>
      <c r="M507" s="14">
        <v>5759</v>
      </c>
      <c r="N507" s="15">
        <v>81.73</v>
      </c>
      <c r="O507" s="15">
        <v>56.67</v>
      </c>
      <c r="P507" s="15">
        <v>470683.07</v>
      </c>
      <c r="Q507" s="15">
        <v>326362.53000000003</v>
      </c>
      <c r="R507" s="15">
        <v>144320.54</v>
      </c>
      <c r="S507" s="54"/>
      <c r="T507" s="54"/>
      <c r="Z507" s="1"/>
      <c r="AA507" s="1"/>
      <c r="XFB507"/>
      <c r="XFC507"/>
    </row>
    <row r="508" spans="2:27 16382:16383" ht="21" customHeight="1">
      <c r="B508" s="1" t="s">
        <v>23</v>
      </c>
      <c r="C508" s="1" t="s">
        <v>191</v>
      </c>
      <c r="D508" s="1" t="s">
        <v>20</v>
      </c>
      <c r="E508" s="1" t="s">
        <v>21</v>
      </c>
      <c r="F508" s="1" t="s">
        <v>229</v>
      </c>
      <c r="G508" s="9">
        <v>40201</v>
      </c>
      <c r="H508" s="2" t="s">
        <v>240</v>
      </c>
      <c r="I508" s="1">
        <v>2010</v>
      </c>
      <c r="J508" s="1">
        <v>480904042</v>
      </c>
      <c r="K508" s="1">
        <f>_xlfn.DAYS(clean_data[[#This Row],[Ship Date]],clean_data[[#This Row],[Order Date]])</f>
        <v>13</v>
      </c>
      <c r="L508" s="9">
        <v>40214</v>
      </c>
      <c r="M508" s="4">
        <v>9048</v>
      </c>
      <c r="N508" s="13">
        <v>152.58000000000001</v>
      </c>
      <c r="O508" s="13">
        <v>97.44</v>
      </c>
      <c r="P508" s="13">
        <v>1380543.84</v>
      </c>
      <c r="Q508" s="13">
        <v>881637.12</v>
      </c>
      <c r="R508" s="13">
        <v>498906.72</v>
      </c>
      <c r="S508" s="54"/>
      <c r="T508" s="54"/>
      <c r="Z508" s="1"/>
      <c r="AA508" s="1"/>
      <c r="XFB508"/>
      <c r="XFC508"/>
    </row>
    <row r="509" spans="2:27 16382:16383" ht="21" customHeight="1">
      <c r="B509" s="10" t="s">
        <v>31</v>
      </c>
      <c r="C509" s="10" t="s">
        <v>163</v>
      </c>
      <c r="D509" s="10" t="s">
        <v>79</v>
      </c>
      <c r="E509" s="10" t="s">
        <v>21</v>
      </c>
      <c r="F509" s="10" t="s">
        <v>232</v>
      </c>
      <c r="G509" s="11">
        <v>40853</v>
      </c>
      <c r="H509" s="12" t="s">
        <v>234</v>
      </c>
      <c r="I509" s="10">
        <v>2011</v>
      </c>
      <c r="J509" s="10">
        <v>570587241</v>
      </c>
      <c r="K509" s="10">
        <f>_xlfn.DAYS(clean_data[[#This Row],[Ship Date]],clean_data[[#This Row],[Order Date]])</f>
        <v>2</v>
      </c>
      <c r="L509" s="11">
        <v>40855</v>
      </c>
      <c r="M509" s="14">
        <v>8299</v>
      </c>
      <c r="N509" s="15">
        <v>668.27</v>
      </c>
      <c r="O509" s="15">
        <v>502.54</v>
      </c>
      <c r="P509" s="15">
        <v>5545972.7300000004</v>
      </c>
      <c r="Q509" s="15">
        <v>4170579.46</v>
      </c>
      <c r="R509" s="15">
        <v>1375393.27</v>
      </c>
      <c r="S509" s="54"/>
      <c r="T509" s="54"/>
      <c r="Z509" s="1"/>
      <c r="AA509" s="1"/>
      <c r="XFB509"/>
      <c r="XFC509"/>
    </row>
    <row r="510" spans="2:27 16382:16383" ht="21" customHeight="1">
      <c r="B510" s="1" t="s">
        <v>26</v>
      </c>
      <c r="C510" s="1" t="s">
        <v>122</v>
      </c>
      <c r="D510" s="1" t="s">
        <v>28</v>
      </c>
      <c r="E510" s="1" t="s">
        <v>21</v>
      </c>
      <c r="F510" s="1" t="s">
        <v>235</v>
      </c>
      <c r="G510" s="9">
        <v>42882</v>
      </c>
      <c r="H510" s="2" t="s">
        <v>233</v>
      </c>
      <c r="I510" s="1">
        <v>2017</v>
      </c>
      <c r="J510" s="1">
        <v>905883538</v>
      </c>
      <c r="K510" s="1">
        <f>_xlfn.DAYS(clean_data[[#This Row],[Ship Date]],clean_data[[#This Row],[Order Date]])</f>
        <v>36</v>
      </c>
      <c r="L510" s="9">
        <v>42918</v>
      </c>
      <c r="M510" s="4">
        <v>9925</v>
      </c>
      <c r="N510" s="13">
        <v>205.7</v>
      </c>
      <c r="O510" s="13">
        <v>117.11</v>
      </c>
      <c r="P510" s="13">
        <v>2041572.5</v>
      </c>
      <c r="Q510" s="13">
        <v>1162316.75</v>
      </c>
      <c r="R510" s="13">
        <v>879255.75</v>
      </c>
      <c r="S510" s="54"/>
      <c r="T510" s="54"/>
      <c r="Z510" s="1"/>
      <c r="AA510" s="1"/>
      <c r="XFB510"/>
      <c r="XFC510"/>
    </row>
    <row r="511" spans="2:27 16382:16383" ht="21" customHeight="1">
      <c r="B511" s="10" t="s">
        <v>14</v>
      </c>
      <c r="C511" s="10" t="s">
        <v>48</v>
      </c>
      <c r="D511" s="10" t="s">
        <v>71</v>
      </c>
      <c r="E511" s="10" t="s">
        <v>21</v>
      </c>
      <c r="F511" s="10" t="s">
        <v>232</v>
      </c>
      <c r="G511" s="11">
        <v>42717</v>
      </c>
      <c r="H511" s="12" t="s">
        <v>228</v>
      </c>
      <c r="I511" s="10">
        <v>2016</v>
      </c>
      <c r="J511" s="10">
        <v>921216762</v>
      </c>
      <c r="K511" s="10">
        <f>_xlfn.DAYS(clean_data[[#This Row],[Ship Date]],clean_data[[#This Row],[Order Date]])</f>
        <v>32</v>
      </c>
      <c r="L511" s="11">
        <v>42749</v>
      </c>
      <c r="M511" s="14">
        <v>7366</v>
      </c>
      <c r="N511" s="15">
        <v>154.06</v>
      </c>
      <c r="O511" s="15">
        <v>90.93</v>
      </c>
      <c r="P511" s="15">
        <v>1134805.96</v>
      </c>
      <c r="Q511" s="15">
        <v>669790.38</v>
      </c>
      <c r="R511" s="15">
        <v>465015.58</v>
      </c>
      <c r="S511" s="54"/>
      <c r="T511" s="54"/>
      <c r="Z511" s="1"/>
      <c r="AA511" s="1"/>
      <c r="XFB511"/>
      <c r="XFC511"/>
    </row>
    <row r="512" spans="2:27 16382:16383" ht="21" customHeight="1">
      <c r="B512" s="1" t="s">
        <v>23</v>
      </c>
      <c r="C512" s="1" t="s">
        <v>132</v>
      </c>
      <c r="D512" s="1" t="s">
        <v>71</v>
      </c>
      <c r="E512" s="1" t="s">
        <v>17</v>
      </c>
      <c r="F512" s="1" t="s">
        <v>227</v>
      </c>
      <c r="G512" s="9">
        <v>42711</v>
      </c>
      <c r="H512" s="2" t="s">
        <v>228</v>
      </c>
      <c r="I512" s="1">
        <v>2016</v>
      </c>
      <c r="J512" s="1">
        <v>571323239</v>
      </c>
      <c r="K512" s="1">
        <f>_xlfn.DAYS(clean_data[[#This Row],[Ship Date]],clean_data[[#This Row],[Order Date]])</f>
        <v>25</v>
      </c>
      <c r="L512" s="9">
        <v>42736</v>
      </c>
      <c r="M512" s="4">
        <v>6097</v>
      </c>
      <c r="N512" s="13">
        <v>154.06</v>
      </c>
      <c r="O512" s="13">
        <v>90.93</v>
      </c>
      <c r="P512" s="13">
        <v>939303.82</v>
      </c>
      <c r="Q512" s="13">
        <v>554400.21</v>
      </c>
      <c r="R512" s="13">
        <v>384903.61</v>
      </c>
      <c r="S512" s="54"/>
      <c r="T512" s="54"/>
      <c r="Z512" s="1"/>
      <c r="AA512" s="1"/>
      <c r="XFB512"/>
      <c r="XFC512"/>
    </row>
    <row r="513" spans="2:27 16382:16383" ht="21" customHeight="1">
      <c r="B513" s="10" t="s">
        <v>40</v>
      </c>
      <c r="C513" s="10" t="s">
        <v>113</v>
      </c>
      <c r="D513" s="10" t="s">
        <v>45</v>
      </c>
      <c r="E513" s="10" t="s">
        <v>17</v>
      </c>
      <c r="F513" s="10" t="s">
        <v>227</v>
      </c>
      <c r="G513" s="11">
        <v>41453</v>
      </c>
      <c r="H513" s="12" t="s">
        <v>241</v>
      </c>
      <c r="I513" s="10">
        <v>2013</v>
      </c>
      <c r="J513" s="10">
        <v>781251800</v>
      </c>
      <c r="K513" s="10">
        <f>_xlfn.DAYS(clean_data[[#This Row],[Ship Date]],clean_data[[#This Row],[Order Date]])</f>
        <v>35</v>
      </c>
      <c r="L513" s="11">
        <v>41488</v>
      </c>
      <c r="M513" s="14">
        <v>8623</v>
      </c>
      <c r="N513" s="15">
        <v>437.2</v>
      </c>
      <c r="O513" s="15">
        <v>263.33</v>
      </c>
      <c r="P513" s="15">
        <v>3769975.6</v>
      </c>
      <c r="Q513" s="15">
        <v>2270694.59</v>
      </c>
      <c r="R513" s="15">
        <v>1499281.01</v>
      </c>
      <c r="S513" s="54"/>
      <c r="T513" s="54"/>
      <c r="Z513" s="1"/>
      <c r="AA513" s="1"/>
      <c r="XFB513"/>
      <c r="XFC513"/>
    </row>
    <row r="514" spans="2:27 16382:16383" ht="21" customHeight="1">
      <c r="B514" s="1" t="s">
        <v>26</v>
      </c>
      <c r="C514" s="1" t="s">
        <v>81</v>
      </c>
      <c r="D514" s="1" t="s">
        <v>50</v>
      </c>
      <c r="E514" s="1" t="s">
        <v>21</v>
      </c>
      <c r="F514" s="1" t="s">
        <v>229</v>
      </c>
      <c r="G514" s="9">
        <v>40692</v>
      </c>
      <c r="H514" s="2" t="s">
        <v>233</v>
      </c>
      <c r="I514" s="1">
        <v>2011</v>
      </c>
      <c r="J514" s="1">
        <v>296363770</v>
      </c>
      <c r="K514" s="1">
        <f>_xlfn.DAYS(clean_data[[#This Row],[Ship Date]],clean_data[[#This Row],[Order Date]])</f>
        <v>45</v>
      </c>
      <c r="L514" s="9">
        <v>40737</v>
      </c>
      <c r="M514" s="4">
        <v>9480</v>
      </c>
      <c r="N514" s="13">
        <v>421.89</v>
      </c>
      <c r="O514" s="13">
        <v>364.69</v>
      </c>
      <c r="P514" s="13">
        <v>3999517.2</v>
      </c>
      <c r="Q514" s="13">
        <v>3457261.2</v>
      </c>
      <c r="R514" s="13">
        <v>542256</v>
      </c>
      <c r="S514" s="54"/>
      <c r="T514" s="54"/>
      <c r="Z514" s="1"/>
      <c r="AA514" s="1"/>
      <c r="XFB514"/>
      <c r="XFC514"/>
    </row>
    <row r="515" spans="2:27 16382:16383" ht="21" customHeight="1">
      <c r="B515" s="10" t="s">
        <v>31</v>
      </c>
      <c r="C515" s="10" t="s">
        <v>56</v>
      </c>
      <c r="D515" s="10" t="s">
        <v>71</v>
      </c>
      <c r="E515" s="10" t="s">
        <v>17</v>
      </c>
      <c r="F515" s="10" t="s">
        <v>235</v>
      </c>
      <c r="G515" s="11">
        <v>41178</v>
      </c>
      <c r="H515" s="12" t="s">
        <v>231</v>
      </c>
      <c r="I515" s="10">
        <v>2012</v>
      </c>
      <c r="J515" s="10">
        <v>632332980</v>
      </c>
      <c r="K515" s="10">
        <f>_xlfn.DAYS(clean_data[[#This Row],[Ship Date]],clean_data[[#This Row],[Order Date]])</f>
        <v>29</v>
      </c>
      <c r="L515" s="11">
        <v>41207</v>
      </c>
      <c r="M515" s="14">
        <v>236</v>
      </c>
      <c r="N515" s="15">
        <v>154.06</v>
      </c>
      <c r="O515" s="15">
        <v>90.93</v>
      </c>
      <c r="P515" s="15">
        <v>36358.160000000003</v>
      </c>
      <c r="Q515" s="15">
        <v>21459.48</v>
      </c>
      <c r="R515" s="15">
        <v>14898.68</v>
      </c>
      <c r="S515" s="54"/>
      <c r="T515" s="54"/>
      <c r="Z515" s="1"/>
      <c r="AA515" s="1"/>
      <c r="XFB515"/>
      <c r="XFC515"/>
    </row>
    <row r="516" spans="2:27 16382:16383" ht="21" customHeight="1">
      <c r="B516" s="1" t="s">
        <v>31</v>
      </c>
      <c r="C516" s="1" t="s">
        <v>99</v>
      </c>
      <c r="D516" s="1" t="s">
        <v>45</v>
      </c>
      <c r="E516" s="1" t="s">
        <v>21</v>
      </c>
      <c r="F516" s="1" t="s">
        <v>235</v>
      </c>
      <c r="G516" s="9">
        <v>41288</v>
      </c>
      <c r="H516" s="2" t="s">
        <v>240</v>
      </c>
      <c r="I516" s="1">
        <v>2013</v>
      </c>
      <c r="J516" s="1">
        <v>225145757</v>
      </c>
      <c r="K516" s="1">
        <f>_xlfn.DAYS(clean_data[[#This Row],[Ship Date]],clean_data[[#This Row],[Order Date]])</f>
        <v>22</v>
      </c>
      <c r="L516" s="9">
        <v>41310</v>
      </c>
      <c r="M516" s="4">
        <v>4487</v>
      </c>
      <c r="N516" s="13">
        <v>437.2</v>
      </c>
      <c r="O516" s="13">
        <v>263.33</v>
      </c>
      <c r="P516" s="13">
        <v>1961716.4</v>
      </c>
      <c r="Q516" s="13">
        <v>1181561.71</v>
      </c>
      <c r="R516" s="13">
        <v>780154.69</v>
      </c>
      <c r="S516" s="54"/>
      <c r="T516" s="54"/>
      <c r="Z516" s="1"/>
      <c r="AA516" s="1"/>
      <c r="XFB516"/>
      <c r="XFC516"/>
    </row>
    <row r="517" spans="2:27 16382:16383" ht="21" customHeight="1">
      <c r="B517" s="10" t="s">
        <v>23</v>
      </c>
      <c r="C517" s="10" t="s">
        <v>181</v>
      </c>
      <c r="D517" s="10" t="s">
        <v>20</v>
      </c>
      <c r="E517" s="10" t="s">
        <v>17</v>
      </c>
      <c r="F517" s="10" t="s">
        <v>235</v>
      </c>
      <c r="G517" s="11">
        <v>41168</v>
      </c>
      <c r="H517" s="12" t="s">
        <v>231</v>
      </c>
      <c r="I517" s="10">
        <v>2012</v>
      </c>
      <c r="J517" s="10">
        <v>281100928</v>
      </c>
      <c r="K517" s="10">
        <f>_xlfn.DAYS(clean_data[[#This Row],[Ship Date]],clean_data[[#This Row],[Order Date]])</f>
        <v>48</v>
      </c>
      <c r="L517" s="11">
        <v>41216</v>
      </c>
      <c r="M517" s="14">
        <v>2866</v>
      </c>
      <c r="N517" s="15">
        <v>152.58000000000001</v>
      </c>
      <c r="O517" s="15">
        <v>97.44</v>
      </c>
      <c r="P517" s="15">
        <v>437294.28</v>
      </c>
      <c r="Q517" s="15">
        <v>279263.03999999998</v>
      </c>
      <c r="R517" s="15">
        <v>158031.24</v>
      </c>
      <c r="S517" s="54"/>
      <c r="T517" s="54"/>
      <c r="Z517" s="1"/>
      <c r="AA517" s="1"/>
      <c r="XFB517"/>
      <c r="XFC517"/>
    </row>
    <row r="518" spans="2:27 16382:16383" ht="21" customHeight="1">
      <c r="B518" s="1" t="s">
        <v>31</v>
      </c>
      <c r="C518" s="1" t="s">
        <v>56</v>
      </c>
      <c r="D518" s="1" t="s">
        <v>20</v>
      </c>
      <c r="E518" s="1" t="s">
        <v>17</v>
      </c>
      <c r="F518" s="1" t="s">
        <v>235</v>
      </c>
      <c r="G518" s="9">
        <v>41355</v>
      </c>
      <c r="H518" s="2" t="s">
        <v>236</v>
      </c>
      <c r="I518" s="1">
        <v>2013</v>
      </c>
      <c r="J518" s="1">
        <v>726809823</v>
      </c>
      <c r="K518" s="1">
        <f>_xlfn.DAYS(clean_data[[#This Row],[Ship Date]],clean_data[[#This Row],[Order Date]])</f>
        <v>44</v>
      </c>
      <c r="L518" s="9">
        <v>41399</v>
      </c>
      <c r="M518" s="4">
        <v>8033</v>
      </c>
      <c r="N518" s="13">
        <v>152.58000000000001</v>
      </c>
      <c r="O518" s="13">
        <v>97.44</v>
      </c>
      <c r="P518" s="13">
        <v>1225675.1399999999</v>
      </c>
      <c r="Q518" s="13">
        <v>782735.52</v>
      </c>
      <c r="R518" s="13">
        <v>442939.62</v>
      </c>
      <c r="S518" s="54"/>
      <c r="T518" s="54"/>
      <c r="Z518" s="1"/>
      <c r="AA518" s="1"/>
      <c r="XFB518"/>
      <c r="XFC518"/>
    </row>
    <row r="519" spans="2:27 16382:16383" ht="21" customHeight="1">
      <c r="B519" s="10" t="s">
        <v>23</v>
      </c>
      <c r="C519" s="10" t="s">
        <v>196</v>
      </c>
      <c r="D519" s="10" t="s">
        <v>79</v>
      </c>
      <c r="E519" s="10" t="s">
        <v>17</v>
      </c>
      <c r="F519" s="10" t="s">
        <v>232</v>
      </c>
      <c r="G519" s="11">
        <v>41390</v>
      </c>
      <c r="H519" s="12" t="s">
        <v>239</v>
      </c>
      <c r="I519" s="10">
        <v>2013</v>
      </c>
      <c r="J519" s="10">
        <v>659196269</v>
      </c>
      <c r="K519" s="10">
        <f>_xlfn.DAYS(clean_data[[#This Row],[Ship Date]],clean_data[[#This Row],[Order Date]])</f>
        <v>36</v>
      </c>
      <c r="L519" s="11">
        <v>41426</v>
      </c>
      <c r="M519" s="14">
        <v>9680</v>
      </c>
      <c r="N519" s="15">
        <v>668.27</v>
      </c>
      <c r="O519" s="15">
        <v>502.54</v>
      </c>
      <c r="P519" s="15">
        <v>6468853.5999999996</v>
      </c>
      <c r="Q519" s="15">
        <v>4864587.2</v>
      </c>
      <c r="R519" s="15">
        <v>1604266.4</v>
      </c>
      <c r="S519" s="54"/>
      <c r="T519" s="54"/>
      <c r="Z519" s="1"/>
      <c r="AA519" s="1"/>
      <c r="XFB519"/>
      <c r="XFC519"/>
    </row>
    <row r="520" spans="2:27 16382:16383" ht="21" customHeight="1">
      <c r="B520" s="1" t="s">
        <v>23</v>
      </c>
      <c r="C520" s="1" t="s">
        <v>52</v>
      </c>
      <c r="D520" s="1" t="s">
        <v>33</v>
      </c>
      <c r="E520" s="1" t="s">
        <v>21</v>
      </c>
      <c r="F520" s="1" t="s">
        <v>235</v>
      </c>
      <c r="G520" s="9">
        <v>41206</v>
      </c>
      <c r="H520" s="2" t="s">
        <v>237</v>
      </c>
      <c r="I520" s="1">
        <v>2012</v>
      </c>
      <c r="J520" s="1">
        <v>595496594</v>
      </c>
      <c r="K520" s="1">
        <f>_xlfn.DAYS(clean_data[[#This Row],[Ship Date]],clean_data[[#This Row],[Order Date]])</f>
        <v>11</v>
      </c>
      <c r="L520" s="9">
        <v>41217</v>
      </c>
      <c r="M520" s="4">
        <v>9530</v>
      </c>
      <c r="N520" s="13">
        <v>81.73</v>
      </c>
      <c r="O520" s="13">
        <v>56.67</v>
      </c>
      <c r="P520" s="13">
        <v>778886.9</v>
      </c>
      <c r="Q520" s="13">
        <v>540065.1</v>
      </c>
      <c r="R520" s="13">
        <v>238821.8</v>
      </c>
      <c r="S520" s="54"/>
      <c r="T520" s="54"/>
      <c r="Z520" s="1"/>
      <c r="AA520" s="1"/>
      <c r="XFB520"/>
      <c r="XFC520"/>
    </row>
    <row r="521" spans="2:27 16382:16383" ht="21" customHeight="1">
      <c r="B521" s="10" t="s">
        <v>31</v>
      </c>
      <c r="C521" s="10" t="s">
        <v>163</v>
      </c>
      <c r="D521" s="10" t="s">
        <v>45</v>
      </c>
      <c r="E521" s="10" t="s">
        <v>21</v>
      </c>
      <c r="F521" s="10" t="s">
        <v>229</v>
      </c>
      <c r="G521" s="11">
        <v>42504</v>
      </c>
      <c r="H521" s="12" t="s">
        <v>233</v>
      </c>
      <c r="I521" s="10">
        <v>2016</v>
      </c>
      <c r="J521" s="10">
        <v>223259627</v>
      </c>
      <c r="K521" s="10">
        <f>_xlfn.DAYS(clean_data[[#This Row],[Ship Date]],clean_data[[#This Row],[Order Date]])</f>
        <v>50</v>
      </c>
      <c r="L521" s="11">
        <v>42554</v>
      </c>
      <c r="M521" s="14">
        <v>6340</v>
      </c>
      <c r="N521" s="15">
        <v>437.2</v>
      </c>
      <c r="O521" s="15">
        <v>263.33</v>
      </c>
      <c r="P521" s="15">
        <v>2771848</v>
      </c>
      <c r="Q521" s="15">
        <v>1669512.2</v>
      </c>
      <c r="R521" s="15">
        <v>1102335.8</v>
      </c>
      <c r="S521" s="54"/>
      <c r="T521" s="54"/>
      <c r="Z521" s="1"/>
      <c r="AA521" s="1"/>
      <c r="XFB521"/>
      <c r="XFC521"/>
    </row>
    <row r="522" spans="2:27 16382:16383" ht="21" customHeight="1">
      <c r="B522" s="1" t="s">
        <v>40</v>
      </c>
      <c r="C522" s="1" t="s">
        <v>205</v>
      </c>
      <c r="D522" s="1" t="s">
        <v>71</v>
      </c>
      <c r="E522" s="1" t="s">
        <v>17</v>
      </c>
      <c r="F522" s="1" t="s">
        <v>235</v>
      </c>
      <c r="G522" s="9">
        <v>41845</v>
      </c>
      <c r="H522" s="2" t="s">
        <v>230</v>
      </c>
      <c r="I522" s="1">
        <v>2014</v>
      </c>
      <c r="J522" s="1">
        <v>650346696</v>
      </c>
      <c r="K522" s="1">
        <f>_xlfn.DAYS(clean_data[[#This Row],[Ship Date]],clean_data[[#This Row],[Order Date]])</f>
        <v>40</v>
      </c>
      <c r="L522" s="9">
        <v>41885</v>
      </c>
      <c r="M522" s="4">
        <v>894</v>
      </c>
      <c r="N522" s="13">
        <v>154.06</v>
      </c>
      <c r="O522" s="13">
        <v>90.93</v>
      </c>
      <c r="P522" s="13">
        <v>137729.64000000001</v>
      </c>
      <c r="Q522" s="13">
        <v>81291.42</v>
      </c>
      <c r="R522" s="13">
        <v>56438.22</v>
      </c>
      <c r="S522" s="54"/>
      <c r="T522" s="54"/>
      <c r="Z522" s="1"/>
      <c r="AA522" s="1"/>
      <c r="XFB522"/>
      <c r="XFC522"/>
    </row>
    <row r="523" spans="2:27 16382:16383" ht="21" customHeight="1">
      <c r="B523" s="10" t="s">
        <v>23</v>
      </c>
      <c r="C523" s="10" t="s">
        <v>208</v>
      </c>
      <c r="D523" s="10" t="s">
        <v>33</v>
      </c>
      <c r="E523" s="10" t="s">
        <v>21</v>
      </c>
      <c r="F523" s="10" t="s">
        <v>235</v>
      </c>
      <c r="G523" s="11">
        <v>40328</v>
      </c>
      <c r="H523" s="12" t="s">
        <v>233</v>
      </c>
      <c r="I523" s="10">
        <v>2010</v>
      </c>
      <c r="J523" s="10">
        <v>354931628</v>
      </c>
      <c r="K523" s="10">
        <f>_xlfn.DAYS(clean_data[[#This Row],[Ship Date]],clean_data[[#This Row],[Order Date]])</f>
        <v>9</v>
      </c>
      <c r="L523" s="11">
        <v>40337</v>
      </c>
      <c r="M523" s="14">
        <v>1011</v>
      </c>
      <c r="N523" s="15">
        <v>81.73</v>
      </c>
      <c r="O523" s="15">
        <v>56.67</v>
      </c>
      <c r="P523" s="15">
        <v>82629.03</v>
      </c>
      <c r="Q523" s="15">
        <v>57293.37</v>
      </c>
      <c r="R523" s="15">
        <v>25335.66</v>
      </c>
      <c r="S523" s="54"/>
      <c r="T523" s="54"/>
      <c r="Z523" s="1"/>
      <c r="AA523" s="1"/>
      <c r="XFB523"/>
      <c r="XFC523"/>
    </row>
    <row r="524" spans="2:27 16382:16383" ht="21" customHeight="1">
      <c r="B524" s="1" t="s">
        <v>31</v>
      </c>
      <c r="C524" s="1" t="s">
        <v>39</v>
      </c>
      <c r="D524" s="1" t="s">
        <v>20</v>
      </c>
      <c r="E524" s="1" t="s">
        <v>17</v>
      </c>
      <c r="F524" s="1" t="s">
        <v>227</v>
      </c>
      <c r="G524" s="9">
        <v>42204</v>
      </c>
      <c r="H524" s="2" t="s">
        <v>230</v>
      </c>
      <c r="I524" s="1">
        <v>2015</v>
      </c>
      <c r="J524" s="1">
        <v>135500752</v>
      </c>
      <c r="K524" s="1">
        <f>_xlfn.DAYS(clean_data[[#This Row],[Ship Date]],clean_data[[#This Row],[Order Date]])</f>
        <v>2</v>
      </c>
      <c r="L524" s="9">
        <v>42206</v>
      </c>
      <c r="M524" s="4">
        <v>6539</v>
      </c>
      <c r="N524" s="13">
        <v>152.58000000000001</v>
      </c>
      <c r="O524" s="13">
        <v>97.44</v>
      </c>
      <c r="P524" s="13">
        <v>997720.62</v>
      </c>
      <c r="Q524" s="13">
        <v>637160.16</v>
      </c>
      <c r="R524" s="13">
        <v>360560.46</v>
      </c>
      <c r="S524" s="54"/>
      <c r="T524" s="54"/>
      <c r="Z524" s="1"/>
      <c r="AA524" s="1"/>
      <c r="XFB524"/>
      <c r="XFC524"/>
    </row>
    <row r="525" spans="2:27 16382:16383" ht="21" customHeight="1">
      <c r="B525" s="10" t="s">
        <v>14</v>
      </c>
      <c r="C525" s="10" t="s">
        <v>174</v>
      </c>
      <c r="D525" s="10" t="s">
        <v>28</v>
      </c>
      <c r="E525" s="10" t="s">
        <v>17</v>
      </c>
      <c r="F525" s="10" t="s">
        <v>235</v>
      </c>
      <c r="G525" s="11">
        <v>42436</v>
      </c>
      <c r="H525" s="12" t="s">
        <v>236</v>
      </c>
      <c r="I525" s="10">
        <v>2016</v>
      </c>
      <c r="J525" s="10">
        <v>860852897</v>
      </c>
      <c r="K525" s="10">
        <f>_xlfn.DAYS(clean_data[[#This Row],[Ship Date]],clean_data[[#This Row],[Order Date]])</f>
        <v>49</v>
      </c>
      <c r="L525" s="11">
        <v>42485</v>
      </c>
      <c r="M525" s="14">
        <v>4357</v>
      </c>
      <c r="N525" s="15">
        <v>205.7</v>
      </c>
      <c r="O525" s="15">
        <v>117.11</v>
      </c>
      <c r="P525" s="15">
        <v>896234.9</v>
      </c>
      <c r="Q525" s="15">
        <v>510248.27</v>
      </c>
      <c r="R525" s="15">
        <v>385986.63</v>
      </c>
      <c r="S525" s="54"/>
      <c r="T525" s="54"/>
      <c r="Z525" s="1"/>
      <c r="AA525" s="1"/>
      <c r="XFB525"/>
      <c r="XFC525"/>
    </row>
    <row r="526" spans="2:27 16382:16383" ht="21" customHeight="1">
      <c r="B526" s="1" t="s">
        <v>31</v>
      </c>
      <c r="C526" s="1" t="s">
        <v>89</v>
      </c>
      <c r="D526" s="1" t="s">
        <v>71</v>
      </c>
      <c r="E526" s="1" t="s">
        <v>21</v>
      </c>
      <c r="F526" s="1" t="s">
        <v>235</v>
      </c>
      <c r="G526" s="9">
        <v>41905</v>
      </c>
      <c r="H526" s="2" t="s">
        <v>231</v>
      </c>
      <c r="I526" s="1">
        <v>2014</v>
      </c>
      <c r="J526" s="1">
        <v>320099389</v>
      </c>
      <c r="K526" s="1">
        <f>_xlfn.DAYS(clean_data[[#This Row],[Ship Date]],clean_data[[#This Row],[Order Date]])</f>
        <v>40</v>
      </c>
      <c r="L526" s="9">
        <v>41945</v>
      </c>
      <c r="M526" s="4">
        <v>3377</v>
      </c>
      <c r="N526" s="13">
        <v>154.06</v>
      </c>
      <c r="O526" s="13">
        <v>90.93</v>
      </c>
      <c r="P526" s="13">
        <v>520260.62</v>
      </c>
      <c r="Q526" s="13">
        <v>307070.61</v>
      </c>
      <c r="R526" s="13">
        <v>213190.01</v>
      </c>
      <c r="S526" s="54"/>
      <c r="T526" s="54"/>
      <c r="Z526" s="1"/>
      <c r="AA526" s="1"/>
      <c r="XFB526"/>
      <c r="XFC526"/>
    </row>
    <row r="527" spans="2:27 16382:16383" ht="21" customHeight="1">
      <c r="B527" s="10" t="s">
        <v>40</v>
      </c>
      <c r="C527" s="10" t="s">
        <v>135</v>
      </c>
      <c r="D527" s="10" t="s">
        <v>43</v>
      </c>
      <c r="E527" s="10" t="s">
        <v>21</v>
      </c>
      <c r="F527" s="10" t="s">
        <v>227</v>
      </c>
      <c r="G527" s="11">
        <v>40498</v>
      </c>
      <c r="H527" s="12" t="s">
        <v>234</v>
      </c>
      <c r="I527" s="10">
        <v>2010</v>
      </c>
      <c r="J527" s="10">
        <v>872664058</v>
      </c>
      <c r="K527" s="10">
        <f>_xlfn.DAYS(clean_data[[#This Row],[Ship Date]],clean_data[[#This Row],[Order Date]])</f>
        <v>9</v>
      </c>
      <c r="L527" s="11">
        <v>40507</v>
      </c>
      <c r="M527" s="14">
        <v>9542</v>
      </c>
      <c r="N527" s="15">
        <v>651.21</v>
      </c>
      <c r="O527" s="15">
        <v>524.96</v>
      </c>
      <c r="P527" s="15">
        <v>6213845.8200000003</v>
      </c>
      <c r="Q527" s="15">
        <v>5009168.32</v>
      </c>
      <c r="R527" s="15">
        <v>1204677.5</v>
      </c>
      <c r="S527" s="54"/>
      <c r="T527" s="54"/>
      <c r="Z527" s="1"/>
      <c r="AA527" s="1"/>
      <c r="XFB527"/>
      <c r="XFC527"/>
    </row>
    <row r="528" spans="2:27 16382:16383" ht="21" customHeight="1">
      <c r="B528" s="1" t="s">
        <v>26</v>
      </c>
      <c r="C528" s="1" t="s">
        <v>46</v>
      </c>
      <c r="D528" s="1" t="s">
        <v>28</v>
      </c>
      <c r="E528" s="1" t="s">
        <v>21</v>
      </c>
      <c r="F528" s="1" t="s">
        <v>235</v>
      </c>
      <c r="G528" s="9">
        <v>41259</v>
      </c>
      <c r="H528" s="2" t="s">
        <v>228</v>
      </c>
      <c r="I528" s="1">
        <v>2012</v>
      </c>
      <c r="J528" s="1">
        <v>898283231</v>
      </c>
      <c r="K528" s="1">
        <f>_xlfn.DAYS(clean_data[[#This Row],[Ship Date]],clean_data[[#This Row],[Order Date]])</f>
        <v>2</v>
      </c>
      <c r="L528" s="9">
        <v>41261</v>
      </c>
      <c r="M528" s="4">
        <v>825</v>
      </c>
      <c r="N528" s="13">
        <v>205.7</v>
      </c>
      <c r="O528" s="13">
        <v>117.11</v>
      </c>
      <c r="P528" s="13">
        <v>169702.5</v>
      </c>
      <c r="Q528" s="13">
        <v>96615.75</v>
      </c>
      <c r="R528" s="13">
        <v>73086.75</v>
      </c>
      <c r="S528" s="54"/>
      <c r="T528" s="54"/>
      <c r="Z528" s="1"/>
      <c r="AA528" s="1"/>
      <c r="XFB528"/>
      <c r="XFC528"/>
    </row>
    <row r="529" spans="2:27 16382:16383" ht="21" customHeight="1">
      <c r="B529" s="10" t="s">
        <v>26</v>
      </c>
      <c r="C529" s="10" t="s">
        <v>146</v>
      </c>
      <c r="D529" s="10" t="s">
        <v>28</v>
      </c>
      <c r="E529" s="10" t="s">
        <v>17</v>
      </c>
      <c r="F529" s="10" t="s">
        <v>232</v>
      </c>
      <c r="G529" s="11">
        <v>40705</v>
      </c>
      <c r="H529" s="12" t="s">
        <v>241</v>
      </c>
      <c r="I529" s="10">
        <v>2011</v>
      </c>
      <c r="J529" s="10">
        <v>647005736</v>
      </c>
      <c r="K529" s="10">
        <f>_xlfn.DAYS(clean_data[[#This Row],[Ship Date]],clean_data[[#This Row],[Order Date]])</f>
        <v>1</v>
      </c>
      <c r="L529" s="11">
        <v>40706</v>
      </c>
      <c r="M529" s="14">
        <v>2230</v>
      </c>
      <c r="N529" s="15">
        <v>205.7</v>
      </c>
      <c r="O529" s="15">
        <v>117.11</v>
      </c>
      <c r="P529" s="15">
        <v>458711</v>
      </c>
      <c r="Q529" s="15">
        <v>261155.3</v>
      </c>
      <c r="R529" s="15">
        <v>197555.7</v>
      </c>
      <c r="S529" s="54"/>
      <c r="T529" s="54"/>
      <c r="Z529" s="1"/>
      <c r="AA529" s="1"/>
      <c r="XFB529"/>
      <c r="XFC529"/>
    </row>
    <row r="530" spans="2:27 16382:16383" ht="21" customHeight="1">
      <c r="B530" s="1" t="s">
        <v>34</v>
      </c>
      <c r="C530" s="1" t="s">
        <v>95</v>
      </c>
      <c r="D530" s="1" t="s">
        <v>25</v>
      </c>
      <c r="E530" s="1" t="s">
        <v>17</v>
      </c>
      <c r="F530" s="1" t="s">
        <v>229</v>
      </c>
      <c r="G530" s="9">
        <v>41273</v>
      </c>
      <c r="H530" s="2" t="s">
        <v>228</v>
      </c>
      <c r="I530" s="1">
        <v>2012</v>
      </c>
      <c r="J530" s="1">
        <v>889192903</v>
      </c>
      <c r="K530" s="1">
        <f>_xlfn.DAYS(clean_data[[#This Row],[Ship Date]],clean_data[[#This Row],[Order Date]])</f>
        <v>2</v>
      </c>
      <c r="L530" s="9">
        <v>41275</v>
      </c>
      <c r="M530" s="4">
        <v>795</v>
      </c>
      <c r="N530" s="13">
        <v>47.45</v>
      </c>
      <c r="O530" s="13">
        <v>31.79</v>
      </c>
      <c r="P530" s="13">
        <v>37722.75</v>
      </c>
      <c r="Q530" s="13">
        <v>25273.05</v>
      </c>
      <c r="R530" s="13">
        <v>12449.7</v>
      </c>
      <c r="S530" s="54"/>
      <c r="T530" s="54"/>
      <c r="Z530" s="1"/>
      <c r="AA530" s="1"/>
      <c r="XFB530"/>
      <c r="XFC530"/>
    </row>
    <row r="531" spans="2:27 16382:16383" ht="21" customHeight="1">
      <c r="B531" s="10" t="s">
        <v>26</v>
      </c>
      <c r="C531" s="10" t="s">
        <v>121</v>
      </c>
      <c r="D531" s="10" t="s">
        <v>59</v>
      </c>
      <c r="E531" s="10" t="s">
        <v>17</v>
      </c>
      <c r="F531" s="10" t="s">
        <v>232</v>
      </c>
      <c r="G531" s="11">
        <v>41641</v>
      </c>
      <c r="H531" s="12" t="s">
        <v>240</v>
      </c>
      <c r="I531" s="10">
        <v>2014</v>
      </c>
      <c r="J531" s="10">
        <v>665518558</v>
      </c>
      <c r="K531" s="10">
        <f>_xlfn.DAYS(clean_data[[#This Row],[Ship Date]],clean_data[[#This Row],[Order Date]])</f>
        <v>43</v>
      </c>
      <c r="L531" s="11">
        <v>41684</v>
      </c>
      <c r="M531" s="14">
        <v>585</v>
      </c>
      <c r="N531" s="15">
        <v>9.33</v>
      </c>
      <c r="O531" s="15">
        <v>6.92</v>
      </c>
      <c r="P531" s="15">
        <v>5458.05</v>
      </c>
      <c r="Q531" s="15">
        <v>4048.2</v>
      </c>
      <c r="R531" s="15">
        <v>1409.85</v>
      </c>
      <c r="S531" s="54"/>
      <c r="T531" s="54"/>
      <c r="Z531" s="1"/>
      <c r="AA531" s="1"/>
      <c r="XFB531"/>
      <c r="XFC531"/>
    </row>
    <row r="532" spans="2:27 16382:16383" ht="21" customHeight="1">
      <c r="B532" s="1" t="s">
        <v>23</v>
      </c>
      <c r="C532" s="1" t="s">
        <v>171</v>
      </c>
      <c r="D532" s="1" t="s">
        <v>50</v>
      </c>
      <c r="E532" s="1" t="s">
        <v>21</v>
      </c>
      <c r="F532" s="1" t="s">
        <v>229</v>
      </c>
      <c r="G532" s="9">
        <v>40876</v>
      </c>
      <c r="H532" s="2" t="s">
        <v>234</v>
      </c>
      <c r="I532" s="1">
        <v>2011</v>
      </c>
      <c r="J532" s="1">
        <v>436969029</v>
      </c>
      <c r="K532" s="1">
        <f>_xlfn.DAYS(clean_data[[#This Row],[Ship Date]],clean_data[[#This Row],[Order Date]])</f>
        <v>18</v>
      </c>
      <c r="L532" s="9">
        <v>40894</v>
      </c>
      <c r="M532" s="4">
        <v>7701</v>
      </c>
      <c r="N532" s="13">
        <v>421.89</v>
      </c>
      <c r="O532" s="13">
        <v>364.69</v>
      </c>
      <c r="P532" s="13">
        <v>3248974.89</v>
      </c>
      <c r="Q532" s="13">
        <v>2808477.69</v>
      </c>
      <c r="R532" s="13">
        <v>440497.2</v>
      </c>
      <c r="S532" s="54"/>
      <c r="T532" s="54"/>
      <c r="Z532" s="1"/>
      <c r="AA532" s="1"/>
      <c r="XFB532"/>
      <c r="XFC532"/>
    </row>
    <row r="533" spans="2:27 16382:16383" ht="21" customHeight="1">
      <c r="B533" s="10" t="s">
        <v>26</v>
      </c>
      <c r="C533" s="10" t="s">
        <v>81</v>
      </c>
      <c r="D533" s="10" t="s">
        <v>45</v>
      </c>
      <c r="E533" s="10" t="s">
        <v>17</v>
      </c>
      <c r="F533" s="10" t="s">
        <v>235</v>
      </c>
      <c r="G533" s="11">
        <v>42583</v>
      </c>
      <c r="H533" s="12" t="s">
        <v>238</v>
      </c>
      <c r="I533" s="10">
        <v>2016</v>
      </c>
      <c r="J533" s="10">
        <v>734843146</v>
      </c>
      <c r="K533" s="10">
        <f>_xlfn.DAYS(clean_data[[#This Row],[Ship Date]],clean_data[[#This Row],[Order Date]])</f>
        <v>16</v>
      </c>
      <c r="L533" s="11">
        <v>42599</v>
      </c>
      <c r="M533" s="14">
        <v>5272</v>
      </c>
      <c r="N533" s="15">
        <v>437.2</v>
      </c>
      <c r="O533" s="15">
        <v>263.33</v>
      </c>
      <c r="P533" s="15">
        <v>2304918.4</v>
      </c>
      <c r="Q533" s="15">
        <v>1388275.76</v>
      </c>
      <c r="R533" s="15">
        <v>916642.64</v>
      </c>
      <c r="S533" s="54"/>
      <c r="T533" s="54"/>
      <c r="Z533" s="1"/>
      <c r="AA533" s="1"/>
      <c r="XFB533"/>
      <c r="XFC533"/>
    </row>
    <row r="534" spans="2:27 16382:16383" ht="21" customHeight="1">
      <c r="B534" s="1" t="s">
        <v>23</v>
      </c>
      <c r="C534" s="1" t="s">
        <v>247</v>
      </c>
      <c r="D534" s="1" t="s">
        <v>71</v>
      </c>
      <c r="E534" s="1" t="s">
        <v>17</v>
      </c>
      <c r="F534" s="1" t="s">
        <v>232</v>
      </c>
      <c r="G534" s="9">
        <v>42457</v>
      </c>
      <c r="H534" s="2" t="s">
        <v>236</v>
      </c>
      <c r="I534" s="1">
        <v>2016</v>
      </c>
      <c r="J534" s="1">
        <v>810752236</v>
      </c>
      <c r="K534" s="1">
        <f>_xlfn.DAYS(clean_data[[#This Row],[Ship Date]],clean_data[[#This Row],[Order Date]])</f>
        <v>37</v>
      </c>
      <c r="L534" s="9">
        <v>42494</v>
      </c>
      <c r="M534" s="4">
        <v>8458</v>
      </c>
      <c r="N534" s="13">
        <v>154.06</v>
      </c>
      <c r="O534" s="13">
        <v>90.93</v>
      </c>
      <c r="P534" s="13">
        <v>1303039.48</v>
      </c>
      <c r="Q534" s="13">
        <v>769085.94</v>
      </c>
      <c r="R534" s="13">
        <v>533953.54</v>
      </c>
      <c r="S534" s="54"/>
      <c r="T534" s="54"/>
      <c r="Z534" s="1"/>
      <c r="AA534" s="1"/>
      <c r="XFB534"/>
      <c r="XFC534"/>
    </row>
    <row r="535" spans="2:27 16382:16383" ht="21" customHeight="1">
      <c r="B535" s="10" t="s">
        <v>23</v>
      </c>
      <c r="C535" s="10" t="s">
        <v>181</v>
      </c>
      <c r="D535" s="10" t="s">
        <v>43</v>
      </c>
      <c r="E535" s="10" t="s">
        <v>21</v>
      </c>
      <c r="F535" s="10" t="s">
        <v>229</v>
      </c>
      <c r="G535" s="11">
        <v>40732</v>
      </c>
      <c r="H535" s="12" t="s">
        <v>230</v>
      </c>
      <c r="I535" s="10">
        <v>2011</v>
      </c>
      <c r="J535" s="10">
        <v>886620128</v>
      </c>
      <c r="K535" s="10">
        <f>_xlfn.DAYS(clean_data[[#This Row],[Ship Date]],clean_data[[#This Row],[Order Date]])</f>
        <v>17</v>
      </c>
      <c r="L535" s="11">
        <v>40749</v>
      </c>
      <c r="M535" s="14">
        <v>9453</v>
      </c>
      <c r="N535" s="15">
        <v>651.21</v>
      </c>
      <c r="O535" s="15">
        <v>524.96</v>
      </c>
      <c r="P535" s="15">
        <v>6155888.1299999999</v>
      </c>
      <c r="Q535" s="15">
        <v>4962446.88</v>
      </c>
      <c r="R535" s="15">
        <v>1193441.25</v>
      </c>
      <c r="S535" s="54"/>
      <c r="T535" s="54"/>
      <c r="Z535" s="1"/>
      <c r="AA535" s="1"/>
      <c r="XFB535"/>
      <c r="XFC535"/>
    </row>
    <row r="536" spans="2:27 16382:16383" ht="21" customHeight="1">
      <c r="B536" s="1" t="s">
        <v>40</v>
      </c>
      <c r="C536" s="1" t="s">
        <v>150</v>
      </c>
      <c r="D536" s="1" t="s">
        <v>50</v>
      </c>
      <c r="E536" s="1" t="s">
        <v>17</v>
      </c>
      <c r="F536" s="1" t="s">
        <v>227</v>
      </c>
      <c r="G536" s="9">
        <v>40797</v>
      </c>
      <c r="H536" s="2" t="s">
        <v>231</v>
      </c>
      <c r="I536" s="1">
        <v>2011</v>
      </c>
      <c r="J536" s="1">
        <v>804683148</v>
      </c>
      <c r="K536" s="1">
        <f>_xlfn.DAYS(clean_data[[#This Row],[Ship Date]],clean_data[[#This Row],[Order Date]])</f>
        <v>8</v>
      </c>
      <c r="L536" s="9">
        <v>40805</v>
      </c>
      <c r="M536" s="4">
        <v>2480</v>
      </c>
      <c r="N536" s="13">
        <v>421.89</v>
      </c>
      <c r="O536" s="13">
        <v>364.69</v>
      </c>
      <c r="P536" s="13">
        <v>1046287.2</v>
      </c>
      <c r="Q536" s="13">
        <v>904431.2</v>
      </c>
      <c r="R536" s="13">
        <v>141856</v>
      </c>
      <c r="S536" s="54"/>
      <c r="T536" s="54"/>
      <c r="Z536" s="1"/>
      <c r="AA536" s="1"/>
      <c r="XFB536"/>
      <c r="XFC536"/>
    </row>
    <row r="537" spans="2:27 16382:16383" ht="21" customHeight="1">
      <c r="B537" s="10" t="s">
        <v>34</v>
      </c>
      <c r="C537" s="10" t="s">
        <v>95</v>
      </c>
      <c r="D537" s="10" t="s">
        <v>79</v>
      </c>
      <c r="E537" s="10" t="s">
        <v>17</v>
      </c>
      <c r="F537" s="10" t="s">
        <v>232</v>
      </c>
      <c r="G537" s="11">
        <v>42279</v>
      </c>
      <c r="H537" s="12" t="s">
        <v>237</v>
      </c>
      <c r="I537" s="10">
        <v>2015</v>
      </c>
      <c r="J537" s="10">
        <v>477490127</v>
      </c>
      <c r="K537" s="10">
        <f>_xlfn.DAYS(clean_data[[#This Row],[Ship Date]],clean_data[[#This Row],[Order Date]])</f>
        <v>1</v>
      </c>
      <c r="L537" s="11">
        <v>42280</v>
      </c>
      <c r="M537" s="14">
        <v>8794</v>
      </c>
      <c r="N537" s="15">
        <v>668.27</v>
      </c>
      <c r="O537" s="15">
        <v>502.54</v>
      </c>
      <c r="P537" s="15">
        <v>5876766.3799999999</v>
      </c>
      <c r="Q537" s="15">
        <v>4419336.76</v>
      </c>
      <c r="R537" s="15">
        <v>1457429.62</v>
      </c>
      <c r="S537" s="54"/>
      <c r="T537" s="54"/>
      <c r="Z537" s="1"/>
      <c r="AA537" s="1"/>
      <c r="XFB537"/>
      <c r="XFC537"/>
    </row>
    <row r="538" spans="2:27 16382:16383" ht="21" customHeight="1">
      <c r="B538" s="1" t="s">
        <v>34</v>
      </c>
      <c r="C538" s="1" t="s">
        <v>134</v>
      </c>
      <c r="D538" s="1" t="s">
        <v>20</v>
      </c>
      <c r="E538" s="1" t="s">
        <v>17</v>
      </c>
      <c r="F538" s="1" t="s">
        <v>235</v>
      </c>
      <c r="G538" s="9">
        <v>42432</v>
      </c>
      <c r="H538" s="2" t="s">
        <v>236</v>
      </c>
      <c r="I538" s="1">
        <v>2016</v>
      </c>
      <c r="J538" s="1">
        <v>337902390</v>
      </c>
      <c r="K538" s="1">
        <f>_xlfn.DAYS(clean_data[[#This Row],[Ship Date]],clean_data[[#This Row],[Order Date]])</f>
        <v>49</v>
      </c>
      <c r="L538" s="9">
        <v>42481</v>
      </c>
      <c r="M538" s="4">
        <v>1681</v>
      </c>
      <c r="N538" s="13">
        <v>152.58000000000001</v>
      </c>
      <c r="O538" s="13">
        <v>97.44</v>
      </c>
      <c r="P538" s="13">
        <v>256486.98</v>
      </c>
      <c r="Q538" s="13">
        <v>163796.64000000001</v>
      </c>
      <c r="R538" s="13">
        <v>92690.34</v>
      </c>
      <c r="S538" s="54"/>
      <c r="T538" s="54"/>
      <c r="Z538" s="1"/>
      <c r="AA538" s="1"/>
      <c r="XFB538"/>
      <c r="XFC538"/>
    </row>
    <row r="539" spans="2:27 16382:16383" ht="21" customHeight="1">
      <c r="B539" s="10" t="s">
        <v>23</v>
      </c>
      <c r="C539" s="10" t="s">
        <v>80</v>
      </c>
      <c r="D539" s="10" t="s">
        <v>28</v>
      </c>
      <c r="E539" s="10" t="s">
        <v>21</v>
      </c>
      <c r="F539" s="10" t="s">
        <v>227</v>
      </c>
      <c r="G539" s="11">
        <v>40278</v>
      </c>
      <c r="H539" s="12" t="s">
        <v>239</v>
      </c>
      <c r="I539" s="10">
        <v>2010</v>
      </c>
      <c r="J539" s="10">
        <v>889093768</v>
      </c>
      <c r="K539" s="10">
        <f>_xlfn.DAYS(clean_data[[#This Row],[Ship Date]],clean_data[[#This Row],[Order Date]])</f>
        <v>40</v>
      </c>
      <c r="L539" s="11">
        <v>40318</v>
      </c>
      <c r="M539" s="14">
        <v>1458</v>
      </c>
      <c r="N539" s="15">
        <v>205.7</v>
      </c>
      <c r="O539" s="15">
        <v>117.11</v>
      </c>
      <c r="P539" s="15">
        <v>299910.59999999998</v>
      </c>
      <c r="Q539" s="15">
        <v>170746.38</v>
      </c>
      <c r="R539" s="15">
        <v>129164.22</v>
      </c>
      <c r="S539" s="54"/>
      <c r="T539" s="54"/>
      <c r="Z539" s="1"/>
      <c r="AA539" s="1"/>
      <c r="XFB539"/>
      <c r="XFC539"/>
    </row>
    <row r="540" spans="2:27 16382:16383" ht="21" customHeight="1">
      <c r="B540" s="1" t="s">
        <v>23</v>
      </c>
      <c r="C540" s="1" t="s">
        <v>112</v>
      </c>
      <c r="D540" s="1" t="s">
        <v>28</v>
      </c>
      <c r="E540" s="1" t="s">
        <v>17</v>
      </c>
      <c r="F540" s="1" t="s">
        <v>229</v>
      </c>
      <c r="G540" s="9">
        <v>40761</v>
      </c>
      <c r="H540" s="2" t="s">
        <v>238</v>
      </c>
      <c r="I540" s="1">
        <v>2011</v>
      </c>
      <c r="J540" s="1">
        <v>454550588</v>
      </c>
      <c r="K540" s="1">
        <f>_xlfn.DAYS(clean_data[[#This Row],[Ship Date]],clean_data[[#This Row],[Order Date]])</f>
        <v>31</v>
      </c>
      <c r="L540" s="9">
        <v>40792</v>
      </c>
      <c r="M540" s="4">
        <v>475</v>
      </c>
      <c r="N540" s="13">
        <v>205.7</v>
      </c>
      <c r="O540" s="13">
        <v>117.11</v>
      </c>
      <c r="P540" s="13">
        <v>97707.5</v>
      </c>
      <c r="Q540" s="13">
        <v>55627.25</v>
      </c>
      <c r="R540" s="13">
        <v>42080.25</v>
      </c>
      <c r="S540" s="54"/>
      <c r="T540" s="54"/>
      <c r="Z540" s="1"/>
      <c r="AA540" s="1"/>
      <c r="XFB540"/>
      <c r="XFC540"/>
    </row>
    <row r="541" spans="2:27 16382:16383" ht="21" customHeight="1">
      <c r="B541" s="10" t="s">
        <v>26</v>
      </c>
      <c r="C541" s="10" t="s">
        <v>146</v>
      </c>
      <c r="D541" s="10" t="s">
        <v>36</v>
      </c>
      <c r="E541" s="10" t="s">
        <v>21</v>
      </c>
      <c r="F541" s="10" t="s">
        <v>235</v>
      </c>
      <c r="G541" s="11">
        <v>42301</v>
      </c>
      <c r="H541" s="12" t="s">
        <v>237</v>
      </c>
      <c r="I541" s="10">
        <v>2015</v>
      </c>
      <c r="J541" s="10">
        <v>128071677</v>
      </c>
      <c r="K541" s="10">
        <f>_xlfn.DAYS(clean_data[[#This Row],[Ship Date]],clean_data[[#This Row],[Order Date]])</f>
        <v>14</v>
      </c>
      <c r="L541" s="11">
        <v>42315</v>
      </c>
      <c r="M541" s="14">
        <v>8110</v>
      </c>
      <c r="N541" s="15">
        <v>109.28</v>
      </c>
      <c r="O541" s="15">
        <v>35.840000000000003</v>
      </c>
      <c r="P541" s="15">
        <v>886260.8</v>
      </c>
      <c r="Q541" s="15">
        <v>290662.40000000002</v>
      </c>
      <c r="R541" s="15">
        <v>595598.4</v>
      </c>
      <c r="S541" s="54"/>
      <c r="T541" s="54"/>
      <c r="Z541" s="1"/>
      <c r="AA541" s="1"/>
      <c r="XFB541"/>
      <c r="XFC541"/>
    </row>
    <row r="542" spans="2:27 16382:16383" ht="21" customHeight="1">
      <c r="B542" s="1" t="s">
        <v>26</v>
      </c>
      <c r="C542" s="1" t="s">
        <v>27</v>
      </c>
      <c r="D542" s="1" t="s">
        <v>33</v>
      </c>
      <c r="E542" s="1" t="s">
        <v>17</v>
      </c>
      <c r="F542" s="1" t="s">
        <v>227</v>
      </c>
      <c r="G542" s="9">
        <v>40938</v>
      </c>
      <c r="H542" s="2" t="s">
        <v>240</v>
      </c>
      <c r="I542" s="1">
        <v>2012</v>
      </c>
      <c r="J542" s="1">
        <v>623768365</v>
      </c>
      <c r="K542" s="1">
        <f>_xlfn.DAYS(clean_data[[#This Row],[Ship Date]],clean_data[[#This Row],[Order Date]])</f>
        <v>46</v>
      </c>
      <c r="L542" s="9">
        <v>40984</v>
      </c>
      <c r="M542" s="4">
        <v>5776</v>
      </c>
      <c r="N542" s="13">
        <v>81.73</v>
      </c>
      <c r="O542" s="13">
        <v>56.67</v>
      </c>
      <c r="P542" s="13">
        <v>472072.48</v>
      </c>
      <c r="Q542" s="13">
        <v>327325.92</v>
      </c>
      <c r="R542" s="13">
        <v>144746.56</v>
      </c>
      <c r="S542" s="54"/>
      <c r="T542" s="54"/>
      <c r="Z542" s="1"/>
      <c r="AA542" s="1"/>
      <c r="XFB542"/>
      <c r="XFC542"/>
    </row>
    <row r="543" spans="2:27 16382:16383" ht="21" customHeight="1">
      <c r="B543" s="10" t="s">
        <v>23</v>
      </c>
      <c r="C543" s="10" t="s">
        <v>51</v>
      </c>
      <c r="D543" s="10" t="s">
        <v>43</v>
      </c>
      <c r="E543" s="10" t="s">
        <v>17</v>
      </c>
      <c r="F543" s="10" t="s">
        <v>232</v>
      </c>
      <c r="G543" s="11">
        <v>42784</v>
      </c>
      <c r="H543" s="12" t="s">
        <v>242</v>
      </c>
      <c r="I543" s="10">
        <v>2017</v>
      </c>
      <c r="J543" s="10">
        <v>926064479</v>
      </c>
      <c r="K543" s="10">
        <f>_xlfn.DAYS(clean_data[[#This Row],[Ship Date]],clean_data[[#This Row],[Order Date]])</f>
        <v>20</v>
      </c>
      <c r="L543" s="11">
        <v>42804</v>
      </c>
      <c r="M543" s="14">
        <v>1913</v>
      </c>
      <c r="N543" s="15">
        <v>651.21</v>
      </c>
      <c r="O543" s="15">
        <v>524.96</v>
      </c>
      <c r="P543" s="15">
        <v>1245764.73</v>
      </c>
      <c r="Q543" s="15">
        <v>1004248.48</v>
      </c>
      <c r="R543" s="15">
        <v>241516.25</v>
      </c>
      <c r="S543" s="54"/>
      <c r="T543" s="54"/>
      <c r="Z543" s="1"/>
      <c r="AA543" s="1"/>
      <c r="XFB543"/>
      <c r="XFC543"/>
    </row>
    <row r="544" spans="2:27 16382:16383" ht="21" customHeight="1">
      <c r="B544" s="1" t="s">
        <v>40</v>
      </c>
      <c r="C544" s="1" t="s">
        <v>135</v>
      </c>
      <c r="D544" s="1" t="s">
        <v>33</v>
      </c>
      <c r="E544" s="1" t="s">
        <v>17</v>
      </c>
      <c r="F544" s="1" t="s">
        <v>235</v>
      </c>
      <c r="G544" s="9">
        <v>40510</v>
      </c>
      <c r="H544" s="2" t="s">
        <v>234</v>
      </c>
      <c r="I544" s="1">
        <v>2010</v>
      </c>
      <c r="J544" s="1">
        <v>539696347</v>
      </c>
      <c r="K544" s="1">
        <f>_xlfn.DAYS(clean_data[[#This Row],[Ship Date]],clean_data[[#This Row],[Order Date]])</f>
        <v>44</v>
      </c>
      <c r="L544" s="9">
        <v>40554</v>
      </c>
      <c r="M544" s="4">
        <v>6997</v>
      </c>
      <c r="N544" s="13">
        <v>81.73</v>
      </c>
      <c r="O544" s="13">
        <v>56.67</v>
      </c>
      <c r="P544" s="13">
        <v>571864.81000000006</v>
      </c>
      <c r="Q544" s="13">
        <v>396519.99</v>
      </c>
      <c r="R544" s="13">
        <v>175344.82</v>
      </c>
      <c r="S544" s="54"/>
      <c r="T544" s="54"/>
      <c r="Z544" s="1"/>
      <c r="AA544" s="1"/>
      <c r="XFB544"/>
      <c r="XFC544"/>
    </row>
    <row r="545" spans="2:27 16382:16383" ht="21" customHeight="1">
      <c r="B545" s="10" t="s">
        <v>34</v>
      </c>
      <c r="C545" s="10" t="s">
        <v>243</v>
      </c>
      <c r="D545" s="10" t="s">
        <v>79</v>
      </c>
      <c r="E545" s="10" t="s">
        <v>21</v>
      </c>
      <c r="F545" s="10" t="s">
        <v>232</v>
      </c>
      <c r="G545" s="11">
        <v>42387</v>
      </c>
      <c r="H545" s="12" t="s">
        <v>240</v>
      </c>
      <c r="I545" s="10">
        <v>2016</v>
      </c>
      <c r="J545" s="10">
        <v>839712798</v>
      </c>
      <c r="K545" s="10">
        <f>_xlfn.DAYS(clean_data[[#This Row],[Ship Date]],clean_data[[#This Row],[Order Date]])</f>
        <v>13</v>
      </c>
      <c r="L545" s="11">
        <v>42400</v>
      </c>
      <c r="M545" s="14">
        <v>8532</v>
      </c>
      <c r="N545" s="15">
        <v>668.27</v>
      </c>
      <c r="O545" s="15">
        <v>502.54</v>
      </c>
      <c r="P545" s="15">
        <v>5701679.6399999997</v>
      </c>
      <c r="Q545" s="15">
        <v>4287671.28</v>
      </c>
      <c r="R545" s="15">
        <v>1414008.36</v>
      </c>
      <c r="S545" s="54"/>
      <c r="T545" s="54"/>
      <c r="Z545" s="1"/>
      <c r="AA545" s="1"/>
      <c r="XFB545"/>
      <c r="XFC545"/>
    </row>
    <row r="546" spans="2:27 16382:16383" ht="21" customHeight="1">
      <c r="B546" s="1" t="s">
        <v>26</v>
      </c>
      <c r="C546" s="1" t="s">
        <v>176</v>
      </c>
      <c r="D546" s="1" t="s">
        <v>25</v>
      </c>
      <c r="E546" s="1" t="s">
        <v>21</v>
      </c>
      <c r="F546" s="1" t="s">
        <v>229</v>
      </c>
      <c r="G546" s="9">
        <v>40482</v>
      </c>
      <c r="H546" s="2" t="s">
        <v>237</v>
      </c>
      <c r="I546" s="1">
        <v>2010</v>
      </c>
      <c r="J546" s="1">
        <v>121475160</v>
      </c>
      <c r="K546" s="1">
        <f>_xlfn.DAYS(clean_data[[#This Row],[Ship Date]],clean_data[[#This Row],[Order Date]])</f>
        <v>38</v>
      </c>
      <c r="L546" s="9">
        <v>40520</v>
      </c>
      <c r="M546" s="4">
        <v>6054</v>
      </c>
      <c r="N546" s="13">
        <v>47.45</v>
      </c>
      <c r="O546" s="13">
        <v>31.79</v>
      </c>
      <c r="P546" s="13">
        <v>287262.3</v>
      </c>
      <c r="Q546" s="13">
        <v>192456.66</v>
      </c>
      <c r="R546" s="13">
        <v>94805.64</v>
      </c>
      <c r="S546" s="54"/>
      <c r="T546" s="54"/>
      <c r="Z546" s="1"/>
      <c r="AA546" s="1"/>
      <c r="XFB546"/>
      <c r="XFC546"/>
    </row>
    <row r="547" spans="2:27 16382:16383" ht="21" customHeight="1">
      <c r="B547" s="10" t="s">
        <v>14</v>
      </c>
      <c r="C547" s="10" t="s">
        <v>158</v>
      </c>
      <c r="D547" s="10" t="s">
        <v>36</v>
      </c>
      <c r="E547" s="10" t="s">
        <v>17</v>
      </c>
      <c r="F547" s="10" t="s">
        <v>235</v>
      </c>
      <c r="G547" s="11">
        <v>42461</v>
      </c>
      <c r="H547" s="12" t="s">
        <v>239</v>
      </c>
      <c r="I547" s="10">
        <v>2016</v>
      </c>
      <c r="J547" s="10">
        <v>350657260</v>
      </c>
      <c r="K547" s="10">
        <f>_xlfn.DAYS(clean_data[[#This Row],[Ship Date]],clean_data[[#This Row],[Order Date]])</f>
        <v>14</v>
      </c>
      <c r="L547" s="11">
        <v>42475</v>
      </c>
      <c r="M547" s="14">
        <v>6130</v>
      </c>
      <c r="N547" s="15">
        <v>109.28</v>
      </c>
      <c r="O547" s="15">
        <v>35.840000000000003</v>
      </c>
      <c r="P547" s="15">
        <v>669886.4</v>
      </c>
      <c r="Q547" s="15">
        <v>219699.20000000001</v>
      </c>
      <c r="R547" s="15">
        <v>450187.2</v>
      </c>
      <c r="S547" s="54"/>
      <c r="T547" s="54"/>
      <c r="Z547" s="1"/>
      <c r="AA547" s="1"/>
      <c r="XFB547"/>
      <c r="XFC547"/>
    </row>
    <row r="548" spans="2:27 16382:16383" ht="21" customHeight="1">
      <c r="B548" s="1" t="s">
        <v>23</v>
      </c>
      <c r="C548" s="1" t="s">
        <v>191</v>
      </c>
      <c r="D548" s="1" t="s">
        <v>59</v>
      </c>
      <c r="E548" s="1" t="s">
        <v>21</v>
      </c>
      <c r="F548" s="1" t="s">
        <v>229</v>
      </c>
      <c r="G548" s="9">
        <v>42550</v>
      </c>
      <c r="H548" s="2" t="s">
        <v>241</v>
      </c>
      <c r="I548" s="1">
        <v>2016</v>
      </c>
      <c r="J548" s="1">
        <v>413245427</v>
      </c>
      <c r="K548" s="1">
        <f>_xlfn.DAYS(clean_data[[#This Row],[Ship Date]],clean_data[[#This Row],[Order Date]])</f>
        <v>3</v>
      </c>
      <c r="L548" s="9">
        <v>42553</v>
      </c>
      <c r="M548" s="4">
        <v>7360</v>
      </c>
      <c r="N548" s="13">
        <v>9.33</v>
      </c>
      <c r="O548" s="13">
        <v>6.92</v>
      </c>
      <c r="P548" s="13">
        <v>68668.800000000003</v>
      </c>
      <c r="Q548" s="13">
        <v>50931.199999999997</v>
      </c>
      <c r="R548" s="13">
        <v>17737.599999999999</v>
      </c>
      <c r="S548" s="54"/>
      <c r="T548" s="54"/>
      <c r="Z548" s="1"/>
      <c r="AA548" s="1"/>
      <c r="XFB548"/>
      <c r="XFC548"/>
    </row>
    <row r="549" spans="2:27 16382:16383" ht="21" customHeight="1">
      <c r="B549" s="10" t="s">
        <v>40</v>
      </c>
      <c r="C549" s="10" t="s">
        <v>216</v>
      </c>
      <c r="D549" s="10" t="s">
        <v>79</v>
      </c>
      <c r="E549" s="10" t="s">
        <v>21</v>
      </c>
      <c r="F549" s="10" t="s">
        <v>227</v>
      </c>
      <c r="G549" s="11">
        <v>42280</v>
      </c>
      <c r="H549" s="12" t="s">
        <v>237</v>
      </c>
      <c r="I549" s="10">
        <v>2015</v>
      </c>
      <c r="J549" s="10">
        <v>165538489</v>
      </c>
      <c r="K549" s="10">
        <f>_xlfn.DAYS(clean_data[[#This Row],[Ship Date]],clean_data[[#This Row],[Order Date]])</f>
        <v>5</v>
      </c>
      <c r="L549" s="11">
        <v>42285</v>
      </c>
      <c r="M549" s="14">
        <v>5372</v>
      </c>
      <c r="N549" s="15">
        <v>668.27</v>
      </c>
      <c r="O549" s="15">
        <v>502.54</v>
      </c>
      <c r="P549" s="15">
        <v>3589946.44</v>
      </c>
      <c r="Q549" s="15">
        <v>2699644.88</v>
      </c>
      <c r="R549" s="15">
        <v>890301.56</v>
      </c>
      <c r="S549" s="54"/>
      <c r="T549" s="54"/>
      <c r="Z549" s="1"/>
      <c r="AA549" s="1"/>
      <c r="XFB549"/>
      <c r="XFC549"/>
    </row>
    <row r="550" spans="2:27 16382:16383" ht="21" customHeight="1">
      <c r="B550" s="1" t="s">
        <v>23</v>
      </c>
      <c r="C550" s="1" t="s">
        <v>80</v>
      </c>
      <c r="D550" s="1" t="s">
        <v>25</v>
      </c>
      <c r="E550" s="1" t="s">
        <v>17</v>
      </c>
      <c r="F550" s="1" t="s">
        <v>235</v>
      </c>
      <c r="G550" s="9">
        <v>40804</v>
      </c>
      <c r="H550" s="2" t="s">
        <v>231</v>
      </c>
      <c r="I550" s="1">
        <v>2011</v>
      </c>
      <c r="J550" s="1">
        <v>884147775</v>
      </c>
      <c r="K550" s="1">
        <f>_xlfn.DAYS(clean_data[[#This Row],[Ship Date]],clean_data[[#This Row],[Order Date]])</f>
        <v>31</v>
      </c>
      <c r="L550" s="9">
        <v>40835</v>
      </c>
      <c r="M550" s="4">
        <v>7829</v>
      </c>
      <c r="N550" s="13">
        <v>47.45</v>
      </c>
      <c r="O550" s="13">
        <v>31.79</v>
      </c>
      <c r="P550" s="13">
        <v>371486.05</v>
      </c>
      <c r="Q550" s="13">
        <v>248883.91</v>
      </c>
      <c r="R550" s="13">
        <v>122602.14</v>
      </c>
      <c r="S550" s="54"/>
      <c r="T550" s="54"/>
      <c r="Z550" s="1"/>
      <c r="AA550" s="1"/>
      <c r="XFB550"/>
      <c r="XFC550"/>
    </row>
    <row r="551" spans="2:27 16382:16383" ht="21" customHeight="1">
      <c r="B551" s="10" t="s">
        <v>40</v>
      </c>
      <c r="C551" s="10" t="s">
        <v>65</v>
      </c>
      <c r="D551" s="10" t="s">
        <v>45</v>
      </c>
      <c r="E551" s="10" t="s">
        <v>17</v>
      </c>
      <c r="F551" s="10" t="s">
        <v>229</v>
      </c>
      <c r="G551" s="11">
        <v>41814</v>
      </c>
      <c r="H551" s="12" t="s">
        <v>241</v>
      </c>
      <c r="I551" s="10">
        <v>2014</v>
      </c>
      <c r="J551" s="10">
        <v>315997111</v>
      </c>
      <c r="K551" s="10">
        <f>_xlfn.DAYS(clean_data[[#This Row],[Ship Date]],clean_data[[#This Row],[Order Date]])</f>
        <v>31</v>
      </c>
      <c r="L551" s="11">
        <v>41845</v>
      </c>
      <c r="M551" s="14">
        <v>9422</v>
      </c>
      <c r="N551" s="15">
        <v>437.2</v>
      </c>
      <c r="O551" s="15">
        <v>263.33</v>
      </c>
      <c r="P551" s="15">
        <v>4119298.4</v>
      </c>
      <c r="Q551" s="15">
        <v>2481095.2599999998</v>
      </c>
      <c r="R551" s="15">
        <v>1638203.14</v>
      </c>
      <c r="S551" s="54"/>
      <c r="T551" s="54"/>
      <c r="Z551" s="1"/>
      <c r="AA551" s="1"/>
      <c r="XFB551"/>
      <c r="XFC551"/>
    </row>
    <row r="552" spans="2:27 16382:16383" ht="21" customHeight="1">
      <c r="B552" s="1" t="s">
        <v>23</v>
      </c>
      <c r="C552" s="1" t="s">
        <v>191</v>
      </c>
      <c r="D552" s="1" t="s">
        <v>45</v>
      </c>
      <c r="E552" s="1" t="s">
        <v>17</v>
      </c>
      <c r="F552" s="1" t="s">
        <v>229</v>
      </c>
      <c r="G552" s="9">
        <v>41090</v>
      </c>
      <c r="H552" s="2" t="s">
        <v>241</v>
      </c>
      <c r="I552" s="1">
        <v>2012</v>
      </c>
      <c r="J552" s="1">
        <v>328322827</v>
      </c>
      <c r="K552" s="1">
        <f>_xlfn.DAYS(clean_data[[#This Row],[Ship Date]],clean_data[[#This Row],[Order Date]])</f>
        <v>19</v>
      </c>
      <c r="L552" s="9">
        <v>41109</v>
      </c>
      <c r="M552" s="4">
        <v>6876</v>
      </c>
      <c r="N552" s="13">
        <v>437.2</v>
      </c>
      <c r="O552" s="13">
        <v>263.33</v>
      </c>
      <c r="P552" s="13">
        <v>3006187.2</v>
      </c>
      <c r="Q552" s="13">
        <v>1810657.08</v>
      </c>
      <c r="R552" s="13">
        <v>1195530.1200000001</v>
      </c>
      <c r="S552" s="54"/>
      <c r="T552" s="54"/>
      <c r="Z552" s="1"/>
      <c r="AA552" s="1"/>
      <c r="XFB552"/>
      <c r="XFC552"/>
    </row>
    <row r="553" spans="2:27 16382:16383" ht="21" customHeight="1">
      <c r="B553" s="10" t="s">
        <v>23</v>
      </c>
      <c r="C553" s="10" t="s">
        <v>187</v>
      </c>
      <c r="D553" s="10" t="s">
        <v>20</v>
      </c>
      <c r="E553" s="10" t="s">
        <v>17</v>
      </c>
      <c r="F553" s="10" t="s">
        <v>235</v>
      </c>
      <c r="G553" s="11">
        <v>41720</v>
      </c>
      <c r="H553" s="12" t="s">
        <v>236</v>
      </c>
      <c r="I553" s="10">
        <v>2014</v>
      </c>
      <c r="J553" s="10">
        <v>158673751</v>
      </c>
      <c r="K553" s="10">
        <f>_xlfn.DAYS(clean_data[[#This Row],[Ship Date]],clean_data[[#This Row],[Order Date]])</f>
        <v>49</v>
      </c>
      <c r="L553" s="11">
        <v>41769</v>
      </c>
      <c r="M553" s="14">
        <v>3944</v>
      </c>
      <c r="N553" s="15">
        <v>152.58000000000001</v>
      </c>
      <c r="O553" s="15">
        <v>97.44</v>
      </c>
      <c r="P553" s="15">
        <v>601775.52</v>
      </c>
      <c r="Q553" s="15">
        <v>384303.35999999999</v>
      </c>
      <c r="R553" s="15">
        <v>217472.16</v>
      </c>
      <c r="S553" s="54"/>
      <c r="T553" s="54"/>
      <c r="Z553" s="1"/>
      <c r="AA553" s="1"/>
      <c r="XFB553"/>
      <c r="XFC553"/>
    </row>
    <row r="554" spans="2:27 16382:16383" ht="21" customHeight="1">
      <c r="B554" s="1" t="s">
        <v>23</v>
      </c>
      <c r="C554" s="1" t="s">
        <v>181</v>
      </c>
      <c r="D554" s="1" t="s">
        <v>20</v>
      </c>
      <c r="E554" s="1" t="s">
        <v>21</v>
      </c>
      <c r="F554" s="1" t="s">
        <v>232</v>
      </c>
      <c r="G554" s="9">
        <v>41646</v>
      </c>
      <c r="H554" s="2" t="s">
        <v>240</v>
      </c>
      <c r="I554" s="1">
        <v>2014</v>
      </c>
      <c r="J554" s="1">
        <v>464911210</v>
      </c>
      <c r="K554" s="1">
        <f>_xlfn.DAYS(clean_data[[#This Row],[Ship Date]],clean_data[[#This Row],[Order Date]])</f>
        <v>34</v>
      </c>
      <c r="L554" s="9">
        <v>41680</v>
      </c>
      <c r="M554" s="4">
        <v>6413</v>
      </c>
      <c r="N554" s="13">
        <v>152.58000000000001</v>
      </c>
      <c r="O554" s="13">
        <v>97.44</v>
      </c>
      <c r="P554" s="13">
        <v>978495.54</v>
      </c>
      <c r="Q554" s="13">
        <v>624882.72</v>
      </c>
      <c r="R554" s="13">
        <v>353612.82</v>
      </c>
      <c r="S554" s="54"/>
      <c r="T554" s="54"/>
      <c r="Z554" s="1"/>
      <c r="AA554" s="1"/>
      <c r="XFB554"/>
      <c r="XFC554"/>
    </row>
    <row r="555" spans="2:27 16382:16383" ht="21" customHeight="1">
      <c r="B555" s="10" t="s">
        <v>26</v>
      </c>
      <c r="C555" s="10" t="s">
        <v>81</v>
      </c>
      <c r="D555" s="10" t="s">
        <v>16</v>
      </c>
      <c r="E555" s="10" t="s">
        <v>17</v>
      </c>
      <c r="F555" s="10" t="s">
        <v>232</v>
      </c>
      <c r="G555" s="11">
        <v>40584</v>
      </c>
      <c r="H555" s="12" t="s">
        <v>242</v>
      </c>
      <c r="I555" s="10">
        <v>2011</v>
      </c>
      <c r="J555" s="10">
        <v>175209033</v>
      </c>
      <c r="K555" s="10">
        <f>_xlfn.DAYS(clean_data[[#This Row],[Ship Date]],clean_data[[#This Row],[Order Date]])</f>
        <v>28</v>
      </c>
      <c r="L555" s="11">
        <v>40612</v>
      </c>
      <c r="M555" s="14">
        <v>7101</v>
      </c>
      <c r="N555" s="15">
        <v>255.28</v>
      </c>
      <c r="O555" s="15">
        <v>159.41999999999999</v>
      </c>
      <c r="P555" s="15">
        <v>1812743.28</v>
      </c>
      <c r="Q555" s="15">
        <v>1132041.42</v>
      </c>
      <c r="R555" s="15">
        <v>680701.86</v>
      </c>
      <c r="S555" s="54"/>
      <c r="T555" s="54"/>
      <c r="Z555" s="1"/>
      <c r="AA555" s="1"/>
      <c r="XFB555"/>
      <c r="XFC555"/>
    </row>
    <row r="556" spans="2:27 16382:16383" ht="21" customHeight="1">
      <c r="B556" s="1" t="s">
        <v>31</v>
      </c>
      <c r="C556" s="1" t="s">
        <v>32</v>
      </c>
      <c r="D556" s="1" t="s">
        <v>79</v>
      </c>
      <c r="E556" s="1" t="s">
        <v>17</v>
      </c>
      <c r="F556" s="1" t="s">
        <v>232</v>
      </c>
      <c r="G556" s="9">
        <v>41403</v>
      </c>
      <c r="H556" s="2" t="s">
        <v>233</v>
      </c>
      <c r="I556" s="1">
        <v>2013</v>
      </c>
      <c r="J556" s="1">
        <v>538053548</v>
      </c>
      <c r="K556" s="1">
        <f>_xlfn.DAYS(clean_data[[#This Row],[Ship Date]],clean_data[[#This Row],[Order Date]])</f>
        <v>49</v>
      </c>
      <c r="L556" s="9">
        <v>41452</v>
      </c>
      <c r="M556" s="4">
        <v>856</v>
      </c>
      <c r="N556" s="13">
        <v>668.27</v>
      </c>
      <c r="O556" s="13">
        <v>502.54</v>
      </c>
      <c r="P556" s="13">
        <v>572039.12</v>
      </c>
      <c r="Q556" s="13">
        <v>430174.24</v>
      </c>
      <c r="R556" s="13">
        <v>141864.88</v>
      </c>
      <c r="S556" s="54"/>
      <c r="T556" s="54"/>
      <c r="Z556" s="1"/>
      <c r="AA556" s="1"/>
      <c r="XFB556"/>
      <c r="XFC556"/>
    </row>
    <row r="557" spans="2:27 16382:16383" ht="21" customHeight="1">
      <c r="B557" s="10" t="s">
        <v>40</v>
      </c>
      <c r="C557" s="10" t="s">
        <v>166</v>
      </c>
      <c r="D557" s="10" t="s">
        <v>33</v>
      </c>
      <c r="E557" s="10" t="s">
        <v>17</v>
      </c>
      <c r="F557" s="10" t="s">
        <v>235</v>
      </c>
      <c r="G557" s="11">
        <v>40447</v>
      </c>
      <c r="H557" s="12" t="s">
        <v>231</v>
      </c>
      <c r="I557" s="10">
        <v>2010</v>
      </c>
      <c r="J557" s="10">
        <v>172243583</v>
      </c>
      <c r="K557" s="10">
        <f>_xlfn.DAYS(clean_data[[#This Row],[Ship Date]],clean_data[[#This Row],[Order Date]])</f>
        <v>1</v>
      </c>
      <c r="L557" s="11">
        <v>40448</v>
      </c>
      <c r="M557" s="14">
        <v>9559</v>
      </c>
      <c r="N557" s="15">
        <v>81.73</v>
      </c>
      <c r="O557" s="15">
        <v>56.67</v>
      </c>
      <c r="P557" s="15">
        <v>781257.07</v>
      </c>
      <c r="Q557" s="15">
        <v>541708.53</v>
      </c>
      <c r="R557" s="15">
        <v>239548.54</v>
      </c>
      <c r="S557" s="54"/>
      <c r="T557" s="54"/>
      <c r="Z557" s="1"/>
      <c r="AA557" s="1"/>
      <c r="XFB557"/>
      <c r="XFC557"/>
    </row>
    <row r="558" spans="2:27 16382:16383" ht="21" customHeight="1">
      <c r="B558" s="1" t="s">
        <v>14</v>
      </c>
      <c r="C558" s="1" t="s">
        <v>161</v>
      </c>
      <c r="D558" s="1" t="s">
        <v>16</v>
      </c>
      <c r="E558" s="1" t="s">
        <v>21</v>
      </c>
      <c r="F558" s="1" t="s">
        <v>235</v>
      </c>
      <c r="G558" s="9">
        <v>42748</v>
      </c>
      <c r="H558" s="2" t="s">
        <v>240</v>
      </c>
      <c r="I558" s="1">
        <v>2017</v>
      </c>
      <c r="J558" s="1">
        <v>916890466</v>
      </c>
      <c r="K558" s="1">
        <f>_xlfn.DAYS(clean_data[[#This Row],[Ship Date]],clean_data[[#This Row],[Order Date]])</f>
        <v>3</v>
      </c>
      <c r="L558" s="9">
        <v>42751</v>
      </c>
      <c r="M558" s="4">
        <v>7119</v>
      </c>
      <c r="N558" s="13">
        <v>255.28</v>
      </c>
      <c r="O558" s="13">
        <v>159.41999999999999</v>
      </c>
      <c r="P558" s="13">
        <v>1817338.32</v>
      </c>
      <c r="Q558" s="13">
        <v>1134910.98</v>
      </c>
      <c r="R558" s="13">
        <v>682427.34</v>
      </c>
      <c r="S558" s="54"/>
      <c r="T558" s="54"/>
      <c r="Z558" s="1"/>
      <c r="AA558" s="1"/>
      <c r="XFB558"/>
      <c r="XFC558"/>
    </row>
    <row r="559" spans="2:27 16382:16383" ht="21" customHeight="1">
      <c r="B559" s="10" t="s">
        <v>26</v>
      </c>
      <c r="C559" s="10" t="s">
        <v>204</v>
      </c>
      <c r="D559" s="10" t="s">
        <v>43</v>
      </c>
      <c r="E559" s="10" t="s">
        <v>17</v>
      </c>
      <c r="F559" s="10" t="s">
        <v>227</v>
      </c>
      <c r="G559" s="11">
        <v>41278</v>
      </c>
      <c r="H559" s="12" t="s">
        <v>240</v>
      </c>
      <c r="I559" s="10">
        <v>2013</v>
      </c>
      <c r="J559" s="10">
        <v>181418025</v>
      </c>
      <c r="K559" s="10">
        <f>_xlfn.DAYS(clean_data[[#This Row],[Ship Date]],clean_data[[#This Row],[Order Date]])</f>
        <v>13</v>
      </c>
      <c r="L559" s="11">
        <v>41291</v>
      </c>
      <c r="M559" s="14">
        <v>4480</v>
      </c>
      <c r="N559" s="15">
        <v>651.21</v>
      </c>
      <c r="O559" s="15">
        <v>524.96</v>
      </c>
      <c r="P559" s="15">
        <v>2917420.8</v>
      </c>
      <c r="Q559" s="15">
        <v>2351820.7999999998</v>
      </c>
      <c r="R559" s="15">
        <v>565600</v>
      </c>
      <c r="S559" s="54"/>
      <c r="T559" s="54"/>
      <c r="Z559" s="1"/>
      <c r="AA559" s="1"/>
      <c r="XFB559"/>
      <c r="XFC559"/>
    </row>
    <row r="560" spans="2:27 16382:16383" ht="21" customHeight="1">
      <c r="B560" s="1" t="s">
        <v>23</v>
      </c>
      <c r="C560" s="1" t="s">
        <v>106</v>
      </c>
      <c r="D560" s="1" t="s">
        <v>25</v>
      </c>
      <c r="E560" s="1" t="s">
        <v>17</v>
      </c>
      <c r="F560" s="1" t="s">
        <v>229</v>
      </c>
      <c r="G560" s="9">
        <v>40463</v>
      </c>
      <c r="H560" s="2" t="s">
        <v>237</v>
      </c>
      <c r="I560" s="1">
        <v>2010</v>
      </c>
      <c r="J560" s="1">
        <v>395562589</v>
      </c>
      <c r="K560" s="1">
        <f>_xlfn.DAYS(clean_data[[#This Row],[Ship Date]],clean_data[[#This Row],[Order Date]])</f>
        <v>50</v>
      </c>
      <c r="L560" s="9">
        <v>40513</v>
      </c>
      <c r="M560" s="4">
        <v>4615</v>
      </c>
      <c r="N560" s="13">
        <v>47.45</v>
      </c>
      <c r="O560" s="13">
        <v>31.79</v>
      </c>
      <c r="P560" s="13">
        <v>218981.75</v>
      </c>
      <c r="Q560" s="13">
        <v>146710.85</v>
      </c>
      <c r="R560" s="13">
        <v>72270.899999999994</v>
      </c>
      <c r="S560" s="54"/>
      <c r="T560" s="54"/>
      <c r="Z560" s="1"/>
      <c r="AA560" s="1"/>
      <c r="XFB560"/>
      <c r="XFC560"/>
    </row>
    <row r="561" spans="2:27 16382:16383" ht="21" customHeight="1">
      <c r="B561" s="10" t="s">
        <v>23</v>
      </c>
      <c r="C561" s="10" t="s">
        <v>181</v>
      </c>
      <c r="D561" s="10" t="s">
        <v>16</v>
      </c>
      <c r="E561" s="10" t="s">
        <v>21</v>
      </c>
      <c r="F561" s="10" t="s">
        <v>235</v>
      </c>
      <c r="G561" s="11">
        <v>40969</v>
      </c>
      <c r="H561" s="12" t="s">
        <v>236</v>
      </c>
      <c r="I561" s="10">
        <v>2012</v>
      </c>
      <c r="J561" s="10">
        <v>459372985</v>
      </c>
      <c r="K561" s="10">
        <f>_xlfn.DAYS(clean_data[[#This Row],[Ship Date]],clean_data[[#This Row],[Order Date]])</f>
        <v>21</v>
      </c>
      <c r="L561" s="11">
        <v>40990</v>
      </c>
      <c r="M561" s="14">
        <v>7529</v>
      </c>
      <c r="N561" s="15">
        <v>255.28</v>
      </c>
      <c r="O561" s="15">
        <v>159.41999999999999</v>
      </c>
      <c r="P561" s="15">
        <v>1922003.12</v>
      </c>
      <c r="Q561" s="15">
        <v>1200273.18</v>
      </c>
      <c r="R561" s="15">
        <v>721729.94</v>
      </c>
      <c r="S561" s="54"/>
      <c r="T561" s="54"/>
      <c r="Z561" s="1"/>
      <c r="AA561" s="1"/>
      <c r="XFB561"/>
      <c r="XFC561"/>
    </row>
    <row r="562" spans="2:27 16382:16383" ht="21" customHeight="1">
      <c r="B562" s="1" t="s">
        <v>23</v>
      </c>
      <c r="C562" s="1" t="s">
        <v>132</v>
      </c>
      <c r="D562" s="1" t="s">
        <v>50</v>
      </c>
      <c r="E562" s="1" t="s">
        <v>17</v>
      </c>
      <c r="F562" s="1" t="s">
        <v>232</v>
      </c>
      <c r="G562" s="9">
        <v>41085</v>
      </c>
      <c r="H562" s="2" t="s">
        <v>241</v>
      </c>
      <c r="I562" s="1">
        <v>2012</v>
      </c>
      <c r="J562" s="1">
        <v>693210542</v>
      </c>
      <c r="K562" s="1">
        <f>_xlfn.DAYS(clean_data[[#This Row],[Ship Date]],clean_data[[#This Row],[Order Date]])</f>
        <v>49</v>
      </c>
      <c r="L562" s="9">
        <v>41134</v>
      </c>
      <c r="M562" s="4">
        <v>5259</v>
      </c>
      <c r="N562" s="13">
        <v>421.89</v>
      </c>
      <c r="O562" s="13">
        <v>364.69</v>
      </c>
      <c r="P562" s="13">
        <v>2218719.5099999998</v>
      </c>
      <c r="Q562" s="13">
        <v>1917904.71</v>
      </c>
      <c r="R562" s="13">
        <v>300814.8</v>
      </c>
      <c r="S562" s="54"/>
      <c r="T562" s="54"/>
      <c r="Z562" s="1"/>
      <c r="AA562" s="1"/>
      <c r="XFB562"/>
      <c r="XFC562"/>
    </row>
    <row r="563" spans="2:27 16382:16383" ht="21" customHeight="1">
      <c r="B563" s="10" t="s">
        <v>26</v>
      </c>
      <c r="C563" s="10" t="s">
        <v>76</v>
      </c>
      <c r="D563" s="10" t="s">
        <v>33</v>
      </c>
      <c r="E563" s="10" t="s">
        <v>21</v>
      </c>
      <c r="F563" s="10" t="s">
        <v>232</v>
      </c>
      <c r="G563" s="11">
        <v>40871</v>
      </c>
      <c r="H563" s="12" t="s">
        <v>234</v>
      </c>
      <c r="I563" s="10">
        <v>2011</v>
      </c>
      <c r="J563" s="10">
        <v>587749087</v>
      </c>
      <c r="K563" s="10">
        <f>_xlfn.DAYS(clean_data[[#This Row],[Ship Date]],clean_data[[#This Row],[Order Date]])</f>
        <v>44</v>
      </c>
      <c r="L563" s="11">
        <v>40915</v>
      </c>
      <c r="M563" s="14">
        <v>6871</v>
      </c>
      <c r="N563" s="15">
        <v>81.73</v>
      </c>
      <c r="O563" s="15">
        <v>56.67</v>
      </c>
      <c r="P563" s="15">
        <v>561566.82999999996</v>
      </c>
      <c r="Q563" s="15">
        <v>389379.57</v>
      </c>
      <c r="R563" s="15">
        <v>172187.26</v>
      </c>
      <c r="S563" s="54"/>
      <c r="T563" s="54"/>
      <c r="Z563" s="1"/>
      <c r="AA563" s="1"/>
      <c r="XFB563"/>
      <c r="XFC563"/>
    </row>
    <row r="564" spans="2:27 16382:16383" ht="21" customHeight="1">
      <c r="B564" s="1" t="s">
        <v>23</v>
      </c>
      <c r="C564" s="1" t="s">
        <v>175</v>
      </c>
      <c r="D564" s="1" t="s">
        <v>59</v>
      </c>
      <c r="E564" s="1" t="s">
        <v>21</v>
      </c>
      <c r="F564" s="1" t="s">
        <v>232</v>
      </c>
      <c r="G564" s="9">
        <v>40777</v>
      </c>
      <c r="H564" s="2" t="s">
        <v>238</v>
      </c>
      <c r="I564" s="1">
        <v>2011</v>
      </c>
      <c r="J564" s="1">
        <v>153974950</v>
      </c>
      <c r="K564" s="1">
        <f>_xlfn.DAYS(clean_data[[#This Row],[Ship Date]],clean_data[[#This Row],[Order Date]])</f>
        <v>29</v>
      </c>
      <c r="L564" s="9">
        <v>40806</v>
      </c>
      <c r="M564" s="4">
        <v>3464</v>
      </c>
      <c r="N564" s="13">
        <v>9.33</v>
      </c>
      <c r="O564" s="13">
        <v>6.92</v>
      </c>
      <c r="P564" s="13">
        <v>32319.119999999999</v>
      </c>
      <c r="Q564" s="13">
        <v>23970.880000000001</v>
      </c>
      <c r="R564" s="13">
        <v>8348.24</v>
      </c>
      <c r="S564" s="54"/>
      <c r="T564" s="54"/>
      <c r="Z564" s="1"/>
      <c r="AA564" s="1"/>
      <c r="XFB564"/>
      <c r="XFC564"/>
    </row>
    <row r="565" spans="2:27 16382:16383" ht="21" customHeight="1">
      <c r="B565" s="10" t="s">
        <v>40</v>
      </c>
      <c r="C565" s="10" t="s">
        <v>189</v>
      </c>
      <c r="D565" s="10" t="s">
        <v>71</v>
      </c>
      <c r="E565" s="10" t="s">
        <v>17</v>
      </c>
      <c r="F565" s="10" t="s">
        <v>232</v>
      </c>
      <c r="G565" s="11">
        <v>40260</v>
      </c>
      <c r="H565" s="12" t="s">
        <v>236</v>
      </c>
      <c r="I565" s="10">
        <v>2010</v>
      </c>
      <c r="J565" s="10">
        <v>373186957</v>
      </c>
      <c r="K565" s="10">
        <f>_xlfn.DAYS(clean_data[[#This Row],[Ship Date]],clean_data[[#This Row],[Order Date]])</f>
        <v>15</v>
      </c>
      <c r="L565" s="11">
        <v>40275</v>
      </c>
      <c r="M565" s="14">
        <v>3169</v>
      </c>
      <c r="N565" s="15">
        <v>154.06</v>
      </c>
      <c r="O565" s="15">
        <v>90.93</v>
      </c>
      <c r="P565" s="15">
        <v>488216.14</v>
      </c>
      <c r="Q565" s="15">
        <v>288157.17</v>
      </c>
      <c r="R565" s="15">
        <v>200058.97</v>
      </c>
      <c r="S565" s="54"/>
      <c r="T565" s="54"/>
      <c r="Z565" s="1"/>
      <c r="AA565" s="1"/>
      <c r="XFB565"/>
      <c r="XFC565"/>
    </row>
    <row r="566" spans="2:27 16382:16383" ht="21" customHeight="1">
      <c r="B566" s="1" t="s">
        <v>34</v>
      </c>
      <c r="C566" s="1" t="s">
        <v>35</v>
      </c>
      <c r="D566" s="1" t="s">
        <v>33</v>
      </c>
      <c r="E566" s="1" t="s">
        <v>21</v>
      </c>
      <c r="F566" s="1" t="s">
        <v>227</v>
      </c>
      <c r="G566" s="9">
        <v>41929</v>
      </c>
      <c r="H566" s="2" t="s">
        <v>237</v>
      </c>
      <c r="I566" s="1">
        <v>2014</v>
      </c>
      <c r="J566" s="1">
        <v>946996438</v>
      </c>
      <c r="K566" s="1">
        <f>_xlfn.DAYS(clean_data[[#This Row],[Ship Date]],clean_data[[#This Row],[Order Date]])</f>
        <v>27</v>
      </c>
      <c r="L566" s="9">
        <v>41956</v>
      </c>
      <c r="M566" s="4">
        <v>6145</v>
      </c>
      <c r="N566" s="13">
        <v>81.73</v>
      </c>
      <c r="O566" s="13">
        <v>56.67</v>
      </c>
      <c r="P566" s="13">
        <v>502230.85</v>
      </c>
      <c r="Q566" s="13">
        <v>348237.15</v>
      </c>
      <c r="R566" s="13">
        <v>153993.70000000001</v>
      </c>
      <c r="S566" s="54"/>
      <c r="T566" s="54"/>
      <c r="Z566" s="1"/>
      <c r="AA566" s="1"/>
      <c r="XFB566"/>
      <c r="XFC566"/>
    </row>
    <row r="567" spans="2:27 16382:16383" ht="21" customHeight="1">
      <c r="B567" s="10" t="s">
        <v>23</v>
      </c>
      <c r="C567" s="10" t="s">
        <v>217</v>
      </c>
      <c r="D567" s="10" t="s">
        <v>20</v>
      </c>
      <c r="E567" s="10" t="s">
        <v>17</v>
      </c>
      <c r="F567" s="10" t="s">
        <v>235</v>
      </c>
      <c r="G567" s="11">
        <v>41869</v>
      </c>
      <c r="H567" s="12" t="s">
        <v>238</v>
      </c>
      <c r="I567" s="10">
        <v>2014</v>
      </c>
      <c r="J567" s="10">
        <v>747327220</v>
      </c>
      <c r="K567" s="10">
        <f>_xlfn.DAYS(clean_data[[#This Row],[Ship Date]],clean_data[[#This Row],[Order Date]])</f>
        <v>28</v>
      </c>
      <c r="L567" s="11">
        <v>41897</v>
      </c>
      <c r="M567" s="14">
        <v>9587</v>
      </c>
      <c r="N567" s="15">
        <v>152.58000000000001</v>
      </c>
      <c r="O567" s="15">
        <v>97.44</v>
      </c>
      <c r="P567" s="15">
        <v>1462784.46</v>
      </c>
      <c r="Q567" s="15">
        <v>934157.28</v>
      </c>
      <c r="R567" s="15">
        <v>528627.18000000005</v>
      </c>
      <c r="S567" s="54"/>
      <c r="T567" s="54"/>
      <c r="Z567" s="1"/>
      <c r="AA567" s="1"/>
      <c r="XFB567"/>
      <c r="XFC567"/>
    </row>
    <row r="568" spans="2:27 16382:16383" ht="21" customHeight="1">
      <c r="B568" s="1" t="s">
        <v>40</v>
      </c>
      <c r="C568" s="1" t="s">
        <v>184</v>
      </c>
      <c r="D568" s="1" t="s">
        <v>79</v>
      </c>
      <c r="E568" s="1" t="s">
        <v>21</v>
      </c>
      <c r="F568" s="1" t="s">
        <v>235</v>
      </c>
      <c r="G568" s="9">
        <v>42086</v>
      </c>
      <c r="H568" s="2" t="s">
        <v>236</v>
      </c>
      <c r="I568" s="1">
        <v>2015</v>
      </c>
      <c r="J568" s="1">
        <v>966415631</v>
      </c>
      <c r="K568" s="1">
        <f>_xlfn.DAYS(clean_data[[#This Row],[Ship Date]],clean_data[[#This Row],[Order Date]])</f>
        <v>45</v>
      </c>
      <c r="L568" s="9">
        <v>42131</v>
      </c>
      <c r="M568" s="4">
        <v>2716</v>
      </c>
      <c r="N568" s="13">
        <v>668.27</v>
      </c>
      <c r="O568" s="13">
        <v>502.54</v>
      </c>
      <c r="P568" s="13">
        <v>1815021.32</v>
      </c>
      <c r="Q568" s="13">
        <v>1364898.64</v>
      </c>
      <c r="R568" s="13">
        <v>450122.68</v>
      </c>
      <c r="S568" s="54"/>
      <c r="T568" s="54"/>
      <c r="Z568" s="1"/>
      <c r="AA568" s="1"/>
      <c r="XFB568"/>
      <c r="XFC568"/>
    </row>
    <row r="569" spans="2:27 16382:16383" ht="21" customHeight="1">
      <c r="B569" s="10" t="s">
        <v>23</v>
      </c>
      <c r="C569" s="10" t="s">
        <v>38</v>
      </c>
      <c r="D569" s="10" t="s">
        <v>36</v>
      </c>
      <c r="E569" s="10" t="s">
        <v>17</v>
      </c>
      <c r="F569" s="10" t="s">
        <v>227</v>
      </c>
      <c r="G569" s="11">
        <v>40826</v>
      </c>
      <c r="H569" s="12" t="s">
        <v>237</v>
      </c>
      <c r="I569" s="10">
        <v>2011</v>
      </c>
      <c r="J569" s="10">
        <v>166810500</v>
      </c>
      <c r="K569" s="10">
        <f>_xlfn.DAYS(clean_data[[#This Row],[Ship Date]],clean_data[[#This Row],[Order Date]])</f>
        <v>42</v>
      </c>
      <c r="L569" s="11">
        <v>40868</v>
      </c>
      <c r="M569" s="14">
        <v>1789</v>
      </c>
      <c r="N569" s="15">
        <v>109.28</v>
      </c>
      <c r="O569" s="15">
        <v>35.840000000000003</v>
      </c>
      <c r="P569" s="15">
        <v>195501.92</v>
      </c>
      <c r="Q569" s="15">
        <v>64117.760000000002</v>
      </c>
      <c r="R569" s="15">
        <v>131384.16</v>
      </c>
      <c r="S569" s="54"/>
      <c r="T569" s="54"/>
      <c r="Z569" s="1"/>
      <c r="AA569" s="1"/>
      <c r="XFB569"/>
      <c r="XFC569"/>
    </row>
    <row r="570" spans="2:27 16382:16383" ht="21" customHeight="1">
      <c r="B570" s="1" t="s">
        <v>34</v>
      </c>
      <c r="C570" s="1" t="s">
        <v>243</v>
      </c>
      <c r="D570" s="1" t="s">
        <v>50</v>
      </c>
      <c r="E570" s="1" t="s">
        <v>21</v>
      </c>
      <c r="F570" s="1" t="s">
        <v>235</v>
      </c>
      <c r="G570" s="9">
        <v>42255</v>
      </c>
      <c r="H570" s="2" t="s">
        <v>231</v>
      </c>
      <c r="I570" s="1">
        <v>2015</v>
      </c>
      <c r="J570" s="1">
        <v>131373155</v>
      </c>
      <c r="K570" s="1">
        <f>_xlfn.DAYS(clean_data[[#This Row],[Ship Date]],clean_data[[#This Row],[Order Date]])</f>
        <v>46</v>
      </c>
      <c r="L570" s="9">
        <v>42301</v>
      </c>
      <c r="M570" s="4">
        <v>5091</v>
      </c>
      <c r="N570" s="13">
        <v>421.89</v>
      </c>
      <c r="O570" s="13">
        <v>364.69</v>
      </c>
      <c r="P570" s="13">
        <v>2147841.9900000002</v>
      </c>
      <c r="Q570" s="13">
        <v>1856636.79</v>
      </c>
      <c r="R570" s="13">
        <v>291205.2</v>
      </c>
      <c r="S570" s="54"/>
      <c r="T570" s="54"/>
      <c r="Z570" s="1"/>
      <c r="AA570" s="1"/>
      <c r="XFB570"/>
      <c r="XFC570"/>
    </row>
    <row r="571" spans="2:27 16382:16383" ht="21" customHeight="1">
      <c r="B571" s="10" t="s">
        <v>40</v>
      </c>
      <c r="C571" s="10" t="s">
        <v>167</v>
      </c>
      <c r="D571" s="10" t="s">
        <v>71</v>
      </c>
      <c r="E571" s="10" t="s">
        <v>17</v>
      </c>
      <c r="F571" s="10" t="s">
        <v>232</v>
      </c>
      <c r="G571" s="11">
        <v>41247</v>
      </c>
      <c r="H571" s="12" t="s">
        <v>228</v>
      </c>
      <c r="I571" s="10">
        <v>2012</v>
      </c>
      <c r="J571" s="10">
        <v>913277423</v>
      </c>
      <c r="K571" s="10">
        <f>_xlfn.DAYS(clean_data[[#This Row],[Ship Date]],clean_data[[#This Row],[Order Date]])</f>
        <v>24</v>
      </c>
      <c r="L571" s="11">
        <v>41271</v>
      </c>
      <c r="M571" s="14">
        <v>7939</v>
      </c>
      <c r="N571" s="15">
        <v>154.06</v>
      </c>
      <c r="O571" s="15">
        <v>90.93</v>
      </c>
      <c r="P571" s="15">
        <v>1223082.3400000001</v>
      </c>
      <c r="Q571" s="15">
        <v>721893.27</v>
      </c>
      <c r="R571" s="15">
        <v>501189.07</v>
      </c>
      <c r="S571" s="54"/>
      <c r="T571" s="54"/>
      <c r="Z571" s="1"/>
      <c r="AA571" s="1"/>
      <c r="XFB571"/>
      <c r="XFC571"/>
    </row>
    <row r="572" spans="2:27 16382:16383" ht="21" customHeight="1">
      <c r="B572" s="1" t="s">
        <v>23</v>
      </c>
      <c r="C572" s="1" t="s">
        <v>155</v>
      </c>
      <c r="D572" s="1" t="s">
        <v>33</v>
      </c>
      <c r="E572" s="1" t="s">
        <v>21</v>
      </c>
      <c r="F572" s="1" t="s">
        <v>227</v>
      </c>
      <c r="G572" s="9">
        <v>41364</v>
      </c>
      <c r="H572" s="2" t="s">
        <v>236</v>
      </c>
      <c r="I572" s="1">
        <v>2013</v>
      </c>
      <c r="J572" s="1">
        <v>386009633</v>
      </c>
      <c r="K572" s="1">
        <f>_xlfn.DAYS(clean_data[[#This Row],[Ship Date]],clean_data[[#This Row],[Order Date]])</f>
        <v>5</v>
      </c>
      <c r="L572" s="9">
        <v>41369</v>
      </c>
      <c r="M572" s="4">
        <v>7683</v>
      </c>
      <c r="N572" s="13">
        <v>81.73</v>
      </c>
      <c r="O572" s="13">
        <v>56.67</v>
      </c>
      <c r="P572" s="13">
        <v>627931.59</v>
      </c>
      <c r="Q572" s="13">
        <v>435395.61</v>
      </c>
      <c r="R572" s="13">
        <v>192535.98</v>
      </c>
      <c r="S572" s="54"/>
      <c r="T572" s="54"/>
      <c r="Z572" s="1"/>
      <c r="AA572" s="1"/>
      <c r="XFB572"/>
      <c r="XFC572"/>
    </row>
    <row r="573" spans="2:27 16382:16383" ht="21" customHeight="1">
      <c r="B573" s="10" t="s">
        <v>23</v>
      </c>
      <c r="C573" s="10" t="s">
        <v>187</v>
      </c>
      <c r="D573" s="10" t="s">
        <v>33</v>
      </c>
      <c r="E573" s="10" t="s">
        <v>21</v>
      </c>
      <c r="F573" s="10" t="s">
        <v>235</v>
      </c>
      <c r="G573" s="11">
        <v>42408</v>
      </c>
      <c r="H573" s="12" t="s">
        <v>242</v>
      </c>
      <c r="I573" s="10">
        <v>2016</v>
      </c>
      <c r="J573" s="10">
        <v>993368613</v>
      </c>
      <c r="K573" s="10">
        <f>_xlfn.DAYS(clean_data[[#This Row],[Ship Date]],clean_data[[#This Row],[Order Date]])</f>
        <v>8</v>
      </c>
      <c r="L573" s="11">
        <v>42416</v>
      </c>
      <c r="M573" s="14">
        <v>8702</v>
      </c>
      <c r="N573" s="15">
        <v>81.73</v>
      </c>
      <c r="O573" s="15">
        <v>56.67</v>
      </c>
      <c r="P573" s="15">
        <v>711214.46</v>
      </c>
      <c r="Q573" s="15">
        <v>493142.34</v>
      </c>
      <c r="R573" s="15">
        <v>218072.12</v>
      </c>
      <c r="S573" s="54"/>
      <c r="T573" s="54"/>
      <c r="Z573" s="1"/>
      <c r="AA573" s="1"/>
      <c r="XFB573"/>
      <c r="XFC573"/>
    </row>
    <row r="574" spans="2:27 16382:16383" ht="21" customHeight="1">
      <c r="B574" s="1" t="s">
        <v>40</v>
      </c>
      <c r="C574" s="1" t="s">
        <v>200</v>
      </c>
      <c r="D574" s="1" t="s">
        <v>43</v>
      </c>
      <c r="E574" s="1" t="s">
        <v>21</v>
      </c>
      <c r="F574" s="1" t="s">
        <v>235</v>
      </c>
      <c r="G574" s="9">
        <v>41803</v>
      </c>
      <c r="H574" s="2" t="s">
        <v>241</v>
      </c>
      <c r="I574" s="1">
        <v>2014</v>
      </c>
      <c r="J574" s="1">
        <v>299465692</v>
      </c>
      <c r="K574" s="1">
        <f>_xlfn.DAYS(clean_data[[#This Row],[Ship Date]],clean_data[[#This Row],[Order Date]])</f>
        <v>13</v>
      </c>
      <c r="L574" s="9">
        <v>41816</v>
      </c>
      <c r="M574" s="4">
        <v>7408</v>
      </c>
      <c r="N574" s="13">
        <v>651.21</v>
      </c>
      <c r="O574" s="13">
        <v>524.96</v>
      </c>
      <c r="P574" s="13">
        <v>4824163.68</v>
      </c>
      <c r="Q574" s="13">
        <v>3888903.68</v>
      </c>
      <c r="R574" s="13">
        <v>935260</v>
      </c>
      <c r="S574" s="54"/>
      <c r="T574" s="54"/>
      <c r="Z574" s="1"/>
      <c r="AA574" s="1"/>
      <c r="XFB574"/>
      <c r="XFC574"/>
    </row>
    <row r="575" spans="2:27 16382:16383" ht="21" customHeight="1">
      <c r="B575" s="10" t="s">
        <v>31</v>
      </c>
      <c r="C575" s="10" t="s">
        <v>172</v>
      </c>
      <c r="D575" s="10" t="s">
        <v>71</v>
      </c>
      <c r="E575" s="10" t="s">
        <v>21</v>
      </c>
      <c r="F575" s="10" t="s">
        <v>232</v>
      </c>
      <c r="G575" s="11">
        <v>41512</v>
      </c>
      <c r="H575" s="12" t="s">
        <v>238</v>
      </c>
      <c r="I575" s="10">
        <v>2013</v>
      </c>
      <c r="J575" s="10">
        <v>438724696</v>
      </c>
      <c r="K575" s="10">
        <f>_xlfn.DAYS(clean_data[[#This Row],[Ship Date]],clean_data[[#This Row],[Order Date]])</f>
        <v>40</v>
      </c>
      <c r="L575" s="11">
        <v>41552</v>
      </c>
      <c r="M575" s="14">
        <v>7242</v>
      </c>
      <c r="N575" s="15">
        <v>154.06</v>
      </c>
      <c r="O575" s="15">
        <v>90.93</v>
      </c>
      <c r="P575" s="15">
        <v>1115702.52</v>
      </c>
      <c r="Q575" s="15">
        <v>658515.06000000006</v>
      </c>
      <c r="R575" s="15">
        <v>457187.46</v>
      </c>
      <c r="S575" s="54"/>
      <c r="T575" s="54"/>
      <c r="Z575" s="1"/>
      <c r="AA575" s="1"/>
      <c r="XFB575"/>
      <c r="XFC575"/>
    </row>
    <row r="576" spans="2:27 16382:16383" ht="21" customHeight="1">
      <c r="B576" s="1" t="s">
        <v>26</v>
      </c>
      <c r="C576" s="1" t="s">
        <v>143</v>
      </c>
      <c r="D576" s="1" t="s">
        <v>45</v>
      </c>
      <c r="E576" s="1" t="s">
        <v>21</v>
      </c>
      <c r="F576" s="1" t="s">
        <v>235</v>
      </c>
      <c r="G576" s="9">
        <v>41119</v>
      </c>
      <c r="H576" s="2" t="s">
        <v>230</v>
      </c>
      <c r="I576" s="1">
        <v>2012</v>
      </c>
      <c r="J576" s="1">
        <v>465881955</v>
      </c>
      <c r="K576" s="1">
        <f>_xlfn.DAYS(clean_data[[#This Row],[Ship Date]],clean_data[[#This Row],[Order Date]])</f>
        <v>19</v>
      </c>
      <c r="L576" s="9">
        <v>41138</v>
      </c>
      <c r="M576" s="4">
        <v>3678</v>
      </c>
      <c r="N576" s="13">
        <v>437.2</v>
      </c>
      <c r="O576" s="13">
        <v>263.33</v>
      </c>
      <c r="P576" s="13">
        <v>1608021.6</v>
      </c>
      <c r="Q576" s="13">
        <v>968527.74</v>
      </c>
      <c r="R576" s="13">
        <v>639493.86</v>
      </c>
      <c r="S576" s="54"/>
      <c r="T576" s="54"/>
      <c r="Z576" s="1"/>
      <c r="AA576" s="1"/>
      <c r="XFB576"/>
      <c r="XFC576"/>
    </row>
    <row r="577" spans="2:27 16382:16383" ht="21" customHeight="1">
      <c r="B577" s="10" t="s">
        <v>23</v>
      </c>
      <c r="C577" s="10" t="s">
        <v>187</v>
      </c>
      <c r="D577" s="10" t="s">
        <v>16</v>
      </c>
      <c r="E577" s="10" t="s">
        <v>17</v>
      </c>
      <c r="F577" s="10" t="s">
        <v>232</v>
      </c>
      <c r="G577" s="11">
        <v>41982</v>
      </c>
      <c r="H577" s="12" t="s">
        <v>228</v>
      </c>
      <c r="I577" s="10">
        <v>2014</v>
      </c>
      <c r="J577" s="10">
        <v>405986297</v>
      </c>
      <c r="K577" s="10">
        <f>_xlfn.DAYS(clean_data[[#This Row],[Ship Date]],clean_data[[#This Row],[Order Date]])</f>
        <v>24</v>
      </c>
      <c r="L577" s="11">
        <v>42006</v>
      </c>
      <c r="M577" s="14">
        <v>9222</v>
      </c>
      <c r="N577" s="15">
        <v>255.28</v>
      </c>
      <c r="O577" s="15">
        <v>159.41999999999999</v>
      </c>
      <c r="P577" s="15">
        <v>2354192.16</v>
      </c>
      <c r="Q577" s="15">
        <v>1470171.24</v>
      </c>
      <c r="R577" s="15">
        <v>884020.92</v>
      </c>
      <c r="S577" s="54"/>
      <c r="T577" s="54"/>
      <c r="Z577" s="1"/>
      <c r="AA577" s="1"/>
      <c r="XFB577"/>
      <c r="XFC577"/>
    </row>
    <row r="578" spans="2:27 16382:16383" ht="21" customHeight="1">
      <c r="B578" s="1" t="s">
        <v>40</v>
      </c>
      <c r="C578" s="1" t="s">
        <v>166</v>
      </c>
      <c r="D578" s="1" t="s">
        <v>79</v>
      </c>
      <c r="E578" s="1" t="s">
        <v>17</v>
      </c>
      <c r="F578" s="1" t="s">
        <v>227</v>
      </c>
      <c r="G578" s="9">
        <v>40315</v>
      </c>
      <c r="H578" s="2" t="s">
        <v>233</v>
      </c>
      <c r="I578" s="1">
        <v>2010</v>
      </c>
      <c r="J578" s="1">
        <v>804399049</v>
      </c>
      <c r="K578" s="1">
        <f>_xlfn.DAYS(clean_data[[#This Row],[Ship Date]],clean_data[[#This Row],[Order Date]])</f>
        <v>37</v>
      </c>
      <c r="L578" s="9">
        <v>40352</v>
      </c>
      <c r="M578" s="4">
        <v>8409</v>
      </c>
      <c r="N578" s="13">
        <v>668.27</v>
      </c>
      <c r="O578" s="13">
        <v>502.54</v>
      </c>
      <c r="P578" s="13">
        <v>5619482.4299999997</v>
      </c>
      <c r="Q578" s="13">
        <v>4225858.8600000003</v>
      </c>
      <c r="R578" s="13">
        <v>1393623.57</v>
      </c>
      <c r="S578" s="54"/>
      <c r="T578" s="54"/>
      <c r="Z578" s="1"/>
      <c r="AA578" s="1"/>
      <c r="XFB578"/>
      <c r="XFC578"/>
    </row>
    <row r="579" spans="2:27 16382:16383" ht="21" customHeight="1">
      <c r="B579" s="10" t="s">
        <v>23</v>
      </c>
      <c r="C579" s="10" t="s">
        <v>52</v>
      </c>
      <c r="D579" s="10" t="s">
        <v>25</v>
      </c>
      <c r="E579" s="10" t="s">
        <v>17</v>
      </c>
      <c r="F579" s="10" t="s">
        <v>235</v>
      </c>
      <c r="G579" s="11">
        <v>42404</v>
      </c>
      <c r="H579" s="12" t="s">
        <v>242</v>
      </c>
      <c r="I579" s="10">
        <v>2016</v>
      </c>
      <c r="J579" s="10">
        <v>476794040</v>
      </c>
      <c r="K579" s="10">
        <f>_xlfn.DAYS(clean_data[[#This Row],[Ship Date]],clean_data[[#This Row],[Order Date]])</f>
        <v>32</v>
      </c>
      <c r="L579" s="11">
        <v>42436</v>
      </c>
      <c r="M579" s="14">
        <v>2807</v>
      </c>
      <c r="N579" s="15">
        <v>47.45</v>
      </c>
      <c r="O579" s="15">
        <v>31.79</v>
      </c>
      <c r="P579" s="15">
        <v>133192.15</v>
      </c>
      <c r="Q579" s="15">
        <v>89234.53</v>
      </c>
      <c r="R579" s="15">
        <v>43957.62</v>
      </c>
      <c r="S579" s="54"/>
      <c r="T579" s="54"/>
      <c r="Z579" s="1"/>
      <c r="AA579" s="1"/>
      <c r="XFB579"/>
      <c r="XFC579"/>
    </row>
    <row r="580" spans="2:27 16382:16383" ht="21" customHeight="1">
      <c r="B580" s="1" t="s">
        <v>31</v>
      </c>
      <c r="C580" s="1" t="s">
        <v>163</v>
      </c>
      <c r="D580" s="1" t="s">
        <v>33</v>
      </c>
      <c r="E580" s="1" t="s">
        <v>21</v>
      </c>
      <c r="F580" s="1" t="s">
        <v>232</v>
      </c>
      <c r="G580" s="9">
        <v>41090</v>
      </c>
      <c r="H580" s="2" t="s">
        <v>241</v>
      </c>
      <c r="I580" s="1">
        <v>2012</v>
      </c>
      <c r="J580" s="1">
        <v>559157598</v>
      </c>
      <c r="K580" s="1">
        <f>_xlfn.DAYS(clean_data[[#This Row],[Ship Date]],clean_data[[#This Row],[Order Date]])</f>
        <v>43</v>
      </c>
      <c r="L580" s="9">
        <v>41133</v>
      </c>
      <c r="M580" s="4">
        <v>6014</v>
      </c>
      <c r="N580" s="13">
        <v>81.73</v>
      </c>
      <c r="O580" s="13">
        <v>56.67</v>
      </c>
      <c r="P580" s="13">
        <v>491524.22</v>
      </c>
      <c r="Q580" s="13">
        <v>340813.38</v>
      </c>
      <c r="R580" s="13">
        <v>150710.84</v>
      </c>
      <c r="S580" s="54"/>
      <c r="T580" s="54"/>
      <c r="Z580" s="1"/>
      <c r="AA580" s="1"/>
      <c r="XFB580"/>
      <c r="XFC580"/>
    </row>
    <row r="581" spans="2:27 16382:16383" ht="21" customHeight="1">
      <c r="B581" s="10" t="s">
        <v>40</v>
      </c>
      <c r="C581" s="10" t="s">
        <v>167</v>
      </c>
      <c r="D581" s="10" t="s">
        <v>45</v>
      </c>
      <c r="E581" s="10" t="s">
        <v>17</v>
      </c>
      <c r="F581" s="10" t="s">
        <v>235</v>
      </c>
      <c r="G581" s="11">
        <v>42053</v>
      </c>
      <c r="H581" s="12" t="s">
        <v>242</v>
      </c>
      <c r="I581" s="10">
        <v>2015</v>
      </c>
      <c r="J581" s="10">
        <v>457788550</v>
      </c>
      <c r="K581" s="10">
        <f>_xlfn.DAYS(clean_data[[#This Row],[Ship Date]],clean_data[[#This Row],[Order Date]])</f>
        <v>45</v>
      </c>
      <c r="L581" s="11">
        <v>42098</v>
      </c>
      <c r="M581" s="14">
        <v>8660</v>
      </c>
      <c r="N581" s="15">
        <v>437.2</v>
      </c>
      <c r="O581" s="15">
        <v>263.33</v>
      </c>
      <c r="P581" s="15">
        <v>3786152</v>
      </c>
      <c r="Q581" s="15">
        <v>2280437.7999999998</v>
      </c>
      <c r="R581" s="15">
        <v>1505714.2</v>
      </c>
      <c r="S581" s="54"/>
      <c r="T581" s="54"/>
      <c r="Z581" s="1"/>
      <c r="AA581" s="1"/>
      <c r="XFB581"/>
      <c r="XFC581"/>
    </row>
    <row r="582" spans="2:27 16382:16383" ht="21" customHeight="1">
      <c r="B582" s="1" t="s">
        <v>31</v>
      </c>
      <c r="C582" s="1" t="s">
        <v>248</v>
      </c>
      <c r="D582" s="1" t="s">
        <v>71</v>
      </c>
      <c r="E582" s="1" t="s">
        <v>17</v>
      </c>
      <c r="F582" s="1" t="s">
        <v>232</v>
      </c>
      <c r="G582" s="9">
        <v>40298</v>
      </c>
      <c r="H582" s="2" t="s">
        <v>239</v>
      </c>
      <c r="I582" s="1">
        <v>2010</v>
      </c>
      <c r="J582" s="1">
        <v>999298226</v>
      </c>
      <c r="K582" s="1">
        <f>_xlfn.DAYS(clean_data[[#This Row],[Ship Date]],clean_data[[#This Row],[Order Date]])</f>
        <v>25</v>
      </c>
      <c r="L582" s="9">
        <v>40323</v>
      </c>
      <c r="M582" s="4">
        <v>3407</v>
      </c>
      <c r="N582" s="13">
        <v>154.06</v>
      </c>
      <c r="O582" s="13">
        <v>90.93</v>
      </c>
      <c r="P582" s="13">
        <v>524882.42000000004</v>
      </c>
      <c r="Q582" s="13">
        <v>309798.51</v>
      </c>
      <c r="R582" s="13">
        <v>215083.91</v>
      </c>
      <c r="S582" s="54"/>
      <c r="T582" s="54"/>
      <c r="Z582" s="1"/>
      <c r="AA582" s="1"/>
      <c r="XFB582"/>
      <c r="XFC582"/>
    </row>
    <row r="583" spans="2:27 16382:16383" ht="21" customHeight="1">
      <c r="B583" s="10" t="s">
        <v>23</v>
      </c>
      <c r="C583" s="10" t="s">
        <v>106</v>
      </c>
      <c r="D583" s="10" t="s">
        <v>50</v>
      </c>
      <c r="E583" s="10" t="s">
        <v>21</v>
      </c>
      <c r="F583" s="10" t="s">
        <v>229</v>
      </c>
      <c r="G583" s="11">
        <v>40898</v>
      </c>
      <c r="H583" s="12" t="s">
        <v>228</v>
      </c>
      <c r="I583" s="10">
        <v>2011</v>
      </c>
      <c r="J583" s="10">
        <v>380610454</v>
      </c>
      <c r="K583" s="10">
        <f>_xlfn.DAYS(clean_data[[#This Row],[Ship Date]],clean_data[[#This Row],[Order Date]])</f>
        <v>8</v>
      </c>
      <c r="L583" s="11">
        <v>40906</v>
      </c>
      <c r="M583" s="14">
        <v>9946</v>
      </c>
      <c r="N583" s="15">
        <v>421.89</v>
      </c>
      <c r="O583" s="15">
        <v>364.69</v>
      </c>
      <c r="P583" s="15">
        <v>4196117.9400000004</v>
      </c>
      <c r="Q583" s="15">
        <v>3627206.74</v>
      </c>
      <c r="R583" s="15">
        <v>568911.19999999995</v>
      </c>
      <c r="S583" s="54"/>
      <c r="T583" s="54"/>
      <c r="Z583" s="1"/>
      <c r="AA583" s="1"/>
      <c r="XFB583"/>
      <c r="XFC583"/>
    </row>
    <row r="584" spans="2:27 16382:16383" ht="21" customHeight="1">
      <c r="B584" s="1" t="s">
        <v>26</v>
      </c>
      <c r="C584" s="1" t="s">
        <v>194</v>
      </c>
      <c r="D584" s="1" t="s">
        <v>16</v>
      </c>
      <c r="E584" s="1" t="s">
        <v>17</v>
      </c>
      <c r="F584" s="1" t="s">
        <v>229</v>
      </c>
      <c r="G584" s="9">
        <v>41018</v>
      </c>
      <c r="H584" s="2" t="s">
        <v>239</v>
      </c>
      <c r="I584" s="1">
        <v>2012</v>
      </c>
      <c r="J584" s="1">
        <v>918961560</v>
      </c>
      <c r="K584" s="1">
        <f>_xlfn.DAYS(clean_data[[#This Row],[Ship Date]],clean_data[[#This Row],[Order Date]])</f>
        <v>35</v>
      </c>
      <c r="L584" s="9">
        <v>41053</v>
      </c>
      <c r="M584" s="4">
        <v>2</v>
      </c>
      <c r="N584" s="13">
        <v>255.28</v>
      </c>
      <c r="O584" s="13">
        <v>159.41999999999999</v>
      </c>
      <c r="P584" s="13">
        <v>510.56</v>
      </c>
      <c r="Q584" s="13">
        <v>318.83999999999997</v>
      </c>
      <c r="R584" s="13">
        <v>191.72</v>
      </c>
      <c r="S584" s="54"/>
      <c r="T584" s="54"/>
      <c r="Z584" s="1"/>
      <c r="AA584" s="1"/>
      <c r="XFB584"/>
      <c r="XFC584"/>
    </row>
    <row r="585" spans="2:27 16382:16383" ht="21" customHeight="1">
      <c r="B585" s="10" t="s">
        <v>40</v>
      </c>
      <c r="C585" s="10" t="s">
        <v>78</v>
      </c>
      <c r="D585" s="10" t="s">
        <v>43</v>
      </c>
      <c r="E585" s="10" t="s">
        <v>17</v>
      </c>
      <c r="F585" s="10" t="s">
        <v>235</v>
      </c>
      <c r="G585" s="11">
        <v>42363</v>
      </c>
      <c r="H585" s="12" t="s">
        <v>228</v>
      </c>
      <c r="I585" s="10">
        <v>2015</v>
      </c>
      <c r="J585" s="10">
        <v>501900374</v>
      </c>
      <c r="K585" s="10">
        <f>_xlfn.DAYS(clean_data[[#This Row],[Ship Date]],clean_data[[#This Row],[Order Date]])</f>
        <v>30</v>
      </c>
      <c r="L585" s="11">
        <v>42393</v>
      </c>
      <c r="M585" s="14">
        <v>2329</v>
      </c>
      <c r="N585" s="15">
        <v>651.21</v>
      </c>
      <c r="O585" s="15">
        <v>524.96</v>
      </c>
      <c r="P585" s="15">
        <v>1516668.09</v>
      </c>
      <c r="Q585" s="15">
        <v>1222631.8400000001</v>
      </c>
      <c r="R585" s="15">
        <v>294036.25</v>
      </c>
      <c r="S585" s="54"/>
      <c r="T585" s="54"/>
      <c r="Z585" s="1"/>
      <c r="AA585" s="1"/>
      <c r="XFB585"/>
      <c r="XFC585"/>
    </row>
    <row r="586" spans="2:27 16382:16383" ht="21" customHeight="1">
      <c r="B586" s="1" t="s">
        <v>40</v>
      </c>
      <c r="C586" s="1" t="s">
        <v>131</v>
      </c>
      <c r="D586" s="1" t="s">
        <v>79</v>
      </c>
      <c r="E586" s="1" t="s">
        <v>17</v>
      </c>
      <c r="F586" s="1" t="s">
        <v>227</v>
      </c>
      <c r="G586" s="9">
        <v>41491</v>
      </c>
      <c r="H586" s="2" t="s">
        <v>238</v>
      </c>
      <c r="I586" s="1">
        <v>2013</v>
      </c>
      <c r="J586" s="1">
        <v>237288224</v>
      </c>
      <c r="K586" s="1">
        <f>_xlfn.DAYS(clean_data[[#This Row],[Ship Date]],clean_data[[#This Row],[Order Date]])</f>
        <v>35</v>
      </c>
      <c r="L586" s="9">
        <v>41526</v>
      </c>
      <c r="M586" s="4">
        <v>7713</v>
      </c>
      <c r="N586" s="13">
        <v>668.27</v>
      </c>
      <c r="O586" s="13">
        <v>502.54</v>
      </c>
      <c r="P586" s="13">
        <v>5154366.51</v>
      </c>
      <c r="Q586" s="13">
        <v>3876091.02</v>
      </c>
      <c r="R586" s="13">
        <v>1278275.49</v>
      </c>
      <c r="S586" s="54"/>
      <c r="T586" s="54"/>
      <c r="Z586" s="1"/>
      <c r="AA586" s="1"/>
      <c r="XFB586"/>
      <c r="XFC586"/>
    </row>
    <row r="587" spans="2:27 16382:16383" ht="21" customHeight="1">
      <c r="B587" s="10" t="s">
        <v>26</v>
      </c>
      <c r="C587" s="10" t="s">
        <v>81</v>
      </c>
      <c r="D587" s="10" t="s">
        <v>45</v>
      </c>
      <c r="E587" s="10" t="s">
        <v>17</v>
      </c>
      <c r="F587" s="10" t="s">
        <v>229</v>
      </c>
      <c r="G587" s="11">
        <v>42266</v>
      </c>
      <c r="H587" s="12" t="s">
        <v>231</v>
      </c>
      <c r="I587" s="10">
        <v>2015</v>
      </c>
      <c r="J587" s="10">
        <v>403298938</v>
      </c>
      <c r="K587" s="10">
        <f>_xlfn.DAYS(clean_data[[#This Row],[Ship Date]],clean_data[[#This Row],[Order Date]])</f>
        <v>28</v>
      </c>
      <c r="L587" s="11">
        <v>42294</v>
      </c>
      <c r="M587" s="14">
        <v>3973</v>
      </c>
      <c r="N587" s="15">
        <v>437.2</v>
      </c>
      <c r="O587" s="15">
        <v>263.33</v>
      </c>
      <c r="P587" s="15">
        <v>1736995.6</v>
      </c>
      <c r="Q587" s="15">
        <v>1046210.09</v>
      </c>
      <c r="R587" s="15">
        <v>690785.51</v>
      </c>
      <c r="S587" s="54"/>
      <c r="T587" s="54"/>
      <c r="Z587" s="1"/>
      <c r="AA587" s="1"/>
      <c r="XFB587"/>
      <c r="XFC587"/>
    </row>
    <row r="588" spans="2:27 16382:16383" ht="21" customHeight="1">
      <c r="B588" s="1" t="s">
        <v>26</v>
      </c>
      <c r="C588" s="1" t="s">
        <v>160</v>
      </c>
      <c r="D588" s="1" t="s">
        <v>20</v>
      </c>
      <c r="E588" s="1" t="s">
        <v>21</v>
      </c>
      <c r="F588" s="1" t="s">
        <v>235</v>
      </c>
      <c r="G588" s="9">
        <v>40645</v>
      </c>
      <c r="H588" s="2" t="s">
        <v>239</v>
      </c>
      <c r="I588" s="1">
        <v>2011</v>
      </c>
      <c r="J588" s="1">
        <v>898418843</v>
      </c>
      <c r="K588" s="1">
        <f>_xlfn.DAYS(clean_data[[#This Row],[Ship Date]],clean_data[[#This Row],[Order Date]])</f>
        <v>2</v>
      </c>
      <c r="L588" s="9">
        <v>40647</v>
      </c>
      <c r="M588" s="4">
        <v>955</v>
      </c>
      <c r="N588" s="13">
        <v>152.58000000000001</v>
      </c>
      <c r="O588" s="13">
        <v>97.44</v>
      </c>
      <c r="P588" s="13">
        <v>145713.9</v>
      </c>
      <c r="Q588" s="13">
        <v>93055.2</v>
      </c>
      <c r="R588" s="13">
        <v>52658.7</v>
      </c>
      <c r="S588" s="54"/>
      <c r="T588" s="54"/>
      <c r="Z588" s="1"/>
      <c r="AA588" s="1"/>
      <c r="XFB588"/>
      <c r="XFC588"/>
    </row>
    <row r="589" spans="2:27 16382:16383" ht="21" customHeight="1">
      <c r="B589" s="10" t="s">
        <v>26</v>
      </c>
      <c r="C589" s="10" t="s">
        <v>46</v>
      </c>
      <c r="D589" s="10" t="s">
        <v>20</v>
      </c>
      <c r="E589" s="10" t="s">
        <v>21</v>
      </c>
      <c r="F589" s="10" t="s">
        <v>232</v>
      </c>
      <c r="G589" s="11">
        <v>42651</v>
      </c>
      <c r="H589" s="12" t="s">
        <v>237</v>
      </c>
      <c r="I589" s="10">
        <v>2016</v>
      </c>
      <c r="J589" s="10">
        <v>791446769</v>
      </c>
      <c r="K589" s="10">
        <f>_xlfn.DAYS(clean_data[[#This Row],[Ship Date]],clean_data[[#This Row],[Order Date]])</f>
        <v>36</v>
      </c>
      <c r="L589" s="11">
        <v>42687</v>
      </c>
      <c r="M589" s="14">
        <v>5541</v>
      </c>
      <c r="N589" s="15">
        <v>152.58000000000001</v>
      </c>
      <c r="O589" s="15">
        <v>97.44</v>
      </c>
      <c r="P589" s="15">
        <v>845445.78</v>
      </c>
      <c r="Q589" s="15">
        <v>539915.04</v>
      </c>
      <c r="R589" s="15">
        <v>305530.74</v>
      </c>
      <c r="S589" s="54"/>
      <c r="T589" s="54"/>
      <c r="Z589" s="1"/>
      <c r="AA589" s="1"/>
      <c r="XFB589"/>
      <c r="XFC589"/>
    </row>
    <row r="590" spans="2:27 16382:16383" ht="21" customHeight="1">
      <c r="B590" s="1" t="s">
        <v>14</v>
      </c>
      <c r="C590" s="1" t="s">
        <v>55</v>
      </c>
      <c r="D590" s="1" t="s">
        <v>25</v>
      </c>
      <c r="E590" s="1" t="s">
        <v>21</v>
      </c>
      <c r="F590" s="1" t="s">
        <v>227</v>
      </c>
      <c r="G590" s="9">
        <v>40869</v>
      </c>
      <c r="H590" s="2" t="s">
        <v>234</v>
      </c>
      <c r="I590" s="1">
        <v>2011</v>
      </c>
      <c r="J590" s="1">
        <v>571494042</v>
      </c>
      <c r="K590" s="1">
        <f>_xlfn.DAYS(clean_data[[#This Row],[Ship Date]],clean_data[[#This Row],[Order Date]])</f>
        <v>24</v>
      </c>
      <c r="L590" s="9">
        <v>40893</v>
      </c>
      <c r="M590" s="4">
        <v>6642</v>
      </c>
      <c r="N590" s="13">
        <v>47.45</v>
      </c>
      <c r="O590" s="13">
        <v>31.79</v>
      </c>
      <c r="P590" s="13">
        <v>315162.90000000002</v>
      </c>
      <c r="Q590" s="13">
        <v>211149.18</v>
      </c>
      <c r="R590" s="13">
        <v>104013.72</v>
      </c>
      <c r="S590" s="54"/>
      <c r="T590" s="54"/>
      <c r="Z590" s="1"/>
      <c r="AA590" s="1"/>
      <c r="XFB590"/>
      <c r="XFC590"/>
    </row>
    <row r="591" spans="2:27 16382:16383" ht="21" customHeight="1">
      <c r="B591" s="10" t="s">
        <v>14</v>
      </c>
      <c r="C591" s="10" t="s">
        <v>115</v>
      </c>
      <c r="D591" s="10" t="s">
        <v>45</v>
      </c>
      <c r="E591" s="10" t="s">
        <v>21</v>
      </c>
      <c r="F591" s="10" t="s">
        <v>227</v>
      </c>
      <c r="G591" s="11">
        <v>40719</v>
      </c>
      <c r="H591" s="12" t="s">
        <v>241</v>
      </c>
      <c r="I591" s="10">
        <v>2011</v>
      </c>
      <c r="J591" s="10">
        <v>797984492</v>
      </c>
      <c r="K591" s="10">
        <f>_xlfn.DAYS(clean_data[[#This Row],[Ship Date]],clean_data[[#This Row],[Order Date]])</f>
        <v>49</v>
      </c>
      <c r="L591" s="11">
        <v>40768</v>
      </c>
      <c r="M591" s="14">
        <v>199</v>
      </c>
      <c r="N591" s="15">
        <v>437.2</v>
      </c>
      <c r="O591" s="15">
        <v>263.33</v>
      </c>
      <c r="P591" s="15">
        <v>87002.8</v>
      </c>
      <c r="Q591" s="15">
        <v>52402.67</v>
      </c>
      <c r="R591" s="15">
        <v>34600.129999999997</v>
      </c>
      <c r="S591" s="54"/>
      <c r="T591" s="54"/>
      <c r="Z591" s="1"/>
      <c r="AA591" s="1"/>
      <c r="XFB591"/>
      <c r="XFC591"/>
    </row>
    <row r="592" spans="2:27 16382:16383" ht="21" customHeight="1">
      <c r="B592" s="1" t="s">
        <v>14</v>
      </c>
      <c r="C592" s="1" t="s">
        <v>55</v>
      </c>
      <c r="D592" s="1" t="s">
        <v>45</v>
      </c>
      <c r="E592" s="1" t="s">
        <v>21</v>
      </c>
      <c r="F592" s="1" t="s">
        <v>229</v>
      </c>
      <c r="G592" s="9">
        <v>42476</v>
      </c>
      <c r="H592" s="2" t="s">
        <v>239</v>
      </c>
      <c r="I592" s="1">
        <v>2016</v>
      </c>
      <c r="J592" s="1">
        <v>750654447</v>
      </c>
      <c r="K592" s="1">
        <f>_xlfn.DAYS(clean_data[[#This Row],[Ship Date]],clean_data[[#This Row],[Order Date]])</f>
        <v>3</v>
      </c>
      <c r="L592" s="9">
        <v>42479</v>
      </c>
      <c r="M592" s="4">
        <v>4187</v>
      </c>
      <c r="N592" s="13">
        <v>437.2</v>
      </c>
      <c r="O592" s="13">
        <v>263.33</v>
      </c>
      <c r="P592" s="13">
        <v>1830556.4</v>
      </c>
      <c r="Q592" s="13">
        <v>1102562.71</v>
      </c>
      <c r="R592" s="13">
        <v>727993.69</v>
      </c>
      <c r="S592" s="54"/>
      <c r="T592" s="54"/>
      <c r="Z592" s="1"/>
      <c r="AA592" s="1"/>
      <c r="XFB592"/>
      <c r="XFC592"/>
    </row>
    <row r="593" spans="2:27 16382:16383" ht="21" customHeight="1">
      <c r="B593" s="10" t="s">
        <v>40</v>
      </c>
      <c r="C593" s="10" t="s">
        <v>130</v>
      </c>
      <c r="D593" s="10" t="s">
        <v>36</v>
      </c>
      <c r="E593" s="10" t="s">
        <v>21</v>
      </c>
      <c r="F593" s="10" t="s">
        <v>232</v>
      </c>
      <c r="G593" s="11">
        <v>42660</v>
      </c>
      <c r="H593" s="12" t="s">
        <v>237</v>
      </c>
      <c r="I593" s="10">
        <v>2016</v>
      </c>
      <c r="J593" s="10">
        <v>679552733</v>
      </c>
      <c r="K593" s="10">
        <f>_xlfn.DAYS(clean_data[[#This Row],[Ship Date]],clean_data[[#This Row],[Order Date]])</f>
        <v>22</v>
      </c>
      <c r="L593" s="11">
        <v>42682</v>
      </c>
      <c r="M593" s="14">
        <v>3610</v>
      </c>
      <c r="N593" s="15">
        <v>109.28</v>
      </c>
      <c r="O593" s="15">
        <v>35.840000000000003</v>
      </c>
      <c r="P593" s="15">
        <v>394500.8</v>
      </c>
      <c r="Q593" s="15">
        <v>129382.39999999999</v>
      </c>
      <c r="R593" s="15">
        <v>265118.40000000002</v>
      </c>
      <c r="S593" s="54"/>
      <c r="T593" s="54"/>
      <c r="Z593" s="1"/>
      <c r="AA593" s="1"/>
      <c r="XFB593"/>
      <c r="XFC593"/>
    </row>
    <row r="594" spans="2:27 16382:16383" ht="21" customHeight="1">
      <c r="B594" s="1" t="s">
        <v>23</v>
      </c>
      <c r="C594" s="1" t="s">
        <v>168</v>
      </c>
      <c r="D594" s="1" t="s">
        <v>71</v>
      </c>
      <c r="E594" s="1" t="s">
        <v>21</v>
      </c>
      <c r="F594" s="1" t="s">
        <v>232</v>
      </c>
      <c r="G594" s="9">
        <v>40940</v>
      </c>
      <c r="H594" s="2" t="s">
        <v>242</v>
      </c>
      <c r="I594" s="1">
        <v>2012</v>
      </c>
      <c r="J594" s="1">
        <v>455040681</v>
      </c>
      <c r="K594" s="1">
        <f>_xlfn.DAYS(clean_data[[#This Row],[Ship Date]],clean_data[[#This Row],[Order Date]])</f>
        <v>1</v>
      </c>
      <c r="L594" s="9">
        <v>40941</v>
      </c>
      <c r="M594" s="4">
        <v>5504</v>
      </c>
      <c r="N594" s="13">
        <v>154.06</v>
      </c>
      <c r="O594" s="13">
        <v>90.93</v>
      </c>
      <c r="P594" s="13">
        <v>847946.23999999999</v>
      </c>
      <c r="Q594" s="13">
        <v>500478.71999999997</v>
      </c>
      <c r="R594" s="13">
        <v>347467.52000000002</v>
      </c>
      <c r="S594" s="54"/>
      <c r="T594" s="54"/>
      <c r="Z594" s="1"/>
      <c r="AA594" s="1"/>
      <c r="XFB594"/>
      <c r="XFC594"/>
    </row>
    <row r="595" spans="2:27 16382:16383" ht="21" customHeight="1">
      <c r="B595" s="10" t="s">
        <v>23</v>
      </c>
      <c r="C595" s="10" t="s">
        <v>192</v>
      </c>
      <c r="D595" s="10" t="s">
        <v>36</v>
      </c>
      <c r="E595" s="10" t="s">
        <v>17</v>
      </c>
      <c r="F595" s="10" t="s">
        <v>227</v>
      </c>
      <c r="G595" s="11">
        <v>41527</v>
      </c>
      <c r="H595" s="12" t="s">
        <v>231</v>
      </c>
      <c r="I595" s="10">
        <v>2013</v>
      </c>
      <c r="J595" s="10">
        <v>917792117</v>
      </c>
      <c r="K595" s="10">
        <f>_xlfn.DAYS(clean_data[[#This Row],[Ship Date]],clean_data[[#This Row],[Order Date]])</f>
        <v>27</v>
      </c>
      <c r="L595" s="11">
        <v>41554</v>
      </c>
      <c r="M595" s="14">
        <v>3938</v>
      </c>
      <c r="N595" s="15">
        <v>109.28</v>
      </c>
      <c r="O595" s="15">
        <v>35.840000000000003</v>
      </c>
      <c r="P595" s="15">
        <v>430344.64</v>
      </c>
      <c r="Q595" s="15">
        <v>141137.92000000001</v>
      </c>
      <c r="R595" s="15">
        <v>289206.71999999997</v>
      </c>
      <c r="S595" s="54"/>
      <c r="T595" s="54"/>
      <c r="Z595" s="1"/>
      <c r="AA595" s="1"/>
      <c r="XFB595"/>
      <c r="XFC595"/>
    </row>
    <row r="596" spans="2:27 16382:16383" ht="21" customHeight="1">
      <c r="B596" s="1" t="s">
        <v>23</v>
      </c>
      <c r="C596" s="1" t="s">
        <v>159</v>
      </c>
      <c r="D596" s="1" t="s">
        <v>45</v>
      </c>
      <c r="E596" s="1" t="s">
        <v>21</v>
      </c>
      <c r="F596" s="1" t="s">
        <v>232</v>
      </c>
      <c r="G596" s="9">
        <v>40721</v>
      </c>
      <c r="H596" s="2" t="s">
        <v>241</v>
      </c>
      <c r="I596" s="1">
        <v>2011</v>
      </c>
      <c r="J596" s="1">
        <v>728793370</v>
      </c>
      <c r="K596" s="1">
        <f>_xlfn.DAYS(clean_data[[#This Row],[Ship Date]],clean_data[[#This Row],[Order Date]])</f>
        <v>46</v>
      </c>
      <c r="L596" s="9">
        <v>40767</v>
      </c>
      <c r="M596" s="4">
        <v>5009</v>
      </c>
      <c r="N596" s="13">
        <v>437.2</v>
      </c>
      <c r="O596" s="13">
        <v>263.33</v>
      </c>
      <c r="P596" s="13">
        <v>2189934.7999999998</v>
      </c>
      <c r="Q596" s="13">
        <v>1319019.97</v>
      </c>
      <c r="R596" s="13">
        <v>870914.83</v>
      </c>
      <c r="S596" s="54"/>
      <c r="T596" s="54"/>
      <c r="Z596" s="1"/>
      <c r="AA596" s="1"/>
      <c r="XFB596"/>
      <c r="XFC596"/>
    </row>
    <row r="597" spans="2:27 16382:16383" ht="21" customHeight="1">
      <c r="B597" s="10" t="s">
        <v>40</v>
      </c>
      <c r="C597" s="10" t="s">
        <v>153</v>
      </c>
      <c r="D597" s="10" t="s">
        <v>59</v>
      </c>
      <c r="E597" s="10" t="s">
        <v>21</v>
      </c>
      <c r="F597" s="10" t="s">
        <v>229</v>
      </c>
      <c r="G597" s="11">
        <v>42128</v>
      </c>
      <c r="H597" s="12" t="s">
        <v>233</v>
      </c>
      <c r="I597" s="10">
        <v>2015</v>
      </c>
      <c r="J597" s="10">
        <v>419343268</v>
      </c>
      <c r="K597" s="10">
        <f>_xlfn.DAYS(clean_data[[#This Row],[Ship Date]],clean_data[[#This Row],[Order Date]])</f>
        <v>46</v>
      </c>
      <c r="L597" s="11">
        <v>42174</v>
      </c>
      <c r="M597" s="14">
        <v>1847</v>
      </c>
      <c r="N597" s="15">
        <v>9.33</v>
      </c>
      <c r="O597" s="15">
        <v>6.92</v>
      </c>
      <c r="P597" s="15">
        <v>17232.509999999998</v>
      </c>
      <c r="Q597" s="15">
        <v>12781.24</v>
      </c>
      <c r="R597" s="15">
        <v>4451.2700000000004</v>
      </c>
      <c r="S597" s="54"/>
      <c r="T597" s="54"/>
      <c r="Z597" s="1"/>
      <c r="AA597" s="1"/>
      <c r="XFB597"/>
      <c r="XFC597"/>
    </row>
    <row r="598" spans="2:27 16382:16383" ht="21" customHeight="1">
      <c r="B598" s="1" t="s">
        <v>31</v>
      </c>
      <c r="C598" s="1" t="s">
        <v>73</v>
      </c>
      <c r="D598" s="1" t="s">
        <v>28</v>
      </c>
      <c r="E598" s="1" t="s">
        <v>17</v>
      </c>
      <c r="F598" s="1" t="s">
        <v>227</v>
      </c>
      <c r="G598" s="9">
        <v>41443</v>
      </c>
      <c r="H598" s="2" t="s">
        <v>241</v>
      </c>
      <c r="I598" s="1">
        <v>2013</v>
      </c>
      <c r="J598" s="1">
        <v>141053140</v>
      </c>
      <c r="K598" s="1">
        <f>_xlfn.DAYS(clean_data[[#This Row],[Ship Date]],clean_data[[#This Row],[Order Date]])</f>
        <v>25</v>
      </c>
      <c r="L598" s="9">
        <v>41468</v>
      </c>
      <c r="M598" s="4">
        <v>9613</v>
      </c>
      <c r="N598" s="13">
        <v>205.7</v>
      </c>
      <c r="O598" s="13">
        <v>117.11</v>
      </c>
      <c r="P598" s="13">
        <v>1977394.1</v>
      </c>
      <c r="Q598" s="13">
        <v>1125778.43</v>
      </c>
      <c r="R598" s="13">
        <v>851615.67</v>
      </c>
      <c r="S598" s="54"/>
      <c r="T598" s="54"/>
      <c r="Z598" s="1"/>
      <c r="AA598" s="1"/>
      <c r="XFB598"/>
      <c r="XFC598"/>
    </row>
    <row r="599" spans="2:27 16382:16383" ht="21" customHeight="1">
      <c r="B599" s="10" t="s">
        <v>40</v>
      </c>
      <c r="C599" s="10" t="s">
        <v>244</v>
      </c>
      <c r="D599" s="10" t="s">
        <v>28</v>
      </c>
      <c r="E599" s="10" t="s">
        <v>17</v>
      </c>
      <c r="F599" s="10" t="s">
        <v>229</v>
      </c>
      <c r="G599" s="11">
        <v>41666</v>
      </c>
      <c r="H599" s="12" t="s">
        <v>240</v>
      </c>
      <c r="I599" s="10">
        <v>2014</v>
      </c>
      <c r="J599" s="10">
        <v>115846812</v>
      </c>
      <c r="K599" s="10">
        <f>_xlfn.DAYS(clean_data[[#This Row],[Ship Date]],clean_data[[#This Row],[Order Date]])</f>
        <v>22</v>
      </c>
      <c r="L599" s="11">
        <v>41688</v>
      </c>
      <c r="M599" s="14">
        <v>501</v>
      </c>
      <c r="N599" s="15">
        <v>205.7</v>
      </c>
      <c r="O599" s="15">
        <v>117.11</v>
      </c>
      <c r="P599" s="15">
        <v>103055.7</v>
      </c>
      <c r="Q599" s="15">
        <v>58672.11</v>
      </c>
      <c r="R599" s="15">
        <v>44383.59</v>
      </c>
      <c r="S599" s="54"/>
      <c r="T599" s="54"/>
      <c r="Z599" s="1"/>
      <c r="AA599" s="1"/>
      <c r="XFB599"/>
      <c r="XFC599"/>
    </row>
    <row r="600" spans="2:27 16382:16383" ht="21" customHeight="1">
      <c r="B600" s="1" t="s">
        <v>23</v>
      </c>
      <c r="C600" s="1" t="s">
        <v>51</v>
      </c>
      <c r="D600" s="1" t="s">
        <v>59</v>
      </c>
      <c r="E600" s="1" t="s">
        <v>21</v>
      </c>
      <c r="F600" s="1" t="s">
        <v>227</v>
      </c>
      <c r="G600" s="9">
        <v>40653</v>
      </c>
      <c r="H600" s="2" t="s">
        <v>239</v>
      </c>
      <c r="I600" s="1">
        <v>2011</v>
      </c>
      <c r="J600" s="1">
        <v>185960614</v>
      </c>
      <c r="K600" s="1">
        <f>_xlfn.DAYS(clean_data[[#This Row],[Ship Date]],clean_data[[#This Row],[Order Date]])</f>
        <v>38</v>
      </c>
      <c r="L600" s="9">
        <v>40691</v>
      </c>
      <c r="M600" s="4">
        <v>8733</v>
      </c>
      <c r="N600" s="13">
        <v>9.33</v>
      </c>
      <c r="O600" s="13">
        <v>6.92</v>
      </c>
      <c r="P600" s="13">
        <v>81478.89</v>
      </c>
      <c r="Q600" s="13">
        <v>60432.36</v>
      </c>
      <c r="R600" s="13">
        <v>21046.53</v>
      </c>
      <c r="S600" s="54"/>
      <c r="T600" s="54"/>
      <c r="Z600" s="1"/>
      <c r="AA600" s="1"/>
      <c r="XFB600"/>
      <c r="XFC600"/>
    </row>
    <row r="601" spans="2:27 16382:16383" ht="21" customHeight="1">
      <c r="B601" s="10" t="s">
        <v>40</v>
      </c>
      <c r="C601" s="10" t="s">
        <v>137</v>
      </c>
      <c r="D601" s="10" t="s">
        <v>79</v>
      </c>
      <c r="E601" s="10" t="s">
        <v>21</v>
      </c>
      <c r="F601" s="10" t="s">
        <v>229</v>
      </c>
      <c r="G601" s="11">
        <v>40798</v>
      </c>
      <c r="H601" s="12" t="s">
        <v>231</v>
      </c>
      <c r="I601" s="10">
        <v>2011</v>
      </c>
      <c r="J601" s="10">
        <v>263943374</v>
      </c>
      <c r="K601" s="10">
        <f>_xlfn.DAYS(clean_data[[#This Row],[Ship Date]],clean_data[[#This Row],[Order Date]])</f>
        <v>13</v>
      </c>
      <c r="L601" s="11">
        <v>40811</v>
      </c>
      <c r="M601" s="14">
        <v>5565</v>
      </c>
      <c r="N601" s="15">
        <v>668.27</v>
      </c>
      <c r="O601" s="15">
        <v>502.54</v>
      </c>
      <c r="P601" s="15">
        <v>3718922.55</v>
      </c>
      <c r="Q601" s="15">
        <v>2796635.1</v>
      </c>
      <c r="R601" s="15">
        <v>922287.45</v>
      </c>
      <c r="S601" s="54"/>
      <c r="T601" s="54"/>
      <c r="Z601" s="1"/>
      <c r="AA601" s="1"/>
      <c r="XFB601"/>
      <c r="XFC601"/>
    </row>
    <row r="602" spans="2:27 16382:16383" ht="21" customHeight="1">
      <c r="B602" s="1" t="s">
        <v>40</v>
      </c>
      <c r="C602" s="1" t="s">
        <v>127</v>
      </c>
      <c r="D602" s="1" t="s">
        <v>43</v>
      </c>
      <c r="E602" s="1" t="s">
        <v>21</v>
      </c>
      <c r="F602" s="1" t="s">
        <v>227</v>
      </c>
      <c r="G602" s="9">
        <v>42120</v>
      </c>
      <c r="H602" s="2" t="s">
        <v>239</v>
      </c>
      <c r="I602" s="1">
        <v>2015</v>
      </c>
      <c r="J602" s="1">
        <v>782656419</v>
      </c>
      <c r="K602" s="1">
        <f>_xlfn.DAYS(clean_data[[#This Row],[Ship Date]],clean_data[[#This Row],[Order Date]])</f>
        <v>0</v>
      </c>
      <c r="L602" s="9">
        <v>42120</v>
      </c>
      <c r="M602" s="4">
        <v>4282</v>
      </c>
      <c r="N602" s="13">
        <v>651.21</v>
      </c>
      <c r="O602" s="13">
        <v>524.96</v>
      </c>
      <c r="P602" s="13">
        <v>2788481.22</v>
      </c>
      <c r="Q602" s="13">
        <v>2247878.7200000002</v>
      </c>
      <c r="R602" s="13">
        <v>540602.5</v>
      </c>
      <c r="S602" s="54"/>
      <c r="T602" s="54"/>
      <c r="Z602" s="1"/>
      <c r="AA602" s="1"/>
      <c r="XFB602"/>
      <c r="XFC602"/>
    </row>
    <row r="603" spans="2:27 16382:16383" ht="21" customHeight="1">
      <c r="B603" s="10" t="s">
        <v>23</v>
      </c>
      <c r="C603" s="10" t="s">
        <v>80</v>
      </c>
      <c r="D603" s="10" t="s">
        <v>43</v>
      </c>
      <c r="E603" s="10" t="s">
        <v>21</v>
      </c>
      <c r="F603" s="10" t="s">
        <v>235</v>
      </c>
      <c r="G603" s="11">
        <v>40876</v>
      </c>
      <c r="H603" s="12" t="s">
        <v>234</v>
      </c>
      <c r="I603" s="10">
        <v>2011</v>
      </c>
      <c r="J603" s="10">
        <v>445273578</v>
      </c>
      <c r="K603" s="10">
        <f>_xlfn.DAYS(clean_data[[#This Row],[Ship Date]],clean_data[[#This Row],[Order Date]])</f>
        <v>41</v>
      </c>
      <c r="L603" s="11">
        <v>40917</v>
      </c>
      <c r="M603" s="14">
        <v>5201</v>
      </c>
      <c r="N603" s="15">
        <v>651.21</v>
      </c>
      <c r="O603" s="15">
        <v>524.96</v>
      </c>
      <c r="P603" s="15">
        <v>3386943.21</v>
      </c>
      <c r="Q603" s="15">
        <v>2730316.96</v>
      </c>
      <c r="R603" s="15">
        <v>656626.25</v>
      </c>
      <c r="S603" s="54"/>
      <c r="T603" s="54"/>
      <c r="Z603" s="1"/>
      <c r="AA603" s="1"/>
      <c r="XFB603"/>
      <c r="XFC603"/>
    </row>
    <row r="604" spans="2:27 16382:16383" ht="21" customHeight="1">
      <c r="B604" s="1" t="s">
        <v>26</v>
      </c>
      <c r="C604" s="1" t="s">
        <v>81</v>
      </c>
      <c r="D604" s="1" t="s">
        <v>43</v>
      </c>
      <c r="E604" s="1" t="s">
        <v>17</v>
      </c>
      <c r="F604" s="1" t="s">
        <v>229</v>
      </c>
      <c r="G604" s="9">
        <v>42011</v>
      </c>
      <c r="H604" s="2" t="s">
        <v>240</v>
      </c>
      <c r="I604" s="1">
        <v>2015</v>
      </c>
      <c r="J604" s="1">
        <v>275281178</v>
      </c>
      <c r="K604" s="1">
        <f>_xlfn.DAYS(clean_data[[#This Row],[Ship Date]],clean_data[[#This Row],[Order Date]])</f>
        <v>38</v>
      </c>
      <c r="L604" s="9">
        <v>42049</v>
      </c>
      <c r="M604" s="4">
        <v>673</v>
      </c>
      <c r="N604" s="13">
        <v>651.21</v>
      </c>
      <c r="O604" s="13">
        <v>524.96</v>
      </c>
      <c r="P604" s="13">
        <v>438264.33</v>
      </c>
      <c r="Q604" s="13">
        <v>353298.08</v>
      </c>
      <c r="R604" s="13">
        <v>84966.25</v>
      </c>
      <c r="S604" s="54"/>
      <c r="T604" s="54"/>
      <c r="Z604" s="1"/>
      <c r="AA604" s="1"/>
      <c r="XFB604"/>
      <c r="XFC604"/>
    </row>
    <row r="605" spans="2:27 16382:16383" ht="21" customHeight="1">
      <c r="B605" s="10" t="s">
        <v>40</v>
      </c>
      <c r="C605" s="10" t="s">
        <v>113</v>
      </c>
      <c r="D605" s="10" t="s">
        <v>59</v>
      </c>
      <c r="E605" s="10" t="s">
        <v>17</v>
      </c>
      <c r="F605" s="10" t="s">
        <v>227</v>
      </c>
      <c r="G605" s="11">
        <v>41176</v>
      </c>
      <c r="H605" s="12" t="s">
        <v>231</v>
      </c>
      <c r="I605" s="10">
        <v>2012</v>
      </c>
      <c r="J605" s="10">
        <v>466478049</v>
      </c>
      <c r="K605" s="10">
        <f>_xlfn.DAYS(clean_data[[#This Row],[Ship Date]],clean_data[[#This Row],[Order Date]])</f>
        <v>35</v>
      </c>
      <c r="L605" s="11">
        <v>41211</v>
      </c>
      <c r="M605" s="14">
        <v>76</v>
      </c>
      <c r="N605" s="15">
        <v>9.33</v>
      </c>
      <c r="O605" s="15">
        <v>6.92</v>
      </c>
      <c r="P605" s="15">
        <v>709.08</v>
      </c>
      <c r="Q605" s="15">
        <v>525.91999999999996</v>
      </c>
      <c r="R605" s="15">
        <v>183.16</v>
      </c>
      <c r="S605" s="54"/>
      <c r="T605" s="54"/>
      <c r="Z605" s="1"/>
      <c r="AA605" s="1"/>
      <c r="XFB605"/>
      <c r="XFC605"/>
    </row>
    <row r="606" spans="2:27 16382:16383" ht="21" customHeight="1">
      <c r="B606" s="1" t="s">
        <v>31</v>
      </c>
      <c r="C606" s="1" t="s">
        <v>73</v>
      </c>
      <c r="D606" s="1" t="s">
        <v>50</v>
      </c>
      <c r="E606" s="1" t="s">
        <v>21</v>
      </c>
      <c r="F606" s="1" t="s">
        <v>235</v>
      </c>
      <c r="G606" s="9">
        <v>42712</v>
      </c>
      <c r="H606" s="2" t="s">
        <v>228</v>
      </c>
      <c r="I606" s="1">
        <v>2016</v>
      </c>
      <c r="J606" s="1">
        <v>832975518</v>
      </c>
      <c r="K606" s="1">
        <f>_xlfn.DAYS(clean_data[[#This Row],[Ship Date]],clean_data[[#This Row],[Order Date]])</f>
        <v>38</v>
      </c>
      <c r="L606" s="9">
        <v>42750</v>
      </c>
      <c r="M606" s="4">
        <v>4821</v>
      </c>
      <c r="N606" s="13">
        <v>421.89</v>
      </c>
      <c r="O606" s="13">
        <v>364.69</v>
      </c>
      <c r="P606" s="13">
        <v>2033931.69</v>
      </c>
      <c r="Q606" s="13">
        <v>1758170.49</v>
      </c>
      <c r="R606" s="13">
        <v>275761.2</v>
      </c>
      <c r="S606" s="54"/>
      <c r="T606" s="54"/>
      <c r="Z606" s="1"/>
      <c r="AA606" s="1"/>
      <c r="XFB606"/>
      <c r="XFC606"/>
    </row>
    <row r="607" spans="2:27 16382:16383" ht="21" customHeight="1">
      <c r="B607" s="10" t="s">
        <v>23</v>
      </c>
      <c r="C607" s="10" t="s">
        <v>218</v>
      </c>
      <c r="D607" s="10" t="s">
        <v>16</v>
      </c>
      <c r="E607" s="10" t="s">
        <v>17</v>
      </c>
      <c r="F607" s="10" t="s">
        <v>232</v>
      </c>
      <c r="G607" s="11">
        <v>41665</v>
      </c>
      <c r="H607" s="12" t="s">
        <v>240</v>
      </c>
      <c r="I607" s="10">
        <v>2014</v>
      </c>
      <c r="J607" s="10">
        <v>359197413</v>
      </c>
      <c r="K607" s="10">
        <f>_xlfn.DAYS(clean_data[[#This Row],[Ship Date]],clean_data[[#This Row],[Order Date]])</f>
        <v>41</v>
      </c>
      <c r="L607" s="11">
        <v>41706</v>
      </c>
      <c r="M607" s="14">
        <v>3352</v>
      </c>
      <c r="N607" s="15">
        <v>255.28</v>
      </c>
      <c r="O607" s="15">
        <v>159.41999999999999</v>
      </c>
      <c r="P607" s="15">
        <v>855698.56</v>
      </c>
      <c r="Q607" s="15">
        <v>534375.84</v>
      </c>
      <c r="R607" s="15">
        <v>321322.71999999997</v>
      </c>
      <c r="S607" s="54"/>
      <c r="T607" s="54"/>
      <c r="Z607" s="1"/>
      <c r="AA607" s="1"/>
      <c r="XFB607"/>
      <c r="XFC607"/>
    </row>
    <row r="608" spans="2:27 16382:16383" ht="21" customHeight="1">
      <c r="B608" s="1" t="s">
        <v>31</v>
      </c>
      <c r="C608" s="1" t="s">
        <v>99</v>
      </c>
      <c r="D608" s="1" t="s">
        <v>16</v>
      </c>
      <c r="E608" s="1" t="s">
        <v>17</v>
      </c>
      <c r="F608" s="1" t="s">
        <v>227</v>
      </c>
      <c r="G608" s="9">
        <v>41770</v>
      </c>
      <c r="H608" s="2" t="s">
        <v>233</v>
      </c>
      <c r="I608" s="1">
        <v>2014</v>
      </c>
      <c r="J608" s="1">
        <v>349880063</v>
      </c>
      <c r="K608" s="1">
        <f>_xlfn.DAYS(clean_data[[#This Row],[Ship Date]],clean_data[[#This Row],[Order Date]])</f>
        <v>1</v>
      </c>
      <c r="L608" s="9">
        <v>41771</v>
      </c>
      <c r="M608" s="4">
        <v>6141</v>
      </c>
      <c r="N608" s="13">
        <v>255.28</v>
      </c>
      <c r="O608" s="13">
        <v>159.41999999999999</v>
      </c>
      <c r="P608" s="13">
        <v>1567674.48</v>
      </c>
      <c r="Q608" s="13">
        <v>978998.22</v>
      </c>
      <c r="R608" s="13">
        <v>588676.26</v>
      </c>
      <c r="S608" s="54"/>
      <c r="T608" s="54"/>
      <c r="Z608" s="1"/>
      <c r="AA608" s="1"/>
      <c r="XFB608"/>
      <c r="XFC608"/>
    </row>
    <row r="609" spans="2:27 16382:16383" ht="21" customHeight="1">
      <c r="B609" s="10" t="s">
        <v>26</v>
      </c>
      <c r="C609" s="10" t="s">
        <v>194</v>
      </c>
      <c r="D609" s="10" t="s">
        <v>45</v>
      </c>
      <c r="E609" s="10" t="s">
        <v>17</v>
      </c>
      <c r="F609" s="10" t="s">
        <v>227</v>
      </c>
      <c r="G609" s="11">
        <v>40236</v>
      </c>
      <c r="H609" s="12" t="s">
        <v>242</v>
      </c>
      <c r="I609" s="10">
        <v>2010</v>
      </c>
      <c r="J609" s="10">
        <v>380072295</v>
      </c>
      <c r="K609" s="10">
        <f>_xlfn.DAYS(clean_data[[#This Row],[Ship Date]],clean_data[[#This Row],[Order Date]])</f>
        <v>16</v>
      </c>
      <c r="L609" s="11">
        <v>40252</v>
      </c>
      <c r="M609" s="14">
        <v>693</v>
      </c>
      <c r="N609" s="15">
        <v>437.2</v>
      </c>
      <c r="O609" s="15">
        <v>263.33</v>
      </c>
      <c r="P609" s="15">
        <v>302979.59999999998</v>
      </c>
      <c r="Q609" s="15">
        <v>182487.69</v>
      </c>
      <c r="R609" s="15">
        <v>120491.91</v>
      </c>
      <c r="S609" s="54"/>
      <c r="T609" s="54"/>
      <c r="Z609" s="1"/>
      <c r="AA609" s="1"/>
      <c r="XFB609"/>
      <c r="XFC609"/>
    </row>
    <row r="610" spans="2:27 16382:16383" ht="21" customHeight="1">
      <c r="B610" s="1" t="s">
        <v>31</v>
      </c>
      <c r="C610" s="1" t="s">
        <v>163</v>
      </c>
      <c r="D610" s="1" t="s">
        <v>79</v>
      </c>
      <c r="E610" s="1" t="s">
        <v>17</v>
      </c>
      <c r="F610" s="1" t="s">
        <v>229</v>
      </c>
      <c r="G610" s="9">
        <v>40192</v>
      </c>
      <c r="H610" s="2" t="s">
        <v>240</v>
      </c>
      <c r="I610" s="1">
        <v>2010</v>
      </c>
      <c r="J610" s="1">
        <v>545135438</v>
      </c>
      <c r="K610" s="1">
        <f>_xlfn.DAYS(clean_data[[#This Row],[Ship Date]],clean_data[[#This Row],[Order Date]])</f>
        <v>44</v>
      </c>
      <c r="L610" s="9">
        <v>40236</v>
      </c>
      <c r="M610" s="4">
        <v>6545</v>
      </c>
      <c r="N610" s="13">
        <v>668.27</v>
      </c>
      <c r="O610" s="13">
        <v>502.54</v>
      </c>
      <c r="P610" s="13">
        <v>4373827.1500000004</v>
      </c>
      <c r="Q610" s="13">
        <v>3289124.3</v>
      </c>
      <c r="R610" s="13">
        <v>1084702.8500000001</v>
      </c>
      <c r="S610" s="54"/>
      <c r="T610" s="54"/>
      <c r="Z610" s="1"/>
      <c r="AA610" s="1"/>
      <c r="XFB610"/>
      <c r="XFC610"/>
    </row>
    <row r="611" spans="2:27 16382:16383" ht="21" customHeight="1">
      <c r="B611" s="10" t="s">
        <v>31</v>
      </c>
      <c r="C611" s="10" t="s">
        <v>67</v>
      </c>
      <c r="D611" s="10" t="s">
        <v>16</v>
      </c>
      <c r="E611" s="10" t="s">
        <v>21</v>
      </c>
      <c r="F611" s="10" t="s">
        <v>229</v>
      </c>
      <c r="G611" s="11">
        <v>41007</v>
      </c>
      <c r="H611" s="12" t="s">
        <v>239</v>
      </c>
      <c r="I611" s="10">
        <v>2012</v>
      </c>
      <c r="J611" s="10">
        <v>110743319</v>
      </c>
      <c r="K611" s="10">
        <f>_xlfn.DAYS(clean_data[[#This Row],[Ship Date]],clean_data[[#This Row],[Order Date]])</f>
        <v>31</v>
      </c>
      <c r="L611" s="11">
        <v>41038</v>
      </c>
      <c r="M611" s="14">
        <v>264</v>
      </c>
      <c r="N611" s="15">
        <v>255.28</v>
      </c>
      <c r="O611" s="15">
        <v>159.41999999999999</v>
      </c>
      <c r="P611" s="15">
        <v>67393.919999999998</v>
      </c>
      <c r="Q611" s="15">
        <v>42086.879999999997</v>
      </c>
      <c r="R611" s="15">
        <v>25307.040000000001</v>
      </c>
      <c r="S611" s="54"/>
      <c r="T611" s="54"/>
      <c r="Z611" s="1"/>
      <c r="AA611" s="1"/>
      <c r="XFB611"/>
      <c r="XFC611"/>
    </row>
    <row r="612" spans="2:27 16382:16383" ht="21" customHeight="1">
      <c r="B612" s="1" t="s">
        <v>40</v>
      </c>
      <c r="C612" s="1" t="s">
        <v>244</v>
      </c>
      <c r="D612" s="1" t="s">
        <v>45</v>
      </c>
      <c r="E612" s="1" t="s">
        <v>21</v>
      </c>
      <c r="F612" s="1" t="s">
        <v>229</v>
      </c>
      <c r="G612" s="9">
        <v>42438</v>
      </c>
      <c r="H612" s="2" t="s">
        <v>236</v>
      </c>
      <c r="I612" s="1">
        <v>2016</v>
      </c>
      <c r="J612" s="1">
        <v>662882268</v>
      </c>
      <c r="K612" s="1">
        <f>_xlfn.DAYS(clean_data[[#This Row],[Ship Date]],clean_data[[#This Row],[Order Date]])</f>
        <v>39</v>
      </c>
      <c r="L612" s="9">
        <v>42477</v>
      </c>
      <c r="M612" s="4">
        <v>449</v>
      </c>
      <c r="N612" s="13">
        <v>437.2</v>
      </c>
      <c r="O612" s="13">
        <v>263.33</v>
      </c>
      <c r="P612" s="13">
        <v>196302.8</v>
      </c>
      <c r="Q612" s="13">
        <v>118235.17</v>
      </c>
      <c r="R612" s="13">
        <v>78067.63</v>
      </c>
      <c r="S612" s="54"/>
      <c r="T612" s="54"/>
      <c r="Z612" s="1"/>
      <c r="AA612" s="1"/>
      <c r="XFB612"/>
      <c r="XFC612"/>
    </row>
    <row r="613" spans="2:27 16382:16383" ht="21" customHeight="1">
      <c r="B613" s="10" t="s">
        <v>40</v>
      </c>
      <c r="C613" s="10" t="s">
        <v>65</v>
      </c>
      <c r="D613" s="10" t="s">
        <v>50</v>
      </c>
      <c r="E613" s="10" t="s">
        <v>21</v>
      </c>
      <c r="F613" s="10" t="s">
        <v>229</v>
      </c>
      <c r="G613" s="11">
        <v>40486</v>
      </c>
      <c r="H613" s="12" t="s">
        <v>234</v>
      </c>
      <c r="I613" s="10">
        <v>2010</v>
      </c>
      <c r="J613" s="10">
        <v>257851111</v>
      </c>
      <c r="K613" s="10">
        <f>_xlfn.DAYS(clean_data[[#This Row],[Ship Date]],clean_data[[#This Row],[Order Date]])</f>
        <v>16</v>
      </c>
      <c r="L613" s="11">
        <v>40502</v>
      </c>
      <c r="M613" s="14">
        <v>2729</v>
      </c>
      <c r="N613" s="15">
        <v>421.89</v>
      </c>
      <c r="O613" s="15">
        <v>364.69</v>
      </c>
      <c r="P613" s="15">
        <v>1151337.81</v>
      </c>
      <c r="Q613" s="15">
        <v>995239.01</v>
      </c>
      <c r="R613" s="15">
        <v>156098.79999999999</v>
      </c>
      <c r="S613" s="54"/>
      <c r="T613" s="54"/>
      <c r="Z613" s="1"/>
      <c r="AA613" s="1"/>
      <c r="XFB613"/>
      <c r="XFC613"/>
    </row>
    <row r="614" spans="2:27 16382:16383" ht="21" customHeight="1">
      <c r="B614" s="1" t="s">
        <v>40</v>
      </c>
      <c r="C614" s="1" t="s">
        <v>216</v>
      </c>
      <c r="D614" s="1" t="s">
        <v>16</v>
      </c>
      <c r="E614" s="1" t="s">
        <v>21</v>
      </c>
      <c r="F614" s="1" t="s">
        <v>227</v>
      </c>
      <c r="G614" s="9">
        <v>42600</v>
      </c>
      <c r="H614" s="2" t="s">
        <v>238</v>
      </c>
      <c r="I614" s="1">
        <v>2016</v>
      </c>
      <c r="J614" s="1">
        <v>172261178</v>
      </c>
      <c r="K614" s="1">
        <f>_xlfn.DAYS(clean_data[[#This Row],[Ship Date]],clean_data[[#This Row],[Order Date]])</f>
        <v>26</v>
      </c>
      <c r="L614" s="9">
        <v>42626</v>
      </c>
      <c r="M614" s="4">
        <v>4765</v>
      </c>
      <c r="N614" s="13">
        <v>255.28</v>
      </c>
      <c r="O614" s="13">
        <v>159.41999999999999</v>
      </c>
      <c r="P614" s="13">
        <v>1216409.2</v>
      </c>
      <c r="Q614" s="13">
        <v>759636.3</v>
      </c>
      <c r="R614" s="13">
        <v>456772.9</v>
      </c>
      <c r="S614" s="54"/>
      <c r="T614" s="54"/>
      <c r="Z614" s="1"/>
      <c r="AA614" s="1"/>
      <c r="XFB614"/>
      <c r="XFC614"/>
    </row>
    <row r="615" spans="2:27 16382:16383" ht="21" customHeight="1">
      <c r="B615" s="10" t="s">
        <v>23</v>
      </c>
      <c r="C615" s="10" t="s">
        <v>217</v>
      </c>
      <c r="D615" s="10" t="s">
        <v>33</v>
      </c>
      <c r="E615" s="10" t="s">
        <v>21</v>
      </c>
      <c r="F615" s="10" t="s">
        <v>232</v>
      </c>
      <c r="G615" s="11">
        <v>41408</v>
      </c>
      <c r="H615" s="12" t="s">
        <v>233</v>
      </c>
      <c r="I615" s="10">
        <v>2013</v>
      </c>
      <c r="J615" s="10">
        <v>853036296</v>
      </c>
      <c r="K615" s="10">
        <f>_xlfn.DAYS(clean_data[[#This Row],[Ship Date]],clean_data[[#This Row],[Order Date]])</f>
        <v>18</v>
      </c>
      <c r="L615" s="11">
        <v>41426</v>
      </c>
      <c r="M615" s="14">
        <v>1251</v>
      </c>
      <c r="N615" s="15">
        <v>81.73</v>
      </c>
      <c r="O615" s="15">
        <v>56.67</v>
      </c>
      <c r="P615" s="15">
        <v>102244.23</v>
      </c>
      <c r="Q615" s="15">
        <v>70894.17</v>
      </c>
      <c r="R615" s="15">
        <v>31350.06</v>
      </c>
      <c r="S615" s="54"/>
      <c r="T615" s="54"/>
      <c r="Z615" s="1"/>
      <c r="AA615" s="1"/>
      <c r="XFB615"/>
      <c r="XFC615"/>
    </row>
    <row r="616" spans="2:27 16382:16383" ht="21" customHeight="1">
      <c r="B616" s="1" t="s">
        <v>23</v>
      </c>
      <c r="C616" s="1" t="s">
        <v>74</v>
      </c>
      <c r="D616" s="1" t="s">
        <v>59</v>
      </c>
      <c r="E616" s="1" t="s">
        <v>21</v>
      </c>
      <c r="F616" s="1" t="s">
        <v>227</v>
      </c>
      <c r="G616" s="9">
        <v>40989</v>
      </c>
      <c r="H616" s="2" t="s">
        <v>236</v>
      </c>
      <c r="I616" s="1">
        <v>2012</v>
      </c>
      <c r="J616" s="1">
        <v>567412793</v>
      </c>
      <c r="K616" s="1">
        <f>_xlfn.DAYS(clean_data[[#This Row],[Ship Date]],clean_data[[#This Row],[Order Date]])</f>
        <v>6</v>
      </c>
      <c r="L616" s="9">
        <v>40995</v>
      </c>
      <c r="M616" s="4">
        <v>8910</v>
      </c>
      <c r="N616" s="13">
        <v>9.33</v>
      </c>
      <c r="O616" s="13">
        <v>6.92</v>
      </c>
      <c r="P616" s="13">
        <v>83130.3</v>
      </c>
      <c r="Q616" s="13">
        <v>61657.2</v>
      </c>
      <c r="R616" s="13">
        <v>21473.1</v>
      </c>
      <c r="S616" s="54"/>
      <c r="T616" s="54"/>
      <c r="Z616" s="1"/>
      <c r="AA616" s="1"/>
      <c r="XFB616"/>
      <c r="XFC616"/>
    </row>
    <row r="617" spans="2:27 16382:16383" ht="21" customHeight="1">
      <c r="B617" s="10" t="s">
        <v>53</v>
      </c>
      <c r="C617" s="10" t="s">
        <v>219</v>
      </c>
      <c r="D617" s="10" t="s">
        <v>36</v>
      </c>
      <c r="E617" s="10" t="s">
        <v>21</v>
      </c>
      <c r="F617" s="10" t="s">
        <v>235</v>
      </c>
      <c r="G617" s="11">
        <v>41665</v>
      </c>
      <c r="H617" s="12" t="s">
        <v>240</v>
      </c>
      <c r="I617" s="10">
        <v>2014</v>
      </c>
      <c r="J617" s="10">
        <v>352939498</v>
      </c>
      <c r="K617" s="10">
        <f>_xlfn.DAYS(clean_data[[#This Row],[Ship Date]],clean_data[[#This Row],[Order Date]])</f>
        <v>43</v>
      </c>
      <c r="L617" s="11">
        <v>41708</v>
      </c>
      <c r="M617" s="14">
        <v>1495</v>
      </c>
      <c r="N617" s="15">
        <v>109.28</v>
      </c>
      <c r="O617" s="15">
        <v>35.840000000000003</v>
      </c>
      <c r="P617" s="15">
        <v>163373.6</v>
      </c>
      <c r="Q617" s="15">
        <v>53580.800000000003</v>
      </c>
      <c r="R617" s="15">
        <v>109792.8</v>
      </c>
      <c r="S617" s="54"/>
      <c r="T617" s="54"/>
      <c r="Z617" s="1"/>
      <c r="AA617" s="1"/>
      <c r="XFB617"/>
      <c r="XFC617"/>
    </row>
    <row r="618" spans="2:27 16382:16383" ht="21" customHeight="1">
      <c r="B618" s="1" t="s">
        <v>40</v>
      </c>
      <c r="C618" s="1" t="s">
        <v>188</v>
      </c>
      <c r="D618" s="1" t="s">
        <v>36</v>
      </c>
      <c r="E618" s="1" t="s">
        <v>17</v>
      </c>
      <c r="F618" s="1" t="s">
        <v>227</v>
      </c>
      <c r="G618" s="9">
        <v>41378</v>
      </c>
      <c r="H618" s="2" t="s">
        <v>239</v>
      </c>
      <c r="I618" s="1">
        <v>2013</v>
      </c>
      <c r="J618" s="1">
        <v>867477738</v>
      </c>
      <c r="K618" s="1">
        <f>_xlfn.DAYS(clean_data[[#This Row],[Ship Date]],clean_data[[#This Row],[Order Date]])</f>
        <v>43</v>
      </c>
      <c r="L618" s="9">
        <v>41421</v>
      </c>
      <c r="M618" s="4">
        <v>4795</v>
      </c>
      <c r="N618" s="13">
        <v>109.28</v>
      </c>
      <c r="O618" s="13">
        <v>35.840000000000003</v>
      </c>
      <c r="P618" s="13">
        <v>523997.6</v>
      </c>
      <c r="Q618" s="13">
        <v>171852.79999999999</v>
      </c>
      <c r="R618" s="13">
        <v>352144.8</v>
      </c>
      <c r="S618" s="54"/>
      <c r="T618" s="54"/>
      <c r="Z618" s="1"/>
      <c r="AA618" s="1"/>
      <c r="XFB618"/>
      <c r="XFC618"/>
    </row>
    <row r="619" spans="2:27 16382:16383" ht="21" customHeight="1">
      <c r="B619" s="10" t="s">
        <v>23</v>
      </c>
      <c r="C619" s="10" t="s">
        <v>208</v>
      </c>
      <c r="D619" s="10" t="s">
        <v>45</v>
      </c>
      <c r="E619" s="10" t="s">
        <v>21</v>
      </c>
      <c r="F619" s="10" t="s">
        <v>235</v>
      </c>
      <c r="G619" s="11">
        <v>42609</v>
      </c>
      <c r="H619" s="12" t="s">
        <v>238</v>
      </c>
      <c r="I619" s="10">
        <v>2016</v>
      </c>
      <c r="J619" s="10">
        <v>139201343</v>
      </c>
      <c r="K619" s="10">
        <f>_xlfn.DAYS(clean_data[[#This Row],[Ship Date]],clean_data[[#This Row],[Order Date]])</f>
        <v>10</v>
      </c>
      <c r="L619" s="11">
        <v>42619</v>
      </c>
      <c r="M619" s="14">
        <v>1625</v>
      </c>
      <c r="N619" s="15">
        <v>437.2</v>
      </c>
      <c r="O619" s="15">
        <v>263.33</v>
      </c>
      <c r="P619" s="15">
        <v>710450</v>
      </c>
      <c r="Q619" s="15">
        <v>427911.25</v>
      </c>
      <c r="R619" s="15">
        <v>282538.75</v>
      </c>
      <c r="S619" s="54"/>
      <c r="T619" s="54"/>
      <c r="Z619" s="1"/>
      <c r="AA619" s="1"/>
      <c r="XFB619"/>
      <c r="XFC619"/>
    </row>
    <row r="620" spans="2:27 16382:16383" ht="21" customHeight="1">
      <c r="B620" s="1" t="s">
        <v>14</v>
      </c>
      <c r="C620" s="1" t="s">
        <v>19</v>
      </c>
      <c r="D620" s="1" t="s">
        <v>59</v>
      </c>
      <c r="E620" s="1" t="s">
        <v>21</v>
      </c>
      <c r="F620" s="1" t="s">
        <v>229</v>
      </c>
      <c r="G620" s="9">
        <v>42696</v>
      </c>
      <c r="H620" s="2" t="s">
        <v>234</v>
      </c>
      <c r="I620" s="1">
        <v>2016</v>
      </c>
      <c r="J620" s="1">
        <v>316596639</v>
      </c>
      <c r="K620" s="1">
        <f>_xlfn.DAYS(clean_data[[#This Row],[Ship Date]],clean_data[[#This Row],[Order Date]])</f>
        <v>12</v>
      </c>
      <c r="L620" s="9">
        <v>42708</v>
      </c>
      <c r="M620" s="4">
        <v>6836</v>
      </c>
      <c r="N620" s="13">
        <v>9.33</v>
      </c>
      <c r="O620" s="13">
        <v>6.92</v>
      </c>
      <c r="P620" s="13">
        <v>63779.88</v>
      </c>
      <c r="Q620" s="13">
        <v>47305.120000000003</v>
      </c>
      <c r="R620" s="13">
        <v>16474.759999999998</v>
      </c>
      <c r="S620" s="54"/>
      <c r="T620" s="54"/>
      <c r="Z620" s="1"/>
      <c r="AA620" s="1"/>
      <c r="XFB620"/>
      <c r="XFC620"/>
    </row>
    <row r="621" spans="2:27 16382:16383" ht="21" customHeight="1">
      <c r="B621" s="10" t="s">
        <v>40</v>
      </c>
      <c r="C621" s="10" t="s">
        <v>86</v>
      </c>
      <c r="D621" s="10" t="s">
        <v>25</v>
      </c>
      <c r="E621" s="10" t="s">
        <v>17</v>
      </c>
      <c r="F621" s="10" t="s">
        <v>235</v>
      </c>
      <c r="G621" s="11">
        <v>40749</v>
      </c>
      <c r="H621" s="12" t="s">
        <v>230</v>
      </c>
      <c r="I621" s="10">
        <v>2011</v>
      </c>
      <c r="J621" s="10">
        <v>918462455</v>
      </c>
      <c r="K621" s="10">
        <f>_xlfn.DAYS(clean_data[[#This Row],[Ship Date]],clean_data[[#This Row],[Order Date]])</f>
        <v>3</v>
      </c>
      <c r="L621" s="11">
        <v>40752</v>
      </c>
      <c r="M621" s="14">
        <v>2305</v>
      </c>
      <c r="N621" s="15">
        <v>47.45</v>
      </c>
      <c r="O621" s="15">
        <v>31.79</v>
      </c>
      <c r="P621" s="15">
        <v>109372.25</v>
      </c>
      <c r="Q621" s="15">
        <v>73275.95</v>
      </c>
      <c r="R621" s="15">
        <v>36096.300000000003</v>
      </c>
      <c r="S621" s="54"/>
      <c r="T621" s="54"/>
      <c r="Z621" s="1"/>
      <c r="AA621" s="1"/>
      <c r="XFB621"/>
      <c r="XFC621"/>
    </row>
    <row r="622" spans="2:27 16382:16383" ht="21" customHeight="1">
      <c r="B622" s="1" t="s">
        <v>23</v>
      </c>
      <c r="C622" s="1" t="s">
        <v>103</v>
      </c>
      <c r="D622" s="1" t="s">
        <v>45</v>
      </c>
      <c r="E622" s="1" t="s">
        <v>17</v>
      </c>
      <c r="F622" s="1" t="s">
        <v>229</v>
      </c>
      <c r="G622" s="9">
        <v>41799</v>
      </c>
      <c r="H622" s="2" t="s">
        <v>241</v>
      </c>
      <c r="I622" s="1">
        <v>2014</v>
      </c>
      <c r="J622" s="1">
        <v>183910119</v>
      </c>
      <c r="K622" s="1">
        <f>_xlfn.DAYS(clean_data[[#This Row],[Ship Date]],clean_data[[#This Row],[Order Date]])</f>
        <v>2</v>
      </c>
      <c r="L622" s="9">
        <v>41801</v>
      </c>
      <c r="M622" s="4">
        <v>1946</v>
      </c>
      <c r="N622" s="13">
        <v>437.2</v>
      </c>
      <c r="O622" s="13">
        <v>263.33</v>
      </c>
      <c r="P622" s="13">
        <v>850791.2</v>
      </c>
      <c r="Q622" s="13">
        <v>512440.18</v>
      </c>
      <c r="R622" s="13">
        <v>338351.02</v>
      </c>
      <c r="S622" s="54"/>
      <c r="T622" s="54"/>
      <c r="Z622" s="1"/>
      <c r="AA622" s="1"/>
      <c r="XFB622"/>
      <c r="XFC622"/>
    </row>
    <row r="623" spans="2:27 16382:16383" ht="21" customHeight="1">
      <c r="B623" s="10" t="s">
        <v>23</v>
      </c>
      <c r="C623" s="10" t="s">
        <v>70</v>
      </c>
      <c r="D623" s="10" t="s">
        <v>36</v>
      </c>
      <c r="E623" s="10" t="s">
        <v>17</v>
      </c>
      <c r="F623" s="10" t="s">
        <v>235</v>
      </c>
      <c r="G623" s="11">
        <v>41585</v>
      </c>
      <c r="H623" s="12" t="s">
        <v>234</v>
      </c>
      <c r="I623" s="10">
        <v>2013</v>
      </c>
      <c r="J623" s="10">
        <v>922363460</v>
      </c>
      <c r="K623" s="10">
        <f>_xlfn.DAYS(clean_data[[#This Row],[Ship Date]],clean_data[[#This Row],[Order Date]])</f>
        <v>16</v>
      </c>
      <c r="L623" s="11">
        <v>41601</v>
      </c>
      <c r="M623" s="14">
        <v>6700</v>
      </c>
      <c r="N623" s="15">
        <v>109.28</v>
      </c>
      <c r="O623" s="15">
        <v>35.840000000000003</v>
      </c>
      <c r="P623" s="15">
        <v>732176</v>
      </c>
      <c r="Q623" s="15">
        <v>240128</v>
      </c>
      <c r="R623" s="15">
        <v>492048</v>
      </c>
      <c r="S623" s="54"/>
      <c r="T623" s="54"/>
      <c r="Z623" s="1"/>
      <c r="AA623" s="1"/>
      <c r="XFB623"/>
      <c r="XFC623"/>
    </row>
    <row r="624" spans="2:27 16382:16383" ht="21" customHeight="1">
      <c r="B624" s="1" t="s">
        <v>14</v>
      </c>
      <c r="C624" s="1" t="s">
        <v>211</v>
      </c>
      <c r="D624" s="1" t="s">
        <v>79</v>
      </c>
      <c r="E624" s="1" t="s">
        <v>17</v>
      </c>
      <c r="F624" s="1" t="s">
        <v>227</v>
      </c>
      <c r="G624" s="9">
        <v>41767</v>
      </c>
      <c r="H624" s="2" t="s">
        <v>233</v>
      </c>
      <c r="I624" s="1">
        <v>2014</v>
      </c>
      <c r="J624" s="1">
        <v>163558804</v>
      </c>
      <c r="K624" s="1">
        <f>_xlfn.DAYS(clean_data[[#This Row],[Ship Date]],clean_data[[#This Row],[Order Date]])</f>
        <v>14</v>
      </c>
      <c r="L624" s="9">
        <v>41781</v>
      </c>
      <c r="M624" s="4">
        <v>9540</v>
      </c>
      <c r="N624" s="13">
        <v>668.27</v>
      </c>
      <c r="O624" s="13">
        <v>502.54</v>
      </c>
      <c r="P624" s="13">
        <v>6375295.7999999998</v>
      </c>
      <c r="Q624" s="13">
        <v>4794231.5999999996</v>
      </c>
      <c r="R624" s="13">
        <v>1581064.2</v>
      </c>
      <c r="S624" s="54"/>
      <c r="T624" s="54"/>
      <c r="Z624" s="1"/>
      <c r="AA624" s="1"/>
      <c r="XFB624"/>
      <c r="XFC624"/>
    </row>
    <row r="625" spans="2:27 16382:16383" ht="21" customHeight="1">
      <c r="B625" s="10" t="s">
        <v>40</v>
      </c>
      <c r="C625" s="10" t="s">
        <v>123</v>
      </c>
      <c r="D625" s="10" t="s">
        <v>59</v>
      </c>
      <c r="E625" s="10" t="s">
        <v>21</v>
      </c>
      <c r="F625" s="10" t="s">
        <v>232</v>
      </c>
      <c r="G625" s="11">
        <v>40244</v>
      </c>
      <c r="H625" s="12" t="s">
        <v>236</v>
      </c>
      <c r="I625" s="10">
        <v>2010</v>
      </c>
      <c r="J625" s="10">
        <v>407544982</v>
      </c>
      <c r="K625" s="10">
        <f>_xlfn.DAYS(clean_data[[#This Row],[Ship Date]],clean_data[[#This Row],[Order Date]])</f>
        <v>5</v>
      </c>
      <c r="L625" s="11">
        <v>40249</v>
      </c>
      <c r="M625" s="14">
        <v>472</v>
      </c>
      <c r="N625" s="15">
        <v>9.33</v>
      </c>
      <c r="O625" s="15">
        <v>6.92</v>
      </c>
      <c r="P625" s="15">
        <v>4403.76</v>
      </c>
      <c r="Q625" s="15">
        <v>3266.24</v>
      </c>
      <c r="R625" s="15">
        <v>1137.52</v>
      </c>
      <c r="S625" s="54"/>
      <c r="T625" s="54"/>
      <c r="Z625" s="1"/>
      <c r="AA625" s="1"/>
      <c r="XFB625"/>
      <c r="XFC625"/>
    </row>
    <row r="626" spans="2:27 16382:16383" ht="21" customHeight="1">
      <c r="B626" s="1" t="s">
        <v>31</v>
      </c>
      <c r="C626" s="1" t="s">
        <v>100</v>
      </c>
      <c r="D626" s="1" t="s">
        <v>50</v>
      </c>
      <c r="E626" s="1" t="s">
        <v>17</v>
      </c>
      <c r="F626" s="1" t="s">
        <v>235</v>
      </c>
      <c r="G626" s="9">
        <v>40838</v>
      </c>
      <c r="H626" s="2" t="s">
        <v>237</v>
      </c>
      <c r="I626" s="1">
        <v>2011</v>
      </c>
      <c r="J626" s="1">
        <v>174683320</v>
      </c>
      <c r="K626" s="1">
        <f>_xlfn.DAYS(clean_data[[#This Row],[Ship Date]],clean_data[[#This Row],[Order Date]])</f>
        <v>12</v>
      </c>
      <c r="L626" s="9">
        <v>40850</v>
      </c>
      <c r="M626" s="4">
        <v>1531</v>
      </c>
      <c r="N626" s="13">
        <v>421.89</v>
      </c>
      <c r="O626" s="13">
        <v>364.69</v>
      </c>
      <c r="P626" s="13">
        <v>645913.59</v>
      </c>
      <c r="Q626" s="13">
        <v>558340.39</v>
      </c>
      <c r="R626" s="13">
        <v>87573.2</v>
      </c>
      <c r="S626" s="54"/>
      <c r="T626" s="54"/>
      <c r="Z626" s="1"/>
      <c r="AA626" s="1"/>
      <c r="XFB626"/>
      <c r="XFC626"/>
    </row>
    <row r="627" spans="2:27 16382:16383" ht="21" customHeight="1">
      <c r="B627" s="10" t="s">
        <v>34</v>
      </c>
      <c r="C627" s="10" t="s">
        <v>182</v>
      </c>
      <c r="D627" s="10" t="s">
        <v>79</v>
      </c>
      <c r="E627" s="10" t="s">
        <v>21</v>
      </c>
      <c r="F627" s="10" t="s">
        <v>235</v>
      </c>
      <c r="G627" s="11">
        <v>40843</v>
      </c>
      <c r="H627" s="12" t="s">
        <v>237</v>
      </c>
      <c r="I627" s="10">
        <v>2011</v>
      </c>
      <c r="J627" s="10">
        <v>755647647</v>
      </c>
      <c r="K627" s="10">
        <f>_xlfn.DAYS(clean_data[[#This Row],[Ship Date]],clean_data[[#This Row],[Order Date]])</f>
        <v>43</v>
      </c>
      <c r="L627" s="11">
        <v>40886</v>
      </c>
      <c r="M627" s="14">
        <v>1786</v>
      </c>
      <c r="N627" s="15">
        <v>668.27</v>
      </c>
      <c r="O627" s="15">
        <v>502.54</v>
      </c>
      <c r="P627" s="15">
        <v>1193530.22</v>
      </c>
      <c r="Q627" s="15">
        <v>897536.44</v>
      </c>
      <c r="R627" s="15">
        <v>295993.78000000003</v>
      </c>
      <c r="S627" s="54"/>
      <c r="T627" s="54"/>
      <c r="Z627" s="1"/>
      <c r="AA627" s="1"/>
      <c r="XFB627"/>
      <c r="XFC627"/>
    </row>
    <row r="628" spans="2:27 16382:16383" ht="21" customHeight="1">
      <c r="B628" s="1" t="s">
        <v>40</v>
      </c>
      <c r="C628" s="1" t="s">
        <v>135</v>
      </c>
      <c r="D628" s="1" t="s">
        <v>50</v>
      </c>
      <c r="E628" s="1" t="s">
        <v>17</v>
      </c>
      <c r="F628" s="1" t="s">
        <v>235</v>
      </c>
      <c r="G628" s="9">
        <v>40709</v>
      </c>
      <c r="H628" s="2" t="s">
        <v>241</v>
      </c>
      <c r="I628" s="1">
        <v>2011</v>
      </c>
      <c r="J628" s="1">
        <v>361424291</v>
      </c>
      <c r="K628" s="1">
        <f>_xlfn.DAYS(clean_data[[#This Row],[Ship Date]],clean_data[[#This Row],[Order Date]])</f>
        <v>20</v>
      </c>
      <c r="L628" s="9">
        <v>40729</v>
      </c>
      <c r="M628" s="4">
        <v>2334</v>
      </c>
      <c r="N628" s="13">
        <v>421.89</v>
      </c>
      <c r="O628" s="13">
        <v>364.69</v>
      </c>
      <c r="P628" s="13">
        <v>984691.26</v>
      </c>
      <c r="Q628" s="13">
        <v>851186.46</v>
      </c>
      <c r="R628" s="13">
        <v>133504.79999999999</v>
      </c>
      <c r="S628" s="54"/>
      <c r="T628" s="54"/>
      <c r="Z628" s="1"/>
      <c r="AA628" s="1"/>
      <c r="XFB628"/>
      <c r="XFC628"/>
    </row>
    <row r="629" spans="2:27 16382:16383" ht="21" customHeight="1">
      <c r="B629" s="10" t="s">
        <v>40</v>
      </c>
      <c r="C629" s="10" t="s">
        <v>188</v>
      </c>
      <c r="D629" s="10" t="s">
        <v>16</v>
      </c>
      <c r="E629" s="10" t="s">
        <v>17</v>
      </c>
      <c r="F629" s="10" t="s">
        <v>235</v>
      </c>
      <c r="G629" s="11">
        <v>42657</v>
      </c>
      <c r="H629" s="12" t="s">
        <v>237</v>
      </c>
      <c r="I629" s="10">
        <v>2016</v>
      </c>
      <c r="J629" s="10">
        <v>873312079</v>
      </c>
      <c r="K629" s="10">
        <f>_xlfn.DAYS(clean_data[[#This Row],[Ship Date]],clean_data[[#This Row],[Order Date]])</f>
        <v>8</v>
      </c>
      <c r="L629" s="11">
        <v>42665</v>
      </c>
      <c r="M629" s="14">
        <v>1306</v>
      </c>
      <c r="N629" s="15">
        <v>255.28</v>
      </c>
      <c r="O629" s="15">
        <v>159.41999999999999</v>
      </c>
      <c r="P629" s="15">
        <v>333395.68</v>
      </c>
      <c r="Q629" s="15">
        <v>208202.52</v>
      </c>
      <c r="R629" s="15">
        <v>125193.16</v>
      </c>
      <c r="S629" s="54"/>
      <c r="T629" s="54"/>
      <c r="Z629" s="1"/>
      <c r="AA629" s="1"/>
      <c r="XFB629"/>
      <c r="XFC629"/>
    </row>
    <row r="630" spans="2:27 16382:16383" ht="21" customHeight="1">
      <c r="B630" s="1" t="s">
        <v>23</v>
      </c>
      <c r="C630" s="1" t="s">
        <v>51</v>
      </c>
      <c r="D630" s="1" t="s">
        <v>25</v>
      </c>
      <c r="E630" s="1" t="s">
        <v>21</v>
      </c>
      <c r="F630" s="1" t="s">
        <v>229</v>
      </c>
      <c r="G630" s="9">
        <v>41001</v>
      </c>
      <c r="H630" s="2" t="s">
        <v>239</v>
      </c>
      <c r="I630" s="1">
        <v>2012</v>
      </c>
      <c r="J630" s="1">
        <v>192922341</v>
      </c>
      <c r="K630" s="1">
        <f>_xlfn.DAYS(clean_data[[#This Row],[Ship Date]],clean_data[[#This Row],[Order Date]])</f>
        <v>29</v>
      </c>
      <c r="L630" s="9">
        <v>41030</v>
      </c>
      <c r="M630" s="4">
        <v>8863</v>
      </c>
      <c r="N630" s="13">
        <v>47.45</v>
      </c>
      <c r="O630" s="13">
        <v>31.79</v>
      </c>
      <c r="P630" s="13">
        <v>420549.35</v>
      </c>
      <c r="Q630" s="13">
        <v>281754.77</v>
      </c>
      <c r="R630" s="13">
        <v>138794.57999999999</v>
      </c>
      <c r="S630" s="54"/>
      <c r="T630" s="54"/>
      <c r="Z630" s="1"/>
      <c r="AA630" s="1"/>
      <c r="XFB630"/>
      <c r="XFC630"/>
    </row>
    <row r="631" spans="2:27 16382:16383" ht="21" customHeight="1">
      <c r="B631" s="10" t="s">
        <v>23</v>
      </c>
      <c r="C631" s="10" t="s">
        <v>125</v>
      </c>
      <c r="D631" s="10" t="s">
        <v>28</v>
      </c>
      <c r="E631" s="10" t="s">
        <v>17</v>
      </c>
      <c r="F631" s="10" t="s">
        <v>232</v>
      </c>
      <c r="G631" s="11">
        <v>42889</v>
      </c>
      <c r="H631" s="12" t="s">
        <v>241</v>
      </c>
      <c r="I631" s="10">
        <v>2017</v>
      </c>
      <c r="J631" s="10">
        <v>792178905</v>
      </c>
      <c r="K631" s="10">
        <f>_xlfn.DAYS(clean_data[[#This Row],[Ship Date]],clean_data[[#This Row],[Order Date]])</f>
        <v>48</v>
      </c>
      <c r="L631" s="11">
        <v>42937</v>
      </c>
      <c r="M631" s="14">
        <v>2197</v>
      </c>
      <c r="N631" s="15">
        <v>205.7</v>
      </c>
      <c r="O631" s="15">
        <v>117.11</v>
      </c>
      <c r="P631" s="15">
        <v>451922.9</v>
      </c>
      <c r="Q631" s="15">
        <v>257290.67</v>
      </c>
      <c r="R631" s="15">
        <v>194632.23</v>
      </c>
      <c r="S631" s="54"/>
      <c r="T631" s="54"/>
      <c r="Z631" s="1"/>
      <c r="AA631" s="1"/>
      <c r="XFB631"/>
      <c r="XFC631"/>
    </row>
    <row r="632" spans="2:27 16382:16383" ht="21" customHeight="1">
      <c r="B632" s="1" t="s">
        <v>40</v>
      </c>
      <c r="C632" s="1" t="s">
        <v>184</v>
      </c>
      <c r="D632" s="1" t="s">
        <v>16</v>
      </c>
      <c r="E632" s="1" t="s">
        <v>17</v>
      </c>
      <c r="F632" s="1" t="s">
        <v>229</v>
      </c>
      <c r="G632" s="9">
        <v>42028</v>
      </c>
      <c r="H632" s="2" t="s">
        <v>240</v>
      </c>
      <c r="I632" s="1">
        <v>2015</v>
      </c>
      <c r="J632" s="1">
        <v>263318097</v>
      </c>
      <c r="K632" s="1">
        <f>_xlfn.DAYS(clean_data[[#This Row],[Ship Date]],clean_data[[#This Row],[Order Date]])</f>
        <v>39</v>
      </c>
      <c r="L632" s="9">
        <v>42067</v>
      </c>
      <c r="M632" s="4">
        <v>531</v>
      </c>
      <c r="N632" s="13">
        <v>255.28</v>
      </c>
      <c r="O632" s="13">
        <v>159.41999999999999</v>
      </c>
      <c r="P632" s="13">
        <v>135553.68</v>
      </c>
      <c r="Q632" s="13">
        <v>84652.02</v>
      </c>
      <c r="R632" s="13">
        <v>50901.66</v>
      </c>
      <c r="S632" s="54"/>
      <c r="T632" s="54"/>
      <c r="Z632" s="1"/>
      <c r="AA632" s="1"/>
      <c r="XFB632"/>
      <c r="XFC632"/>
    </row>
    <row r="633" spans="2:27 16382:16383" ht="21" customHeight="1">
      <c r="B633" s="10" t="s">
        <v>40</v>
      </c>
      <c r="C633" s="10" t="s">
        <v>97</v>
      </c>
      <c r="D633" s="10" t="s">
        <v>43</v>
      </c>
      <c r="E633" s="10" t="s">
        <v>17</v>
      </c>
      <c r="F633" s="10" t="s">
        <v>235</v>
      </c>
      <c r="G633" s="11">
        <v>42197</v>
      </c>
      <c r="H633" s="12" t="s">
        <v>230</v>
      </c>
      <c r="I633" s="10">
        <v>2015</v>
      </c>
      <c r="J633" s="10">
        <v>768888747</v>
      </c>
      <c r="K633" s="10">
        <f>_xlfn.DAYS(clean_data[[#This Row],[Ship Date]],clean_data[[#This Row],[Order Date]])</f>
        <v>17</v>
      </c>
      <c r="L633" s="11">
        <v>42214</v>
      </c>
      <c r="M633" s="14">
        <v>122</v>
      </c>
      <c r="N633" s="15">
        <v>651.21</v>
      </c>
      <c r="O633" s="15">
        <v>524.96</v>
      </c>
      <c r="P633" s="15">
        <v>79447.62</v>
      </c>
      <c r="Q633" s="15">
        <v>64045.120000000003</v>
      </c>
      <c r="R633" s="15">
        <v>15402.5</v>
      </c>
      <c r="S633" s="54"/>
      <c r="T633" s="54"/>
      <c r="Z633" s="1"/>
      <c r="AA633" s="1"/>
      <c r="XFB633"/>
      <c r="XFC633"/>
    </row>
    <row r="634" spans="2:27 16382:16383" ht="21" customHeight="1">
      <c r="B634" s="1" t="s">
        <v>31</v>
      </c>
      <c r="C634" s="1" t="s">
        <v>42</v>
      </c>
      <c r="D634" s="1" t="s">
        <v>79</v>
      </c>
      <c r="E634" s="1" t="s">
        <v>21</v>
      </c>
      <c r="F634" s="1" t="s">
        <v>235</v>
      </c>
      <c r="G634" s="9">
        <v>42029</v>
      </c>
      <c r="H634" s="2" t="s">
        <v>240</v>
      </c>
      <c r="I634" s="1">
        <v>2015</v>
      </c>
      <c r="J634" s="1">
        <v>491752183</v>
      </c>
      <c r="K634" s="1">
        <f>_xlfn.DAYS(clean_data[[#This Row],[Ship Date]],clean_data[[#This Row],[Order Date]])</f>
        <v>12</v>
      </c>
      <c r="L634" s="9">
        <v>42041</v>
      </c>
      <c r="M634" s="4">
        <v>9254</v>
      </c>
      <c r="N634" s="13">
        <v>668.27</v>
      </c>
      <c r="O634" s="13">
        <v>502.54</v>
      </c>
      <c r="P634" s="13">
        <v>6184170.5800000001</v>
      </c>
      <c r="Q634" s="13">
        <v>4650505.16</v>
      </c>
      <c r="R634" s="13">
        <v>1533665.42</v>
      </c>
      <c r="S634" s="54"/>
      <c r="T634" s="54"/>
      <c r="Z634" s="1"/>
      <c r="AA634" s="1"/>
      <c r="XFB634"/>
      <c r="XFC634"/>
    </row>
    <row r="635" spans="2:27 16382:16383" ht="21" customHeight="1">
      <c r="B635" s="10" t="s">
        <v>31</v>
      </c>
      <c r="C635" s="10" t="s">
        <v>73</v>
      </c>
      <c r="D635" s="10" t="s">
        <v>59</v>
      </c>
      <c r="E635" s="10" t="s">
        <v>21</v>
      </c>
      <c r="F635" s="10" t="s">
        <v>235</v>
      </c>
      <c r="G635" s="11">
        <v>41932</v>
      </c>
      <c r="H635" s="12" t="s">
        <v>237</v>
      </c>
      <c r="I635" s="10">
        <v>2014</v>
      </c>
      <c r="J635" s="10">
        <v>385082232</v>
      </c>
      <c r="K635" s="10">
        <f>_xlfn.DAYS(clean_data[[#This Row],[Ship Date]],clean_data[[#This Row],[Order Date]])</f>
        <v>39</v>
      </c>
      <c r="L635" s="11">
        <v>41971</v>
      </c>
      <c r="M635" s="14">
        <v>3245</v>
      </c>
      <c r="N635" s="15">
        <v>9.33</v>
      </c>
      <c r="O635" s="15">
        <v>6.92</v>
      </c>
      <c r="P635" s="15">
        <v>30275.85</v>
      </c>
      <c r="Q635" s="15">
        <v>22455.4</v>
      </c>
      <c r="R635" s="15">
        <v>7820.45</v>
      </c>
      <c r="S635" s="54"/>
      <c r="T635" s="54"/>
      <c r="Z635" s="1"/>
      <c r="AA635" s="1"/>
      <c r="XFB635"/>
      <c r="XFC635"/>
    </row>
    <row r="636" spans="2:27 16382:16383" ht="21" customHeight="1">
      <c r="B636" s="1" t="s">
        <v>14</v>
      </c>
      <c r="C636" s="1" t="s">
        <v>211</v>
      </c>
      <c r="D636" s="1" t="s">
        <v>50</v>
      </c>
      <c r="E636" s="1" t="s">
        <v>21</v>
      </c>
      <c r="F636" s="1" t="s">
        <v>229</v>
      </c>
      <c r="G636" s="9">
        <v>42700</v>
      </c>
      <c r="H636" s="2" t="s">
        <v>234</v>
      </c>
      <c r="I636" s="1">
        <v>2016</v>
      </c>
      <c r="J636" s="1">
        <v>122365224</v>
      </c>
      <c r="K636" s="1">
        <f>_xlfn.DAYS(clean_data[[#This Row],[Ship Date]],clean_data[[#This Row],[Order Date]])</f>
        <v>26</v>
      </c>
      <c r="L636" s="9">
        <v>42726</v>
      </c>
      <c r="M636" s="4">
        <v>9444</v>
      </c>
      <c r="N636" s="13">
        <v>421.89</v>
      </c>
      <c r="O636" s="13">
        <v>364.69</v>
      </c>
      <c r="P636" s="13">
        <v>3984329.16</v>
      </c>
      <c r="Q636" s="13">
        <v>3444132.36</v>
      </c>
      <c r="R636" s="13">
        <v>540196.80000000005</v>
      </c>
      <c r="S636" s="54"/>
      <c r="T636" s="54"/>
      <c r="Z636" s="1"/>
      <c r="AA636" s="1"/>
      <c r="XFB636"/>
      <c r="XFC636"/>
    </row>
    <row r="637" spans="2:27 16382:16383" ht="21" customHeight="1">
      <c r="B637" s="10" t="s">
        <v>14</v>
      </c>
      <c r="C637" s="10" t="s">
        <v>115</v>
      </c>
      <c r="D637" s="10" t="s">
        <v>79</v>
      </c>
      <c r="E637" s="10" t="s">
        <v>17</v>
      </c>
      <c r="F637" s="10" t="s">
        <v>235</v>
      </c>
      <c r="G637" s="11">
        <v>41370</v>
      </c>
      <c r="H637" s="12" t="s">
        <v>239</v>
      </c>
      <c r="I637" s="10">
        <v>2013</v>
      </c>
      <c r="J637" s="10">
        <v>347399985</v>
      </c>
      <c r="K637" s="10">
        <f>_xlfn.DAYS(clean_data[[#This Row],[Ship Date]],clean_data[[#This Row],[Order Date]])</f>
        <v>43</v>
      </c>
      <c r="L637" s="11">
        <v>41413</v>
      </c>
      <c r="M637" s="14">
        <v>2231</v>
      </c>
      <c r="N637" s="15">
        <v>668.27</v>
      </c>
      <c r="O637" s="15">
        <v>502.54</v>
      </c>
      <c r="P637" s="15">
        <v>1490910.37</v>
      </c>
      <c r="Q637" s="15">
        <v>1121166.74</v>
      </c>
      <c r="R637" s="15">
        <v>369743.63</v>
      </c>
      <c r="S637" s="54"/>
      <c r="T637" s="54"/>
      <c r="Z637" s="1"/>
      <c r="AA637" s="1"/>
      <c r="XFB637"/>
      <c r="XFC637"/>
    </row>
    <row r="638" spans="2:27 16382:16383" ht="21" customHeight="1">
      <c r="B638" s="1" t="s">
        <v>23</v>
      </c>
      <c r="C638" s="1" t="s">
        <v>106</v>
      </c>
      <c r="D638" s="1" t="s">
        <v>25</v>
      </c>
      <c r="E638" s="1" t="s">
        <v>17</v>
      </c>
      <c r="F638" s="1" t="s">
        <v>227</v>
      </c>
      <c r="G638" s="9">
        <v>40897</v>
      </c>
      <c r="H638" s="2" t="s">
        <v>228</v>
      </c>
      <c r="I638" s="1">
        <v>2011</v>
      </c>
      <c r="J638" s="1">
        <v>424297845</v>
      </c>
      <c r="K638" s="1">
        <f>_xlfn.DAYS(clean_data[[#This Row],[Ship Date]],clean_data[[#This Row],[Order Date]])</f>
        <v>19</v>
      </c>
      <c r="L638" s="9">
        <v>40916</v>
      </c>
      <c r="M638" s="4">
        <v>8016</v>
      </c>
      <c r="N638" s="13">
        <v>47.45</v>
      </c>
      <c r="O638" s="13">
        <v>31.79</v>
      </c>
      <c r="P638" s="13">
        <v>380359.2</v>
      </c>
      <c r="Q638" s="13">
        <v>254828.64</v>
      </c>
      <c r="R638" s="13">
        <v>125530.56</v>
      </c>
      <c r="S638" s="54"/>
      <c r="T638" s="54"/>
      <c r="Z638" s="1"/>
      <c r="AA638" s="1"/>
      <c r="XFB638"/>
      <c r="XFC638"/>
    </row>
    <row r="639" spans="2:27 16382:16383" ht="21" customHeight="1">
      <c r="B639" s="10" t="s">
        <v>40</v>
      </c>
      <c r="C639" s="10" t="s">
        <v>214</v>
      </c>
      <c r="D639" s="10" t="s">
        <v>43</v>
      </c>
      <c r="E639" s="10" t="s">
        <v>21</v>
      </c>
      <c r="F639" s="10" t="s">
        <v>227</v>
      </c>
      <c r="G639" s="11">
        <v>40479</v>
      </c>
      <c r="H639" s="12" t="s">
        <v>237</v>
      </c>
      <c r="I639" s="10">
        <v>2010</v>
      </c>
      <c r="J639" s="10">
        <v>687482631</v>
      </c>
      <c r="K639" s="10">
        <f>_xlfn.DAYS(clean_data[[#This Row],[Ship Date]],clean_data[[#This Row],[Order Date]])</f>
        <v>24</v>
      </c>
      <c r="L639" s="11">
        <v>40503</v>
      </c>
      <c r="M639" s="14">
        <v>243</v>
      </c>
      <c r="N639" s="15">
        <v>651.21</v>
      </c>
      <c r="O639" s="15">
        <v>524.96</v>
      </c>
      <c r="P639" s="15">
        <v>158244.03</v>
      </c>
      <c r="Q639" s="15">
        <v>127565.28</v>
      </c>
      <c r="R639" s="15">
        <v>30678.75</v>
      </c>
      <c r="S639" s="54"/>
      <c r="T639" s="54"/>
      <c r="Z639" s="1"/>
      <c r="AA639" s="1"/>
      <c r="XFB639"/>
      <c r="XFC639"/>
    </row>
    <row r="640" spans="2:27 16382:16383" ht="21" customHeight="1">
      <c r="B640" s="1" t="s">
        <v>34</v>
      </c>
      <c r="C640" s="1" t="s">
        <v>95</v>
      </c>
      <c r="D640" s="1" t="s">
        <v>45</v>
      </c>
      <c r="E640" s="1" t="s">
        <v>21</v>
      </c>
      <c r="F640" s="1" t="s">
        <v>235</v>
      </c>
      <c r="G640" s="9">
        <v>42466</v>
      </c>
      <c r="H640" s="2" t="s">
        <v>239</v>
      </c>
      <c r="I640" s="1">
        <v>2016</v>
      </c>
      <c r="J640" s="1">
        <v>191690671</v>
      </c>
      <c r="K640" s="1">
        <f>_xlfn.DAYS(clean_data[[#This Row],[Ship Date]],clean_data[[#This Row],[Order Date]])</f>
        <v>42</v>
      </c>
      <c r="L640" s="9">
        <v>42508</v>
      </c>
      <c r="M640" s="4">
        <v>4384</v>
      </c>
      <c r="N640" s="13">
        <v>437.2</v>
      </c>
      <c r="O640" s="13">
        <v>263.33</v>
      </c>
      <c r="P640" s="13">
        <v>1916684.8</v>
      </c>
      <c r="Q640" s="13">
        <v>1154438.72</v>
      </c>
      <c r="R640" s="13">
        <v>762246.08</v>
      </c>
      <c r="S640" s="54"/>
      <c r="T640" s="54"/>
      <c r="Z640" s="1"/>
      <c r="AA640" s="1"/>
      <c r="XFB640"/>
      <c r="XFC640"/>
    </row>
    <row r="641" spans="2:27 16382:16383" ht="21" customHeight="1">
      <c r="B641" s="10" t="s">
        <v>34</v>
      </c>
      <c r="C641" s="10" t="s">
        <v>215</v>
      </c>
      <c r="D641" s="10" t="s">
        <v>28</v>
      </c>
      <c r="E641" s="10" t="s">
        <v>17</v>
      </c>
      <c r="F641" s="10" t="s">
        <v>229</v>
      </c>
      <c r="G641" s="11">
        <v>42683</v>
      </c>
      <c r="H641" s="12" t="s">
        <v>234</v>
      </c>
      <c r="I641" s="10">
        <v>2016</v>
      </c>
      <c r="J641" s="10">
        <v>761970794</v>
      </c>
      <c r="K641" s="10">
        <f>_xlfn.DAYS(clean_data[[#This Row],[Ship Date]],clean_data[[#This Row],[Order Date]])</f>
        <v>41</v>
      </c>
      <c r="L641" s="11">
        <v>42724</v>
      </c>
      <c r="M641" s="14">
        <v>2945</v>
      </c>
      <c r="N641" s="15">
        <v>205.7</v>
      </c>
      <c r="O641" s="15">
        <v>117.11</v>
      </c>
      <c r="P641" s="15">
        <v>605786.5</v>
      </c>
      <c r="Q641" s="15">
        <v>344888.95</v>
      </c>
      <c r="R641" s="15">
        <v>260897.55</v>
      </c>
      <c r="S641" s="54"/>
      <c r="T641" s="54"/>
      <c r="Z641" s="1"/>
      <c r="AA641" s="1"/>
      <c r="XFB641"/>
      <c r="XFC641"/>
    </row>
    <row r="642" spans="2:27 16382:16383" ht="21" customHeight="1">
      <c r="B642" s="1" t="s">
        <v>23</v>
      </c>
      <c r="C642" s="1" t="s">
        <v>208</v>
      </c>
      <c r="D642" s="1" t="s">
        <v>16</v>
      </c>
      <c r="E642" s="1" t="s">
        <v>17</v>
      </c>
      <c r="F642" s="1" t="s">
        <v>235</v>
      </c>
      <c r="G642" s="9">
        <v>42878</v>
      </c>
      <c r="H642" s="2" t="s">
        <v>233</v>
      </c>
      <c r="I642" s="1">
        <v>2017</v>
      </c>
      <c r="J642" s="1">
        <v>243684327</v>
      </c>
      <c r="K642" s="1">
        <f>_xlfn.DAYS(clean_data[[#This Row],[Ship Date]],clean_data[[#This Row],[Order Date]])</f>
        <v>7</v>
      </c>
      <c r="L642" s="9">
        <v>42885</v>
      </c>
      <c r="M642" s="4">
        <v>462</v>
      </c>
      <c r="N642" s="13">
        <v>255.28</v>
      </c>
      <c r="O642" s="13">
        <v>159.41999999999999</v>
      </c>
      <c r="P642" s="13">
        <v>117939.36</v>
      </c>
      <c r="Q642" s="13">
        <v>73652.039999999994</v>
      </c>
      <c r="R642" s="13">
        <v>44287.32</v>
      </c>
      <c r="S642" s="54"/>
      <c r="T642" s="54"/>
      <c r="Z642" s="1"/>
      <c r="AA642" s="1"/>
      <c r="XFB642"/>
      <c r="XFC642"/>
    </row>
    <row r="643" spans="2:27 16382:16383" ht="21" customHeight="1">
      <c r="B643" s="10" t="s">
        <v>23</v>
      </c>
      <c r="C643" s="10" t="s">
        <v>83</v>
      </c>
      <c r="D643" s="10" t="s">
        <v>36</v>
      </c>
      <c r="E643" s="10" t="s">
        <v>21</v>
      </c>
      <c r="F643" s="10" t="s">
        <v>227</v>
      </c>
      <c r="G643" s="11">
        <v>41036</v>
      </c>
      <c r="H643" s="12" t="s">
        <v>233</v>
      </c>
      <c r="I643" s="10">
        <v>2012</v>
      </c>
      <c r="J643" s="10">
        <v>152505099</v>
      </c>
      <c r="K643" s="10">
        <f>_xlfn.DAYS(clean_data[[#This Row],[Ship Date]],clean_data[[#This Row],[Order Date]])</f>
        <v>12</v>
      </c>
      <c r="L643" s="11">
        <v>41048</v>
      </c>
      <c r="M643" s="14">
        <v>8503</v>
      </c>
      <c r="N643" s="15">
        <v>109.28</v>
      </c>
      <c r="O643" s="15">
        <v>35.840000000000003</v>
      </c>
      <c r="P643" s="15">
        <v>929207.84</v>
      </c>
      <c r="Q643" s="15">
        <v>304747.52000000002</v>
      </c>
      <c r="R643" s="15">
        <v>624460.31999999995</v>
      </c>
      <c r="S643" s="54"/>
      <c r="T643" s="54"/>
      <c r="Z643" s="1"/>
      <c r="AA643" s="1"/>
      <c r="XFB643"/>
      <c r="XFC643"/>
    </row>
    <row r="644" spans="2:27 16382:16383" ht="21" customHeight="1">
      <c r="B644" s="1" t="s">
        <v>31</v>
      </c>
      <c r="C644" s="1" t="s">
        <v>73</v>
      </c>
      <c r="D644" s="1" t="s">
        <v>28</v>
      </c>
      <c r="E644" s="1" t="s">
        <v>17</v>
      </c>
      <c r="F644" s="1" t="s">
        <v>227</v>
      </c>
      <c r="G644" s="9">
        <v>41064</v>
      </c>
      <c r="H644" s="2" t="s">
        <v>241</v>
      </c>
      <c r="I644" s="1">
        <v>2012</v>
      </c>
      <c r="J644" s="1">
        <v>724419438</v>
      </c>
      <c r="K644" s="1">
        <f>_xlfn.DAYS(clean_data[[#This Row],[Ship Date]],clean_data[[#This Row],[Order Date]])</f>
        <v>42</v>
      </c>
      <c r="L644" s="9">
        <v>41106</v>
      </c>
      <c r="M644" s="4">
        <v>665</v>
      </c>
      <c r="N644" s="13">
        <v>205.7</v>
      </c>
      <c r="O644" s="13">
        <v>117.11</v>
      </c>
      <c r="P644" s="13">
        <v>136790.5</v>
      </c>
      <c r="Q644" s="13">
        <v>77878.149999999994</v>
      </c>
      <c r="R644" s="13">
        <v>58912.35</v>
      </c>
      <c r="S644" s="54"/>
      <c r="T644" s="54"/>
      <c r="Z644" s="1"/>
      <c r="AA644" s="1"/>
      <c r="XFB644"/>
      <c r="XFC644"/>
    </row>
    <row r="645" spans="2:27 16382:16383" ht="21" customHeight="1">
      <c r="B645" s="10" t="s">
        <v>26</v>
      </c>
      <c r="C645" s="10" t="s">
        <v>203</v>
      </c>
      <c r="D645" s="10" t="s">
        <v>79</v>
      </c>
      <c r="E645" s="10" t="s">
        <v>21</v>
      </c>
      <c r="F645" s="10" t="s">
        <v>227</v>
      </c>
      <c r="G645" s="11">
        <v>40345</v>
      </c>
      <c r="H645" s="12" t="s">
        <v>241</v>
      </c>
      <c r="I645" s="10">
        <v>2010</v>
      </c>
      <c r="J645" s="10">
        <v>465726172</v>
      </c>
      <c r="K645" s="10">
        <f>_xlfn.DAYS(clean_data[[#This Row],[Ship Date]],clean_data[[#This Row],[Order Date]])</f>
        <v>20</v>
      </c>
      <c r="L645" s="11">
        <v>40365</v>
      </c>
      <c r="M645" s="14">
        <v>7579</v>
      </c>
      <c r="N645" s="15">
        <v>668.27</v>
      </c>
      <c r="O645" s="15">
        <v>502.54</v>
      </c>
      <c r="P645" s="15">
        <v>5064818.33</v>
      </c>
      <c r="Q645" s="15">
        <v>3808750.66</v>
      </c>
      <c r="R645" s="15">
        <v>1256067.67</v>
      </c>
      <c r="S645" s="54"/>
      <c r="T645" s="54"/>
      <c r="Z645" s="1"/>
      <c r="AA645" s="1"/>
      <c r="XFB645"/>
      <c r="XFC645"/>
    </row>
    <row r="646" spans="2:27 16382:16383" ht="21" customHeight="1">
      <c r="B646" s="1" t="s">
        <v>23</v>
      </c>
      <c r="C646" s="1" t="s">
        <v>218</v>
      </c>
      <c r="D646" s="1" t="s">
        <v>16</v>
      </c>
      <c r="E646" s="1" t="s">
        <v>17</v>
      </c>
      <c r="F646" s="1" t="s">
        <v>232</v>
      </c>
      <c r="G646" s="9">
        <v>42179</v>
      </c>
      <c r="H646" s="2" t="s">
        <v>241</v>
      </c>
      <c r="I646" s="1">
        <v>2015</v>
      </c>
      <c r="J646" s="1">
        <v>203036630</v>
      </c>
      <c r="K646" s="1">
        <f>_xlfn.DAYS(clean_data[[#This Row],[Ship Date]],clean_data[[#This Row],[Order Date]])</f>
        <v>34</v>
      </c>
      <c r="L646" s="9">
        <v>42213</v>
      </c>
      <c r="M646" s="4">
        <v>1905</v>
      </c>
      <c r="N646" s="13">
        <v>255.28</v>
      </c>
      <c r="O646" s="13">
        <v>159.41999999999999</v>
      </c>
      <c r="P646" s="13">
        <v>486308.4</v>
      </c>
      <c r="Q646" s="13">
        <v>303695.09999999998</v>
      </c>
      <c r="R646" s="13">
        <v>182613.3</v>
      </c>
      <c r="S646" s="54"/>
      <c r="T646" s="54"/>
      <c r="Z646" s="1"/>
      <c r="AA646" s="1"/>
      <c r="XFB646"/>
      <c r="XFC646"/>
    </row>
    <row r="647" spans="2:27 16382:16383" ht="21" customHeight="1">
      <c r="B647" s="10" t="s">
        <v>40</v>
      </c>
      <c r="C647" s="10" t="s">
        <v>166</v>
      </c>
      <c r="D647" s="10" t="s">
        <v>50</v>
      </c>
      <c r="E647" s="10" t="s">
        <v>17</v>
      </c>
      <c r="F647" s="10" t="s">
        <v>227</v>
      </c>
      <c r="G647" s="11">
        <v>40578</v>
      </c>
      <c r="H647" s="12" t="s">
        <v>242</v>
      </c>
      <c r="I647" s="10">
        <v>2011</v>
      </c>
      <c r="J647" s="10">
        <v>833274638</v>
      </c>
      <c r="K647" s="10">
        <f>_xlfn.DAYS(clean_data[[#This Row],[Ship Date]],clean_data[[#This Row],[Order Date]])</f>
        <v>9</v>
      </c>
      <c r="L647" s="11">
        <v>40587</v>
      </c>
      <c r="M647" s="14">
        <v>3337</v>
      </c>
      <c r="N647" s="15">
        <v>421.89</v>
      </c>
      <c r="O647" s="15">
        <v>364.69</v>
      </c>
      <c r="P647" s="15">
        <v>1407846.93</v>
      </c>
      <c r="Q647" s="15">
        <v>1216970.53</v>
      </c>
      <c r="R647" s="15">
        <v>190876.4</v>
      </c>
      <c r="S647" s="54"/>
      <c r="T647" s="54"/>
      <c r="Z647" s="1"/>
      <c r="AA647" s="1"/>
      <c r="XFB647"/>
      <c r="XFC647"/>
    </row>
    <row r="648" spans="2:27 16382:16383" ht="21" customHeight="1">
      <c r="B648" s="1" t="s">
        <v>40</v>
      </c>
      <c r="C648" s="1" t="s">
        <v>205</v>
      </c>
      <c r="D648" s="1" t="s">
        <v>79</v>
      </c>
      <c r="E648" s="1" t="s">
        <v>21</v>
      </c>
      <c r="F648" s="1" t="s">
        <v>235</v>
      </c>
      <c r="G648" s="9">
        <v>41004</v>
      </c>
      <c r="H648" s="2" t="s">
        <v>239</v>
      </c>
      <c r="I648" s="1">
        <v>2012</v>
      </c>
      <c r="J648" s="1">
        <v>173676526</v>
      </c>
      <c r="K648" s="1">
        <f>_xlfn.DAYS(clean_data[[#This Row],[Ship Date]],clean_data[[#This Row],[Order Date]])</f>
        <v>35</v>
      </c>
      <c r="L648" s="9">
        <v>41039</v>
      </c>
      <c r="M648" s="4">
        <v>3598</v>
      </c>
      <c r="N648" s="13">
        <v>668.27</v>
      </c>
      <c r="O648" s="13">
        <v>502.54</v>
      </c>
      <c r="P648" s="13">
        <v>2404435.46</v>
      </c>
      <c r="Q648" s="13">
        <v>1808138.92</v>
      </c>
      <c r="R648" s="13">
        <v>596296.54</v>
      </c>
      <c r="S648" s="54"/>
      <c r="T648" s="54"/>
      <c r="Z648" s="1"/>
      <c r="AA648" s="1"/>
      <c r="XFB648"/>
      <c r="XFC648"/>
    </row>
    <row r="649" spans="2:27 16382:16383" ht="21" customHeight="1">
      <c r="B649" s="10" t="s">
        <v>23</v>
      </c>
      <c r="C649" s="10" t="s">
        <v>103</v>
      </c>
      <c r="D649" s="10" t="s">
        <v>20</v>
      </c>
      <c r="E649" s="10" t="s">
        <v>21</v>
      </c>
      <c r="F649" s="10" t="s">
        <v>229</v>
      </c>
      <c r="G649" s="11">
        <v>42394</v>
      </c>
      <c r="H649" s="12" t="s">
        <v>240</v>
      </c>
      <c r="I649" s="10">
        <v>2016</v>
      </c>
      <c r="J649" s="10">
        <v>611791121</v>
      </c>
      <c r="K649" s="10">
        <f>_xlfn.DAYS(clean_data[[#This Row],[Ship Date]],clean_data[[#This Row],[Order Date]])</f>
        <v>38</v>
      </c>
      <c r="L649" s="11">
        <v>42432</v>
      </c>
      <c r="M649" s="14">
        <v>1443</v>
      </c>
      <c r="N649" s="15">
        <v>152.58000000000001</v>
      </c>
      <c r="O649" s="15">
        <v>97.44</v>
      </c>
      <c r="P649" s="15">
        <v>220172.94</v>
      </c>
      <c r="Q649" s="15">
        <v>140605.92000000001</v>
      </c>
      <c r="R649" s="15">
        <v>79567.02</v>
      </c>
      <c r="S649" s="54"/>
      <c r="T649" s="54"/>
      <c r="Z649" s="1"/>
      <c r="AA649" s="1"/>
      <c r="XFB649"/>
      <c r="XFC649"/>
    </row>
    <row r="650" spans="2:27 16382:16383" ht="21" customHeight="1">
      <c r="B650" s="1" t="s">
        <v>40</v>
      </c>
      <c r="C650" s="1" t="s">
        <v>135</v>
      </c>
      <c r="D650" s="1" t="s">
        <v>45</v>
      </c>
      <c r="E650" s="1" t="s">
        <v>21</v>
      </c>
      <c r="F650" s="1" t="s">
        <v>229</v>
      </c>
      <c r="G650" s="9">
        <v>41309</v>
      </c>
      <c r="H650" s="2" t="s">
        <v>242</v>
      </c>
      <c r="I650" s="1">
        <v>2013</v>
      </c>
      <c r="J650" s="1">
        <v>555479753</v>
      </c>
      <c r="K650" s="1">
        <f>_xlfn.DAYS(clean_data[[#This Row],[Ship Date]],clean_data[[#This Row],[Order Date]])</f>
        <v>8</v>
      </c>
      <c r="L650" s="9">
        <v>41317</v>
      </c>
      <c r="M650" s="4">
        <v>7658</v>
      </c>
      <c r="N650" s="13">
        <v>437.2</v>
      </c>
      <c r="O650" s="13">
        <v>263.33</v>
      </c>
      <c r="P650" s="13">
        <v>3348077.6</v>
      </c>
      <c r="Q650" s="13">
        <v>2016581.14</v>
      </c>
      <c r="R650" s="13">
        <v>1331496.46</v>
      </c>
      <c r="S650" s="54"/>
      <c r="T650" s="54"/>
      <c r="Z650" s="1"/>
      <c r="AA650" s="1"/>
      <c r="XFB650"/>
      <c r="XFC650"/>
    </row>
    <row r="651" spans="2:27 16382:16383" ht="21" customHeight="1">
      <c r="B651" s="10" t="s">
        <v>40</v>
      </c>
      <c r="C651" s="10" t="s">
        <v>216</v>
      </c>
      <c r="D651" s="10" t="s">
        <v>25</v>
      </c>
      <c r="E651" s="10" t="s">
        <v>21</v>
      </c>
      <c r="F651" s="10" t="s">
        <v>235</v>
      </c>
      <c r="G651" s="11">
        <v>41612</v>
      </c>
      <c r="H651" s="12" t="s">
        <v>228</v>
      </c>
      <c r="I651" s="10">
        <v>2013</v>
      </c>
      <c r="J651" s="10">
        <v>282916247</v>
      </c>
      <c r="K651" s="10">
        <f>_xlfn.DAYS(clean_data[[#This Row],[Ship Date]],clean_data[[#This Row],[Order Date]])</f>
        <v>25</v>
      </c>
      <c r="L651" s="11">
        <v>41637</v>
      </c>
      <c r="M651" s="14">
        <v>59</v>
      </c>
      <c r="N651" s="15">
        <v>47.45</v>
      </c>
      <c r="O651" s="15">
        <v>31.79</v>
      </c>
      <c r="P651" s="15">
        <v>2799.55</v>
      </c>
      <c r="Q651" s="15">
        <v>1875.61</v>
      </c>
      <c r="R651" s="15">
        <v>923.94</v>
      </c>
      <c r="S651" s="54"/>
      <c r="T651" s="54"/>
      <c r="Z651" s="1"/>
      <c r="AA651" s="1"/>
      <c r="XFB651"/>
      <c r="XFC651"/>
    </row>
    <row r="652" spans="2:27 16382:16383" ht="21" customHeight="1">
      <c r="B652" s="1" t="s">
        <v>34</v>
      </c>
      <c r="C652" s="1" t="s">
        <v>66</v>
      </c>
      <c r="D652" s="1" t="s">
        <v>28</v>
      </c>
      <c r="E652" s="1" t="s">
        <v>17</v>
      </c>
      <c r="F652" s="1" t="s">
        <v>229</v>
      </c>
      <c r="G652" s="9">
        <v>42024</v>
      </c>
      <c r="H652" s="2" t="s">
        <v>240</v>
      </c>
      <c r="I652" s="1">
        <v>2015</v>
      </c>
      <c r="J652" s="1">
        <v>592586934</v>
      </c>
      <c r="K652" s="1">
        <f>_xlfn.DAYS(clean_data[[#This Row],[Ship Date]],clean_data[[#This Row],[Order Date]])</f>
        <v>30</v>
      </c>
      <c r="L652" s="9">
        <v>42054</v>
      </c>
      <c r="M652" s="4">
        <v>8497</v>
      </c>
      <c r="N652" s="13">
        <v>205.7</v>
      </c>
      <c r="O652" s="13">
        <v>117.11</v>
      </c>
      <c r="P652" s="13">
        <v>1747832.9</v>
      </c>
      <c r="Q652" s="13">
        <v>995083.67</v>
      </c>
      <c r="R652" s="13">
        <v>752749.23</v>
      </c>
      <c r="S652" s="54"/>
      <c r="T652" s="54"/>
      <c r="Z652" s="1"/>
      <c r="AA652" s="1"/>
      <c r="XFB652"/>
      <c r="XFC652"/>
    </row>
    <row r="653" spans="2:27 16382:16383" ht="21" customHeight="1">
      <c r="B653" s="10" t="s">
        <v>14</v>
      </c>
      <c r="C653" s="10" t="s">
        <v>185</v>
      </c>
      <c r="D653" s="10" t="s">
        <v>36</v>
      </c>
      <c r="E653" s="10" t="s">
        <v>17</v>
      </c>
      <c r="F653" s="10" t="s">
        <v>227</v>
      </c>
      <c r="G653" s="11">
        <v>40273</v>
      </c>
      <c r="H653" s="12" t="s">
        <v>239</v>
      </c>
      <c r="I653" s="10">
        <v>2010</v>
      </c>
      <c r="J653" s="10">
        <v>553290641</v>
      </c>
      <c r="K653" s="10">
        <f>_xlfn.DAYS(clean_data[[#This Row],[Ship Date]],clean_data[[#This Row],[Order Date]])</f>
        <v>2</v>
      </c>
      <c r="L653" s="11">
        <v>40275</v>
      </c>
      <c r="M653" s="14">
        <v>9851</v>
      </c>
      <c r="N653" s="15">
        <v>109.28</v>
      </c>
      <c r="O653" s="15">
        <v>35.840000000000003</v>
      </c>
      <c r="P653" s="15">
        <v>1076517.28</v>
      </c>
      <c r="Q653" s="15">
        <v>353059.84000000003</v>
      </c>
      <c r="R653" s="15">
        <v>723457.44</v>
      </c>
      <c r="S653" s="54"/>
      <c r="T653" s="54"/>
      <c r="Z653" s="1"/>
      <c r="AA653" s="1"/>
      <c r="XFB653"/>
      <c r="XFC653"/>
    </row>
    <row r="654" spans="2:27 16382:16383" ht="21" customHeight="1">
      <c r="B654" s="1" t="s">
        <v>26</v>
      </c>
      <c r="C654" s="1" t="s">
        <v>186</v>
      </c>
      <c r="D654" s="1" t="s">
        <v>36</v>
      </c>
      <c r="E654" s="1" t="s">
        <v>17</v>
      </c>
      <c r="F654" s="1" t="s">
        <v>229</v>
      </c>
      <c r="G654" s="9">
        <v>42772</v>
      </c>
      <c r="H654" s="2" t="s">
        <v>242</v>
      </c>
      <c r="I654" s="1">
        <v>2017</v>
      </c>
      <c r="J654" s="1">
        <v>654138696</v>
      </c>
      <c r="K654" s="1">
        <f>_xlfn.DAYS(clean_data[[#This Row],[Ship Date]],clean_data[[#This Row],[Order Date]])</f>
        <v>38</v>
      </c>
      <c r="L654" s="9">
        <v>42810</v>
      </c>
      <c r="M654" s="4">
        <v>3031</v>
      </c>
      <c r="N654" s="13">
        <v>109.28</v>
      </c>
      <c r="O654" s="13">
        <v>35.840000000000003</v>
      </c>
      <c r="P654" s="13">
        <v>331227.68</v>
      </c>
      <c r="Q654" s="13">
        <v>108631.03999999999</v>
      </c>
      <c r="R654" s="13">
        <v>222596.64</v>
      </c>
      <c r="S654" s="54"/>
      <c r="T654" s="54"/>
      <c r="Z654" s="1"/>
      <c r="AA654" s="1"/>
      <c r="XFB654"/>
      <c r="XFC654"/>
    </row>
    <row r="655" spans="2:27 16382:16383" ht="21" customHeight="1">
      <c r="B655" s="10" t="s">
        <v>23</v>
      </c>
      <c r="C655" s="10" t="s">
        <v>83</v>
      </c>
      <c r="D655" s="10" t="s">
        <v>28</v>
      </c>
      <c r="E655" s="10" t="s">
        <v>21</v>
      </c>
      <c r="F655" s="10" t="s">
        <v>229</v>
      </c>
      <c r="G655" s="11">
        <v>41112</v>
      </c>
      <c r="H655" s="12" t="s">
        <v>230</v>
      </c>
      <c r="I655" s="10">
        <v>2012</v>
      </c>
      <c r="J655" s="10">
        <v>554554927</v>
      </c>
      <c r="K655" s="10">
        <f>_xlfn.DAYS(clean_data[[#This Row],[Ship Date]],clean_data[[#This Row],[Order Date]])</f>
        <v>15</v>
      </c>
      <c r="L655" s="11">
        <v>41127</v>
      </c>
      <c r="M655" s="14">
        <v>3981</v>
      </c>
      <c r="N655" s="15">
        <v>205.7</v>
      </c>
      <c r="O655" s="15">
        <v>117.11</v>
      </c>
      <c r="P655" s="15">
        <v>818891.7</v>
      </c>
      <c r="Q655" s="15">
        <v>466214.91</v>
      </c>
      <c r="R655" s="15">
        <v>352676.79</v>
      </c>
      <c r="S655" s="54"/>
      <c r="T655" s="54"/>
      <c r="Z655" s="1"/>
      <c r="AA655" s="1"/>
      <c r="XFB655"/>
      <c r="XFC655"/>
    </row>
    <row r="656" spans="2:27 16382:16383" ht="21" customHeight="1">
      <c r="B656" s="1" t="s">
        <v>23</v>
      </c>
      <c r="C656" s="1" t="s">
        <v>38</v>
      </c>
      <c r="D656" s="1" t="s">
        <v>43</v>
      </c>
      <c r="E656" s="1" t="s">
        <v>21</v>
      </c>
      <c r="F656" s="1" t="s">
        <v>235</v>
      </c>
      <c r="G656" s="9">
        <v>41101</v>
      </c>
      <c r="H656" s="2" t="s">
        <v>230</v>
      </c>
      <c r="I656" s="1">
        <v>2012</v>
      </c>
      <c r="J656" s="1">
        <v>434275662</v>
      </c>
      <c r="K656" s="1">
        <f>_xlfn.DAYS(clean_data[[#This Row],[Ship Date]],clean_data[[#This Row],[Order Date]])</f>
        <v>33</v>
      </c>
      <c r="L656" s="9">
        <v>41134</v>
      </c>
      <c r="M656" s="4">
        <v>674</v>
      </c>
      <c r="N656" s="13">
        <v>651.21</v>
      </c>
      <c r="O656" s="13">
        <v>524.96</v>
      </c>
      <c r="P656" s="13">
        <v>438915.54</v>
      </c>
      <c r="Q656" s="13">
        <v>353823.04</v>
      </c>
      <c r="R656" s="13">
        <v>85092.5</v>
      </c>
      <c r="S656" s="54"/>
      <c r="T656" s="54"/>
      <c r="Z656" s="1"/>
      <c r="AA656" s="1"/>
      <c r="XFB656"/>
      <c r="XFC656"/>
    </row>
    <row r="657" spans="2:27 16382:16383" ht="21" customHeight="1">
      <c r="B657" s="10" t="s">
        <v>40</v>
      </c>
      <c r="C657" s="10" t="s">
        <v>97</v>
      </c>
      <c r="D657" s="10" t="s">
        <v>33</v>
      </c>
      <c r="E657" s="10" t="s">
        <v>17</v>
      </c>
      <c r="F657" s="10" t="s">
        <v>232</v>
      </c>
      <c r="G657" s="11">
        <v>42021</v>
      </c>
      <c r="H657" s="12" t="s">
        <v>240</v>
      </c>
      <c r="I657" s="10">
        <v>2015</v>
      </c>
      <c r="J657" s="10">
        <v>543349730</v>
      </c>
      <c r="K657" s="10">
        <f>_xlfn.DAYS(clean_data[[#This Row],[Ship Date]],clean_data[[#This Row],[Order Date]])</f>
        <v>21</v>
      </c>
      <c r="L657" s="11">
        <v>42042</v>
      </c>
      <c r="M657" s="14">
        <v>8115</v>
      </c>
      <c r="N657" s="15">
        <v>81.73</v>
      </c>
      <c r="O657" s="15">
        <v>56.67</v>
      </c>
      <c r="P657" s="15">
        <v>663238.94999999995</v>
      </c>
      <c r="Q657" s="15">
        <v>459877.05</v>
      </c>
      <c r="R657" s="15">
        <v>203361.9</v>
      </c>
      <c r="S657" s="54"/>
      <c r="T657" s="54"/>
      <c r="Z657" s="1"/>
      <c r="AA657" s="1"/>
      <c r="XFB657"/>
      <c r="XFC657"/>
    </row>
    <row r="658" spans="2:27 16382:16383" ht="21" customHeight="1">
      <c r="B658" s="1" t="s">
        <v>40</v>
      </c>
      <c r="C658" s="1" t="s">
        <v>205</v>
      </c>
      <c r="D658" s="1" t="s">
        <v>16</v>
      </c>
      <c r="E658" s="1" t="s">
        <v>21</v>
      </c>
      <c r="F658" s="1" t="s">
        <v>229</v>
      </c>
      <c r="G658" s="9">
        <v>40779</v>
      </c>
      <c r="H658" s="2" t="s">
        <v>238</v>
      </c>
      <c r="I658" s="1">
        <v>2011</v>
      </c>
      <c r="J658" s="1">
        <v>752138459</v>
      </c>
      <c r="K658" s="1">
        <f>_xlfn.DAYS(clean_data[[#This Row],[Ship Date]],clean_data[[#This Row],[Order Date]])</f>
        <v>29</v>
      </c>
      <c r="L658" s="9">
        <v>40808</v>
      </c>
      <c r="M658" s="4">
        <v>3339</v>
      </c>
      <c r="N658" s="13">
        <v>255.28</v>
      </c>
      <c r="O658" s="13">
        <v>159.41999999999999</v>
      </c>
      <c r="P658" s="13">
        <v>852379.92</v>
      </c>
      <c r="Q658" s="13">
        <v>532303.38</v>
      </c>
      <c r="R658" s="13">
        <v>320076.53999999998</v>
      </c>
      <c r="S658" s="54"/>
      <c r="T658" s="54"/>
      <c r="Z658" s="1"/>
      <c r="AA658" s="1"/>
      <c r="XFB658"/>
      <c r="XFC658"/>
    </row>
    <row r="659" spans="2:27 16382:16383" ht="21" customHeight="1">
      <c r="B659" s="10" t="s">
        <v>40</v>
      </c>
      <c r="C659" s="10" t="s">
        <v>135</v>
      </c>
      <c r="D659" s="10" t="s">
        <v>71</v>
      </c>
      <c r="E659" s="10" t="s">
        <v>17</v>
      </c>
      <c r="F659" s="10" t="s">
        <v>232</v>
      </c>
      <c r="G659" s="11">
        <v>41585</v>
      </c>
      <c r="H659" s="12" t="s">
        <v>234</v>
      </c>
      <c r="I659" s="10">
        <v>2013</v>
      </c>
      <c r="J659" s="10">
        <v>101315677</v>
      </c>
      <c r="K659" s="10">
        <f>_xlfn.DAYS(clean_data[[#This Row],[Ship Date]],clean_data[[#This Row],[Order Date]])</f>
        <v>40</v>
      </c>
      <c r="L659" s="11">
        <v>41625</v>
      </c>
      <c r="M659" s="14">
        <v>415</v>
      </c>
      <c r="N659" s="15">
        <v>154.06</v>
      </c>
      <c r="O659" s="15">
        <v>90.93</v>
      </c>
      <c r="P659" s="15">
        <v>63934.9</v>
      </c>
      <c r="Q659" s="15">
        <v>37735.949999999997</v>
      </c>
      <c r="R659" s="15">
        <v>26198.95</v>
      </c>
      <c r="S659" s="54"/>
      <c r="T659" s="54"/>
      <c r="Z659" s="1"/>
      <c r="AA659" s="1"/>
      <c r="XFB659"/>
      <c r="XFC659"/>
    </row>
    <row r="660" spans="2:27 16382:16383" ht="21" customHeight="1">
      <c r="B660" s="1" t="s">
        <v>26</v>
      </c>
      <c r="C660" s="1" t="s">
        <v>30</v>
      </c>
      <c r="D660" s="1" t="s">
        <v>28</v>
      </c>
      <c r="E660" s="1" t="s">
        <v>17</v>
      </c>
      <c r="F660" s="1" t="s">
        <v>229</v>
      </c>
      <c r="G660" s="9">
        <v>40739</v>
      </c>
      <c r="H660" s="2" t="s">
        <v>230</v>
      </c>
      <c r="I660" s="1">
        <v>2011</v>
      </c>
      <c r="J660" s="1">
        <v>851867711</v>
      </c>
      <c r="K660" s="1">
        <f>_xlfn.DAYS(clean_data[[#This Row],[Ship Date]],clean_data[[#This Row],[Order Date]])</f>
        <v>2</v>
      </c>
      <c r="L660" s="9">
        <v>40741</v>
      </c>
      <c r="M660" s="4">
        <v>5441</v>
      </c>
      <c r="N660" s="13">
        <v>205.7</v>
      </c>
      <c r="O660" s="13">
        <v>117.11</v>
      </c>
      <c r="P660" s="13">
        <v>1119213.7</v>
      </c>
      <c r="Q660" s="13">
        <v>637195.51</v>
      </c>
      <c r="R660" s="13">
        <v>482018.19</v>
      </c>
      <c r="S660" s="54"/>
      <c r="T660" s="54"/>
      <c r="Z660" s="1"/>
      <c r="AA660" s="1"/>
      <c r="XFB660"/>
      <c r="XFC660"/>
    </row>
    <row r="661" spans="2:27 16382:16383" ht="21" customHeight="1">
      <c r="B661" s="10" t="s">
        <v>23</v>
      </c>
      <c r="C661" s="10" t="s">
        <v>187</v>
      </c>
      <c r="D661" s="10" t="s">
        <v>33</v>
      </c>
      <c r="E661" s="10" t="s">
        <v>21</v>
      </c>
      <c r="F661" s="10" t="s">
        <v>235</v>
      </c>
      <c r="G661" s="11">
        <v>41847</v>
      </c>
      <c r="H661" s="12" t="s">
        <v>230</v>
      </c>
      <c r="I661" s="10">
        <v>2014</v>
      </c>
      <c r="J661" s="10">
        <v>835093390</v>
      </c>
      <c r="K661" s="10">
        <f>_xlfn.DAYS(clean_data[[#This Row],[Ship Date]],clean_data[[#This Row],[Order Date]])</f>
        <v>2</v>
      </c>
      <c r="L661" s="11">
        <v>41849</v>
      </c>
      <c r="M661" s="14">
        <v>1547</v>
      </c>
      <c r="N661" s="15">
        <v>81.73</v>
      </c>
      <c r="O661" s="15">
        <v>56.67</v>
      </c>
      <c r="P661" s="15">
        <v>126436.31</v>
      </c>
      <c r="Q661" s="15">
        <v>87668.49</v>
      </c>
      <c r="R661" s="15">
        <v>38767.82</v>
      </c>
      <c r="S661" s="54"/>
      <c r="T661" s="54"/>
      <c r="Z661" s="1"/>
      <c r="AA661" s="1"/>
      <c r="XFB661"/>
      <c r="XFC661"/>
    </row>
    <row r="662" spans="2:27 16382:16383" ht="21" customHeight="1">
      <c r="B662" s="1" t="s">
        <v>26</v>
      </c>
      <c r="C662" s="1" t="s">
        <v>30</v>
      </c>
      <c r="D662" s="1" t="s">
        <v>28</v>
      </c>
      <c r="E662" s="1" t="s">
        <v>17</v>
      </c>
      <c r="F662" s="1" t="s">
        <v>232</v>
      </c>
      <c r="G662" s="9">
        <v>40602</v>
      </c>
      <c r="H662" s="2" t="s">
        <v>242</v>
      </c>
      <c r="I662" s="1">
        <v>2011</v>
      </c>
      <c r="J662" s="1">
        <v>202604043</v>
      </c>
      <c r="K662" s="1">
        <f>_xlfn.DAYS(clean_data[[#This Row],[Ship Date]],clean_data[[#This Row],[Order Date]])</f>
        <v>41</v>
      </c>
      <c r="L662" s="9">
        <v>40643</v>
      </c>
      <c r="M662" s="4">
        <v>3893</v>
      </c>
      <c r="N662" s="13">
        <v>205.7</v>
      </c>
      <c r="O662" s="13">
        <v>117.11</v>
      </c>
      <c r="P662" s="13">
        <v>800790.1</v>
      </c>
      <c r="Q662" s="13">
        <v>455909.23</v>
      </c>
      <c r="R662" s="13">
        <v>344880.87</v>
      </c>
      <c r="S662" s="54"/>
      <c r="T662" s="54"/>
      <c r="Z662" s="1"/>
      <c r="AA662" s="1"/>
      <c r="XFB662"/>
      <c r="XFC662"/>
    </row>
    <row r="663" spans="2:27 16382:16383" ht="21" customHeight="1">
      <c r="B663" s="10" t="s">
        <v>23</v>
      </c>
      <c r="C663" s="10" t="s">
        <v>196</v>
      </c>
      <c r="D663" s="10" t="s">
        <v>25</v>
      </c>
      <c r="E663" s="10" t="s">
        <v>17</v>
      </c>
      <c r="F663" s="10" t="s">
        <v>227</v>
      </c>
      <c r="G663" s="11">
        <v>42772</v>
      </c>
      <c r="H663" s="12" t="s">
        <v>242</v>
      </c>
      <c r="I663" s="10">
        <v>2017</v>
      </c>
      <c r="J663" s="10">
        <v>976323497</v>
      </c>
      <c r="K663" s="10">
        <f>_xlfn.DAYS(clean_data[[#This Row],[Ship Date]],clean_data[[#This Row],[Order Date]])</f>
        <v>4</v>
      </c>
      <c r="L663" s="11">
        <v>42776</v>
      </c>
      <c r="M663" s="14">
        <v>4674</v>
      </c>
      <c r="N663" s="15">
        <v>47.45</v>
      </c>
      <c r="O663" s="15">
        <v>31.79</v>
      </c>
      <c r="P663" s="15">
        <v>221781.3</v>
      </c>
      <c r="Q663" s="15">
        <v>148586.46</v>
      </c>
      <c r="R663" s="15">
        <v>73194.84</v>
      </c>
      <c r="S663" s="54"/>
      <c r="T663" s="54"/>
      <c r="Z663" s="1"/>
      <c r="AA663" s="1"/>
      <c r="XFB663"/>
      <c r="XFC663"/>
    </row>
    <row r="664" spans="2:27 16382:16383" ht="21" customHeight="1">
      <c r="B664" s="1" t="s">
        <v>40</v>
      </c>
      <c r="C664" s="1" t="s">
        <v>244</v>
      </c>
      <c r="D664" s="1" t="s">
        <v>45</v>
      </c>
      <c r="E664" s="1" t="s">
        <v>17</v>
      </c>
      <c r="F664" s="1" t="s">
        <v>229</v>
      </c>
      <c r="G664" s="9">
        <v>40681</v>
      </c>
      <c r="H664" s="2" t="s">
        <v>233</v>
      </c>
      <c r="I664" s="1">
        <v>2011</v>
      </c>
      <c r="J664" s="1">
        <v>298488080</v>
      </c>
      <c r="K664" s="1">
        <f>_xlfn.DAYS(clean_data[[#This Row],[Ship Date]],clean_data[[#This Row],[Order Date]])</f>
        <v>46</v>
      </c>
      <c r="L664" s="9">
        <v>40727</v>
      </c>
      <c r="M664" s="4">
        <v>8111</v>
      </c>
      <c r="N664" s="13">
        <v>437.2</v>
      </c>
      <c r="O664" s="13">
        <v>263.33</v>
      </c>
      <c r="P664" s="13">
        <v>3546129.2</v>
      </c>
      <c r="Q664" s="13">
        <v>2135869.63</v>
      </c>
      <c r="R664" s="13">
        <v>1410259.57</v>
      </c>
      <c r="S664" s="54"/>
      <c r="T664" s="54"/>
      <c r="Z664" s="1"/>
      <c r="AA664" s="1"/>
      <c r="XFB664"/>
      <c r="XFC664"/>
    </row>
    <row r="665" spans="2:27 16382:16383" ht="21" customHeight="1">
      <c r="B665" s="10" t="s">
        <v>40</v>
      </c>
      <c r="C665" s="10" t="s">
        <v>113</v>
      </c>
      <c r="D665" s="10" t="s">
        <v>25</v>
      </c>
      <c r="E665" s="10" t="s">
        <v>17</v>
      </c>
      <c r="F665" s="10" t="s">
        <v>227</v>
      </c>
      <c r="G665" s="11">
        <v>42256</v>
      </c>
      <c r="H665" s="12" t="s">
        <v>231</v>
      </c>
      <c r="I665" s="10">
        <v>2015</v>
      </c>
      <c r="J665" s="10">
        <v>781646621</v>
      </c>
      <c r="K665" s="10">
        <f>_xlfn.DAYS(clean_data[[#This Row],[Ship Date]],clean_data[[#This Row],[Order Date]])</f>
        <v>3</v>
      </c>
      <c r="L665" s="11">
        <v>42259</v>
      </c>
      <c r="M665" s="14">
        <v>5460</v>
      </c>
      <c r="N665" s="15">
        <v>47.45</v>
      </c>
      <c r="O665" s="15">
        <v>31.79</v>
      </c>
      <c r="P665" s="15">
        <v>259077</v>
      </c>
      <c r="Q665" s="15">
        <v>173573.4</v>
      </c>
      <c r="R665" s="15">
        <v>85503.6</v>
      </c>
      <c r="S665" s="54"/>
      <c r="T665" s="54"/>
      <c r="Z665" s="1"/>
      <c r="AA665" s="1"/>
      <c r="XFB665"/>
      <c r="XFC665"/>
    </row>
    <row r="666" spans="2:27 16382:16383" ht="21" customHeight="1">
      <c r="B666" s="1" t="s">
        <v>53</v>
      </c>
      <c r="C666" s="1" t="s">
        <v>142</v>
      </c>
      <c r="D666" s="1" t="s">
        <v>59</v>
      </c>
      <c r="E666" s="1" t="s">
        <v>17</v>
      </c>
      <c r="F666" s="1" t="s">
        <v>227</v>
      </c>
      <c r="G666" s="9">
        <v>41982</v>
      </c>
      <c r="H666" s="2" t="s">
        <v>228</v>
      </c>
      <c r="I666" s="1">
        <v>2014</v>
      </c>
      <c r="J666" s="1">
        <v>158660447</v>
      </c>
      <c r="K666" s="1">
        <f>_xlfn.DAYS(clean_data[[#This Row],[Ship Date]],clean_data[[#This Row],[Order Date]])</f>
        <v>31</v>
      </c>
      <c r="L666" s="9">
        <v>42013</v>
      </c>
      <c r="M666" s="4">
        <v>7</v>
      </c>
      <c r="N666" s="13">
        <v>9.33</v>
      </c>
      <c r="O666" s="13">
        <v>6.92</v>
      </c>
      <c r="P666" s="13">
        <v>65.31</v>
      </c>
      <c r="Q666" s="13">
        <v>48.44</v>
      </c>
      <c r="R666" s="13">
        <v>16.87</v>
      </c>
      <c r="S666" s="54"/>
      <c r="T666" s="54"/>
      <c r="Z666" s="1"/>
      <c r="AA666" s="1"/>
      <c r="XFB666"/>
      <c r="XFC666"/>
    </row>
    <row r="667" spans="2:27 16382:16383" ht="21" customHeight="1">
      <c r="B667" s="10" t="s">
        <v>23</v>
      </c>
      <c r="C667" s="10" t="s">
        <v>155</v>
      </c>
      <c r="D667" s="10" t="s">
        <v>25</v>
      </c>
      <c r="E667" s="10" t="s">
        <v>17</v>
      </c>
      <c r="F667" s="10" t="s">
        <v>235</v>
      </c>
      <c r="G667" s="11">
        <v>41648</v>
      </c>
      <c r="H667" s="12" t="s">
        <v>240</v>
      </c>
      <c r="I667" s="10">
        <v>2014</v>
      </c>
      <c r="J667" s="10">
        <v>732703387</v>
      </c>
      <c r="K667" s="10">
        <f>_xlfn.DAYS(clean_data[[#This Row],[Ship Date]],clean_data[[#This Row],[Order Date]])</f>
        <v>19</v>
      </c>
      <c r="L667" s="11">
        <v>41667</v>
      </c>
      <c r="M667" s="14">
        <v>2069</v>
      </c>
      <c r="N667" s="15">
        <v>47.45</v>
      </c>
      <c r="O667" s="15">
        <v>31.79</v>
      </c>
      <c r="P667" s="15">
        <v>98174.05</v>
      </c>
      <c r="Q667" s="15">
        <v>65773.509999999995</v>
      </c>
      <c r="R667" s="15">
        <v>32400.54</v>
      </c>
      <c r="S667" s="54"/>
      <c r="T667" s="54"/>
      <c r="Z667" s="1"/>
      <c r="AA667" s="1"/>
      <c r="XFB667"/>
      <c r="XFC667"/>
    </row>
    <row r="668" spans="2:27 16382:16383" ht="21" customHeight="1">
      <c r="B668" s="1" t="s">
        <v>40</v>
      </c>
      <c r="C668" s="1" t="s">
        <v>91</v>
      </c>
      <c r="D668" s="1" t="s">
        <v>25</v>
      </c>
      <c r="E668" s="1" t="s">
        <v>21</v>
      </c>
      <c r="F668" s="1" t="s">
        <v>235</v>
      </c>
      <c r="G668" s="9">
        <v>40667</v>
      </c>
      <c r="H668" s="2" t="s">
        <v>233</v>
      </c>
      <c r="I668" s="1">
        <v>2011</v>
      </c>
      <c r="J668" s="1">
        <v>827261769</v>
      </c>
      <c r="K668" s="1">
        <f>_xlfn.DAYS(clean_data[[#This Row],[Ship Date]],clean_data[[#This Row],[Order Date]])</f>
        <v>22</v>
      </c>
      <c r="L668" s="9">
        <v>40689</v>
      </c>
      <c r="M668" s="4">
        <v>3996</v>
      </c>
      <c r="N668" s="13">
        <v>47.45</v>
      </c>
      <c r="O668" s="13">
        <v>31.79</v>
      </c>
      <c r="P668" s="13">
        <v>189610.2</v>
      </c>
      <c r="Q668" s="13">
        <v>127032.84</v>
      </c>
      <c r="R668" s="13">
        <v>62577.36</v>
      </c>
      <c r="S668" s="54"/>
      <c r="T668" s="54"/>
      <c r="Z668" s="1"/>
      <c r="AA668" s="1"/>
      <c r="XFB668"/>
      <c r="XFC668"/>
    </row>
    <row r="669" spans="2:27 16382:16383" ht="21" customHeight="1">
      <c r="B669" s="10" t="s">
        <v>14</v>
      </c>
      <c r="C669" s="10" t="s">
        <v>246</v>
      </c>
      <c r="D669" s="10" t="s">
        <v>25</v>
      </c>
      <c r="E669" s="10" t="s">
        <v>17</v>
      </c>
      <c r="F669" s="10" t="s">
        <v>229</v>
      </c>
      <c r="G669" s="11">
        <v>40224</v>
      </c>
      <c r="H669" s="12" t="s">
        <v>242</v>
      </c>
      <c r="I669" s="10">
        <v>2010</v>
      </c>
      <c r="J669" s="10">
        <v>636134421</v>
      </c>
      <c r="K669" s="10">
        <f>_xlfn.DAYS(clean_data[[#This Row],[Ship Date]],clean_data[[#This Row],[Order Date]])</f>
        <v>33</v>
      </c>
      <c r="L669" s="11">
        <v>40257</v>
      </c>
      <c r="M669" s="14">
        <v>5166</v>
      </c>
      <c r="N669" s="15">
        <v>47.45</v>
      </c>
      <c r="O669" s="15">
        <v>31.79</v>
      </c>
      <c r="P669" s="15">
        <v>245126.7</v>
      </c>
      <c r="Q669" s="15">
        <v>164227.14000000001</v>
      </c>
      <c r="R669" s="15">
        <v>80899.56</v>
      </c>
      <c r="S669" s="54"/>
      <c r="T669" s="54"/>
      <c r="Z669" s="1"/>
      <c r="AA669" s="1"/>
      <c r="XFB669"/>
      <c r="XFC669"/>
    </row>
    <row r="670" spans="2:27 16382:16383" ht="21" customHeight="1">
      <c r="B670" s="1" t="s">
        <v>23</v>
      </c>
      <c r="C670" s="1" t="s">
        <v>119</v>
      </c>
      <c r="D670" s="1" t="s">
        <v>79</v>
      </c>
      <c r="E670" s="1" t="s">
        <v>17</v>
      </c>
      <c r="F670" s="1" t="s">
        <v>229</v>
      </c>
      <c r="G670" s="9">
        <v>41892</v>
      </c>
      <c r="H670" s="2" t="s">
        <v>231</v>
      </c>
      <c r="I670" s="1">
        <v>2014</v>
      </c>
      <c r="J670" s="1">
        <v>873432672</v>
      </c>
      <c r="K670" s="1">
        <f>_xlfn.DAYS(clean_data[[#This Row],[Ship Date]],clean_data[[#This Row],[Order Date]])</f>
        <v>7</v>
      </c>
      <c r="L670" s="9">
        <v>41899</v>
      </c>
      <c r="M670" s="4">
        <v>6992</v>
      </c>
      <c r="N670" s="13">
        <v>668.27</v>
      </c>
      <c r="O670" s="13">
        <v>502.54</v>
      </c>
      <c r="P670" s="13">
        <v>4672543.84</v>
      </c>
      <c r="Q670" s="13">
        <v>3513759.68</v>
      </c>
      <c r="R670" s="13">
        <v>1158784.1599999999</v>
      </c>
      <c r="S670" s="54"/>
      <c r="T670" s="54"/>
      <c r="Z670" s="1"/>
      <c r="AA670" s="1"/>
      <c r="XFB670"/>
      <c r="XFC670"/>
    </row>
    <row r="671" spans="2:27 16382:16383" ht="21" customHeight="1">
      <c r="B671" s="10" t="s">
        <v>23</v>
      </c>
      <c r="C671" s="10" t="s">
        <v>106</v>
      </c>
      <c r="D671" s="10" t="s">
        <v>36</v>
      </c>
      <c r="E671" s="10" t="s">
        <v>17</v>
      </c>
      <c r="F671" s="10" t="s">
        <v>229</v>
      </c>
      <c r="G671" s="11">
        <v>40719</v>
      </c>
      <c r="H671" s="12" t="s">
        <v>241</v>
      </c>
      <c r="I671" s="10">
        <v>2011</v>
      </c>
      <c r="J671" s="10">
        <v>523580348</v>
      </c>
      <c r="K671" s="10">
        <f>_xlfn.DAYS(clean_data[[#This Row],[Ship Date]],clean_data[[#This Row],[Order Date]])</f>
        <v>40</v>
      </c>
      <c r="L671" s="11">
        <v>40759</v>
      </c>
      <c r="M671" s="14">
        <v>7915</v>
      </c>
      <c r="N671" s="15">
        <v>109.28</v>
      </c>
      <c r="O671" s="15">
        <v>35.840000000000003</v>
      </c>
      <c r="P671" s="15">
        <v>864951.2</v>
      </c>
      <c r="Q671" s="15">
        <v>283673.59999999998</v>
      </c>
      <c r="R671" s="15">
        <v>581277.6</v>
      </c>
      <c r="S671" s="54"/>
      <c r="T671" s="54"/>
      <c r="Z671" s="1"/>
      <c r="AA671" s="1"/>
      <c r="XFB671"/>
      <c r="XFC671"/>
    </row>
    <row r="672" spans="2:27 16382:16383" ht="21" customHeight="1">
      <c r="B672" s="1" t="s">
        <v>14</v>
      </c>
      <c r="C672" s="1" t="s">
        <v>220</v>
      </c>
      <c r="D672" s="1" t="s">
        <v>33</v>
      </c>
      <c r="E672" s="1" t="s">
        <v>17</v>
      </c>
      <c r="F672" s="1" t="s">
        <v>235</v>
      </c>
      <c r="G672" s="9">
        <v>40438</v>
      </c>
      <c r="H672" s="2" t="s">
        <v>231</v>
      </c>
      <c r="I672" s="1">
        <v>2010</v>
      </c>
      <c r="J672" s="1">
        <v>891313779</v>
      </c>
      <c r="K672" s="1">
        <f>_xlfn.DAYS(clean_data[[#This Row],[Ship Date]],clean_data[[#This Row],[Order Date]])</f>
        <v>38</v>
      </c>
      <c r="L672" s="9">
        <v>40476</v>
      </c>
      <c r="M672" s="4">
        <v>8409</v>
      </c>
      <c r="N672" s="13">
        <v>81.73</v>
      </c>
      <c r="O672" s="13">
        <v>56.67</v>
      </c>
      <c r="P672" s="13">
        <v>687267.57</v>
      </c>
      <c r="Q672" s="13">
        <v>476538.03</v>
      </c>
      <c r="R672" s="13">
        <v>210729.54</v>
      </c>
      <c r="S672" s="54"/>
      <c r="T672" s="54"/>
      <c r="Z672" s="1"/>
      <c r="AA672" s="1"/>
      <c r="XFB672"/>
      <c r="XFC672"/>
    </row>
    <row r="673" spans="2:27 16382:16383" ht="21" customHeight="1">
      <c r="B673" s="10" t="s">
        <v>26</v>
      </c>
      <c r="C673" s="10" t="s">
        <v>81</v>
      </c>
      <c r="D673" s="10" t="s">
        <v>36</v>
      </c>
      <c r="E673" s="10" t="s">
        <v>21</v>
      </c>
      <c r="F673" s="10" t="s">
        <v>227</v>
      </c>
      <c r="G673" s="11">
        <v>41024</v>
      </c>
      <c r="H673" s="12" t="s">
        <v>239</v>
      </c>
      <c r="I673" s="10">
        <v>2012</v>
      </c>
      <c r="J673" s="10">
        <v>651681792</v>
      </c>
      <c r="K673" s="10">
        <f>_xlfn.DAYS(clean_data[[#This Row],[Ship Date]],clean_data[[#This Row],[Order Date]])</f>
        <v>48</v>
      </c>
      <c r="L673" s="11">
        <v>41072</v>
      </c>
      <c r="M673" s="14">
        <v>5979</v>
      </c>
      <c r="N673" s="15">
        <v>109.28</v>
      </c>
      <c r="O673" s="15">
        <v>35.840000000000003</v>
      </c>
      <c r="P673" s="15">
        <v>653385.12</v>
      </c>
      <c r="Q673" s="15">
        <v>214287.35999999999</v>
      </c>
      <c r="R673" s="15">
        <v>439097.76</v>
      </c>
      <c r="S673" s="54"/>
      <c r="T673" s="54"/>
      <c r="Z673" s="1"/>
      <c r="AA673" s="1"/>
      <c r="XFB673"/>
      <c r="XFC673"/>
    </row>
    <row r="674" spans="2:27 16382:16383" ht="21" customHeight="1">
      <c r="B674" s="1" t="s">
        <v>23</v>
      </c>
      <c r="C674" s="1" t="s">
        <v>179</v>
      </c>
      <c r="D674" s="1" t="s">
        <v>33</v>
      </c>
      <c r="E674" s="1" t="s">
        <v>17</v>
      </c>
      <c r="F674" s="1" t="s">
        <v>227</v>
      </c>
      <c r="G674" s="9">
        <v>42841</v>
      </c>
      <c r="H674" s="2" t="s">
        <v>239</v>
      </c>
      <c r="I674" s="1">
        <v>2017</v>
      </c>
      <c r="J674" s="1">
        <v>800045716</v>
      </c>
      <c r="K674" s="1">
        <f>_xlfn.DAYS(clean_data[[#This Row],[Ship Date]],clean_data[[#This Row],[Order Date]])</f>
        <v>28</v>
      </c>
      <c r="L674" s="9">
        <v>42869</v>
      </c>
      <c r="M674" s="4">
        <v>161</v>
      </c>
      <c r="N674" s="13">
        <v>81.73</v>
      </c>
      <c r="O674" s="13">
        <v>56.67</v>
      </c>
      <c r="P674" s="13">
        <v>13158.53</v>
      </c>
      <c r="Q674" s="13">
        <v>9123.8700000000008</v>
      </c>
      <c r="R674" s="13">
        <v>4034.66</v>
      </c>
      <c r="S674" s="54"/>
      <c r="T674" s="54"/>
      <c r="Z674" s="1"/>
      <c r="AA674" s="1"/>
      <c r="XFB674"/>
      <c r="XFC674"/>
    </row>
    <row r="675" spans="2:27 16382:16383" ht="21" customHeight="1">
      <c r="B675" s="10" t="s">
        <v>34</v>
      </c>
      <c r="C675" s="10" t="s">
        <v>182</v>
      </c>
      <c r="D675" s="10" t="s">
        <v>43</v>
      </c>
      <c r="E675" s="10" t="s">
        <v>17</v>
      </c>
      <c r="F675" s="10" t="s">
        <v>232</v>
      </c>
      <c r="G675" s="11">
        <v>42491</v>
      </c>
      <c r="H675" s="12" t="s">
        <v>233</v>
      </c>
      <c r="I675" s="10">
        <v>2016</v>
      </c>
      <c r="J675" s="10">
        <v>602079379</v>
      </c>
      <c r="K675" s="10">
        <f>_xlfn.DAYS(clean_data[[#This Row],[Ship Date]],clean_data[[#This Row],[Order Date]])</f>
        <v>25</v>
      </c>
      <c r="L675" s="11">
        <v>42516</v>
      </c>
      <c r="M675" s="14">
        <v>7523</v>
      </c>
      <c r="N675" s="15">
        <v>651.21</v>
      </c>
      <c r="O675" s="15">
        <v>524.96</v>
      </c>
      <c r="P675" s="15">
        <v>4899052.83</v>
      </c>
      <c r="Q675" s="15">
        <v>3949274.08</v>
      </c>
      <c r="R675" s="15">
        <v>949778.75</v>
      </c>
      <c r="S675" s="54"/>
      <c r="T675" s="54"/>
      <c r="Z675" s="1"/>
      <c r="AA675" s="1"/>
      <c r="XFB675"/>
      <c r="XFC675"/>
    </row>
    <row r="676" spans="2:27 16382:16383" ht="21" customHeight="1">
      <c r="B676" s="1" t="s">
        <v>23</v>
      </c>
      <c r="C676" s="1" t="s">
        <v>120</v>
      </c>
      <c r="D676" s="1" t="s">
        <v>71</v>
      </c>
      <c r="E676" s="1" t="s">
        <v>17</v>
      </c>
      <c r="F676" s="1" t="s">
        <v>227</v>
      </c>
      <c r="G676" s="9">
        <v>42500</v>
      </c>
      <c r="H676" s="2" t="s">
        <v>233</v>
      </c>
      <c r="I676" s="1">
        <v>2016</v>
      </c>
      <c r="J676" s="1">
        <v>743769109</v>
      </c>
      <c r="K676" s="1">
        <f>_xlfn.DAYS(clean_data[[#This Row],[Ship Date]],clean_data[[#This Row],[Order Date]])</f>
        <v>1</v>
      </c>
      <c r="L676" s="9">
        <v>42501</v>
      </c>
      <c r="M676" s="4">
        <v>6662</v>
      </c>
      <c r="N676" s="13">
        <v>154.06</v>
      </c>
      <c r="O676" s="13">
        <v>90.93</v>
      </c>
      <c r="P676" s="13">
        <v>1026347.72</v>
      </c>
      <c r="Q676" s="13">
        <v>605775.66</v>
      </c>
      <c r="R676" s="13">
        <v>420572.06</v>
      </c>
      <c r="S676" s="54"/>
      <c r="T676" s="54"/>
      <c r="Z676" s="1"/>
      <c r="AA676" s="1"/>
      <c r="XFB676"/>
      <c r="XFC676"/>
    </row>
    <row r="677" spans="2:27 16382:16383" ht="21" customHeight="1">
      <c r="B677" s="10" t="s">
        <v>40</v>
      </c>
      <c r="C677" s="10" t="s">
        <v>123</v>
      </c>
      <c r="D677" s="10" t="s">
        <v>79</v>
      </c>
      <c r="E677" s="10" t="s">
        <v>17</v>
      </c>
      <c r="F677" s="10" t="s">
        <v>229</v>
      </c>
      <c r="G677" s="11">
        <v>41630</v>
      </c>
      <c r="H677" s="12" t="s">
        <v>228</v>
      </c>
      <c r="I677" s="10">
        <v>2013</v>
      </c>
      <c r="J677" s="10">
        <v>181413733</v>
      </c>
      <c r="K677" s="10">
        <f>_xlfn.DAYS(clean_data[[#This Row],[Ship Date]],clean_data[[#This Row],[Order Date]])</f>
        <v>5</v>
      </c>
      <c r="L677" s="11">
        <v>41635</v>
      </c>
      <c r="M677" s="14">
        <v>3210</v>
      </c>
      <c r="N677" s="15">
        <v>668.27</v>
      </c>
      <c r="O677" s="15">
        <v>502.54</v>
      </c>
      <c r="P677" s="15">
        <v>2145146.7000000002</v>
      </c>
      <c r="Q677" s="15">
        <v>1613153.4</v>
      </c>
      <c r="R677" s="15">
        <v>531993.30000000005</v>
      </c>
      <c r="S677" s="54"/>
      <c r="T677" s="54"/>
      <c r="Z677" s="1"/>
      <c r="AA677" s="1"/>
      <c r="XFB677"/>
      <c r="XFC677"/>
    </row>
    <row r="678" spans="2:27 16382:16383" ht="21" customHeight="1">
      <c r="B678" s="1" t="s">
        <v>14</v>
      </c>
      <c r="C678" s="1" t="s">
        <v>226</v>
      </c>
      <c r="D678" s="1" t="s">
        <v>59</v>
      </c>
      <c r="E678" s="1" t="s">
        <v>17</v>
      </c>
      <c r="F678" s="1" t="s">
        <v>229</v>
      </c>
      <c r="G678" s="9">
        <v>41802</v>
      </c>
      <c r="H678" s="2" t="s">
        <v>241</v>
      </c>
      <c r="I678" s="1">
        <v>2014</v>
      </c>
      <c r="J678" s="1">
        <v>191624581</v>
      </c>
      <c r="K678" s="1">
        <f>_xlfn.DAYS(clean_data[[#This Row],[Ship Date]],clean_data[[#This Row],[Order Date]])</f>
        <v>50</v>
      </c>
      <c r="L678" s="9">
        <v>41852</v>
      </c>
      <c r="M678" s="4">
        <v>4827</v>
      </c>
      <c r="N678" s="13">
        <v>9.33</v>
      </c>
      <c r="O678" s="13">
        <v>6.92</v>
      </c>
      <c r="P678" s="13">
        <v>45035.91</v>
      </c>
      <c r="Q678" s="13">
        <v>33402.839999999997</v>
      </c>
      <c r="R678" s="13">
        <v>11633.07</v>
      </c>
      <c r="S678" s="54"/>
      <c r="T678" s="54"/>
      <c r="Z678" s="1"/>
      <c r="AA678" s="1"/>
      <c r="XFB678"/>
      <c r="XFC678"/>
    </row>
    <row r="679" spans="2:27 16382:16383" ht="21" customHeight="1">
      <c r="B679" s="10" t="s">
        <v>31</v>
      </c>
      <c r="C679" s="10" t="s">
        <v>89</v>
      </c>
      <c r="D679" s="10" t="s">
        <v>59</v>
      </c>
      <c r="E679" s="10" t="s">
        <v>21</v>
      </c>
      <c r="F679" s="10" t="s">
        <v>232</v>
      </c>
      <c r="G679" s="11">
        <v>41174</v>
      </c>
      <c r="H679" s="12" t="s">
        <v>231</v>
      </c>
      <c r="I679" s="10">
        <v>2012</v>
      </c>
      <c r="J679" s="10">
        <v>321325480</v>
      </c>
      <c r="K679" s="10">
        <f>_xlfn.DAYS(clean_data[[#This Row],[Ship Date]],clean_data[[#This Row],[Order Date]])</f>
        <v>33</v>
      </c>
      <c r="L679" s="11">
        <v>41207</v>
      </c>
      <c r="M679" s="14">
        <v>6205</v>
      </c>
      <c r="N679" s="15">
        <v>9.33</v>
      </c>
      <c r="O679" s="15">
        <v>6.92</v>
      </c>
      <c r="P679" s="15">
        <v>57892.65</v>
      </c>
      <c r="Q679" s="15">
        <v>42938.6</v>
      </c>
      <c r="R679" s="15">
        <v>14954.05</v>
      </c>
      <c r="S679" s="54"/>
      <c r="T679" s="54"/>
      <c r="Z679" s="1"/>
      <c r="AA679" s="1"/>
      <c r="XFB679"/>
      <c r="XFC679"/>
    </row>
    <row r="680" spans="2:27 16382:16383" ht="21" customHeight="1">
      <c r="B680" s="1" t="s">
        <v>40</v>
      </c>
      <c r="C680" s="1" t="s">
        <v>135</v>
      </c>
      <c r="D680" s="1" t="s">
        <v>43</v>
      </c>
      <c r="E680" s="1" t="s">
        <v>17</v>
      </c>
      <c r="F680" s="1" t="s">
        <v>235</v>
      </c>
      <c r="G680" s="9">
        <v>41061</v>
      </c>
      <c r="H680" s="2" t="s">
        <v>241</v>
      </c>
      <c r="I680" s="1">
        <v>2012</v>
      </c>
      <c r="J680" s="1">
        <v>637752759</v>
      </c>
      <c r="K680" s="1">
        <f>_xlfn.DAYS(clean_data[[#This Row],[Ship Date]],clean_data[[#This Row],[Order Date]])</f>
        <v>21</v>
      </c>
      <c r="L680" s="9">
        <v>41082</v>
      </c>
      <c r="M680" s="4">
        <v>4069</v>
      </c>
      <c r="N680" s="13">
        <v>651.21</v>
      </c>
      <c r="O680" s="13">
        <v>524.96</v>
      </c>
      <c r="P680" s="13">
        <v>2649773.4900000002</v>
      </c>
      <c r="Q680" s="13">
        <v>2136062.2400000002</v>
      </c>
      <c r="R680" s="13">
        <v>513711.25</v>
      </c>
      <c r="S680" s="54"/>
      <c r="T680" s="54"/>
      <c r="Z680" s="1"/>
      <c r="AA680" s="1"/>
      <c r="XFB680"/>
      <c r="XFC680"/>
    </row>
    <row r="681" spans="2:27 16382:16383" ht="21" customHeight="1">
      <c r="B681" s="10" t="s">
        <v>40</v>
      </c>
      <c r="C681" s="10" t="s">
        <v>200</v>
      </c>
      <c r="D681" s="10" t="s">
        <v>36</v>
      </c>
      <c r="E681" s="10" t="s">
        <v>17</v>
      </c>
      <c r="F681" s="10" t="s">
        <v>232</v>
      </c>
      <c r="G681" s="11">
        <v>41783</v>
      </c>
      <c r="H681" s="12" t="s">
        <v>233</v>
      </c>
      <c r="I681" s="10">
        <v>2014</v>
      </c>
      <c r="J681" s="10">
        <v>378455245</v>
      </c>
      <c r="K681" s="10">
        <f>_xlfn.DAYS(clean_data[[#This Row],[Ship Date]],clean_data[[#This Row],[Order Date]])</f>
        <v>15</v>
      </c>
      <c r="L681" s="11">
        <v>41798</v>
      </c>
      <c r="M681" s="14">
        <v>2172</v>
      </c>
      <c r="N681" s="15">
        <v>109.28</v>
      </c>
      <c r="O681" s="15">
        <v>35.840000000000003</v>
      </c>
      <c r="P681" s="15">
        <v>237356.16</v>
      </c>
      <c r="Q681" s="15">
        <v>77844.479999999996</v>
      </c>
      <c r="R681" s="15">
        <v>159511.67999999999</v>
      </c>
      <c r="S681" s="54"/>
      <c r="T681" s="54"/>
      <c r="Z681" s="1"/>
      <c r="AA681" s="1"/>
      <c r="XFB681"/>
      <c r="XFC681"/>
    </row>
    <row r="682" spans="2:27 16382:16383" ht="21" customHeight="1">
      <c r="B682" s="1" t="s">
        <v>23</v>
      </c>
      <c r="C682" s="1" t="s">
        <v>83</v>
      </c>
      <c r="D682" s="1" t="s">
        <v>20</v>
      </c>
      <c r="E682" s="1" t="s">
        <v>21</v>
      </c>
      <c r="F682" s="1" t="s">
        <v>232</v>
      </c>
      <c r="G682" s="9">
        <v>41283</v>
      </c>
      <c r="H682" s="2" t="s">
        <v>240</v>
      </c>
      <c r="I682" s="1">
        <v>2013</v>
      </c>
      <c r="J682" s="1">
        <v>201294267</v>
      </c>
      <c r="K682" s="1">
        <f>_xlfn.DAYS(clean_data[[#This Row],[Ship Date]],clean_data[[#This Row],[Order Date]])</f>
        <v>31</v>
      </c>
      <c r="L682" s="9">
        <v>41314</v>
      </c>
      <c r="M682" s="4">
        <v>6302</v>
      </c>
      <c r="N682" s="13">
        <v>152.58000000000001</v>
      </c>
      <c r="O682" s="13">
        <v>97.44</v>
      </c>
      <c r="P682" s="13">
        <v>961559.16</v>
      </c>
      <c r="Q682" s="13">
        <v>614066.88</v>
      </c>
      <c r="R682" s="13">
        <v>347492.28</v>
      </c>
      <c r="S682" s="54"/>
      <c r="T682" s="54"/>
      <c r="Z682" s="1"/>
      <c r="AA682" s="1"/>
      <c r="XFB682"/>
      <c r="XFC682"/>
    </row>
    <row r="683" spans="2:27 16382:16383" ht="21" customHeight="1">
      <c r="B683" s="10" t="s">
        <v>40</v>
      </c>
      <c r="C683" s="10" t="s">
        <v>167</v>
      </c>
      <c r="D683" s="10" t="s">
        <v>50</v>
      </c>
      <c r="E683" s="10" t="s">
        <v>21</v>
      </c>
      <c r="F683" s="10" t="s">
        <v>229</v>
      </c>
      <c r="G683" s="11">
        <v>42041</v>
      </c>
      <c r="H683" s="12" t="s">
        <v>242</v>
      </c>
      <c r="I683" s="10">
        <v>2015</v>
      </c>
      <c r="J683" s="10">
        <v>834443652</v>
      </c>
      <c r="K683" s="10">
        <f>_xlfn.DAYS(clean_data[[#This Row],[Ship Date]],clean_data[[#This Row],[Order Date]])</f>
        <v>21</v>
      </c>
      <c r="L683" s="11">
        <v>42062</v>
      </c>
      <c r="M683" s="14">
        <v>9275</v>
      </c>
      <c r="N683" s="15">
        <v>421.89</v>
      </c>
      <c r="O683" s="15">
        <v>364.69</v>
      </c>
      <c r="P683" s="15">
        <v>3913029.75</v>
      </c>
      <c r="Q683" s="15">
        <v>3382499.75</v>
      </c>
      <c r="R683" s="15">
        <v>530530</v>
      </c>
      <c r="S683" s="54"/>
      <c r="T683" s="54"/>
      <c r="Z683" s="1"/>
      <c r="AA683" s="1"/>
      <c r="XFB683"/>
      <c r="XFC683"/>
    </row>
    <row r="684" spans="2:27 16382:16383" ht="21" customHeight="1">
      <c r="B684" s="1" t="s">
        <v>26</v>
      </c>
      <c r="C684" s="1" t="s">
        <v>183</v>
      </c>
      <c r="D684" s="1" t="s">
        <v>28</v>
      </c>
      <c r="E684" s="1" t="s">
        <v>17</v>
      </c>
      <c r="F684" s="1" t="s">
        <v>227</v>
      </c>
      <c r="G684" s="9">
        <v>41396</v>
      </c>
      <c r="H684" s="2" t="s">
        <v>233</v>
      </c>
      <c r="I684" s="1">
        <v>2013</v>
      </c>
      <c r="J684" s="1">
        <v>826389729</v>
      </c>
      <c r="K684" s="1">
        <f>_xlfn.DAYS(clean_data[[#This Row],[Ship Date]],clean_data[[#This Row],[Order Date]])</f>
        <v>3</v>
      </c>
      <c r="L684" s="9">
        <v>41399</v>
      </c>
      <c r="M684" s="4">
        <v>5940</v>
      </c>
      <c r="N684" s="13">
        <v>205.7</v>
      </c>
      <c r="O684" s="13">
        <v>117.11</v>
      </c>
      <c r="P684" s="13">
        <v>1221858</v>
      </c>
      <c r="Q684" s="13">
        <v>695633.4</v>
      </c>
      <c r="R684" s="13">
        <v>526224.6</v>
      </c>
      <c r="S684" s="54"/>
      <c r="T684" s="54"/>
      <c r="Z684" s="1"/>
      <c r="AA684" s="1"/>
      <c r="XFB684"/>
      <c r="XFC684"/>
    </row>
    <row r="685" spans="2:27 16382:16383" ht="21" customHeight="1">
      <c r="B685" s="10" t="s">
        <v>40</v>
      </c>
      <c r="C685" s="10" t="s">
        <v>126</v>
      </c>
      <c r="D685" s="10" t="s">
        <v>71</v>
      </c>
      <c r="E685" s="10" t="s">
        <v>21</v>
      </c>
      <c r="F685" s="10" t="s">
        <v>227</v>
      </c>
      <c r="G685" s="11">
        <v>41224</v>
      </c>
      <c r="H685" s="12" t="s">
        <v>234</v>
      </c>
      <c r="I685" s="10">
        <v>2012</v>
      </c>
      <c r="J685" s="10">
        <v>595931327</v>
      </c>
      <c r="K685" s="10">
        <f>_xlfn.DAYS(clean_data[[#This Row],[Ship Date]],clean_data[[#This Row],[Order Date]])</f>
        <v>34</v>
      </c>
      <c r="L685" s="11">
        <v>41258</v>
      </c>
      <c r="M685" s="14">
        <v>8177</v>
      </c>
      <c r="N685" s="15">
        <v>154.06</v>
      </c>
      <c r="O685" s="15">
        <v>90.93</v>
      </c>
      <c r="P685" s="15">
        <v>1259748.6200000001</v>
      </c>
      <c r="Q685" s="15">
        <v>743534.61</v>
      </c>
      <c r="R685" s="15">
        <v>516214.01</v>
      </c>
      <c r="S685" s="54"/>
      <c r="T685" s="54"/>
      <c r="Z685" s="1"/>
      <c r="AA685" s="1"/>
      <c r="XFB685"/>
      <c r="XFC685"/>
    </row>
    <row r="686" spans="2:27 16382:16383" ht="21" customHeight="1">
      <c r="B686" s="1" t="s">
        <v>53</v>
      </c>
      <c r="C686" s="1" t="s">
        <v>210</v>
      </c>
      <c r="D686" s="1" t="s">
        <v>33</v>
      </c>
      <c r="E686" s="1" t="s">
        <v>21</v>
      </c>
      <c r="F686" s="1" t="s">
        <v>235</v>
      </c>
      <c r="G686" s="9">
        <v>41023</v>
      </c>
      <c r="H686" s="2" t="s">
        <v>239</v>
      </c>
      <c r="I686" s="1">
        <v>2012</v>
      </c>
      <c r="J686" s="1">
        <v>182179772</v>
      </c>
      <c r="K686" s="1">
        <f>_xlfn.DAYS(clean_data[[#This Row],[Ship Date]],clean_data[[#This Row],[Order Date]])</f>
        <v>29</v>
      </c>
      <c r="L686" s="9">
        <v>41052</v>
      </c>
      <c r="M686" s="4">
        <v>9898</v>
      </c>
      <c r="N686" s="13">
        <v>81.73</v>
      </c>
      <c r="O686" s="13">
        <v>56.67</v>
      </c>
      <c r="P686" s="13">
        <v>808963.54</v>
      </c>
      <c r="Q686" s="13">
        <v>560919.66</v>
      </c>
      <c r="R686" s="13">
        <v>248043.88</v>
      </c>
      <c r="S686" s="54"/>
      <c r="T686" s="54"/>
      <c r="Z686" s="1"/>
      <c r="AA686" s="1"/>
      <c r="XFB686"/>
      <c r="XFC686"/>
    </row>
    <row r="687" spans="2:27 16382:16383" ht="21" customHeight="1">
      <c r="B687" s="10" t="s">
        <v>40</v>
      </c>
      <c r="C687" s="10" t="s">
        <v>135</v>
      </c>
      <c r="D687" s="10" t="s">
        <v>59</v>
      </c>
      <c r="E687" s="10" t="s">
        <v>21</v>
      </c>
      <c r="F687" s="10" t="s">
        <v>227</v>
      </c>
      <c r="G687" s="11">
        <v>42065</v>
      </c>
      <c r="H687" s="12" t="s">
        <v>236</v>
      </c>
      <c r="I687" s="10">
        <v>2015</v>
      </c>
      <c r="J687" s="10">
        <v>594558894</v>
      </c>
      <c r="K687" s="10">
        <f>_xlfn.DAYS(clean_data[[#This Row],[Ship Date]],clean_data[[#This Row],[Order Date]])</f>
        <v>48</v>
      </c>
      <c r="L687" s="11">
        <v>42113</v>
      </c>
      <c r="M687" s="14">
        <v>2044</v>
      </c>
      <c r="N687" s="15">
        <v>9.33</v>
      </c>
      <c r="O687" s="15">
        <v>6.92</v>
      </c>
      <c r="P687" s="15">
        <v>19070.52</v>
      </c>
      <c r="Q687" s="15">
        <v>14144.48</v>
      </c>
      <c r="R687" s="15">
        <v>4926.04</v>
      </c>
      <c r="S687" s="54"/>
      <c r="T687" s="54"/>
      <c r="Z687" s="1"/>
      <c r="AA687" s="1"/>
      <c r="XFB687"/>
      <c r="XFC687"/>
    </row>
    <row r="688" spans="2:27 16382:16383" ht="21" customHeight="1">
      <c r="B688" s="1" t="s">
        <v>40</v>
      </c>
      <c r="C688" s="1" t="s">
        <v>205</v>
      </c>
      <c r="D688" s="1" t="s">
        <v>50</v>
      </c>
      <c r="E688" s="1" t="s">
        <v>17</v>
      </c>
      <c r="F688" s="1" t="s">
        <v>227</v>
      </c>
      <c r="G688" s="9">
        <v>40477</v>
      </c>
      <c r="H688" s="2" t="s">
        <v>237</v>
      </c>
      <c r="I688" s="1">
        <v>2010</v>
      </c>
      <c r="J688" s="1">
        <v>662805020</v>
      </c>
      <c r="K688" s="1">
        <f>_xlfn.DAYS(clean_data[[#This Row],[Ship Date]],clean_data[[#This Row],[Order Date]])</f>
        <v>7</v>
      </c>
      <c r="L688" s="9">
        <v>40484</v>
      </c>
      <c r="M688" s="4">
        <v>7589</v>
      </c>
      <c r="N688" s="13">
        <v>421.89</v>
      </c>
      <c r="O688" s="13">
        <v>364.69</v>
      </c>
      <c r="P688" s="13">
        <v>3201723.21</v>
      </c>
      <c r="Q688" s="13">
        <v>2767632.41</v>
      </c>
      <c r="R688" s="13">
        <v>434090.8</v>
      </c>
      <c r="S688" s="54"/>
      <c r="T688" s="54"/>
      <c r="Z688" s="1"/>
      <c r="AA688" s="1"/>
      <c r="XFB688"/>
      <c r="XFC688"/>
    </row>
    <row r="689" spans="2:27 16382:16383" ht="21" customHeight="1">
      <c r="B689" s="10" t="s">
        <v>26</v>
      </c>
      <c r="C689" s="10" t="s">
        <v>90</v>
      </c>
      <c r="D689" s="10" t="s">
        <v>79</v>
      </c>
      <c r="E689" s="10" t="s">
        <v>21</v>
      </c>
      <c r="F689" s="10" t="s">
        <v>232</v>
      </c>
      <c r="G689" s="11">
        <v>42458</v>
      </c>
      <c r="H689" s="12" t="s">
        <v>236</v>
      </c>
      <c r="I689" s="10">
        <v>2016</v>
      </c>
      <c r="J689" s="10">
        <v>186966979</v>
      </c>
      <c r="K689" s="10">
        <f>_xlfn.DAYS(clean_data[[#This Row],[Ship Date]],clean_data[[#This Row],[Order Date]])</f>
        <v>19</v>
      </c>
      <c r="L689" s="11">
        <v>42477</v>
      </c>
      <c r="M689" s="14">
        <v>6539</v>
      </c>
      <c r="N689" s="15">
        <v>668.27</v>
      </c>
      <c r="O689" s="15">
        <v>502.54</v>
      </c>
      <c r="P689" s="15">
        <v>4369817.53</v>
      </c>
      <c r="Q689" s="15">
        <v>3286109.06</v>
      </c>
      <c r="R689" s="15">
        <v>1083708.47</v>
      </c>
      <c r="S689" s="54"/>
      <c r="T689" s="54"/>
      <c r="Z689" s="1"/>
      <c r="AA689" s="1"/>
      <c r="XFB689"/>
      <c r="XFC689"/>
    </row>
    <row r="690" spans="2:27 16382:16383" ht="21" customHeight="1">
      <c r="B690" s="1" t="s">
        <v>26</v>
      </c>
      <c r="C690" s="1" t="s">
        <v>186</v>
      </c>
      <c r="D690" s="1" t="s">
        <v>36</v>
      </c>
      <c r="E690" s="1" t="s">
        <v>17</v>
      </c>
      <c r="F690" s="1" t="s">
        <v>229</v>
      </c>
      <c r="G690" s="9">
        <v>40764</v>
      </c>
      <c r="H690" s="2" t="s">
        <v>238</v>
      </c>
      <c r="I690" s="1">
        <v>2011</v>
      </c>
      <c r="J690" s="1">
        <v>387406098</v>
      </c>
      <c r="K690" s="1">
        <f>_xlfn.DAYS(clean_data[[#This Row],[Ship Date]],clean_data[[#This Row],[Order Date]])</f>
        <v>2</v>
      </c>
      <c r="L690" s="9">
        <v>40766</v>
      </c>
      <c r="M690" s="4">
        <v>928</v>
      </c>
      <c r="N690" s="13">
        <v>109.28</v>
      </c>
      <c r="O690" s="13">
        <v>35.840000000000003</v>
      </c>
      <c r="P690" s="13">
        <v>101411.84</v>
      </c>
      <c r="Q690" s="13">
        <v>33259.519999999997</v>
      </c>
      <c r="R690" s="13">
        <v>68152.320000000007</v>
      </c>
      <c r="S690" s="54"/>
      <c r="T690" s="54"/>
      <c r="Z690" s="1"/>
      <c r="AA690" s="1"/>
      <c r="XFB690"/>
      <c r="XFC690"/>
    </row>
    <row r="691" spans="2:27 16382:16383" ht="21" customHeight="1">
      <c r="B691" s="10" t="s">
        <v>34</v>
      </c>
      <c r="C691" s="10" t="s">
        <v>68</v>
      </c>
      <c r="D691" s="10" t="s">
        <v>25</v>
      </c>
      <c r="E691" s="10" t="s">
        <v>17</v>
      </c>
      <c r="F691" s="10" t="s">
        <v>229</v>
      </c>
      <c r="G691" s="11">
        <v>40988</v>
      </c>
      <c r="H691" s="12" t="s">
        <v>236</v>
      </c>
      <c r="I691" s="10">
        <v>2012</v>
      </c>
      <c r="J691" s="10">
        <v>754796206</v>
      </c>
      <c r="K691" s="10">
        <f>_xlfn.DAYS(clean_data[[#This Row],[Ship Date]],clean_data[[#This Row],[Order Date]])</f>
        <v>19</v>
      </c>
      <c r="L691" s="11">
        <v>41007</v>
      </c>
      <c r="M691" s="14">
        <v>9826</v>
      </c>
      <c r="N691" s="15">
        <v>47.45</v>
      </c>
      <c r="O691" s="15">
        <v>31.79</v>
      </c>
      <c r="P691" s="15">
        <v>466243.7</v>
      </c>
      <c r="Q691" s="15">
        <v>312368.53999999998</v>
      </c>
      <c r="R691" s="15">
        <v>153875.16</v>
      </c>
      <c r="S691" s="54"/>
      <c r="T691" s="54"/>
      <c r="Z691" s="1"/>
      <c r="AA691" s="1"/>
      <c r="XFB691"/>
      <c r="XFC691"/>
    </row>
    <row r="692" spans="2:27 16382:16383" ht="21" customHeight="1">
      <c r="B692" s="1" t="s">
        <v>31</v>
      </c>
      <c r="C692" s="1" t="s">
        <v>100</v>
      </c>
      <c r="D692" s="1" t="s">
        <v>25</v>
      </c>
      <c r="E692" s="1" t="s">
        <v>21</v>
      </c>
      <c r="F692" s="1" t="s">
        <v>229</v>
      </c>
      <c r="G692" s="9">
        <v>40813</v>
      </c>
      <c r="H692" s="2" t="s">
        <v>231</v>
      </c>
      <c r="I692" s="1">
        <v>2011</v>
      </c>
      <c r="J692" s="1">
        <v>400123631</v>
      </c>
      <c r="K692" s="1">
        <f>_xlfn.DAYS(clean_data[[#This Row],[Ship Date]],clean_data[[#This Row],[Order Date]])</f>
        <v>41</v>
      </c>
      <c r="L692" s="9">
        <v>40854</v>
      </c>
      <c r="M692" s="4">
        <v>4329</v>
      </c>
      <c r="N692" s="13">
        <v>47.45</v>
      </c>
      <c r="O692" s="13">
        <v>31.79</v>
      </c>
      <c r="P692" s="13">
        <v>205411.05</v>
      </c>
      <c r="Q692" s="13">
        <v>137618.91</v>
      </c>
      <c r="R692" s="13">
        <v>67792.14</v>
      </c>
      <c r="S692" s="54"/>
      <c r="T692" s="54"/>
      <c r="Z692" s="1"/>
      <c r="AA692" s="1"/>
      <c r="XFB692"/>
      <c r="XFC692"/>
    </row>
    <row r="693" spans="2:27 16382:16383" ht="21" customHeight="1">
      <c r="B693" s="10" t="s">
        <v>26</v>
      </c>
      <c r="C693" s="10" t="s">
        <v>107</v>
      </c>
      <c r="D693" s="10" t="s">
        <v>25</v>
      </c>
      <c r="E693" s="10" t="s">
        <v>17</v>
      </c>
      <c r="F693" s="10" t="s">
        <v>229</v>
      </c>
      <c r="G693" s="11">
        <v>42462</v>
      </c>
      <c r="H693" s="12" t="s">
        <v>239</v>
      </c>
      <c r="I693" s="10">
        <v>2016</v>
      </c>
      <c r="J693" s="10">
        <v>304687201</v>
      </c>
      <c r="K693" s="10">
        <f>_xlfn.DAYS(clean_data[[#This Row],[Ship Date]],clean_data[[#This Row],[Order Date]])</f>
        <v>29</v>
      </c>
      <c r="L693" s="11">
        <v>42491</v>
      </c>
      <c r="M693" s="14">
        <v>2569</v>
      </c>
      <c r="N693" s="15">
        <v>47.45</v>
      </c>
      <c r="O693" s="15">
        <v>31.79</v>
      </c>
      <c r="P693" s="15">
        <v>121899.05</v>
      </c>
      <c r="Q693" s="15">
        <v>81668.509999999995</v>
      </c>
      <c r="R693" s="15">
        <v>40230.54</v>
      </c>
      <c r="S693" s="54"/>
      <c r="T693" s="54"/>
      <c r="Z693" s="1"/>
      <c r="AA693" s="1"/>
      <c r="XFB693"/>
      <c r="XFC693"/>
    </row>
    <row r="694" spans="2:27 16382:16383" ht="21" customHeight="1">
      <c r="B694" s="1" t="s">
        <v>40</v>
      </c>
      <c r="C694" s="1" t="s">
        <v>221</v>
      </c>
      <c r="D694" s="1" t="s">
        <v>50</v>
      </c>
      <c r="E694" s="1" t="s">
        <v>21</v>
      </c>
      <c r="F694" s="1" t="s">
        <v>232</v>
      </c>
      <c r="G694" s="9">
        <v>40247</v>
      </c>
      <c r="H694" s="2" t="s">
        <v>236</v>
      </c>
      <c r="I694" s="1">
        <v>2010</v>
      </c>
      <c r="J694" s="1">
        <v>170098245</v>
      </c>
      <c r="K694" s="1">
        <f>_xlfn.DAYS(clean_data[[#This Row],[Ship Date]],clean_data[[#This Row],[Order Date]])</f>
        <v>9</v>
      </c>
      <c r="L694" s="9">
        <v>40256</v>
      </c>
      <c r="M694" s="4">
        <v>4705</v>
      </c>
      <c r="N694" s="13">
        <v>421.89</v>
      </c>
      <c r="O694" s="13">
        <v>364.69</v>
      </c>
      <c r="P694" s="13">
        <v>1984992.45</v>
      </c>
      <c r="Q694" s="13">
        <v>1715866.45</v>
      </c>
      <c r="R694" s="13">
        <v>269126</v>
      </c>
      <c r="S694" s="54"/>
      <c r="T694" s="54"/>
      <c r="Z694" s="1"/>
      <c r="AA694" s="1"/>
      <c r="XFB694"/>
      <c r="XFC694"/>
    </row>
    <row r="695" spans="2:27 16382:16383" ht="21" customHeight="1">
      <c r="B695" s="10" t="s">
        <v>23</v>
      </c>
      <c r="C695" s="10" t="s">
        <v>110</v>
      </c>
      <c r="D695" s="10" t="s">
        <v>50</v>
      </c>
      <c r="E695" s="10" t="s">
        <v>17</v>
      </c>
      <c r="F695" s="10" t="s">
        <v>232</v>
      </c>
      <c r="G695" s="11">
        <v>41316</v>
      </c>
      <c r="H695" s="12" t="s">
        <v>242</v>
      </c>
      <c r="I695" s="10">
        <v>2013</v>
      </c>
      <c r="J695" s="10">
        <v>668280589</v>
      </c>
      <c r="K695" s="10">
        <f>_xlfn.DAYS(clean_data[[#This Row],[Ship Date]],clean_data[[#This Row],[Order Date]])</f>
        <v>45</v>
      </c>
      <c r="L695" s="11">
        <v>41361</v>
      </c>
      <c r="M695" s="14">
        <v>7932</v>
      </c>
      <c r="N695" s="15">
        <v>421.89</v>
      </c>
      <c r="O695" s="15">
        <v>364.69</v>
      </c>
      <c r="P695" s="15">
        <v>3346431.48</v>
      </c>
      <c r="Q695" s="15">
        <v>2892721.08</v>
      </c>
      <c r="R695" s="15">
        <v>453710.4</v>
      </c>
      <c r="S695" s="54"/>
      <c r="T695" s="54"/>
      <c r="Z695" s="1"/>
      <c r="AA695" s="1"/>
      <c r="XFB695"/>
      <c r="XFC695"/>
    </row>
    <row r="696" spans="2:27 16382:16383" ht="21" customHeight="1">
      <c r="B696" s="1" t="s">
        <v>40</v>
      </c>
      <c r="C696" s="1" t="s">
        <v>127</v>
      </c>
      <c r="D696" s="1" t="s">
        <v>33</v>
      </c>
      <c r="E696" s="1" t="s">
        <v>21</v>
      </c>
      <c r="F696" s="1" t="s">
        <v>229</v>
      </c>
      <c r="G696" s="9">
        <v>42144</v>
      </c>
      <c r="H696" s="2" t="s">
        <v>233</v>
      </c>
      <c r="I696" s="1">
        <v>2015</v>
      </c>
      <c r="J696" s="1">
        <v>291470563</v>
      </c>
      <c r="K696" s="1">
        <f>_xlfn.DAYS(clean_data[[#This Row],[Ship Date]],clean_data[[#This Row],[Order Date]])</f>
        <v>10</v>
      </c>
      <c r="L696" s="9">
        <v>42154</v>
      </c>
      <c r="M696" s="4">
        <v>1472</v>
      </c>
      <c r="N696" s="13">
        <v>81.73</v>
      </c>
      <c r="O696" s="13">
        <v>56.67</v>
      </c>
      <c r="P696" s="13">
        <v>120306.56</v>
      </c>
      <c r="Q696" s="13">
        <v>83418.240000000005</v>
      </c>
      <c r="R696" s="13">
        <v>36888.32</v>
      </c>
      <c r="S696" s="54"/>
      <c r="T696" s="54"/>
      <c r="Z696" s="1"/>
      <c r="AA696" s="1"/>
      <c r="XFB696"/>
      <c r="XFC696"/>
    </row>
    <row r="697" spans="2:27 16382:16383" ht="21" customHeight="1">
      <c r="B697" s="10" t="s">
        <v>31</v>
      </c>
      <c r="C697" s="10" t="s">
        <v>73</v>
      </c>
      <c r="D697" s="10" t="s">
        <v>59</v>
      </c>
      <c r="E697" s="10" t="s">
        <v>21</v>
      </c>
      <c r="F697" s="10" t="s">
        <v>227</v>
      </c>
      <c r="G697" s="11">
        <v>40975</v>
      </c>
      <c r="H697" s="12" t="s">
        <v>236</v>
      </c>
      <c r="I697" s="10">
        <v>2012</v>
      </c>
      <c r="J697" s="10">
        <v>302216994</v>
      </c>
      <c r="K697" s="10">
        <f>_xlfn.DAYS(clean_data[[#This Row],[Ship Date]],clean_data[[#This Row],[Order Date]])</f>
        <v>22</v>
      </c>
      <c r="L697" s="11">
        <v>40997</v>
      </c>
      <c r="M697" s="14">
        <v>1579</v>
      </c>
      <c r="N697" s="15">
        <v>9.33</v>
      </c>
      <c r="O697" s="15">
        <v>6.92</v>
      </c>
      <c r="P697" s="15">
        <v>14732.07</v>
      </c>
      <c r="Q697" s="15">
        <v>10926.68</v>
      </c>
      <c r="R697" s="15">
        <v>3805.39</v>
      </c>
      <c r="S697" s="54"/>
      <c r="T697" s="54"/>
      <c r="Z697" s="1"/>
      <c r="AA697" s="1"/>
      <c r="XFB697"/>
      <c r="XFC697"/>
    </row>
    <row r="698" spans="2:27 16382:16383" ht="21" customHeight="1">
      <c r="B698" s="1" t="s">
        <v>14</v>
      </c>
      <c r="C698" s="1" t="s">
        <v>108</v>
      </c>
      <c r="D698" s="1" t="s">
        <v>28</v>
      </c>
      <c r="E698" s="1" t="s">
        <v>21</v>
      </c>
      <c r="F698" s="1" t="s">
        <v>232</v>
      </c>
      <c r="G698" s="9">
        <v>41977</v>
      </c>
      <c r="H698" s="2" t="s">
        <v>228</v>
      </c>
      <c r="I698" s="1">
        <v>2014</v>
      </c>
      <c r="J698" s="1">
        <v>683381211</v>
      </c>
      <c r="K698" s="1">
        <f>_xlfn.DAYS(clean_data[[#This Row],[Ship Date]],clean_data[[#This Row],[Order Date]])</f>
        <v>7</v>
      </c>
      <c r="L698" s="9">
        <v>41984</v>
      </c>
      <c r="M698" s="4">
        <v>6542</v>
      </c>
      <c r="N698" s="13">
        <v>205.7</v>
      </c>
      <c r="O698" s="13">
        <v>117.11</v>
      </c>
      <c r="P698" s="13">
        <v>1345689.4</v>
      </c>
      <c r="Q698" s="13">
        <v>766133.62</v>
      </c>
      <c r="R698" s="13">
        <v>579555.78</v>
      </c>
      <c r="S698" s="54"/>
      <c r="T698" s="54"/>
      <c r="Z698" s="1"/>
      <c r="AA698" s="1"/>
      <c r="XFB698"/>
      <c r="XFC698"/>
    </row>
    <row r="699" spans="2:27 16382:16383" ht="21" customHeight="1">
      <c r="B699" s="10" t="s">
        <v>40</v>
      </c>
      <c r="C699" s="10" t="s">
        <v>201</v>
      </c>
      <c r="D699" s="10" t="s">
        <v>43</v>
      </c>
      <c r="E699" s="10" t="s">
        <v>17</v>
      </c>
      <c r="F699" s="10" t="s">
        <v>232</v>
      </c>
      <c r="G699" s="11">
        <v>42790</v>
      </c>
      <c r="H699" s="12" t="s">
        <v>242</v>
      </c>
      <c r="I699" s="10">
        <v>2017</v>
      </c>
      <c r="J699" s="10">
        <v>588137042</v>
      </c>
      <c r="K699" s="10">
        <f>_xlfn.DAYS(clean_data[[#This Row],[Ship Date]],clean_data[[#This Row],[Order Date]])</f>
        <v>32</v>
      </c>
      <c r="L699" s="11">
        <v>42822</v>
      </c>
      <c r="M699" s="14">
        <v>1675</v>
      </c>
      <c r="N699" s="15">
        <v>651.21</v>
      </c>
      <c r="O699" s="15">
        <v>524.96</v>
      </c>
      <c r="P699" s="15">
        <v>1090776.75</v>
      </c>
      <c r="Q699" s="15">
        <v>879308</v>
      </c>
      <c r="R699" s="15">
        <v>211468.75</v>
      </c>
      <c r="S699" s="54"/>
      <c r="T699" s="54"/>
      <c r="Z699" s="1"/>
      <c r="AA699" s="1"/>
      <c r="XFB699"/>
      <c r="XFC699"/>
    </row>
    <row r="700" spans="2:27 16382:16383" ht="21" customHeight="1">
      <c r="B700" s="1" t="s">
        <v>40</v>
      </c>
      <c r="C700" s="1" t="s">
        <v>169</v>
      </c>
      <c r="D700" s="1" t="s">
        <v>33</v>
      </c>
      <c r="E700" s="1" t="s">
        <v>21</v>
      </c>
      <c r="F700" s="1" t="s">
        <v>229</v>
      </c>
      <c r="G700" s="9">
        <v>41443</v>
      </c>
      <c r="H700" s="2" t="s">
        <v>241</v>
      </c>
      <c r="I700" s="1">
        <v>2013</v>
      </c>
      <c r="J700" s="1">
        <v>589970815</v>
      </c>
      <c r="K700" s="1">
        <f>_xlfn.DAYS(clean_data[[#This Row],[Ship Date]],clean_data[[#This Row],[Order Date]])</f>
        <v>25</v>
      </c>
      <c r="L700" s="9">
        <v>41468</v>
      </c>
      <c r="M700" s="4">
        <v>4329</v>
      </c>
      <c r="N700" s="13">
        <v>81.73</v>
      </c>
      <c r="O700" s="13">
        <v>56.67</v>
      </c>
      <c r="P700" s="13">
        <v>353809.17</v>
      </c>
      <c r="Q700" s="13">
        <v>245324.43</v>
      </c>
      <c r="R700" s="13">
        <v>108484.74</v>
      </c>
      <c r="S700" s="54"/>
      <c r="T700" s="54"/>
      <c r="Z700" s="1"/>
      <c r="AA700" s="1"/>
      <c r="XFB700"/>
      <c r="XFC700"/>
    </row>
    <row r="701" spans="2:27 16382:16383" ht="21" customHeight="1">
      <c r="B701" s="10" t="s">
        <v>34</v>
      </c>
      <c r="C701" s="10" t="s">
        <v>215</v>
      </c>
      <c r="D701" s="10" t="s">
        <v>16</v>
      </c>
      <c r="E701" s="10" t="s">
        <v>21</v>
      </c>
      <c r="F701" s="10" t="s">
        <v>227</v>
      </c>
      <c r="G701" s="11">
        <v>40505</v>
      </c>
      <c r="H701" s="12" t="s">
        <v>234</v>
      </c>
      <c r="I701" s="10">
        <v>2010</v>
      </c>
      <c r="J701" s="10">
        <v>432681357</v>
      </c>
      <c r="K701" s="10">
        <f>_xlfn.DAYS(clean_data[[#This Row],[Ship Date]],clean_data[[#This Row],[Order Date]])</f>
        <v>5</v>
      </c>
      <c r="L701" s="11">
        <v>40510</v>
      </c>
      <c r="M701" s="14">
        <v>8884</v>
      </c>
      <c r="N701" s="15">
        <v>255.28</v>
      </c>
      <c r="O701" s="15">
        <v>159.41999999999999</v>
      </c>
      <c r="P701" s="15">
        <v>2267907.52</v>
      </c>
      <c r="Q701" s="15">
        <v>1416287.28</v>
      </c>
      <c r="R701" s="15">
        <v>851620.24</v>
      </c>
      <c r="S701" s="54"/>
      <c r="T701" s="54"/>
      <c r="Z701" s="1"/>
      <c r="AA701" s="1"/>
      <c r="XFB701"/>
      <c r="XFC701"/>
    </row>
    <row r="702" spans="2:27 16382:16383" ht="21" customHeight="1">
      <c r="B702" s="1" t="s">
        <v>23</v>
      </c>
      <c r="C702" s="1" t="s">
        <v>159</v>
      </c>
      <c r="D702" s="1" t="s">
        <v>79</v>
      </c>
      <c r="E702" s="1" t="s">
        <v>17</v>
      </c>
      <c r="F702" s="1" t="s">
        <v>229</v>
      </c>
      <c r="G702" s="9">
        <v>42930</v>
      </c>
      <c r="H702" s="2" t="s">
        <v>230</v>
      </c>
      <c r="I702" s="1">
        <v>2017</v>
      </c>
      <c r="J702" s="1">
        <v>380379998</v>
      </c>
      <c r="K702" s="1">
        <f>_xlfn.DAYS(clean_data[[#This Row],[Ship Date]],clean_data[[#This Row],[Order Date]])</f>
        <v>2</v>
      </c>
      <c r="L702" s="9">
        <v>42932</v>
      </c>
      <c r="M702" s="4">
        <v>1749</v>
      </c>
      <c r="N702" s="13">
        <v>668.27</v>
      </c>
      <c r="O702" s="13">
        <v>502.54</v>
      </c>
      <c r="P702" s="13">
        <v>1168804.23</v>
      </c>
      <c r="Q702" s="13">
        <v>878942.46</v>
      </c>
      <c r="R702" s="13">
        <v>289861.77</v>
      </c>
      <c r="S702" s="54"/>
      <c r="T702" s="54"/>
      <c r="Z702" s="1"/>
      <c r="AA702" s="1"/>
      <c r="XFB702"/>
      <c r="XFC702"/>
    </row>
    <row r="703" spans="2:27 16382:16383" ht="21" customHeight="1">
      <c r="B703" s="10" t="s">
        <v>23</v>
      </c>
      <c r="C703" s="10" t="s">
        <v>94</v>
      </c>
      <c r="D703" s="10" t="s">
        <v>36</v>
      </c>
      <c r="E703" s="10" t="s">
        <v>17</v>
      </c>
      <c r="F703" s="10" t="s">
        <v>235</v>
      </c>
      <c r="G703" s="11">
        <v>42385</v>
      </c>
      <c r="H703" s="12" t="s">
        <v>240</v>
      </c>
      <c r="I703" s="10">
        <v>2016</v>
      </c>
      <c r="J703" s="10">
        <v>767490565</v>
      </c>
      <c r="K703" s="10">
        <f>_xlfn.DAYS(clean_data[[#This Row],[Ship Date]],clean_data[[#This Row],[Order Date]])</f>
        <v>38</v>
      </c>
      <c r="L703" s="11">
        <v>42423</v>
      </c>
      <c r="M703" s="14">
        <v>6368</v>
      </c>
      <c r="N703" s="15">
        <v>109.28</v>
      </c>
      <c r="O703" s="15">
        <v>35.840000000000003</v>
      </c>
      <c r="P703" s="15">
        <v>695895.04000000004</v>
      </c>
      <c r="Q703" s="15">
        <v>228229.12</v>
      </c>
      <c r="R703" s="15">
        <v>467665.91999999998</v>
      </c>
      <c r="S703" s="54"/>
      <c r="T703" s="54"/>
      <c r="Z703" s="1"/>
      <c r="AA703" s="1"/>
      <c r="XFB703"/>
      <c r="XFC703"/>
    </row>
    <row r="704" spans="2:27 16382:16383" ht="21" customHeight="1">
      <c r="B704" s="1" t="s">
        <v>34</v>
      </c>
      <c r="C704" s="1" t="s">
        <v>154</v>
      </c>
      <c r="D704" s="1" t="s">
        <v>71</v>
      </c>
      <c r="E704" s="1" t="s">
        <v>17</v>
      </c>
      <c r="F704" s="1" t="s">
        <v>227</v>
      </c>
      <c r="G704" s="9">
        <v>41219</v>
      </c>
      <c r="H704" s="2" t="s">
        <v>234</v>
      </c>
      <c r="I704" s="1">
        <v>2012</v>
      </c>
      <c r="J704" s="1">
        <v>648749387</v>
      </c>
      <c r="K704" s="1">
        <f>_xlfn.DAYS(clean_data[[#This Row],[Ship Date]],clean_data[[#This Row],[Order Date]])</f>
        <v>42</v>
      </c>
      <c r="L704" s="9">
        <v>41261</v>
      </c>
      <c r="M704" s="4">
        <v>8215</v>
      </c>
      <c r="N704" s="13">
        <v>154.06</v>
      </c>
      <c r="O704" s="13">
        <v>90.93</v>
      </c>
      <c r="P704" s="13">
        <v>1265602.8999999999</v>
      </c>
      <c r="Q704" s="13">
        <v>746989.95</v>
      </c>
      <c r="R704" s="13">
        <v>518612.95</v>
      </c>
      <c r="S704" s="54"/>
      <c r="T704" s="54"/>
      <c r="Z704" s="1"/>
      <c r="AA704" s="1"/>
      <c r="XFB704"/>
      <c r="XFC704"/>
    </row>
    <row r="705" spans="2:27 16382:16383" ht="21" customHeight="1">
      <c r="B705" s="10" t="s">
        <v>14</v>
      </c>
      <c r="C705" s="10" t="s">
        <v>111</v>
      </c>
      <c r="D705" s="10" t="s">
        <v>59</v>
      </c>
      <c r="E705" s="10" t="s">
        <v>17</v>
      </c>
      <c r="F705" s="10" t="s">
        <v>232</v>
      </c>
      <c r="G705" s="11">
        <v>40791</v>
      </c>
      <c r="H705" s="12" t="s">
        <v>231</v>
      </c>
      <c r="I705" s="10">
        <v>2011</v>
      </c>
      <c r="J705" s="10">
        <v>949205291</v>
      </c>
      <c r="K705" s="10">
        <f>_xlfn.DAYS(clean_data[[#This Row],[Ship Date]],clean_data[[#This Row],[Order Date]])</f>
        <v>36</v>
      </c>
      <c r="L705" s="11">
        <v>40827</v>
      </c>
      <c r="M705" s="14">
        <v>9794</v>
      </c>
      <c r="N705" s="15">
        <v>9.33</v>
      </c>
      <c r="O705" s="15">
        <v>6.92</v>
      </c>
      <c r="P705" s="15">
        <v>91378.02</v>
      </c>
      <c r="Q705" s="15">
        <v>67774.48</v>
      </c>
      <c r="R705" s="15">
        <v>23603.54</v>
      </c>
      <c r="S705" s="54"/>
      <c r="T705" s="54"/>
      <c r="Z705" s="1"/>
      <c r="AA705" s="1"/>
      <c r="XFB705"/>
      <c r="XFC705"/>
    </row>
    <row r="706" spans="2:27 16382:16383" ht="21" customHeight="1">
      <c r="B706" s="1" t="s">
        <v>26</v>
      </c>
      <c r="C706" s="1" t="s">
        <v>30</v>
      </c>
      <c r="D706" s="1" t="s">
        <v>50</v>
      </c>
      <c r="E706" s="1" t="s">
        <v>21</v>
      </c>
      <c r="F706" s="1" t="s">
        <v>235</v>
      </c>
      <c r="G706" s="9">
        <v>42847</v>
      </c>
      <c r="H706" s="2" t="s">
        <v>239</v>
      </c>
      <c r="I706" s="1">
        <v>2017</v>
      </c>
      <c r="J706" s="1">
        <v>414219605</v>
      </c>
      <c r="K706" s="1">
        <f>_xlfn.DAYS(clean_data[[#This Row],[Ship Date]],clean_data[[#This Row],[Order Date]])</f>
        <v>5</v>
      </c>
      <c r="L706" s="9">
        <v>42852</v>
      </c>
      <c r="M706" s="4">
        <v>5641</v>
      </c>
      <c r="N706" s="13">
        <v>421.89</v>
      </c>
      <c r="O706" s="13">
        <v>364.69</v>
      </c>
      <c r="P706" s="13">
        <v>2379881.4900000002</v>
      </c>
      <c r="Q706" s="13">
        <v>2057216.29</v>
      </c>
      <c r="R706" s="13">
        <v>322665.2</v>
      </c>
      <c r="S706" s="54"/>
      <c r="T706" s="54"/>
      <c r="Z706" s="1"/>
      <c r="AA706" s="1"/>
      <c r="XFB706"/>
      <c r="XFC706"/>
    </row>
    <row r="707" spans="2:27 16382:16383" ht="21" customHeight="1">
      <c r="B707" s="10" t="s">
        <v>40</v>
      </c>
      <c r="C707" s="10" t="s">
        <v>153</v>
      </c>
      <c r="D707" s="10" t="s">
        <v>20</v>
      </c>
      <c r="E707" s="10" t="s">
        <v>21</v>
      </c>
      <c r="F707" s="10" t="s">
        <v>229</v>
      </c>
      <c r="G707" s="11">
        <v>42607</v>
      </c>
      <c r="H707" s="12" t="s">
        <v>238</v>
      </c>
      <c r="I707" s="10">
        <v>2016</v>
      </c>
      <c r="J707" s="10">
        <v>559466159</v>
      </c>
      <c r="K707" s="10">
        <f>_xlfn.DAYS(clean_data[[#This Row],[Ship Date]],clean_data[[#This Row],[Order Date]])</f>
        <v>21</v>
      </c>
      <c r="L707" s="11">
        <v>42628</v>
      </c>
      <c r="M707" s="14">
        <v>7324</v>
      </c>
      <c r="N707" s="15">
        <v>152.58000000000001</v>
      </c>
      <c r="O707" s="15">
        <v>97.44</v>
      </c>
      <c r="P707" s="15">
        <v>1117495.92</v>
      </c>
      <c r="Q707" s="15">
        <v>713650.56</v>
      </c>
      <c r="R707" s="15">
        <v>403845.36</v>
      </c>
      <c r="S707" s="54"/>
      <c r="T707" s="54"/>
      <c r="Z707" s="1"/>
      <c r="AA707" s="1"/>
      <c r="XFB707"/>
      <c r="XFC707"/>
    </row>
    <row r="708" spans="2:27 16382:16383" ht="21" customHeight="1">
      <c r="B708" s="1" t="s">
        <v>23</v>
      </c>
      <c r="C708" s="1" t="s">
        <v>192</v>
      </c>
      <c r="D708" s="1" t="s">
        <v>20</v>
      </c>
      <c r="E708" s="1" t="s">
        <v>21</v>
      </c>
      <c r="F708" s="1" t="s">
        <v>232</v>
      </c>
      <c r="G708" s="9">
        <v>41212</v>
      </c>
      <c r="H708" s="2" t="s">
        <v>237</v>
      </c>
      <c r="I708" s="1">
        <v>2012</v>
      </c>
      <c r="J708" s="1">
        <v>720931279</v>
      </c>
      <c r="K708" s="1">
        <f>_xlfn.DAYS(clean_data[[#This Row],[Ship Date]],clean_data[[#This Row],[Order Date]])</f>
        <v>19</v>
      </c>
      <c r="L708" s="9">
        <v>41231</v>
      </c>
      <c r="M708" s="4">
        <v>8441</v>
      </c>
      <c r="N708" s="13">
        <v>152.58000000000001</v>
      </c>
      <c r="O708" s="13">
        <v>97.44</v>
      </c>
      <c r="P708" s="13">
        <v>1287927.78</v>
      </c>
      <c r="Q708" s="13">
        <v>822491.04</v>
      </c>
      <c r="R708" s="13">
        <v>465436.74</v>
      </c>
      <c r="S708" s="54"/>
      <c r="T708" s="54"/>
      <c r="Z708" s="1"/>
      <c r="AA708" s="1"/>
      <c r="XFB708"/>
      <c r="XFC708"/>
    </row>
    <row r="709" spans="2:27 16382:16383" ht="21" customHeight="1">
      <c r="B709" s="10" t="s">
        <v>53</v>
      </c>
      <c r="C709" s="10" t="s">
        <v>54</v>
      </c>
      <c r="D709" s="10" t="s">
        <v>43</v>
      </c>
      <c r="E709" s="10" t="s">
        <v>21</v>
      </c>
      <c r="F709" s="10" t="s">
        <v>235</v>
      </c>
      <c r="G709" s="11">
        <v>41576</v>
      </c>
      <c r="H709" s="12" t="s">
        <v>237</v>
      </c>
      <c r="I709" s="10">
        <v>2013</v>
      </c>
      <c r="J709" s="10">
        <v>304913794</v>
      </c>
      <c r="K709" s="10">
        <f>_xlfn.DAYS(clean_data[[#This Row],[Ship Date]],clean_data[[#This Row],[Order Date]])</f>
        <v>23</v>
      </c>
      <c r="L709" s="11">
        <v>41599</v>
      </c>
      <c r="M709" s="14">
        <v>9623</v>
      </c>
      <c r="N709" s="15">
        <v>651.21</v>
      </c>
      <c r="O709" s="15">
        <v>524.96</v>
      </c>
      <c r="P709" s="15">
        <v>6266593.8300000001</v>
      </c>
      <c r="Q709" s="15">
        <v>5051690.08</v>
      </c>
      <c r="R709" s="15">
        <v>1214903.75</v>
      </c>
      <c r="S709" s="54"/>
      <c r="T709" s="54"/>
      <c r="Z709" s="1"/>
      <c r="AA709" s="1"/>
      <c r="XFB709"/>
      <c r="XFC709"/>
    </row>
    <row r="710" spans="2:27 16382:16383" ht="21" customHeight="1">
      <c r="B710" s="1" t="s">
        <v>23</v>
      </c>
      <c r="C710" s="1" t="s">
        <v>118</v>
      </c>
      <c r="D710" s="1" t="s">
        <v>20</v>
      </c>
      <c r="E710" s="1" t="s">
        <v>17</v>
      </c>
      <c r="F710" s="1" t="s">
        <v>232</v>
      </c>
      <c r="G710" s="9">
        <v>41468</v>
      </c>
      <c r="H710" s="2" t="s">
        <v>230</v>
      </c>
      <c r="I710" s="1">
        <v>2013</v>
      </c>
      <c r="J710" s="1">
        <v>138025033</v>
      </c>
      <c r="K710" s="1">
        <f>_xlfn.DAYS(clean_data[[#This Row],[Ship Date]],clean_data[[#This Row],[Order Date]])</f>
        <v>21</v>
      </c>
      <c r="L710" s="9">
        <v>41489</v>
      </c>
      <c r="M710" s="4">
        <v>3529</v>
      </c>
      <c r="N710" s="13">
        <v>152.58000000000001</v>
      </c>
      <c r="O710" s="13">
        <v>97.44</v>
      </c>
      <c r="P710" s="13">
        <v>538454.81999999995</v>
      </c>
      <c r="Q710" s="13">
        <v>343865.76</v>
      </c>
      <c r="R710" s="13">
        <v>194589.06</v>
      </c>
      <c r="S710" s="54"/>
      <c r="T710" s="54"/>
      <c r="Z710" s="1"/>
      <c r="AA710" s="1"/>
      <c r="XFB710"/>
      <c r="XFC710"/>
    </row>
    <row r="711" spans="2:27 16382:16383" ht="21" customHeight="1">
      <c r="B711" s="10" t="s">
        <v>26</v>
      </c>
      <c r="C711" s="10" t="s">
        <v>194</v>
      </c>
      <c r="D711" s="10" t="s">
        <v>36</v>
      </c>
      <c r="E711" s="10" t="s">
        <v>21</v>
      </c>
      <c r="F711" s="10" t="s">
        <v>235</v>
      </c>
      <c r="G711" s="11">
        <v>40431</v>
      </c>
      <c r="H711" s="12" t="s">
        <v>231</v>
      </c>
      <c r="I711" s="10">
        <v>2010</v>
      </c>
      <c r="J711" s="10">
        <v>217188823</v>
      </c>
      <c r="K711" s="10">
        <f>_xlfn.DAYS(clean_data[[#This Row],[Ship Date]],clean_data[[#This Row],[Order Date]])</f>
        <v>39</v>
      </c>
      <c r="L711" s="11">
        <v>40470</v>
      </c>
      <c r="M711" s="14">
        <v>9854</v>
      </c>
      <c r="N711" s="15">
        <v>109.28</v>
      </c>
      <c r="O711" s="15">
        <v>35.840000000000003</v>
      </c>
      <c r="P711" s="15">
        <v>1076845.1200000001</v>
      </c>
      <c r="Q711" s="15">
        <v>353167.35999999999</v>
      </c>
      <c r="R711" s="15">
        <v>723677.76</v>
      </c>
      <c r="S711" s="54"/>
      <c r="T711" s="54"/>
      <c r="Z711" s="1"/>
      <c r="AA711" s="1"/>
      <c r="XFB711"/>
      <c r="XFC711"/>
    </row>
    <row r="712" spans="2:27 16382:16383" ht="21" customHeight="1">
      <c r="B712" s="1" t="s">
        <v>14</v>
      </c>
      <c r="C712" s="1" t="s">
        <v>108</v>
      </c>
      <c r="D712" s="1" t="s">
        <v>50</v>
      </c>
      <c r="E712" s="1" t="s">
        <v>17</v>
      </c>
      <c r="F712" s="1" t="s">
        <v>227</v>
      </c>
      <c r="G712" s="9">
        <v>41162</v>
      </c>
      <c r="H712" s="2" t="s">
        <v>231</v>
      </c>
      <c r="I712" s="1">
        <v>2012</v>
      </c>
      <c r="J712" s="1">
        <v>159641492</v>
      </c>
      <c r="K712" s="1">
        <f>_xlfn.DAYS(clean_data[[#This Row],[Ship Date]],clean_data[[#This Row],[Order Date]])</f>
        <v>14</v>
      </c>
      <c r="L712" s="9">
        <v>41176</v>
      </c>
      <c r="M712" s="4">
        <v>320</v>
      </c>
      <c r="N712" s="13">
        <v>421.89</v>
      </c>
      <c r="O712" s="13">
        <v>364.69</v>
      </c>
      <c r="P712" s="13">
        <v>135004.79999999999</v>
      </c>
      <c r="Q712" s="13">
        <v>116700.8</v>
      </c>
      <c r="R712" s="13">
        <v>18304</v>
      </c>
      <c r="S712" s="54"/>
      <c r="T712" s="54"/>
      <c r="Z712" s="1"/>
      <c r="AA712" s="1"/>
      <c r="XFB712"/>
      <c r="XFC712"/>
    </row>
    <row r="713" spans="2:27 16382:16383" ht="21" customHeight="1">
      <c r="B713" s="10" t="s">
        <v>23</v>
      </c>
      <c r="C713" s="10" t="s">
        <v>191</v>
      </c>
      <c r="D713" s="10" t="s">
        <v>50</v>
      </c>
      <c r="E713" s="10" t="s">
        <v>21</v>
      </c>
      <c r="F713" s="10" t="s">
        <v>235</v>
      </c>
      <c r="G713" s="11">
        <v>42598</v>
      </c>
      <c r="H713" s="12" t="s">
        <v>238</v>
      </c>
      <c r="I713" s="10">
        <v>2016</v>
      </c>
      <c r="J713" s="10">
        <v>552931869</v>
      </c>
      <c r="K713" s="10">
        <f>_xlfn.DAYS(clean_data[[#This Row],[Ship Date]],clean_data[[#This Row],[Order Date]])</f>
        <v>24</v>
      </c>
      <c r="L713" s="11">
        <v>42622</v>
      </c>
      <c r="M713" s="14">
        <v>3682</v>
      </c>
      <c r="N713" s="15">
        <v>421.89</v>
      </c>
      <c r="O713" s="15">
        <v>364.69</v>
      </c>
      <c r="P713" s="15">
        <v>1553398.98</v>
      </c>
      <c r="Q713" s="15">
        <v>1342788.58</v>
      </c>
      <c r="R713" s="15">
        <v>210610.4</v>
      </c>
      <c r="S713" s="54"/>
      <c r="T713" s="54"/>
      <c r="Z713" s="1"/>
      <c r="AA713" s="1"/>
      <c r="XFB713"/>
      <c r="XFC713"/>
    </row>
    <row r="714" spans="2:27 16382:16383" ht="21" customHeight="1">
      <c r="B714" s="1" t="s">
        <v>40</v>
      </c>
      <c r="C714" s="1" t="s">
        <v>216</v>
      </c>
      <c r="D714" s="1" t="s">
        <v>20</v>
      </c>
      <c r="E714" s="1" t="s">
        <v>21</v>
      </c>
      <c r="F714" s="1" t="s">
        <v>232</v>
      </c>
      <c r="G714" s="9">
        <v>41300</v>
      </c>
      <c r="H714" s="2" t="s">
        <v>240</v>
      </c>
      <c r="I714" s="1">
        <v>2013</v>
      </c>
      <c r="J714" s="1">
        <v>704921281</v>
      </c>
      <c r="K714" s="1">
        <f>_xlfn.DAYS(clean_data[[#This Row],[Ship Date]],clean_data[[#This Row],[Order Date]])</f>
        <v>10</v>
      </c>
      <c r="L714" s="9">
        <v>41310</v>
      </c>
      <c r="M714" s="4">
        <v>727</v>
      </c>
      <c r="N714" s="13">
        <v>152.58000000000001</v>
      </c>
      <c r="O714" s="13">
        <v>97.44</v>
      </c>
      <c r="P714" s="13">
        <v>110925.66</v>
      </c>
      <c r="Q714" s="13">
        <v>70838.880000000005</v>
      </c>
      <c r="R714" s="13">
        <v>40086.78</v>
      </c>
      <c r="S714" s="54"/>
      <c r="T714" s="54"/>
      <c r="Z714" s="1"/>
      <c r="AA714" s="1"/>
      <c r="XFB714"/>
      <c r="XFC714"/>
    </row>
    <row r="715" spans="2:27 16382:16383" ht="21" customHeight="1">
      <c r="B715" s="10" t="s">
        <v>40</v>
      </c>
      <c r="C715" s="10" t="s">
        <v>205</v>
      </c>
      <c r="D715" s="10" t="s">
        <v>20</v>
      </c>
      <c r="E715" s="10" t="s">
        <v>17</v>
      </c>
      <c r="F715" s="10" t="s">
        <v>232</v>
      </c>
      <c r="G715" s="11">
        <v>41130</v>
      </c>
      <c r="H715" s="12" t="s">
        <v>238</v>
      </c>
      <c r="I715" s="10">
        <v>2012</v>
      </c>
      <c r="J715" s="10">
        <v>893783557</v>
      </c>
      <c r="K715" s="10">
        <f>_xlfn.DAYS(clean_data[[#This Row],[Ship Date]],clean_data[[#This Row],[Order Date]])</f>
        <v>50</v>
      </c>
      <c r="L715" s="11">
        <v>41180</v>
      </c>
      <c r="M715" s="14">
        <v>9271</v>
      </c>
      <c r="N715" s="15">
        <v>152.58000000000001</v>
      </c>
      <c r="O715" s="15">
        <v>97.44</v>
      </c>
      <c r="P715" s="15">
        <v>1414569.18</v>
      </c>
      <c r="Q715" s="15">
        <v>903366.24</v>
      </c>
      <c r="R715" s="15">
        <v>511202.94</v>
      </c>
      <c r="S715" s="54"/>
      <c r="T715" s="54"/>
      <c r="Z715" s="1"/>
      <c r="AA715" s="1"/>
      <c r="XFB715"/>
      <c r="XFC715"/>
    </row>
    <row r="716" spans="2:27 16382:16383" ht="21" customHeight="1">
      <c r="B716" s="1" t="s">
        <v>26</v>
      </c>
      <c r="C716" s="1" t="s">
        <v>194</v>
      </c>
      <c r="D716" s="1" t="s">
        <v>43</v>
      </c>
      <c r="E716" s="1" t="s">
        <v>17</v>
      </c>
      <c r="F716" s="1" t="s">
        <v>235</v>
      </c>
      <c r="G716" s="9">
        <v>40811</v>
      </c>
      <c r="H716" s="2" t="s">
        <v>231</v>
      </c>
      <c r="I716" s="1">
        <v>2011</v>
      </c>
      <c r="J716" s="1">
        <v>118005025</v>
      </c>
      <c r="K716" s="1">
        <f>_xlfn.DAYS(clean_data[[#This Row],[Ship Date]],clean_data[[#This Row],[Order Date]])</f>
        <v>35</v>
      </c>
      <c r="L716" s="9">
        <v>40846</v>
      </c>
      <c r="M716" s="4">
        <v>9164</v>
      </c>
      <c r="N716" s="13">
        <v>651.21</v>
      </c>
      <c r="O716" s="13">
        <v>524.96</v>
      </c>
      <c r="P716" s="13">
        <v>5967688.4400000004</v>
      </c>
      <c r="Q716" s="13">
        <v>4810733.4400000004</v>
      </c>
      <c r="R716" s="13">
        <v>1156955</v>
      </c>
      <c r="S716" s="54"/>
      <c r="T716" s="54"/>
      <c r="Z716" s="1"/>
      <c r="AA716" s="1"/>
      <c r="XFB716"/>
      <c r="XFC716"/>
    </row>
    <row r="717" spans="2:27 16382:16383" ht="21" customHeight="1">
      <c r="B717" s="10" t="s">
        <v>31</v>
      </c>
      <c r="C717" s="10" t="s">
        <v>96</v>
      </c>
      <c r="D717" s="10" t="s">
        <v>20</v>
      </c>
      <c r="E717" s="10" t="s">
        <v>21</v>
      </c>
      <c r="F717" s="10" t="s">
        <v>227</v>
      </c>
      <c r="G717" s="11">
        <v>40834</v>
      </c>
      <c r="H717" s="12" t="s">
        <v>237</v>
      </c>
      <c r="I717" s="10">
        <v>2011</v>
      </c>
      <c r="J717" s="10">
        <v>146384513</v>
      </c>
      <c r="K717" s="10">
        <f>_xlfn.DAYS(clean_data[[#This Row],[Ship Date]],clean_data[[#This Row],[Order Date]])</f>
        <v>47</v>
      </c>
      <c r="L717" s="11">
        <v>40881</v>
      </c>
      <c r="M717" s="14">
        <v>7285</v>
      </c>
      <c r="N717" s="15">
        <v>152.58000000000001</v>
      </c>
      <c r="O717" s="15">
        <v>97.44</v>
      </c>
      <c r="P717" s="15">
        <v>1111545.3</v>
      </c>
      <c r="Q717" s="15">
        <v>709850.4</v>
      </c>
      <c r="R717" s="15">
        <v>401694.9</v>
      </c>
      <c r="S717" s="54"/>
      <c r="T717" s="54"/>
      <c r="Z717" s="1"/>
      <c r="AA717" s="1"/>
      <c r="XFB717"/>
      <c r="XFC717"/>
    </row>
    <row r="718" spans="2:27 16382:16383" ht="21" customHeight="1">
      <c r="B718" s="1" t="s">
        <v>40</v>
      </c>
      <c r="C718" s="1" t="s">
        <v>221</v>
      </c>
      <c r="D718" s="1" t="s">
        <v>36</v>
      </c>
      <c r="E718" s="1" t="s">
        <v>17</v>
      </c>
      <c r="F718" s="1" t="s">
        <v>229</v>
      </c>
      <c r="G718" s="9">
        <v>42083</v>
      </c>
      <c r="H718" s="2" t="s">
        <v>236</v>
      </c>
      <c r="I718" s="1">
        <v>2015</v>
      </c>
      <c r="J718" s="1">
        <v>568033349</v>
      </c>
      <c r="K718" s="1">
        <f>_xlfn.DAYS(clean_data[[#This Row],[Ship Date]],clean_data[[#This Row],[Order Date]])</f>
        <v>28</v>
      </c>
      <c r="L718" s="9">
        <v>42111</v>
      </c>
      <c r="M718" s="4">
        <v>2546</v>
      </c>
      <c r="N718" s="13">
        <v>109.28</v>
      </c>
      <c r="O718" s="13">
        <v>35.840000000000003</v>
      </c>
      <c r="P718" s="13">
        <v>278226.88</v>
      </c>
      <c r="Q718" s="13">
        <v>91248.639999999999</v>
      </c>
      <c r="R718" s="13">
        <v>186978.24</v>
      </c>
      <c r="S718" s="54"/>
      <c r="T718" s="54"/>
      <c r="Z718" s="1"/>
      <c r="AA718" s="1"/>
      <c r="XFB718"/>
      <c r="XFC718"/>
    </row>
    <row r="719" spans="2:27 16382:16383" ht="21" customHeight="1">
      <c r="B719" s="10" t="s">
        <v>23</v>
      </c>
      <c r="C719" s="10" t="s">
        <v>116</v>
      </c>
      <c r="D719" s="10" t="s">
        <v>59</v>
      </c>
      <c r="E719" s="10" t="s">
        <v>17</v>
      </c>
      <c r="F719" s="10" t="s">
        <v>232</v>
      </c>
      <c r="G719" s="11">
        <v>41678</v>
      </c>
      <c r="H719" s="12" t="s">
        <v>242</v>
      </c>
      <c r="I719" s="10">
        <v>2014</v>
      </c>
      <c r="J719" s="10">
        <v>142375361</v>
      </c>
      <c r="K719" s="10">
        <f>_xlfn.DAYS(clean_data[[#This Row],[Ship Date]],clean_data[[#This Row],[Order Date]])</f>
        <v>11</v>
      </c>
      <c r="L719" s="11">
        <v>41689</v>
      </c>
      <c r="M719" s="14">
        <v>888</v>
      </c>
      <c r="N719" s="15">
        <v>9.33</v>
      </c>
      <c r="O719" s="15">
        <v>6.92</v>
      </c>
      <c r="P719" s="15">
        <v>8285.0400000000009</v>
      </c>
      <c r="Q719" s="15">
        <v>6144.96</v>
      </c>
      <c r="R719" s="15">
        <v>2140.08</v>
      </c>
      <c r="S719" s="54"/>
      <c r="T719" s="54"/>
      <c r="Z719" s="1"/>
      <c r="AA719" s="1"/>
      <c r="XFB719"/>
      <c r="XFC719"/>
    </row>
    <row r="720" spans="2:27 16382:16383" ht="21" customHeight="1">
      <c r="B720" s="1" t="s">
        <v>26</v>
      </c>
      <c r="C720" s="1" t="s">
        <v>194</v>
      </c>
      <c r="D720" s="1" t="s">
        <v>25</v>
      </c>
      <c r="E720" s="1" t="s">
        <v>17</v>
      </c>
      <c r="F720" s="1" t="s">
        <v>229</v>
      </c>
      <c r="G720" s="9">
        <v>42664</v>
      </c>
      <c r="H720" s="2" t="s">
        <v>237</v>
      </c>
      <c r="I720" s="1">
        <v>2016</v>
      </c>
      <c r="J720" s="1">
        <v>849146878</v>
      </c>
      <c r="K720" s="1">
        <f>_xlfn.DAYS(clean_data[[#This Row],[Ship Date]],clean_data[[#This Row],[Order Date]])</f>
        <v>40</v>
      </c>
      <c r="L720" s="9">
        <v>42704</v>
      </c>
      <c r="M720" s="4">
        <v>286</v>
      </c>
      <c r="N720" s="13">
        <v>47.45</v>
      </c>
      <c r="O720" s="13">
        <v>31.79</v>
      </c>
      <c r="P720" s="13">
        <v>13570.7</v>
      </c>
      <c r="Q720" s="13">
        <v>9091.94</v>
      </c>
      <c r="R720" s="13">
        <v>4478.76</v>
      </c>
      <c r="S720" s="54"/>
      <c r="T720" s="54"/>
      <c r="Z720" s="1"/>
      <c r="AA720" s="1"/>
      <c r="XFB720"/>
      <c r="XFC720"/>
    </row>
    <row r="721" spans="2:27 16382:16383" ht="21" customHeight="1">
      <c r="B721" s="10" t="s">
        <v>14</v>
      </c>
      <c r="C721" s="10" t="s">
        <v>19</v>
      </c>
      <c r="D721" s="10" t="s">
        <v>33</v>
      </c>
      <c r="E721" s="10" t="s">
        <v>17</v>
      </c>
      <c r="F721" s="10" t="s">
        <v>235</v>
      </c>
      <c r="G721" s="11">
        <v>41556</v>
      </c>
      <c r="H721" s="12" t="s">
        <v>237</v>
      </c>
      <c r="I721" s="10">
        <v>2013</v>
      </c>
      <c r="J721" s="10">
        <v>238396728</v>
      </c>
      <c r="K721" s="10">
        <f>_xlfn.DAYS(clean_data[[#This Row],[Ship Date]],clean_data[[#This Row],[Order Date]])</f>
        <v>49</v>
      </c>
      <c r="L721" s="11">
        <v>41605</v>
      </c>
      <c r="M721" s="14">
        <v>5744</v>
      </c>
      <c r="N721" s="15">
        <v>81.73</v>
      </c>
      <c r="O721" s="15">
        <v>56.67</v>
      </c>
      <c r="P721" s="15">
        <v>469457.12</v>
      </c>
      <c r="Q721" s="15">
        <v>325512.48</v>
      </c>
      <c r="R721" s="15">
        <v>143944.64000000001</v>
      </c>
      <c r="S721" s="54"/>
      <c r="T721" s="54"/>
      <c r="Z721" s="1"/>
      <c r="AA721" s="1"/>
      <c r="XFB721"/>
      <c r="XFC721"/>
    </row>
    <row r="722" spans="2:27 16382:16383" ht="21" customHeight="1">
      <c r="B722" s="1" t="s">
        <v>31</v>
      </c>
      <c r="C722" s="1" t="s">
        <v>177</v>
      </c>
      <c r="D722" s="1" t="s">
        <v>20</v>
      </c>
      <c r="E722" s="1" t="s">
        <v>17</v>
      </c>
      <c r="F722" s="1" t="s">
        <v>235</v>
      </c>
      <c r="G722" s="9">
        <v>40792</v>
      </c>
      <c r="H722" s="2" t="s">
        <v>231</v>
      </c>
      <c r="I722" s="1">
        <v>2011</v>
      </c>
      <c r="J722" s="1">
        <v>880486238</v>
      </c>
      <c r="K722" s="1">
        <f>_xlfn.DAYS(clean_data[[#This Row],[Ship Date]],clean_data[[#This Row],[Order Date]])</f>
        <v>34</v>
      </c>
      <c r="L722" s="9">
        <v>40826</v>
      </c>
      <c r="M722" s="4">
        <v>4299</v>
      </c>
      <c r="N722" s="13">
        <v>152.58000000000001</v>
      </c>
      <c r="O722" s="13">
        <v>97.44</v>
      </c>
      <c r="P722" s="13">
        <v>655941.42000000004</v>
      </c>
      <c r="Q722" s="13">
        <v>418894.56</v>
      </c>
      <c r="R722" s="13">
        <v>237046.86</v>
      </c>
      <c r="S722" s="54"/>
      <c r="T722" s="54"/>
      <c r="Z722" s="1"/>
      <c r="AA722" s="1"/>
      <c r="XFB722"/>
      <c r="XFC722"/>
    </row>
    <row r="723" spans="2:27 16382:16383" ht="21" customHeight="1">
      <c r="B723" s="10" t="s">
        <v>23</v>
      </c>
      <c r="C723" s="10" t="s">
        <v>82</v>
      </c>
      <c r="D723" s="10" t="s">
        <v>45</v>
      </c>
      <c r="E723" s="10" t="s">
        <v>21</v>
      </c>
      <c r="F723" s="10" t="s">
        <v>229</v>
      </c>
      <c r="G723" s="11">
        <v>41817</v>
      </c>
      <c r="H723" s="12" t="s">
        <v>241</v>
      </c>
      <c r="I723" s="10">
        <v>2014</v>
      </c>
      <c r="J723" s="10">
        <v>916089236</v>
      </c>
      <c r="K723" s="10">
        <f>_xlfn.DAYS(clean_data[[#This Row],[Ship Date]],clean_data[[#This Row],[Order Date]])</f>
        <v>31</v>
      </c>
      <c r="L723" s="11">
        <v>41848</v>
      </c>
      <c r="M723" s="14">
        <v>17</v>
      </c>
      <c r="N723" s="15">
        <v>437.2</v>
      </c>
      <c r="O723" s="15">
        <v>263.33</v>
      </c>
      <c r="P723" s="15">
        <v>7432.4</v>
      </c>
      <c r="Q723" s="15">
        <v>4476.6099999999997</v>
      </c>
      <c r="R723" s="15">
        <v>2955.79</v>
      </c>
      <c r="S723" s="54"/>
      <c r="T723" s="54"/>
      <c r="Z723" s="1"/>
      <c r="AA723" s="1"/>
      <c r="XFB723"/>
      <c r="XFC723"/>
    </row>
    <row r="724" spans="2:27 16382:16383" ht="21" customHeight="1">
      <c r="B724" s="1" t="s">
        <v>26</v>
      </c>
      <c r="C724" s="1" t="s">
        <v>194</v>
      </c>
      <c r="D724" s="1" t="s">
        <v>28</v>
      </c>
      <c r="E724" s="1" t="s">
        <v>17</v>
      </c>
      <c r="F724" s="1" t="s">
        <v>235</v>
      </c>
      <c r="G724" s="9">
        <v>40930</v>
      </c>
      <c r="H724" s="2" t="s">
        <v>240</v>
      </c>
      <c r="I724" s="1">
        <v>2012</v>
      </c>
      <c r="J724" s="1">
        <v>806192052</v>
      </c>
      <c r="K724" s="1">
        <f>_xlfn.DAYS(clean_data[[#This Row],[Ship Date]],clean_data[[#This Row],[Order Date]])</f>
        <v>37</v>
      </c>
      <c r="L724" s="9">
        <v>40967</v>
      </c>
      <c r="M724" s="4">
        <v>8998</v>
      </c>
      <c r="N724" s="13">
        <v>205.7</v>
      </c>
      <c r="O724" s="13">
        <v>117.11</v>
      </c>
      <c r="P724" s="13">
        <v>1850888.6</v>
      </c>
      <c r="Q724" s="13">
        <v>1053755.78</v>
      </c>
      <c r="R724" s="13">
        <v>797132.82</v>
      </c>
      <c r="S724" s="54"/>
      <c r="T724" s="54"/>
      <c r="Z724" s="1"/>
      <c r="AA724" s="1"/>
      <c r="XFB724"/>
      <c r="XFC724"/>
    </row>
    <row r="725" spans="2:27 16382:16383" ht="21" customHeight="1">
      <c r="B725" s="10" t="s">
        <v>26</v>
      </c>
      <c r="C725" s="10" t="s">
        <v>46</v>
      </c>
      <c r="D725" s="10" t="s">
        <v>28</v>
      </c>
      <c r="E725" s="10" t="s">
        <v>17</v>
      </c>
      <c r="F725" s="10" t="s">
        <v>227</v>
      </c>
      <c r="G725" s="11">
        <v>41738</v>
      </c>
      <c r="H725" s="12" t="s">
        <v>239</v>
      </c>
      <c r="I725" s="10">
        <v>2014</v>
      </c>
      <c r="J725" s="10">
        <v>182093513</v>
      </c>
      <c r="K725" s="10">
        <f>_xlfn.DAYS(clean_data[[#This Row],[Ship Date]],clean_data[[#This Row],[Order Date]])</f>
        <v>38</v>
      </c>
      <c r="L725" s="11">
        <v>41776</v>
      </c>
      <c r="M725" s="14">
        <v>4372</v>
      </c>
      <c r="N725" s="15">
        <v>205.7</v>
      </c>
      <c r="O725" s="15">
        <v>117.11</v>
      </c>
      <c r="P725" s="15">
        <v>899320.4</v>
      </c>
      <c r="Q725" s="15">
        <v>512004.92</v>
      </c>
      <c r="R725" s="15">
        <v>387315.48</v>
      </c>
      <c r="S725" s="54"/>
      <c r="T725" s="54"/>
      <c r="Z725" s="1"/>
      <c r="AA725" s="1"/>
      <c r="XFB725"/>
      <c r="XFC725"/>
    </row>
    <row r="726" spans="2:27 16382:16383" ht="21" customHeight="1">
      <c r="B726" s="1" t="s">
        <v>26</v>
      </c>
      <c r="C726" s="1" t="s">
        <v>160</v>
      </c>
      <c r="D726" s="1" t="s">
        <v>59</v>
      </c>
      <c r="E726" s="1" t="s">
        <v>21</v>
      </c>
      <c r="F726" s="1" t="s">
        <v>235</v>
      </c>
      <c r="G726" s="9">
        <v>42700</v>
      </c>
      <c r="H726" s="2" t="s">
        <v>234</v>
      </c>
      <c r="I726" s="1">
        <v>2016</v>
      </c>
      <c r="J726" s="1">
        <v>995404946</v>
      </c>
      <c r="K726" s="1">
        <f>_xlfn.DAYS(clean_data[[#This Row],[Ship Date]],clean_data[[#This Row],[Order Date]])</f>
        <v>35</v>
      </c>
      <c r="L726" s="9">
        <v>42735</v>
      </c>
      <c r="M726" s="4">
        <v>1299</v>
      </c>
      <c r="N726" s="13">
        <v>9.33</v>
      </c>
      <c r="O726" s="13">
        <v>6.92</v>
      </c>
      <c r="P726" s="13">
        <v>12119.67</v>
      </c>
      <c r="Q726" s="13">
        <v>8989.08</v>
      </c>
      <c r="R726" s="13">
        <v>3130.59</v>
      </c>
      <c r="S726" s="54"/>
      <c r="T726" s="54"/>
      <c r="Z726" s="1"/>
      <c r="AA726" s="1"/>
      <c r="XFB726"/>
      <c r="XFC726"/>
    </row>
    <row r="727" spans="2:27 16382:16383" ht="21" customHeight="1">
      <c r="B727" s="10" t="s">
        <v>40</v>
      </c>
      <c r="C727" s="10" t="s">
        <v>144</v>
      </c>
      <c r="D727" s="10" t="s">
        <v>25</v>
      </c>
      <c r="E727" s="10" t="s">
        <v>17</v>
      </c>
      <c r="F727" s="10" t="s">
        <v>229</v>
      </c>
      <c r="G727" s="11">
        <v>41286</v>
      </c>
      <c r="H727" s="12" t="s">
        <v>240</v>
      </c>
      <c r="I727" s="10">
        <v>2013</v>
      </c>
      <c r="J727" s="10">
        <v>768050181</v>
      </c>
      <c r="K727" s="10">
        <f>_xlfn.DAYS(clean_data[[#This Row],[Ship Date]],clean_data[[#This Row],[Order Date]])</f>
        <v>16</v>
      </c>
      <c r="L727" s="11">
        <v>41302</v>
      </c>
      <c r="M727" s="14">
        <v>1971</v>
      </c>
      <c r="N727" s="15">
        <v>47.45</v>
      </c>
      <c r="O727" s="15">
        <v>31.79</v>
      </c>
      <c r="P727" s="15">
        <v>93523.95</v>
      </c>
      <c r="Q727" s="15">
        <v>62658.09</v>
      </c>
      <c r="R727" s="15">
        <v>30865.86</v>
      </c>
      <c r="S727" s="54"/>
      <c r="T727" s="54"/>
      <c r="Z727" s="1"/>
      <c r="AA727" s="1"/>
      <c r="XFB727"/>
      <c r="XFC727"/>
    </row>
    <row r="728" spans="2:27 16382:16383" ht="21" customHeight="1">
      <c r="B728" s="1" t="s">
        <v>23</v>
      </c>
      <c r="C728" s="1" t="s">
        <v>70</v>
      </c>
      <c r="D728" s="1" t="s">
        <v>59</v>
      </c>
      <c r="E728" s="1" t="s">
        <v>21</v>
      </c>
      <c r="F728" s="1" t="s">
        <v>232</v>
      </c>
      <c r="G728" s="9">
        <v>40883</v>
      </c>
      <c r="H728" s="2" t="s">
        <v>228</v>
      </c>
      <c r="I728" s="1">
        <v>2011</v>
      </c>
      <c r="J728" s="1">
        <v>242265546</v>
      </c>
      <c r="K728" s="1">
        <f>_xlfn.DAYS(clean_data[[#This Row],[Ship Date]],clean_data[[#This Row],[Order Date]])</f>
        <v>32</v>
      </c>
      <c r="L728" s="9">
        <v>40915</v>
      </c>
      <c r="M728" s="4">
        <v>614</v>
      </c>
      <c r="N728" s="13">
        <v>9.33</v>
      </c>
      <c r="O728" s="13">
        <v>6.92</v>
      </c>
      <c r="P728" s="13">
        <v>5728.62</v>
      </c>
      <c r="Q728" s="13">
        <v>4248.88</v>
      </c>
      <c r="R728" s="13">
        <v>1479.74</v>
      </c>
      <c r="S728" s="54"/>
      <c r="T728" s="54"/>
      <c r="Z728" s="1"/>
      <c r="AA728" s="1"/>
      <c r="XFB728"/>
      <c r="XFC728"/>
    </row>
    <row r="729" spans="2:27 16382:16383" ht="21" customHeight="1">
      <c r="B729" s="10" t="s">
        <v>40</v>
      </c>
      <c r="C729" s="10" t="s">
        <v>137</v>
      </c>
      <c r="D729" s="10" t="s">
        <v>43</v>
      </c>
      <c r="E729" s="10" t="s">
        <v>21</v>
      </c>
      <c r="F729" s="10" t="s">
        <v>227</v>
      </c>
      <c r="G729" s="11">
        <v>41121</v>
      </c>
      <c r="H729" s="12" t="s">
        <v>230</v>
      </c>
      <c r="I729" s="10">
        <v>2012</v>
      </c>
      <c r="J729" s="10">
        <v>230599868</v>
      </c>
      <c r="K729" s="10">
        <f>_xlfn.DAYS(clean_data[[#This Row],[Ship Date]],clean_data[[#This Row],[Order Date]])</f>
        <v>22</v>
      </c>
      <c r="L729" s="11">
        <v>41143</v>
      </c>
      <c r="M729" s="14">
        <v>8480</v>
      </c>
      <c r="N729" s="15">
        <v>651.21</v>
      </c>
      <c r="O729" s="15">
        <v>524.96</v>
      </c>
      <c r="P729" s="15">
        <v>5522260.7999999998</v>
      </c>
      <c r="Q729" s="15">
        <v>4451660.8</v>
      </c>
      <c r="R729" s="15">
        <v>1070600</v>
      </c>
      <c r="S729" s="54"/>
      <c r="T729" s="54"/>
      <c r="Z729" s="1"/>
      <c r="AA729" s="1"/>
      <c r="XFB729"/>
      <c r="XFC729"/>
    </row>
    <row r="730" spans="2:27 16382:16383" ht="21" customHeight="1">
      <c r="B730" s="1" t="s">
        <v>23</v>
      </c>
      <c r="C730" s="1" t="s">
        <v>120</v>
      </c>
      <c r="D730" s="1" t="s">
        <v>45</v>
      </c>
      <c r="E730" s="1" t="s">
        <v>17</v>
      </c>
      <c r="F730" s="1" t="s">
        <v>227</v>
      </c>
      <c r="G730" s="9">
        <v>42016</v>
      </c>
      <c r="H730" s="2" t="s">
        <v>240</v>
      </c>
      <c r="I730" s="1">
        <v>2015</v>
      </c>
      <c r="J730" s="1">
        <v>265914475</v>
      </c>
      <c r="K730" s="1">
        <f>_xlfn.DAYS(clean_data[[#This Row],[Ship Date]],clean_data[[#This Row],[Order Date]])</f>
        <v>40</v>
      </c>
      <c r="L730" s="9">
        <v>42056</v>
      </c>
      <c r="M730" s="4">
        <v>8857</v>
      </c>
      <c r="N730" s="13">
        <v>437.2</v>
      </c>
      <c r="O730" s="13">
        <v>263.33</v>
      </c>
      <c r="P730" s="13">
        <v>3872280.4</v>
      </c>
      <c r="Q730" s="13">
        <v>2332313.81</v>
      </c>
      <c r="R730" s="13">
        <v>1539966.59</v>
      </c>
      <c r="S730" s="54"/>
      <c r="T730" s="54"/>
      <c r="Z730" s="1"/>
      <c r="AA730" s="1"/>
      <c r="XFB730"/>
      <c r="XFC730"/>
    </row>
    <row r="731" spans="2:27 16382:16383" ht="21" customHeight="1">
      <c r="B731" s="10" t="s">
        <v>53</v>
      </c>
      <c r="C731" s="10" t="s">
        <v>219</v>
      </c>
      <c r="D731" s="10" t="s">
        <v>79</v>
      </c>
      <c r="E731" s="10" t="s">
        <v>21</v>
      </c>
      <c r="F731" s="10" t="s">
        <v>227</v>
      </c>
      <c r="G731" s="11">
        <v>42592</v>
      </c>
      <c r="H731" s="12" t="s">
        <v>238</v>
      </c>
      <c r="I731" s="10">
        <v>2016</v>
      </c>
      <c r="J731" s="10">
        <v>851383197</v>
      </c>
      <c r="K731" s="10">
        <f>_xlfn.DAYS(clean_data[[#This Row],[Ship Date]],clean_data[[#This Row],[Order Date]])</f>
        <v>26</v>
      </c>
      <c r="L731" s="11">
        <v>42618</v>
      </c>
      <c r="M731" s="14">
        <v>2062</v>
      </c>
      <c r="N731" s="15">
        <v>668.27</v>
      </c>
      <c r="O731" s="15">
        <v>502.54</v>
      </c>
      <c r="P731" s="15">
        <v>1377972.74</v>
      </c>
      <c r="Q731" s="15">
        <v>1036237.48</v>
      </c>
      <c r="R731" s="15">
        <v>341735.26</v>
      </c>
      <c r="S731" s="54"/>
      <c r="T731" s="54"/>
      <c r="Z731" s="1"/>
      <c r="AA731" s="1"/>
      <c r="XFB731"/>
      <c r="XFC731"/>
    </row>
    <row r="732" spans="2:27 16382:16383" ht="21" customHeight="1">
      <c r="B732" s="1" t="s">
        <v>14</v>
      </c>
      <c r="C732" s="1" t="s">
        <v>158</v>
      </c>
      <c r="D732" s="1" t="s">
        <v>33</v>
      </c>
      <c r="E732" s="1" t="s">
        <v>21</v>
      </c>
      <c r="F732" s="1" t="s">
        <v>232</v>
      </c>
      <c r="G732" s="9">
        <v>42263</v>
      </c>
      <c r="H732" s="2" t="s">
        <v>231</v>
      </c>
      <c r="I732" s="1">
        <v>2015</v>
      </c>
      <c r="J732" s="1">
        <v>310492360</v>
      </c>
      <c r="K732" s="1">
        <f>_xlfn.DAYS(clean_data[[#This Row],[Ship Date]],clean_data[[#This Row],[Order Date]])</f>
        <v>35</v>
      </c>
      <c r="L732" s="9">
        <v>42298</v>
      </c>
      <c r="M732" s="4">
        <v>444</v>
      </c>
      <c r="N732" s="13">
        <v>81.73</v>
      </c>
      <c r="O732" s="13">
        <v>56.67</v>
      </c>
      <c r="P732" s="13">
        <v>36288.120000000003</v>
      </c>
      <c r="Q732" s="13">
        <v>25161.48</v>
      </c>
      <c r="R732" s="13">
        <v>11126.64</v>
      </c>
      <c r="S732" s="54"/>
      <c r="T732" s="54"/>
      <c r="Z732" s="1"/>
      <c r="AA732" s="1"/>
      <c r="XFB732"/>
      <c r="XFC732"/>
    </row>
    <row r="733" spans="2:27 16382:16383" ht="21" customHeight="1">
      <c r="B733" s="10" t="s">
        <v>23</v>
      </c>
      <c r="C733" s="10" t="s">
        <v>198</v>
      </c>
      <c r="D733" s="10" t="s">
        <v>20</v>
      </c>
      <c r="E733" s="10" t="s">
        <v>17</v>
      </c>
      <c r="F733" s="10" t="s">
        <v>232</v>
      </c>
      <c r="G733" s="11">
        <v>42211</v>
      </c>
      <c r="H733" s="12" t="s">
        <v>230</v>
      </c>
      <c r="I733" s="10">
        <v>2015</v>
      </c>
      <c r="J733" s="10">
        <v>637040793</v>
      </c>
      <c r="K733" s="10">
        <f>_xlfn.DAYS(clean_data[[#This Row],[Ship Date]],clean_data[[#This Row],[Order Date]])</f>
        <v>9</v>
      </c>
      <c r="L733" s="11">
        <v>42220</v>
      </c>
      <c r="M733" s="14">
        <v>3382</v>
      </c>
      <c r="N733" s="15">
        <v>152.58000000000001</v>
      </c>
      <c r="O733" s="15">
        <v>97.44</v>
      </c>
      <c r="P733" s="15">
        <v>516025.56</v>
      </c>
      <c r="Q733" s="15">
        <v>329542.08</v>
      </c>
      <c r="R733" s="15">
        <v>186483.48</v>
      </c>
      <c r="S733" s="54"/>
      <c r="T733" s="54"/>
      <c r="Z733" s="1"/>
      <c r="AA733" s="1"/>
      <c r="XFB733"/>
      <c r="XFC733"/>
    </row>
    <row r="734" spans="2:27 16382:16383" ht="21" customHeight="1">
      <c r="B734" s="1" t="s">
        <v>40</v>
      </c>
      <c r="C734" s="1" t="s">
        <v>78</v>
      </c>
      <c r="D734" s="1" t="s">
        <v>25</v>
      </c>
      <c r="E734" s="1" t="s">
        <v>17</v>
      </c>
      <c r="F734" s="1" t="s">
        <v>235</v>
      </c>
      <c r="G734" s="9">
        <v>41246</v>
      </c>
      <c r="H734" s="2" t="s">
        <v>228</v>
      </c>
      <c r="I734" s="1">
        <v>2012</v>
      </c>
      <c r="J734" s="1">
        <v>745139825</v>
      </c>
      <c r="K734" s="1">
        <f>_xlfn.DAYS(clean_data[[#This Row],[Ship Date]],clean_data[[#This Row],[Order Date]])</f>
        <v>5</v>
      </c>
      <c r="L734" s="9">
        <v>41251</v>
      </c>
      <c r="M734" s="4">
        <v>2288</v>
      </c>
      <c r="N734" s="13">
        <v>47.45</v>
      </c>
      <c r="O734" s="13">
        <v>31.79</v>
      </c>
      <c r="P734" s="13">
        <v>108565.6</v>
      </c>
      <c r="Q734" s="13">
        <v>72735.520000000004</v>
      </c>
      <c r="R734" s="13">
        <v>35830.080000000002</v>
      </c>
      <c r="S734" s="54"/>
      <c r="T734" s="54"/>
      <c r="Z734" s="1"/>
      <c r="AA734" s="1"/>
      <c r="XFB734"/>
      <c r="XFC734"/>
    </row>
    <row r="735" spans="2:27 16382:16383" ht="21" customHeight="1">
      <c r="B735" s="10" t="s">
        <v>40</v>
      </c>
      <c r="C735" s="10" t="s">
        <v>222</v>
      </c>
      <c r="D735" s="10" t="s">
        <v>79</v>
      </c>
      <c r="E735" s="10" t="s">
        <v>17</v>
      </c>
      <c r="F735" s="10" t="s">
        <v>227</v>
      </c>
      <c r="G735" s="11">
        <v>42711</v>
      </c>
      <c r="H735" s="12" t="s">
        <v>228</v>
      </c>
      <c r="I735" s="10">
        <v>2016</v>
      </c>
      <c r="J735" s="10">
        <v>519213283</v>
      </c>
      <c r="K735" s="10">
        <f>_xlfn.DAYS(clean_data[[#This Row],[Ship Date]],clean_data[[#This Row],[Order Date]])</f>
        <v>17</v>
      </c>
      <c r="L735" s="11">
        <v>42728</v>
      </c>
      <c r="M735" s="14">
        <v>5603</v>
      </c>
      <c r="N735" s="15">
        <v>668.27</v>
      </c>
      <c r="O735" s="15">
        <v>502.54</v>
      </c>
      <c r="P735" s="15">
        <v>3744316.81</v>
      </c>
      <c r="Q735" s="15">
        <v>2815731.62</v>
      </c>
      <c r="R735" s="15">
        <v>928585.19</v>
      </c>
      <c r="S735" s="54"/>
      <c r="T735" s="54"/>
      <c r="Z735" s="1"/>
      <c r="AA735" s="1"/>
      <c r="XFB735"/>
      <c r="XFC735"/>
    </row>
    <row r="736" spans="2:27 16382:16383" ht="21" customHeight="1">
      <c r="B736" s="1" t="s">
        <v>26</v>
      </c>
      <c r="C736" s="1" t="s">
        <v>151</v>
      </c>
      <c r="D736" s="1" t="s">
        <v>71</v>
      </c>
      <c r="E736" s="1" t="s">
        <v>17</v>
      </c>
      <c r="F736" s="1" t="s">
        <v>229</v>
      </c>
      <c r="G736" s="9">
        <v>42044</v>
      </c>
      <c r="H736" s="2" t="s">
        <v>242</v>
      </c>
      <c r="I736" s="1">
        <v>2015</v>
      </c>
      <c r="J736" s="1">
        <v>363997495</v>
      </c>
      <c r="K736" s="1">
        <f>_xlfn.DAYS(clean_data[[#This Row],[Ship Date]],clean_data[[#This Row],[Order Date]])</f>
        <v>2</v>
      </c>
      <c r="L736" s="9">
        <v>42046</v>
      </c>
      <c r="M736" s="4">
        <v>3802</v>
      </c>
      <c r="N736" s="13">
        <v>154.06</v>
      </c>
      <c r="O736" s="13">
        <v>90.93</v>
      </c>
      <c r="P736" s="13">
        <v>585736.12</v>
      </c>
      <c r="Q736" s="13">
        <v>345715.86</v>
      </c>
      <c r="R736" s="13">
        <v>240020.26</v>
      </c>
      <c r="S736" s="54"/>
      <c r="T736" s="54"/>
      <c r="Z736" s="1"/>
      <c r="AA736" s="1"/>
      <c r="XFB736"/>
      <c r="XFC736"/>
    </row>
    <row r="737" spans="2:27 16382:16383" ht="21" customHeight="1">
      <c r="B737" s="10" t="s">
        <v>23</v>
      </c>
      <c r="C737" s="10" t="s">
        <v>191</v>
      </c>
      <c r="D737" s="10" t="s">
        <v>33</v>
      </c>
      <c r="E737" s="10" t="s">
        <v>21</v>
      </c>
      <c r="F737" s="10" t="s">
        <v>232</v>
      </c>
      <c r="G737" s="11">
        <v>41985</v>
      </c>
      <c r="H737" s="12" t="s">
        <v>228</v>
      </c>
      <c r="I737" s="10">
        <v>2014</v>
      </c>
      <c r="J737" s="10">
        <v>754541289</v>
      </c>
      <c r="K737" s="10">
        <f>_xlfn.DAYS(clean_data[[#This Row],[Ship Date]],clean_data[[#This Row],[Order Date]])</f>
        <v>7</v>
      </c>
      <c r="L737" s="11">
        <v>41992</v>
      </c>
      <c r="M737" s="14">
        <v>4390</v>
      </c>
      <c r="N737" s="15">
        <v>81.73</v>
      </c>
      <c r="O737" s="15">
        <v>56.67</v>
      </c>
      <c r="P737" s="15">
        <v>358794.7</v>
      </c>
      <c r="Q737" s="15">
        <v>248781.3</v>
      </c>
      <c r="R737" s="15">
        <v>110013.4</v>
      </c>
      <c r="S737" s="54"/>
      <c r="T737" s="54"/>
      <c r="Z737" s="1"/>
      <c r="AA737" s="1"/>
      <c r="XFB737"/>
      <c r="XFC737"/>
    </row>
    <row r="738" spans="2:27 16382:16383" ht="21" customHeight="1">
      <c r="B738" s="1" t="s">
        <v>14</v>
      </c>
      <c r="C738" s="1" t="s">
        <v>158</v>
      </c>
      <c r="D738" s="1" t="s">
        <v>79</v>
      </c>
      <c r="E738" s="1" t="s">
        <v>17</v>
      </c>
      <c r="F738" s="1" t="s">
        <v>235</v>
      </c>
      <c r="G738" s="9">
        <v>42897</v>
      </c>
      <c r="H738" s="2" t="s">
        <v>241</v>
      </c>
      <c r="I738" s="1">
        <v>2017</v>
      </c>
      <c r="J738" s="1">
        <v>886205995</v>
      </c>
      <c r="K738" s="1">
        <f>_xlfn.DAYS(clean_data[[#This Row],[Ship Date]],clean_data[[#This Row],[Order Date]])</f>
        <v>40</v>
      </c>
      <c r="L738" s="9">
        <v>42937</v>
      </c>
      <c r="M738" s="4">
        <v>6902</v>
      </c>
      <c r="N738" s="13">
        <v>668.27</v>
      </c>
      <c r="O738" s="13">
        <v>502.54</v>
      </c>
      <c r="P738" s="13">
        <v>4612399.54</v>
      </c>
      <c r="Q738" s="13">
        <v>3468531.08</v>
      </c>
      <c r="R738" s="13">
        <v>1143868.46</v>
      </c>
      <c r="S738" s="54"/>
      <c r="T738" s="54"/>
      <c r="Z738" s="1"/>
      <c r="AA738" s="1"/>
      <c r="XFB738"/>
      <c r="XFC738"/>
    </row>
    <row r="739" spans="2:27 16382:16383" ht="21" customHeight="1">
      <c r="B739" s="10" t="s">
        <v>40</v>
      </c>
      <c r="C739" s="10" t="s">
        <v>166</v>
      </c>
      <c r="D739" s="10" t="s">
        <v>16</v>
      </c>
      <c r="E739" s="10" t="s">
        <v>17</v>
      </c>
      <c r="F739" s="10" t="s">
        <v>229</v>
      </c>
      <c r="G739" s="11">
        <v>41383</v>
      </c>
      <c r="H739" s="12" t="s">
        <v>239</v>
      </c>
      <c r="I739" s="10">
        <v>2013</v>
      </c>
      <c r="J739" s="10">
        <v>924665439</v>
      </c>
      <c r="K739" s="10">
        <f>_xlfn.DAYS(clean_data[[#This Row],[Ship Date]],clean_data[[#This Row],[Order Date]])</f>
        <v>49</v>
      </c>
      <c r="L739" s="11">
        <v>41432</v>
      </c>
      <c r="M739" s="14">
        <v>7906</v>
      </c>
      <c r="N739" s="15">
        <v>255.28</v>
      </c>
      <c r="O739" s="15">
        <v>159.41999999999999</v>
      </c>
      <c r="P739" s="15">
        <v>2018243.68</v>
      </c>
      <c r="Q739" s="15">
        <v>1260374.52</v>
      </c>
      <c r="R739" s="15">
        <v>757869.16</v>
      </c>
      <c r="S739" s="54"/>
      <c r="T739" s="54"/>
      <c r="Z739" s="1"/>
      <c r="AA739" s="1"/>
      <c r="XFB739"/>
      <c r="XFC739"/>
    </row>
    <row r="740" spans="2:27 16382:16383" ht="21" customHeight="1">
      <c r="B740" s="1" t="s">
        <v>26</v>
      </c>
      <c r="C740" s="1" t="s">
        <v>104</v>
      </c>
      <c r="D740" s="1" t="s">
        <v>79</v>
      </c>
      <c r="E740" s="1" t="s">
        <v>17</v>
      </c>
      <c r="F740" s="1" t="s">
        <v>235</v>
      </c>
      <c r="G740" s="9">
        <v>42734</v>
      </c>
      <c r="H740" s="2" t="s">
        <v>228</v>
      </c>
      <c r="I740" s="1">
        <v>2016</v>
      </c>
      <c r="J740" s="1">
        <v>655905950</v>
      </c>
      <c r="K740" s="1">
        <f>_xlfn.DAYS(clean_data[[#This Row],[Ship Date]],clean_data[[#This Row],[Order Date]])</f>
        <v>43</v>
      </c>
      <c r="L740" s="9">
        <v>42777</v>
      </c>
      <c r="M740" s="4">
        <v>6001</v>
      </c>
      <c r="N740" s="13">
        <v>668.27</v>
      </c>
      <c r="O740" s="13">
        <v>502.54</v>
      </c>
      <c r="P740" s="13">
        <v>4010288.27</v>
      </c>
      <c r="Q740" s="13">
        <v>3015742.54</v>
      </c>
      <c r="R740" s="13">
        <v>994545.73</v>
      </c>
      <c r="S740" s="54"/>
      <c r="T740" s="54"/>
      <c r="Z740" s="1"/>
      <c r="AA740" s="1"/>
      <c r="XFB740"/>
      <c r="XFC740"/>
    </row>
    <row r="741" spans="2:27 16382:16383" ht="21" customHeight="1">
      <c r="B741" s="10" t="s">
        <v>40</v>
      </c>
      <c r="C741" s="10" t="s">
        <v>72</v>
      </c>
      <c r="D741" s="10" t="s">
        <v>25</v>
      </c>
      <c r="E741" s="10" t="s">
        <v>21</v>
      </c>
      <c r="F741" s="10" t="s">
        <v>235</v>
      </c>
      <c r="G741" s="11">
        <v>40181</v>
      </c>
      <c r="H741" s="12" t="s">
        <v>240</v>
      </c>
      <c r="I741" s="10">
        <v>2010</v>
      </c>
      <c r="J741" s="10">
        <v>836226356</v>
      </c>
      <c r="K741" s="10">
        <f>_xlfn.DAYS(clean_data[[#This Row],[Ship Date]],clean_data[[#This Row],[Order Date]])</f>
        <v>23</v>
      </c>
      <c r="L741" s="11">
        <v>40204</v>
      </c>
      <c r="M741" s="14">
        <v>6816</v>
      </c>
      <c r="N741" s="15">
        <v>47.45</v>
      </c>
      <c r="O741" s="15">
        <v>31.79</v>
      </c>
      <c r="P741" s="15">
        <v>323419.2</v>
      </c>
      <c r="Q741" s="15">
        <v>216680.64</v>
      </c>
      <c r="R741" s="15">
        <v>106738.56</v>
      </c>
      <c r="S741" s="54"/>
      <c r="T741" s="54"/>
      <c r="Z741" s="1"/>
      <c r="AA741" s="1"/>
      <c r="XFB741"/>
      <c r="XFC741"/>
    </row>
    <row r="742" spans="2:27 16382:16383" ht="21" customHeight="1">
      <c r="B742" s="1" t="s">
        <v>31</v>
      </c>
      <c r="C742" s="1" t="s">
        <v>42</v>
      </c>
      <c r="D742" s="1" t="s">
        <v>79</v>
      </c>
      <c r="E742" s="1" t="s">
        <v>21</v>
      </c>
      <c r="F742" s="1" t="s">
        <v>229</v>
      </c>
      <c r="G742" s="9">
        <v>41177</v>
      </c>
      <c r="H742" s="2" t="s">
        <v>231</v>
      </c>
      <c r="I742" s="1">
        <v>2012</v>
      </c>
      <c r="J742" s="1">
        <v>942237985</v>
      </c>
      <c r="K742" s="1">
        <f>_xlfn.DAYS(clean_data[[#This Row],[Ship Date]],clean_data[[#This Row],[Order Date]])</f>
        <v>0</v>
      </c>
      <c r="L742" s="9">
        <v>41177</v>
      </c>
      <c r="M742" s="4">
        <v>8013</v>
      </c>
      <c r="N742" s="13">
        <v>668.27</v>
      </c>
      <c r="O742" s="13">
        <v>502.54</v>
      </c>
      <c r="P742" s="13">
        <v>5354847.51</v>
      </c>
      <c r="Q742" s="13">
        <v>4026853.02</v>
      </c>
      <c r="R742" s="13">
        <v>1327994.49</v>
      </c>
      <c r="S742" s="54"/>
      <c r="T742" s="54"/>
      <c r="Z742" s="1"/>
      <c r="AA742" s="1"/>
      <c r="XFB742"/>
      <c r="XFC742"/>
    </row>
    <row r="743" spans="2:27 16382:16383" ht="21" customHeight="1">
      <c r="B743" s="10" t="s">
        <v>26</v>
      </c>
      <c r="C743" s="10" t="s">
        <v>90</v>
      </c>
      <c r="D743" s="10" t="s">
        <v>28</v>
      </c>
      <c r="E743" s="10" t="s">
        <v>17</v>
      </c>
      <c r="F743" s="10" t="s">
        <v>235</v>
      </c>
      <c r="G743" s="11">
        <v>41114</v>
      </c>
      <c r="H743" s="12" t="s">
        <v>230</v>
      </c>
      <c r="I743" s="10">
        <v>2012</v>
      </c>
      <c r="J743" s="10">
        <v>520864665</v>
      </c>
      <c r="K743" s="10">
        <f>_xlfn.DAYS(clean_data[[#This Row],[Ship Date]],clean_data[[#This Row],[Order Date]])</f>
        <v>27</v>
      </c>
      <c r="L743" s="11">
        <v>41141</v>
      </c>
      <c r="M743" s="14">
        <v>4284</v>
      </c>
      <c r="N743" s="15">
        <v>205.7</v>
      </c>
      <c r="O743" s="15">
        <v>117.11</v>
      </c>
      <c r="P743" s="15">
        <v>881218.8</v>
      </c>
      <c r="Q743" s="15">
        <v>501699.24</v>
      </c>
      <c r="R743" s="15">
        <v>379519.56</v>
      </c>
      <c r="S743" s="54"/>
      <c r="T743" s="54"/>
      <c r="Z743" s="1"/>
      <c r="AA743" s="1"/>
      <c r="XFB743"/>
      <c r="XFC743"/>
    </row>
    <row r="744" spans="2:27 16382:16383" ht="21" customHeight="1">
      <c r="B744" s="1" t="s">
        <v>31</v>
      </c>
      <c r="C744" s="1" t="s">
        <v>202</v>
      </c>
      <c r="D744" s="1" t="s">
        <v>20</v>
      </c>
      <c r="E744" s="1" t="s">
        <v>21</v>
      </c>
      <c r="F744" s="1" t="s">
        <v>235</v>
      </c>
      <c r="G744" s="9">
        <v>41306</v>
      </c>
      <c r="H744" s="2" t="s">
        <v>242</v>
      </c>
      <c r="I744" s="1">
        <v>2013</v>
      </c>
      <c r="J744" s="1">
        <v>539342725</v>
      </c>
      <c r="K744" s="1">
        <f>_xlfn.DAYS(clean_data[[#This Row],[Ship Date]],clean_data[[#This Row],[Order Date]])</f>
        <v>14</v>
      </c>
      <c r="L744" s="9">
        <v>41320</v>
      </c>
      <c r="M744" s="4">
        <v>2353</v>
      </c>
      <c r="N744" s="13">
        <v>152.58000000000001</v>
      </c>
      <c r="O744" s="13">
        <v>97.44</v>
      </c>
      <c r="P744" s="13">
        <v>359020.74</v>
      </c>
      <c r="Q744" s="13">
        <v>229276.32</v>
      </c>
      <c r="R744" s="13">
        <v>129744.42</v>
      </c>
      <c r="S744" s="54"/>
      <c r="T744" s="54"/>
      <c r="Z744" s="1"/>
      <c r="AA744" s="1"/>
      <c r="XFB744"/>
      <c r="XFC744"/>
    </row>
    <row r="745" spans="2:27 16382:16383" ht="21" customHeight="1">
      <c r="B745" s="10" t="s">
        <v>26</v>
      </c>
      <c r="C745" s="10" t="s">
        <v>76</v>
      </c>
      <c r="D745" s="10" t="s">
        <v>16</v>
      </c>
      <c r="E745" s="10" t="s">
        <v>21</v>
      </c>
      <c r="F745" s="10" t="s">
        <v>227</v>
      </c>
      <c r="G745" s="11">
        <v>42074</v>
      </c>
      <c r="H745" s="12" t="s">
        <v>236</v>
      </c>
      <c r="I745" s="10">
        <v>2015</v>
      </c>
      <c r="J745" s="10">
        <v>235220992</v>
      </c>
      <c r="K745" s="10">
        <f>_xlfn.DAYS(clean_data[[#This Row],[Ship Date]],clean_data[[#This Row],[Order Date]])</f>
        <v>15</v>
      </c>
      <c r="L745" s="11">
        <v>42089</v>
      </c>
      <c r="M745" s="14">
        <v>5974</v>
      </c>
      <c r="N745" s="15">
        <v>255.28</v>
      </c>
      <c r="O745" s="15">
        <v>159.41999999999999</v>
      </c>
      <c r="P745" s="15">
        <v>1525042.72</v>
      </c>
      <c r="Q745" s="15">
        <v>952375.08</v>
      </c>
      <c r="R745" s="15">
        <v>572667.64</v>
      </c>
      <c r="S745" s="54"/>
      <c r="T745" s="54"/>
      <c r="Z745" s="1"/>
      <c r="AA745" s="1"/>
      <c r="XFB745"/>
      <c r="XFC745"/>
    </row>
    <row r="746" spans="2:27 16382:16383" ht="21" customHeight="1">
      <c r="B746" s="1" t="s">
        <v>26</v>
      </c>
      <c r="C746" s="1" t="s">
        <v>183</v>
      </c>
      <c r="D746" s="1" t="s">
        <v>28</v>
      </c>
      <c r="E746" s="1" t="s">
        <v>17</v>
      </c>
      <c r="F746" s="1" t="s">
        <v>229</v>
      </c>
      <c r="G746" s="9">
        <v>41360</v>
      </c>
      <c r="H746" s="2" t="s">
        <v>236</v>
      </c>
      <c r="I746" s="1">
        <v>2013</v>
      </c>
      <c r="J746" s="1">
        <v>266360795</v>
      </c>
      <c r="K746" s="1">
        <f>_xlfn.DAYS(clean_data[[#This Row],[Ship Date]],clean_data[[#This Row],[Order Date]])</f>
        <v>47</v>
      </c>
      <c r="L746" s="9">
        <v>41407</v>
      </c>
      <c r="M746" s="4">
        <v>933</v>
      </c>
      <c r="N746" s="13">
        <v>205.7</v>
      </c>
      <c r="O746" s="13">
        <v>117.11</v>
      </c>
      <c r="P746" s="13">
        <v>191918.1</v>
      </c>
      <c r="Q746" s="13">
        <v>109263.63</v>
      </c>
      <c r="R746" s="13">
        <v>82654.47</v>
      </c>
      <c r="S746" s="54"/>
      <c r="T746" s="54"/>
      <c r="Z746" s="1"/>
      <c r="AA746" s="1"/>
      <c r="XFB746"/>
      <c r="XFC746"/>
    </row>
    <row r="747" spans="2:27 16382:16383" ht="21" customHeight="1">
      <c r="B747" s="10" t="s">
        <v>26</v>
      </c>
      <c r="C747" s="10" t="s">
        <v>122</v>
      </c>
      <c r="D747" s="10" t="s">
        <v>16</v>
      </c>
      <c r="E747" s="10" t="s">
        <v>17</v>
      </c>
      <c r="F747" s="10" t="s">
        <v>235</v>
      </c>
      <c r="G747" s="11">
        <v>41645</v>
      </c>
      <c r="H747" s="12" t="s">
        <v>240</v>
      </c>
      <c r="I747" s="10">
        <v>2014</v>
      </c>
      <c r="J747" s="10">
        <v>460935962</v>
      </c>
      <c r="K747" s="10">
        <f>_xlfn.DAYS(clean_data[[#This Row],[Ship Date]],clean_data[[#This Row],[Order Date]])</f>
        <v>10</v>
      </c>
      <c r="L747" s="11">
        <v>41655</v>
      </c>
      <c r="M747" s="14">
        <v>49</v>
      </c>
      <c r="N747" s="15">
        <v>255.28</v>
      </c>
      <c r="O747" s="15">
        <v>159.41999999999999</v>
      </c>
      <c r="P747" s="15">
        <v>12508.72</v>
      </c>
      <c r="Q747" s="15">
        <v>7811.58</v>
      </c>
      <c r="R747" s="15">
        <v>4697.1400000000003</v>
      </c>
      <c r="S747" s="54"/>
      <c r="T747" s="54"/>
      <c r="Z747" s="1"/>
      <c r="AA747" s="1"/>
      <c r="XFB747"/>
      <c r="XFC747"/>
    </row>
    <row r="748" spans="2:27 16382:16383" ht="21" customHeight="1">
      <c r="B748" s="1" t="s">
        <v>40</v>
      </c>
      <c r="C748" s="1" t="s">
        <v>184</v>
      </c>
      <c r="D748" s="1" t="s">
        <v>28</v>
      </c>
      <c r="E748" s="1" t="s">
        <v>17</v>
      </c>
      <c r="F748" s="1" t="s">
        <v>227</v>
      </c>
      <c r="G748" s="9">
        <v>40268</v>
      </c>
      <c r="H748" s="2" t="s">
        <v>236</v>
      </c>
      <c r="I748" s="1">
        <v>2010</v>
      </c>
      <c r="J748" s="1">
        <v>267432820</v>
      </c>
      <c r="K748" s="1">
        <f>_xlfn.DAYS(clean_data[[#This Row],[Ship Date]],clean_data[[#This Row],[Order Date]])</f>
        <v>24</v>
      </c>
      <c r="L748" s="9">
        <v>40292</v>
      </c>
      <c r="M748" s="4">
        <v>8169</v>
      </c>
      <c r="N748" s="13">
        <v>205.7</v>
      </c>
      <c r="O748" s="13">
        <v>117.11</v>
      </c>
      <c r="P748" s="13">
        <v>1680363.3</v>
      </c>
      <c r="Q748" s="13">
        <v>956671.59</v>
      </c>
      <c r="R748" s="13">
        <v>723691.71</v>
      </c>
      <c r="S748" s="54"/>
      <c r="T748" s="54"/>
      <c r="Z748" s="1"/>
      <c r="AA748" s="1"/>
      <c r="XFB748"/>
      <c r="XFC748"/>
    </row>
    <row r="749" spans="2:27 16382:16383" ht="21" customHeight="1">
      <c r="B749" s="10" t="s">
        <v>40</v>
      </c>
      <c r="C749" s="10" t="s">
        <v>245</v>
      </c>
      <c r="D749" s="10" t="s">
        <v>28</v>
      </c>
      <c r="E749" s="10" t="s">
        <v>21</v>
      </c>
      <c r="F749" s="10" t="s">
        <v>235</v>
      </c>
      <c r="G749" s="11">
        <v>41871</v>
      </c>
      <c r="H749" s="12" t="s">
        <v>238</v>
      </c>
      <c r="I749" s="10">
        <v>2014</v>
      </c>
      <c r="J749" s="10">
        <v>104650199</v>
      </c>
      <c r="K749" s="10">
        <f>_xlfn.DAYS(clean_data[[#This Row],[Ship Date]],clean_data[[#This Row],[Order Date]])</f>
        <v>42</v>
      </c>
      <c r="L749" s="11">
        <v>41913</v>
      </c>
      <c r="M749" s="14">
        <v>7174</v>
      </c>
      <c r="N749" s="15">
        <v>205.7</v>
      </c>
      <c r="O749" s="15">
        <v>117.11</v>
      </c>
      <c r="P749" s="15">
        <v>1475691.8</v>
      </c>
      <c r="Q749" s="15">
        <v>840147.14</v>
      </c>
      <c r="R749" s="15">
        <v>635544.66</v>
      </c>
      <c r="S749" s="54"/>
      <c r="T749" s="54"/>
      <c r="Z749" s="1"/>
      <c r="AA749" s="1"/>
      <c r="XFB749"/>
      <c r="XFC749"/>
    </row>
    <row r="750" spans="2:27 16382:16383" ht="21" customHeight="1">
      <c r="B750" s="1" t="s">
        <v>14</v>
      </c>
      <c r="C750" s="1" t="s">
        <v>174</v>
      </c>
      <c r="D750" s="1" t="s">
        <v>45</v>
      </c>
      <c r="E750" s="1" t="s">
        <v>17</v>
      </c>
      <c r="F750" s="1" t="s">
        <v>232</v>
      </c>
      <c r="G750" s="9">
        <v>40420</v>
      </c>
      <c r="H750" s="2" t="s">
        <v>238</v>
      </c>
      <c r="I750" s="1">
        <v>2010</v>
      </c>
      <c r="J750" s="1">
        <v>911699426</v>
      </c>
      <c r="K750" s="1">
        <f>_xlfn.DAYS(clean_data[[#This Row],[Ship Date]],clean_data[[#This Row],[Order Date]])</f>
        <v>34</v>
      </c>
      <c r="L750" s="9">
        <v>40454</v>
      </c>
      <c r="M750" s="4">
        <v>975</v>
      </c>
      <c r="N750" s="13">
        <v>437.2</v>
      </c>
      <c r="O750" s="13">
        <v>263.33</v>
      </c>
      <c r="P750" s="13">
        <v>426270</v>
      </c>
      <c r="Q750" s="13">
        <v>256746.75</v>
      </c>
      <c r="R750" s="13">
        <v>169523.25</v>
      </c>
      <c r="S750" s="54"/>
      <c r="T750" s="54"/>
      <c r="Z750" s="1"/>
      <c r="AA750" s="1"/>
      <c r="XFB750"/>
      <c r="XFC750"/>
    </row>
    <row r="751" spans="2:27 16382:16383" ht="21" customHeight="1">
      <c r="B751" s="10" t="s">
        <v>31</v>
      </c>
      <c r="C751" s="10" t="s">
        <v>177</v>
      </c>
      <c r="D751" s="10" t="s">
        <v>16</v>
      </c>
      <c r="E751" s="10" t="s">
        <v>21</v>
      </c>
      <c r="F751" s="10" t="s">
        <v>232</v>
      </c>
      <c r="G751" s="11">
        <v>42718</v>
      </c>
      <c r="H751" s="12" t="s">
        <v>228</v>
      </c>
      <c r="I751" s="10">
        <v>2016</v>
      </c>
      <c r="J751" s="10">
        <v>998004329</v>
      </c>
      <c r="K751" s="10">
        <f>_xlfn.DAYS(clean_data[[#This Row],[Ship Date]],clean_data[[#This Row],[Order Date]])</f>
        <v>6</v>
      </c>
      <c r="L751" s="11">
        <v>42724</v>
      </c>
      <c r="M751" s="14">
        <v>514</v>
      </c>
      <c r="N751" s="15">
        <v>255.28</v>
      </c>
      <c r="O751" s="15">
        <v>159.41999999999999</v>
      </c>
      <c r="P751" s="15">
        <v>131213.92000000001</v>
      </c>
      <c r="Q751" s="15">
        <v>81941.88</v>
      </c>
      <c r="R751" s="15">
        <v>49272.04</v>
      </c>
      <c r="S751" s="54"/>
      <c r="T751" s="54"/>
      <c r="Z751" s="1"/>
      <c r="AA751" s="1"/>
      <c r="XFB751"/>
      <c r="XFC751"/>
    </row>
    <row r="752" spans="2:27 16382:16383" ht="21" customHeight="1">
      <c r="B752" s="1" t="s">
        <v>26</v>
      </c>
      <c r="C752" s="1" t="s">
        <v>180</v>
      </c>
      <c r="D752" s="1" t="s">
        <v>33</v>
      </c>
      <c r="E752" s="1" t="s">
        <v>17</v>
      </c>
      <c r="F752" s="1" t="s">
        <v>232</v>
      </c>
      <c r="G752" s="9">
        <v>42127</v>
      </c>
      <c r="H752" s="2" t="s">
        <v>233</v>
      </c>
      <c r="I752" s="1">
        <v>2015</v>
      </c>
      <c r="J752" s="1">
        <v>993301236</v>
      </c>
      <c r="K752" s="1">
        <f>_xlfn.DAYS(clean_data[[#This Row],[Ship Date]],clean_data[[#This Row],[Order Date]])</f>
        <v>29</v>
      </c>
      <c r="L752" s="9">
        <v>42156</v>
      </c>
      <c r="M752" s="4">
        <v>8764</v>
      </c>
      <c r="N752" s="13">
        <v>81.73</v>
      </c>
      <c r="O752" s="13">
        <v>56.67</v>
      </c>
      <c r="P752" s="13">
        <v>716281.72</v>
      </c>
      <c r="Q752" s="13">
        <v>496655.88</v>
      </c>
      <c r="R752" s="13">
        <v>219625.84</v>
      </c>
      <c r="S752" s="54"/>
      <c r="T752" s="54"/>
      <c r="Z752" s="1"/>
      <c r="AA752" s="1"/>
      <c r="XFB752"/>
      <c r="XFC752"/>
    </row>
    <row r="753" spans="2:27 16382:16383" ht="21" customHeight="1">
      <c r="B753" s="10" t="s">
        <v>23</v>
      </c>
      <c r="C753" s="10" t="s">
        <v>106</v>
      </c>
      <c r="D753" s="10" t="s">
        <v>71</v>
      </c>
      <c r="E753" s="10" t="s">
        <v>21</v>
      </c>
      <c r="F753" s="10" t="s">
        <v>232</v>
      </c>
      <c r="G753" s="11">
        <v>42079</v>
      </c>
      <c r="H753" s="12" t="s">
        <v>236</v>
      </c>
      <c r="I753" s="10">
        <v>2015</v>
      </c>
      <c r="J753" s="10">
        <v>697638976</v>
      </c>
      <c r="K753" s="10">
        <f>_xlfn.DAYS(clean_data[[#This Row],[Ship Date]],clean_data[[#This Row],[Order Date]])</f>
        <v>10</v>
      </c>
      <c r="L753" s="11">
        <v>42089</v>
      </c>
      <c r="M753" s="14">
        <v>5731</v>
      </c>
      <c r="N753" s="15">
        <v>154.06</v>
      </c>
      <c r="O753" s="15">
        <v>90.93</v>
      </c>
      <c r="P753" s="15">
        <v>882917.86</v>
      </c>
      <c r="Q753" s="15">
        <v>521119.83</v>
      </c>
      <c r="R753" s="15">
        <v>361798.03</v>
      </c>
      <c r="S753" s="54"/>
      <c r="T753" s="54"/>
      <c r="Z753" s="1"/>
      <c r="AA753" s="1"/>
      <c r="XFB753"/>
      <c r="XFC753"/>
    </row>
    <row r="754" spans="2:27 16382:16383" ht="21" customHeight="1">
      <c r="B754" s="1" t="s">
        <v>31</v>
      </c>
      <c r="C754" s="1" t="s">
        <v>202</v>
      </c>
      <c r="D754" s="1" t="s">
        <v>45</v>
      </c>
      <c r="E754" s="1" t="s">
        <v>17</v>
      </c>
      <c r="F754" s="1" t="s">
        <v>229</v>
      </c>
      <c r="G754" s="9">
        <v>40863</v>
      </c>
      <c r="H754" s="2" t="s">
        <v>234</v>
      </c>
      <c r="I754" s="1">
        <v>2011</v>
      </c>
      <c r="J754" s="1">
        <v>431378877</v>
      </c>
      <c r="K754" s="1">
        <f>_xlfn.DAYS(clean_data[[#This Row],[Ship Date]],clean_data[[#This Row],[Order Date]])</f>
        <v>22</v>
      </c>
      <c r="L754" s="9">
        <v>40885</v>
      </c>
      <c r="M754" s="4">
        <v>3451</v>
      </c>
      <c r="N754" s="13">
        <v>437.2</v>
      </c>
      <c r="O754" s="13">
        <v>263.33</v>
      </c>
      <c r="P754" s="13">
        <v>1508777.2</v>
      </c>
      <c r="Q754" s="13">
        <v>908751.83</v>
      </c>
      <c r="R754" s="13">
        <v>600025.37</v>
      </c>
      <c r="S754" s="54"/>
      <c r="T754" s="54"/>
      <c r="Z754" s="1"/>
      <c r="AA754" s="1"/>
      <c r="XFB754"/>
      <c r="XFC754"/>
    </row>
    <row r="755" spans="2:27 16382:16383" ht="21" customHeight="1">
      <c r="B755" s="10" t="s">
        <v>34</v>
      </c>
      <c r="C755" s="10" t="s">
        <v>35</v>
      </c>
      <c r="D755" s="10" t="s">
        <v>71</v>
      </c>
      <c r="E755" s="10" t="s">
        <v>21</v>
      </c>
      <c r="F755" s="10" t="s">
        <v>229</v>
      </c>
      <c r="G755" s="11">
        <v>41306</v>
      </c>
      <c r="H755" s="12" t="s">
        <v>242</v>
      </c>
      <c r="I755" s="10">
        <v>2013</v>
      </c>
      <c r="J755" s="10">
        <v>585194766</v>
      </c>
      <c r="K755" s="10">
        <f>_xlfn.DAYS(clean_data[[#This Row],[Ship Date]],clean_data[[#This Row],[Order Date]])</f>
        <v>24</v>
      </c>
      <c r="L755" s="11">
        <v>41330</v>
      </c>
      <c r="M755" s="14">
        <v>990</v>
      </c>
      <c r="N755" s="15">
        <v>154.06</v>
      </c>
      <c r="O755" s="15">
        <v>90.93</v>
      </c>
      <c r="P755" s="15">
        <v>152519.4</v>
      </c>
      <c r="Q755" s="15">
        <v>90020.7</v>
      </c>
      <c r="R755" s="15">
        <v>62498.7</v>
      </c>
      <c r="S755" s="54"/>
      <c r="T755" s="54"/>
      <c r="Z755" s="1"/>
      <c r="AA755" s="1"/>
      <c r="XFB755"/>
      <c r="XFC755"/>
    </row>
    <row r="756" spans="2:27 16382:16383" ht="21" customHeight="1">
      <c r="B756" s="1" t="s">
        <v>14</v>
      </c>
      <c r="C756" s="1" t="s">
        <v>115</v>
      </c>
      <c r="D756" s="1" t="s">
        <v>33</v>
      </c>
      <c r="E756" s="1" t="s">
        <v>21</v>
      </c>
      <c r="F756" s="1" t="s">
        <v>229</v>
      </c>
      <c r="G756" s="9">
        <v>41091</v>
      </c>
      <c r="H756" s="2" t="s">
        <v>230</v>
      </c>
      <c r="I756" s="1">
        <v>2012</v>
      </c>
      <c r="J756" s="1">
        <v>270072972</v>
      </c>
      <c r="K756" s="1">
        <f>_xlfn.DAYS(clean_data[[#This Row],[Ship Date]],clean_data[[#This Row],[Order Date]])</f>
        <v>39</v>
      </c>
      <c r="L756" s="9">
        <v>41130</v>
      </c>
      <c r="M756" s="4">
        <v>9449</v>
      </c>
      <c r="N756" s="13">
        <v>81.73</v>
      </c>
      <c r="O756" s="13">
        <v>56.67</v>
      </c>
      <c r="P756" s="13">
        <v>772266.77</v>
      </c>
      <c r="Q756" s="13">
        <v>535474.82999999996</v>
      </c>
      <c r="R756" s="13">
        <v>236791.94</v>
      </c>
      <c r="S756" s="54"/>
      <c r="T756" s="54"/>
      <c r="Z756" s="1"/>
      <c r="AA756" s="1"/>
      <c r="XFB756"/>
      <c r="XFC756"/>
    </row>
    <row r="757" spans="2:27 16382:16383" ht="21" customHeight="1">
      <c r="B757" s="10" t="s">
        <v>23</v>
      </c>
      <c r="C757" s="10" t="s">
        <v>24</v>
      </c>
      <c r="D757" s="10" t="s">
        <v>16</v>
      </c>
      <c r="E757" s="10" t="s">
        <v>17</v>
      </c>
      <c r="F757" s="10" t="s">
        <v>229</v>
      </c>
      <c r="G757" s="11">
        <v>42439</v>
      </c>
      <c r="H757" s="12" t="s">
        <v>236</v>
      </c>
      <c r="I757" s="10">
        <v>2016</v>
      </c>
      <c r="J757" s="10">
        <v>467312324</v>
      </c>
      <c r="K757" s="10">
        <f>_xlfn.DAYS(clean_data[[#This Row],[Ship Date]],clean_data[[#This Row],[Order Date]])</f>
        <v>29</v>
      </c>
      <c r="L757" s="11">
        <v>42468</v>
      </c>
      <c r="M757" s="14">
        <v>6956</v>
      </c>
      <c r="N757" s="15">
        <v>255.28</v>
      </c>
      <c r="O757" s="15">
        <v>159.41999999999999</v>
      </c>
      <c r="P757" s="15">
        <v>1775727.68</v>
      </c>
      <c r="Q757" s="15">
        <v>1108925.52</v>
      </c>
      <c r="R757" s="15">
        <v>666802.16</v>
      </c>
      <c r="S757" s="54"/>
      <c r="T757" s="54"/>
      <c r="Z757" s="1"/>
      <c r="AA757" s="1"/>
      <c r="XFB757"/>
      <c r="XFC757"/>
    </row>
    <row r="758" spans="2:27 16382:16383" ht="21" customHeight="1">
      <c r="B758" s="1" t="s">
        <v>31</v>
      </c>
      <c r="C758" s="1" t="s">
        <v>99</v>
      </c>
      <c r="D758" s="1" t="s">
        <v>59</v>
      </c>
      <c r="E758" s="1" t="s">
        <v>21</v>
      </c>
      <c r="F758" s="1" t="s">
        <v>229</v>
      </c>
      <c r="G758" s="9">
        <v>42431</v>
      </c>
      <c r="H758" s="2" t="s">
        <v>236</v>
      </c>
      <c r="I758" s="1">
        <v>2016</v>
      </c>
      <c r="J758" s="1">
        <v>878524148</v>
      </c>
      <c r="K758" s="1">
        <f>_xlfn.DAYS(clean_data[[#This Row],[Ship Date]],clean_data[[#This Row],[Order Date]])</f>
        <v>18</v>
      </c>
      <c r="L758" s="9">
        <v>42449</v>
      </c>
      <c r="M758" s="4">
        <v>3673</v>
      </c>
      <c r="N758" s="13">
        <v>9.33</v>
      </c>
      <c r="O758" s="13">
        <v>6.92</v>
      </c>
      <c r="P758" s="13">
        <v>34269.089999999997</v>
      </c>
      <c r="Q758" s="13">
        <v>25417.16</v>
      </c>
      <c r="R758" s="13">
        <v>8851.93</v>
      </c>
      <c r="S758" s="54"/>
      <c r="T758" s="54"/>
      <c r="Z758" s="1"/>
      <c r="AA758" s="1"/>
      <c r="XFB758"/>
      <c r="XFC758"/>
    </row>
    <row r="759" spans="2:27 16382:16383" ht="21" customHeight="1">
      <c r="B759" s="10" t="s">
        <v>14</v>
      </c>
      <c r="C759" s="10" t="s">
        <v>226</v>
      </c>
      <c r="D759" s="10" t="s">
        <v>45</v>
      </c>
      <c r="E759" s="10" t="s">
        <v>17</v>
      </c>
      <c r="F759" s="10" t="s">
        <v>229</v>
      </c>
      <c r="G759" s="11">
        <v>42682</v>
      </c>
      <c r="H759" s="12" t="s">
        <v>234</v>
      </c>
      <c r="I759" s="10">
        <v>2016</v>
      </c>
      <c r="J759" s="10">
        <v>375632274</v>
      </c>
      <c r="K759" s="10">
        <f>_xlfn.DAYS(clean_data[[#This Row],[Ship Date]],clean_data[[#This Row],[Order Date]])</f>
        <v>20</v>
      </c>
      <c r="L759" s="11">
        <v>42702</v>
      </c>
      <c r="M759" s="14">
        <v>6792</v>
      </c>
      <c r="N759" s="15">
        <v>437.2</v>
      </c>
      <c r="O759" s="15">
        <v>263.33</v>
      </c>
      <c r="P759" s="15">
        <v>2969462.4</v>
      </c>
      <c r="Q759" s="15">
        <v>1788537.36</v>
      </c>
      <c r="R759" s="15">
        <v>1180925.04</v>
      </c>
      <c r="S759" s="54"/>
      <c r="T759" s="54"/>
      <c r="Z759" s="1"/>
      <c r="AA759" s="1"/>
      <c r="XFB759"/>
      <c r="XFC759"/>
    </row>
    <row r="760" spans="2:27 16382:16383" ht="21" customHeight="1">
      <c r="B760" s="1" t="s">
        <v>40</v>
      </c>
      <c r="C760" s="1" t="s">
        <v>113</v>
      </c>
      <c r="D760" s="1" t="s">
        <v>59</v>
      </c>
      <c r="E760" s="1" t="s">
        <v>21</v>
      </c>
      <c r="F760" s="1" t="s">
        <v>227</v>
      </c>
      <c r="G760" s="9">
        <v>42432</v>
      </c>
      <c r="H760" s="2" t="s">
        <v>236</v>
      </c>
      <c r="I760" s="1">
        <v>2016</v>
      </c>
      <c r="J760" s="1">
        <v>150873029</v>
      </c>
      <c r="K760" s="1">
        <f>_xlfn.DAYS(clean_data[[#This Row],[Ship Date]],clean_data[[#This Row],[Order Date]])</f>
        <v>10</v>
      </c>
      <c r="L760" s="9">
        <v>42442</v>
      </c>
      <c r="M760" s="4">
        <v>5537</v>
      </c>
      <c r="N760" s="13">
        <v>9.33</v>
      </c>
      <c r="O760" s="13">
        <v>6.92</v>
      </c>
      <c r="P760" s="13">
        <v>51660.21</v>
      </c>
      <c r="Q760" s="13">
        <v>38316.04</v>
      </c>
      <c r="R760" s="13">
        <v>13344.17</v>
      </c>
      <c r="S760" s="54"/>
      <c r="T760" s="54"/>
      <c r="Z760" s="1"/>
      <c r="AA760" s="1"/>
      <c r="XFB760"/>
      <c r="XFC760"/>
    </row>
    <row r="761" spans="2:27 16382:16383" ht="21" customHeight="1">
      <c r="B761" s="10" t="s">
        <v>40</v>
      </c>
      <c r="C761" s="10" t="s">
        <v>69</v>
      </c>
      <c r="D761" s="10" t="s">
        <v>71</v>
      </c>
      <c r="E761" s="10" t="s">
        <v>21</v>
      </c>
      <c r="F761" s="10" t="s">
        <v>229</v>
      </c>
      <c r="G761" s="11">
        <v>42692</v>
      </c>
      <c r="H761" s="12" t="s">
        <v>234</v>
      </c>
      <c r="I761" s="10">
        <v>2016</v>
      </c>
      <c r="J761" s="10">
        <v>566795241</v>
      </c>
      <c r="K761" s="10">
        <f>_xlfn.DAYS(clean_data[[#This Row],[Ship Date]],clean_data[[#This Row],[Order Date]])</f>
        <v>4</v>
      </c>
      <c r="L761" s="11">
        <v>42696</v>
      </c>
      <c r="M761" s="14">
        <v>6162</v>
      </c>
      <c r="N761" s="15">
        <v>154.06</v>
      </c>
      <c r="O761" s="15">
        <v>90.93</v>
      </c>
      <c r="P761" s="15">
        <v>949317.72</v>
      </c>
      <c r="Q761" s="15">
        <v>560310.66</v>
      </c>
      <c r="R761" s="15">
        <v>389007.06</v>
      </c>
      <c r="S761" s="54"/>
      <c r="T761" s="54"/>
      <c r="Z761" s="1"/>
      <c r="AA761" s="1"/>
      <c r="XFB761"/>
      <c r="XFC761"/>
    </row>
    <row r="762" spans="2:27 16382:16383" ht="21" customHeight="1">
      <c r="B762" s="1" t="s">
        <v>26</v>
      </c>
      <c r="C762" s="1" t="s">
        <v>121</v>
      </c>
      <c r="D762" s="1" t="s">
        <v>33</v>
      </c>
      <c r="E762" s="1" t="s">
        <v>17</v>
      </c>
      <c r="F762" s="1" t="s">
        <v>227</v>
      </c>
      <c r="G762" s="9">
        <v>42098</v>
      </c>
      <c r="H762" s="2" t="s">
        <v>239</v>
      </c>
      <c r="I762" s="1">
        <v>2015</v>
      </c>
      <c r="J762" s="1">
        <v>706260240</v>
      </c>
      <c r="K762" s="1">
        <f>_xlfn.DAYS(clean_data[[#This Row],[Ship Date]],clean_data[[#This Row],[Order Date]])</f>
        <v>30</v>
      </c>
      <c r="L762" s="9">
        <v>42128</v>
      </c>
      <c r="M762" s="4">
        <v>6954</v>
      </c>
      <c r="N762" s="13">
        <v>81.73</v>
      </c>
      <c r="O762" s="13">
        <v>56.67</v>
      </c>
      <c r="P762" s="13">
        <v>568350.42000000004</v>
      </c>
      <c r="Q762" s="13">
        <v>394083.18</v>
      </c>
      <c r="R762" s="13">
        <v>174267.24</v>
      </c>
      <c r="S762" s="54"/>
      <c r="T762" s="54"/>
      <c r="Z762" s="1"/>
      <c r="AA762" s="1"/>
      <c r="XFB762"/>
      <c r="XFC762"/>
    </row>
    <row r="763" spans="2:27 16382:16383" ht="21" customHeight="1">
      <c r="B763" s="10" t="s">
        <v>23</v>
      </c>
      <c r="C763" s="10" t="s">
        <v>119</v>
      </c>
      <c r="D763" s="10" t="s">
        <v>36</v>
      </c>
      <c r="E763" s="10" t="s">
        <v>17</v>
      </c>
      <c r="F763" s="10" t="s">
        <v>232</v>
      </c>
      <c r="G763" s="11">
        <v>41055</v>
      </c>
      <c r="H763" s="12" t="s">
        <v>233</v>
      </c>
      <c r="I763" s="10">
        <v>2012</v>
      </c>
      <c r="J763" s="10">
        <v>622441852</v>
      </c>
      <c r="K763" s="10">
        <f>_xlfn.DAYS(clean_data[[#This Row],[Ship Date]],clean_data[[#This Row],[Order Date]])</f>
        <v>2</v>
      </c>
      <c r="L763" s="11">
        <v>41057</v>
      </c>
      <c r="M763" s="14">
        <v>3231</v>
      </c>
      <c r="N763" s="15">
        <v>109.28</v>
      </c>
      <c r="O763" s="15">
        <v>35.840000000000003</v>
      </c>
      <c r="P763" s="15">
        <v>353083.68</v>
      </c>
      <c r="Q763" s="15">
        <v>115799.03999999999</v>
      </c>
      <c r="R763" s="15">
        <v>237284.64</v>
      </c>
      <c r="S763" s="54"/>
      <c r="T763" s="54"/>
      <c r="Z763" s="1"/>
      <c r="AA763" s="1"/>
      <c r="XFB763"/>
      <c r="XFC763"/>
    </row>
    <row r="764" spans="2:27 16382:16383" ht="21" customHeight="1">
      <c r="B764" s="1" t="s">
        <v>31</v>
      </c>
      <c r="C764" s="1" t="s">
        <v>99</v>
      </c>
      <c r="D764" s="1" t="s">
        <v>25</v>
      </c>
      <c r="E764" s="1" t="s">
        <v>21</v>
      </c>
      <c r="F764" s="1" t="s">
        <v>235</v>
      </c>
      <c r="G764" s="9">
        <v>40359</v>
      </c>
      <c r="H764" s="2" t="s">
        <v>241</v>
      </c>
      <c r="I764" s="1">
        <v>2010</v>
      </c>
      <c r="J764" s="1">
        <v>888826406</v>
      </c>
      <c r="K764" s="1">
        <f>_xlfn.DAYS(clean_data[[#This Row],[Ship Date]],clean_data[[#This Row],[Order Date]])</f>
        <v>1</v>
      </c>
      <c r="L764" s="9">
        <v>40360</v>
      </c>
      <c r="M764" s="4">
        <v>2340</v>
      </c>
      <c r="N764" s="13">
        <v>47.45</v>
      </c>
      <c r="O764" s="13">
        <v>31.79</v>
      </c>
      <c r="P764" s="13">
        <v>111033</v>
      </c>
      <c r="Q764" s="13">
        <v>74388.600000000006</v>
      </c>
      <c r="R764" s="13">
        <v>36644.400000000001</v>
      </c>
      <c r="S764" s="54"/>
      <c r="T764" s="54"/>
      <c r="Z764" s="1"/>
      <c r="AA764" s="1"/>
      <c r="XFB764"/>
      <c r="XFC764"/>
    </row>
    <row r="765" spans="2:27 16382:16383" ht="21" customHeight="1">
      <c r="B765" s="10" t="s">
        <v>23</v>
      </c>
      <c r="C765" s="10" t="s">
        <v>52</v>
      </c>
      <c r="D765" s="10" t="s">
        <v>50</v>
      </c>
      <c r="E765" s="10" t="s">
        <v>17</v>
      </c>
      <c r="F765" s="10" t="s">
        <v>229</v>
      </c>
      <c r="G765" s="11">
        <v>42578</v>
      </c>
      <c r="H765" s="12" t="s">
        <v>230</v>
      </c>
      <c r="I765" s="10">
        <v>2016</v>
      </c>
      <c r="J765" s="10">
        <v>349212729</v>
      </c>
      <c r="K765" s="10">
        <f>_xlfn.DAYS(clean_data[[#This Row],[Ship Date]],clean_data[[#This Row],[Order Date]])</f>
        <v>46</v>
      </c>
      <c r="L765" s="11">
        <v>42624</v>
      </c>
      <c r="M765" s="14">
        <v>8662</v>
      </c>
      <c r="N765" s="15">
        <v>421.89</v>
      </c>
      <c r="O765" s="15">
        <v>364.69</v>
      </c>
      <c r="P765" s="15">
        <v>3654411.18</v>
      </c>
      <c r="Q765" s="15">
        <v>3158944.78</v>
      </c>
      <c r="R765" s="15">
        <v>495466.4</v>
      </c>
      <c r="S765" s="54"/>
      <c r="T765" s="54"/>
      <c r="Z765" s="1"/>
      <c r="AA765" s="1"/>
      <c r="XFB765"/>
      <c r="XFC765"/>
    </row>
    <row r="766" spans="2:27 16382:16383" ht="21" customHeight="1">
      <c r="B766" s="1" t="s">
        <v>26</v>
      </c>
      <c r="C766" s="1" t="s">
        <v>183</v>
      </c>
      <c r="D766" s="1" t="s">
        <v>50</v>
      </c>
      <c r="E766" s="1" t="s">
        <v>21</v>
      </c>
      <c r="F766" s="1" t="s">
        <v>232</v>
      </c>
      <c r="G766" s="9">
        <v>42370</v>
      </c>
      <c r="H766" s="2" t="s">
        <v>240</v>
      </c>
      <c r="I766" s="1">
        <v>2016</v>
      </c>
      <c r="J766" s="1">
        <v>167712152</v>
      </c>
      <c r="K766" s="1">
        <f>_xlfn.DAYS(clean_data[[#This Row],[Ship Date]],clean_data[[#This Row],[Order Date]])</f>
        <v>15</v>
      </c>
      <c r="L766" s="9">
        <v>42385</v>
      </c>
      <c r="M766" s="4">
        <v>8607</v>
      </c>
      <c r="N766" s="13">
        <v>421.89</v>
      </c>
      <c r="O766" s="13">
        <v>364.69</v>
      </c>
      <c r="P766" s="13">
        <v>3631207.23</v>
      </c>
      <c r="Q766" s="13">
        <v>3138886.83</v>
      </c>
      <c r="R766" s="13">
        <v>492320.4</v>
      </c>
      <c r="S766" s="54"/>
      <c r="T766" s="54"/>
      <c r="Z766" s="1"/>
      <c r="AA766" s="1"/>
      <c r="XFB766"/>
      <c r="XFC766"/>
    </row>
    <row r="767" spans="2:27 16382:16383" ht="21" customHeight="1">
      <c r="B767" s="10" t="s">
        <v>31</v>
      </c>
      <c r="C767" s="10" t="s">
        <v>163</v>
      </c>
      <c r="D767" s="10" t="s">
        <v>59</v>
      </c>
      <c r="E767" s="10" t="s">
        <v>21</v>
      </c>
      <c r="F767" s="10" t="s">
        <v>227</v>
      </c>
      <c r="G767" s="11">
        <v>41698</v>
      </c>
      <c r="H767" s="12" t="s">
        <v>242</v>
      </c>
      <c r="I767" s="10">
        <v>2014</v>
      </c>
      <c r="J767" s="10">
        <v>678748500</v>
      </c>
      <c r="K767" s="10">
        <f>_xlfn.DAYS(clean_data[[#This Row],[Ship Date]],clean_data[[#This Row],[Order Date]])</f>
        <v>29</v>
      </c>
      <c r="L767" s="11">
        <v>41727</v>
      </c>
      <c r="M767" s="14">
        <v>5619</v>
      </c>
      <c r="N767" s="15">
        <v>9.33</v>
      </c>
      <c r="O767" s="15">
        <v>6.92</v>
      </c>
      <c r="P767" s="15">
        <v>52425.27</v>
      </c>
      <c r="Q767" s="15">
        <v>38883.480000000003</v>
      </c>
      <c r="R767" s="15">
        <v>13541.79</v>
      </c>
      <c r="S767" s="54"/>
      <c r="T767" s="54"/>
      <c r="Z767" s="1"/>
      <c r="AA767" s="1"/>
      <c r="XFB767"/>
      <c r="XFC767"/>
    </row>
    <row r="768" spans="2:27 16382:16383" ht="21" customHeight="1">
      <c r="B768" s="1" t="s">
        <v>34</v>
      </c>
      <c r="C768" s="1" t="s">
        <v>215</v>
      </c>
      <c r="D768" s="1" t="s">
        <v>79</v>
      </c>
      <c r="E768" s="1" t="s">
        <v>17</v>
      </c>
      <c r="F768" s="1" t="s">
        <v>229</v>
      </c>
      <c r="G768" s="9">
        <v>42912</v>
      </c>
      <c r="H768" s="2" t="s">
        <v>241</v>
      </c>
      <c r="I768" s="1">
        <v>2017</v>
      </c>
      <c r="J768" s="1">
        <v>937058103</v>
      </c>
      <c r="K768" s="1">
        <f>_xlfn.DAYS(clean_data[[#This Row],[Ship Date]],clean_data[[#This Row],[Order Date]])</f>
        <v>20</v>
      </c>
      <c r="L768" s="9">
        <v>42932</v>
      </c>
      <c r="M768" s="4">
        <v>5171</v>
      </c>
      <c r="N768" s="13">
        <v>668.27</v>
      </c>
      <c r="O768" s="13">
        <v>502.54</v>
      </c>
      <c r="P768" s="13">
        <v>3455624.17</v>
      </c>
      <c r="Q768" s="13">
        <v>2598634.34</v>
      </c>
      <c r="R768" s="13">
        <v>856989.83</v>
      </c>
      <c r="S768" s="54"/>
      <c r="T768" s="54"/>
      <c r="Z768" s="1"/>
      <c r="AA768" s="1"/>
      <c r="XFB768"/>
      <c r="XFC768"/>
    </row>
    <row r="769" spans="2:27 16382:16383" ht="21" customHeight="1">
      <c r="B769" s="10" t="s">
        <v>31</v>
      </c>
      <c r="C769" s="10" t="s">
        <v>42</v>
      </c>
      <c r="D769" s="10" t="s">
        <v>36</v>
      </c>
      <c r="E769" s="10" t="s">
        <v>17</v>
      </c>
      <c r="F769" s="10" t="s">
        <v>227</v>
      </c>
      <c r="G769" s="11">
        <v>41839</v>
      </c>
      <c r="H769" s="12" t="s">
        <v>230</v>
      </c>
      <c r="I769" s="10">
        <v>2014</v>
      </c>
      <c r="J769" s="10">
        <v>967689788</v>
      </c>
      <c r="K769" s="10">
        <f>_xlfn.DAYS(clean_data[[#This Row],[Ship Date]],clean_data[[#This Row],[Order Date]])</f>
        <v>9</v>
      </c>
      <c r="L769" s="11">
        <v>41848</v>
      </c>
      <c r="M769" s="14">
        <v>9767</v>
      </c>
      <c r="N769" s="15">
        <v>109.28</v>
      </c>
      <c r="O769" s="15">
        <v>35.840000000000003</v>
      </c>
      <c r="P769" s="15">
        <v>1067337.76</v>
      </c>
      <c r="Q769" s="15">
        <v>350049.28000000003</v>
      </c>
      <c r="R769" s="15">
        <v>717288.48</v>
      </c>
      <c r="S769" s="54"/>
      <c r="T769" s="54"/>
      <c r="Z769" s="1"/>
      <c r="AA769" s="1"/>
      <c r="XFB769"/>
      <c r="XFC769"/>
    </row>
    <row r="770" spans="2:27 16382:16383" ht="21" customHeight="1">
      <c r="B770" s="1" t="s">
        <v>40</v>
      </c>
      <c r="C770" s="1" t="s">
        <v>188</v>
      </c>
      <c r="D770" s="1" t="s">
        <v>45</v>
      </c>
      <c r="E770" s="1" t="s">
        <v>21</v>
      </c>
      <c r="F770" s="1" t="s">
        <v>232</v>
      </c>
      <c r="G770" s="9">
        <v>40223</v>
      </c>
      <c r="H770" s="2" t="s">
        <v>242</v>
      </c>
      <c r="I770" s="1">
        <v>2010</v>
      </c>
      <c r="J770" s="1">
        <v>416004884</v>
      </c>
      <c r="K770" s="1">
        <f>_xlfn.DAYS(clean_data[[#This Row],[Ship Date]],clean_data[[#This Row],[Order Date]])</f>
        <v>31</v>
      </c>
      <c r="L770" s="9">
        <v>40254</v>
      </c>
      <c r="M770" s="4">
        <v>3945</v>
      </c>
      <c r="N770" s="13">
        <v>437.2</v>
      </c>
      <c r="O770" s="13">
        <v>263.33</v>
      </c>
      <c r="P770" s="13">
        <v>1724754</v>
      </c>
      <c r="Q770" s="13">
        <v>1038836.85</v>
      </c>
      <c r="R770" s="13">
        <v>685917.15</v>
      </c>
      <c r="S770" s="54"/>
      <c r="T770" s="54"/>
      <c r="Z770" s="1"/>
      <c r="AA770" s="1"/>
      <c r="XFB770"/>
      <c r="XFC770"/>
    </row>
    <row r="771" spans="2:27 16382:16383" ht="21" customHeight="1">
      <c r="B771" s="10" t="s">
        <v>34</v>
      </c>
      <c r="C771" s="10" t="s">
        <v>60</v>
      </c>
      <c r="D771" s="10" t="s">
        <v>16</v>
      </c>
      <c r="E771" s="10" t="s">
        <v>21</v>
      </c>
      <c r="F771" s="10" t="s">
        <v>229</v>
      </c>
      <c r="G771" s="11">
        <v>41585</v>
      </c>
      <c r="H771" s="12" t="s">
        <v>234</v>
      </c>
      <c r="I771" s="10">
        <v>2013</v>
      </c>
      <c r="J771" s="10">
        <v>797677218</v>
      </c>
      <c r="K771" s="10">
        <f>_xlfn.DAYS(clean_data[[#This Row],[Ship Date]],clean_data[[#This Row],[Order Date]])</f>
        <v>7</v>
      </c>
      <c r="L771" s="11">
        <v>41592</v>
      </c>
      <c r="M771" s="14">
        <v>9270</v>
      </c>
      <c r="N771" s="15">
        <v>255.28</v>
      </c>
      <c r="O771" s="15">
        <v>159.41999999999999</v>
      </c>
      <c r="P771" s="15">
        <v>2366445.6</v>
      </c>
      <c r="Q771" s="15">
        <v>1477823.4</v>
      </c>
      <c r="R771" s="15">
        <v>888622.2</v>
      </c>
      <c r="S771" s="54"/>
      <c r="T771" s="54"/>
      <c r="Z771" s="1"/>
      <c r="AA771" s="1"/>
      <c r="XFB771"/>
      <c r="XFC771"/>
    </row>
    <row r="772" spans="2:27 16382:16383" ht="21" customHeight="1">
      <c r="B772" s="1" t="s">
        <v>14</v>
      </c>
      <c r="C772" s="1" t="s">
        <v>220</v>
      </c>
      <c r="D772" s="1" t="s">
        <v>20</v>
      </c>
      <c r="E772" s="1" t="s">
        <v>17</v>
      </c>
      <c r="F772" s="1" t="s">
        <v>229</v>
      </c>
      <c r="G772" s="9">
        <v>41533</v>
      </c>
      <c r="H772" s="2" t="s">
        <v>231</v>
      </c>
      <c r="I772" s="1">
        <v>2013</v>
      </c>
      <c r="J772" s="1">
        <v>548693120</v>
      </c>
      <c r="K772" s="1">
        <f>_xlfn.DAYS(clean_data[[#This Row],[Ship Date]],clean_data[[#This Row],[Order Date]])</f>
        <v>24</v>
      </c>
      <c r="L772" s="9">
        <v>41557</v>
      </c>
      <c r="M772" s="4">
        <v>9342</v>
      </c>
      <c r="N772" s="13">
        <v>152.58000000000001</v>
      </c>
      <c r="O772" s="13">
        <v>97.44</v>
      </c>
      <c r="P772" s="13">
        <v>1425402.36</v>
      </c>
      <c r="Q772" s="13">
        <v>910284.48</v>
      </c>
      <c r="R772" s="13">
        <v>515117.88</v>
      </c>
      <c r="S772" s="54"/>
      <c r="T772" s="54"/>
      <c r="Z772" s="1"/>
      <c r="AA772" s="1"/>
      <c r="XFB772"/>
      <c r="XFC772"/>
    </row>
    <row r="773" spans="2:27 16382:16383" ht="21" customHeight="1">
      <c r="B773" s="10" t="s">
        <v>26</v>
      </c>
      <c r="C773" s="10" t="s">
        <v>90</v>
      </c>
      <c r="D773" s="10" t="s">
        <v>59</v>
      </c>
      <c r="E773" s="10" t="s">
        <v>17</v>
      </c>
      <c r="F773" s="10" t="s">
        <v>235</v>
      </c>
      <c r="G773" s="11">
        <v>40213</v>
      </c>
      <c r="H773" s="12" t="s">
        <v>242</v>
      </c>
      <c r="I773" s="10">
        <v>2010</v>
      </c>
      <c r="J773" s="10">
        <v>875351417</v>
      </c>
      <c r="K773" s="10">
        <f>_xlfn.DAYS(clean_data[[#This Row],[Ship Date]],clean_data[[#This Row],[Order Date]])</f>
        <v>4</v>
      </c>
      <c r="L773" s="11">
        <v>40217</v>
      </c>
      <c r="M773" s="14">
        <v>4791</v>
      </c>
      <c r="N773" s="15">
        <v>9.33</v>
      </c>
      <c r="O773" s="15">
        <v>6.92</v>
      </c>
      <c r="P773" s="15">
        <v>44700.03</v>
      </c>
      <c r="Q773" s="15">
        <v>33153.72</v>
      </c>
      <c r="R773" s="15">
        <v>11546.31</v>
      </c>
      <c r="S773" s="54"/>
      <c r="T773" s="54"/>
      <c r="Z773" s="1"/>
      <c r="AA773" s="1"/>
      <c r="XFB773"/>
      <c r="XFC773"/>
    </row>
    <row r="774" spans="2:27 16382:16383" ht="21" customHeight="1">
      <c r="B774" s="1" t="s">
        <v>40</v>
      </c>
      <c r="C774" s="1" t="s">
        <v>126</v>
      </c>
      <c r="D774" s="1" t="s">
        <v>20</v>
      </c>
      <c r="E774" s="1" t="s">
        <v>17</v>
      </c>
      <c r="F774" s="1" t="s">
        <v>235</v>
      </c>
      <c r="G774" s="9">
        <v>40930</v>
      </c>
      <c r="H774" s="2" t="s">
        <v>240</v>
      </c>
      <c r="I774" s="1">
        <v>2012</v>
      </c>
      <c r="J774" s="1">
        <v>804263436</v>
      </c>
      <c r="K774" s="1">
        <f>_xlfn.DAYS(clean_data[[#This Row],[Ship Date]],clean_data[[#This Row],[Order Date]])</f>
        <v>37</v>
      </c>
      <c r="L774" s="9">
        <v>40967</v>
      </c>
      <c r="M774" s="4">
        <v>8278</v>
      </c>
      <c r="N774" s="13">
        <v>152.58000000000001</v>
      </c>
      <c r="O774" s="13">
        <v>97.44</v>
      </c>
      <c r="P774" s="13">
        <v>1263057.24</v>
      </c>
      <c r="Q774" s="13">
        <v>806608.32</v>
      </c>
      <c r="R774" s="13">
        <v>456448.92</v>
      </c>
      <c r="S774" s="54"/>
      <c r="T774" s="54"/>
      <c r="Z774" s="1"/>
      <c r="AA774" s="1"/>
      <c r="XFB774"/>
      <c r="XFC774"/>
    </row>
    <row r="775" spans="2:27 16382:16383" ht="21" customHeight="1">
      <c r="B775" s="10" t="s">
        <v>23</v>
      </c>
      <c r="C775" s="10" t="s">
        <v>148</v>
      </c>
      <c r="D775" s="10" t="s">
        <v>45</v>
      </c>
      <c r="E775" s="10" t="s">
        <v>17</v>
      </c>
      <c r="F775" s="10" t="s">
        <v>235</v>
      </c>
      <c r="G775" s="11">
        <v>40457</v>
      </c>
      <c r="H775" s="12" t="s">
        <v>237</v>
      </c>
      <c r="I775" s="10">
        <v>2010</v>
      </c>
      <c r="J775" s="10">
        <v>332353007</v>
      </c>
      <c r="K775" s="10">
        <f>_xlfn.DAYS(clean_data[[#This Row],[Ship Date]],clean_data[[#This Row],[Order Date]])</f>
        <v>47</v>
      </c>
      <c r="L775" s="11">
        <v>40504</v>
      </c>
      <c r="M775" s="14">
        <v>9495</v>
      </c>
      <c r="N775" s="15">
        <v>437.2</v>
      </c>
      <c r="O775" s="15">
        <v>263.33</v>
      </c>
      <c r="P775" s="15">
        <v>4151214</v>
      </c>
      <c r="Q775" s="15">
        <v>2500318.35</v>
      </c>
      <c r="R775" s="15">
        <v>1650895.65</v>
      </c>
      <c r="S775" s="54"/>
      <c r="T775" s="54"/>
      <c r="Z775" s="1"/>
      <c r="AA775" s="1"/>
      <c r="XFB775"/>
      <c r="XFC775"/>
    </row>
    <row r="776" spans="2:27 16382:16383" ht="21" customHeight="1">
      <c r="B776" s="1" t="s">
        <v>23</v>
      </c>
      <c r="C776" s="1" t="s">
        <v>198</v>
      </c>
      <c r="D776" s="1" t="s">
        <v>50</v>
      </c>
      <c r="E776" s="1" t="s">
        <v>21</v>
      </c>
      <c r="F776" s="1" t="s">
        <v>235</v>
      </c>
      <c r="G776" s="9">
        <v>41494</v>
      </c>
      <c r="H776" s="2" t="s">
        <v>238</v>
      </c>
      <c r="I776" s="1">
        <v>2013</v>
      </c>
      <c r="J776" s="1">
        <v>876856458</v>
      </c>
      <c r="K776" s="1">
        <f>_xlfn.DAYS(clean_data[[#This Row],[Ship Date]],clean_data[[#This Row],[Order Date]])</f>
        <v>21</v>
      </c>
      <c r="L776" s="9">
        <v>41515</v>
      </c>
      <c r="M776" s="4">
        <v>166</v>
      </c>
      <c r="N776" s="13">
        <v>421.89</v>
      </c>
      <c r="O776" s="13">
        <v>364.69</v>
      </c>
      <c r="P776" s="13">
        <v>70033.740000000005</v>
      </c>
      <c r="Q776" s="13">
        <v>60538.54</v>
      </c>
      <c r="R776" s="13">
        <v>9495.2000000000007</v>
      </c>
      <c r="S776" s="54"/>
      <c r="T776" s="54"/>
      <c r="Z776" s="1"/>
      <c r="AA776" s="1"/>
      <c r="XFB776"/>
      <c r="XFC776"/>
    </row>
    <row r="777" spans="2:27 16382:16383" ht="21" customHeight="1">
      <c r="B777" s="10" t="s">
        <v>26</v>
      </c>
      <c r="C777" s="10" t="s">
        <v>122</v>
      </c>
      <c r="D777" s="10" t="s">
        <v>71</v>
      </c>
      <c r="E777" s="10" t="s">
        <v>17</v>
      </c>
      <c r="F777" s="10" t="s">
        <v>227</v>
      </c>
      <c r="G777" s="11">
        <v>40210</v>
      </c>
      <c r="H777" s="12" t="s">
        <v>242</v>
      </c>
      <c r="I777" s="10">
        <v>2010</v>
      </c>
      <c r="J777" s="10">
        <v>325322616</v>
      </c>
      <c r="K777" s="10">
        <f>_xlfn.DAYS(clean_data[[#This Row],[Ship Date]],clean_data[[#This Row],[Order Date]])</f>
        <v>39</v>
      </c>
      <c r="L777" s="11">
        <v>40249</v>
      </c>
      <c r="M777" s="14">
        <v>9046</v>
      </c>
      <c r="N777" s="15">
        <v>154.06</v>
      </c>
      <c r="O777" s="15">
        <v>90.93</v>
      </c>
      <c r="P777" s="15">
        <v>1393626.76</v>
      </c>
      <c r="Q777" s="15">
        <v>822552.78</v>
      </c>
      <c r="R777" s="15">
        <v>571073.98</v>
      </c>
      <c r="S777" s="54"/>
      <c r="T777" s="54"/>
      <c r="Z777" s="1"/>
      <c r="AA777" s="1"/>
      <c r="XFB777"/>
      <c r="XFC777"/>
    </row>
    <row r="778" spans="2:27 16382:16383" ht="21" customHeight="1">
      <c r="B778" s="1" t="s">
        <v>26</v>
      </c>
      <c r="C778" s="1" t="s">
        <v>104</v>
      </c>
      <c r="D778" s="1" t="s">
        <v>79</v>
      </c>
      <c r="E778" s="1" t="s">
        <v>17</v>
      </c>
      <c r="F778" s="1" t="s">
        <v>232</v>
      </c>
      <c r="G778" s="9">
        <v>41463</v>
      </c>
      <c r="H778" s="2" t="s">
        <v>230</v>
      </c>
      <c r="I778" s="1">
        <v>2013</v>
      </c>
      <c r="J778" s="1">
        <v>685612809</v>
      </c>
      <c r="K778" s="1">
        <f>_xlfn.DAYS(clean_data[[#This Row],[Ship Date]],clean_data[[#This Row],[Order Date]])</f>
        <v>40</v>
      </c>
      <c r="L778" s="9">
        <v>41503</v>
      </c>
      <c r="M778" s="4">
        <v>6921</v>
      </c>
      <c r="N778" s="13">
        <v>668.27</v>
      </c>
      <c r="O778" s="13">
        <v>502.54</v>
      </c>
      <c r="P778" s="13">
        <v>4625096.67</v>
      </c>
      <c r="Q778" s="13">
        <v>3478079.34</v>
      </c>
      <c r="R778" s="13">
        <v>1147017.33</v>
      </c>
      <c r="S778" s="54"/>
      <c r="T778" s="54"/>
      <c r="Z778" s="1"/>
      <c r="AA778" s="1"/>
      <c r="XFB778"/>
      <c r="XFC778"/>
    </row>
    <row r="779" spans="2:27 16382:16383" ht="21" customHeight="1">
      <c r="B779" s="10" t="s">
        <v>40</v>
      </c>
      <c r="C779" s="10" t="s">
        <v>86</v>
      </c>
      <c r="D779" s="10" t="s">
        <v>25</v>
      </c>
      <c r="E779" s="10" t="s">
        <v>21</v>
      </c>
      <c r="F779" s="10" t="s">
        <v>227</v>
      </c>
      <c r="G779" s="11">
        <v>40821</v>
      </c>
      <c r="H779" s="12" t="s">
        <v>237</v>
      </c>
      <c r="I779" s="10">
        <v>2011</v>
      </c>
      <c r="J779" s="10">
        <v>435900866</v>
      </c>
      <c r="K779" s="10">
        <f>_xlfn.DAYS(clean_data[[#This Row],[Ship Date]],clean_data[[#This Row],[Order Date]])</f>
        <v>2</v>
      </c>
      <c r="L779" s="11">
        <v>40823</v>
      </c>
      <c r="M779" s="14">
        <v>1608</v>
      </c>
      <c r="N779" s="15">
        <v>47.45</v>
      </c>
      <c r="O779" s="15">
        <v>31.79</v>
      </c>
      <c r="P779" s="15">
        <v>76299.600000000006</v>
      </c>
      <c r="Q779" s="15">
        <v>51118.32</v>
      </c>
      <c r="R779" s="15">
        <v>25181.279999999999</v>
      </c>
      <c r="S779" s="54"/>
      <c r="T779" s="54"/>
      <c r="Z779" s="1"/>
      <c r="AA779" s="1"/>
      <c r="XFB779"/>
      <c r="XFC779"/>
    </row>
    <row r="780" spans="2:27 16382:16383" ht="21" customHeight="1">
      <c r="B780" s="1" t="s">
        <v>26</v>
      </c>
      <c r="C780" s="1" t="s">
        <v>203</v>
      </c>
      <c r="D780" s="1" t="s">
        <v>16</v>
      </c>
      <c r="E780" s="1" t="s">
        <v>17</v>
      </c>
      <c r="F780" s="1" t="s">
        <v>229</v>
      </c>
      <c r="G780" s="9">
        <v>42536</v>
      </c>
      <c r="H780" s="2" t="s">
        <v>241</v>
      </c>
      <c r="I780" s="1">
        <v>2016</v>
      </c>
      <c r="J780" s="1">
        <v>374673116</v>
      </c>
      <c r="K780" s="1">
        <f>_xlfn.DAYS(clean_data[[#This Row],[Ship Date]],clean_data[[#This Row],[Order Date]])</f>
        <v>19</v>
      </c>
      <c r="L780" s="9">
        <v>42555</v>
      </c>
      <c r="M780" s="4">
        <v>2956</v>
      </c>
      <c r="N780" s="13">
        <v>255.28</v>
      </c>
      <c r="O780" s="13">
        <v>159.41999999999999</v>
      </c>
      <c r="P780" s="13">
        <v>754607.68</v>
      </c>
      <c r="Q780" s="13">
        <v>471245.52</v>
      </c>
      <c r="R780" s="13">
        <v>283362.15999999997</v>
      </c>
      <c r="S780" s="54"/>
      <c r="T780" s="54"/>
      <c r="Z780" s="1"/>
      <c r="AA780" s="1"/>
      <c r="XFB780"/>
      <c r="XFC780"/>
    </row>
    <row r="781" spans="2:27 16382:16383" ht="21" customHeight="1">
      <c r="B781" s="10" t="s">
        <v>40</v>
      </c>
      <c r="C781" s="10" t="s">
        <v>244</v>
      </c>
      <c r="D781" s="10" t="s">
        <v>28</v>
      </c>
      <c r="E781" s="10" t="s">
        <v>21</v>
      </c>
      <c r="F781" s="10" t="s">
        <v>232</v>
      </c>
      <c r="G781" s="11">
        <v>41568</v>
      </c>
      <c r="H781" s="12" t="s">
        <v>237</v>
      </c>
      <c r="I781" s="10">
        <v>2013</v>
      </c>
      <c r="J781" s="10">
        <v>470728385</v>
      </c>
      <c r="K781" s="10">
        <f>_xlfn.DAYS(clean_data[[#This Row],[Ship Date]],clean_data[[#This Row],[Order Date]])</f>
        <v>19</v>
      </c>
      <c r="L781" s="11">
        <v>41587</v>
      </c>
      <c r="M781" s="14">
        <v>7845</v>
      </c>
      <c r="N781" s="15">
        <v>205.7</v>
      </c>
      <c r="O781" s="15">
        <v>117.11</v>
      </c>
      <c r="P781" s="15">
        <v>1613716.5</v>
      </c>
      <c r="Q781" s="15">
        <v>918727.95</v>
      </c>
      <c r="R781" s="15">
        <v>694988.55</v>
      </c>
      <c r="S781" s="54"/>
      <c r="T781" s="54"/>
      <c r="Z781" s="1"/>
      <c r="AA781" s="1"/>
      <c r="XFB781"/>
      <c r="XFC781"/>
    </row>
    <row r="782" spans="2:27 16382:16383" ht="21" customHeight="1">
      <c r="B782" s="1" t="s">
        <v>23</v>
      </c>
      <c r="C782" s="1" t="s">
        <v>52</v>
      </c>
      <c r="D782" s="1" t="s">
        <v>25</v>
      </c>
      <c r="E782" s="1" t="s">
        <v>21</v>
      </c>
      <c r="F782" s="1" t="s">
        <v>229</v>
      </c>
      <c r="G782" s="9">
        <v>41566</v>
      </c>
      <c r="H782" s="2" t="s">
        <v>237</v>
      </c>
      <c r="I782" s="1">
        <v>2013</v>
      </c>
      <c r="J782" s="1">
        <v>313178002</v>
      </c>
      <c r="K782" s="1">
        <f>_xlfn.DAYS(clean_data[[#This Row],[Ship Date]],clean_data[[#This Row],[Order Date]])</f>
        <v>48</v>
      </c>
      <c r="L782" s="9">
        <v>41614</v>
      </c>
      <c r="M782" s="4">
        <v>5185</v>
      </c>
      <c r="N782" s="13">
        <v>47.45</v>
      </c>
      <c r="O782" s="13">
        <v>31.79</v>
      </c>
      <c r="P782" s="13">
        <v>246028.25</v>
      </c>
      <c r="Q782" s="13">
        <v>164831.15</v>
      </c>
      <c r="R782" s="13">
        <v>81197.100000000006</v>
      </c>
      <c r="S782" s="54"/>
      <c r="T782" s="54"/>
      <c r="Z782" s="1"/>
      <c r="AA782" s="1"/>
      <c r="XFB782"/>
      <c r="XFC782"/>
    </row>
    <row r="783" spans="2:27 16382:16383" ht="21" customHeight="1">
      <c r="B783" s="10" t="s">
        <v>23</v>
      </c>
      <c r="C783" s="10" t="s">
        <v>147</v>
      </c>
      <c r="D783" s="10" t="s">
        <v>33</v>
      </c>
      <c r="E783" s="10" t="s">
        <v>17</v>
      </c>
      <c r="F783" s="10" t="s">
        <v>232</v>
      </c>
      <c r="G783" s="11">
        <v>42417</v>
      </c>
      <c r="H783" s="12" t="s">
        <v>242</v>
      </c>
      <c r="I783" s="10">
        <v>2016</v>
      </c>
      <c r="J783" s="10">
        <v>461445796</v>
      </c>
      <c r="K783" s="10">
        <f>_xlfn.DAYS(clean_data[[#This Row],[Ship Date]],clean_data[[#This Row],[Order Date]])</f>
        <v>34</v>
      </c>
      <c r="L783" s="11">
        <v>42451</v>
      </c>
      <c r="M783" s="14">
        <v>920</v>
      </c>
      <c r="N783" s="15">
        <v>81.73</v>
      </c>
      <c r="O783" s="15">
        <v>56.67</v>
      </c>
      <c r="P783" s="15">
        <v>75191.600000000006</v>
      </c>
      <c r="Q783" s="15">
        <v>52136.4</v>
      </c>
      <c r="R783" s="15">
        <v>23055.200000000001</v>
      </c>
      <c r="S783" s="54"/>
      <c r="T783" s="54"/>
      <c r="Z783" s="1"/>
      <c r="AA783" s="1"/>
      <c r="XFB783"/>
      <c r="XFC783"/>
    </row>
    <row r="784" spans="2:27 16382:16383" ht="21" customHeight="1">
      <c r="B784" s="1" t="s">
        <v>40</v>
      </c>
      <c r="C784" s="1" t="s">
        <v>214</v>
      </c>
      <c r="D784" s="1" t="s">
        <v>33</v>
      </c>
      <c r="E784" s="1" t="s">
        <v>17</v>
      </c>
      <c r="F784" s="1" t="s">
        <v>232</v>
      </c>
      <c r="G784" s="9">
        <v>41634</v>
      </c>
      <c r="H784" s="2" t="s">
        <v>228</v>
      </c>
      <c r="I784" s="1">
        <v>2013</v>
      </c>
      <c r="J784" s="1">
        <v>195268094</v>
      </c>
      <c r="K784" s="1">
        <f>_xlfn.DAYS(clean_data[[#This Row],[Ship Date]],clean_data[[#This Row],[Order Date]])</f>
        <v>26</v>
      </c>
      <c r="L784" s="9">
        <v>41660</v>
      </c>
      <c r="M784" s="4">
        <v>3023</v>
      </c>
      <c r="N784" s="13">
        <v>81.73</v>
      </c>
      <c r="O784" s="13">
        <v>56.67</v>
      </c>
      <c r="P784" s="13">
        <v>247069.79</v>
      </c>
      <c r="Q784" s="13">
        <v>171313.41</v>
      </c>
      <c r="R784" s="13">
        <v>75756.38</v>
      </c>
      <c r="S784" s="54"/>
      <c r="T784" s="54"/>
      <c r="Z784" s="1"/>
      <c r="AA784" s="1"/>
      <c r="XFB784"/>
      <c r="XFC784"/>
    </row>
    <row r="785" spans="2:27 16382:16383" ht="21" customHeight="1">
      <c r="B785" s="10" t="s">
        <v>14</v>
      </c>
      <c r="C785" s="10" t="s">
        <v>211</v>
      </c>
      <c r="D785" s="10" t="s">
        <v>20</v>
      </c>
      <c r="E785" s="10" t="s">
        <v>21</v>
      </c>
      <c r="F785" s="10" t="s">
        <v>229</v>
      </c>
      <c r="G785" s="11">
        <v>41263</v>
      </c>
      <c r="H785" s="12" t="s">
        <v>228</v>
      </c>
      <c r="I785" s="10">
        <v>2012</v>
      </c>
      <c r="J785" s="10">
        <v>664693725</v>
      </c>
      <c r="K785" s="10">
        <f>_xlfn.DAYS(clean_data[[#This Row],[Ship Date]],clean_data[[#This Row],[Order Date]])</f>
        <v>4</v>
      </c>
      <c r="L785" s="11">
        <v>41267</v>
      </c>
      <c r="M785" s="14">
        <v>6499</v>
      </c>
      <c r="N785" s="15">
        <v>152.58000000000001</v>
      </c>
      <c r="O785" s="15">
        <v>97.44</v>
      </c>
      <c r="P785" s="15">
        <v>991617.42</v>
      </c>
      <c r="Q785" s="15">
        <v>633262.56000000006</v>
      </c>
      <c r="R785" s="15">
        <v>358354.86</v>
      </c>
      <c r="S785" s="54"/>
      <c r="T785" s="54"/>
      <c r="Z785" s="1"/>
      <c r="AA785" s="1"/>
      <c r="XFB785"/>
      <c r="XFC785"/>
    </row>
    <row r="786" spans="2:27 16382:16383" ht="21" customHeight="1">
      <c r="B786" s="1" t="s">
        <v>40</v>
      </c>
      <c r="C786" s="1" t="s">
        <v>150</v>
      </c>
      <c r="D786" s="1" t="s">
        <v>20</v>
      </c>
      <c r="E786" s="1" t="s">
        <v>17</v>
      </c>
      <c r="F786" s="1" t="s">
        <v>229</v>
      </c>
      <c r="G786" s="9">
        <v>40977</v>
      </c>
      <c r="H786" s="2" t="s">
        <v>236</v>
      </c>
      <c r="I786" s="1">
        <v>2012</v>
      </c>
      <c r="J786" s="1">
        <v>840084016</v>
      </c>
      <c r="K786" s="1">
        <f>_xlfn.DAYS(clean_data[[#This Row],[Ship Date]],clean_data[[#This Row],[Order Date]])</f>
        <v>17</v>
      </c>
      <c r="L786" s="9">
        <v>40994</v>
      </c>
      <c r="M786" s="4">
        <v>8384</v>
      </c>
      <c r="N786" s="13">
        <v>152.58000000000001</v>
      </c>
      <c r="O786" s="13">
        <v>97.44</v>
      </c>
      <c r="P786" s="13">
        <v>1279230.72</v>
      </c>
      <c r="Q786" s="13">
        <v>816936.95999999996</v>
      </c>
      <c r="R786" s="13">
        <v>462293.76000000001</v>
      </c>
      <c r="S786" s="54"/>
      <c r="T786" s="54"/>
      <c r="Z786" s="1"/>
      <c r="AA786" s="1"/>
      <c r="XFB786"/>
      <c r="XFC786"/>
    </row>
    <row r="787" spans="2:27 16382:16383" ht="21" customHeight="1">
      <c r="B787" s="10" t="s">
        <v>40</v>
      </c>
      <c r="C787" s="10" t="s">
        <v>113</v>
      </c>
      <c r="D787" s="10" t="s">
        <v>45</v>
      </c>
      <c r="E787" s="10" t="s">
        <v>21</v>
      </c>
      <c r="F787" s="10" t="s">
        <v>232</v>
      </c>
      <c r="G787" s="11">
        <v>42221</v>
      </c>
      <c r="H787" s="12" t="s">
        <v>238</v>
      </c>
      <c r="I787" s="10">
        <v>2015</v>
      </c>
      <c r="J787" s="10">
        <v>662112796</v>
      </c>
      <c r="K787" s="10">
        <f>_xlfn.DAYS(clean_data[[#This Row],[Ship Date]],clean_data[[#This Row],[Order Date]])</f>
        <v>50</v>
      </c>
      <c r="L787" s="11">
        <v>42271</v>
      </c>
      <c r="M787" s="14">
        <v>2745</v>
      </c>
      <c r="N787" s="15">
        <v>437.2</v>
      </c>
      <c r="O787" s="15">
        <v>263.33</v>
      </c>
      <c r="P787" s="15">
        <v>1200114</v>
      </c>
      <c r="Q787" s="15">
        <v>722840.85</v>
      </c>
      <c r="R787" s="15">
        <v>477273.15</v>
      </c>
      <c r="S787" s="54"/>
      <c r="T787" s="54"/>
      <c r="Z787" s="1"/>
      <c r="AA787" s="1"/>
      <c r="XFB787"/>
      <c r="XFC787"/>
    </row>
    <row r="788" spans="2:27 16382:16383" ht="21" customHeight="1">
      <c r="B788" s="1" t="s">
        <v>34</v>
      </c>
      <c r="C788" s="1" t="s">
        <v>243</v>
      </c>
      <c r="D788" s="1" t="s">
        <v>71</v>
      </c>
      <c r="E788" s="1" t="s">
        <v>17</v>
      </c>
      <c r="F788" s="1" t="s">
        <v>229</v>
      </c>
      <c r="G788" s="9">
        <v>41294</v>
      </c>
      <c r="H788" s="2" t="s">
        <v>240</v>
      </c>
      <c r="I788" s="1">
        <v>2013</v>
      </c>
      <c r="J788" s="1">
        <v>591766393</v>
      </c>
      <c r="K788" s="1">
        <f>_xlfn.DAYS(clean_data[[#This Row],[Ship Date]],clean_data[[#This Row],[Order Date]])</f>
        <v>49</v>
      </c>
      <c r="L788" s="9">
        <v>41343</v>
      </c>
      <c r="M788" s="4">
        <v>5681</v>
      </c>
      <c r="N788" s="13">
        <v>154.06</v>
      </c>
      <c r="O788" s="13">
        <v>90.93</v>
      </c>
      <c r="P788" s="13">
        <v>875214.86</v>
      </c>
      <c r="Q788" s="13">
        <v>516573.33</v>
      </c>
      <c r="R788" s="13">
        <v>358641.53</v>
      </c>
      <c r="S788" s="54"/>
      <c r="T788" s="54"/>
      <c r="Z788" s="1"/>
      <c r="AA788" s="1"/>
      <c r="XFB788"/>
      <c r="XFC788"/>
    </row>
    <row r="789" spans="2:27 16382:16383" ht="21" customHeight="1">
      <c r="B789" s="10" t="s">
        <v>40</v>
      </c>
      <c r="C789" s="10" t="s">
        <v>193</v>
      </c>
      <c r="D789" s="10" t="s">
        <v>36</v>
      </c>
      <c r="E789" s="10" t="s">
        <v>17</v>
      </c>
      <c r="F789" s="10" t="s">
        <v>235</v>
      </c>
      <c r="G789" s="11">
        <v>41801</v>
      </c>
      <c r="H789" s="12" t="s">
        <v>241</v>
      </c>
      <c r="I789" s="10">
        <v>2014</v>
      </c>
      <c r="J789" s="10">
        <v>260343635</v>
      </c>
      <c r="K789" s="10">
        <f>_xlfn.DAYS(clean_data[[#This Row],[Ship Date]],clean_data[[#This Row],[Order Date]])</f>
        <v>1</v>
      </c>
      <c r="L789" s="11">
        <v>41802</v>
      </c>
      <c r="M789" s="14">
        <v>322</v>
      </c>
      <c r="N789" s="15">
        <v>109.28</v>
      </c>
      <c r="O789" s="15">
        <v>35.840000000000003</v>
      </c>
      <c r="P789" s="15">
        <v>35188.160000000003</v>
      </c>
      <c r="Q789" s="15">
        <v>11540.48</v>
      </c>
      <c r="R789" s="15">
        <v>23647.68</v>
      </c>
      <c r="S789" s="54"/>
      <c r="T789" s="54"/>
      <c r="Z789" s="1"/>
      <c r="AA789" s="1"/>
      <c r="XFB789"/>
      <c r="XFC789"/>
    </row>
    <row r="790" spans="2:27 16382:16383" ht="21" customHeight="1">
      <c r="B790" s="1" t="s">
        <v>26</v>
      </c>
      <c r="C790" s="1" t="s">
        <v>160</v>
      </c>
      <c r="D790" s="1" t="s">
        <v>50</v>
      </c>
      <c r="E790" s="1" t="s">
        <v>21</v>
      </c>
      <c r="F790" s="1" t="s">
        <v>229</v>
      </c>
      <c r="G790" s="9">
        <v>42205</v>
      </c>
      <c r="H790" s="2" t="s">
        <v>230</v>
      </c>
      <c r="I790" s="1">
        <v>2015</v>
      </c>
      <c r="J790" s="1">
        <v>719455850</v>
      </c>
      <c r="K790" s="1">
        <f>_xlfn.DAYS(clean_data[[#This Row],[Ship Date]],clean_data[[#This Row],[Order Date]])</f>
        <v>7</v>
      </c>
      <c r="L790" s="9">
        <v>42212</v>
      </c>
      <c r="M790" s="4">
        <v>1829</v>
      </c>
      <c r="N790" s="13">
        <v>421.89</v>
      </c>
      <c r="O790" s="13">
        <v>364.69</v>
      </c>
      <c r="P790" s="13">
        <v>771636.81</v>
      </c>
      <c r="Q790" s="13">
        <v>667018.01</v>
      </c>
      <c r="R790" s="13">
        <v>104618.8</v>
      </c>
      <c r="S790" s="54"/>
      <c r="T790" s="54"/>
      <c r="Z790" s="1"/>
      <c r="AA790" s="1"/>
      <c r="XFB790"/>
      <c r="XFC790"/>
    </row>
    <row r="791" spans="2:27 16382:16383" ht="21" customHeight="1">
      <c r="B791" s="10" t="s">
        <v>23</v>
      </c>
      <c r="C791" s="10" t="s">
        <v>171</v>
      </c>
      <c r="D791" s="10" t="s">
        <v>45</v>
      </c>
      <c r="E791" s="10" t="s">
        <v>21</v>
      </c>
      <c r="F791" s="10" t="s">
        <v>229</v>
      </c>
      <c r="G791" s="11">
        <v>42738</v>
      </c>
      <c r="H791" s="12" t="s">
        <v>240</v>
      </c>
      <c r="I791" s="10">
        <v>2017</v>
      </c>
      <c r="J791" s="10">
        <v>391026866</v>
      </c>
      <c r="K791" s="10">
        <f>_xlfn.DAYS(clean_data[[#This Row],[Ship Date]],clean_data[[#This Row],[Order Date]])</f>
        <v>5</v>
      </c>
      <c r="L791" s="11">
        <v>42743</v>
      </c>
      <c r="M791" s="14">
        <v>2394</v>
      </c>
      <c r="N791" s="15">
        <v>437.2</v>
      </c>
      <c r="O791" s="15">
        <v>263.33</v>
      </c>
      <c r="P791" s="15">
        <v>1046656.8</v>
      </c>
      <c r="Q791" s="15">
        <v>630412.02</v>
      </c>
      <c r="R791" s="15">
        <v>416244.78</v>
      </c>
      <c r="S791" s="54"/>
      <c r="T791" s="54"/>
      <c r="Z791" s="1"/>
      <c r="AA791" s="1"/>
      <c r="XFB791"/>
      <c r="XFC791"/>
    </row>
    <row r="792" spans="2:27 16382:16383" ht="21" customHeight="1">
      <c r="B792" s="1" t="s">
        <v>26</v>
      </c>
      <c r="C792" s="1" t="s">
        <v>75</v>
      </c>
      <c r="D792" s="1" t="s">
        <v>33</v>
      </c>
      <c r="E792" s="1" t="s">
        <v>21</v>
      </c>
      <c r="F792" s="1" t="s">
        <v>232</v>
      </c>
      <c r="G792" s="9">
        <v>41258</v>
      </c>
      <c r="H792" s="2" t="s">
        <v>228</v>
      </c>
      <c r="I792" s="1">
        <v>2012</v>
      </c>
      <c r="J792" s="1">
        <v>917293012</v>
      </c>
      <c r="K792" s="1">
        <f>_xlfn.DAYS(clean_data[[#This Row],[Ship Date]],clean_data[[#This Row],[Order Date]])</f>
        <v>46</v>
      </c>
      <c r="L792" s="9">
        <v>41304</v>
      </c>
      <c r="M792" s="4">
        <v>6241</v>
      </c>
      <c r="N792" s="13">
        <v>81.73</v>
      </c>
      <c r="O792" s="13">
        <v>56.67</v>
      </c>
      <c r="P792" s="13">
        <v>510076.93</v>
      </c>
      <c r="Q792" s="13">
        <v>353677.47</v>
      </c>
      <c r="R792" s="13">
        <v>156399.46</v>
      </c>
      <c r="S792" s="54"/>
      <c r="T792" s="54"/>
      <c r="Z792" s="1"/>
      <c r="AA792" s="1"/>
      <c r="XFB792"/>
      <c r="XFC792"/>
    </row>
    <row r="793" spans="2:27 16382:16383" ht="21" customHeight="1">
      <c r="B793" s="10" t="s">
        <v>34</v>
      </c>
      <c r="C793" s="10" t="s">
        <v>95</v>
      </c>
      <c r="D793" s="10" t="s">
        <v>16</v>
      </c>
      <c r="E793" s="10" t="s">
        <v>21</v>
      </c>
      <c r="F793" s="10" t="s">
        <v>232</v>
      </c>
      <c r="G793" s="11">
        <v>42924</v>
      </c>
      <c r="H793" s="12" t="s">
        <v>230</v>
      </c>
      <c r="I793" s="10">
        <v>2017</v>
      </c>
      <c r="J793" s="10">
        <v>410803115</v>
      </c>
      <c r="K793" s="10">
        <f>_xlfn.DAYS(clean_data[[#This Row],[Ship Date]],clean_data[[#This Row],[Order Date]])</f>
        <v>19</v>
      </c>
      <c r="L793" s="11">
        <v>42943</v>
      </c>
      <c r="M793" s="14">
        <v>4626</v>
      </c>
      <c r="N793" s="15">
        <v>255.28</v>
      </c>
      <c r="O793" s="15">
        <v>159.41999999999999</v>
      </c>
      <c r="P793" s="15">
        <v>1180925.28</v>
      </c>
      <c r="Q793" s="15">
        <v>737476.92</v>
      </c>
      <c r="R793" s="15">
        <v>443448.36</v>
      </c>
      <c r="S793" s="54"/>
      <c r="T793" s="54"/>
      <c r="Z793" s="1"/>
      <c r="AA793" s="1"/>
      <c r="XFB793"/>
      <c r="XFC793"/>
    </row>
    <row r="794" spans="2:27 16382:16383" ht="21" customHeight="1">
      <c r="B794" s="1" t="s">
        <v>23</v>
      </c>
      <c r="C794" s="1" t="s">
        <v>187</v>
      </c>
      <c r="D794" s="1" t="s">
        <v>71</v>
      </c>
      <c r="E794" s="1" t="s">
        <v>21</v>
      </c>
      <c r="F794" s="1" t="s">
        <v>229</v>
      </c>
      <c r="G794" s="9">
        <v>42223</v>
      </c>
      <c r="H794" s="2" t="s">
        <v>238</v>
      </c>
      <c r="I794" s="1">
        <v>2015</v>
      </c>
      <c r="J794" s="1">
        <v>204418504</v>
      </c>
      <c r="K794" s="1">
        <f>_xlfn.DAYS(clean_data[[#This Row],[Ship Date]],clean_data[[#This Row],[Order Date]])</f>
        <v>27</v>
      </c>
      <c r="L794" s="9">
        <v>42250</v>
      </c>
      <c r="M794" s="4">
        <v>833</v>
      </c>
      <c r="N794" s="13">
        <v>154.06</v>
      </c>
      <c r="O794" s="13">
        <v>90.93</v>
      </c>
      <c r="P794" s="13">
        <v>128331.98</v>
      </c>
      <c r="Q794" s="13">
        <v>75744.69</v>
      </c>
      <c r="R794" s="13">
        <v>52587.29</v>
      </c>
      <c r="S794" s="54"/>
      <c r="T794" s="54"/>
      <c r="Z794" s="1"/>
      <c r="AA794" s="1"/>
      <c r="XFB794"/>
      <c r="XFC794"/>
    </row>
    <row r="795" spans="2:27 16382:16383" ht="21" customHeight="1">
      <c r="B795" s="10" t="s">
        <v>40</v>
      </c>
      <c r="C795" s="10" t="s">
        <v>165</v>
      </c>
      <c r="D795" s="10" t="s">
        <v>33</v>
      </c>
      <c r="E795" s="10" t="s">
        <v>17</v>
      </c>
      <c r="F795" s="10" t="s">
        <v>229</v>
      </c>
      <c r="G795" s="11">
        <v>40944</v>
      </c>
      <c r="H795" s="12" t="s">
        <v>242</v>
      </c>
      <c r="I795" s="10">
        <v>2012</v>
      </c>
      <c r="J795" s="10">
        <v>801313006</v>
      </c>
      <c r="K795" s="10">
        <f>_xlfn.DAYS(clean_data[[#This Row],[Ship Date]],clean_data[[#This Row],[Order Date]])</f>
        <v>10</v>
      </c>
      <c r="L795" s="11">
        <v>40954</v>
      </c>
      <c r="M795" s="14">
        <v>5180</v>
      </c>
      <c r="N795" s="15">
        <v>81.73</v>
      </c>
      <c r="O795" s="15">
        <v>56.67</v>
      </c>
      <c r="P795" s="15">
        <v>423361.4</v>
      </c>
      <c r="Q795" s="15">
        <v>293550.59999999998</v>
      </c>
      <c r="R795" s="15">
        <v>129810.8</v>
      </c>
      <c r="S795" s="54"/>
      <c r="T795" s="54"/>
      <c r="Z795" s="1"/>
      <c r="AA795" s="1"/>
      <c r="XFB795"/>
      <c r="XFC795"/>
    </row>
    <row r="796" spans="2:27 16382:16383" ht="21" customHeight="1">
      <c r="B796" s="1" t="s">
        <v>23</v>
      </c>
      <c r="C796" s="1" t="s">
        <v>217</v>
      </c>
      <c r="D796" s="1" t="s">
        <v>50</v>
      </c>
      <c r="E796" s="1" t="s">
        <v>21</v>
      </c>
      <c r="F796" s="1" t="s">
        <v>232</v>
      </c>
      <c r="G796" s="9">
        <v>41265</v>
      </c>
      <c r="H796" s="2" t="s">
        <v>228</v>
      </c>
      <c r="I796" s="1">
        <v>2012</v>
      </c>
      <c r="J796" s="1">
        <v>524972951</v>
      </c>
      <c r="K796" s="1">
        <f>_xlfn.DAYS(clean_data[[#This Row],[Ship Date]],clean_data[[#This Row],[Order Date]])</f>
        <v>26</v>
      </c>
      <c r="L796" s="9">
        <v>41291</v>
      </c>
      <c r="M796" s="4">
        <v>17</v>
      </c>
      <c r="N796" s="13">
        <v>421.89</v>
      </c>
      <c r="O796" s="13">
        <v>364.69</v>
      </c>
      <c r="P796" s="13">
        <v>7172.13</v>
      </c>
      <c r="Q796" s="13">
        <v>6199.73</v>
      </c>
      <c r="R796" s="13">
        <v>972.4</v>
      </c>
      <c r="S796" s="54"/>
      <c r="T796" s="54"/>
      <c r="Z796" s="1"/>
      <c r="AA796" s="1"/>
      <c r="XFB796"/>
      <c r="XFC796"/>
    </row>
    <row r="797" spans="2:27 16382:16383" ht="21" customHeight="1">
      <c r="B797" s="10" t="s">
        <v>23</v>
      </c>
      <c r="C797" s="10" t="s">
        <v>105</v>
      </c>
      <c r="D797" s="10" t="s">
        <v>25</v>
      </c>
      <c r="E797" s="10" t="s">
        <v>17</v>
      </c>
      <c r="F797" s="10" t="s">
        <v>229</v>
      </c>
      <c r="G797" s="11">
        <v>41605</v>
      </c>
      <c r="H797" s="12" t="s">
        <v>234</v>
      </c>
      <c r="I797" s="10">
        <v>2013</v>
      </c>
      <c r="J797" s="10">
        <v>469197165</v>
      </c>
      <c r="K797" s="10">
        <f>_xlfn.DAYS(clean_data[[#This Row],[Ship Date]],clean_data[[#This Row],[Order Date]])</f>
        <v>14</v>
      </c>
      <c r="L797" s="11">
        <v>41619</v>
      </c>
      <c r="M797" s="14">
        <v>4723</v>
      </c>
      <c r="N797" s="15">
        <v>47.45</v>
      </c>
      <c r="O797" s="15">
        <v>31.79</v>
      </c>
      <c r="P797" s="15">
        <v>224106.35</v>
      </c>
      <c r="Q797" s="15">
        <v>150144.17000000001</v>
      </c>
      <c r="R797" s="15">
        <v>73962.179999999993</v>
      </c>
      <c r="S797" s="54"/>
      <c r="T797" s="54"/>
      <c r="Z797" s="1"/>
      <c r="AA797" s="1"/>
      <c r="XFB797"/>
      <c r="XFC797"/>
    </row>
    <row r="798" spans="2:27 16382:16383" ht="21" customHeight="1">
      <c r="B798" s="1" t="s">
        <v>31</v>
      </c>
      <c r="C798" s="1" t="s">
        <v>133</v>
      </c>
      <c r="D798" s="1" t="s">
        <v>43</v>
      </c>
      <c r="E798" s="1" t="s">
        <v>21</v>
      </c>
      <c r="F798" s="1" t="s">
        <v>232</v>
      </c>
      <c r="G798" s="9">
        <v>40772</v>
      </c>
      <c r="H798" s="2" t="s">
        <v>238</v>
      </c>
      <c r="I798" s="1">
        <v>2011</v>
      </c>
      <c r="J798" s="1">
        <v>448096978</v>
      </c>
      <c r="K798" s="1">
        <f>_xlfn.DAYS(clean_data[[#This Row],[Ship Date]],clean_data[[#This Row],[Order Date]])</f>
        <v>32</v>
      </c>
      <c r="L798" s="9">
        <v>40804</v>
      </c>
      <c r="M798" s="4">
        <v>708</v>
      </c>
      <c r="N798" s="13">
        <v>651.21</v>
      </c>
      <c r="O798" s="13">
        <v>524.96</v>
      </c>
      <c r="P798" s="13">
        <v>461056.68</v>
      </c>
      <c r="Q798" s="13">
        <v>371671.68</v>
      </c>
      <c r="R798" s="13">
        <v>89385</v>
      </c>
      <c r="S798" s="54"/>
      <c r="T798" s="54"/>
      <c r="Z798" s="1"/>
      <c r="AA798" s="1"/>
      <c r="XFB798"/>
      <c r="XFC798"/>
    </row>
    <row r="799" spans="2:27 16382:16383" ht="21" customHeight="1">
      <c r="B799" s="10" t="s">
        <v>34</v>
      </c>
      <c r="C799" s="10" t="s">
        <v>215</v>
      </c>
      <c r="D799" s="10" t="s">
        <v>36</v>
      </c>
      <c r="E799" s="10" t="s">
        <v>17</v>
      </c>
      <c r="F799" s="10" t="s">
        <v>235</v>
      </c>
      <c r="G799" s="11">
        <v>42111</v>
      </c>
      <c r="H799" s="12" t="s">
        <v>239</v>
      </c>
      <c r="I799" s="10">
        <v>2015</v>
      </c>
      <c r="J799" s="10">
        <v>346096217</v>
      </c>
      <c r="K799" s="10">
        <f>_xlfn.DAYS(clean_data[[#This Row],[Ship Date]],clean_data[[#This Row],[Order Date]])</f>
        <v>23</v>
      </c>
      <c r="L799" s="11">
        <v>42134</v>
      </c>
      <c r="M799" s="14">
        <v>6417</v>
      </c>
      <c r="N799" s="15">
        <v>109.28</v>
      </c>
      <c r="O799" s="15">
        <v>35.840000000000003</v>
      </c>
      <c r="P799" s="15">
        <v>701249.76</v>
      </c>
      <c r="Q799" s="15">
        <v>229985.28</v>
      </c>
      <c r="R799" s="15">
        <v>471264.48</v>
      </c>
      <c r="S799" s="54"/>
      <c r="T799" s="54"/>
      <c r="Z799" s="1"/>
      <c r="AA799" s="1"/>
      <c r="XFB799"/>
      <c r="XFC799"/>
    </row>
    <row r="800" spans="2:27 16382:16383" ht="21" customHeight="1">
      <c r="B800" s="1" t="s">
        <v>14</v>
      </c>
      <c r="C800" s="1" t="s">
        <v>62</v>
      </c>
      <c r="D800" s="1" t="s">
        <v>59</v>
      </c>
      <c r="E800" s="1" t="s">
        <v>17</v>
      </c>
      <c r="F800" s="1" t="s">
        <v>235</v>
      </c>
      <c r="G800" s="9">
        <v>41057</v>
      </c>
      <c r="H800" s="2" t="s">
        <v>233</v>
      </c>
      <c r="I800" s="1">
        <v>2012</v>
      </c>
      <c r="J800" s="1">
        <v>567931210</v>
      </c>
      <c r="K800" s="1">
        <f>_xlfn.DAYS(clean_data[[#This Row],[Ship Date]],clean_data[[#This Row],[Order Date]])</f>
        <v>45</v>
      </c>
      <c r="L800" s="9">
        <v>41102</v>
      </c>
      <c r="M800" s="4">
        <v>2321</v>
      </c>
      <c r="N800" s="13">
        <v>9.33</v>
      </c>
      <c r="O800" s="13">
        <v>6.92</v>
      </c>
      <c r="P800" s="13">
        <v>21654.93</v>
      </c>
      <c r="Q800" s="13">
        <v>16061.32</v>
      </c>
      <c r="R800" s="13">
        <v>5593.61</v>
      </c>
      <c r="S800" s="54"/>
      <c r="T800" s="54"/>
      <c r="Z800" s="1"/>
      <c r="AA800" s="1"/>
      <c r="XFB800"/>
      <c r="XFC800"/>
    </row>
    <row r="801" spans="2:27 16382:16383" ht="21" customHeight="1">
      <c r="B801" s="10" t="s">
        <v>23</v>
      </c>
      <c r="C801" s="10" t="s">
        <v>175</v>
      </c>
      <c r="D801" s="10" t="s">
        <v>79</v>
      </c>
      <c r="E801" s="10" t="s">
        <v>21</v>
      </c>
      <c r="F801" s="10" t="s">
        <v>235</v>
      </c>
      <c r="G801" s="11">
        <v>40352</v>
      </c>
      <c r="H801" s="12" t="s">
        <v>241</v>
      </c>
      <c r="I801" s="10">
        <v>2010</v>
      </c>
      <c r="J801" s="10">
        <v>688650786</v>
      </c>
      <c r="K801" s="10">
        <f>_xlfn.DAYS(clean_data[[#This Row],[Ship Date]],clean_data[[#This Row],[Order Date]])</f>
        <v>45</v>
      </c>
      <c r="L801" s="11">
        <v>40397</v>
      </c>
      <c r="M801" s="14">
        <v>5926</v>
      </c>
      <c r="N801" s="15">
        <v>668.27</v>
      </c>
      <c r="O801" s="15">
        <v>502.54</v>
      </c>
      <c r="P801" s="15">
        <v>3960168.02</v>
      </c>
      <c r="Q801" s="15">
        <v>2978052.04</v>
      </c>
      <c r="R801" s="15">
        <v>982115.98</v>
      </c>
      <c r="S801" s="54"/>
      <c r="T801" s="54"/>
      <c r="Z801" s="1"/>
      <c r="AA801" s="1"/>
      <c r="XFB801"/>
      <c r="XFC801"/>
    </row>
    <row r="802" spans="2:27 16382:16383" ht="21" customHeight="1">
      <c r="B802" s="1" t="s">
        <v>34</v>
      </c>
      <c r="C802" s="1" t="s">
        <v>197</v>
      </c>
      <c r="D802" s="1" t="s">
        <v>16</v>
      </c>
      <c r="E802" s="1" t="s">
        <v>17</v>
      </c>
      <c r="F802" s="1" t="s">
        <v>227</v>
      </c>
      <c r="G802" s="9">
        <v>40359</v>
      </c>
      <c r="H802" s="2" t="s">
        <v>241</v>
      </c>
      <c r="I802" s="1">
        <v>2010</v>
      </c>
      <c r="J802" s="1">
        <v>803616273</v>
      </c>
      <c r="K802" s="1">
        <f>_xlfn.DAYS(clean_data[[#This Row],[Ship Date]],clean_data[[#This Row],[Order Date]])</f>
        <v>30</v>
      </c>
      <c r="L802" s="9">
        <v>40389</v>
      </c>
      <c r="M802" s="4">
        <v>6768</v>
      </c>
      <c r="N802" s="13">
        <v>255.28</v>
      </c>
      <c r="O802" s="13">
        <v>159.41999999999999</v>
      </c>
      <c r="P802" s="13">
        <v>1727735.04</v>
      </c>
      <c r="Q802" s="13">
        <v>1078954.56</v>
      </c>
      <c r="R802" s="13">
        <v>648780.48</v>
      </c>
      <c r="S802" s="54"/>
      <c r="T802" s="54"/>
      <c r="Z802" s="1"/>
      <c r="AA802" s="1"/>
      <c r="XFB802"/>
      <c r="XFC802"/>
    </row>
    <row r="803" spans="2:27 16382:16383" ht="21" customHeight="1">
      <c r="B803" s="10" t="s">
        <v>53</v>
      </c>
      <c r="C803" s="10" t="s">
        <v>210</v>
      </c>
      <c r="D803" s="10" t="s">
        <v>20</v>
      </c>
      <c r="E803" s="10" t="s">
        <v>21</v>
      </c>
      <c r="F803" s="10" t="s">
        <v>227</v>
      </c>
      <c r="G803" s="11">
        <v>40447</v>
      </c>
      <c r="H803" s="12" t="s">
        <v>231</v>
      </c>
      <c r="I803" s="10">
        <v>2010</v>
      </c>
      <c r="J803" s="10">
        <v>178501498</v>
      </c>
      <c r="K803" s="10">
        <f>_xlfn.DAYS(clean_data[[#This Row],[Ship Date]],clean_data[[#This Row],[Order Date]])</f>
        <v>50</v>
      </c>
      <c r="L803" s="11">
        <v>40497</v>
      </c>
      <c r="M803" s="14">
        <v>1415</v>
      </c>
      <c r="N803" s="15">
        <v>152.58000000000001</v>
      </c>
      <c r="O803" s="15">
        <v>97.44</v>
      </c>
      <c r="P803" s="15">
        <v>215900.7</v>
      </c>
      <c r="Q803" s="15">
        <v>137877.6</v>
      </c>
      <c r="R803" s="15">
        <v>78023.100000000006</v>
      </c>
      <c r="S803" s="54"/>
      <c r="T803" s="54"/>
      <c r="Z803" s="1"/>
      <c r="AA803" s="1"/>
      <c r="XFB803"/>
      <c r="XFC803"/>
    </row>
    <row r="804" spans="2:27 16382:16383" ht="21" customHeight="1">
      <c r="B804" s="1" t="s">
        <v>40</v>
      </c>
      <c r="C804" s="1" t="s">
        <v>244</v>
      </c>
      <c r="D804" s="1" t="s">
        <v>45</v>
      </c>
      <c r="E804" s="1" t="s">
        <v>21</v>
      </c>
      <c r="F804" s="1" t="s">
        <v>235</v>
      </c>
      <c r="G804" s="9">
        <v>40375</v>
      </c>
      <c r="H804" s="2" t="s">
        <v>230</v>
      </c>
      <c r="I804" s="1">
        <v>2010</v>
      </c>
      <c r="J804" s="1">
        <v>399292790</v>
      </c>
      <c r="K804" s="1">
        <f>_xlfn.DAYS(clean_data[[#This Row],[Ship Date]],clean_data[[#This Row],[Order Date]])</f>
        <v>12</v>
      </c>
      <c r="L804" s="9">
        <v>40387</v>
      </c>
      <c r="M804" s="4">
        <v>8465</v>
      </c>
      <c r="N804" s="13">
        <v>437.2</v>
      </c>
      <c r="O804" s="13">
        <v>263.33</v>
      </c>
      <c r="P804" s="13">
        <v>3700898</v>
      </c>
      <c r="Q804" s="13">
        <v>2229088.4500000002</v>
      </c>
      <c r="R804" s="13">
        <v>1471809.55</v>
      </c>
      <c r="S804" s="54"/>
      <c r="T804" s="54"/>
      <c r="Z804" s="1"/>
      <c r="AA804" s="1"/>
      <c r="XFB804"/>
      <c r="XFC804"/>
    </row>
    <row r="805" spans="2:27 16382:16383" ht="21" customHeight="1">
      <c r="B805" s="10" t="s">
        <v>40</v>
      </c>
      <c r="C805" s="10" t="s">
        <v>167</v>
      </c>
      <c r="D805" s="10" t="s">
        <v>43</v>
      </c>
      <c r="E805" s="10" t="s">
        <v>17</v>
      </c>
      <c r="F805" s="10" t="s">
        <v>232</v>
      </c>
      <c r="G805" s="11">
        <v>41672</v>
      </c>
      <c r="H805" s="12" t="s">
        <v>242</v>
      </c>
      <c r="I805" s="10">
        <v>2014</v>
      </c>
      <c r="J805" s="10">
        <v>422288978</v>
      </c>
      <c r="K805" s="10">
        <f>_xlfn.DAYS(clean_data[[#This Row],[Ship Date]],clean_data[[#This Row],[Order Date]])</f>
        <v>19</v>
      </c>
      <c r="L805" s="11">
        <v>41691</v>
      </c>
      <c r="M805" s="14">
        <v>3548</v>
      </c>
      <c r="N805" s="15">
        <v>651.21</v>
      </c>
      <c r="O805" s="15">
        <v>524.96</v>
      </c>
      <c r="P805" s="15">
        <v>2310493.08</v>
      </c>
      <c r="Q805" s="15">
        <v>1862558.08</v>
      </c>
      <c r="R805" s="15">
        <v>447935</v>
      </c>
      <c r="S805" s="54"/>
      <c r="T805" s="54"/>
      <c r="Z805" s="1"/>
      <c r="AA805" s="1"/>
      <c r="XFB805"/>
      <c r="XFC805"/>
    </row>
    <row r="806" spans="2:27 16382:16383" ht="21" customHeight="1">
      <c r="B806" s="1" t="s">
        <v>26</v>
      </c>
      <c r="C806" s="1" t="s">
        <v>180</v>
      </c>
      <c r="D806" s="1" t="s">
        <v>71</v>
      </c>
      <c r="E806" s="1" t="s">
        <v>21</v>
      </c>
      <c r="F806" s="1" t="s">
        <v>229</v>
      </c>
      <c r="G806" s="9">
        <v>40725</v>
      </c>
      <c r="H806" s="2" t="s">
        <v>230</v>
      </c>
      <c r="I806" s="1">
        <v>2011</v>
      </c>
      <c r="J806" s="1">
        <v>624101388</v>
      </c>
      <c r="K806" s="1">
        <f>_xlfn.DAYS(clean_data[[#This Row],[Ship Date]],clean_data[[#This Row],[Order Date]])</f>
        <v>30</v>
      </c>
      <c r="L806" s="9">
        <v>40755</v>
      </c>
      <c r="M806" s="4">
        <v>4324</v>
      </c>
      <c r="N806" s="13">
        <v>154.06</v>
      </c>
      <c r="O806" s="13">
        <v>90.93</v>
      </c>
      <c r="P806" s="13">
        <v>666155.43999999994</v>
      </c>
      <c r="Q806" s="13">
        <v>393181.32</v>
      </c>
      <c r="R806" s="13">
        <v>272974.12</v>
      </c>
      <c r="S806" s="54"/>
      <c r="T806" s="54"/>
      <c r="Z806" s="1"/>
      <c r="AA806" s="1"/>
      <c r="XFB806"/>
      <c r="XFC806"/>
    </row>
    <row r="807" spans="2:27 16382:16383" ht="21" customHeight="1">
      <c r="B807" s="10" t="s">
        <v>34</v>
      </c>
      <c r="C807" s="10" t="s">
        <v>197</v>
      </c>
      <c r="D807" s="10" t="s">
        <v>28</v>
      </c>
      <c r="E807" s="10" t="s">
        <v>17</v>
      </c>
      <c r="F807" s="10" t="s">
        <v>229</v>
      </c>
      <c r="G807" s="11">
        <v>41227</v>
      </c>
      <c r="H807" s="12" t="s">
        <v>234</v>
      </c>
      <c r="I807" s="10">
        <v>2012</v>
      </c>
      <c r="J807" s="10">
        <v>551653850</v>
      </c>
      <c r="K807" s="10">
        <f>_xlfn.DAYS(clean_data[[#This Row],[Ship Date]],clean_data[[#This Row],[Order Date]])</f>
        <v>48</v>
      </c>
      <c r="L807" s="11">
        <v>41275</v>
      </c>
      <c r="M807" s="14">
        <v>5488</v>
      </c>
      <c r="N807" s="15">
        <v>205.7</v>
      </c>
      <c r="O807" s="15">
        <v>117.11</v>
      </c>
      <c r="P807" s="15">
        <v>1128881.6000000001</v>
      </c>
      <c r="Q807" s="15">
        <v>642699.68000000005</v>
      </c>
      <c r="R807" s="15">
        <v>486181.92</v>
      </c>
      <c r="S807" s="54"/>
      <c r="T807" s="54"/>
      <c r="Z807" s="1"/>
      <c r="AA807" s="1"/>
      <c r="XFB807"/>
      <c r="XFC807"/>
    </row>
    <row r="808" spans="2:27 16382:16383" ht="21" customHeight="1">
      <c r="B808" s="1" t="s">
        <v>14</v>
      </c>
      <c r="C808" s="1" t="s">
        <v>88</v>
      </c>
      <c r="D808" s="1" t="s">
        <v>50</v>
      </c>
      <c r="E808" s="1" t="s">
        <v>17</v>
      </c>
      <c r="F808" s="1" t="s">
        <v>232</v>
      </c>
      <c r="G808" s="9">
        <v>41724</v>
      </c>
      <c r="H808" s="2" t="s">
        <v>236</v>
      </c>
      <c r="I808" s="1">
        <v>2014</v>
      </c>
      <c r="J808" s="1">
        <v>272182691</v>
      </c>
      <c r="K808" s="1">
        <f>_xlfn.DAYS(clean_data[[#This Row],[Ship Date]],clean_data[[#This Row],[Order Date]])</f>
        <v>35</v>
      </c>
      <c r="L808" s="9">
        <v>41759</v>
      </c>
      <c r="M808" s="4">
        <v>3762</v>
      </c>
      <c r="N808" s="13">
        <v>421.89</v>
      </c>
      <c r="O808" s="13">
        <v>364.69</v>
      </c>
      <c r="P808" s="13">
        <v>1587150.18</v>
      </c>
      <c r="Q808" s="13">
        <v>1371963.78</v>
      </c>
      <c r="R808" s="13">
        <v>215186.4</v>
      </c>
      <c r="S808" s="54"/>
      <c r="T808" s="54"/>
      <c r="Z808" s="1"/>
      <c r="AA808" s="1"/>
      <c r="XFB808"/>
      <c r="XFC808"/>
    </row>
    <row r="809" spans="2:27 16382:16383" ht="21" customHeight="1">
      <c r="B809" s="10" t="s">
        <v>23</v>
      </c>
      <c r="C809" s="10" t="s">
        <v>178</v>
      </c>
      <c r="D809" s="10" t="s">
        <v>43</v>
      </c>
      <c r="E809" s="10" t="s">
        <v>17</v>
      </c>
      <c r="F809" s="10" t="s">
        <v>227</v>
      </c>
      <c r="G809" s="11">
        <v>42538</v>
      </c>
      <c r="H809" s="12" t="s">
        <v>241</v>
      </c>
      <c r="I809" s="10">
        <v>2016</v>
      </c>
      <c r="J809" s="10">
        <v>823236739</v>
      </c>
      <c r="K809" s="10">
        <f>_xlfn.DAYS(clean_data[[#This Row],[Ship Date]],clean_data[[#This Row],[Order Date]])</f>
        <v>45</v>
      </c>
      <c r="L809" s="11">
        <v>42583</v>
      </c>
      <c r="M809" s="14">
        <v>2900</v>
      </c>
      <c r="N809" s="15">
        <v>651.21</v>
      </c>
      <c r="O809" s="15">
        <v>524.96</v>
      </c>
      <c r="P809" s="15">
        <v>1888509</v>
      </c>
      <c r="Q809" s="15">
        <v>1522384</v>
      </c>
      <c r="R809" s="15">
        <v>366125</v>
      </c>
      <c r="S809" s="54"/>
      <c r="T809" s="54"/>
      <c r="Z809" s="1"/>
      <c r="AA809" s="1"/>
      <c r="XFB809"/>
      <c r="XFC809"/>
    </row>
    <row r="810" spans="2:27 16382:16383" ht="21" customHeight="1">
      <c r="B810" s="1" t="s">
        <v>40</v>
      </c>
      <c r="C810" s="1" t="s">
        <v>150</v>
      </c>
      <c r="D810" s="1" t="s">
        <v>33</v>
      </c>
      <c r="E810" s="1" t="s">
        <v>21</v>
      </c>
      <c r="F810" s="1" t="s">
        <v>232</v>
      </c>
      <c r="G810" s="9">
        <v>41610</v>
      </c>
      <c r="H810" s="2" t="s">
        <v>228</v>
      </c>
      <c r="I810" s="1">
        <v>2013</v>
      </c>
      <c r="J810" s="1">
        <v>162677323</v>
      </c>
      <c r="K810" s="1">
        <f>_xlfn.DAYS(clean_data[[#This Row],[Ship Date]],clean_data[[#This Row],[Order Date]])</f>
        <v>40</v>
      </c>
      <c r="L810" s="9">
        <v>41650</v>
      </c>
      <c r="M810" s="4">
        <v>8690</v>
      </c>
      <c r="N810" s="13">
        <v>81.73</v>
      </c>
      <c r="O810" s="13">
        <v>56.67</v>
      </c>
      <c r="P810" s="13">
        <v>710233.7</v>
      </c>
      <c r="Q810" s="13">
        <v>492462.3</v>
      </c>
      <c r="R810" s="13">
        <v>217771.4</v>
      </c>
      <c r="S810" s="54"/>
      <c r="T810" s="54"/>
      <c r="Z810" s="1"/>
      <c r="AA810" s="1"/>
      <c r="XFB810"/>
      <c r="XFC810"/>
    </row>
    <row r="811" spans="2:27 16382:16383" ht="21" customHeight="1">
      <c r="B811" s="10" t="s">
        <v>14</v>
      </c>
      <c r="C811" s="10" t="s">
        <v>161</v>
      </c>
      <c r="D811" s="10" t="s">
        <v>79</v>
      </c>
      <c r="E811" s="10" t="s">
        <v>17</v>
      </c>
      <c r="F811" s="10" t="s">
        <v>227</v>
      </c>
      <c r="G811" s="11">
        <v>41423</v>
      </c>
      <c r="H811" s="12" t="s">
        <v>233</v>
      </c>
      <c r="I811" s="10">
        <v>2013</v>
      </c>
      <c r="J811" s="10">
        <v>818678271</v>
      </c>
      <c r="K811" s="10">
        <f>_xlfn.DAYS(clean_data[[#This Row],[Ship Date]],clean_data[[#This Row],[Order Date]])</f>
        <v>27</v>
      </c>
      <c r="L811" s="11">
        <v>41450</v>
      </c>
      <c r="M811" s="14">
        <v>3948</v>
      </c>
      <c r="N811" s="15">
        <v>668.27</v>
      </c>
      <c r="O811" s="15">
        <v>502.54</v>
      </c>
      <c r="P811" s="15">
        <v>2638329.96</v>
      </c>
      <c r="Q811" s="15">
        <v>1984027.92</v>
      </c>
      <c r="R811" s="15">
        <v>654302.04</v>
      </c>
      <c r="S811" s="54"/>
      <c r="T811" s="54"/>
      <c r="Z811" s="1"/>
      <c r="AA811" s="1"/>
      <c r="XFB811"/>
      <c r="XFC811"/>
    </row>
    <row r="812" spans="2:27 16382:16383" ht="21" customHeight="1">
      <c r="B812" s="1" t="s">
        <v>23</v>
      </c>
      <c r="C812" s="1" t="s">
        <v>132</v>
      </c>
      <c r="D812" s="1" t="s">
        <v>59</v>
      </c>
      <c r="E812" s="1" t="s">
        <v>21</v>
      </c>
      <c r="F812" s="1" t="s">
        <v>232</v>
      </c>
      <c r="G812" s="9">
        <v>42080</v>
      </c>
      <c r="H812" s="2" t="s">
        <v>236</v>
      </c>
      <c r="I812" s="1">
        <v>2015</v>
      </c>
      <c r="J812" s="1">
        <v>439725911</v>
      </c>
      <c r="K812" s="1">
        <f>_xlfn.DAYS(clean_data[[#This Row],[Ship Date]],clean_data[[#This Row],[Order Date]])</f>
        <v>21</v>
      </c>
      <c r="L812" s="9">
        <v>42101</v>
      </c>
      <c r="M812" s="4">
        <v>3524</v>
      </c>
      <c r="N812" s="13">
        <v>9.33</v>
      </c>
      <c r="O812" s="13">
        <v>6.92</v>
      </c>
      <c r="P812" s="13">
        <v>32878.92</v>
      </c>
      <c r="Q812" s="13">
        <v>24386.080000000002</v>
      </c>
      <c r="R812" s="13">
        <v>8492.84</v>
      </c>
      <c r="S812" s="54"/>
      <c r="T812" s="54"/>
      <c r="Z812" s="1"/>
      <c r="AA812" s="1"/>
      <c r="XFB812"/>
      <c r="XFC812"/>
    </row>
    <row r="813" spans="2:27 16382:16383" ht="21" customHeight="1">
      <c r="B813" s="10" t="s">
        <v>26</v>
      </c>
      <c r="C813" s="10" t="s">
        <v>160</v>
      </c>
      <c r="D813" s="10" t="s">
        <v>25</v>
      </c>
      <c r="E813" s="10" t="s">
        <v>21</v>
      </c>
      <c r="F813" s="10" t="s">
        <v>235</v>
      </c>
      <c r="G813" s="11">
        <v>42691</v>
      </c>
      <c r="H813" s="12" t="s">
        <v>234</v>
      </c>
      <c r="I813" s="10">
        <v>2016</v>
      </c>
      <c r="J813" s="10">
        <v>344619071</v>
      </c>
      <c r="K813" s="10">
        <f>_xlfn.DAYS(clean_data[[#This Row],[Ship Date]],clean_data[[#This Row],[Order Date]])</f>
        <v>29</v>
      </c>
      <c r="L813" s="11">
        <v>42720</v>
      </c>
      <c r="M813" s="14">
        <v>9296</v>
      </c>
      <c r="N813" s="15">
        <v>47.45</v>
      </c>
      <c r="O813" s="15">
        <v>31.79</v>
      </c>
      <c r="P813" s="15">
        <v>441095.2</v>
      </c>
      <c r="Q813" s="15">
        <v>295519.84000000003</v>
      </c>
      <c r="R813" s="15">
        <v>145575.35999999999</v>
      </c>
      <c r="S813" s="54"/>
      <c r="T813" s="54"/>
      <c r="Z813" s="1"/>
      <c r="AA813" s="1"/>
      <c r="XFB813"/>
      <c r="XFC813"/>
    </row>
    <row r="814" spans="2:27 16382:16383" ht="21" customHeight="1">
      <c r="B814" s="1" t="s">
        <v>40</v>
      </c>
      <c r="C814" s="1" t="s">
        <v>200</v>
      </c>
      <c r="D814" s="1" t="s">
        <v>16</v>
      </c>
      <c r="E814" s="1" t="s">
        <v>21</v>
      </c>
      <c r="F814" s="1" t="s">
        <v>227</v>
      </c>
      <c r="G814" s="9">
        <v>42755</v>
      </c>
      <c r="H814" s="2" t="s">
        <v>240</v>
      </c>
      <c r="I814" s="1">
        <v>2017</v>
      </c>
      <c r="J814" s="1">
        <v>572469079</v>
      </c>
      <c r="K814" s="1">
        <f>_xlfn.DAYS(clean_data[[#This Row],[Ship Date]],clean_data[[#This Row],[Order Date]])</f>
        <v>17</v>
      </c>
      <c r="L814" s="9">
        <v>42772</v>
      </c>
      <c r="M814" s="4">
        <v>5177</v>
      </c>
      <c r="N814" s="13">
        <v>255.28</v>
      </c>
      <c r="O814" s="13">
        <v>159.41999999999999</v>
      </c>
      <c r="P814" s="13">
        <v>1321584.56</v>
      </c>
      <c r="Q814" s="13">
        <v>825317.34</v>
      </c>
      <c r="R814" s="13">
        <v>496267.22</v>
      </c>
      <c r="S814" s="54"/>
      <c r="T814" s="54"/>
      <c r="Z814" s="1"/>
      <c r="AA814" s="1"/>
      <c r="XFB814"/>
      <c r="XFC814"/>
    </row>
    <row r="815" spans="2:27 16382:16383" ht="21" customHeight="1">
      <c r="B815" s="10" t="s">
        <v>40</v>
      </c>
      <c r="C815" s="10" t="s">
        <v>214</v>
      </c>
      <c r="D815" s="10" t="s">
        <v>25</v>
      </c>
      <c r="E815" s="10" t="s">
        <v>21</v>
      </c>
      <c r="F815" s="10" t="s">
        <v>227</v>
      </c>
      <c r="G815" s="11">
        <v>40777</v>
      </c>
      <c r="H815" s="12" t="s">
        <v>238</v>
      </c>
      <c r="I815" s="10">
        <v>2011</v>
      </c>
      <c r="J815" s="10">
        <v>332699763</v>
      </c>
      <c r="K815" s="10">
        <f>_xlfn.DAYS(clean_data[[#This Row],[Ship Date]],clean_data[[#This Row],[Order Date]])</f>
        <v>44</v>
      </c>
      <c r="L815" s="11">
        <v>40821</v>
      </c>
      <c r="M815" s="14">
        <v>2108</v>
      </c>
      <c r="N815" s="15">
        <v>47.45</v>
      </c>
      <c r="O815" s="15">
        <v>31.79</v>
      </c>
      <c r="P815" s="15">
        <v>100024.6</v>
      </c>
      <c r="Q815" s="15">
        <v>67013.320000000007</v>
      </c>
      <c r="R815" s="15">
        <v>33011.279999999999</v>
      </c>
      <c r="S815" s="54"/>
      <c r="T815" s="54"/>
      <c r="Z815" s="1"/>
      <c r="AA815" s="1"/>
      <c r="XFB815"/>
      <c r="XFC815"/>
    </row>
    <row r="816" spans="2:27 16382:16383" ht="21" customHeight="1">
      <c r="B816" s="1" t="s">
        <v>23</v>
      </c>
      <c r="C816" s="1" t="s">
        <v>124</v>
      </c>
      <c r="D816" s="1" t="s">
        <v>20</v>
      </c>
      <c r="E816" s="1" t="s">
        <v>17</v>
      </c>
      <c r="F816" s="1" t="s">
        <v>235</v>
      </c>
      <c r="G816" s="9">
        <v>41183</v>
      </c>
      <c r="H816" s="2" t="s">
        <v>237</v>
      </c>
      <c r="I816" s="1">
        <v>2012</v>
      </c>
      <c r="J816" s="1">
        <v>255047452</v>
      </c>
      <c r="K816" s="1">
        <f>_xlfn.DAYS(clean_data[[#This Row],[Ship Date]],clean_data[[#This Row],[Order Date]])</f>
        <v>29</v>
      </c>
      <c r="L816" s="9">
        <v>41212</v>
      </c>
      <c r="M816" s="4">
        <v>3064</v>
      </c>
      <c r="N816" s="13">
        <v>152.58000000000001</v>
      </c>
      <c r="O816" s="13">
        <v>97.44</v>
      </c>
      <c r="P816" s="13">
        <v>467505.12</v>
      </c>
      <c r="Q816" s="13">
        <v>298556.15999999997</v>
      </c>
      <c r="R816" s="13">
        <v>168948.96</v>
      </c>
      <c r="S816" s="54"/>
      <c r="T816" s="54"/>
      <c r="Z816" s="1"/>
      <c r="AA816" s="1"/>
      <c r="XFB816"/>
      <c r="XFC816"/>
    </row>
    <row r="817" spans="2:27 16382:16383" ht="21" customHeight="1">
      <c r="B817" s="10" t="s">
        <v>34</v>
      </c>
      <c r="C817" s="10" t="s">
        <v>243</v>
      </c>
      <c r="D817" s="10" t="s">
        <v>45</v>
      </c>
      <c r="E817" s="10" t="s">
        <v>17</v>
      </c>
      <c r="F817" s="10" t="s">
        <v>235</v>
      </c>
      <c r="G817" s="11">
        <v>41873</v>
      </c>
      <c r="H817" s="12" t="s">
        <v>238</v>
      </c>
      <c r="I817" s="10">
        <v>2014</v>
      </c>
      <c r="J817" s="10">
        <v>139560973</v>
      </c>
      <c r="K817" s="10">
        <f>_xlfn.DAYS(clean_data[[#This Row],[Ship Date]],clean_data[[#This Row],[Order Date]])</f>
        <v>30</v>
      </c>
      <c r="L817" s="11">
        <v>41903</v>
      </c>
      <c r="M817" s="14">
        <v>8048</v>
      </c>
      <c r="N817" s="15">
        <v>437.2</v>
      </c>
      <c r="O817" s="15">
        <v>263.33</v>
      </c>
      <c r="P817" s="15">
        <v>3518585.6</v>
      </c>
      <c r="Q817" s="15">
        <v>2119279.84</v>
      </c>
      <c r="R817" s="15">
        <v>1399305.76</v>
      </c>
      <c r="S817" s="54"/>
      <c r="T817" s="54"/>
      <c r="Z817" s="1"/>
      <c r="AA817" s="1"/>
      <c r="XFB817"/>
      <c r="XFC817"/>
    </row>
    <row r="818" spans="2:27 16382:16383" ht="21" customHeight="1">
      <c r="B818" s="1" t="s">
        <v>31</v>
      </c>
      <c r="C818" s="1" t="s">
        <v>248</v>
      </c>
      <c r="D818" s="1" t="s">
        <v>36</v>
      </c>
      <c r="E818" s="1" t="s">
        <v>17</v>
      </c>
      <c r="F818" s="1" t="s">
        <v>227</v>
      </c>
      <c r="G818" s="9">
        <v>41135</v>
      </c>
      <c r="H818" s="2" t="s">
        <v>238</v>
      </c>
      <c r="I818" s="1">
        <v>2012</v>
      </c>
      <c r="J818" s="1">
        <v>306601655</v>
      </c>
      <c r="K818" s="1">
        <f>_xlfn.DAYS(clean_data[[#This Row],[Ship Date]],clean_data[[#This Row],[Order Date]])</f>
        <v>19</v>
      </c>
      <c r="L818" s="9">
        <v>41154</v>
      </c>
      <c r="M818" s="4">
        <v>9098</v>
      </c>
      <c r="N818" s="13">
        <v>109.28</v>
      </c>
      <c r="O818" s="13">
        <v>35.840000000000003</v>
      </c>
      <c r="P818" s="13">
        <v>994229.44</v>
      </c>
      <c r="Q818" s="13">
        <v>326072.32000000001</v>
      </c>
      <c r="R818" s="13">
        <v>668157.12</v>
      </c>
      <c r="S818" s="54"/>
      <c r="T818" s="54"/>
      <c r="Z818" s="1"/>
      <c r="AA818" s="1"/>
      <c r="XFB818"/>
      <c r="XFC818"/>
    </row>
    <row r="819" spans="2:27 16382:16383" ht="21" customHeight="1">
      <c r="B819" s="10" t="s">
        <v>26</v>
      </c>
      <c r="C819" s="10" t="s">
        <v>176</v>
      </c>
      <c r="D819" s="10" t="s">
        <v>25</v>
      </c>
      <c r="E819" s="10" t="s">
        <v>21</v>
      </c>
      <c r="F819" s="10" t="s">
        <v>227</v>
      </c>
      <c r="G819" s="11">
        <v>41796</v>
      </c>
      <c r="H819" s="12" t="s">
        <v>241</v>
      </c>
      <c r="I819" s="10">
        <v>2014</v>
      </c>
      <c r="J819" s="10">
        <v>246843326</v>
      </c>
      <c r="K819" s="10">
        <f>_xlfn.DAYS(clean_data[[#This Row],[Ship Date]],clean_data[[#This Row],[Order Date]])</f>
        <v>6</v>
      </c>
      <c r="L819" s="11">
        <v>41802</v>
      </c>
      <c r="M819" s="14">
        <v>5280</v>
      </c>
      <c r="N819" s="15">
        <v>47.45</v>
      </c>
      <c r="O819" s="15">
        <v>31.79</v>
      </c>
      <c r="P819" s="15">
        <v>250536</v>
      </c>
      <c r="Q819" s="15">
        <v>167851.2</v>
      </c>
      <c r="R819" s="15">
        <v>82684.800000000003</v>
      </c>
      <c r="S819" s="54"/>
      <c r="T819" s="54"/>
      <c r="Z819" s="1"/>
      <c r="AA819" s="1"/>
      <c r="XFB819"/>
      <c r="XFC819"/>
    </row>
    <row r="820" spans="2:27 16382:16383" ht="21" customHeight="1">
      <c r="B820" s="1" t="s">
        <v>26</v>
      </c>
      <c r="C820" s="1" t="s">
        <v>122</v>
      </c>
      <c r="D820" s="1" t="s">
        <v>43</v>
      </c>
      <c r="E820" s="1" t="s">
        <v>17</v>
      </c>
      <c r="F820" s="1" t="s">
        <v>227</v>
      </c>
      <c r="G820" s="9">
        <v>41541</v>
      </c>
      <c r="H820" s="2" t="s">
        <v>231</v>
      </c>
      <c r="I820" s="1">
        <v>2013</v>
      </c>
      <c r="J820" s="1">
        <v>871272313</v>
      </c>
      <c r="K820" s="1">
        <f>_xlfn.DAYS(clean_data[[#This Row],[Ship Date]],clean_data[[#This Row],[Order Date]])</f>
        <v>15</v>
      </c>
      <c r="L820" s="9">
        <v>41556</v>
      </c>
      <c r="M820" s="4">
        <v>7694</v>
      </c>
      <c r="N820" s="13">
        <v>651.21</v>
      </c>
      <c r="O820" s="13">
        <v>524.96</v>
      </c>
      <c r="P820" s="13">
        <v>5010409.74</v>
      </c>
      <c r="Q820" s="13">
        <v>4039042.24</v>
      </c>
      <c r="R820" s="13">
        <v>971367.5</v>
      </c>
      <c r="S820" s="54"/>
      <c r="T820" s="54"/>
      <c r="Z820" s="1"/>
      <c r="AA820" s="1"/>
      <c r="XFB820"/>
      <c r="XFC820"/>
    </row>
    <row r="821" spans="2:27 16382:16383" ht="21" customHeight="1">
      <c r="B821" s="10" t="s">
        <v>14</v>
      </c>
      <c r="C821" s="10" t="s">
        <v>19</v>
      </c>
      <c r="D821" s="10" t="s">
        <v>59</v>
      </c>
      <c r="E821" s="10" t="s">
        <v>17</v>
      </c>
      <c r="F821" s="10" t="s">
        <v>227</v>
      </c>
      <c r="G821" s="11">
        <v>42590</v>
      </c>
      <c r="H821" s="12" t="s">
        <v>238</v>
      </c>
      <c r="I821" s="10">
        <v>2016</v>
      </c>
      <c r="J821" s="10">
        <v>461187446</v>
      </c>
      <c r="K821" s="10">
        <f>_xlfn.DAYS(clean_data[[#This Row],[Ship Date]],clean_data[[#This Row],[Order Date]])</f>
        <v>6</v>
      </c>
      <c r="L821" s="11">
        <v>42596</v>
      </c>
      <c r="M821" s="14">
        <v>4469</v>
      </c>
      <c r="N821" s="15">
        <v>9.33</v>
      </c>
      <c r="O821" s="15">
        <v>6.92</v>
      </c>
      <c r="P821" s="15">
        <v>41695.769999999997</v>
      </c>
      <c r="Q821" s="15">
        <v>30925.48</v>
      </c>
      <c r="R821" s="15">
        <v>10770.29</v>
      </c>
      <c r="S821" s="54"/>
      <c r="T821" s="54"/>
      <c r="Z821" s="1"/>
      <c r="AA821" s="1"/>
      <c r="XFB821"/>
      <c r="XFC821"/>
    </row>
    <row r="822" spans="2:27 16382:16383" ht="21" customHeight="1">
      <c r="B822" s="1" t="s">
        <v>40</v>
      </c>
      <c r="C822" s="1" t="s">
        <v>114</v>
      </c>
      <c r="D822" s="1" t="s">
        <v>45</v>
      </c>
      <c r="E822" s="1" t="s">
        <v>21</v>
      </c>
      <c r="F822" s="1" t="s">
        <v>227</v>
      </c>
      <c r="G822" s="9">
        <v>42022</v>
      </c>
      <c r="H822" s="2" t="s">
        <v>240</v>
      </c>
      <c r="I822" s="1">
        <v>2015</v>
      </c>
      <c r="J822" s="1">
        <v>518200051</v>
      </c>
      <c r="K822" s="1">
        <f>_xlfn.DAYS(clean_data[[#This Row],[Ship Date]],clean_data[[#This Row],[Order Date]])</f>
        <v>4</v>
      </c>
      <c r="L822" s="9">
        <v>42026</v>
      </c>
      <c r="M822" s="4">
        <v>5766</v>
      </c>
      <c r="N822" s="13">
        <v>437.2</v>
      </c>
      <c r="O822" s="13">
        <v>263.33</v>
      </c>
      <c r="P822" s="13">
        <v>2520895.2000000002</v>
      </c>
      <c r="Q822" s="13">
        <v>1518360.78</v>
      </c>
      <c r="R822" s="13">
        <v>1002534.42</v>
      </c>
      <c r="S822" s="54"/>
      <c r="T822" s="54"/>
      <c r="Z822" s="1"/>
      <c r="AA822" s="1"/>
      <c r="XFB822"/>
      <c r="XFC822"/>
    </row>
    <row r="823" spans="2:27 16382:16383" ht="21" customHeight="1">
      <c r="B823" s="10" t="s">
        <v>40</v>
      </c>
      <c r="C823" s="10" t="s">
        <v>153</v>
      </c>
      <c r="D823" s="10" t="s">
        <v>25</v>
      </c>
      <c r="E823" s="10" t="s">
        <v>21</v>
      </c>
      <c r="F823" s="10" t="s">
        <v>227</v>
      </c>
      <c r="G823" s="11">
        <v>41455</v>
      </c>
      <c r="H823" s="12" t="s">
        <v>241</v>
      </c>
      <c r="I823" s="10">
        <v>2013</v>
      </c>
      <c r="J823" s="10">
        <v>814233958</v>
      </c>
      <c r="K823" s="10">
        <f>_xlfn.DAYS(clean_data[[#This Row],[Ship Date]],clean_data[[#This Row],[Order Date]])</f>
        <v>23</v>
      </c>
      <c r="L823" s="11">
        <v>41478</v>
      </c>
      <c r="M823" s="14">
        <v>8777</v>
      </c>
      <c r="N823" s="15">
        <v>47.45</v>
      </c>
      <c r="O823" s="15">
        <v>31.79</v>
      </c>
      <c r="P823" s="15">
        <v>416468.65</v>
      </c>
      <c r="Q823" s="15">
        <v>279020.83</v>
      </c>
      <c r="R823" s="15">
        <v>137447.82</v>
      </c>
      <c r="S823" s="54"/>
      <c r="T823" s="54"/>
      <c r="Z823" s="1"/>
      <c r="AA823" s="1"/>
      <c r="XFB823"/>
      <c r="XFC823"/>
    </row>
    <row r="824" spans="2:27 16382:16383" ht="21" customHeight="1">
      <c r="B824" s="1" t="s">
        <v>26</v>
      </c>
      <c r="C824" s="1" t="s">
        <v>160</v>
      </c>
      <c r="D824" s="1" t="s">
        <v>45</v>
      </c>
      <c r="E824" s="1" t="s">
        <v>21</v>
      </c>
      <c r="F824" s="1" t="s">
        <v>235</v>
      </c>
      <c r="G824" s="9">
        <v>42893</v>
      </c>
      <c r="H824" s="2" t="s">
        <v>241</v>
      </c>
      <c r="I824" s="1">
        <v>2017</v>
      </c>
      <c r="J824" s="1">
        <v>741525495</v>
      </c>
      <c r="K824" s="1">
        <f>_xlfn.DAYS(clean_data[[#This Row],[Ship Date]],clean_data[[#This Row],[Order Date]])</f>
        <v>39</v>
      </c>
      <c r="L824" s="9">
        <v>42932</v>
      </c>
      <c r="M824" s="4">
        <v>2727</v>
      </c>
      <c r="N824" s="13">
        <v>437.2</v>
      </c>
      <c r="O824" s="13">
        <v>263.33</v>
      </c>
      <c r="P824" s="13">
        <v>1192244.3999999999</v>
      </c>
      <c r="Q824" s="13">
        <v>718100.91</v>
      </c>
      <c r="R824" s="13">
        <v>474143.49</v>
      </c>
      <c r="S824" s="54"/>
      <c r="T824" s="54"/>
      <c r="Z824" s="1"/>
      <c r="AA824" s="1"/>
      <c r="XFB824"/>
      <c r="XFC824"/>
    </row>
    <row r="825" spans="2:27 16382:16383" ht="21" customHeight="1">
      <c r="B825" s="10" t="s">
        <v>23</v>
      </c>
      <c r="C825" s="10" t="s">
        <v>120</v>
      </c>
      <c r="D825" s="10" t="s">
        <v>50</v>
      </c>
      <c r="E825" s="10" t="s">
        <v>21</v>
      </c>
      <c r="F825" s="10" t="s">
        <v>229</v>
      </c>
      <c r="G825" s="11">
        <v>41816</v>
      </c>
      <c r="H825" s="12" t="s">
        <v>241</v>
      </c>
      <c r="I825" s="10">
        <v>2014</v>
      </c>
      <c r="J825" s="10">
        <v>662623488</v>
      </c>
      <c r="K825" s="10">
        <f>_xlfn.DAYS(clean_data[[#This Row],[Ship Date]],clean_data[[#This Row],[Order Date]])</f>
        <v>15</v>
      </c>
      <c r="L825" s="11">
        <v>41831</v>
      </c>
      <c r="M825" s="14">
        <v>3870</v>
      </c>
      <c r="N825" s="15">
        <v>421.89</v>
      </c>
      <c r="O825" s="15">
        <v>364.69</v>
      </c>
      <c r="P825" s="15">
        <v>1632714.3</v>
      </c>
      <c r="Q825" s="15">
        <v>1411350.3</v>
      </c>
      <c r="R825" s="15">
        <v>221364</v>
      </c>
      <c r="S825" s="54"/>
      <c r="T825" s="54"/>
      <c r="Z825" s="1"/>
      <c r="AA825" s="1"/>
      <c r="XFB825"/>
      <c r="XFC825"/>
    </row>
    <row r="826" spans="2:27 16382:16383" ht="21" customHeight="1">
      <c r="B826" s="1" t="s">
        <v>23</v>
      </c>
      <c r="C826" s="1" t="s">
        <v>83</v>
      </c>
      <c r="D826" s="1" t="s">
        <v>71</v>
      </c>
      <c r="E826" s="1" t="s">
        <v>21</v>
      </c>
      <c r="F826" s="1" t="s">
        <v>227</v>
      </c>
      <c r="G826" s="9">
        <v>42391</v>
      </c>
      <c r="H826" s="2" t="s">
        <v>240</v>
      </c>
      <c r="I826" s="1">
        <v>2016</v>
      </c>
      <c r="J826" s="1">
        <v>560389268</v>
      </c>
      <c r="K826" s="1">
        <f>_xlfn.DAYS(clean_data[[#This Row],[Ship Date]],clean_data[[#This Row],[Order Date]])</f>
        <v>31</v>
      </c>
      <c r="L826" s="9">
        <v>42422</v>
      </c>
      <c r="M826" s="4">
        <v>492</v>
      </c>
      <c r="N826" s="13">
        <v>154.06</v>
      </c>
      <c r="O826" s="13">
        <v>90.93</v>
      </c>
      <c r="P826" s="13">
        <v>75797.52</v>
      </c>
      <c r="Q826" s="13">
        <v>44737.56</v>
      </c>
      <c r="R826" s="13">
        <v>31059.96</v>
      </c>
      <c r="S826" s="54"/>
      <c r="T826" s="54"/>
      <c r="Z826" s="1"/>
      <c r="AA826" s="1"/>
      <c r="XFB826"/>
      <c r="XFC826"/>
    </row>
    <row r="827" spans="2:27 16382:16383" ht="21" customHeight="1">
      <c r="B827" s="10" t="s">
        <v>31</v>
      </c>
      <c r="C827" s="10" t="s">
        <v>32</v>
      </c>
      <c r="D827" s="10" t="s">
        <v>59</v>
      </c>
      <c r="E827" s="10" t="s">
        <v>21</v>
      </c>
      <c r="F827" s="10" t="s">
        <v>229</v>
      </c>
      <c r="G827" s="11">
        <v>42259</v>
      </c>
      <c r="H827" s="12" t="s">
        <v>231</v>
      </c>
      <c r="I827" s="10">
        <v>2015</v>
      </c>
      <c r="J827" s="10">
        <v>487996661</v>
      </c>
      <c r="K827" s="10">
        <f>_xlfn.DAYS(clean_data[[#This Row],[Ship Date]],clean_data[[#This Row],[Order Date]])</f>
        <v>1</v>
      </c>
      <c r="L827" s="11">
        <v>42260</v>
      </c>
      <c r="M827" s="14">
        <v>7911</v>
      </c>
      <c r="N827" s="15">
        <v>9.33</v>
      </c>
      <c r="O827" s="15">
        <v>6.92</v>
      </c>
      <c r="P827" s="15">
        <v>73809.63</v>
      </c>
      <c r="Q827" s="15">
        <v>54744.12</v>
      </c>
      <c r="R827" s="15">
        <v>19065.509999999998</v>
      </c>
      <c r="S827" s="54"/>
      <c r="T827" s="54"/>
      <c r="Z827" s="1"/>
      <c r="AA827" s="1"/>
      <c r="XFB827"/>
      <c r="XFC827"/>
    </row>
    <row r="828" spans="2:27 16382:16383" ht="21" customHeight="1">
      <c r="B828" s="1" t="s">
        <v>53</v>
      </c>
      <c r="C828" s="1" t="s">
        <v>210</v>
      </c>
      <c r="D828" s="1" t="s">
        <v>71</v>
      </c>
      <c r="E828" s="1" t="s">
        <v>17</v>
      </c>
      <c r="F828" s="1" t="s">
        <v>232</v>
      </c>
      <c r="G828" s="9">
        <v>42214</v>
      </c>
      <c r="H828" s="2" t="s">
        <v>230</v>
      </c>
      <c r="I828" s="1">
        <v>2015</v>
      </c>
      <c r="J828" s="1">
        <v>118931996</v>
      </c>
      <c r="K828" s="1">
        <f>_xlfn.DAYS(clean_data[[#This Row],[Ship Date]],clean_data[[#This Row],[Order Date]])</f>
        <v>6</v>
      </c>
      <c r="L828" s="9">
        <v>42220</v>
      </c>
      <c r="M828" s="4">
        <v>3475</v>
      </c>
      <c r="N828" s="13">
        <v>154.06</v>
      </c>
      <c r="O828" s="13">
        <v>90.93</v>
      </c>
      <c r="P828" s="13">
        <v>535358.5</v>
      </c>
      <c r="Q828" s="13">
        <v>315981.75</v>
      </c>
      <c r="R828" s="13">
        <v>219376.75</v>
      </c>
      <c r="S828" s="54"/>
      <c r="T828" s="54"/>
      <c r="Z828" s="1"/>
      <c r="AA828" s="1"/>
      <c r="XFB828"/>
      <c r="XFC828"/>
    </row>
    <row r="829" spans="2:27 16382:16383" ht="21" customHeight="1">
      <c r="B829" s="10" t="s">
        <v>40</v>
      </c>
      <c r="C829" s="10" t="s">
        <v>41</v>
      </c>
      <c r="D829" s="10" t="s">
        <v>45</v>
      </c>
      <c r="E829" s="10" t="s">
        <v>17</v>
      </c>
      <c r="F829" s="10" t="s">
        <v>232</v>
      </c>
      <c r="G829" s="11">
        <v>42059</v>
      </c>
      <c r="H829" s="12" t="s">
        <v>242</v>
      </c>
      <c r="I829" s="10">
        <v>2015</v>
      </c>
      <c r="J829" s="10">
        <v>996994102</v>
      </c>
      <c r="K829" s="10">
        <f>_xlfn.DAYS(clean_data[[#This Row],[Ship Date]],clean_data[[#This Row],[Order Date]])</f>
        <v>14</v>
      </c>
      <c r="L829" s="11">
        <v>42073</v>
      </c>
      <c r="M829" s="14">
        <v>1565</v>
      </c>
      <c r="N829" s="15">
        <v>437.2</v>
      </c>
      <c r="O829" s="15">
        <v>263.33</v>
      </c>
      <c r="P829" s="15">
        <v>684218</v>
      </c>
      <c r="Q829" s="15">
        <v>412111.45</v>
      </c>
      <c r="R829" s="15">
        <v>272106.55</v>
      </c>
      <c r="S829" s="54"/>
      <c r="T829" s="54"/>
      <c r="Z829" s="1"/>
      <c r="AA829" s="1"/>
      <c r="XFB829"/>
      <c r="XFC829"/>
    </row>
    <row r="830" spans="2:27 16382:16383" ht="21" customHeight="1">
      <c r="B830" s="1" t="s">
        <v>26</v>
      </c>
      <c r="C830" s="1" t="s">
        <v>164</v>
      </c>
      <c r="D830" s="1" t="s">
        <v>33</v>
      </c>
      <c r="E830" s="1" t="s">
        <v>17</v>
      </c>
      <c r="F830" s="1" t="s">
        <v>229</v>
      </c>
      <c r="G830" s="9">
        <v>41983</v>
      </c>
      <c r="H830" s="2" t="s">
        <v>228</v>
      </c>
      <c r="I830" s="1">
        <v>2014</v>
      </c>
      <c r="J830" s="1">
        <v>686294305</v>
      </c>
      <c r="K830" s="1">
        <f>_xlfn.DAYS(clean_data[[#This Row],[Ship Date]],clean_data[[#This Row],[Order Date]])</f>
        <v>5</v>
      </c>
      <c r="L830" s="9">
        <v>41988</v>
      </c>
      <c r="M830" s="4">
        <v>8591</v>
      </c>
      <c r="N830" s="13">
        <v>81.73</v>
      </c>
      <c r="O830" s="13">
        <v>56.67</v>
      </c>
      <c r="P830" s="13">
        <v>702142.43</v>
      </c>
      <c r="Q830" s="13">
        <v>486851.97</v>
      </c>
      <c r="R830" s="13">
        <v>215290.46</v>
      </c>
      <c r="S830" s="54"/>
      <c r="T830" s="54"/>
      <c r="Z830" s="1"/>
      <c r="AA830" s="1"/>
      <c r="XFB830"/>
      <c r="XFC830"/>
    </row>
    <row r="831" spans="2:27 16382:16383" ht="21" customHeight="1">
      <c r="B831" s="10" t="s">
        <v>34</v>
      </c>
      <c r="C831" s="10" t="s">
        <v>182</v>
      </c>
      <c r="D831" s="10" t="s">
        <v>16</v>
      </c>
      <c r="E831" s="10" t="s">
        <v>21</v>
      </c>
      <c r="F831" s="10" t="s">
        <v>229</v>
      </c>
      <c r="G831" s="11">
        <v>41184</v>
      </c>
      <c r="H831" s="12" t="s">
        <v>237</v>
      </c>
      <c r="I831" s="10">
        <v>2012</v>
      </c>
      <c r="J831" s="10">
        <v>421256434</v>
      </c>
      <c r="K831" s="10">
        <f>_xlfn.DAYS(clean_data[[#This Row],[Ship Date]],clean_data[[#This Row],[Order Date]])</f>
        <v>49</v>
      </c>
      <c r="L831" s="11">
        <v>41233</v>
      </c>
      <c r="M831" s="14">
        <v>7995</v>
      </c>
      <c r="N831" s="15">
        <v>255.28</v>
      </c>
      <c r="O831" s="15">
        <v>159.41999999999999</v>
      </c>
      <c r="P831" s="15">
        <v>2040963.6</v>
      </c>
      <c r="Q831" s="15">
        <v>1274562.8999999999</v>
      </c>
      <c r="R831" s="15">
        <v>766400.7</v>
      </c>
      <c r="S831" s="54"/>
      <c r="T831" s="54"/>
      <c r="Z831" s="1"/>
      <c r="AA831" s="1"/>
      <c r="XFB831"/>
      <c r="XFC831"/>
    </row>
    <row r="832" spans="2:27 16382:16383" ht="21" customHeight="1">
      <c r="B832" s="1" t="s">
        <v>26</v>
      </c>
      <c r="C832" s="1" t="s">
        <v>209</v>
      </c>
      <c r="D832" s="1" t="s">
        <v>59</v>
      </c>
      <c r="E832" s="1" t="s">
        <v>17</v>
      </c>
      <c r="F832" s="1" t="s">
        <v>232</v>
      </c>
      <c r="G832" s="9">
        <v>42012</v>
      </c>
      <c r="H832" s="2" t="s">
        <v>240</v>
      </c>
      <c r="I832" s="1">
        <v>2015</v>
      </c>
      <c r="J832" s="1">
        <v>156616818</v>
      </c>
      <c r="K832" s="1">
        <f>_xlfn.DAYS(clean_data[[#This Row],[Ship Date]],clean_data[[#This Row],[Order Date]])</f>
        <v>27</v>
      </c>
      <c r="L832" s="9">
        <v>42039</v>
      </c>
      <c r="M832" s="4">
        <v>5252</v>
      </c>
      <c r="N832" s="13">
        <v>9.33</v>
      </c>
      <c r="O832" s="13">
        <v>6.92</v>
      </c>
      <c r="P832" s="13">
        <v>49001.16</v>
      </c>
      <c r="Q832" s="13">
        <v>36343.839999999997</v>
      </c>
      <c r="R832" s="13">
        <v>12657.32</v>
      </c>
      <c r="S832" s="54"/>
      <c r="T832" s="54"/>
      <c r="Z832" s="1"/>
      <c r="AA832" s="1"/>
      <c r="XFB832"/>
      <c r="XFC832"/>
    </row>
    <row r="833" spans="2:27 16382:16383" ht="21" customHeight="1">
      <c r="B833" s="10" t="s">
        <v>26</v>
      </c>
      <c r="C833" s="10" t="s">
        <v>194</v>
      </c>
      <c r="D833" s="10" t="s">
        <v>71</v>
      </c>
      <c r="E833" s="10" t="s">
        <v>17</v>
      </c>
      <c r="F833" s="10" t="s">
        <v>229</v>
      </c>
      <c r="G833" s="11">
        <v>40293</v>
      </c>
      <c r="H833" s="12" t="s">
        <v>239</v>
      </c>
      <c r="I833" s="10">
        <v>2010</v>
      </c>
      <c r="J833" s="10">
        <v>817424285</v>
      </c>
      <c r="K833" s="10">
        <f>_xlfn.DAYS(clean_data[[#This Row],[Ship Date]],clean_data[[#This Row],[Order Date]])</f>
        <v>11</v>
      </c>
      <c r="L833" s="11">
        <v>40304</v>
      </c>
      <c r="M833" s="14">
        <v>2866</v>
      </c>
      <c r="N833" s="15">
        <v>154.06</v>
      </c>
      <c r="O833" s="15">
        <v>90.93</v>
      </c>
      <c r="P833" s="15">
        <v>441535.96</v>
      </c>
      <c r="Q833" s="15">
        <v>260605.38</v>
      </c>
      <c r="R833" s="15">
        <v>180930.58</v>
      </c>
      <c r="S833" s="54"/>
      <c r="T833" s="54"/>
      <c r="Z833" s="1"/>
      <c r="AA833" s="1"/>
      <c r="XFB833"/>
      <c r="XFC833"/>
    </row>
    <row r="834" spans="2:27 16382:16383" ht="21" customHeight="1">
      <c r="B834" s="1" t="s">
        <v>40</v>
      </c>
      <c r="C834" s="1" t="s">
        <v>41</v>
      </c>
      <c r="D834" s="1" t="s">
        <v>28</v>
      </c>
      <c r="E834" s="1" t="s">
        <v>21</v>
      </c>
      <c r="F834" s="1" t="s">
        <v>227</v>
      </c>
      <c r="G834" s="9">
        <v>40539</v>
      </c>
      <c r="H834" s="2" t="s">
        <v>228</v>
      </c>
      <c r="I834" s="1">
        <v>2010</v>
      </c>
      <c r="J834" s="1">
        <v>249040162</v>
      </c>
      <c r="K834" s="1">
        <f>_xlfn.DAYS(clean_data[[#This Row],[Ship Date]],clean_data[[#This Row],[Order Date]])</f>
        <v>36</v>
      </c>
      <c r="L834" s="9">
        <v>40575</v>
      </c>
      <c r="M834" s="4">
        <v>5373</v>
      </c>
      <c r="N834" s="13">
        <v>205.7</v>
      </c>
      <c r="O834" s="13">
        <v>117.11</v>
      </c>
      <c r="P834" s="13">
        <v>1105226.1000000001</v>
      </c>
      <c r="Q834" s="13">
        <v>629232.03</v>
      </c>
      <c r="R834" s="13">
        <v>475994.07</v>
      </c>
      <c r="S834" s="54"/>
      <c r="T834" s="54"/>
      <c r="Z834" s="1"/>
      <c r="AA834" s="1"/>
      <c r="XFB834"/>
      <c r="XFC834"/>
    </row>
    <row r="835" spans="2:27 16382:16383" ht="21" customHeight="1">
      <c r="B835" s="10" t="s">
        <v>23</v>
      </c>
      <c r="C835" s="10" t="s">
        <v>168</v>
      </c>
      <c r="D835" s="10" t="s">
        <v>43</v>
      </c>
      <c r="E835" s="10" t="s">
        <v>21</v>
      </c>
      <c r="F835" s="10" t="s">
        <v>229</v>
      </c>
      <c r="G835" s="11">
        <v>40736</v>
      </c>
      <c r="H835" s="12" t="s">
        <v>230</v>
      </c>
      <c r="I835" s="10">
        <v>2011</v>
      </c>
      <c r="J835" s="10">
        <v>867138278</v>
      </c>
      <c r="K835" s="10">
        <f>_xlfn.DAYS(clean_data[[#This Row],[Ship Date]],clean_data[[#This Row],[Order Date]])</f>
        <v>23</v>
      </c>
      <c r="L835" s="11">
        <v>40759</v>
      </c>
      <c r="M835" s="14">
        <v>4341</v>
      </c>
      <c r="N835" s="15">
        <v>651.21</v>
      </c>
      <c r="O835" s="15">
        <v>524.96</v>
      </c>
      <c r="P835" s="15">
        <v>2826902.61</v>
      </c>
      <c r="Q835" s="15">
        <v>2278851.36</v>
      </c>
      <c r="R835" s="15">
        <v>548051.25</v>
      </c>
      <c r="S835" s="54"/>
      <c r="T835" s="54"/>
      <c r="Z835" s="1"/>
      <c r="AA835" s="1"/>
      <c r="XFB835"/>
      <c r="XFC835"/>
    </row>
    <row r="836" spans="2:27 16382:16383" ht="21" customHeight="1">
      <c r="B836" s="1" t="s">
        <v>40</v>
      </c>
      <c r="C836" s="1" t="s">
        <v>201</v>
      </c>
      <c r="D836" s="1" t="s">
        <v>25</v>
      </c>
      <c r="E836" s="1" t="s">
        <v>21</v>
      </c>
      <c r="F836" s="1" t="s">
        <v>232</v>
      </c>
      <c r="G836" s="9">
        <v>42026</v>
      </c>
      <c r="H836" s="2" t="s">
        <v>240</v>
      </c>
      <c r="I836" s="1">
        <v>2015</v>
      </c>
      <c r="J836" s="1">
        <v>207704961</v>
      </c>
      <c r="K836" s="1">
        <f>_xlfn.DAYS(clean_data[[#This Row],[Ship Date]],clean_data[[#This Row],[Order Date]])</f>
        <v>7</v>
      </c>
      <c r="L836" s="9">
        <v>42033</v>
      </c>
      <c r="M836" s="4">
        <v>3368</v>
      </c>
      <c r="N836" s="13">
        <v>47.45</v>
      </c>
      <c r="O836" s="13">
        <v>31.79</v>
      </c>
      <c r="P836" s="13">
        <v>159811.6</v>
      </c>
      <c r="Q836" s="13">
        <v>107068.72</v>
      </c>
      <c r="R836" s="13">
        <v>52742.879999999997</v>
      </c>
      <c r="S836" s="54"/>
      <c r="T836" s="54"/>
      <c r="Z836" s="1"/>
      <c r="AA836" s="1"/>
      <c r="XFB836"/>
      <c r="XFC836"/>
    </row>
    <row r="837" spans="2:27 16382:16383" ht="21" customHeight="1">
      <c r="B837" s="10" t="s">
        <v>14</v>
      </c>
      <c r="C837" s="10" t="s">
        <v>152</v>
      </c>
      <c r="D837" s="10" t="s">
        <v>71</v>
      </c>
      <c r="E837" s="10" t="s">
        <v>21</v>
      </c>
      <c r="F837" s="10" t="s">
        <v>235</v>
      </c>
      <c r="G837" s="11">
        <v>41790</v>
      </c>
      <c r="H837" s="12" t="s">
        <v>233</v>
      </c>
      <c r="I837" s="10">
        <v>2014</v>
      </c>
      <c r="J837" s="10">
        <v>377039039</v>
      </c>
      <c r="K837" s="10">
        <f>_xlfn.DAYS(clean_data[[#This Row],[Ship Date]],clean_data[[#This Row],[Order Date]])</f>
        <v>14</v>
      </c>
      <c r="L837" s="11">
        <v>41804</v>
      </c>
      <c r="M837" s="14">
        <v>3085</v>
      </c>
      <c r="N837" s="15">
        <v>154.06</v>
      </c>
      <c r="O837" s="15">
        <v>90.93</v>
      </c>
      <c r="P837" s="15">
        <v>475275.1</v>
      </c>
      <c r="Q837" s="15">
        <v>280519.05</v>
      </c>
      <c r="R837" s="15">
        <v>194756.05</v>
      </c>
      <c r="S837" s="54"/>
      <c r="T837" s="54"/>
      <c r="Z837" s="1"/>
      <c r="AA837" s="1"/>
      <c r="XFB837"/>
      <c r="XFC837"/>
    </row>
    <row r="838" spans="2:27 16382:16383" ht="21" customHeight="1">
      <c r="B838" s="1" t="s">
        <v>26</v>
      </c>
      <c r="C838" s="1" t="s">
        <v>151</v>
      </c>
      <c r="D838" s="1" t="s">
        <v>28</v>
      </c>
      <c r="E838" s="1" t="s">
        <v>21</v>
      </c>
      <c r="F838" s="1" t="s">
        <v>235</v>
      </c>
      <c r="G838" s="9">
        <v>40564</v>
      </c>
      <c r="H838" s="2" t="s">
        <v>240</v>
      </c>
      <c r="I838" s="1">
        <v>2011</v>
      </c>
      <c r="J838" s="1">
        <v>401751840</v>
      </c>
      <c r="K838" s="1">
        <f>_xlfn.DAYS(clean_data[[#This Row],[Ship Date]],clean_data[[#This Row],[Order Date]])</f>
        <v>31</v>
      </c>
      <c r="L838" s="9">
        <v>40595</v>
      </c>
      <c r="M838" s="4">
        <v>6152</v>
      </c>
      <c r="N838" s="13">
        <v>205.7</v>
      </c>
      <c r="O838" s="13">
        <v>117.11</v>
      </c>
      <c r="P838" s="13">
        <v>1265466.3999999999</v>
      </c>
      <c r="Q838" s="13">
        <v>720460.72</v>
      </c>
      <c r="R838" s="13">
        <v>545005.68000000005</v>
      </c>
      <c r="S838" s="54"/>
      <c r="T838" s="54"/>
      <c r="Z838" s="1"/>
      <c r="AA838" s="1"/>
      <c r="XFB838"/>
      <c r="XFC838"/>
    </row>
    <row r="839" spans="2:27 16382:16383" ht="21" customHeight="1">
      <c r="B839" s="10" t="s">
        <v>40</v>
      </c>
      <c r="C839" s="10" t="s">
        <v>214</v>
      </c>
      <c r="D839" s="10" t="s">
        <v>36</v>
      </c>
      <c r="E839" s="10" t="s">
        <v>21</v>
      </c>
      <c r="F839" s="10" t="s">
        <v>232</v>
      </c>
      <c r="G839" s="11">
        <v>40656</v>
      </c>
      <c r="H839" s="12" t="s">
        <v>239</v>
      </c>
      <c r="I839" s="10">
        <v>2011</v>
      </c>
      <c r="J839" s="10">
        <v>278767192</v>
      </c>
      <c r="K839" s="10">
        <f>_xlfn.DAYS(clean_data[[#This Row],[Ship Date]],clean_data[[#This Row],[Order Date]])</f>
        <v>32</v>
      </c>
      <c r="L839" s="11">
        <v>40688</v>
      </c>
      <c r="M839" s="14">
        <v>2262</v>
      </c>
      <c r="N839" s="15">
        <v>109.28</v>
      </c>
      <c r="O839" s="15">
        <v>35.840000000000003</v>
      </c>
      <c r="P839" s="15">
        <v>247191.36</v>
      </c>
      <c r="Q839" s="15">
        <v>81070.080000000002</v>
      </c>
      <c r="R839" s="15">
        <v>166121.28</v>
      </c>
      <c r="S839" s="54"/>
      <c r="T839" s="54"/>
      <c r="Z839" s="1"/>
      <c r="AA839" s="1"/>
      <c r="XFB839"/>
      <c r="XFC839"/>
    </row>
    <row r="840" spans="2:27 16382:16383" ht="21" customHeight="1">
      <c r="B840" s="1" t="s">
        <v>23</v>
      </c>
      <c r="C840" s="1" t="s">
        <v>63</v>
      </c>
      <c r="D840" s="1" t="s">
        <v>79</v>
      </c>
      <c r="E840" s="1" t="s">
        <v>17</v>
      </c>
      <c r="F840" s="1" t="s">
        <v>235</v>
      </c>
      <c r="G840" s="9">
        <v>41998</v>
      </c>
      <c r="H840" s="2" t="s">
        <v>228</v>
      </c>
      <c r="I840" s="1">
        <v>2014</v>
      </c>
      <c r="J840" s="1">
        <v>525321424</v>
      </c>
      <c r="K840" s="1">
        <f>_xlfn.DAYS(clean_data[[#This Row],[Ship Date]],clean_data[[#This Row],[Order Date]])</f>
        <v>6</v>
      </c>
      <c r="L840" s="9">
        <v>42004</v>
      </c>
      <c r="M840" s="4">
        <v>3138</v>
      </c>
      <c r="N840" s="13">
        <v>668.27</v>
      </c>
      <c r="O840" s="13">
        <v>502.54</v>
      </c>
      <c r="P840" s="13">
        <v>2097031.26</v>
      </c>
      <c r="Q840" s="13">
        <v>1576970.52</v>
      </c>
      <c r="R840" s="13">
        <v>520060.74</v>
      </c>
      <c r="S840" s="54"/>
      <c r="T840" s="54"/>
      <c r="Z840" s="1"/>
      <c r="AA840" s="1"/>
      <c r="XFB840"/>
      <c r="XFC840"/>
    </row>
    <row r="841" spans="2:27 16382:16383" ht="21" customHeight="1">
      <c r="B841" s="10" t="s">
        <v>34</v>
      </c>
      <c r="C841" s="10" t="s">
        <v>66</v>
      </c>
      <c r="D841" s="10" t="s">
        <v>71</v>
      </c>
      <c r="E841" s="10" t="s">
        <v>17</v>
      </c>
      <c r="F841" s="10" t="s">
        <v>235</v>
      </c>
      <c r="G841" s="11">
        <v>40760</v>
      </c>
      <c r="H841" s="12" t="s">
        <v>238</v>
      </c>
      <c r="I841" s="10">
        <v>2011</v>
      </c>
      <c r="J841" s="10">
        <v>828963363</v>
      </c>
      <c r="K841" s="10">
        <f>_xlfn.DAYS(clean_data[[#This Row],[Ship Date]],clean_data[[#This Row],[Order Date]])</f>
        <v>32</v>
      </c>
      <c r="L841" s="11">
        <v>40792</v>
      </c>
      <c r="M841" s="14">
        <v>7535</v>
      </c>
      <c r="N841" s="15">
        <v>154.06</v>
      </c>
      <c r="O841" s="15">
        <v>90.93</v>
      </c>
      <c r="P841" s="15">
        <v>1160842.1000000001</v>
      </c>
      <c r="Q841" s="15">
        <v>685157.55</v>
      </c>
      <c r="R841" s="15">
        <v>475684.55</v>
      </c>
      <c r="S841" s="54"/>
      <c r="T841" s="54"/>
      <c r="Z841" s="1"/>
      <c r="AA841" s="1"/>
      <c r="XFB841"/>
      <c r="XFC841"/>
    </row>
    <row r="842" spans="2:27 16382:16383" ht="21" customHeight="1">
      <c r="B842" s="1" t="s">
        <v>23</v>
      </c>
      <c r="C842" s="1" t="s">
        <v>124</v>
      </c>
      <c r="D842" s="1" t="s">
        <v>36</v>
      </c>
      <c r="E842" s="1" t="s">
        <v>17</v>
      </c>
      <c r="F842" s="1" t="s">
        <v>235</v>
      </c>
      <c r="G842" s="9">
        <v>41800</v>
      </c>
      <c r="H842" s="2" t="s">
        <v>241</v>
      </c>
      <c r="I842" s="1">
        <v>2014</v>
      </c>
      <c r="J842" s="1">
        <v>497554337</v>
      </c>
      <c r="K842" s="1">
        <f>_xlfn.DAYS(clean_data[[#This Row],[Ship Date]],clean_data[[#This Row],[Order Date]])</f>
        <v>48</v>
      </c>
      <c r="L842" s="9">
        <v>41848</v>
      </c>
      <c r="M842" s="4">
        <v>6240</v>
      </c>
      <c r="N842" s="13">
        <v>109.28</v>
      </c>
      <c r="O842" s="13">
        <v>35.840000000000003</v>
      </c>
      <c r="P842" s="13">
        <v>681907.19999999995</v>
      </c>
      <c r="Q842" s="13">
        <v>223641.60000000001</v>
      </c>
      <c r="R842" s="13">
        <v>458265.59999999998</v>
      </c>
      <c r="S842" s="54"/>
      <c r="T842" s="54"/>
      <c r="Z842" s="1"/>
      <c r="AA842" s="1"/>
      <c r="XFB842"/>
      <c r="XFC842"/>
    </row>
    <row r="843" spans="2:27 16382:16383" ht="21" customHeight="1">
      <c r="B843" s="10" t="s">
        <v>40</v>
      </c>
      <c r="C843" s="10" t="s">
        <v>114</v>
      </c>
      <c r="D843" s="10" t="s">
        <v>59</v>
      </c>
      <c r="E843" s="10" t="s">
        <v>21</v>
      </c>
      <c r="F843" s="10" t="s">
        <v>227</v>
      </c>
      <c r="G843" s="11">
        <v>40685</v>
      </c>
      <c r="H843" s="12" t="s">
        <v>233</v>
      </c>
      <c r="I843" s="10">
        <v>2011</v>
      </c>
      <c r="J843" s="10">
        <v>709268176</v>
      </c>
      <c r="K843" s="10">
        <f>_xlfn.DAYS(clean_data[[#This Row],[Ship Date]],clean_data[[#This Row],[Order Date]])</f>
        <v>34</v>
      </c>
      <c r="L843" s="11">
        <v>40719</v>
      </c>
      <c r="M843" s="14">
        <v>7070</v>
      </c>
      <c r="N843" s="15">
        <v>9.33</v>
      </c>
      <c r="O843" s="15">
        <v>6.92</v>
      </c>
      <c r="P843" s="15">
        <v>65963.100000000006</v>
      </c>
      <c r="Q843" s="15">
        <v>48924.4</v>
      </c>
      <c r="R843" s="15">
        <v>17038.7</v>
      </c>
      <c r="S843" s="54"/>
      <c r="T843" s="54"/>
      <c r="Z843" s="1"/>
      <c r="AA843" s="1"/>
      <c r="XFB843"/>
      <c r="XFC843"/>
    </row>
    <row r="844" spans="2:27 16382:16383" ht="21" customHeight="1">
      <c r="B844" s="1" t="s">
        <v>31</v>
      </c>
      <c r="C844" s="1" t="s">
        <v>61</v>
      </c>
      <c r="D844" s="1" t="s">
        <v>20</v>
      </c>
      <c r="E844" s="1" t="s">
        <v>21</v>
      </c>
      <c r="F844" s="1" t="s">
        <v>232</v>
      </c>
      <c r="G844" s="9">
        <v>41668</v>
      </c>
      <c r="H844" s="2" t="s">
        <v>240</v>
      </c>
      <c r="I844" s="1">
        <v>2014</v>
      </c>
      <c r="J844" s="1">
        <v>462591207</v>
      </c>
      <c r="K844" s="1">
        <f>_xlfn.DAYS(clean_data[[#This Row],[Ship Date]],clean_data[[#This Row],[Order Date]])</f>
        <v>31</v>
      </c>
      <c r="L844" s="9">
        <v>41699</v>
      </c>
      <c r="M844" s="4">
        <v>9873</v>
      </c>
      <c r="N844" s="13">
        <v>152.58000000000001</v>
      </c>
      <c r="O844" s="13">
        <v>97.44</v>
      </c>
      <c r="P844" s="13">
        <v>1506422.34</v>
      </c>
      <c r="Q844" s="13">
        <v>962025.12</v>
      </c>
      <c r="R844" s="13">
        <v>544397.22</v>
      </c>
      <c r="S844" s="54"/>
      <c r="T844" s="54"/>
      <c r="Z844" s="1"/>
      <c r="AA844" s="1"/>
      <c r="XFB844"/>
      <c r="XFC844"/>
    </row>
    <row r="845" spans="2:27 16382:16383" ht="21" customHeight="1">
      <c r="B845" s="10" t="s">
        <v>23</v>
      </c>
      <c r="C845" s="10" t="s">
        <v>206</v>
      </c>
      <c r="D845" s="10" t="s">
        <v>33</v>
      </c>
      <c r="E845" s="10" t="s">
        <v>21</v>
      </c>
      <c r="F845" s="10" t="s">
        <v>227</v>
      </c>
      <c r="G845" s="11">
        <v>42475</v>
      </c>
      <c r="H845" s="12" t="s">
        <v>239</v>
      </c>
      <c r="I845" s="10">
        <v>2016</v>
      </c>
      <c r="J845" s="10">
        <v>626322257</v>
      </c>
      <c r="K845" s="10">
        <f>_xlfn.DAYS(clean_data[[#This Row],[Ship Date]],clean_data[[#This Row],[Order Date]])</f>
        <v>20</v>
      </c>
      <c r="L845" s="11">
        <v>42495</v>
      </c>
      <c r="M845" s="14">
        <v>1529</v>
      </c>
      <c r="N845" s="15">
        <v>81.73</v>
      </c>
      <c r="O845" s="15">
        <v>56.67</v>
      </c>
      <c r="P845" s="15">
        <v>124965.17</v>
      </c>
      <c r="Q845" s="15">
        <v>86648.43</v>
      </c>
      <c r="R845" s="15">
        <v>38316.74</v>
      </c>
      <c r="S845" s="54"/>
      <c r="T845" s="54"/>
      <c r="Z845" s="1"/>
      <c r="AA845" s="1"/>
      <c r="XFB845"/>
      <c r="XFC845"/>
    </row>
    <row r="846" spans="2:27 16382:16383" ht="21" customHeight="1">
      <c r="B846" s="1" t="s">
        <v>34</v>
      </c>
      <c r="C846" s="1" t="s">
        <v>134</v>
      </c>
      <c r="D846" s="1" t="s">
        <v>71</v>
      </c>
      <c r="E846" s="1" t="s">
        <v>21</v>
      </c>
      <c r="F846" s="1" t="s">
        <v>227</v>
      </c>
      <c r="G846" s="9">
        <v>41222</v>
      </c>
      <c r="H846" s="2" t="s">
        <v>234</v>
      </c>
      <c r="I846" s="1">
        <v>2012</v>
      </c>
      <c r="J846" s="1">
        <v>789572656</v>
      </c>
      <c r="K846" s="1">
        <f>_xlfn.DAYS(clean_data[[#This Row],[Ship Date]],clean_data[[#This Row],[Order Date]])</f>
        <v>45</v>
      </c>
      <c r="L846" s="9">
        <v>41267</v>
      </c>
      <c r="M846" s="4">
        <v>950</v>
      </c>
      <c r="N846" s="13">
        <v>154.06</v>
      </c>
      <c r="O846" s="13">
        <v>90.93</v>
      </c>
      <c r="P846" s="13">
        <v>146357</v>
      </c>
      <c r="Q846" s="13">
        <v>86383.5</v>
      </c>
      <c r="R846" s="13">
        <v>59973.5</v>
      </c>
      <c r="S846" s="54"/>
      <c r="T846" s="54"/>
      <c r="Z846" s="1"/>
      <c r="AA846" s="1"/>
      <c r="XFB846"/>
      <c r="XFC846"/>
    </row>
    <row r="847" spans="2:27 16382:16383" ht="21" customHeight="1">
      <c r="B847" s="10" t="s">
        <v>23</v>
      </c>
      <c r="C847" s="10" t="s">
        <v>94</v>
      </c>
      <c r="D847" s="10" t="s">
        <v>16</v>
      </c>
      <c r="E847" s="10" t="s">
        <v>21</v>
      </c>
      <c r="F847" s="10" t="s">
        <v>229</v>
      </c>
      <c r="G847" s="11">
        <v>40564</v>
      </c>
      <c r="H847" s="12" t="s">
        <v>240</v>
      </c>
      <c r="I847" s="10">
        <v>2011</v>
      </c>
      <c r="J847" s="10">
        <v>611766231</v>
      </c>
      <c r="K847" s="10">
        <f>_xlfn.DAYS(clean_data[[#This Row],[Ship Date]],clean_data[[#This Row],[Order Date]])</f>
        <v>36</v>
      </c>
      <c r="L847" s="11">
        <v>40600</v>
      </c>
      <c r="M847" s="14">
        <v>4077</v>
      </c>
      <c r="N847" s="15">
        <v>255.28</v>
      </c>
      <c r="O847" s="15">
        <v>159.41999999999999</v>
      </c>
      <c r="P847" s="15">
        <v>1040776.56</v>
      </c>
      <c r="Q847" s="15">
        <v>649955.34</v>
      </c>
      <c r="R847" s="15">
        <v>390821.22</v>
      </c>
      <c r="S847" s="54"/>
      <c r="T847" s="54"/>
      <c r="Z847" s="1"/>
      <c r="AA847" s="1"/>
      <c r="XFB847"/>
      <c r="XFC847"/>
    </row>
    <row r="848" spans="2:27 16382:16383" ht="21" customHeight="1">
      <c r="B848" s="1" t="s">
        <v>14</v>
      </c>
      <c r="C848" s="1" t="s">
        <v>174</v>
      </c>
      <c r="D848" s="1" t="s">
        <v>43</v>
      </c>
      <c r="E848" s="1" t="s">
        <v>21</v>
      </c>
      <c r="F848" s="1" t="s">
        <v>229</v>
      </c>
      <c r="G848" s="9">
        <v>40776</v>
      </c>
      <c r="H848" s="2" t="s">
        <v>238</v>
      </c>
      <c r="I848" s="1">
        <v>2011</v>
      </c>
      <c r="J848" s="1">
        <v>272639310</v>
      </c>
      <c r="K848" s="1">
        <f>_xlfn.DAYS(clean_data[[#This Row],[Ship Date]],clean_data[[#This Row],[Order Date]])</f>
        <v>39</v>
      </c>
      <c r="L848" s="9">
        <v>40815</v>
      </c>
      <c r="M848" s="4">
        <v>8885</v>
      </c>
      <c r="N848" s="13">
        <v>651.21</v>
      </c>
      <c r="O848" s="13">
        <v>524.96</v>
      </c>
      <c r="P848" s="13">
        <v>5786000.8499999996</v>
      </c>
      <c r="Q848" s="13">
        <v>4664269.5999999996</v>
      </c>
      <c r="R848" s="13">
        <v>1121731.25</v>
      </c>
      <c r="S848" s="54"/>
      <c r="T848" s="54"/>
      <c r="Z848" s="1"/>
      <c r="AA848" s="1"/>
      <c r="XFB848"/>
      <c r="XFC848"/>
    </row>
    <row r="849" spans="2:27 16382:16383" ht="21" customHeight="1">
      <c r="B849" s="10" t="s">
        <v>14</v>
      </c>
      <c r="C849" s="10" t="s">
        <v>174</v>
      </c>
      <c r="D849" s="10" t="s">
        <v>59</v>
      </c>
      <c r="E849" s="10" t="s">
        <v>17</v>
      </c>
      <c r="F849" s="10" t="s">
        <v>235</v>
      </c>
      <c r="G849" s="11">
        <v>41143</v>
      </c>
      <c r="H849" s="12" t="s">
        <v>238</v>
      </c>
      <c r="I849" s="10">
        <v>2012</v>
      </c>
      <c r="J849" s="10">
        <v>922240722</v>
      </c>
      <c r="K849" s="10">
        <f>_xlfn.DAYS(clean_data[[#This Row],[Ship Date]],clean_data[[#This Row],[Order Date]])</f>
        <v>38</v>
      </c>
      <c r="L849" s="11">
        <v>41181</v>
      </c>
      <c r="M849" s="14">
        <v>379</v>
      </c>
      <c r="N849" s="15">
        <v>9.33</v>
      </c>
      <c r="O849" s="15">
        <v>6.92</v>
      </c>
      <c r="P849" s="15">
        <v>3536.07</v>
      </c>
      <c r="Q849" s="15">
        <v>2622.68</v>
      </c>
      <c r="R849" s="15">
        <v>913.39</v>
      </c>
      <c r="S849" s="54"/>
      <c r="T849" s="54"/>
      <c r="Z849" s="1"/>
      <c r="AA849" s="1"/>
      <c r="XFB849"/>
      <c r="XFC849"/>
    </row>
    <row r="850" spans="2:27 16382:16383" ht="21" customHeight="1">
      <c r="B850" s="1" t="s">
        <v>23</v>
      </c>
      <c r="C850" s="1" t="s">
        <v>63</v>
      </c>
      <c r="D850" s="1" t="s">
        <v>16</v>
      </c>
      <c r="E850" s="1" t="s">
        <v>21</v>
      </c>
      <c r="F850" s="1" t="s">
        <v>235</v>
      </c>
      <c r="G850" s="9">
        <v>41336</v>
      </c>
      <c r="H850" s="2" t="s">
        <v>236</v>
      </c>
      <c r="I850" s="1">
        <v>2013</v>
      </c>
      <c r="J850" s="1">
        <v>630931794</v>
      </c>
      <c r="K850" s="1">
        <f>_xlfn.DAYS(clean_data[[#This Row],[Ship Date]],clean_data[[#This Row],[Order Date]])</f>
        <v>29</v>
      </c>
      <c r="L850" s="9">
        <v>41365</v>
      </c>
      <c r="M850" s="4">
        <v>5593</v>
      </c>
      <c r="N850" s="13">
        <v>255.28</v>
      </c>
      <c r="O850" s="13">
        <v>159.41999999999999</v>
      </c>
      <c r="P850" s="13">
        <v>1427781.04</v>
      </c>
      <c r="Q850" s="13">
        <v>891636.06</v>
      </c>
      <c r="R850" s="13">
        <v>536144.98</v>
      </c>
      <c r="S850" s="54"/>
      <c r="T850" s="54"/>
      <c r="Z850" s="1"/>
      <c r="AA850" s="1"/>
      <c r="XFB850"/>
      <c r="XFC850"/>
    </row>
    <row r="851" spans="2:27 16382:16383" ht="21" customHeight="1">
      <c r="B851" s="10" t="s">
        <v>23</v>
      </c>
      <c r="C851" s="10" t="s">
        <v>83</v>
      </c>
      <c r="D851" s="10" t="s">
        <v>43</v>
      </c>
      <c r="E851" s="10" t="s">
        <v>21</v>
      </c>
      <c r="F851" s="10" t="s">
        <v>232</v>
      </c>
      <c r="G851" s="11">
        <v>42798</v>
      </c>
      <c r="H851" s="12" t="s">
        <v>236</v>
      </c>
      <c r="I851" s="10">
        <v>2017</v>
      </c>
      <c r="J851" s="10">
        <v>239386355</v>
      </c>
      <c r="K851" s="10">
        <f>_xlfn.DAYS(clean_data[[#This Row],[Ship Date]],clean_data[[#This Row],[Order Date]])</f>
        <v>47</v>
      </c>
      <c r="L851" s="11">
        <v>42845</v>
      </c>
      <c r="M851" s="14">
        <v>8597</v>
      </c>
      <c r="N851" s="15">
        <v>651.21</v>
      </c>
      <c r="O851" s="15">
        <v>524.96</v>
      </c>
      <c r="P851" s="15">
        <v>5598452.3700000001</v>
      </c>
      <c r="Q851" s="15">
        <v>4513081.12</v>
      </c>
      <c r="R851" s="15">
        <v>1085371.25</v>
      </c>
      <c r="S851" s="54"/>
      <c r="T851" s="54"/>
      <c r="Z851" s="1"/>
      <c r="AA851" s="1"/>
      <c r="XFB851"/>
      <c r="XFC851"/>
    </row>
    <row r="852" spans="2:27 16382:16383" ht="21" customHeight="1">
      <c r="B852" s="1" t="s">
        <v>26</v>
      </c>
      <c r="C852" s="1" t="s">
        <v>209</v>
      </c>
      <c r="D852" s="1" t="s">
        <v>36</v>
      </c>
      <c r="E852" s="1" t="s">
        <v>17</v>
      </c>
      <c r="F852" s="1" t="s">
        <v>229</v>
      </c>
      <c r="G852" s="9">
        <v>41831</v>
      </c>
      <c r="H852" s="2" t="s">
        <v>230</v>
      </c>
      <c r="I852" s="1">
        <v>2014</v>
      </c>
      <c r="J852" s="1">
        <v>208590734</v>
      </c>
      <c r="K852" s="1">
        <f>_xlfn.DAYS(clean_data[[#This Row],[Ship Date]],clean_data[[#This Row],[Order Date]])</f>
        <v>39</v>
      </c>
      <c r="L852" s="9">
        <v>41870</v>
      </c>
      <c r="M852" s="4">
        <v>5488</v>
      </c>
      <c r="N852" s="13">
        <v>109.28</v>
      </c>
      <c r="O852" s="13">
        <v>35.840000000000003</v>
      </c>
      <c r="P852" s="13">
        <v>599728.64000000001</v>
      </c>
      <c r="Q852" s="13">
        <v>196689.92000000001</v>
      </c>
      <c r="R852" s="13">
        <v>403038.71999999997</v>
      </c>
      <c r="S852" s="54"/>
      <c r="T852" s="54"/>
      <c r="Z852" s="1"/>
      <c r="AA852" s="1"/>
      <c r="XFB852"/>
      <c r="XFC852"/>
    </row>
    <row r="853" spans="2:27 16382:16383" ht="21" customHeight="1">
      <c r="B853" s="10" t="s">
        <v>40</v>
      </c>
      <c r="C853" s="10" t="s">
        <v>123</v>
      </c>
      <c r="D853" s="10" t="s">
        <v>33</v>
      </c>
      <c r="E853" s="10" t="s">
        <v>21</v>
      </c>
      <c r="F853" s="10" t="s">
        <v>227</v>
      </c>
      <c r="G853" s="11">
        <v>42038</v>
      </c>
      <c r="H853" s="12" t="s">
        <v>242</v>
      </c>
      <c r="I853" s="10">
        <v>2015</v>
      </c>
      <c r="J853" s="10">
        <v>169843757</v>
      </c>
      <c r="K853" s="10">
        <f>_xlfn.DAYS(clean_data[[#This Row],[Ship Date]],clean_data[[#This Row],[Order Date]])</f>
        <v>44</v>
      </c>
      <c r="L853" s="11">
        <v>42082</v>
      </c>
      <c r="M853" s="14">
        <v>9397</v>
      </c>
      <c r="N853" s="15">
        <v>81.73</v>
      </c>
      <c r="O853" s="15">
        <v>56.67</v>
      </c>
      <c r="P853" s="15">
        <v>768016.81</v>
      </c>
      <c r="Q853" s="15">
        <v>532527.99</v>
      </c>
      <c r="R853" s="15">
        <v>235488.82</v>
      </c>
      <c r="S853" s="54"/>
      <c r="T853" s="54"/>
      <c r="Z853" s="1"/>
      <c r="AA853" s="1"/>
      <c r="XFB853"/>
      <c r="XFC853"/>
    </row>
    <row r="854" spans="2:27 16382:16383" ht="21" customHeight="1">
      <c r="B854" s="1" t="s">
        <v>26</v>
      </c>
      <c r="C854" s="1" t="s">
        <v>143</v>
      </c>
      <c r="D854" s="1" t="s">
        <v>28</v>
      </c>
      <c r="E854" s="1" t="s">
        <v>17</v>
      </c>
      <c r="F854" s="1" t="s">
        <v>235</v>
      </c>
      <c r="G854" s="9">
        <v>41883</v>
      </c>
      <c r="H854" s="2" t="s">
        <v>231</v>
      </c>
      <c r="I854" s="1">
        <v>2014</v>
      </c>
      <c r="J854" s="1">
        <v>274756753</v>
      </c>
      <c r="K854" s="1">
        <f>_xlfn.DAYS(clean_data[[#This Row],[Ship Date]],clean_data[[#This Row],[Order Date]])</f>
        <v>8</v>
      </c>
      <c r="L854" s="9">
        <v>41891</v>
      </c>
      <c r="M854" s="4">
        <v>5484</v>
      </c>
      <c r="N854" s="13">
        <v>205.7</v>
      </c>
      <c r="O854" s="13">
        <v>117.11</v>
      </c>
      <c r="P854" s="13">
        <v>1128058.8</v>
      </c>
      <c r="Q854" s="13">
        <v>642231.24</v>
      </c>
      <c r="R854" s="13">
        <v>485827.56</v>
      </c>
      <c r="S854" s="54"/>
      <c r="T854" s="54"/>
      <c r="Z854" s="1"/>
      <c r="AA854" s="1"/>
      <c r="XFB854"/>
      <c r="XFC854"/>
    </row>
    <row r="855" spans="2:27 16382:16383" ht="21" customHeight="1">
      <c r="B855" s="10" t="s">
        <v>31</v>
      </c>
      <c r="C855" s="10" t="s">
        <v>100</v>
      </c>
      <c r="D855" s="10" t="s">
        <v>33</v>
      </c>
      <c r="E855" s="10" t="s">
        <v>17</v>
      </c>
      <c r="F855" s="10" t="s">
        <v>235</v>
      </c>
      <c r="G855" s="11">
        <v>41597</v>
      </c>
      <c r="H855" s="12" t="s">
        <v>234</v>
      </c>
      <c r="I855" s="10">
        <v>2013</v>
      </c>
      <c r="J855" s="10">
        <v>745253551</v>
      </c>
      <c r="K855" s="10">
        <f>_xlfn.DAYS(clean_data[[#This Row],[Ship Date]],clean_data[[#This Row],[Order Date]])</f>
        <v>23</v>
      </c>
      <c r="L855" s="11">
        <v>41620</v>
      </c>
      <c r="M855" s="14">
        <v>5942</v>
      </c>
      <c r="N855" s="15">
        <v>81.73</v>
      </c>
      <c r="O855" s="15">
        <v>56.67</v>
      </c>
      <c r="P855" s="15">
        <v>485639.66</v>
      </c>
      <c r="Q855" s="15">
        <v>336733.14</v>
      </c>
      <c r="R855" s="15">
        <v>148906.51999999999</v>
      </c>
      <c r="S855" s="54"/>
      <c r="T855" s="54"/>
      <c r="Z855" s="1"/>
      <c r="AA855" s="1"/>
      <c r="XFB855"/>
      <c r="XFC855"/>
    </row>
    <row r="856" spans="2:27 16382:16383" ht="21" customHeight="1">
      <c r="B856" s="1" t="s">
        <v>40</v>
      </c>
      <c r="C856" s="1" t="s">
        <v>214</v>
      </c>
      <c r="D856" s="1" t="s">
        <v>28</v>
      </c>
      <c r="E856" s="1" t="s">
        <v>17</v>
      </c>
      <c r="F856" s="1" t="s">
        <v>229</v>
      </c>
      <c r="G856" s="9">
        <v>41805</v>
      </c>
      <c r="H856" s="2" t="s">
        <v>241</v>
      </c>
      <c r="I856" s="1">
        <v>2014</v>
      </c>
      <c r="J856" s="1">
        <v>523570477</v>
      </c>
      <c r="K856" s="1">
        <f>_xlfn.DAYS(clean_data[[#This Row],[Ship Date]],clean_data[[#This Row],[Order Date]])</f>
        <v>38</v>
      </c>
      <c r="L856" s="9">
        <v>41843</v>
      </c>
      <c r="M856" s="4">
        <v>4994</v>
      </c>
      <c r="N856" s="13">
        <v>205.7</v>
      </c>
      <c r="O856" s="13">
        <v>117.11</v>
      </c>
      <c r="P856" s="13">
        <v>1027265.8</v>
      </c>
      <c r="Q856" s="13">
        <v>584847.34</v>
      </c>
      <c r="R856" s="13">
        <v>442418.46</v>
      </c>
      <c r="S856" s="54"/>
      <c r="T856" s="54"/>
      <c r="Z856" s="1"/>
      <c r="AA856" s="1"/>
      <c r="XFB856"/>
      <c r="XFC856"/>
    </row>
    <row r="857" spans="2:27 16382:16383" ht="21" customHeight="1">
      <c r="B857" s="10" t="s">
        <v>26</v>
      </c>
      <c r="C857" s="10" t="s">
        <v>87</v>
      </c>
      <c r="D857" s="10" t="s">
        <v>20</v>
      </c>
      <c r="E857" s="10" t="s">
        <v>17</v>
      </c>
      <c r="F857" s="10" t="s">
        <v>235</v>
      </c>
      <c r="G857" s="11">
        <v>42134</v>
      </c>
      <c r="H857" s="12" t="s">
        <v>233</v>
      </c>
      <c r="I857" s="10">
        <v>2015</v>
      </c>
      <c r="J857" s="10">
        <v>422256362</v>
      </c>
      <c r="K857" s="10">
        <f>_xlfn.DAYS(clean_data[[#This Row],[Ship Date]],clean_data[[#This Row],[Order Date]])</f>
        <v>44</v>
      </c>
      <c r="L857" s="11">
        <v>42178</v>
      </c>
      <c r="M857" s="14">
        <v>3896</v>
      </c>
      <c r="N857" s="15">
        <v>152.58000000000001</v>
      </c>
      <c r="O857" s="15">
        <v>97.44</v>
      </c>
      <c r="P857" s="15">
        <v>594451.68000000005</v>
      </c>
      <c r="Q857" s="15">
        <v>379626.23999999999</v>
      </c>
      <c r="R857" s="15">
        <v>214825.44</v>
      </c>
      <c r="S857" s="54"/>
      <c r="T857" s="54"/>
      <c r="Z857" s="1"/>
      <c r="AA857" s="1"/>
      <c r="XFB857"/>
      <c r="XFC857"/>
    </row>
    <row r="858" spans="2:27 16382:16383" ht="21" customHeight="1">
      <c r="B858" s="1" t="s">
        <v>23</v>
      </c>
      <c r="C858" s="1" t="s">
        <v>187</v>
      </c>
      <c r="D858" s="1" t="s">
        <v>79</v>
      </c>
      <c r="E858" s="1" t="s">
        <v>21</v>
      </c>
      <c r="F858" s="1" t="s">
        <v>227</v>
      </c>
      <c r="G858" s="9">
        <v>42603</v>
      </c>
      <c r="H858" s="2" t="s">
        <v>238</v>
      </c>
      <c r="I858" s="1">
        <v>2016</v>
      </c>
      <c r="J858" s="1">
        <v>874172532</v>
      </c>
      <c r="K858" s="1">
        <f>_xlfn.DAYS(clean_data[[#This Row],[Ship Date]],clean_data[[#This Row],[Order Date]])</f>
        <v>42</v>
      </c>
      <c r="L858" s="9">
        <v>42645</v>
      </c>
      <c r="M858" s="4">
        <v>5933</v>
      </c>
      <c r="N858" s="13">
        <v>668.27</v>
      </c>
      <c r="O858" s="13">
        <v>502.54</v>
      </c>
      <c r="P858" s="13">
        <v>3964845.91</v>
      </c>
      <c r="Q858" s="13">
        <v>2981569.82</v>
      </c>
      <c r="R858" s="13">
        <v>983276.09</v>
      </c>
      <c r="S858" s="54"/>
      <c r="T858" s="54"/>
      <c r="Z858" s="1"/>
      <c r="AA858" s="1"/>
      <c r="XFB858"/>
      <c r="XFC858"/>
    </row>
    <row r="859" spans="2:27 16382:16383" ht="21" customHeight="1">
      <c r="B859" s="10" t="s">
        <v>34</v>
      </c>
      <c r="C859" s="10" t="s">
        <v>199</v>
      </c>
      <c r="D859" s="10" t="s">
        <v>79</v>
      </c>
      <c r="E859" s="10" t="s">
        <v>21</v>
      </c>
      <c r="F859" s="10" t="s">
        <v>229</v>
      </c>
      <c r="G859" s="11">
        <v>42234</v>
      </c>
      <c r="H859" s="12" t="s">
        <v>238</v>
      </c>
      <c r="I859" s="10">
        <v>2015</v>
      </c>
      <c r="J859" s="10">
        <v>582492816</v>
      </c>
      <c r="K859" s="10">
        <f>_xlfn.DAYS(clean_data[[#This Row],[Ship Date]],clean_data[[#This Row],[Order Date]])</f>
        <v>24</v>
      </c>
      <c r="L859" s="11">
        <v>42258</v>
      </c>
      <c r="M859" s="14">
        <v>1423</v>
      </c>
      <c r="N859" s="15">
        <v>668.27</v>
      </c>
      <c r="O859" s="15">
        <v>502.54</v>
      </c>
      <c r="P859" s="15">
        <v>950948.21</v>
      </c>
      <c r="Q859" s="15">
        <v>715114.42</v>
      </c>
      <c r="R859" s="15">
        <v>235833.79</v>
      </c>
      <c r="S859" s="54"/>
      <c r="T859" s="54"/>
      <c r="Z859" s="1"/>
      <c r="AA859" s="1"/>
      <c r="XFB859"/>
      <c r="XFC859"/>
    </row>
    <row r="860" spans="2:27 16382:16383" ht="21" customHeight="1">
      <c r="B860" s="1" t="s">
        <v>23</v>
      </c>
      <c r="C860" s="1" t="s">
        <v>192</v>
      </c>
      <c r="D860" s="1" t="s">
        <v>33</v>
      </c>
      <c r="E860" s="1" t="s">
        <v>21</v>
      </c>
      <c r="F860" s="1" t="s">
        <v>229</v>
      </c>
      <c r="G860" s="9">
        <v>40440</v>
      </c>
      <c r="H860" s="2" t="s">
        <v>231</v>
      </c>
      <c r="I860" s="1">
        <v>2010</v>
      </c>
      <c r="J860" s="1">
        <v>570703542</v>
      </c>
      <c r="K860" s="1">
        <f>_xlfn.DAYS(clean_data[[#This Row],[Ship Date]],clean_data[[#This Row],[Order Date]])</f>
        <v>45</v>
      </c>
      <c r="L860" s="9">
        <v>40485</v>
      </c>
      <c r="M860" s="4">
        <v>2715</v>
      </c>
      <c r="N860" s="13">
        <v>81.73</v>
      </c>
      <c r="O860" s="13">
        <v>56.67</v>
      </c>
      <c r="P860" s="13">
        <v>221896.95</v>
      </c>
      <c r="Q860" s="13">
        <v>153859.04999999999</v>
      </c>
      <c r="R860" s="13">
        <v>68037.899999999994</v>
      </c>
      <c r="S860" s="54"/>
      <c r="T860" s="54"/>
      <c r="Z860" s="1"/>
      <c r="AA860" s="1"/>
      <c r="XFB860"/>
      <c r="XFC860"/>
    </row>
    <row r="861" spans="2:27 16382:16383" ht="21" customHeight="1">
      <c r="B861" s="10" t="s">
        <v>23</v>
      </c>
      <c r="C861" s="10" t="s">
        <v>148</v>
      </c>
      <c r="D861" s="10" t="s">
        <v>45</v>
      </c>
      <c r="E861" s="10" t="s">
        <v>17</v>
      </c>
      <c r="F861" s="10" t="s">
        <v>227</v>
      </c>
      <c r="G861" s="11">
        <v>41172</v>
      </c>
      <c r="H861" s="12" t="s">
        <v>231</v>
      </c>
      <c r="I861" s="10">
        <v>2012</v>
      </c>
      <c r="J861" s="10">
        <v>132603538</v>
      </c>
      <c r="K861" s="10">
        <f>_xlfn.DAYS(clean_data[[#This Row],[Ship Date]],clean_data[[#This Row],[Order Date]])</f>
        <v>47</v>
      </c>
      <c r="L861" s="11">
        <v>41219</v>
      </c>
      <c r="M861" s="14">
        <v>9188</v>
      </c>
      <c r="N861" s="15">
        <v>437.2</v>
      </c>
      <c r="O861" s="15">
        <v>263.33</v>
      </c>
      <c r="P861" s="15">
        <v>4016993.6</v>
      </c>
      <c r="Q861" s="15">
        <v>2419476.04</v>
      </c>
      <c r="R861" s="15">
        <v>1597517.56</v>
      </c>
      <c r="S861" s="54"/>
      <c r="T861" s="54"/>
      <c r="Z861" s="1"/>
      <c r="AA861" s="1"/>
      <c r="XFB861"/>
      <c r="XFC861"/>
    </row>
    <row r="862" spans="2:27 16382:16383" ht="21" customHeight="1">
      <c r="B862" s="1" t="s">
        <v>14</v>
      </c>
      <c r="C862" s="1" t="s">
        <v>19</v>
      </c>
      <c r="D862" s="1" t="s">
        <v>28</v>
      </c>
      <c r="E862" s="1" t="s">
        <v>21</v>
      </c>
      <c r="F862" s="1" t="s">
        <v>227</v>
      </c>
      <c r="G862" s="9">
        <v>40471</v>
      </c>
      <c r="H862" s="2" t="s">
        <v>237</v>
      </c>
      <c r="I862" s="1">
        <v>2010</v>
      </c>
      <c r="J862" s="1">
        <v>882304131</v>
      </c>
      <c r="K862" s="1">
        <f>_xlfn.DAYS(clean_data[[#This Row],[Ship Date]],clean_data[[#This Row],[Order Date]])</f>
        <v>36</v>
      </c>
      <c r="L862" s="9">
        <v>40507</v>
      </c>
      <c r="M862" s="4">
        <v>2254</v>
      </c>
      <c r="N862" s="13">
        <v>205.7</v>
      </c>
      <c r="O862" s="13">
        <v>117.11</v>
      </c>
      <c r="P862" s="13">
        <v>463647.8</v>
      </c>
      <c r="Q862" s="13">
        <v>263965.94</v>
      </c>
      <c r="R862" s="13">
        <v>199681.86</v>
      </c>
      <c r="S862" s="54"/>
      <c r="T862" s="54"/>
      <c r="Z862" s="1"/>
      <c r="AA862" s="1"/>
      <c r="XFB862"/>
      <c r="XFC862"/>
    </row>
    <row r="863" spans="2:27 16382:16383" ht="21" customHeight="1">
      <c r="B863" s="10" t="s">
        <v>31</v>
      </c>
      <c r="C863" s="10" t="s">
        <v>248</v>
      </c>
      <c r="D863" s="10" t="s">
        <v>16</v>
      </c>
      <c r="E863" s="10" t="s">
        <v>17</v>
      </c>
      <c r="F863" s="10" t="s">
        <v>227</v>
      </c>
      <c r="G863" s="11">
        <v>41683</v>
      </c>
      <c r="H863" s="12" t="s">
        <v>242</v>
      </c>
      <c r="I863" s="10">
        <v>2014</v>
      </c>
      <c r="J863" s="10">
        <v>904229152</v>
      </c>
      <c r="K863" s="10">
        <f>_xlfn.DAYS(clean_data[[#This Row],[Ship Date]],clean_data[[#This Row],[Order Date]])</f>
        <v>6</v>
      </c>
      <c r="L863" s="11">
        <v>41689</v>
      </c>
      <c r="M863" s="14">
        <v>355</v>
      </c>
      <c r="N863" s="15">
        <v>255.28</v>
      </c>
      <c r="O863" s="15">
        <v>159.41999999999999</v>
      </c>
      <c r="P863" s="15">
        <v>90624.4</v>
      </c>
      <c r="Q863" s="15">
        <v>56594.1</v>
      </c>
      <c r="R863" s="15">
        <v>34030.300000000003</v>
      </c>
      <c r="S863" s="54"/>
      <c r="T863" s="54"/>
      <c r="Z863" s="1"/>
      <c r="AA863" s="1"/>
      <c r="XFB863"/>
      <c r="XFC863"/>
    </row>
    <row r="864" spans="2:27 16382:16383" ht="21" customHeight="1">
      <c r="B864" s="1" t="s">
        <v>31</v>
      </c>
      <c r="C864" s="1" t="s">
        <v>100</v>
      </c>
      <c r="D864" s="1" t="s">
        <v>43</v>
      </c>
      <c r="E864" s="1" t="s">
        <v>21</v>
      </c>
      <c r="F864" s="1" t="s">
        <v>232</v>
      </c>
      <c r="G864" s="9">
        <v>40243</v>
      </c>
      <c r="H864" s="2" t="s">
        <v>236</v>
      </c>
      <c r="I864" s="1">
        <v>2010</v>
      </c>
      <c r="J864" s="1">
        <v>603114926</v>
      </c>
      <c r="K864" s="1">
        <f>_xlfn.DAYS(clean_data[[#This Row],[Ship Date]],clean_data[[#This Row],[Order Date]])</f>
        <v>16</v>
      </c>
      <c r="L864" s="9">
        <v>40259</v>
      </c>
      <c r="M864" s="4">
        <v>3964</v>
      </c>
      <c r="N864" s="13">
        <v>651.21</v>
      </c>
      <c r="O864" s="13">
        <v>524.96</v>
      </c>
      <c r="P864" s="13">
        <v>2581396.44</v>
      </c>
      <c r="Q864" s="13">
        <v>2080941.44</v>
      </c>
      <c r="R864" s="13">
        <v>500455</v>
      </c>
      <c r="S864" s="54"/>
      <c r="T864" s="54"/>
      <c r="Z864" s="1"/>
      <c r="AA864" s="1"/>
      <c r="XFB864"/>
      <c r="XFC864"/>
    </row>
    <row r="865" spans="2:27 16382:16383" ht="21" customHeight="1">
      <c r="B865" s="10" t="s">
        <v>40</v>
      </c>
      <c r="C865" s="10" t="s">
        <v>156</v>
      </c>
      <c r="D865" s="10" t="s">
        <v>20</v>
      </c>
      <c r="E865" s="10" t="s">
        <v>17</v>
      </c>
      <c r="F865" s="10" t="s">
        <v>235</v>
      </c>
      <c r="G865" s="11">
        <v>41659</v>
      </c>
      <c r="H865" s="12" t="s">
        <v>240</v>
      </c>
      <c r="I865" s="10">
        <v>2014</v>
      </c>
      <c r="J865" s="10">
        <v>454010283</v>
      </c>
      <c r="K865" s="10">
        <f>_xlfn.DAYS(clean_data[[#This Row],[Ship Date]],clean_data[[#This Row],[Order Date]])</f>
        <v>10</v>
      </c>
      <c r="L865" s="11">
        <v>41669</v>
      </c>
      <c r="M865" s="14">
        <v>587</v>
      </c>
      <c r="N865" s="15">
        <v>152.58000000000001</v>
      </c>
      <c r="O865" s="15">
        <v>97.44</v>
      </c>
      <c r="P865" s="15">
        <v>89564.46</v>
      </c>
      <c r="Q865" s="15">
        <v>57197.279999999999</v>
      </c>
      <c r="R865" s="15">
        <v>32367.18</v>
      </c>
      <c r="S865" s="54"/>
      <c r="T865" s="54"/>
      <c r="Z865" s="1"/>
      <c r="AA865" s="1"/>
      <c r="XFB865"/>
      <c r="XFC865"/>
    </row>
    <row r="866" spans="2:27 16382:16383" ht="21" customHeight="1">
      <c r="B866" s="1" t="s">
        <v>23</v>
      </c>
      <c r="C866" s="1" t="s">
        <v>24</v>
      </c>
      <c r="D866" s="1" t="s">
        <v>50</v>
      </c>
      <c r="E866" s="1" t="s">
        <v>21</v>
      </c>
      <c r="F866" s="1" t="s">
        <v>232</v>
      </c>
      <c r="G866" s="9">
        <v>40761</v>
      </c>
      <c r="H866" s="2" t="s">
        <v>238</v>
      </c>
      <c r="I866" s="1">
        <v>2011</v>
      </c>
      <c r="J866" s="1">
        <v>552276551</v>
      </c>
      <c r="K866" s="1">
        <f>_xlfn.DAYS(clean_data[[#This Row],[Ship Date]],clean_data[[#This Row],[Order Date]])</f>
        <v>49</v>
      </c>
      <c r="L866" s="9">
        <v>40810</v>
      </c>
      <c r="M866" s="4">
        <v>9759</v>
      </c>
      <c r="N866" s="13">
        <v>421.89</v>
      </c>
      <c r="O866" s="13">
        <v>364.69</v>
      </c>
      <c r="P866" s="13">
        <v>4117224.51</v>
      </c>
      <c r="Q866" s="13">
        <v>3559009.71</v>
      </c>
      <c r="R866" s="13">
        <v>558214.80000000005</v>
      </c>
      <c r="S866" s="54"/>
      <c r="T866" s="54"/>
      <c r="Z866" s="1"/>
      <c r="AA866" s="1"/>
      <c r="XFB866"/>
      <c r="XFC866"/>
    </row>
    <row r="867" spans="2:27 16382:16383" ht="21" customHeight="1">
      <c r="B867" s="10" t="s">
        <v>23</v>
      </c>
      <c r="C867" s="10" t="s">
        <v>178</v>
      </c>
      <c r="D867" s="10" t="s">
        <v>20</v>
      </c>
      <c r="E867" s="10" t="s">
        <v>21</v>
      </c>
      <c r="F867" s="10" t="s">
        <v>227</v>
      </c>
      <c r="G867" s="11">
        <v>42451</v>
      </c>
      <c r="H867" s="12" t="s">
        <v>236</v>
      </c>
      <c r="I867" s="10">
        <v>2016</v>
      </c>
      <c r="J867" s="10">
        <v>163587558</v>
      </c>
      <c r="K867" s="10">
        <f>_xlfn.DAYS(clean_data[[#This Row],[Ship Date]],clean_data[[#This Row],[Order Date]])</f>
        <v>28</v>
      </c>
      <c r="L867" s="11">
        <v>42479</v>
      </c>
      <c r="M867" s="14">
        <v>8048</v>
      </c>
      <c r="N867" s="15">
        <v>152.58000000000001</v>
      </c>
      <c r="O867" s="15">
        <v>97.44</v>
      </c>
      <c r="P867" s="15">
        <v>1227963.8400000001</v>
      </c>
      <c r="Q867" s="15">
        <v>784197.12</v>
      </c>
      <c r="R867" s="15">
        <v>443766.72</v>
      </c>
      <c r="S867" s="54"/>
      <c r="T867" s="54"/>
      <c r="Z867" s="1"/>
      <c r="AA867" s="1"/>
      <c r="XFB867"/>
      <c r="XFC867"/>
    </row>
    <row r="868" spans="2:27 16382:16383" ht="21" customHeight="1">
      <c r="B868" s="1" t="s">
        <v>14</v>
      </c>
      <c r="C868" s="1" t="s">
        <v>115</v>
      </c>
      <c r="D868" s="1" t="s">
        <v>25</v>
      </c>
      <c r="E868" s="1" t="s">
        <v>21</v>
      </c>
      <c r="F868" s="1" t="s">
        <v>227</v>
      </c>
      <c r="G868" s="9">
        <v>40955</v>
      </c>
      <c r="H868" s="2" t="s">
        <v>242</v>
      </c>
      <c r="I868" s="1">
        <v>2012</v>
      </c>
      <c r="J868" s="1">
        <v>873929631</v>
      </c>
      <c r="K868" s="1">
        <f>_xlfn.DAYS(clean_data[[#This Row],[Ship Date]],clean_data[[#This Row],[Order Date]])</f>
        <v>9</v>
      </c>
      <c r="L868" s="9">
        <v>40964</v>
      </c>
      <c r="M868" s="4">
        <v>4053</v>
      </c>
      <c r="N868" s="13">
        <v>47.45</v>
      </c>
      <c r="O868" s="13">
        <v>31.79</v>
      </c>
      <c r="P868" s="13">
        <v>192314.85</v>
      </c>
      <c r="Q868" s="13">
        <v>128844.87</v>
      </c>
      <c r="R868" s="13">
        <v>63469.98</v>
      </c>
      <c r="S868" s="54"/>
      <c r="T868" s="54"/>
      <c r="Z868" s="1"/>
      <c r="AA868" s="1"/>
      <c r="XFB868"/>
      <c r="XFC868"/>
    </row>
    <row r="869" spans="2:27 16382:16383" ht="21" customHeight="1">
      <c r="B869" s="10" t="s">
        <v>40</v>
      </c>
      <c r="C869" s="10" t="s">
        <v>78</v>
      </c>
      <c r="D869" s="10" t="s">
        <v>28</v>
      </c>
      <c r="E869" s="10" t="s">
        <v>17</v>
      </c>
      <c r="F869" s="10" t="s">
        <v>232</v>
      </c>
      <c r="G869" s="11">
        <v>40569</v>
      </c>
      <c r="H869" s="12" t="s">
        <v>240</v>
      </c>
      <c r="I869" s="10">
        <v>2011</v>
      </c>
      <c r="J869" s="10">
        <v>739601600</v>
      </c>
      <c r="K869" s="10">
        <f>_xlfn.DAYS(clean_data[[#This Row],[Ship Date]],clean_data[[#This Row],[Order Date]])</f>
        <v>43</v>
      </c>
      <c r="L869" s="11">
        <v>40612</v>
      </c>
      <c r="M869" s="14">
        <v>3404</v>
      </c>
      <c r="N869" s="15">
        <v>205.7</v>
      </c>
      <c r="O869" s="15">
        <v>117.11</v>
      </c>
      <c r="P869" s="15">
        <v>700202.8</v>
      </c>
      <c r="Q869" s="15">
        <v>398642.44</v>
      </c>
      <c r="R869" s="15">
        <v>301560.36</v>
      </c>
      <c r="S869" s="54"/>
      <c r="T869" s="54"/>
      <c r="Z869" s="1"/>
      <c r="AA869" s="1"/>
      <c r="XFB869"/>
      <c r="XFC869"/>
    </row>
    <row r="870" spans="2:27 16382:16383" ht="21" customHeight="1">
      <c r="B870" s="1" t="s">
        <v>40</v>
      </c>
      <c r="C870" s="1" t="s">
        <v>91</v>
      </c>
      <c r="D870" s="1" t="s">
        <v>45</v>
      </c>
      <c r="E870" s="1" t="s">
        <v>17</v>
      </c>
      <c r="F870" s="1" t="s">
        <v>227</v>
      </c>
      <c r="G870" s="9">
        <v>40446</v>
      </c>
      <c r="H870" s="2" t="s">
        <v>231</v>
      </c>
      <c r="I870" s="1">
        <v>2010</v>
      </c>
      <c r="J870" s="1">
        <v>137214791</v>
      </c>
      <c r="K870" s="1">
        <f>_xlfn.DAYS(clean_data[[#This Row],[Ship Date]],clean_data[[#This Row],[Order Date]])</f>
        <v>38</v>
      </c>
      <c r="L870" s="9">
        <v>40484</v>
      </c>
      <c r="M870" s="4">
        <v>3761</v>
      </c>
      <c r="N870" s="13">
        <v>437.2</v>
      </c>
      <c r="O870" s="13">
        <v>263.33</v>
      </c>
      <c r="P870" s="13">
        <v>1644309.2</v>
      </c>
      <c r="Q870" s="13">
        <v>990384.13</v>
      </c>
      <c r="R870" s="13">
        <v>653925.06999999995</v>
      </c>
      <c r="S870" s="54"/>
      <c r="T870" s="54"/>
      <c r="Z870" s="1"/>
      <c r="AA870" s="1"/>
      <c r="XFB870"/>
      <c r="XFC870"/>
    </row>
    <row r="871" spans="2:27 16382:16383" ht="21" customHeight="1">
      <c r="B871" s="10" t="s">
        <v>40</v>
      </c>
      <c r="C871" s="10" t="s">
        <v>136</v>
      </c>
      <c r="D871" s="10" t="s">
        <v>59</v>
      </c>
      <c r="E871" s="10" t="s">
        <v>21</v>
      </c>
      <c r="F871" s="10" t="s">
        <v>229</v>
      </c>
      <c r="G871" s="11">
        <v>41512</v>
      </c>
      <c r="H871" s="12" t="s">
        <v>238</v>
      </c>
      <c r="I871" s="10">
        <v>2013</v>
      </c>
      <c r="J871" s="10">
        <v>413693034</v>
      </c>
      <c r="K871" s="10">
        <f>_xlfn.DAYS(clean_data[[#This Row],[Ship Date]],clean_data[[#This Row],[Order Date]])</f>
        <v>48</v>
      </c>
      <c r="L871" s="11">
        <v>41560</v>
      </c>
      <c r="M871" s="14">
        <v>9817</v>
      </c>
      <c r="N871" s="15">
        <v>9.33</v>
      </c>
      <c r="O871" s="15">
        <v>6.92</v>
      </c>
      <c r="P871" s="15">
        <v>91592.61</v>
      </c>
      <c r="Q871" s="15">
        <v>67933.64</v>
      </c>
      <c r="R871" s="15">
        <v>23658.97</v>
      </c>
      <c r="S871" s="54"/>
      <c r="T871" s="54"/>
      <c r="Z871" s="1"/>
      <c r="AA871" s="1"/>
      <c r="XFB871"/>
      <c r="XFC871"/>
    </row>
    <row r="872" spans="2:27 16382:16383" ht="21" customHeight="1">
      <c r="B872" s="1" t="s">
        <v>26</v>
      </c>
      <c r="C872" s="1" t="s">
        <v>75</v>
      </c>
      <c r="D872" s="1" t="s">
        <v>59</v>
      </c>
      <c r="E872" s="1" t="s">
        <v>21</v>
      </c>
      <c r="F872" s="1" t="s">
        <v>235</v>
      </c>
      <c r="G872" s="9">
        <v>42315</v>
      </c>
      <c r="H872" s="2" t="s">
        <v>234</v>
      </c>
      <c r="I872" s="1">
        <v>2015</v>
      </c>
      <c r="J872" s="1">
        <v>736272656</v>
      </c>
      <c r="K872" s="1">
        <f>_xlfn.DAYS(clean_data[[#This Row],[Ship Date]],clean_data[[#This Row],[Order Date]])</f>
        <v>35</v>
      </c>
      <c r="L872" s="9">
        <v>42350</v>
      </c>
      <c r="M872" s="4">
        <v>8296</v>
      </c>
      <c r="N872" s="13">
        <v>9.33</v>
      </c>
      <c r="O872" s="13">
        <v>6.92</v>
      </c>
      <c r="P872" s="13">
        <v>77401.679999999993</v>
      </c>
      <c r="Q872" s="13">
        <v>57408.32</v>
      </c>
      <c r="R872" s="13">
        <v>19993.36</v>
      </c>
      <c r="S872" s="54"/>
      <c r="T872" s="54"/>
      <c r="Z872" s="1"/>
      <c r="AA872" s="1"/>
      <c r="XFB872"/>
      <c r="XFC872"/>
    </row>
    <row r="873" spans="2:27 16382:16383" ht="21" customHeight="1">
      <c r="B873" s="10" t="s">
        <v>40</v>
      </c>
      <c r="C873" s="10" t="s">
        <v>91</v>
      </c>
      <c r="D873" s="10" t="s">
        <v>16</v>
      </c>
      <c r="E873" s="10" t="s">
        <v>21</v>
      </c>
      <c r="F873" s="10" t="s">
        <v>232</v>
      </c>
      <c r="G873" s="11">
        <v>40408</v>
      </c>
      <c r="H873" s="12" t="s">
        <v>238</v>
      </c>
      <c r="I873" s="10">
        <v>2010</v>
      </c>
      <c r="J873" s="10">
        <v>342502486</v>
      </c>
      <c r="K873" s="10">
        <f>_xlfn.DAYS(clean_data[[#This Row],[Ship Date]],clean_data[[#This Row],[Order Date]])</f>
        <v>0</v>
      </c>
      <c r="L873" s="11">
        <v>40408</v>
      </c>
      <c r="M873" s="14">
        <v>2952</v>
      </c>
      <c r="N873" s="15">
        <v>255.28</v>
      </c>
      <c r="O873" s="15">
        <v>159.41999999999999</v>
      </c>
      <c r="P873" s="15">
        <v>753586.56</v>
      </c>
      <c r="Q873" s="15">
        <v>470607.84</v>
      </c>
      <c r="R873" s="15">
        <v>282978.71999999997</v>
      </c>
      <c r="S873" s="54"/>
      <c r="T873" s="54"/>
      <c r="Z873" s="1"/>
      <c r="AA873" s="1"/>
      <c r="XFB873"/>
      <c r="XFC873"/>
    </row>
    <row r="874" spans="2:27 16382:16383" ht="21" customHeight="1">
      <c r="B874" s="1" t="s">
        <v>14</v>
      </c>
      <c r="C874" s="1" t="s">
        <v>88</v>
      </c>
      <c r="D874" s="1" t="s">
        <v>45</v>
      </c>
      <c r="E874" s="1" t="s">
        <v>21</v>
      </c>
      <c r="F874" s="1" t="s">
        <v>232</v>
      </c>
      <c r="G874" s="9">
        <v>42033</v>
      </c>
      <c r="H874" s="2" t="s">
        <v>240</v>
      </c>
      <c r="I874" s="1">
        <v>2015</v>
      </c>
      <c r="J874" s="1">
        <v>790243852</v>
      </c>
      <c r="K874" s="1">
        <f>_xlfn.DAYS(clean_data[[#This Row],[Ship Date]],clean_data[[#This Row],[Order Date]])</f>
        <v>12</v>
      </c>
      <c r="L874" s="9">
        <v>42045</v>
      </c>
      <c r="M874" s="4">
        <v>9572</v>
      </c>
      <c r="N874" s="13">
        <v>437.2</v>
      </c>
      <c r="O874" s="13">
        <v>263.33</v>
      </c>
      <c r="P874" s="13">
        <v>4184878.4</v>
      </c>
      <c r="Q874" s="13">
        <v>2520594.7599999998</v>
      </c>
      <c r="R874" s="13">
        <v>1664283.64</v>
      </c>
      <c r="S874" s="54"/>
      <c r="T874" s="54"/>
      <c r="Z874" s="1"/>
      <c r="AA874" s="1"/>
      <c r="XFB874"/>
      <c r="XFC874"/>
    </row>
    <row r="875" spans="2:27 16382:16383" ht="21" customHeight="1">
      <c r="B875" s="10" t="s">
        <v>26</v>
      </c>
      <c r="C875" s="10" t="s">
        <v>46</v>
      </c>
      <c r="D875" s="10" t="s">
        <v>33</v>
      </c>
      <c r="E875" s="10" t="s">
        <v>17</v>
      </c>
      <c r="F875" s="10" t="s">
        <v>227</v>
      </c>
      <c r="G875" s="11">
        <v>41373</v>
      </c>
      <c r="H875" s="12" t="s">
        <v>239</v>
      </c>
      <c r="I875" s="10">
        <v>2013</v>
      </c>
      <c r="J875" s="10">
        <v>107670581</v>
      </c>
      <c r="K875" s="10">
        <f>_xlfn.DAYS(clean_data[[#This Row],[Ship Date]],clean_data[[#This Row],[Order Date]])</f>
        <v>22</v>
      </c>
      <c r="L875" s="11">
        <v>41395</v>
      </c>
      <c r="M875" s="14">
        <v>972</v>
      </c>
      <c r="N875" s="15">
        <v>81.73</v>
      </c>
      <c r="O875" s="15">
        <v>56.67</v>
      </c>
      <c r="P875" s="15">
        <v>79441.56</v>
      </c>
      <c r="Q875" s="15">
        <v>55083.24</v>
      </c>
      <c r="R875" s="15">
        <v>24358.32</v>
      </c>
      <c r="S875" s="54"/>
      <c r="T875" s="54"/>
      <c r="Z875" s="1"/>
      <c r="AA875" s="1"/>
      <c r="XFB875"/>
      <c r="XFC875"/>
    </row>
    <row r="876" spans="2:27 16382:16383" ht="21" customHeight="1">
      <c r="B876" s="1" t="s">
        <v>34</v>
      </c>
      <c r="C876" s="1" t="s">
        <v>195</v>
      </c>
      <c r="D876" s="1" t="s">
        <v>79</v>
      </c>
      <c r="E876" s="1" t="s">
        <v>17</v>
      </c>
      <c r="F876" s="1" t="s">
        <v>235</v>
      </c>
      <c r="G876" s="9">
        <v>41298</v>
      </c>
      <c r="H876" s="2" t="s">
        <v>240</v>
      </c>
      <c r="I876" s="1">
        <v>2013</v>
      </c>
      <c r="J876" s="1">
        <v>443269002</v>
      </c>
      <c r="K876" s="1">
        <f>_xlfn.DAYS(clean_data[[#This Row],[Ship Date]],clean_data[[#This Row],[Order Date]])</f>
        <v>48</v>
      </c>
      <c r="L876" s="9">
        <v>41346</v>
      </c>
      <c r="M876" s="4">
        <v>2003</v>
      </c>
      <c r="N876" s="13">
        <v>668.27</v>
      </c>
      <c r="O876" s="13">
        <v>502.54</v>
      </c>
      <c r="P876" s="13">
        <v>1338544.81</v>
      </c>
      <c r="Q876" s="13">
        <v>1006587.62</v>
      </c>
      <c r="R876" s="13">
        <v>331957.19</v>
      </c>
      <c r="S876" s="54"/>
      <c r="T876" s="54"/>
      <c r="Z876" s="1"/>
      <c r="AA876" s="1"/>
      <c r="XFB876"/>
      <c r="XFC876"/>
    </row>
    <row r="877" spans="2:27 16382:16383" ht="21" customHeight="1">
      <c r="B877" s="10" t="s">
        <v>23</v>
      </c>
      <c r="C877" s="10" t="s">
        <v>191</v>
      </c>
      <c r="D877" s="10" t="s">
        <v>16</v>
      </c>
      <c r="E877" s="10" t="s">
        <v>21</v>
      </c>
      <c r="F877" s="10" t="s">
        <v>227</v>
      </c>
      <c r="G877" s="11">
        <v>40918</v>
      </c>
      <c r="H877" s="12" t="s">
        <v>240</v>
      </c>
      <c r="I877" s="10">
        <v>2012</v>
      </c>
      <c r="J877" s="10">
        <v>415837943</v>
      </c>
      <c r="K877" s="10">
        <f>_xlfn.DAYS(clean_data[[#This Row],[Ship Date]],clean_data[[#This Row],[Order Date]])</f>
        <v>44</v>
      </c>
      <c r="L877" s="11">
        <v>40962</v>
      </c>
      <c r="M877" s="14">
        <v>4543</v>
      </c>
      <c r="N877" s="15">
        <v>255.28</v>
      </c>
      <c r="O877" s="15">
        <v>159.41999999999999</v>
      </c>
      <c r="P877" s="15">
        <v>1159737.04</v>
      </c>
      <c r="Q877" s="15">
        <v>724245.06</v>
      </c>
      <c r="R877" s="15">
        <v>435491.98</v>
      </c>
      <c r="S877" s="54"/>
      <c r="T877" s="54"/>
      <c r="Z877" s="1"/>
      <c r="AA877" s="1"/>
      <c r="XFB877"/>
      <c r="XFC877"/>
    </row>
    <row r="878" spans="2:27 16382:16383" ht="21" customHeight="1">
      <c r="B878" s="1" t="s">
        <v>34</v>
      </c>
      <c r="C878" s="1" t="s">
        <v>199</v>
      </c>
      <c r="D878" s="1" t="s">
        <v>25</v>
      </c>
      <c r="E878" s="1" t="s">
        <v>21</v>
      </c>
      <c r="F878" s="1" t="s">
        <v>232</v>
      </c>
      <c r="G878" s="9">
        <v>42498</v>
      </c>
      <c r="H878" s="2" t="s">
        <v>233</v>
      </c>
      <c r="I878" s="1">
        <v>2016</v>
      </c>
      <c r="J878" s="1">
        <v>964488732</v>
      </c>
      <c r="K878" s="1">
        <f>_xlfn.DAYS(clean_data[[#This Row],[Ship Date]],clean_data[[#This Row],[Order Date]])</f>
        <v>29</v>
      </c>
      <c r="L878" s="9">
        <v>42527</v>
      </c>
      <c r="M878" s="4">
        <v>2504</v>
      </c>
      <c r="N878" s="13">
        <v>47.45</v>
      </c>
      <c r="O878" s="13">
        <v>31.79</v>
      </c>
      <c r="P878" s="13">
        <v>118814.8</v>
      </c>
      <c r="Q878" s="13">
        <v>79602.16</v>
      </c>
      <c r="R878" s="13">
        <v>39212.639999999999</v>
      </c>
      <c r="S878" s="54"/>
      <c r="T878" s="54"/>
      <c r="Z878" s="1"/>
      <c r="AA878" s="1"/>
      <c r="XFB878"/>
      <c r="XFC878"/>
    </row>
    <row r="879" spans="2:27 16382:16383" ht="21" customHeight="1">
      <c r="B879" s="10" t="s">
        <v>23</v>
      </c>
      <c r="C879" s="10" t="s">
        <v>148</v>
      </c>
      <c r="D879" s="10" t="s">
        <v>16</v>
      </c>
      <c r="E879" s="10" t="s">
        <v>21</v>
      </c>
      <c r="F879" s="10" t="s">
        <v>235</v>
      </c>
      <c r="G879" s="11">
        <v>41776</v>
      </c>
      <c r="H879" s="12" t="s">
        <v>233</v>
      </c>
      <c r="I879" s="10">
        <v>2014</v>
      </c>
      <c r="J879" s="10">
        <v>398645198</v>
      </c>
      <c r="K879" s="10">
        <f>_xlfn.DAYS(clean_data[[#This Row],[Ship Date]],clean_data[[#This Row],[Order Date]])</f>
        <v>9</v>
      </c>
      <c r="L879" s="11">
        <v>41785</v>
      </c>
      <c r="M879" s="14">
        <v>6828</v>
      </c>
      <c r="N879" s="15">
        <v>255.28</v>
      </c>
      <c r="O879" s="15">
        <v>159.41999999999999</v>
      </c>
      <c r="P879" s="15">
        <v>1743051.84</v>
      </c>
      <c r="Q879" s="15">
        <v>1088519.76</v>
      </c>
      <c r="R879" s="15">
        <v>654532.07999999996</v>
      </c>
      <c r="S879" s="54"/>
      <c r="T879" s="54"/>
      <c r="Z879" s="1"/>
      <c r="AA879" s="1"/>
      <c r="XFB879"/>
      <c r="XFC879"/>
    </row>
    <row r="880" spans="2:27 16382:16383" ht="21" customHeight="1">
      <c r="B880" s="1" t="s">
        <v>40</v>
      </c>
      <c r="C880" s="1" t="s">
        <v>114</v>
      </c>
      <c r="D880" s="1" t="s">
        <v>59</v>
      </c>
      <c r="E880" s="1" t="s">
        <v>17</v>
      </c>
      <c r="F880" s="1" t="s">
        <v>229</v>
      </c>
      <c r="G880" s="9">
        <v>40413</v>
      </c>
      <c r="H880" s="2" t="s">
        <v>238</v>
      </c>
      <c r="I880" s="1">
        <v>2010</v>
      </c>
      <c r="J880" s="1">
        <v>248043668</v>
      </c>
      <c r="K880" s="1">
        <f>_xlfn.DAYS(clean_data[[#This Row],[Ship Date]],clean_data[[#This Row],[Order Date]])</f>
        <v>6</v>
      </c>
      <c r="L880" s="9">
        <v>40419</v>
      </c>
      <c r="M880" s="4">
        <v>488</v>
      </c>
      <c r="N880" s="13">
        <v>9.33</v>
      </c>
      <c r="O880" s="13">
        <v>6.92</v>
      </c>
      <c r="P880" s="13">
        <v>4553.04</v>
      </c>
      <c r="Q880" s="13">
        <v>3376.96</v>
      </c>
      <c r="R880" s="13">
        <v>1176.08</v>
      </c>
      <c r="S880" s="54"/>
      <c r="T880" s="54"/>
      <c r="Z880" s="1"/>
      <c r="AA880" s="1"/>
      <c r="XFB880"/>
      <c r="XFC880"/>
    </row>
    <row r="881" spans="2:27 16382:16383" ht="21" customHeight="1">
      <c r="B881" s="10" t="s">
        <v>53</v>
      </c>
      <c r="C881" s="10" t="s">
        <v>219</v>
      </c>
      <c r="D881" s="10" t="s">
        <v>45</v>
      </c>
      <c r="E881" s="10" t="s">
        <v>17</v>
      </c>
      <c r="F881" s="10" t="s">
        <v>229</v>
      </c>
      <c r="G881" s="11">
        <v>41840</v>
      </c>
      <c r="H881" s="12" t="s">
        <v>230</v>
      </c>
      <c r="I881" s="10">
        <v>2014</v>
      </c>
      <c r="J881" s="10">
        <v>312732970</v>
      </c>
      <c r="K881" s="10">
        <f>_xlfn.DAYS(clean_data[[#This Row],[Ship Date]],clean_data[[#This Row],[Order Date]])</f>
        <v>28</v>
      </c>
      <c r="L881" s="11">
        <v>41868</v>
      </c>
      <c r="M881" s="14">
        <v>3490</v>
      </c>
      <c r="N881" s="15">
        <v>437.2</v>
      </c>
      <c r="O881" s="15">
        <v>263.33</v>
      </c>
      <c r="P881" s="15">
        <v>1525828</v>
      </c>
      <c r="Q881" s="15">
        <v>919021.7</v>
      </c>
      <c r="R881" s="15">
        <v>606806.30000000005</v>
      </c>
      <c r="S881" s="54"/>
      <c r="T881" s="54"/>
      <c r="Z881" s="1"/>
      <c r="AA881" s="1"/>
      <c r="XFB881"/>
      <c r="XFC881"/>
    </row>
    <row r="882" spans="2:27 16382:16383" ht="21" customHeight="1">
      <c r="B882" s="1" t="s">
        <v>23</v>
      </c>
      <c r="C882" s="1" t="s">
        <v>105</v>
      </c>
      <c r="D882" s="1" t="s">
        <v>33</v>
      </c>
      <c r="E882" s="1" t="s">
        <v>21</v>
      </c>
      <c r="F882" s="1" t="s">
        <v>235</v>
      </c>
      <c r="G882" s="9">
        <v>41580</v>
      </c>
      <c r="H882" s="2" t="s">
        <v>234</v>
      </c>
      <c r="I882" s="1">
        <v>2013</v>
      </c>
      <c r="J882" s="1">
        <v>913074433</v>
      </c>
      <c r="K882" s="1">
        <f>_xlfn.DAYS(clean_data[[#This Row],[Ship Date]],clean_data[[#This Row],[Order Date]])</f>
        <v>45</v>
      </c>
      <c r="L882" s="9">
        <v>41625</v>
      </c>
      <c r="M882" s="4">
        <v>7870</v>
      </c>
      <c r="N882" s="13">
        <v>81.73</v>
      </c>
      <c r="O882" s="13">
        <v>56.67</v>
      </c>
      <c r="P882" s="13">
        <v>643215.1</v>
      </c>
      <c r="Q882" s="13">
        <v>445992.9</v>
      </c>
      <c r="R882" s="13">
        <v>197222.2</v>
      </c>
      <c r="S882" s="54"/>
      <c r="T882" s="54"/>
      <c r="Z882" s="1"/>
      <c r="AA882" s="1"/>
      <c r="XFB882"/>
      <c r="XFC882"/>
    </row>
    <row r="883" spans="2:27 16382:16383" ht="21" customHeight="1">
      <c r="B883" s="10" t="s">
        <v>31</v>
      </c>
      <c r="C883" s="10" t="s">
        <v>100</v>
      </c>
      <c r="D883" s="10" t="s">
        <v>79</v>
      </c>
      <c r="E883" s="10" t="s">
        <v>21</v>
      </c>
      <c r="F883" s="10" t="s">
        <v>229</v>
      </c>
      <c r="G883" s="11">
        <v>42460</v>
      </c>
      <c r="H883" s="12" t="s">
        <v>236</v>
      </c>
      <c r="I883" s="10">
        <v>2016</v>
      </c>
      <c r="J883" s="10">
        <v>639741885</v>
      </c>
      <c r="K883" s="10">
        <f>_xlfn.DAYS(clean_data[[#This Row],[Ship Date]],clean_data[[#This Row],[Order Date]])</f>
        <v>18</v>
      </c>
      <c r="L883" s="11">
        <v>42478</v>
      </c>
      <c r="M883" s="14">
        <v>2695</v>
      </c>
      <c r="N883" s="15">
        <v>668.27</v>
      </c>
      <c r="O883" s="15">
        <v>502.54</v>
      </c>
      <c r="P883" s="15">
        <v>1800987.65</v>
      </c>
      <c r="Q883" s="15">
        <v>1354345.3</v>
      </c>
      <c r="R883" s="15">
        <v>446642.35</v>
      </c>
      <c r="S883" s="54"/>
      <c r="T883" s="54"/>
      <c r="Z883" s="1"/>
      <c r="AA883" s="1"/>
      <c r="XFB883"/>
      <c r="XFC883"/>
    </row>
    <row r="884" spans="2:27 16382:16383" ht="21" customHeight="1">
      <c r="B884" s="1" t="s">
        <v>40</v>
      </c>
      <c r="C884" s="1" t="s">
        <v>77</v>
      </c>
      <c r="D884" s="1" t="s">
        <v>43</v>
      </c>
      <c r="E884" s="1" t="s">
        <v>17</v>
      </c>
      <c r="F884" s="1" t="s">
        <v>229</v>
      </c>
      <c r="G884" s="9">
        <v>42164</v>
      </c>
      <c r="H884" s="2" t="s">
        <v>241</v>
      </c>
      <c r="I884" s="1">
        <v>2015</v>
      </c>
      <c r="J884" s="1">
        <v>403721654</v>
      </c>
      <c r="K884" s="1">
        <f>_xlfn.DAYS(clean_data[[#This Row],[Ship Date]],clean_data[[#This Row],[Order Date]])</f>
        <v>20</v>
      </c>
      <c r="L884" s="9">
        <v>42184</v>
      </c>
      <c r="M884" s="4">
        <v>9064</v>
      </c>
      <c r="N884" s="13">
        <v>651.21</v>
      </c>
      <c r="O884" s="13">
        <v>524.96</v>
      </c>
      <c r="P884" s="13">
        <v>5902567.4400000004</v>
      </c>
      <c r="Q884" s="13">
        <v>4758237.4400000004</v>
      </c>
      <c r="R884" s="13">
        <v>1144330</v>
      </c>
      <c r="S884" s="54"/>
      <c r="T884" s="54"/>
      <c r="Z884" s="1"/>
      <c r="AA884" s="1"/>
      <c r="XFB884"/>
      <c r="XFC884"/>
    </row>
    <row r="885" spans="2:27 16382:16383" ht="21" customHeight="1">
      <c r="B885" s="10" t="s">
        <v>26</v>
      </c>
      <c r="C885" s="10" t="s">
        <v>121</v>
      </c>
      <c r="D885" s="10" t="s">
        <v>36</v>
      </c>
      <c r="E885" s="10" t="s">
        <v>21</v>
      </c>
      <c r="F885" s="10" t="s">
        <v>235</v>
      </c>
      <c r="G885" s="11">
        <v>42913</v>
      </c>
      <c r="H885" s="12" t="s">
        <v>241</v>
      </c>
      <c r="I885" s="10">
        <v>2017</v>
      </c>
      <c r="J885" s="10">
        <v>286312568</v>
      </c>
      <c r="K885" s="10">
        <f>_xlfn.DAYS(clean_data[[#This Row],[Ship Date]],clean_data[[#This Row],[Order Date]])</f>
        <v>12</v>
      </c>
      <c r="L885" s="11">
        <v>42925</v>
      </c>
      <c r="M885" s="14">
        <v>5106</v>
      </c>
      <c r="N885" s="15">
        <v>109.28</v>
      </c>
      <c r="O885" s="15">
        <v>35.840000000000003</v>
      </c>
      <c r="P885" s="15">
        <v>557983.68000000005</v>
      </c>
      <c r="Q885" s="15">
        <v>182999.04000000001</v>
      </c>
      <c r="R885" s="15">
        <v>374984.64</v>
      </c>
      <c r="S885" s="54"/>
      <c r="T885" s="54"/>
      <c r="Z885" s="1"/>
      <c r="AA885" s="1"/>
      <c r="XFB885"/>
      <c r="XFC885"/>
    </row>
    <row r="886" spans="2:27 16382:16383" ht="21" customHeight="1">
      <c r="B886" s="1" t="s">
        <v>23</v>
      </c>
      <c r="C886" s="1" t="s">
        <v>191</v>
      </c>
      <c r="D886" s="1" t="s">
        <v>59</v>
      </c>
      <c r="E886" s="1" t="s">
        <v>21</v>
      </c>
      <c r="F886" s="1" t="s">
        <v>235</v>
      </c>
      <c r="G886" s="9">
        <v>41786</v>
      </c>
      <c r="H886" s="2" t="s">
        <v>233</v>
      </c>
      <c r="I886" s="1">
        <v>2014</v>
      </c>
      <c r="J886" s="1">
        <v>889125955</v>
      </c>
      <c r="K886" s="1">
        <f>_xlfn.DAYS(clean_data[[#This Row],[Ship Date]],clean_data[[#This Row],[Order Date]])</f>
        <v>19</v>
      </c>
      <c r="L886" s="9">
        <v>41805</v>
      </c>
      <c r="M886" s="4">
        <v>983</v>
      </c>
      <c r="N886" s="13">
        <v>9.33</v>
      </c>
      <c r="O886" s="13">
        <v>6.92</v>
      </c>
      <c r="P886" s="13">
        <v>9171.39</v>
      </c>
      <c r="Q886" s="13">
        <v>6802.36</v>
      </c>
      <c r="R886" s="13">
        <v>2369.0300000000002</v>
      </c>
      <c r="S886" s="54"/>
      <c r="T886" s="54"/>
      <c r="Z886" s="1"/>
      <c r="AA886" s="1"/>
      <c r="XFB886"/>
      <c r="XFC886"/>
    </row>
    <row r="887" spans="2:27 16382:16383" ht="21" customHeight="1">
      <c r="B887" s="10" t="s">
        <v>34</v>
      </c>
      <c r="C887" s="10" t="s">
        <v>68</v>
      </c>
      <c r="D887" s="10" t="s">
        <v>25</v>
      </c>
      <c r="E887" s="10" t="s">
        <v>21</v>
      </c>
      <c r="F887" s="10" t="s">
        <v>227</v>
      </c>
      <c r="G887" s="11">
        <v>40400</v>
      </c>
      <c r="H887" s="12" t="s">
        <v>238</v>
      </c>
      <c r="I887" s="10">
        <v>2010</v>
      </c>
      <c r="J887" s="10">
        <v>184085643</v>
      </c>
      <c r="K887" s="10">
        <f>_xlfn.DAYS(clean_data[[#This Row],[Ship Date]],clean_data[[#This Row],[Order Date]])</f>
        <v>4</v>
      </c>
      <c r="L887" s="11">
        <v>40404</v>
      </c>
      <c r="M887" s="14">
        <v>3887</v>
      </c>
      <c r="N887" s="15">
        <v>47.45</v>
      </c>
      <c r="O887" s="15">
        <v>31.79</v>
      </c>
      <c r="P887" s="15">
        <v>184438.15</v>
      </c>
      <c r="Q887" s="15">
        <v>123567.73</v>
      </c>
      <c r="R887" s="15">
        <v>60870.42</v>
      </c>
      <c r="S887" s="54"/>
      <c r="T887" s="54"/>
      <c r="Z887" s="1"/>
      <c r="AA887" s="1"/>
      <c r="XFB887"/>
      <c r="XFC887"/>
    </row>
    <row r="888" spans="2:27 16382:16383" ht="21" customHeight="1">
      <c r="B888" s="1" t="s">
        <v>23</v>
      </c>
      <c r="C888" s="1" t="s">
        <v>51</v>
      </c>
      <c r="D888" s="1" t="s">
        <v>59</v>
      </c>
      <c r="E888" s="1" t="s">
        <v>21</v>
      </c>
      <c r="F888" s="1" t="s">
        <v>235</v>
      </c>
      <c r="G888" s="9">
        <v>40761</v>
      </c>
      <c r="H888" s="2" t="s">
        <v>238</v>
      </c>
      <c r="I888" s="1">
        <v>2011</v>
      </c>
      <c r="J888" s="1">
        <v>263427960</v>
      </c>
      <c r="K888" s="1">
        <f>_xlfn.DAYS(clean_data[[#This Row],[Ship Date]],clean_data[[#This Row],[Order Date]])</f>
        <v>45</v>
      </c>
      <c r="L888" s="9">
        <v>40806</v>
      </c>
      <c r="M888" s="4">
        <v>3042</v>
      </c>
      <c r="N888" s="13">
        <v>9.33</v>
      </c>
      <c r="O888" s="13">
        <v>6.92</v>
      </c>
      <c r="P888" s="13">
        <v>28381.86</v>
      </c>
      <c r="Q888" s="13">
        <v>21050.639999999999</v>
      </c>
      <c r="R888" s="13">
        <v>7331.22</v>
      </c>
      <c r="S888" s="54"/>
      <c r="T888" s="54"/>
      <c r="Z888" s="1"/>
      <c r="AA888" s="1"/>
      <c r="XFB888"/>
      <c r="XFC888"/>
    </row>
    <row r="889" spans="2:27 16382:16383" ht="21" customHeight="1">
      <c r="B889" s="10" t="s">
        <v>26</v>
      </c>
      <c r="C889" s="10" t="s">
        <v>30</v>
      </c>
      <c r="D889" s="10" t="s">
        <v>25</v>
      </c>
      <c r="E889" s="10" t="s">
        <v>21</v>
      </c>
      <c r="F889" s="10" t="s">
        <v>235</v>
      </c>
      <c r="G889" s="11">
        <v>41113</v>
      </c>
      <c r="H889" s="12" t="s">
        <v>230</v>
      </c>
      <c r="I889" s="10">
        <v>2012</v>
      </c>
      <c r="J889" s="10">
        <v>589701735</v>
      </c>
      <c r="K889" s="10">
        <f>_xlfn.DAYS(clean_data[[#This Row],[Ship Date]],clean_data[[#This Row],[Order Date]])</f>
        <v>3</v>
      </c>
      <c r="L889" s="11">
        <v>41116</v>
      </c>
      <c r="M889" s="14">
        <v>4703</v>
      </c>
      <c r="N889" s="15">
        <v>47.45</v>
      </c>
      <c r="O889" s="15">
        <v>31.79</v>
      </c>
      <c r="P889" s="15">
        <v>223157.35</v>
      </c>
      <c r="Q889" s="15">
        <v>149508.37</v>
      </c>
      <c r="R889" s="15">
        <v>73648.98</v>
      </c>
      <c r="S889" s="54"/>
      <c r="T889" s="54"/>
      <c r="Z889" s="1"/>
      <c r="AA889" s="1"/>
      <c r="XFB889"/>
      <c r="XFC889"/>
    </row>
    <row r="890" spans="2:27 16382:16383" ht="21" customHeight="1">
      <c r="B890" s="1" t="s">
        <v>26</v>
      </c>
      <c r="C890" s="1" t="s">
        <v>121</v>
      </c>
      <c r="D890" s="1" t="s">
        <v>71</v>
      </c>
      <c r="E890" s="1" t="s">
        <v>21</v>
      </c>
      <c r="F890" s="1" t="s">
        <v>229</v>
      </c>
      <c r="G890" s="9">
        <v>42858</v>
      </c>
      <c r="H890" s="2" t="s">
        <v>233</v>
      </c>
      <c r="I890" s="1">
        <v>2017</v>
      </c>
      <c r="J890" s="1">
        <v>245768296</v>
      </c>
      <c r="K890" s="1">
        <f>_xlfn.DAYS(clean_data[[#This Row],[Ship Date]],clean_data[[#This Row],[Order Date]])</f>
        <v>9</v>
      </c>
      <c r="L890" s="9">
        <v>42867</v>
      </c>
      <c r="M890" s="4">
        <v>7155</v>
      </c>
      <c r="N890" s="13">
        <v>154.06</v>
      </c>
      <c r="O890" s="13">
        <v>90.93</v>
      </c>
      <c r="P890" s="13">
        <v>1102299.3</v>
      </c>
      <c r="Q890" s="13">
        <v>650604.15</v>
      </c>
      <c r="R890" s="13">
        <v>451695.15</v>
      </c>
      <c r="S890" s="54"/>
      <c r="T890" s="54"/>
      <c r="Z890" s="1"/>
      <c r="AA890" s="1"/>
      <c r="XFB890"/>
      <c r="XFC890"/>
    </row>
    <row r="891" spans="2:27 16382:16383" ht="21" customHeight="1">
      <c r="B891" s="10" t="s">
        <v>34</v>
      </c>
      <c r="C891" s="10" t="s">
        <v>66</v>
      </c>
      <c r="D891" s="10" t="s">
        <v>25</v>
      </c>
      <c r="E891" s="10" t="s">
        <v>21</v>
      </c>
      <c r="F891" s="10" t="s">
        <v>232</v>
      </c>
      <c r="G891" s="11">
        <v>40869</v>
      </c>
      <c r="H891" s="12" t="s">
        <v>234</v>
      </c>
      <c r="I891" s="10">
        <v>2011</v>
      </c>
      <c r="J891" s="10">
        <v>184801471</v>
      </c>
      <c r="K891" s="10">
        <f>_xlfn.DAYS(clean_data[[#This Row],[Ship Date]],clean_data[[#This Row],[Order Date]])</f>
        <v>28</v>
      </c>
      <c r="L891" s="11">
        <v>40897</v>
      </c>
      <c r="M891" s="14">
        <v>5717</v>
      </c>
      <c r="N891" s="15">
        <v>47.45</v>
      </c>
      <c r="O891" s="15">
        <v>31.79</v>
      </c>
      <c r="P891" s="15">
        <v>271271.65000000002</v>
      </c>
      <c r="Q891" s="15">
        <v>181743.43</v>
      </c>
      <c r="R891" s="15">
        <v>89528.22</v>
      </c>
      <c r="S891" s="54"/>
      <c r="T891" s="54"/>
      <c r="Z891" s="1"/>
      <c r="AA891" s="1"/>
      <c r="XFB891"/>
      <c r="XFC891"/>
    </row>
    <row r="892" spans="2:27 16382:16383" ht="21" customHeight="1">
      <c r="B892" s="1" t="s">
        <v>34</v>
      </c>
      <c r="C892" s="1" t="s">
        <v>95</v>
      </c>
      <c r="D892" s="1" t="s">
        <v>16</v>
      </c>
      <c r="E892" s="1" t="s">
        <v>17</v>
      </c>
      <c r="F892" s="1" t="s">
        <v>227</v>
      </c>
      <c r="G892" s="9">
        <v>41476</v>
      </c>
      <c r="H892" s="2" t="s">
        <v>230</v>
      </c>
      <c r="I892" s="1">
        <v>2013</v>
      </c>
      <c r="J892" s="1">
        <v>980287587</v>
      </c>
      <c r="K892" s="1">
        <f>_xlfn.DAYS(clean_data[[#This Row],[Ship Date]],clean_data[[#This Row],[Order Date]])</f>
        <v>40</v>
      </c>
      <c r="L892" s="9">
        <v>41516</v>
      </c>
      <c r="M892" s="4">
        <v>7736</v>
      </c>
      <c r="N892" s="13">
        <v>255.28</v>
      </c>
      <c r="O892" s="13">
        <v>159.41999999999999</v>
      </c>
      <c r="P892" s="13">
        <v>1974846.08</v>
      </c>
      <c r="Q892" s="13">
        <v>1233273.1200000001</v>
      </c>
      <c r="R892" s="13">
        <v>741572.96</v>
      </c>
      <c r="S892" s="54"/>
      <c r="T892" s="54"/>
      <c r="Z892" s="1"/>
      <c r="AA892" s="1"/>
      <c r="XFB892"/>
      <c r="XFC892"/>
    </row>
    <row r="893" spans="2:27 16382:16383" ht="21" customHeight="1">
      <c r="B893" s="10" t="s">
        <v>31</v>
      </c>
      <c r="C893" s="10" t="s">
        <v>248</v>
      </c>
      <c r="D893" s="10" t="s">
        <v>16</v>
      </c>
      <c r="E893" s="10" t="s">
        <v>17</v>
      </c>
      <c r="F893" s="10" t="s">
        <v>229</v>
      </c>
      <c r="G893" s="11">
        <v>41712</v>
      </c>
      <c r="H893" s="12" t="s">
        <v>236</v>
      </c>
      <c r="I893" s="10">
        <v>2014</v>
      </c>
      <c r="J893" s="10">
        <v>576025474</v>
      </c>
      <c r="K893" s="10">
        <f>_xlfn.DAYS(clean_data[[#This Row],[Ship Date]],clean_data[[#This Row],[Order Date]])</f>
        <v>11</v>
      </c>
      <c r="L893" s="11">
        <v>41723</v>
      </c>
      <c r="M893" s="14">
        <v>7593</v>
      </c>
      <c r="N893" s="15">
        <v>255.28</v>
      </c>
      <c r="O893" s="15">
        <v>159.41999999999999</v>
      </c>
      <c r="P893" s="15">
        <v>1938341.04</v>
      </c>
      <c r="Q893" s="15">
        <v>1210476.06</v>
      </c>
      <c r="R893" s="15">
        <v>727864.98</v>
      </c>
      <c r="S893" s="54"/>
      <c r="T893" s="54"/>
      <c r="Z893" s="1"/>
      <c r="AA893" s="1"/>
      <c r="XFB893"/>
      <c r="XFC893"/>
    </row>
    <row r="894" spans="2:27 16382:16383" ht="21" customHeight="1">
      <c r="B894" s="1" t="s">
        <v>26</v>
      </c>
      <c r="C894" s="1" t="s">
        <v>209</v>
      </c>
      <c r="D894" s="1" t="s">
        <v>20</v>
      </c>
      <c r="E894" s="1" t="s">
        <v>17</v>
      </c>
      <c r="F894" s="1" t="s">
        <v>235</v>
      </c>
      <c r="G894" s="9">
        <v>41769</v>
      </c>
      <c r="H894" s="2" t="s">
        <v>233</v>
      </c>
      <c r="I894" s="1">
        <v>2014</v>
      </c>
      <c r="J894" s="1">
        <v>136126458</v>
      </c>
      <c r="K894" s="1">
        <f>_xlfn.DAYS(clean_data[[#This Row],[Ship Date]],clean_data[[#This Row],[Order Date]])</f>
        <v>23</v>
      </c>
      <c r="L894" s="9">
        <v>41792</v>
      </c>
      <c r="M894" s="4">
        <v>1699</v>
      </c>
      <c r="N894" s="13">
        <v>152.58000000000001</v>
      </c>
      <c r="O894" s="13">
        <v>97.44</v>
      </c>
      <c r="P894" s="13">
        <v>259233.42</v>
      </c>
      <c r="Q894" s="13">
        <v>165550.56</v>
      </c>
      <c r="R894" s="13">
        <v>93682.86</v>
      </c>
      <c r="S894" s="54"/>
      <c r="T894" s="54"/>
      <c r="Z894" s="1"/>
      <c r="AA894" s="1"/>
      <c r="XFB894"/>
      <c r="XFC894"/>
    </row>
    <row r="895" spans="2:27 16382:16383" ht="21" customHeight="1">
      <c r="B895" s="10" t="s">
        <v>40</v>
      </c>
      <c r="C895" s="10" t="s">
        <v>135</v>
      </c>
      <c r="D895" s="10" t="s">
        <v>25</v>
      </c>
      <c r="E895" s="10" t="s">
        <v>17</v>
      </c>
      <c r="F895" s="10" t="s">
        <v>232</v>
      </c>
      <c r="G895" s="11">
        <v>40842</v>
      </c>
      <c r="H895" s="12" t="s">
        <v>237</v>
      </c>
      <c r="I895" s="10">
        <v>2011</v>
      </c>
      <c r="J895" s="10">
        <v>895014369</v>
      </c>
      <c r="K895" s="10">
        <f>_xlfn.DAYS(clean_data[[#This Row],[Ship Date]],clean_data[[#This Row],[Order Date]])</f>
        <v>46</v>
      </c>
      <c r="L895" s="11">
        <v>40888</v>
      </c>
      <c r="M895" s="14">
        <v>3496</v>
      </c>
      <c r="N895" s="15">
        <v>47.45</v>
      </c>
      <c r="O895" s="15">
        <v>31.79</v>
      </c>
      <c r="P895" s="15">
        <v>165885.20000000001</v>
      </c>
      <c r="Q895" s="15">
        <v>111137.84</v>
      </c>
      <c r="R895" s="15">
        <v>54747.360000000001</v>
      </c>
      <c r="S895" s="54"/>
      <c r="T895" s="54"/>
      <c r="Z895" s="1"/>
      <c r="AA895" s="1"/>
      <c r="XFB895"/>
      <c r="XFC895"/>
    </row>
    <row r="896" spans="2:27 16382:16383" ht="21" customHeight="1">
      <c r="B896" s="1" t="s">
        <v>26</v>
      </c>
      <c r="C896" s="1" t="s">
        <v>146</v>
      </c>
      <c r="D896" s="1" t="s">
        <v>25</v>
      </c>
      <c r="E896" s="1" t="s">
        <v>17</v>
      </c>
      <c r="F896" s="1" t="s">
        <v>229</v>
      </c>
      <c r="G896" s="9">
        <v>41284</v>
      </c>
      <c r="H896" s="2" t="s">
        <v>240</v>
      </c>
      <c r="I896" s="1">
        <v>2013</v>
      </c>
      <c r="J896" s="1">
        <v>107425534</v>
      </c>
      <c r="K896" s="1">
        <f>_xlfn.DAYS(clean_data[[#This Row],[Ship Date]],clean_data[[#This Row],[Order Date]])</f>
        <v>11</v>
      </c>
      <c r="L896" s="9">
        <v>41295</v>
      </c>
      <c r="M896" s="4">
        <v>8458</v>
      </c>
      <c r="N896" s="13">
        <v>47.45</v>
      </c>
      <c r="O896" s="13">
        <v>31.79</v>
      </c>
      <c r="P896" s="13">
        <v>401332.1</v>
      </c>
      <c r="Q896" s="13">
        <v>268879.82</v>
      </c>
      <c r="R896" s="13">
        <v>132452.28</v>
      </c>
      <c r="S896" s="54"/>
      <c r="T896" s="54"/>
      <c r="Z896" s="1"/>
      <c r="AA896" s="1"/>
      <c r="XFB896"/>
      <c r="XFC896"/>
    </row>
    <row r="897" spans="2:27 16382:16383" ht="21" customHeight="1">
      <c r="B897" s="10" t="s">
        <v>40</v>
      </c>
      <c r="C897" s="10" t="s">
        <v>201</v>
      </c>
      <c r="D897" s="10" t="s">
        <v>45</v>
      </c>
      <c r="E897" s="10" t="s">
        <v>21</v>
      </c>
      <c r="F897" s="10" t="s">
        <v>227</v>
      </c>
      <c r="G897" s="11">
        <v>41685</v>
      </c>
      <c r="H897" s="12" t="s">
        <v>242</v>
      </c>
      <c r="I897" s="10">
        <v>2014</v>
      </c>
      <c r="J897" s="10">
        <v>498408782</v>
      </c>
      <c r="K897" s="10">
        <f>_xlfn.DAYS(clean_data[[#This Row],[Ship Date]],clean_data[[#This Row],[Order Date]])</f>
        <v>41</v>
      </c>
      <c r="L897" s="11">
        <v>41726</v>
      </c>
      <c r="M897" s="14">
        <v>9089</v>
      </c>
      <c r="N897" s="15">
        <v>437.2</v>
      </c>
      <c r="O897" s="15">
        <v>263.33</v>
      </c>
      <c r="P897" s="15">
        <v>3973710.8</v>
      </c>
      <c r="Q897" s="15">
        <v>2393406.37</v>
      </c>
      <c r="R897" s="15">
        <v>1580304.43</v>
      </c>
      <c r="S897" s="54"/>
      <c r="T897" s="54"/>
      <c r="Z897" s="1"/>
      <c r="AA897" s="1"/>
      <c r="XFB897"/>
      <c r="XFC897"/>
    </row>
    <row r="898" spans="2:27 16382:16383" ht="21" customHeight="1">
      <c r="B898" s="1" t="s">
        <v>40</v>
      </c>
      <c r="C898" s="1" t="s">
        <v>72</v>
      </c>
      <c r="D898" s="1" t="s">
        <v>45</v>
      </c>
      <c r="E898" s="1" t="s">
        <v>17</v>
      </c>
      <c r="F898" s="1" t="s">
        <v>227</v>
      </c>
      <c r="G898" s="9">
        <v>41026</v>
      </c>
      <c r="H898" s="2" t="s">
        <v>239</v>
      </c>
      <c r="I898" s="1">
        <v>2012</v>
      </c>
      <c r="J898" s="1">
        <v>813325440</v>
      </c>
      <c r="K898" s="1">
        <f>_xlfn.DAYS(clean_data[[#This Row],[Ship Date]],clean_data[[#This Row],[Order Date]])</f>
        <v>18</v>
      </c>
      <c r="L898" s="9">
        <v>41044</v>
      </c>
      <c r="M898" s="4">
        <v>9927</v>
      </c>
      <c r="N898" s="13">
        <v>437.2</v>
      </c>
      <c r="O898" s="13">
        <v>263.33</v>
      </c>
      <c r="P898" s="13">
        <v>4340084.4000000004</v>
      </c>
      <c r="Q898" s="13">
        <v>2614076.91</v>
      </c>
      <c r="R898" s="13">
        <v>1726007.49</v>
      </c>
      <c r="S898" s="54"/>
      <c r="T898" s="54"/>
      <c r="Z898" s="1"/>
      <c r="AA898" s="1"/>
      <c r="XFB898"/>
      <c r="XFC898"/>
    </row>
    <row r="899" spans="2:27 16382:16383" ht="21" customHeight="1">
      <c r="B899" s="10" t="s">
        <v>40</v>
      </c>
      <c r="C899" s="10" t="s">
        <v>131</v>
      </c>
      <c r="D899" s="10" t="s">
        <v>16</v>
      </c>
      <c r="E899" s="10" t="s">
        <v>21</v>
      </c>
      <c r="F899" s="10" t="s">
        <v>227</v>
      </c>
      <c r="G899" s="11">
        <v>42826</v>
      </c>
      <c r="H899" s="12" t="s">
        <v>239</v>
      </c>
      <c r="I899" s="10">
        <v>2017</v>
      </c>
      <c r="J899" s="10">
        <v>767849338</v>
      </c>
      <c r="K899" s="10">
        <f>_xlfn.DAYS(clean_data[[#This Row],[Ship Date]],clean_data[[#This Row],[Order Date]])</f>
        <v>16</v>
      </c>
      <c r="L899" s="11">
        <v>42842</v>
      </c>
      <c r="M899" s="14">
        <v>2537</v>
      </c>
      <c r="N899" s="15">
        <v>255.28</v>
      </c>
      <c r="O899" s="15">
        <v>159.41999999999999</v>
      </c>
      <c r="P899" s="15">
        <v>647645.36</v>
      </c>
      <c r="Q899" s="15">
        <v>404448.54</v>
      </c>
      <c r="R899" s="15">
        <v>243196.82</v>
      </c>
      <c r="S899" s="54"/>
      <c r="T899" s="54"/>
      <c r="Z899" s="1"/>
      <c r="AA899" s="1"/>
      <c r="XFB899"/>
      <c r="XFC899"/>
    </row>
    <row r="900" spans="2:27 16382:16383" ht="21" customHeight="1">
      <c r="B900" s="1" t="s">
        <v>31</v>
      </c>
      <c r="C900" s="1" t="s">
        <v>57</v>
      </c>
      <c r="D900" s="1" t="s">
        <v>59</v>
      </c>
      <c r="E900" s="1" t="s">
        <v>21</v>
      </c>
      <c r="F900" s="1" t="s">
        <v>232</v>
      </c>
      <c r="G900" s="9">
        <v>42692</v>
      </c>
      <c r="H900" s="2" t="s">
        <v>234</v>
      </c>
      <c r="I900" s="1">
        <v>2016</v>
      </c>
      <c r="J900" s="1">
        <v>597966802</v>
      </c>
      <c r="K900" s="1">
        <f>_xlfn.DAYS(clean_data[[#This Row],[Ship Date]],clean_data[[#This Row],[Order Date]])</f>
        <v>19</v>
      </c>
      <c r="L900" s="9">
        <v>42711</v>
      </c>
      <c r="M900" s="4">
        <v>520</v>
      </c>
      <c r="N900" s="13">
        <v>9.33</v>
      </c>
      <c r="O900" s="13">
        <v>6.92</v>
      </c>
      <c r="P900" s="13">
        <v>4851.6000000000004</v>
      </c>
      <c r="Q900" s="13">
        <v>3598.4</v>
      </c>
      <c r="R900" s="13">
        <v>1253.2</v>
      </c>
      <c r="S900" s="54"/>
      <c r="T900" s="54"/>
      <c r="Z900" s="1"/>
      <c r="AA900" s="1"/>
      <c r="XFB900"/>
      <c r="XFC900"/>
    </row>
    <row r="901" spans="2:27 16382:16383" ht="21" customHeight="1">
      <c r="B901" s="10" t="s">
        <v>31</v>
      </c>
      <c r="C901" s="10" t="s">
        <v>67</v>
      </c>
      <c r="D901" s="10" t="s">
        <v>33</v>
      </c>
      <c r="E901" s="10" t="s">
        <v>17</v>
      </c>
      <c r="F901" s="10" t="s">
        <v>229</v>
      </c>
      <c r="G901" s="11">
        <v>40773</v>
      </c>
      <c r="H901" s="12" t="s">
        <v>238</v>
      </c>
      <c r="I901" s="10">
        <v>2011</v>
      </c>
      <c r="J901" s="10">
        <v>609976661</v>
      </c>
      <c r="K901" s="10">
        <f>_xlfn.DAYS(clean_data[[#This Row],[Ship Date]],clean_data[[#This Row],[Order Date]])</f>
        <v>2</v>
      </c>
      <c r="L901" s="11">
        <v>40775</v>
      </c>
      <c r="M901" s="14">
        <v>4504</v>
      </c>
      <c r="N901" s="15">
        <v>81.73</v>
      </c>
      <c r="O901" s="15">
        <v>56.67</v>
      </c>
      <c r="P901" s="15">
        <v>368111.92</v>
      </c>
      <c r="Q901" s="15">
        <v>255241.68</v>
      </c>
      <c r="R901" s="15">
        <v>112870.24</v>
      </c>
      <c r="S901" s="54"/>
      <c r="T901" s="54"/>
      <c r="Z901" s="1"/>
      <c r="AA901" s="1"/>
      <c r="XFB901"/>
      <c r="XFC901"/>
    </row>
    <row r="902" spans="2:27 16382:16383" ht="21" customHeight="1">
      <c r="B902" s="1" t="s">
        <v>23</v>
      </c>
      <c r="C902" s="1" t="s">
        <v>116</v>
      </c>
      <c r="D902" s="1" t="s">
        <v>50</v>
      </c>
      <c r="E902" s="1" t="s">
        <v>17</v>
      </c>
      <c r="F902" s="1" t="s">
        <v>235</v>
      </c>
      <c r="G902" s="9">
        <v>40371</v>
      </c>
      <c r="H902" s="2" t="s">
        <v>230</v>
      </c>
      <c r="I902" s="1">
        <v>2010</v>
      </c>
      <c r="J902" s="1">
        <v>730490243</v>
      </c>
      <c r="K902" s="1">
        <f>_xlfn.DAYS(clean_data[[#This Row],[Ship Date]],clean_data[[#This Row],[Order Date]])</f>
        <v>2</v>
      </c>
      <c r="L902" s="9">
        <v>40373</v>
      </c>
      <c r="M902" s="4">
        <v>7151</v>
      </c>
      <c r="N902" s="13">
        <v>421.89</v>
      </c>
      <c r="O902" s="13">
        <v>364.69</v>
      </c>
      <c r="P902" s="13">
        <v>3016935.39</v>
      </c>
      <c r="Q902" s="13">
        <v>2607898.19</v>
      </c>
      <c r="R902" s="13">
        <v>409037.2</v>
      </c>
      <c r="S902" s="54"/>
      <c r="T902" s="54"/>
      <c r="Z902" s="1"/>
      <c r="AA902" s="1"/>
      <c r="XFB902"/>
      <c r="XFC902"/>
    </row>
    <row r="903" spans="2:27 16382:16383" ht="21" customHeight="1">
      <c r="B903" s="10" t="s">
        <v>31</v>
      </c>
      <c r="C903" s="10" t="s">
        <v>177</v>
      </c>
      <c r="D903" s="10" t="s">
        <v>33</v>
      </c>
      <c r="E903" s="10" t="s">
        <v>17</v>
      </c>
      <c r="F903" s="10" t="s">
        <v>235</v>
      </c>
      <c r="G903" s="11">
        <v>41028</v>
      </c>
      <c r="H903" s="12" t="s">
        <v>239</v>
      </c>
      <c r="I903" s="10">
        <v>2012</v>
      </c>
      <c r="J903" s="10">
        <v>956431376</v>
      </c>
      <c r="K903" s="10">
        <f>_xlfn.DAYS(clean_data[[#This Row],[Ship Date]],clean_data[[#This Row],[Order Date]])</f>
        <v>46</v>
      </c>
      <c r="L903" s="11">
        <v>41074</v>
      </c>
      <c r="M903" s="14">
        <v>8153</v>
      </c>
      <c r="N903" s="15">
        <v>81.73</v>
      </c>
      <c r="O903" s="15">
        <v>56.67</v>
      </c>
      <c r="P903" s="15">
        <v>666344.68999999994</v>
      </c>
      <c r="Q903" s="15">
        <v>462030.51</v>
      </c>
      <c r="R903" s="15">
        <v>204314.18</v>
      </c>
      <c r="S903" s="54"/>
      <c r="T903" s="54"/>
      <c r="Z903" s="1"/>
      <c r="AA903" s="1"/>
      <c r="XFB903"/>
      <c r="XFC903"/>
    </row>
    <row r="904" spans="2:27 16382:16383" ht="21" customHeight="1">
      <c r="B904" s="1" t="s">
        <v>23</v>
      </c>
      <c r="C904" s="1" t="s">
        <v>112</v>
      </c>
      <c r="D904" s="1" t="s">
        <v>28</v>
      </c>
      <c r="E904" s="1" t="s">
        <v>17</v>
      </c>
      <c r="F904" s="1" t="s">
        <v>232</v>
      </c>
      <c r="G904" s="9">
        <v>42675</v>
      </c>
      <c r="H904" s="2" t="s">
        <v>234</v>
      </c>
      <c r="I904" s="1">
        <v>2016</v>
      </c>
      <c r="J904" s="1">
        <v>905036389</v>
      </c>
      <c r="K904" s="1">
        <f>_xlfn.DAYS(clean_data[[#This Row],[Ship Date]],clean_data[[#This Row],[Order Date]])</f>
        <v>19</v>
      </c>
      <c r="L904" s="9">
        <v>42694</v>
      </c>
      <c r="M904" s="4">
        <v>9234</v>
      </c>
      <c r="N904" s="13">
        <v>205.7</v>
      </c>
      <c r="O904" s="13">
        <v>117.11</v>
      </c>
      <c r="P904" s="13">
        <v>1899433.8</v>
      </c>
      <c r="Q904" s="13">
        <v>1081393.74</v>
      </c>
      <c r="R904" s="13">
        <v>818040.06</v>
      </c>
      <c r="S904" s="54"/>
      <c r="T904" s="54"/>
      <c r="Z904" s="1"/>
      <c r="AA904" s="1"/>
      <c r="XFB904"/>
      <c r="XFC904"/>
    </row>
    <row r="905" spans="2:27 16382:16383" ht="21" customHeight="1">
      <c r="B905" s="10" t="s">
        <v>34</v>
      </c>
      <c r="C905" s="10" t="s">
        <v>35</v>
      </c>
      <c r="D905" s="10" t="s">
        <v>50</v>
      </c>
      <c r="E905" s="10" t="s">
        <v>21</v>
      </c>
      <c r="F905" s="10" t="s">
        <v>235</v>
      </c>
      <c r="G905" s="11">
        <v>41483</v>
      </c>
      <c r="H905" s="12" t="s">
        <v>230</v>
      </c>
      <c r="I905" s="10">
        <v>2013</v>
      </c>
      <c r="J905" s="10">
        <v>263854110</v>
      </c>
      <c r="K905" s="10">
        <f>_xlfn.DAYS(clean_data[[#This Row],[Ship Date]],clean_data[[#This Row],[Order Date]])</f>
        <v>2</v>
      </c>
      <c r="L905" s="11">
        <v>41485</v>
      </c>
      <c r="M905" s="14">
        <v>9149</v>
      </c>
      <c r="N905" s="15">
        <v>421.89</v>
      </c>
      <c r="O905" s="15">
        <v>364.69</v>
      </c>
      <c r="P905" s="15">
        <v>3859871.61</v>
      </c>
      <c r="Q905" s="15">
        <v>3336548.81</v>
      </c>
      <c r="R905" s="15">
        <v>523322.8</v>
      </c>
      <c r="S905" s="54"/>
      <c r="T905" s="54"/>
      <c r="Z905" s="1"/>
      <c r="AA905" s="1"/>
      <c r="XFB905"/>
      <c r="XFC905"/>
    </row>
    <row r="906" spans="2:27 16382:16383" ht="21" customHeight="1">
      <c r="B906" s="1" t="s">
        <v>14</v>
      </c>
      <c r="C906" s="1" t="s">
        <v>174</v>
      </c>
      <c r="D906" s="1" t="s">
        <v>16</v>
      </c>
      <c r="E906" s="1" t="s">
        <v>17</v>
      </c>
      <c r="F906" s="1" t="s">
        <v>229</v>
      </c>
      <c r="G906" s="9">
        <v>42310</v>
      </c>
      <c r="H906" s="2" t="s">
        <v>234</v>
      </c>
      <c r="I906" s="1">
        <v>2015</v>
      </c>
      <c r="J906" s="1">
        <v>140745866</v>
      </c>
      <c r="K906" s="1">
        <f>_xlfn.DAYS(clean_data[[#This Row],[Ship Date]],clean_data[[#This Row],[Order Date]])</f>
        <v>34</v>
      </c>
      <c r="L906" s="9">
        <v>42344</v>
      </c>
      <c r="M906" s="4">
        <v>8684</v>
      </c>
      <c r="N906" s="13">
        <v>255.28</v>
      </c>
      <c r="O906" s="13">
        <v>159.41999999999999</v>
      </c>
      <c r="P906" s="13">
        <v>2216851.52</v>
      </c>
      <c r="Q906" s="13">
        <v>1384403.28</v>
      </c>
      <c r="R906" s="13">
        <v>832448.24</v>
      </c>
      <c r="S906" s="54"/>
      <c r="T906" s="54"/>
      <c r="Z906" s="1"/>
      <c r="AA906" s="1"/>
      <c r="XFB906"/>
      <c r="XFC906"/>
    </row>
    <row r="907" spans="2:27 16382:16383" ht="21" customHeight="1">
      <c r="B907" s="10" t="s">
        <v>40</v>
      </c>
      <c r="C907" s="10" t="s">
        <v>127</v>
      </c>
      <c r="D907" s="10" t="s">
        <v>36</v>
      </c>
      <c r="E907" s="10" t="s">
        <v>17</v>
      </c>
      <c r="F907" s="10" t="s">
        <v>229</v>
      </c>
      <c r="G907" s="11">
        <v>40722</v>
      </c>
      <c r="H907" s="12" t="s">
        <v>241</v>
      </c>
      <c r="I907" s="10">
        <v>2011</v>
      </c>
      <c r="J907" s="10">
        <v>813885486</v>
      </c>
      <c r="K907" s="10">
        <f>_xlfn.DAYS(clean_data[[#This Row],[Ship Date]],clean_data[[#This Row],[Order Date]])</f>
        <v>43</v>
      </c>
      <c r="L907" s="11">
        <v>40765</v>
      </c>
      <c r="M907" s="14">
        <v>5656</v>
      </c>
      <c r="N907" s="15">
        <v>109.28</v>
      </c>
      <c r="O907" s="15">
        <v>35.840000000000003</v>
      </c>
      <c r="P907" s="15">
        <v>618087.68000000005</v>
      </c>
      <c r="Q907" s="15">
        <v>202711.04000000001</v>
      </c>
      <c r="R907" s="15">
        <v>415376.64000000001</v>
      </c>
      <c r="S907" s="54"/>
      <c r="T907" s="54"/>
      <c r="Z907" s="1"/>
      <c r="AA907" s="1"/>
      <c r="XFB907"/>
      <c r="XFC907"/>
    </row>
    <row r="908" spans="2:27 16382:16383" ht="21" customHeight="1">
      <c r="B908" s="1" t="s">
        <v>23</v>
      </c>
      <c r="C908" s="1" t="s">
        <v>63</v>
      </c>
      <c r="D908" s="1" t="s">
        <v>36</v>
      </c>
      <c r="E908" s="1" t="s">
        <v>17</v>
      </c>
      <c r="F908" s="1" t="s">
        <v>229</v>
      </c>
      <c r="G908" s="9">
        <v>40972</v>
      </c>
      <c r="H908" s="2" t="s">
        <v>236</v>
      </c>
      <c r="I908" s="1">
        <v>2012</v>
      </c>
      <c r="J908" s="1">
        <v>381759297</v>
      </c>
      <c r="K908" s="1">
        <f>_xlfn.DAYS(clean_data[[#This Row],[Ship Date]],clean_data[[#This Row],[Order Date]])</f>
        <v>21</v>
      </c>
      <c r="L908" s="9">
        <v>40993</v>
      </c>
      <c r="M908" s="4">
        <v>9914</v>
      </c>
      <c r="N908" s="13">
        <v>109.28</v>
      </c>
      <c r="O908" s="13">
        <v>35.840000000000003</v>
      </c>
      <c r="P908" s="13">
        <v>1083401.92</v>
      </c>
      <c r="Q908" s="13">
        <v>355317.76000000001</v>
      </c>
      <c r="R908" s="13">
        <v>728084.16</v>
      </c>
      <c r="S908" s="54"/>
      <c r="T908" s="54"/>
      <c r="Z908" s="1"/>
      <c r="AA908" s="1"/>
      <c r="XFB908"/>
      <c r="XFC908"/>
    </row>
    <row r="909" spans="2:27 16382:16383" ht="21" customHeight="1">
      <c r="B909" s="10" t="s">
        <v>23</v>
      </c>
      <c r="C909" s="10" t="s">
        <v>207</v>
      </c>
      <c r="D909" s="10" t="s">
        <v>45</v>
      </c>
      <c r="E909" s="10" t="s">
        <v>21</v>
      </c>
      <c r="F909" s="10" t="s">
        <v>227</v>
      </c>
      <c r="G909" s="11">
        <v>40788</v>
      </c>
      <c r="H909" s="12" t="s">
        <v>231</v>
      </c>
      <c r="I909" s="10">
        <v>2011</v>
      </c>
      <c r="J909" s="10">
        <v>613166129</v>
      </c>
      <c r="K909" s="10">
        <f>_xlfn.DAYS(clean_data[[#This Row],[Ship Date]],clean_data[[#This Row],[Order Date]])</f>
        <v>49</v>
      </c>
      <c r="L909" s="11">
        <v>40837</v>
      </c>
      <c r="M909" s="14">
        <v>8338</v>
      </c>
      <c r="N909" s="15">
        <v>437.2</v>
      </c>
      <c r="O909" s="15">
        <v>263.33</v>
      </c>
      <c r="P909" s="15">
        <v>3645373.6</v>
      </c>
      <c r="Q909" s="15">
        <v>2195645.54</v>
      </c>
      <c r="R909" s="15">
        <v>1449728.06</v>
      </c>
      <c r="S909" s="54"/>
      <c r="T909" s="54"/>
      <c r="Z909" s="1"/>
      <c r="AA909" s="1"/>
      <c r="XFB909"/>
      <c r="XFC909"/>
    </row>
    <row r="910" spans="2:27 16382:16383" ht="21" customHeight="1">
      <c r="B910" s="1" t="s">
        <v>40</v>
      </c>
      <c r="C910" s="1" t="s">
        <v>165</v>
      </c>
      <c r="D910" s="1" t="s">
        <v>20</v>
      </c>
      <c r="E910" s="1" t="s">
        <v>21</v>
      </c>
      <c r="F910" s="1" t="s">
        <v>235</v>
      </c>
      <c r="G910" s="9">
        <v>41051</v>
      </c>
      <c r="H910" s="2" t="s">
        <v>233</v>
      </c>
      <c r="I910" s="1">
        <v>2012</v>
      </c>
      <c r="J910" s="1">
        <v>197217309</v>
      </c>
      <c r="K910" s="1">
        <f>_xlfn.DAYS(clean_data[[#This Row],[Ship Date]],clean_data[[#This Row],[Order Date]])</f>
        <v>20</v>
      </c>
      <c r="L910" s="9">
        <v>41071</v>
      </c>
      <c r="M910" s="4">
        <v>9839</v>
      </c>
      <c r="N910" s="13">
        <v>152.58000000000001</v>
      </c>
      <c r="O910" s="13">
        <v>97.44</v>
      </c>
      <c r="P910" s="13">
        <v>1501234.62</v>
      </c>
      <c r="Q910" s="13">
        <v>958712.16</v>
      </c>
      <c r="R910" s="13">
        <v>542522.46</v>
      </c>
      <c r="S910" s="54"/>
      <c r="T910" s="54"/>
      <c r="Z910" s="1"/>
      <c r="AA910" s="1"/>
      <c r="XFB910"/>
      <c r="XFC910"/>
    </row>
    <row r="911" spans="2:27 16382:16383" ht="21" customHeight="1">
      <c r="B911" s="10" t="s">
        <v>14</v>
      </c>
      <c r="C911" s="10" t="s">
        <v>161</v>
      </c>
      <c r="D911" s="10" t="s">
        <v>36</v>
      </c>
      <c r="E911" s="10" t="s">
        <v>21</v>
      </c>
      <c r="F911" s="10" t="s">
        <v>227</v>
      </c>
      <c r="G911" s="11">
        <v>41648</v>
      </c>
      <c r="H911" s="12" t="s">
        <v>240</v>
      </c>
      <c r="I911" s="10">
        <v>2014</v>
      </c>
      <c r="J911" s="10">
        <v>593336665</v>
      </c>
      <c r="K911" s="10">
        <f>_xlfn.DAYS(clean_data[[#This Row],[Ship Date]],clean_data[[#This Row],[Order Date]])</f>
        <v>15</v>
      </c>
      <c r="L911" s="11">
        <v>41663</v>
      </c>
      <c r="M911" s="14">
        <v>359</v>
      </c>
      <c r="N911" s="15">
        <v>109.28</v>
      </c>
      <c r="O911" s="15">
        <v>35.840000000000003</v>
      </c>
      <c r="P911" s="15">
        <v>39231.519999999997</v>
      </c>
      <c r="Q911" s="15">
        <v>12866.56</v>
      </c>
      <c r="R911" s="15">
        <v>26364.959999999999</v>
      </c>
      <c r="S911" s="54"/>
      <c r="T911" s="54"/>
      <c r="Z911" s="1"/>
      <c r="AA911" s="1"/>
      <c r="XFB911"/>
      <c r="XFC911"/>
    </row>
    <row r="912" spans="2:27 16382:16383" ht="21" customHeight="1">
      <c r="B912" s="1" t="s">
        <v>23</v>
      </c>
      <c r="C912" s="1" t="s">
        <v>103</v>
      </c>
      <c r="D912" s="1" t="s">
        <v>43</v>
      </c>
      <c r="E912" s="1" t="s">
        <v>21</v>
      </c>
      <c r="F912" s="1" t="s">
        <v>227</v>
      </c>
      <c r="G912" s="9">
        <v>42858</v>
      </c>
      <c r="H912" s="2" t="s">
        <v>233</v>
      </c>
      <c r="I912" s="1">
        <v>2017</v>
      </c>
      <c r="J912" s="1">
        <v>181260526</v>
      </c>
      <c r="K912" s="1">
        <f>_xlfn.DAYS(clean_data[[#This Row],[Ship Date]],clean_data[[#This Row],[Order Date]])</f>
        <v>31</v>
      </c>
      <c r="L912" s="9">
        <v>42889</v>
      </c>
      <c r="M912" s="4">
        <v>7872</v>
      </c>
      <c r="N912" s="13">
        <v>651.21</v>
      </c>
      <c r="O912" s="13">
        <v>524.96</v>
      </c>
      <c r="P912" s="13">
        <v>5126325.12</v>
      </c>
      <c r="Q912" s="13">
        <v>4132485.1200000001</v>
      </c>
      <c r="R912" s="13">
        <v>993840</v>
      </c>
      <c r="S912" s="54"/>
      <c r="T912" s="54"/>
      <c r="Z912" s="1"/>
      <c r="AA912" s="1"/>
      <c r="XFB912"/>
      <c r="XFC912"/>
    </row>
    <row r="913" spans="2:27 16382:16383" ht="21" customHeight="1">
      <c r="B913" s="10" t="s">
        <v>40</v>
      </c>
      <c r="C913" s="10" t="s">
        <v>153</v>
      </c>
      <c r="D913" s="10" t="s">
        <v>20</v>
      </c>
      <c r="E913" s="10" t="s">
        <v>17</v>
      </c>
      <c r="F913" s="10" t="s">
        <v>232</v>
      </c>
      <c r="G913" s="11">
        <v>41196</v>
      </c>
      <c r="H913" s="12" t="s">
        <v>237</v>
      </c>
      <c r="I913" s="10">
        <v>2012</v>
      </c>
      <c r="J913" s="10">
        <v>111037719</v>
      </c>
      <c r="K913" s="10">
        <f>_xlfn.DAYS(clean_data[[#This Row],[Ship Date]],clean_data[[#This Row],[Order Date]])</f>
        <v>50</v>
      </c>
      <c r="L913" s="11">
        <v>41246</v>
      </c>
      <c r="M913" s="14">
        <v>7383</v>
      </c>
      <c r="N913" s="15">
        <v>152.58000000000001</v>
      </c>
      <c r="O913" s="15">
        <v>97.44</v>
      </c>
      <c r="P913" s="15">
        <v>1126498.1399999999</v>
      </c>
      <c r="Q913" s="15">
        <v>719399.52</v>
      </c>
      <c r="R913" s="15">
        <v>407098.62</v>
      </c>
      <c r="S913" s="54"/>
      <c r="T913" s="54"/>
      <c r="Z913" s="1"/>
      <c r="AA913" s="1"/>
      <c r="XFB913"/>
      <c r="XFC913"/>
    </row>
    <row r="914" spans="2:27 16382:16383" ht="21" customHeight="1">
      <c r="B914" s="1" t="s">
        <v>26</v>
      </c>
      <c r="C914" s="1" t="s">
        <v>183</v>
      </c>
      <c r="D914" s="1" t="s">
        <v>43</v>
      </c>
      <c r="E914" s="1" t="s">
        <v>17</v>
      </c>
      <c r="F914" s="1" t="s">
        <v>227</v>
      </c>
      <c r="G914" s="9">
        <v>41867</v>
      </c>
      <c r="H914" s="2" t="s">
        <v>238</v>
      </c>
      <c r="I914" s="1">
        <v>2014</v>
      </c>
      <c r="J914" s="1">
        <v>253029572</v>
      </c>
      <c r="K914" s="1">
        <f>_xlfn.DAYS(clean_data[[#This Row],[Ship Date]],clean_data[[#This Row],[Order Date]])</f>
        <v>18</v>
      </c>
      <c r="L914" s="9">
        <v>41885</v>
      </c>
      <c r="M914" s="4">
        <v>5928</v>
      </c>
      <c r="N914" s="13">
        <v>651.21</v>
      </c>
      <c r="O914" s="13">
        <v>524.96</v>
      </c>
      <c r="P914" s="13">
        <v>3860372.88</v>
      </c>
      <c r="Q914" s="13">
        <v>3111962.88</v>
      </c>
      <c r="R914" s="13">
        <v>748410</v>
      </c>
      <c r="S914" s="54"/>
      <c r="T914" s="54"/>
      <c r="Z914" s="1"/>
      <c r="AA914" s="1"/>
      <c r="XFB914"/>
      <c r="XFC914"/>
    </row>
    <row r="915" spans="2:27 16382:16383" ht="21" customHeight="1">
      <c r="B915" s="10" t="s">
        <v>31</v>
      </c>
      <c r="C915" s="10" t="s">
        <v>57</v>
      </c>
      <c r="D915" s="10" t="s">
        <v>36</v>
      </c>
      <c r="E915" s="10" t="s">
        <v>21</v>
      </c>
      <c r="F915" s="10" t="s">
        <v>235</v>
      </c>
      <c r="G915" s="11">
        <v>40782</v>
      </c>
      <c r="H915" s="12" t="s">
        <v>238</v>
      </c>
      <c r="I915" s="10">
        <v>2011</v>
      </c>
      <c r="J915" s="10">
        <v>547909915</v>
      </c>
      <c r="K915" s="10">
        <f>_xlfn.DAYS(clean_data[[#This Row],[Ship Date]],clean_data[[#This Row],[Order Date]])</f>
        <v>21</v>
      </c>
      <c r="L915" s="11">
        <v>40803</v>
      </c>
      <c r="M915" s="14">
        <v>7574</v>
      </c>
      <c r="N915" s="15">
        <v>109.28</v>
      </c>
      <c r="O915" s="15">
        <v>35.840000000000003</v>
      </c>
      <c r="P915" s="15">
        <v>827686.72</v>
      </c>
      <c r="Q915" s="15">
        <v>271452.15999999997</v>
      </c>
      <c r="R915" s="15">
        <v>556234.56000000006</v>
      </c>
      <c r="S915" s="54"/>
      <c r="T915" s="54"/>
      <c r="Z915" s="1"/>
      <c r="AA915" s="1"/>
      <c r="XFB915"/>
      <c r="XFC915"/>
    </row>
    <row r="916" spans="2:27 16382:16383" ht="21" customHeight="1">
      <c r="B916" s="1" t="s">
        <v>26</v>
      </c>
      <c r="C916" s="1" t="s">
        <v>104</v>
      </c>
      <c r="D916" s="1" t="s">
        <v>71</v>
      </c>
      <c r="E916" s="1" t="s">
        <v>17</v>
      </c>
      <c r="F916" s="1" t="s">
        <v>227</v>
      </c>
      <c r="G916" s="9">
        <v>42540</v>
      </c>
      <c r="H916" s="2" t="s">
        <v>241</v>
      </c>
      <c r="I916" s="1">
        <v>2016</v>
      </c>
      <c r="J916" s="1">
        <v>556665074</v>
      </c>
      <c r="K916" s="1">
        <f>_xlfn.DAYS(clean_data[[#This Row],[Ship Date]],clean_data[[#This Row],[Order Date]])</f>
        <v>7</v>
      </c>
      <c r="L916" s="9">
        <v>42547</v>
      </c>
      <c r="M916" s="4">
        <v>8421</v>
      </c>
      <c r="N916" s="13">
        <v>154.06</v>
      </c>
      <c r="O916" s="13">
        <v>90.93</v>
      </c>
      <c r="P916" s="13">
        <v>1297339.26</v>
      </c>
      <c r="Q916" s="13">
        <v>765721.53</v>
      </c>
      <c r="R916" s="13">
        <v>531617.73</v>
      </c>
      <c r="S916" s="54"/>
      <c r="T916" s="54"/>
      <c r="Z916" s="1"/>
      <c r="AA916" s="1"/>
      <c r="XFB916"/>
      <c r="XFC916"/>
    </row>
    <row r="917" spans="2:27 16382:16383" ht="21" customHeight="1">
      <c r="B917" s="10" t="s">
        <v>14</v>
      </c>
      <c r="C917" s="10" t="s">
        <v>185</v>
      </c>
      <c r="D917" s="10" t="s">
        <v>79</v>
      </c>
      <c r="E917" s="10" t="s">
        <v>21</v>
      </c>
      <c r="F917" s="10" t="s">
        <v>232</v>
      </c>
      <c r="G917" s="11">
        <v>42448</v>
      </c>
      <c r="H917" s="12" t="s">
        <v>236</v>
      </c>
      <c r="I917" s="10">
        <v>2016</v>
      </c>
      <c r="J917" s="10">
        <v>810593879</v>
      </c>
      <c r="K917" s="10">
        <f>_xlfn.DAYS(clean_data[[#This Row],[Ship Date]],clean_data[[#This Row],[Order Date]])</f>
        <v>13</v>
      </c>
      <c r="L917" s="11">
        <v>42461</v>
      </c>
      <c r="M917" s="14">
        <v>1597</v>
      </c>
      <c r="N917" s="15">
        <v>668.27</v>
      </c>
      <c r="O917" s="15">
        <v>502.54</v>
      </c>
      <c r="P917" s="15">
        <v>1067227.19</v>
      </c>
      <c r="Q917" s="15">
        <v>802556.38</v>
      </c>
      <c r="R917" s="15">
        <v>264670.81</v>
      </c>
      <c r="S917" s="54"/>
      <c r="T917" s="54"/>
      <c r="Z917" s="1"/>
      <c r="AA917" s="1"/>
      <c r="XFB917"/>
      <c r="XFC917"/>
    </row>
    <row r="918" spans="2:27 16382:16383" ht="21" customHeight="1">
      <c r="B918" s="1" t="s">
        <v>31</v>
      </c>
      <c r="C918" s="1" t="s">
        <v>44</v>
      </c>
      <c r="D918" s="1" t="s">
        <v>36</v>
      </c>
      <c r="E918" s="1" t="s">
        <v>21</v>
      </c>
      <c r="F918" s="1" t="s">
        <v>232</v>
      </c>
      <c r="G918" s="9">
        <v>41733</v>
      </c>
      <c r="H918" s="2" t="s">
        <v>239</v>
      </c>
      <c r="I918" s="1">
        <v>2014</v>
      </c>
      <c r="J918" s="1">
        <v>561307656</v>
      </c>
      <c r="K918" s="1">
        <f>_xlfn.DAYS(clean_data[[#This Row],[Ship Date]],clean_data[[#This Row],[Order Date]])</f>
        <v>38</v>
      </c>
      <c r="L918" s="9">
        <v>41771</v>
      </c>
      <c r="M918" s="4">
        <v>2264</v>
      </c>
      <c r="N918" s="13">
        <v>109.28</v>
      </c>
      <c r="O918" s="13">
        <v>35.840000000000003</v>
      </c>
      <c r="P918" s="13">
        <v>247409.92000000001</v>
      </c>
      <c r="Q918" s="13">
        <v>81141.759999999995</v>
      </c>
      <c r="R918" s="13">
        <v>166268.16</v>
      </c>
      <c r="S918" s="54"/>
      <c r="T918" s="54"/>
      <c r="Z918" s="1"/>
      <c r="AA918" s="1"/>
      <c r="XFB918"/>
      <c r="XFC918"/>
    </row>
    <row r="919" spans="2:27 16382:16383" ht="21" customHeight="1">
      <c r="B919" s="10" t="s">
        <v>34</v>
      </c>
      <c r="C919" s="10" t="s">
        <v>215</v>
      </c>
      <c r="D919" s="10" t="s">
        <v>45</v>
      </c>
      <c r="E919" s="10" t="s">
        <v>21</v>
      </c>
      <c r="F919" s="10" t="s">
        <v>232</v>
      </c>
      <c r="G919" s="11">
        <v>40629</v>
      </c>
      <c r="H919" s="12" t="s">
        <v>236</v>
      </c>
      <c r="I919" s="10">
        <v>2011</v>
      </c>
      <c r="J919" s="10">
        <v>930730235</v>
      </c>
      <c r="K919" s="10">
        <f>_xlfn.DAYS(clean_data[[#This Row],[Ship Date]],clean_data[[#This Row],[Order Date]])</f>
        <v>19</v>
      </c>
      <c r="L919" s="11">
        <v>40648</v>
      </c>
      <c r="M919" s="14">
        <v>2614</v>
      </c>
      <c r="N919" s="15">
        <v>437.2</v>
      </c>
      <c r="O919" s="15">
        <v>263.33</v>
      </c>
      <c r="P919" s="15">
        <v>1142840.8</v>
      </c>
      <c r="Q919" s="15">
        <v>688344.62</v>
      </c>
      <c r="R919" s="15">
        <v>454496.18</v>
      </c>
      <c r="S919" s="54"/>
      <c r="T919" s="54"/>
      <c r="Z919" s="1"/>
      <c r="AA919" s="1"/>
      <c r="XFB919"/>
      <c r="XFC919"/>
    </row>
    <row r="920" spans="2:27 16382:16383" ht="21" customHeight="1">
      <c r="B920" s="1" t="s">
        <v>14</v>
      </c>
      <c r="C920" s="1" t="s">
        <v>111</v>
      </c>
      <c r="D920" s="1" t="s">
        <v>36</v>
      </c>
      <c r="E920" s="1" t="s">
        <v>17</v>
      </c>
      <c r="F920" s="1" t="s">
        <v>232</v>
      </c>
      <c r="G920" s="9">
        <v>42525</v>
      </c>
      <c r="H920" s="2" t="s">
        <v>241</v>
      </c>
      <c r="I920" s="1">
        <v>2016</v>
      </c>
      <c r="J920" s="1">
        <v>861097943</v>
      </c>
      <c r="K920" s="1">
        <f>_xlfn.DAYS(clean_data[[#This Row],[Ship Date]],clean_data[[#This Row],[Order Date]])</f>
        <v>8</v>
      </c>
      <c r="L920" s="9">
        <v>42533</v>
      </c>
      <c r="M920" s="4">
        <v>6872</v>
      </c>
      <c r="N920" s="13">
        <v>109.28</v>
      </c>
      <c r="O920" s="13">
        <v>35.840000000000003</v>
      </c>
      <c r="P920" s="13">
        <v>750972.16</v>
      </c>
      <c r="Q920" s="13">
        <v>246292.48000000001</v>
      </c>
      <c r="R920" s="13">
        <v>504679.67999999999</v>
      </c>
      <c r="S920" s="54"/>
      <c r="T920" s="54"/>
      <c r="Z920" s="1"/>
      <c r="AA920" s="1"/>
      <c r="XFB920"/>
      <c r="XFC920"/>
    </row>
    <row r="921" spans="2:27 16382:16383" ht="21" customHeight="1">
      <c r="B921" s="10" t="s">
        <v>23</v>
      </c>
      <c r="C921" s="10" t="s">
        <v>218</v>
      </c>
      <c r="D921" s="10" t="s">
        <v>20</v>
      </c>
      <c r="E921" s="10" t="s">
        <v>17</v>
      </c>
      <c r="F921" s="10" t="s">
        <v>229</v>
      </c>
      <c r="G921" s="11">
        <v>41518</v>
      </c>
      <c r="H921" s="12" t="s">
        <v>231</v>
      </c>
      <c r="I921" s="10">
        <v>2013</v>
      </c>
      <c r="J921" s="10">
        <v>264959609</v>
      </c>
      <c r="K921" s="10">
        <f>_xlfn.DAYS(clean_data[[#This Row],[Ship Date]],clean_data[[#This Row],[Order Date]])</f>
        <v>47</v>
      </c>
      <c r="L921" s="11">
        <v>41565</v>
      </c>
      <c r="M921" s="14">
        <v>6291</v>
      </c>
      <c r="N921" s="15">
        <v>152.58000000000001</v>
      </c>
      <c r="O921" s="15">
        <v>97.44</v>
      </c>
      <c r="P921" s="15">
        <v>959880.78</v>
      </c>
      <c r="Q921" s="15">
        <v>612995.04</v>
      </c>
      <c r="R921" s="15">
        <v>346885.74</v>
      </c>
      <c r="S921" s="54"/>
      <c r="T921" s="54"/>
      <c r="Z921" s="1"/>
      <c r="AA921" s="1"/>
      <c r="XFB921"/>
      <c r="XFC921"/>
    </row>
    <row r="922" spans="2:27 16382:16383" ht="21" customHeight="1">
      <c r="B922" s="1" t="s">
        <v>23</v>
      </c>
      <c r="C922" s="1" t="s">
        <v>120</v>
      </c>
      <c r="D922" s="1" t="s">
        <v>59</v>
      </c>
      <c r="E922" s="1" t="s">
        <v>17</v>
      </c>
      <c r="F922" s="1" t="s">
        <v>232</v>
      </c>
      <c r="G922" s="9">
        <v>40390</v>
      </c>
      <c r="H922" s="2" t="s">
        <v>230</v>
      </c>
      <c r="I922" s="1">
        <v>2010</v>
      </c>
      <c r="J922" s="1">
        <v>475176560</v>
      </c>
      <c r="K922" s="1">
        <f>_xlfn.DAYS(clean_data[[#This Row],[Ship Date]],clean_data[[#This Row],[Order Date]])</f>
        <v>35</v>
      </c>
      <c r="L922" s="9">
        <v>40425</v>
      </c>
      <c r="M922" s="4">
        <v>4159</v>
      </c>
      <c r="N922" s="13">
        <v>9.33</v>
      </c>
      <c r="O922" s="13">
        <v>6.92</v>
      </c>
      <c r="P922" s="13">
        <v>38803.47</v>
      </c>
      <c r="Q922" s="13">
        <v>28780.28</v>
      </c>
      <c r="R922" s="13">
        <v>10023.19</v>
      </c>
      <c r="S922" s="54"/>
      <c r="T922" s="54"/>
      <c r="Z922" s="1"/>
      <c r="AA922" s="1"/>
      <c r="XFB922"/>
      <c r="XFC922"/>
    </row>
    <row r="923" spans="2:27 16382:16383" ht="21" customHeight="1">
      <c r="B923" s="10" t="s">
        <v>23</v>
      </c>
      <c r="C923" s="10" t="s">
        <v>132</v>
      </c>
      <c r="D923" s="10" t="s">
        <v>16</v>
      </c>
      <c r="E923" s="10" t="s">
        <v>21</v>
      </c>
      <c r="F923" s="10" t="s">
        <v>235</v>
      </c>
      <c r="G923" s="11">
        <v>40931</v>
      </c>
      <c r="H923" s="12" t="s">
        <v>240</v>
      </c>
      <c r="I923" s="10">
        <v>2012</v>
      </c>
      <c r="J923" s="10">
        <v>194922626</v>
      </c>
      <c r="K923" s="10">
        <f>_xlfn.DAYS(clean_data[[#This Row],[Ship Date]],clean_data[[#This Row],[Order Date]])</f>
        <v>15</v>
      </c>
      <c r="L923" s="11">
        <v>40946</v>
      </c>
      <c r="M923" s="14">
        <v>791</v>
      </c>
      <c r="N923" s="15">
        <v>255.28</v>
      </c>
      <c r="O923" s="15">
        <v>159.41999999999999</v>
      </c>
      <c r="P923" s="15">
        <v>201926.48</v>
      </c>
      <c r="Q923" s="15">
        <v>126101.22</v>
      </c>
      <c r="R923" s="15">
        <v>75825.259999999995</v>
      </c>
      <c r="S923" s="54"/>
      <c r="T923" s="54"/>
      <c r="Z923" s="1"/>
      <c r="AA923" s="1"/>
      <c r="XFB923"/>
      <c r="XFC923"/>
    </row>
    <row r="924" spans="2:27 16382:16383" ht="21" customHeight="1">
      <c r="B924" s="1" t="s">
        <v>23</v>
      </c>
      <c r="C924" s="1" t="s">
        <v>168</v>
      </c>
      <c r="D924" s="1" t="s">
        <v>20</v>
      </c>
      <c r="E924" s="1" t="s">
        <v>21</v>
      </c>
      <c r="F924" s="1" t="s">
        <v>227</v>
      </c>
      <c r="G924" s="9">
        <v>42554</v>
      </c>
      <c r="H924" s="2" t="s">
        <v>230</v>
      </c>
      <c r="I924" s="1">
        <v>2016</v>
      </c>
      <c r="J924" s="1">
        <v>447684133</v>
      </c>
      <c r="K924" s="1">
        <f>_xlfn.DAYS(clean_data[[#This Row],[Ship Date]],clean_data[[#This Row],[Order Date]])</f>
        <v>42</v>
      </c>
      <c r="L924" s="9">
        <v>42596</v>
      </c>
      <c r="M924" s="4">
        <v>8538</v>
      </c>
      <c r="N924" s="13">
        <v>152.58000000000001</v>
      </c>
      <c r="O924" s="13">
        <v>97.44</v>
      </c>
      <c r="P924" s="13">
        <v>1302728.04</v>
      </c>
      <c r="Q924" s="13">
        <v>831942.72</v>
      </c>
      <c r="R924" s="13">
        <v>470785.32</v>
      </c>
      <c r="S924" s="54"/>
      <c r="T924" s="54"/>
      <c r="Z924" s="1"/>
      <c r="AA924" s="1"/>
      <c r="XFB924"/>
      <c r="XFC924"/>
    </row>
    <row r="925" spans="2:27 16382:16383" ht="21" customHeight="1">
      <c r="B925" s="10" t="s">
        <v>23</v>
      </c>
      <c r="C925" s="10" t="s">
        <v>116</v>
      </c>
      <c r="D925" s="10" t="s">
        <v>33</v>
      </c>
      <c r="E925" s="10" t="s">
        <v>17</v>
      </c>
      <c r="F925" s="10" t="s">
        <v>235</v>
      </c>
      <c r="G925" s="11">
        <v>40912</v>
      </c>
      <c r="H925" s="12" t="s">
        <v>240</v>
      </c>
      <c r="I925" s="10">
        <v>2012</v>
      </c>
      <c r="J925" s="10">
        <v>527259910</v>
      </c>
      <c r="K925" s="10">
        <f>_xlfn.DAYS(clean_data[[#This Row],[Ship Date]],clean_data[[#This Row],[Order Date]])</f>
        <v>7</v>
      </c>
      <c r="L925" s="11">
        <v>40919</v>
      </c>
      <c r="M925" s="14">
        <v>6779</v>
      </c>
      <c r="N925" s="15">
        <v>81.73</v>
      </c>
      <c r="O925" s="15">
        <v>56.67</v>
      </c>
      <c r="P925" s="15">
        <v>554047.67000000004</v>
      </c>
      <c r="Q925" s="15">
        <v>384165.93</v>
      </c>
      <c r="R925" s="15">
        <v>169881.74</v>
      </c>
      <c r="S925" s="54"/>
      <c r="T925" s="54"/>
      <c r="Z925" s="1"/>
      <c r="AA925" s="1"/>
      <c r="XFB925"/>
      <c r="XFC925"/>
    </row>
    <row r="926" spans="2:27 16382:16383" ht="21" customHeight="1">
      <c r="B926" s="1" t="s">
        <v>26</v>
      </c>
      <c r="C926" s="1" t="s">
        <v>87</v>
      </c>
      <c r="D926" s="1" t="s">
        <v>25</v>
      </c>
      <c r="E926" s="1" t="s">
        <v>17</v>
      </c>
      <c r="F926" s="1" t="s">
        <v>227</v>
      </c>
      <c r="G926" s="9">
        <v>40344</v>
      </c>
      <c r="H926" s="2" t="s">
        <v>241</v>
      </c>
      <c r="I926" s="1">
        <v>2010</v>
      </c>
      <c r="J926" s="1">
        <v>247761285</v>
      </c>
      <c r="K926" s="1">
        <f>_xlfn.DAYS(clean_data[[#This Row],[Ship Date]],clean_data[[#This Row],[Order Date]])</f>
        <v>18</v>
      </c>
      <c r="L926" s="9">
        <v>40362</v>
      </c>
      <c r="M926" s="4">
        <v>6925</v>
      </c>
      <c r="N926" s="13">
        <v>47.45</v>
      </c>
      <c r="O926" s="13">
        <v>31.79</v>
      </c>
      <c r="P926" s="13">
        <v>328591.25</v>
      </c>
      <c r="Q926" s="13">
        <v>220145.75</v>
      </c>
      <c r="R926" s="13">
        <v>108445.5</v>
      </c>
      <c r="S926" s="54"/>
      <c r="T926" s="54"/>
      <c r="Z926" s="1"/>
      <c r="AA926" s="1"/>
      <c r="XFB926"/>
      <c r="XFC926"/>
    </row>
    <row r="927" spans="2:27 16382:16383" ht="21" customHeight="1">
      <c r="B927" s="10" t="s">
        <v>14</v>
      </c>
      <c r="C927" s="10" t="s">
        <v>152</v>
      </c>
      <c r="D927" s="10" t="s">
        <v>50</v>
      </c>
      <c r="E927" s="10" t="s">
        <v>21</v>
      </c>
      <c r="F927" s="10" t="s">
        <v>229</v>
      </c>
      <c r="G927" s="11">
        <v>41428</v>
      </c>
      <c r="H927" s="12" t="s">
        <v>241</v>
      </c>
      <c r="I927" s="10">
        <v>2013</v>
      </c>
      <c r="J927" s="10">
        <v>393612086</v>
      </c>
      <c r="K927" s="10">
        <f>_xlfn.DAYS(clean_data[[#This Row],[Ship Date]],clean_data[[#This Row],[Order Date]])</f>
        <v>18</v>
      </c>
      <c r="L927" s="11">
        <v>41446</v>
      </c>
      <c r="M927" s="14">
        <v>7418</v>
      </c>
      <c r="N927" s="15">
        <v>421.89</v>
      </c>
      <c r="O927" s="15">
        <v>364.69</v>
      </c>
      <c r="P927" s="15">
        <v>3129580.02</v>
      </c>
      <c r="Q927" s="15">
        <v>2705270.42</v>
      </c>
      <c r="R927" s="15">
        <v>424309.6</v>
      </c>
      <c r="S927" s="54"/>
      <c r="T927" s="54"/>
      <c r="Z927" s="1"/>
      <c r="AA927" s="1"/>
      <c r="XFB927"/>
      <c r="XFC927"/>
    </row>
    <row r="928" spans="2:27 16382:16383" ht="21" customHeight="1">
      <c r="B928" s="1" t="s">
        <v>40</v>
      </c>
      <c r="C928" s="1" t="s">
        <v>169</v>
      </c>
      <c r="D928" s="1" t="s">
        <v>36</v>
      </c>
      <c r="E928" s="1" t="s">
        <v>21</v>
      </c>
      <c r="F928" s="1" t="s">
        <v>227</v>
      </c>
      <c r="G928" s="9">
        <v>42368</v>
      </c>
      <c r="H928" s="2" t="s">
        <v>228</v>
      </c>
      <c r="I928" s="1">
        <v>2015</v>
      </c>
      <c r="J928" s="1">
        <v>469548642</v>
      </c>
      <c r="K928" s="1">
        <f>_xlfn.DAYS(clean_data[[#This Row],[Ship Date]],clean_data[[#This Row],[Order Date]])</f>
        <v>14</v>
      </c>
      <c r="L928" s="9">
        <v>42382</v>
      </c>
      <c r="M928" s="4">
        <v>8732</v>
      </c>
      <c r="N928" s="13">
        <v>109.28</v>
      </c>
      <c r="O928" s="13">
        <v>35.840000000000003</v>
      </c>
      <c r="P928" s="13">
        <v>954232.96</v>
      </c>
      <c r="Q928" s="13">
        <v>312954.88</v>
      </c>
      <c r="R928" s="13">
        <v>641278.07999999996</v>
      </c>
      <c r="S928" s="54"/>
      <c r="T928" s="54"/>
      <c r="Z928" s="1"/>
      <c r="AA928" s="1"/>
      <c r="XFB928"/>
      <c r="XFC928"/>
    </row>
    <row r="929" spans="2:27 16382:16383" ht="21" customHeight="1">
      <c r="B929" s="10" t="s">
        <v>26</v>
      </c>
      <c r="C929" s="10" t="s">
        <v>186</v>
      </c>
      <c r="D929" s="10" t="s">
        <v>59</v>
      </c>
      <c r="E929" s="10" t="s">
        <v>17</v>
      </c>
      <c r="F929" s="10" t="s">
        <v>227</v>
      </c>
      <c r="G929" s="11">
        <v>40372</v>
      </c>
      <c r="H929" s="12" t="s">
        <v>230</v>
      </c>
      <c r="I929" s="10">
        <v>2010</v>
      </c>
      <c r="J929" s="10">
        <v>950619781</v>
      </c>
      <c r="K929" s="10">
        <f>_xlfn.DAYS(clean_data[[#This Row],[Ship Date]],clean_data[[#This Row],[Order Date]])</f>
        <v>4</v>
      </c>
      <c r="L929" s="11">
        <v>40376</v>
      </c>
      <c r="M929" s="14">
        <v>8373</v>
      </c>
      <c r="N929" s="15">
        <v>9.33</v>
      </c>
      <c r="O929" s="15">
        <v>6.92</v>
      </c>
      <c r="P929" s="15">
        <v>78120.09</v>
      </c>
      <c r="Q929" s="15">
        <v>57941.16</v>
      </c>
      <c r="R929" s="15">
        <v>20178.93</v>
      </c>
      <c r="S929" s="54"/>
      <c r="T929" s="54"/>
      <c r="Z929" s="1"/>
      <c r="AA929" s="1"/>
      <c r="XFB929"/>
      <c r="XFC929"/>
    </row>
    <row r="930" spans="2:27 16382:16383" ht="21" customHeight="1">
      <c r="B930" s="1" t="s">
        <v>40</v>
      </c>
      <c r="C930" s="1" t="s">
        <v>65</v>
      </c>
      <c r="D930" s="1" t="s">
        <v>45</v>
      </c>
      <c r="E930" s="1" t="s">
        <v>21</v>
      </c>
      <c r="F930" s="1" t="s">
        <v>227</v>
      </c>
      <c r="G930" s="9">
        <v>41335</v>
      </c>
      <c r="H930" s="2" t="s">
        <v>236</v>
      </c>
      <c r="I930" s="1">
        <v>2013</v>
      </c>
      <c r="J930" s="1">
        <v>132186830</v>
      </c>
      <c r="K930" s="1">
        <f>_xlfn.DAYS(clean_data[[#This Row],[Ship Date]],clean_data[[#This Row],[Order Date]])</f>
        <v>45</v>
      </c>
      <c r="L930" s="9">
        <v>41380</v>
      </c>
      <c r="M930" s="4">
        <v>5875</v>
      </c>
      <c r="N930" s="13">
        <v>437.2</v>
      </c>
      <c r="O930" s="13">
        <v>263.33</v>
      </c>
      <c r="P930" s="13">
        <v>2568550</v>
      </c>
      <c r="Q930" s="13">
        <v>1547063.75</v>
      </c>
      <c r="R930" s="13">
        <v>1021486.25</v>
      </c>
      <c r="S930" s="54"/>
      <c r="T930" s="54"/>
      <c r="Z930" s="1"/>
      <c r="AA930" s="1"/>
      <c r="XFB930"/>
      <c r="XFC930"/>
    </row>
    <row r="931" spans="2:27 16382:16383" ht="21" customHeight="1">
      <c r="B931" s="10" t="s">
        <v>23</v>
      </c>
      <c r="C931" s="10" t="s">
        <v>148</v>
      </c>
      <c r="D931" s="10" t="s">
        <v>16</v>
      </c>
      <c r="E931" s="10" t="s">
        <v>17</v>
      </c>
      <c r="F931" s="10" t="s">
        <v>227</v>
      </c>
      <c r="G931" s="11">
        <v>41861</v>
      </c>
      <c r="H931" s="12" t="s">
        <v>238</v>
      </c>
      <c r="I931" s="10">
        <v>2014</v>
      </c>
      <c r="J931" s="10">
        <v>879923617</v>
      </c>
      <c r="K931" s="10">
        <f>_xlfn.DAYS(clean_data[[#This Row],[Ship Date]],clean_data[[#This Row],[Order Date]])</f>
        <v>36</v>
      </c>
      <c r="L931" s="11">
        <v>41897</v>
      </c>
      <c r="M931" s="14">
        <v>7807</v>
      </c>
      <c r="N931" s="15">
        <v>255.28</v>
      </c>
      <c r="O931" s="15">
        <v>159.41999999999999</v>
      </c>
      <c r="P931" s="15">
        <v>1992970.96</v>
      </c>
      <c r="Q931" s="15">
        <v>1244591.94</v>
      </c>
      <c r="R931" s="15">
        <v>748379.02</v>
      </c>
      <c r="S931" s="54"/>
      <c r="T931" s="54"/>
      <c r="Z931" s="1"/>
      <c r="AA931" s="1"/>
      <c r="XFB931"/>
      <c r="XFC931"/>
    </row>
    <row r="932" spans="2:27 16382:16383" ht="21" customHeight="1">
      <c r="B932" s="1" t="s">
        <v>23</v>
      </c>
      <c r="C932" s="1" t="s">
        <v>110</v>
      </c>
      <c r="D932" s="1" t="s">
        <v>20</v>
      </c>
      <c r="E932" s="1" t="s">
        <v>21</v>
      </c>
      <c r="F932" s="1" t="s">
        <v>235</v>
      </c>
      <c r="G932" s="9">
        <v>41707</v>
      </c>
      <c r="H932" s="2" t="s">
        <v>236</v>
      </c>
      <c r="I932" s="1">
        <v>2014</v>
      </c>
      <c r="J932" s="1">
        <v>279816472</v>
      </c>
      <c r="K932" s="1">
        <f>_xlfn.DAYS(clean_data[[#This Row],[Ship Date]],clean_data[[#This Row],[Order Date]])</f>
        <v>36</v>
      </c>
      <c r="L932" s="9">
        <v>41743</v>
      </c>
      <c r="M932" s="4">
        <v>2767</v>
      </c>
      <c r="N932" s="13">
        <v>152.58000000000001</v>
      </c>
      <c r="O932" s="13">
        <v>97.44</v>
      </c>
      <c r="P932" s="13">
        <v>422188.86</v>
      </c>
      <c r="Q932" s="13">
        <v>269616.48</v>
      </c>
      <c r="R932" s="13">
        <v>152572.38</v>
      </c>
      <c r="S932" s="54"/>
      <c r="T932" s="54"/>
      <c r="Z932" s="1"/>
      <c r="AA932" s="1"/>
      <c r="XFB932"/>
      <c r="XFC932"/>
    </row>
    <row r="933" spans="2:27 16382:16383" ht="21" customHeight="1">
      <c r="B933" s="10" t="s">
        <v>34</v>
      </c>
      <c r="C933" s="10" t="s">
        <v>95</v>
      </c>
      <c r="D933" s="10" t="s">
        <v>25</v>
      </c>
      <c r="E933" s="10" t="s">
        <v>21</v>
      </c>
      <c r="F933" s="10" t="s">
        <v>229</v>
      </c>
      <c r="G933" s="11">
        <v>42404</v>
      </c>
      <c r="H933" s="12" t="s">
        <v>242</v>
      </c>
      <c r="I933" s="10">
        <v>2016</v>
      </c>
      <c r="J933" s="10">
        <v>888164222</v>
      </c>
      <c r="K933" s="10">
        <f>_xlfn.DAYS(clean_data[[#This Row],[Ship Date]],clean_data[[#This Row],[Order Date]])</f>
        <v>45</v>
      </c>
      <c r="L933" s="11">
        <v>42449</v>
      </c>
      <c r="M933" s="14">
        <v>6385</v>
      </c>
      <c r="N933" s="15">
        <v>47.45</v>
      </c>
      <c r="O933" s="15">
        <v>31.79</v>
      </c>
      <c r="P933" s="15">
        <v>302968.25</v>
      </c>
      <c r="Q933" s="15">
        <v>202979.15</v>
      </c>
      <c r="R933" s="15">
        <v>99989.1</v>
      </c>
      <c r="S933" s="54"/>
      <c r="T933" s="54"/>
      <c r="Z933" s="1"/>
      <c r="AA933" s="1"/>
      <c r="XFB933"/>
      <c r="XFC933"/>
    </row>
    <row r="934" spans="2:27 16382:16383" ht="21" customHeight="1">
      <c r="B934" s="1" t="s">
        <v>40</v>
      </c>
      <c r="C934" s="1" t="s">
        <v>170</v>
      </c>
      <c r="D934" s="1" t="s">
        <v>45</v>
      </c>
      <c r="E934" s="1" t="s">
        <v>17</v>
      </c>
      <c r="F934" s="1" t="s">
        <v>235</v>
      </c>
      <c r="G934" s="9">
        <v>40340</v>
      </c>
      <c r="H934" s="2" t="s">
        <v>241</v>
      </c>
      <c r="I934" s="1">
        <v>2010</v>
      </c>
      <c r="J934" s="1">
        <v>381578195</v>
      </c>
      <c r="K934" s="1">
        <f>_xlfn.DAYS(clean_data[[#This Row],[Ship Date]],clean_data[[#This Row],[Order Date]])</f>
        <v>24</v>
      </c>
      <c r="L934" s="9">
        <v>40364</v>
      </c>
      <c r="M934" s="4">
        <v>6322</v>
      </c>
      <c r="N934" s="13">
        <v>437.2</v>
      </c>
      <c r="O934" s="13">
        <v>263.33</v>
      </c>
      <c r="P934" s="13">
        <v>2763978.4</v>
      </c>
      <c r="Q934" s="13">
        <v>1664772.26</v>
      </c>
      <c r="R934" s="13">
        <v>1099206.1399999999</v>
      </c>
      <c r="S934" s="54"/>
      <c r="T934" s="54"/>
      <c r="Z934" s="1"/>
      <c r="AA934" s="1"/>
      <c r="XFB934"/>
      <c r="XFC934"/>
    </row>
    <row r="935" spans="2:27 16382:16383" ht="21" customHeight="1">
      <c r="B935" s="10" t="s">
        <v>40</v>
      </c>
      <c r="C935" s="10" t="s">
        <v>130</v>
      </c>
      <c r="D935" s="10" t="s">
        <v>79</v>
      </c>
      <c r="E935" s="10" t="s">
        <v>17</v>
      </c>
      <c r="F935" s="10" t="s">
        <v>227</v>
      </c>
      <c r="G935" s="11">
        <v>41970</v>
      </c>
      <c r="H935" s="12" t="s">
        <v>234</v>
      </c>
      <c r="I935" s="10">
        <v>2014</v>
      </c>
      <c r="J935" s="10">
        <v>106982219</v>
      </c>
      <c r="K935" s="10">
        <f>_xlfn.DAYS(clean_data[[#This Row],[Ship Date]],clean_data[[#This Row],[Order Date]])</f>
        <v>25</v>
      </c>
      <c r="L935" s="11">
        <v>41995</v>
      </c>
      <c r="M935" s="14">
        <v>7271</v>
      </c>
      <c r="N935" s="15">
        <v>668.27</v>
      </c>
      <c r="O935" s="15">
        <v>502.54</v>
      </c>
      <c r="P935" s="15">
        <v>4858991.17</v>
      </c>
      <c r="Q935" s="15">
        <v>3653968.34</v>
      </c>
      <c r="R935" s="15">
        <v>1205022.83</v>
      </c>
      <c r="S935" s="54"/>
      <c r="T935" s="54"/>
      <c r="Z935" s="1"/>
      <c r="AA935" s="1"/>
      <c r="XFB935"/>
      <c r="XFC935"/>
    </row>
    <row r="936" spans="2:27 16382:16383" ht="21" customHeight="1">
      <c r="B936" s="1" t="s">
        <v>14</v>
      </c>
      <c r="C936" s="1" t="s">
        <v>115</v>
      </c>
      <c r="D936" s="1" t="s">
        <v>59</v>
      </c>
      <c r="E936" s="1" t="s">
        <v>21</v>
      </c>
      <c r="F936" s="1" t="s">
        <v>235</v>
      </c>
      <c r="G936" s="9">
        <v>40312</v>
      </c>
      <c r="H936" s="2" t="s">
        <v>233</v>
      </c>
      <c r="I936" s="1">
        <v>2010</v>
      </c>
      <c r="J936" s="1">
        <v>131612622</v>
      </c>
      <c r="K936" s="1">
        <f>_xlfn.DAYS(clean_data[[#This Row],[Ship Date]],clean_data[[#This Row],[Order Date]])</f>
        <v>11</v>
      </c>
      <c r="L936" s="9">
        <v>40323</v>
      </c>
      <c r="M936" s="4">
        <v>5954</v>
      </c>
      <c r="N936" s="13">
        <v>9.33</v>
      </c>
      <c r="O936" s="13">
        <v>6.92</v>
      </c>
      <c r="P936" s="13">
        <v>55550.82</v>
      </c>
      <c r="Q936" s="13">
        <v>41201.68</v>
      </c>
      <c r="R936" s="13">
        <v>14349.14</v>
      </c>
      <c r="S936" s="54"/>
      <c r="T936" s="54"/>
      <c r="Z936" s="1"/>
      <c r="AA936" s="1"/>
      <c r="XFB936"/>
      <c r="XFC936"/>
    </row>
    <row r="937" spans="2:27 16382:16383" ht="21" customHeight="1">
      <c r="B937" s="10" t="s">
        <v>23</v>
      </c>
      <c r="C937" s="10" t="s">
        <v>124</v>
      </c>
      <c r="D937" s="10" t="s">
        <v>20</v>
      </c>
      <c r="E937" s="10" t="s">
        <v>17</v>
      </c>
      <c r="F937" s="10" t="s">
        <v>227</v>
      </c>
      <c r="G937" s="11">
        <v>41218</v>
      </c>
      <c r="H937" s="12" t="s">
        <v>234</v>
      </c>
      <c r="I937" s="10">
        <v>2012</v>
      </c>
      <c r="J937" s="10">
        <v>593018233</v>
      </c>
      <c r="K937" s="10">
        <f>_xlfn.DAYS(clean_data[[#This Row],[Ship Date]],clean_data[[#This Row],[Order Date]])</f>
        <v>36</v>
      </c>
      <c r="L937" s="11">
        <v>41254</v>
      </c>
      <c r="M937" s="14">
        <v>6128</v>
      </c>
      <c r="N937" s="15">
        <v>152.58000000000001</v>
      </c>
      <c r="O937" s="15">
        <v>97.44</v>
      </c>
      <c r="P937" s="15">
        <v>935010.24</v>
      </c>
      <c r="Q937" s="15">
        <v>597112.31999999995</v>
      </c>
      <c r="R937" s="15">
        <v>337897.92</v>
      </c>
      <c r="S937" s="54"/>
      <c r="T937" s="54"/>
      <c r="Z937" s="1"/>
      <c r="AA937" s="1"/>
      <c r="XFB937"/>
      <c r="XFC937"/>
    </row>
    <row r="938" spans="2:27 16382:16383" ht="21" customHeight="1">
      <c r="B938" s="1" t="s">
        <v>23</v>
      </c>
      <c r="C938" s="1" t="s">
        <v>178</v>
      </c>
      <c r="D938" s="1" t="s">
        <v>16</v>
      </c>
      <c r="E938" s="1" t="s">
        <v>17</v>
      </c>
      <c r="F938" s="1" t="s">
        <v>235</v>
      </c>
      <c r="G938" s="9">
        <v>42629</v>
      </c>
      <c r="H938" s="2" t="s">
        <v>231</v>
      </c>
      <c r="I938" s="1">
        <v>2016</v>
      </c>
      <c r="J938" s="1">
        <v>349060380</v>
      </c>
      <c r="K938" s="1">
        <f>_xlfn.DAYS(clean_data[[#This Row],[Ship Date]],clean_data[[#This Row],[Order Date]])</f>
        <v>12</v>
      </c>
      <c r="L938" s="9">
        <v>42641</v>
      </c>
      <c r="M938" s="4">
        <v>3578</v>
      </c>
      <c r="N938" s="13">
        <v>255.28</v>
      </c>
      <c r="O938" s="13">
        <v>159.41999999999999</v>
      </c>
      <c r="P938" s="13">
        <v>913391.84</v>
      </c>
      <c r="Q938" s="13">
        <v>570404.76</v>
      </c>
      <c r="R938" s="13">
        <v>342987.08</v>
      </c>
      <c r="S938" s="54"/>
      <c r="T938" s="54"/>
      <c r="Z938" s="1"/>
      <c r="AA938" s="1"/>
      <c r="XFB938"/>
      <c r="XFC938"/>
    </row>
    <row r="939" spans="2:27 16382:16383" ht="21" customHeight="1">
      <c r="B939" s="10" t="s">
        <v>14</v>
      </c>
      <c r="C939" s="10" t="s">
        <v>55</v>
      </c>
      <c r="D939" s="10" t="s">
        <v>79</v>
      </c>
      <c r="E939" s="10" t="s">
        <v>17</v>
      </c>
      <c r="F939" s="10" t="s">
        <v>227</v>
      </c>
      <c r="G939" s="11">
        <v>41497</v>
      </c>
      <c r="H939" s="12" t="s">
        <v>238</v>
      </c>
      <c r="I939" s="10">
        <v>2013</v>
      </c>
      <c r="J939" s="10">
        <v>127912890</v>
      </c>
      <c r="K939" s="10">
        <f>_xlfn.DAYS(clean_data[[#This Row],[Ship Date]],clean_data[[#This Row],[Order Date]])</f>
        <v>46</v>
      </c>
      <c r="L939" s="11">
        <v>41543</v>
      </c>
      <c r="M939" s="14">
        <v>1122</v>
      </c>
      <c r="N939" s="15">
        <v>668.27</v>
      </c>
      <c r="O939" s="15">
        <v>502.54</v>
      </c>
      <c r="P939" s="15">
        <v>749798.94</v>
      </c>
      <c r="Q939" s="15">
        <v>563849.88</v>
      </c>
      <c r="R939" s="15">
        <v>185949.06</v>
      </c>
      <c r="S939" s="54"/>
      <c r="T939" s="54"/>
      <c r="Z939" s="1"/>
      <c r="AA939" s="1"/>
      <c r="XFB939"/>
      <c r="XFC939"/>
    </row>
    <row r="940" spans="2:27 16382:16383" ht="21" customHeight="1">
      <c r="B940" s="1" t="s">
        <v>40</v>
      </c>
      <c r="C940" s="1" t="s">
        <v>221</v>
      </c>
      <c r="D940" s="1" t="s">
        <v>45</v>
      </c>
      <c r="E940" s="1" t="s">
        <v>21</v>
      </c>
      <c r="F940" s="1" t="s">
        <v>229</v>
      </c>
      <c r="G940" s="9">
        <v>40690</v>
      </c>
      <c r="H940" s="2" t="s">
        <v>233</v>
      </c>
      <c r="I940" s="1">
        <v>2011</v>
      </c>
      <c r="J940" s="1">
        <v>278062093</v>
      </c>
      <c r="K940" s="1">
        <f>_xlfn.DAYS(clean_data[[#This Row],[Ship Date]],clean_data[[#This Row],[Order Date]])</f>
        <v>1</v>
      </c>
      <c r="L940" s="9">
        <v>40691</v>
      </c>
      <c r="M940" s="4">
        <v>3607</v>
      </c>
      <c r="N940" s="13">
        <v>437.2</v>
      </c>
      <c r="O940" s="13">
        <v>263.33</v>
      </c>
      <c r="P940" s="13">
        <v>1576980.4</v>
      </c>
      <c r="Q940" s="13">
        <v>949831.31</v>
      </c>
      <c r="R940" s="13">
        <v>627149.09</v>
      </c>
      <c r="S940" s="54"/>
      <c r="T940" s="54"/>
      <c r="Z940" s="1"/>
      <c r="AA940" s="1"/>
      <c r="XFB940"/>
      <c r="XFC940"/>
    </row>
    <row r="941" spans="2:27 16382:16383" ht="21" customHeight="1">
      <c r="B941" s="10" t="s">
        <v>14</v>
      </c>
      <c r="C941" s="10" t="s">
        <v>173</v>
      </c>
      <c r="D941" s="10" t="s">
        <v>59</v>
      </c>
      <c r="E941" s="10" t="s">
        <v>21</v>
      </c>
      <c r="F941" s="10" t="s">
        <v>235</v>
      </c>
      <c r="G941" s="11">
        <v>42084</v>
      </c>
      <c r="H941" s="12" t="s">
        <v>236</v>
      </c>
      <c r="I941" s="10">
        <v>2015</v>
      </c>
      <c r="J941" s="10">
        <v>318306815</v>
      </c>
      <c r="K941" s="10">
        <f>_xlfn.DAYS(clean_data[[#This Row],[Ship Date]],clean_data[[#This Row],[Order Date]])</f>
        <v>36</v>
      </c>
      <c r="L941" s="11">
        <v>42120</v>
      </c>
      <c r="M941" s="14">
        <v>2915</v>
      </c>
      <c r="N941" s="15">
        <v>9.33</v>
      </c>
      <c r="O941" s="15">
        <v>6.92</v>
      </c>
      <c r="P941" s="15">
        <v>27196.95</v>
      </c>
      <c r="Q941" s="15">
        <v>20171.8</v>
      </c>
      <c r="R941" s="15">
        <v>7025.15</v>
      </c>
      <c r="S941" s="54"/>
      <c r="T941" s="54"/>
      <c r="Z941" s="1"/>
      <c r="AA941" s="1"/>
      <c r="XFB941"/>
      <c r="XFC941"/>
    </row>
    <row r="942" spans="2:27 16382:16383" ht="21" customHeight="1">
      <c r="B942" s="1" t="s">
        <v>31</v>
      </c>
      <c r="C942" s="1" t="s">
        <v>73</v>
      </c>
      <c r="D942" s="1" t="s">
        <v>28</v>
      </c>
      <c r="E942" s="1" t="s">
        <v>17</v>
      </c>
      <c r="F942" s="1" t="s">
        <v>235</v>
      </c>
      <c r="G942" s="9">
        <v>42413</v>
      </c>
      <c r="H942" s="2" t="s">
        <v>242</v>
      </c>
      <c r="I942" s="1">
        <v>2016</v>
      </c>
      <c r="J942" s="1">
        <v>287758386</v>
      </c>
      <c r="K942" s="1">
        <f>_xlfn.DAYS(clean_data[[#This Row],[Ship Date]],clean_data[[#This Row],[Order Date]])</f>
        <v>18</v>
      </c>
      <c r="L942" s="9">
        <v>42431</v>
      </c>
      <c r="M942" s="4">
        <v>2956</v>
      </c>
      <c r="N942" s="13">
        <v>205.7</v>
      </c>
      <c r="O942" s="13">
        <v>117.11</v>
      </c>
      <c r="P942" s="13">
        <v>608049.19999999995</v>
      </c>
      <c r="Q942" s="13">
        <v>346177.16</v>
      </c>
      <c r="R942" s="13">
        <v>261872.04</v>
      </c>
      <c r="S942" s="54"/>
      <c r="T942" s="54"/>
      <c r="Z942" s="1"/>
      <c r="AA942" s="1"/>
      <c r="XFB942"/>
      <c r="XFC942"/>
    </row>
    <row r="943" spans="2:27 16382:16383" ht="21" customHeight="1">
      <c r="B943" s="10" t="s">
        <v>26</v>
      </c>
      <c r="C943" s="10" t="s">
        <v>194</v>
      </c>
      <c r="D943" s="10" t="s">
        <v>59</v>
      </c>
      <c r="E943" s="10" t="s">
        <v>21</v>
      </c>
      <c r="F943" s="10" t="s">
        <v>232</v>
      </c>
      <c r="G943" s="11">
        <v>40181</v>
      </c>
      <c r="H943" s="12" t="s">
        <v>240</v>
      </c>
      <c r="I943" s="10">
        <v>2010</v>
      </c>
      <c r="J943" s="10">
        <v>295840632</v>
      </c>
      <c r="K943" s="10">
        <f>_xlfn.DAYS(clean_data[[#This Row],[Ship Date]],clean_data[[#This Row],[Order Date]])</f>
        <v>3</v>
      </c>
      <c r="L943" s="11">
        <v>40184</v>
      </c>
      <c r="M943" s="14">
        <v>4672</v>
      </c>
      <c r="N943" s="15">
        <v>9.33</v>
      </c>
      <c r="O943" s="15">
        <v>6.92</v>
      </c>
      <c r="P943" s="15">
        <v>43589.760000000002</v>
      </c>
      <c r="Q943" s="15">
        <v>32330.240000000002</v>
      </c>
      <c r="R943" s="15">
        <v>11259.52</v>
      </c>
      <c r="S943" s="54"/>
      <c r="T943" s="54"/>
      <c r="Z943" s="1"/>
      <c r="AA943" s="1"/>
      <c r="XFB943"/>
      <c r="XFC943"/>
    </row>
    <row r="944" spans="2:27 16382:16383" ht="21" customHeight="1">
      <c r="B944" s="1" t="s">
        <v>26</v>
      </c>
      <c r="C944" s="1" t="s">
        <v>81</v>
      </c>
      <c r="D944" s="1" t="s">
        <v>25</v>
      </c>
      <c r="E944" s="1" t="s">
        <v>17</v>
      </c>
      <c r="F944" s="1" t="s">
        <v>235</v>
      </c>
      <c r="G944" s="9">
        <v>42581</v>
      </c>
      <c r="H944" s="2" t="s">
        <v>230</v>
      </c>
      <c r="I944" s="1">
        <v>2016</v>
      </c>
      <c r="J944" s="1">
        <v>972289884</v>
      </c>
      <c r="K944" s="1">
        <f>_xlfn.DAYS(clean_data[[#This Row],[Ship Date]],clean_data[[#This Row],[Order Date]])</f>
        <v>12</v>
      </c>
      <c r="L944" s="9">
        <v>42593</v>
      </c>
      <c r="M944" s="4">
        <v>1038</v>
      </c>
      <c r="N944" s="13">
        <v>47.45</v>
      </c>
      <c r="O944" s="13">
        <v>31.79</v>
      </c>
      <c r="P944" s="13">
        <v>49253.1</v>
      </c>
      <c r="Q944" s="13">
        <v>32998.019999999997</v>
      </c>
      <c r="R944" s="13">
        <v>16255.08</v>
      </c>
      <c r="S944" s="54"/>
      <c r="T944" s="54"/>
      <c r="Z944" s="1"/>
      <c r="AA944" s="1"/>
      <c r="XFB944"/>
      <c r="XFC944"/>
    </row>
    <row r="945" spans="2:27 16382:16383" ht="21" customHeight="1">
      <c r="B945" s="10" t="s">
        <v>31</v>
      </c>
      <c r="C945" s="10" t="s">
        <v>39</v>
      </c>
      <c r="D945" s="10" t="s">
        <v>71</v>
      </c>
      <c r="E945" s="10" t="s">
        <v>17</v>
      </c>
      <c r="F945" s="10" t="s">
        <v>229</v>
      </c>
      <c r="G945" s="11">
        <v>41979</v>
      </c>
      <c r="H945" s="12" t="s">
        <v>228</v>
      </c>
      <c r="I945" s="10">
        <v>2014</v>
      </c>
      <c r="J945" s="10">
        <v>317154967</v>
      </c>
      <c r="K945" s="10">
        <f>_xlfn.DAYS(clean_data[[#This Row],[Ship Date]],clean_data[[#This Row],[Order Date]])</f>
        <v>3</v>
      </c>
      <c r="L945" s="11">
        <v>41982</v>
      </c>
      <c r="M945" s="14">
        <v>2058</v>
      </c>
      <c r="N945" s="15">
        <v>154.06</v>
      </c>
      <c r="O945" s="15">
        <v>90.93</v>
      </c>
      <c r="P945" s="15">
        <v>317055.48</v>
      </c>
      <c r="Q945" s="15">
        <v>187133.94</v>
      </c>
      <c r="R945" s="15">
        <v>129921.54</v>
      </c>
      <c r="S945" s="54"/>
      <c r="T945" s="54"/>
      <c r="Z945" s="1"/>
      <c r="AA945" s="1"/>
      <c r="XFB945"/>
      <c r="XFC945"/>
    </row>
    <row r="946" spans="2:27 16382:16383" ht="21" customHeight="1">
      <c r="B946" s="1" t="s">
        <v>14</v>
      </c>
      <c r="C946" s="1" t="s">
        <v>64</v>
      </c>
      <c r="D946" s="1" t="s">
        <v>50</v>
      </c>
      <c r="E946" s="1" t="s">
        <v>21</v>
      </c>
      <c r="F946" s="1" t="s">
        <v>235</v>
      </c>
      <c r="G946" s="9">
        <v>42197</v>
      </c>
      <c r="H946" s="2" t="s">
        <v>230</v>
      </c>
      <c r="I946" s="1">
        <v>2015</v>
      </c>
      <c r="J946" s="1">
        <v>450797212</v>
      </c>
      <c r="K946" s="1">
        <f>_xlfn.DAYS(clean_data[[#This Row],[Ship Date]],clean_data[[#This Row],[Order Date]])</f>
        <v>49</v>
      </c>
      <c r="L946" s="9">
        <v>42246</v>
      </c>
      <c r="M946" s="4">
        <v>9767</v>
      </c>
      <c r="N946" s="13">
        <v>421.89</v>
      </c>
      <c r="O946" s="13">
        <v>364.69</v>
      </c>
      <c r="P946" s="13">
        <v>4120599.63</v>
      </c>
      <c r="Q946" s="13">
        <v>3561927.23</v>
      </c>
      <c r="R946" s="13">
        <v>558672.4</v>
      </c>
      <c r="S946" s="54"/>
      <c r="T946" s="54"/>
      <c r="Z946" s="1"/>
      <c r="AA946" s="1"/>
      <c r="XFB946"/>
      <c r="XFC946"/>
    </row>
    <row r="947" spans="2:27 16382:16383" ht="21" customHeight="1">
      <c r="B947" s="10" t="s">
        <v>23</v>
      </c>
      <c r="C947" s="10" t="s">
        <v>105</v>
      </c>
      <c r="D947" s="10" t="s">
        <v>79</v>
      </c>
      <c r="E947" s="10" t="s">
        <v>21</v>
      </c>
      <c r="F947" s="10" t="s">
        <v>229</v>
      </c>
      <c r="G947" s="11">
        <v>40530</v>
      </c>
      <c r="H947" s="12" t="s">
        <v>228</v>
      </c>
      <c r="I947" s="10">
        <v>2010</v>
      </c>
      <c r="J947" s="10">
        <v>863890445</v>
      </c>
      <c r="K947" s="10">
        <f>_xlfn.DAYS(clean_data[[#This Row],[Ship Date]],clean_data[[#This Row],[Order Date]])</f>
        <v>7</v>
      </c>
      <c r="L947" s="11">
        <v>40537</v>
      </c>
      <c r="M947" s="14">
        <v>3235</v>
      </c>
      <c r="N947" s="15">
        <v>668.27</v>
      </c>
      <c r="O947" s="15">
        <v>502.54</v>
      </c>
      <c r="P947" s="15">
        <v>2161853.4500000002</v>
      </c>
      <c r="Q947" s="15">
        <v>1625716.9</v>
      </c>
      <c r="R947" s="15">
        <v>536136.55000000005</v>
      </c>
      <c r="S947" s="54"/>
      <c r="T947" s="54"/>
      <c r="Z947" s="1"/>
      <c r="AA947" s="1"/>
      <c r="XFB947"/>
      <c r="XFC947"/>
    </row>
    <row r="948" spans="2:27 16382:16383" ht="21" customHeight="1">
      <c r="B948" s="1" t="s">
        <v>23</v>
      </c>
      <c r="C948" s="1" t="s">
        <v>132</v>
      </c>
      <c r="D948" s="1" t="s">
        <v>33</v>
      </c>
      <c r="E948" s="1" t="s">
        <v>17</v>
      </c>
      <c r="F948" s="1" t="s">
        <v>229</v>
      </c>
      <c r="G948" s="9">
        <v>40194</v>
      </c>
      <c r="H948" s="2" t="s">
        <v>240</v>
      </c>
      <c r="I948" s="1">
        <v>2010</v>
      </c>
      <c r="J948" s="1">
        <v>667420995</v>
      </c>
      <c r="K948" s="1">
        <f>_xlfn.DAYS(clean_data[[#This Row],[Ship Date]],clean_data[[#This Row],[Order Date]])</f>
        <v>2</v>
      </c>
      <c r="L948" s="9">
        <v>40196</v>
      </c>
      <c r="M948" s="4">
        <v>3559</v>
      </c>
      <c r="N948" s="13">
        <v>81.73</v>
      </c>
      <c r="O948" s="13">
        <v>56.67</v>
      </c>
      <c r="P948" s="13">
        <v>290877.07</v>
      </c>
      <c r="Q948" s="13">
        <v>201688.53</v>
      </c>
      <c r="R948" s="13">
        <v>89188.54</v>
      </c>
      <c r="S948" s="54"/>
      <c r="T948" s="54"/>
      <c r="Z948" s="1"/>
      <c r="AA948" s="1"/>
      <c r="XFB948"/>
      <c r="XFC948"/>
    </row>
    <row r="949" spans="2:27 16382:16383" ht="21" customHeight="1">
      <c r="B949" s="10" t="s">
        <v>23</v>
      </c>
      <c r="C949" s="10" t="s">
        <v>63</v>
      </c>
      <c r="D949" s="10" t="s">
        <v>71</v>
      </c>
      <c r="E949" s="10" t="s">
        <v>21</v>
      </c>
      <c r="F949" s="10" t="s">
        <v>235</v>
      </c>
      <c r="G949" s="11">
        <v>40643</v>
      </c>
      <c r="H949" s="12" t="s">
        <v>239</v>
      </c>
      <c r="I949" s="10">
        <v>2011</v>
      </c>
      <c r="J949" s="10">
        <v>842687690</v>
      </c>
      <c r="K949" s="10">
        <f>_xlfn.DAYS(clean_data[[#This Row],[Ship Date]],clean_data[[#This Row],[Order Date]])</f>
        <v>46</v>
      </c>
      <c r="L949" s="11">
        <v>40689</v>
      </c>
      <c r="M949" s="14">
        <v>8869</v>
      </c>
      <c r="N949" s="15">
        <v>154.06</v>
      </c>
      <c r="O949" s="15">
        <v>90.93</v>
      </c>
      <c r="P949" s="15">
        <v>1366358.14</v>
      </c>
      <c r="Q949" s="15">
        <v>806458.17</v>
      </c>
      <c r="R949" s="15">
        <v>559899.97</v>
      </c>
      <c r="S949" s="54"/>
      <c r="T949" s="54"/>
      <c r="Z949" s="1"/>
      <c r="AA949" s="1"/>
      <c r="XFB949"/>
      <c r="XFC949"/>
    </row>
    <row r="950" spans="2:27 16382:16383" ht="21" customHeight="1">
      <c r="B950" s="1" t="s">
        <v>34</v>
      </c>
      <c r="C950" s="1" t="s">
        <v>154</v>
      </c>
      <c r="D950" s="1" t="s">
        <v>33</v>
      </c>
      <c r="E950" s="1" t="s">
        <v>21</v>
      </c>
      <c r="F950" s="1" t="s">
        <v>235</v>
      </c>
      <c r="G950" s="9">
        <v>41723</v>
      </c>
      <c r="H950" s="2" t="s">
        <v>236</v>
      </c>
      <c r="I950" s="1">
        <v>2014</v>
      </c>
      <c r="J950" s="1">
        <v>191301858</v>
      </c>
      <c r="K950" s="1">
        <f>_xlfn.DAYS(clean_data[[#This Row],[Ship Date]],clean_data[[#This Row],[Order Date]])</f>
        <v>12</v>
      </c>
      <c r="L950" s="9">
        <v>41735</v>
      </c>
      <c r="M950" s="4">
        <v>9326</v>
      </c>
      <c r="N950" s="13">
        <v>81.73</v>
      </c>
      <c r="O950" s="13">
        <v>56.67</v>
      </c>
      <c r="P950" s="13">
        <v>762213.98</v>
      </c>
      <c r="Q950" s="13">
        <v>528504.42000000004</v>
      </c>
      <c r="R950" s="13">
        <v>233709.56</v>
      </c>
      <c r="S950" s="54"/>
      <c r="T950" s="54"/>
      <c r="Z950" s="1"/>
      <c r="AA950" s="1"/>
      <c r="XFB950"/>
      <c r="XFC950"/>
    </row>
    <row r="951" spans="2:27 16382:16383" ht="21" customHeight="1">
      <c r="B951" s="10" t="s">
        <v>31</v>
      </c>
      <c r="C951" s="10" t="s">
        <v>49</v>
      </c>
      <c r="D951" s="10" t="s">
        <v>28</v>
      </c>
      <c r="E951" s="10" t="s">
        <v>17</v>
      </c>
      <c r="F951" s="10" t="s">
        <v>232</v>
      </c>
      <c r="G951" s="11">
        <v>42285</v>
      </c>
      <c r="H951" s="12" t="s">
        <v>237</v>
      </c>
      <c r="I951" s="10">
        <v>2015</v>
      </c>
      <c r="J951" s="10">
        <v>285187327</v>
      </c>
      <c r="K951" s="10">
        <f>_xlfn.DAYS(clean_data[[#This Row],[Ship Date]],clean_data[[#This Row],[Order Date]])</f>
        <v>14</v>
      </c>
      <c r="L951" s="11">
        <v>42299</v>
      </c>
      <c r="M951" s="14">
        <v>2123</v>
      </c>
      <c r="N951" s="15">
        <v>205.7</v>
      </c>
      <c r="O951" s="15">
        <v>117.11</v>
      </c>
      <c r="P951" s="15">
        <v>436701.1</v>
      </c>
      <c r="Q951" s="15">
        <v>248624.53</v>
      </c>
      <c r="R951" s="15">
        <v>188076.57</v>
      </c>
      <c r="S951" s="54"/>
      <c r="T951" s="54"/>
      <c r="Z951" s="1"/>
      <c r="AA951" s="1"/>
      <c r="XFB951"/>
      <c r="XFC951"/>
    </row>
    <row r="952" spans="2:27 16382:16383" ht="21" customHeight="1">
      <c r="B952" s="1" t="s">
        <v>14</v>
      </c>
      <c r="C952" s="1" t="s">
        <v>108</v>
      </c>
      <c r="D952" s="1" t="s">
        <v>50</v>
      </c>
      <c r="E952" s="1" t="s">
        <v>21</v>
      </c>
      <c r="F952" s="1" t="s">
        <v>227</v>
      </c>
      <c r="G952" s="9">
        <v>41567</v>
      </c>
      <c r="H952" s="2" t="s">
        <v>237</v>
      </c>
      <c r="I952" s="1">
        <v>2013</v>
      </c>
      <c r="J952" s="1">
        <v>516580426</v>
      </c>
      <c r="K952" s="1">
        <f>_xlfn.DAYS(clean_data[[#This Row],[Ship Date]],clean_data[[#This Row],[Order Date]])</f>
        <v>29</v>
      </c>
      <c r="L952" s="9">
        <v>41596</v>
      </c>
      <c r="M952" s="4">
        <v>6483</v>
      </c>
      <c r="N952" s="13">
        <v>421.89</v>
      </c>
      <c r="O952" s="13">
        <v>364.69</v>
      </c>
      <c r="P952" s="13">
        <v>2735112.87</v>
      </c>
      <c r="Q952" s="13">
        <v>2364285.27</v>
      </c>
      <c r="R952" s="13">
        <v>370827.6</v>
      </c>
      <c r="S952" s="54"/>
      <c r="T952" s="54"/>
      <c r="Z952" s="1"/>
      <c r="AA952" s="1"/>
      <c r="XFB952"/>
      <c r="XFC952"/>
    </row>
    <row r="953" spans="2:27 16382:16383" ht="21" customHeight="1">
      <c r="B953" s="10" t="s">
        <v>40</v>
      </c>
      <c r="C953" s="10" t="s">
        <v>245</v>
      </c>
      <c r="D953" s="10" t="s">
        <v>50</v>
      </c>
      <c r="E953" s="10" t="s">
        <v>21</v>
      </c>
      <c r="F953" s="10" t="s">
        <v>232</v>
      </c>
      <c r="G953" s="11">
        <v>40583</v>
      </c>
      <c r="H953" s="12" t="s">
        <v>242</v>
      </c>
      <c r="I953" s="10">
        <v>2011</v>
      </c>
      <c r="J953" s="10">
        <v>348029983</v>
      </c>
      <c r="K953" s="10">
        <f>_xlfn.DAYS(clean_data[[#This Row],[Ship Date]],clean_data[[#This Row],[Order Date]])</f>
        <v>21</v>
      </c>
      <c r="L953" s="11">
        <v>40604</v>
      </c>
      <c r="M953" s="14">
        <v>8661</v>
      </c>
      <c r="N953" s="15">
        <v>421.89</v>
      </c>
      <c r="O953" s="15">
        <v>364.69</v>
      </c>
      <c r="P953" s="15">
        <v>3653989.29</v>
      </c>
      <c r="Q953" s="15">
        <v>3158580.09</v>
      </c>
      <c r="R953" s="15">
        <v>495409.2</v>
      </c>
      <c r="S953" s="54"/>
      <c r="T953" s="54"/>
      <c r="Z953" s="1"/>
      <c r="AA953" s="1"/>
      <c r="XFB953"/>
      <c r="XFC953"/>
    </row>
    <row r="954" spans="2:27 16382:16383" ht="21" customHeight="1">
      <c r="B954" s="1" t="s">
        <v>14</v>
      </c>
      <c r="C954" s="1" t="s">
        <v>108</v>
      </c>
      <c r="D954" s="1" t="s">
        <v>43</v>
      </c>
      <c r="E954" s="1" t="s">
        <v>21</v>
      </c>
      <c r="F954" s="1" t="s">
        <v>232</v>
      </c>
      <c r="G954" s="9">
        <v>40731</v>
      </c>
      <c r="H954" s="2" t="s">
        <v>230</v>
      </c>
      <c r="I954" s="1">
        <v>2011</v>
      </c>
      <c r="J954" s="1">
        <v>662397325</v>
      </c>
      <c r="K954" s="1">
        <f>_xlfn.DAYS(clean_data[[#This Row],[Ship Date]],clean_data[[#This Row],[Order Date]])</f>
        <v>16</v>
      </c>
      <c r="L954" s="9">
        <v>40747</v>
      </c>
      <c r="M954" s="4">
        <v>6943</v>
      </c>
      <c r="N954" s="13">
        <v>651.21</v>
      </c>
      <c r="O954" s="13">
        <v>524.96</v>
      </c>
      <c r="P954" s="13">
        <v>4521351.03</v>
      </c>
      <c r="Q954" s="13">
        <v>3644797.28</v>
      </c>
      <c r="R954" s="13">
        <v>876553.75</v>
      </c>
      <c r="S954" s="54"/>
      <c r="T954" s="54"/>
      <c r="Z954" s="1"/>
      <c r="AA954" s="1"/>
      <c r="XFB954"/>
      <c r="XFC954"/>
    </row>
    <row r="955" spans="2:27 16382:16383" ht="21" customHeight="1">
      <c r="B955" s="10" t="s">
        <v>40</v>
      </c>
      <c r="C955" s="10" t="s">
        <v>91</v>
      </c>
      <c r="D955" s="10" t="s">
        <v>20</v>
      </c>
      <c r="E955" s="10" t="s">
        <v>21</v>
      </c>
      <c r="F955" s="10" t="s">
        <v>232</v>
      </c>
      <c r="G955" s="11">
        <v>42419</v>
      </c>
      <c r="H955" s="12" t="s">
        <v>242</v>
      </c>
      <c r="I955" s="10">
        <v>2016</v>
      </c>
      <c r="J955" s="10">
        <v>612856280</v>
      </c>
      <c r="K955" s="10">
        <f>_xlfn.DAYS(clean_data[[#This Row],[Ship Date]],clean_data[[#This Row],[Order Date]])</f>
        <v>34</v>
      </c>
      <c r="L955" s="11">
        <v>42453</v>
      </c>
      <c r="M955" s="14">
        <v>6647</v>
      </c>
      <c r="N955" s="15">
        <v>152.58000000000001</v>
      </c>
      <c r="O955" s="15">
        <v>97.44</v>
      </c>
      <c r="P955" s="15">
        <v>1014199.26</v>
      </c>
      <c r="Q955" s="15">
        <v>647683.68000000005</v>
      </c>
      <c r="R955" s="15">
        <v>366515.58</v>
      </c>
      <c r="S955" s="54"/>
      <c r="T955" s="54"/>
      <c r="Z955" s="1"/>
      <c r="AA955" s="1"/>
      <c r="XFB955"/>
      <c r="XFC955"/>
    </row>
    <row r="956" spans="2:27 16382:16383" ht="21" customHeight="1">
      <c r="B956" s="1" t="s">
        <v>23</v>
      </c>
      <c r="C956" s="1" t="s">
        <v>83</v>
      </c>
      <c r="D956" s="1" t="s">
        <v>25</v>
      </c>
      <c r="E956" s="1" t="s">
        <v>21</v>
      </c>
      <c r="F956" s="1" t="s">
        <v>232</v>
      </c>
      <c r="G956" s="9">
        <v>40910</v>
      </c>
      <c r="H956" s="2" t="s">
        <v>240</v>
      </c>
      <c r="I956" s="1">
        <v>2012</v>
      </c>
      <c r="J956" s="1">
        <v>772893178</v>
      </c>
      <c r="K956" s="1">
        <f>_xlfn.DAYS(clean_data[[#This Row],[Ship Date]],clean_data[[#This Row],[Order Date]])</f>
        <v>0</v>
      </c>
      <c r="L956" s="9">
        <v>40910</v>
      </c>
      <c r="M956" s="4">
        <v>5122</v>
      </c>
      <c r="N956" s="13">
        <v>47.45</v>
      </c>
      <c r="O956" s="13">
        <v>31.79</v>
      </c>
      <c r="P956" s="13">
        <v>243038.9</v>
      </c>
      <c r="Q956" s="13">
        <v>162828.38</v>
      </c>
      <c r="R956" s="13">
        <v>80210.52</v>
      </c>
      <c r="S956" s="54"/>
      <c r="T956" s="54"/>
      <c r="Z956" s="1"/>
      <c r="AA956" s="1"/>
      <c r="XFB956"/>
      <c r="XFC956"/>
    </row>
    <row r="957" spans="2:27 16382:16383" ht="21" customHeight="1">
      <c r="B957" s="10" t="s">
        <v>40</v>
      </c>
      <c r="C957" s="10" t="s">
        <v>244</v>
      </c>
      <c r="D957" s="10" t="s">
        <v>16</v>
      </c>
      <c r="E957" s="10" t="s">
        <v>17</v>
      </c>
      <c r="F957" s="10" t="s">
        <v>235</v>
      </c>
      <c r="G957" s="11">
        <v>41538</v>
      </c>
      <c r="H957" s="12" t="s">
        <v>231</v>
      </c>
      <c r="I957" s="10">
        <v>2013</v>
      </c>
      <c r="J957" s="10">
        <v>886306846</v>
      </c>
      <c r="K957" s="10">
        <f>_xlfn.DAYS(clean_data[[#This Row],[Ship Date]],clean_data[[#This Row],[Order Date]])</f>
        <v>36</v>
      </c>
      <c r="L957" s="11">
        <v>41574</v>
      </c>
      <c r="M957" s="14">
        <v>6746</v>
      </c>
      <c r="N957" s="15">
        <v>255.28</v>
      </c>
      <c r="O957" s="15">
        <v>159.41999999999999</v>
      </c>
      <c r="P957" s="15">
        <v>1722118.88</v>
      </c>
      <c r="Q957" s="15">
        <v>1075447.32</v>
      </c>
      <c r="R957" s="15">
        <v>646671.56000000006</v>
      </c>
      <c r="S957" s="54"/>
      <c r="T957" s="54"/>
      <c r="Z957" s="1"/>
      <c r="AA957" s="1"/>
      <c r="XFB957"/>
      <c r="XFC957"/>
    </row>
    <row r="958" spans="2:27 16382:16383" ht="21" customHeight="1">
      <c r="B958" s="1" t="s">
        <v>26</v>
      </c>
      <c r="C958" s="1" t="s">
        <v>176</v>
      </c>
      <c r="D958" s="1" t="s">
        <v>71</v>
      </c>
      <c r="E958" s="1" t="s">
        <v>17</v>
      </c>
      <c r="F958" s="1" t="s">
        <v>229</v>
      </c>
      <c r="G958" s="9">
        <v>41727</v>
      </c>
      <c r="H958" s="2" t="s">
        <v>236</v>
      </c>
      <c r="I958" s="1">
        <v>2014</v>
      </c>
      <c r="J958" s="1">
        <v>317208611</v>
      </c>
      <c r="K958" s="1">
        <f>_xlfn.DAYS(clean_data[[#This Row],[Ship Date]],clean_data[[#This Row],[Order Date]])</f>
        <v>19</v>
      </c>
      <c r="L958" s="9">
        <v>41746</v>
      </c>
      <c r="M958" s="4">
        <v>7932</v>
      </c>
      <c r="N958" s="13">
        <v>154.06</v>
      </c>
      <c r="O958" s="13">
        <v>90.93</v>
      </c>
      <c r="P958" s="13">
        <v>1222003.92</v>
      </c>
      <c r="Q958" s="13">
        <v>721256.76</v>
      </c>
      <c r="R958" s="13">
        <v>500747.16</v>
      </c>
      <c r="S958" s="54"/>
      <c r="T958" s="54"/>
      <c r="Z958" s="1"/>
      <c r="AA958" s="1"/>
      <c r="XFB958"/>
      <c r="XFC958"/>
    </row>
    <row r="959" spans="2:27 16382:16383" ht="21" customHeight="1">
      <c r="B959" s="10" t="s">
        <v>40</v>
      </c>
      <c r="C959" s="10" t="s">
        <v>166</v>
      </c>
      <c r="D959" s="10" t="s">
        <v>16</v>
      </c>
      <c r="E959" s="10" t="s">
        <v>21</v>
      </c>
      <c r="F959" s="10" t="s">
        <v>232</v>
      </c>
      <c r="G959" s="11">
        <v>40674</v>
      </c>
      <c r="H959" s="12" t="s">
        <v>233</v>
      </c>
      <c r="I959" s="10">
        <v>2011</v>
      </c>
      <c r="J959" s="10">
        <v>300022304</v>
      </c>
      <c r="K959" s="10">
        <f>_xlfn.DAYS(clean_data[[#This Row],[Ship Date]],clean_data[[#This Row],[Order Date]])</f>
        <v>22</v>
      </c>
      <c r="L959" s="11">
        <v>40696</v>
      </c>
      <c r="M959" s="14">
        <v>2122</v>
      </c>
      <c r="N959" s="15">
        <v>255.28</v>
      </c>
      <c r="O959" s="15">
        <v>159.41999999999999</v>
      </c>
      <c r="P959" s="15">
        <v>541704.16</v>
      </c>
      <c r="Q959" s="15">
        <v>338289.24</v>
      </c>
      <c r="R959" s="15">
        <v>203414.92</v>
      </c>
      <c r="S959" s="54"/>
      <c r="T959" s="54"/>
      <c r="Z959" s="1"/>
      <c r="AA959" s="1"/>
      <c r="XFB959"/>
      <c r="XFC959"/>
    </row>
    <row r="960" spans="2:27 16382:16383" ht="21" customHeight="1">
      <c r="B960" s="1" t="s">
        <v>23</v>
      </c>
      <c r="C960" s="1" t="s">
        <v>24</v>
      </c>
      <c r="D960" s="1" t="s">
        <v>20</v>
      </c>
      <c r="E960" s="1" t="s">
        <v>17</v>
      </c>
      <c r="F960" s="1" t="s">
        <v>227</v>
      </c>
      <c r="G960" s="9">
        <v>40729</v>
      </c>
      <c r="H960" s="2" t="s">
        <v>230</v>
      </c>
      <c r="I960" s="1">
        <v>2011</v>
      </c>
      <c r="J960" s="1">
        <v>789484250</v>
      </c>
      <c r="K960" s="1">
        <f>_xlfn.DAYS(clean_data[[#This Row],[Ship Date]],clean_data[[#This Row],[Order Date]])</f>
        <v>25</v>
      </c>
      <c r="L960" s="9">
        <v>40754</v>
      </c>
      <c r="M960" s="4">
        <v>4789</v>
      </c>
      <c r="N960" s="13">
        <v>152.58000000000001</v>
      </c>
      <c r="O960" s="13">
        <v>97.44</v>
      </c>
      <c r="P960" s="13">
        <v>730705.62</v>
      </c>
      <c r="Q960" s="13">
        <v>466640.16</v>
      </c>
      <c r="R960" s="13">
        <v>264065.46000000002</v>
      </c>
      <c r="S960" s="54"/>
      <c r="T960" s="54"/>
      <c r="Z960" s="1"/>
      <c r="AA960" s="1"/>
      <c r="XFB960"/>
      <c r="XFC960"/>
    </row>
    <row r="961" spans="2:27 16382:16383" ht="21" customHeight="1">
      <c r="B961" s="10" t="s">
        <v>40</v>
      </c>
      <c r="C961" s="10" t="s">
        <v>166</v>
      </c>
      <c r="D961" s="10" t="s">
        <v>28</v>
      </c>
      <c r="E961" s="10" t="s">
        <v>21</v>
      </c>
      <c r="F961" s="10" t="s">
        <v>227</v>
      </c>
      <c r="G961" s="11">
        <v>40485</v>
      </c>
      <c r="H961" s="12" t="s">
        <v>234</v>
      </c>
      <c r="I961" s="10">
        <v>2010</v>
      </c>
      <c r="J961" s="10">
        <v>910643279</v>
      </c>
      <c r="K961" s="10">
        <f>_xlfn.DAYS(clean_data[[#This Row],[Ship Date]],clean_data[[#This Row],[Order Date]])</f>
        <v>49</v>
      </c>
      <c r="L961" s="11">
        <v>40534</v>
      </c>
      <c r="M961" s="14">
        <v>8438</v>
      </c>
      <c r="N961" s="15">
        <v>205.7</v>
      </c>
      <c r="O961" s="15">
        <v>117.11</v>
      </c>
      <c r="P961" s="15">
        <v>1735696.6</v>
      </c>
      <c r="Q961" s="15">
        <v>988174.18</v>
      </c>
      <c r="R961" s="15">
        <v>747522.42</v>
      </c>
      <c r="S961" s="54"/>
      <c r="T961" s="54"/>
      <c r="Z961" s="1"/>
      <c r="AA961" s="1"/>
      <c r="XFB961"/>
      <c r="XFC961"/>
    </row>
    <row r="962" spans="2:27 16382:16383" ht="21" customHeight="1">
      <c r="B962" s="1" t="s">
        <v>14</v>
      </c>
      <c r="C962" s="1" t="s">
        <v>246</v>
      </c>
      <c r="D962" s="1" t="s">
        <v>50</v>
      </c>
      <c r="E962" s="1" t="s">
        <v>21</v>
      </c>
      <c r="F962" s="1" t="s">
        <v>232</v>
      </c>
      <c r="G962" s="9">
        <v>41687</v>
      </c>
      <c r="H962" s="2" t="s">
        <v>242</v>
      </c>
      <c r="I962" s="1">
        <v>2014</v>
      </c>
      <c r="J962" s="1">
        <v>308860719</v>
      </c>
      <c r="K962" s="1">
        <f>_xlfn.DAYS(clean_data[[#This Row],[Ship Date]],clean_data[[#This Row],[Order Date]])</f>
        <v>29</v>
      </c>
      <c r="L962" s="9">
        <v>41716</v>
      </c>
      <c r="M962" s="4">
        <v>7605</v>
      </c>
      <c r="N962" s="13">
        <v>421.89</v>
      </c>
      <c r="O962" s="13">
        <v>364.69</v>
      </c>
      <c r="P962" s="13">
        <v>3208473.45</v>
      </c>
      <c r="Q962" s="13">
        <v>2773467.45</v>
      </c>
      <c r="R962" s="13">
        <v>435006</v>
      </c>
      <c r="S962" s="54"/>
      <c r="T962" s="54"/>
      <c r="Z962" s="1"/>
      <c r="AA962" s="1"/>
      <c r="XFB962"/>
      <c r="XFC962"/>
    </row>
    <row r="963" spans="2:27 16382:16383" ht="21" customHeight="1">
      <c r="B963" s="10" t="s">
        <v>31</v>
      </c>
      <c r="C963" s="10" t="s">
        <v>73</v>
      </c>
      <c r="D963" s="10" t="s">
        <v>20</v>
      </c>
      <c r="E963" s="10" t="s">
        <v>17</v>
      </c>
      <c r="F963" s="10" t="s">
        <v>227</v>
      </c>
      <c r="G963" s="11">
        <v>42322</v>
      </c>
      <c r="H963" s="12" t="s">
        <v>234</v>
      </c>
      <c r="I963" s="10">
        <v>2015</v>
      </c>
      <c r="J963" s="10">
        <v>499810397</v>
      </c>
      <c r="K963" s="10">
        <f>_xlfn.DAYS(clean_data[[#This Row],[Ship Date]],clean_data[[#This Row],[Order Date]])</f>
        <v>37</v>
      </c>
      <c r="L963" s="11">
        <v>42359</v>
      </c>
      <c r="M963" s="14">
        <v>3858</v>
      </c>
      <c r="N963" s="15">
        <v>152.58000000000001</v>
      </c>
      <c r="O963" s="15">
        <v>97.44</v>
      </c>
      <c r="P963" s="15">
        <v>588653.64</v>
      </c>
      <c r="Q963" s="15">
        <v>375923.52</v>
      </c>
      <c r="R963" s="15">
        <v>212730.12</v>
      </c>
      <c r="S963" s="54"/>
      <c r="T963" s="54"/>
      <c r="Z963" s="1"/>
      <c r="AA963" s="1"/>
      <c r="XFB963"/>
      <c r="XFC963"/>
    </row>
    <row r="964" spans="2:27 16382:16383" ht="21" customHeight="1">
      <c r="B964" s="1" t="s">
        <v>53</v>
      </c>
      <c r="C964" s="1" t="s">
        <v>210</v>
      </c>
      <c r="D964" s="1" t="s">
        <v>36</v>
      </c>
      <c r="E964" s="1" t="s">
        <v>17</v>
      </c>
      <c r="F964" s="1" t="s">
        <v>229</v>
      </c>
      <c r="G964" s="9">
        <v>40765</v>
      </c>
      <c r="H964" s="2" t="s">
        <v>238</v>
      </c>
      <c r="I964" s="1">
        <v>2011</v>
      </c>
      <c r="J964" s="1">
        <v>819478642</v>
      </c>
      <c r="K964" s="1">
        <f>_xlfn.DAYS(clean_data[[#This Row],[Ship Date]],clean_data[[#This Row],[Order Date]])</f>
        <v>8</v>
      </c>
      <c r="L964" s="9">
        <v>40773</v>
      </c>
      <c r="M964" s="4">
        <v>796</v>
      </c>
      <c r="N964" s="13">
        <v>109.28</v>
      </c>
      <c r="O964" s="13">
        <v>35.840000000000003</v>
      </c>
      <c r="P964" s="13">
        <v>86986.880000000005</v>
      </c>
      <c r="Q964" s="13">
        <v>28528.639999999999</v>
      </c>
      <c r="R964" s="13">
        <v>58458.239999999998</v>
      </c>
      <c r="S964" s="54"/>
      <c r="T964" s="54"/>
      <c r="Z964" s="1"/>
      <c r="AA964" s="1"/>
      <c r="XFB964"/>
      <c r="XFC964"/>
    </row>
    <row r="965" spans="2:27 16382:16383" ht="21" customHeight="1">
      <c r="B965" s="10" t="s">
        <v>34</v>
      </c>
      <c r="C965" s="10" t="s">
        <v>212</v>
      </c>
      <c r="D965" s="10" t="s">
        <v>16</v>
      </c>
      <c r="E965" s="10" t="s">
        <v>21</v>
      </c>
      <c r="F965" s="10" t="s">
        <v>232</v>
      </c>
      <c r="G965" s="11">
        <v>42696</v>
      </c>
      <c r="H965" s="12" t="s">
        <v>234</v>
      </c>
      <c r="I965" s="10">
        <v>2016</v>
      </c>
      <c r="J965" s="10">
        <v>674164283</v>
      </c>
      <c r="K965" s="10">
        <f>_xlfn.DAYS(clean_data[[#This Row],[Ship Date]],clean_data[[#This Row],[Order Date]])</f>
        <v>18</v>
      </c>
      <c r="L965" s="11">
        <v>42714</v>
      </c>
      <c r="M965" s="14">
        <v>9048</v>
      </c>
      <c r="N965" s="15">
        <v>255.28</v>
      </c>
      <c r="O965" s="15">
        <v>159.41999999999999</v>
      </c>
      <c r="P965" s="15">
        <v>2309773.44</v>
      </c>
      <c r="Q965" s="15">
        <v>1442432.16</v>
      </c>
      <c r="R965" s="15">
        <v>867341.28</v>
      </c>
      <c r="S965" s="54"/>
      <c r="T965" s="54"/>
      <c r="Z965" s="1"/>
      <c r="AA965" s="1"/>
      <c r="XFB965"/>
      <c r="XFC965"/>
    </row>
    <row r="966" spans="2:27 16382:16383" ht="21" customHeight="1">
      <c r="B966" s="1" t="s">
        <v>40</v>
      </c>
      <c r="C966" s="1" t="s">
        <v>244</v>
      </c>
      <c r="D966" s="1" t="s">
        <v>28</v>
      </c>
      <c r="E966" s="1" t="s">
        <v>21</v>
      </c>
      <c r="F966" s="1" t="s">
        <v>232</v>
      </c>
      <c r="G966" s="9">
        <v>40351</v>
      </c>
      <c r="H966" s="2" t="s">
        <v>241</v>
      </c>
      <c r="I966" s="1">
        <v>2010</v>
      </c>
      <c r="J966" s="1">
        <v>890478646</v>
      </c>
      <c r="K966" s="1">
        <f>_xlfn.DAYS(clean_data[[#This Row],[Ship Date]],clean_data[[#This Row],[Order Date]])</f>
        <v>2</v>
      </c>
      <c r="L966" s="9">
        <v>40353</v>
      </c>
      <c r="M966" s="4">
        <v>1275</v>
      </c>
      <c r="N966" s="13">
        <v>205.7</v>
      </c>
      <c r="O966" s="13">
        <v>117.11</v>
      </c>
      <c r="P966" s="13">
        <v>262267.5</v>
      </c>
      <c r="Q966" s="13">
        <v>149315.25</v>
      </c>
      <c r="R966" s="13">
        <v>112952.25</v>
      </c>
      <c r="S966" s="54"/>
      <c r="T966" s="54"/>
      <c r="Z966" s="1"/>
      <c r="AA966" s="1"/>
      <c r="XFB966"/>
      <c r="XFC966"/>
    </row>
    <row r="967" spans="2:27 16382:16383" ht="21" customHeight="1">
      <c r="B967" s="10" t="s">
        <v>40</v>
      </c>
      <c r="C967" s="10" t="s">
        <v>78</v>
      </c>
      <c r="D967" s="10" t="s">
        <v>50</v>
      </c>
      <c r="E967" s="10" t="s">
        <v>17</v>
      </c>
      <c r="F967" s="10" t="s">
        <v>227</v>
      </c>
      <c r="G967" s="11">
        <v>41573</v>
      </c>
      <c r="H967" s="12" t="s">
        <v>237</v>
      </c>
      <c r="I967" s="10">
        <v>2013</v>
      </c>
      <c r="J967" s="10">
        <v>565345561</v>
      </c>
      <c r="K967" s="10">
        <f>_xlfn.DAYS(clean_data[[#This Row],[Ship Date]],clean_data[[#This Row],[Order Date]])</f>
        <v>37</v>
      </c>
      <c r="L967" s="11">
        <v>41610</v>
      </c>
      <c r="M967" s="14">
        <v>7170</v>
      </c>
      <c r="N967" s="15">
        <v>421.89</v>
      </c>
      <c r="O967" s="15">
        <v>364.69</v>
      </c>
      <c r="P967" s="15">
        <v>3024951.3</v>
      </c>
      <c r="Q967" s="15">
        <v>2614827.2999999998</v>
      </c>
      <c r="R967" s="15">
        <v>410124</v>
      </c>
      <c r="S967" s="54"/>
      <c r="T967" s="54"/>
      <c r="Z967" s="1"/>
      <c r="AA967" s="1"/>
      <c r="XFB967"/>
      <c r="XFC967"/>
    </row>
    <row r="968" spans="2:27 16382:16383" ht="21" customHeight="1">
      <c r="B968" s="1" t="s">
        <v>53</v>
      </c>
      <c r="C968" s="1" t="s">
        <v>219</v>
      </c>
      <c r="D968" s="1" t="s">
        <v>79</v>
      </c>
      <c r="E968" s="1" t="s">
        <v>17</v>
      </c>
      <c r="F968" s="1" t="s">
        <v>235</v>
      </c>
      <c r="G968" s="9">
        <v>40759</v>
      </c>
      <c r="H968" s="2" t="s">
        <v>238</v>
      </c>
      <c r="I968" s="1">
        <v>2011</v>
      </c>
      <c r="J968" s="1">
        <v>216001355</v>
      </c>
      <c r="K968" s="1">
        <f>_xlfn.DAYS(clean_data[[#This Row],[Ship Date]],clean_data[[#This Row],[Order Date]])</f>
        <v>11</v>
      </c>
      <c r="L968" s="9">
        <v>40770</v>
      </c>
      <c r="M968" s="4">
        <v>8456</v>
      </c>
      <c r="N968" s="13">
        <v>668.27</v>
      </c>
      <c r="O968" s="13">
        <v>502.54</v>
      </c>
      <c r="P968" s="13">
        <v>5650891.1200000001</v>
      </c>
      <c r="Q968" s="13">
        <v>4249478.24</v>
      </c>
      <c r="R968" s="13">
        <v>1401412.88</v>
      </c>
      <c r="S968" s="54"/>
      <c r="T968" s="54"/>
      <c r="Z968" s="1"/>
      <c r="AA968" s="1"/>
      <c r="XFB968"/>
      <c r="XFC968"/>
    </row>
    <row r="969" spans="2:27 16382:16383" ht="21" customHeight="1">
      <c r="B969" s="10" t="s">
        <v>34</v>
      </c>
      <c r="C969" s="10" t="s">
        <v>212</v>
      </c>
      <c r="D969" s="10" t="s">
        <v>25</v>
      </c>
      <c r="E969" s="10" t="s">
        <v>17</v>
      </c>
      <c r="F969" s="10" t="s">
        <v>227</v>
      </c>
      <c r="G969" s="11">
        <v>42379</v>
      </c>
      <c r="H969" s="12" t="s">
        <v>240</v>
      </c>
      <c r="I969" s="10">
        <v>2016</v>
      </c>
      <c r="J969" s="10">
        <v>429994857</v>
      </c>
      <c r="K969" s="10">
        <f>_xlfn.DAYS(clean_data[[#This Row],[Ship Date]],clean_data[[#This Row],[Order Date]])</f>
        <v>1</v>
      </c>
      <c r="L969" s="11">
        <v>42380</v>
      </c>
      <c r="M969" s="14">
        <v>3888</v>
      </c>
      <c r="N969" s="15">
        <v>47.45</v>
      </c>
      <c r="O969" s="15">
        <v>31.79</v>
      </c>
      <c r="P969" s="15">
        <v>184485.6</v>
      </c>
      <c r="Q969" s="15">
        <v>123599.52</v>
      </c>
      <c r="R969" s="15">
        <v>60886.080000000002</v>
      </c>
      <c r="S969" s="54"/>
      <c r="T969" s="54"/>
      <c r="Z969" s="1"/>
      <c r="AA969" s="1"/>
      <c r="XFB969"/>
      <c r="XFC969"/>
    </row>
    <row r="970" spans="2:27 16382:16383" ht="21" customHeight="1">
      <c r="B970" s="1" t="s">
        <v>34</v>
      </c>
      <c r="C970" s="1" t="s">
        <v>95</v>
      </c>
      <c r="D970" s="1" t="s">
        <v>43</v>
      </c>
      <c r="E970" s="1" t="s">
        <v>17</v>
      </c>
      <c r="F970" s="1" t="s">
        <v>229</v>
      </c>
      <c r="G970" s="9">
        <v>40226</v>
      </c>
      <c r="H970" s="2" t="s">
        <v>242</v>
      </c>
      <c r="I970" s="1">
        <v>2010</v>
      </c>
      <c r="J970" s="1">
        <v>515187394</v>
      </c>
      <c r="K970" s="1">
        <f>_xlfn.DAYS(clean_data[[#This Row],[Ship Date]],clean_data[[#This Row],[Order Date]])</f>
        <v>48</v>
      </c>
      <c r="L970" s="9">
        <v>40274</v>
      </c>
      <c r="M970" s="4">
        <v>4253</v>
      </c>
      <c r="N970" s="13">
        <v>651.21</v>
      </c>
      <c r="O970" s="13">
        <v>524.96</v>
      </c>
      <c r="P970" s="13">
        <v>2769596.13</v>
      </c>
      <c r="Q970" s="13">
        <v>2232654.88</v>
      </c>
      <c r="R970" s="13">
        <v>536941.25</v>
      </c>
      <c r="S970" s="54"/>
      <c r="T970" s="54"/>
      <c r="Z970" s="1"/>
      <c r="AA970" s="1"/>
      <c r="XFB970"/>
      <c r="XFC970"/>
    </row>
    <row r="971" spans="2:27 16382:16383" ht="21" customHeight="1">
      <c r="B971" s="10" t="s">
        <v>40</v>
      </c>
      <c r="C971" s="10" t="s">
        <v>91</v>
      </c>
      <c r="D971" s="10" t="s">
        <v>43</v>
      </c>
      <c r="E971" s="10" t="s">
        <v>17</v>
      </c>
      <c r="F971" s="10" t="s">
        <v>232</v>
      </c>
      <c r="G971" s="11">
        <v>40932</v>
      </c>
      <c r="H971" s="12" t="s">
        <v>240</v>
      </c>
      <c r="I971" s="10">
        <v>2012</v>
      </c>
      <c r="J971" s="10">
        <v>749752795</v>
      </c>
      <c r="K971" s="10">
        <f>_xlfn.DAYS(clean_data[[#This Row],[Ship Date]],clean_data[[#This Row],[Order Date]])</f>
        <v>30</v>
      </c>
      <c r="L971" s="11">
        <v>40962</v>
      </c>
      <c r="M971" s="14">
        <v>7368</v>
      </c>
      <c r="N971" s="15">
        <v>651.21</v>
      </c>
      <c r="O971" s="15">
        <v>524.96</v>
      </c>
      <c r="P971" s="15">
        <v>4798115.28</v>
      </c>
      <c r="Q971" s="15">
        <v>3867905.28</v>
      </c>
      <c r="R971" s="15">
        <v>930210</v>
      </c>
      <c r="S971" s="54"/>
      <c r="T971" s="54"/>
      <c r="Z971" s="1"/>
      <c r="AA971" s="1"/>
      <c r="XFB971"/>
      <c r="XFC971"/>
    </row>
    <row r="972" spans="2:27 16382:16383" ht="21" customHeight="1">
      <c r="B972" s="1" t="s">
        <v>40</v>
      </c>
      <c r="C972" s="1" t="s">
        <v>167</v>
      </c>
      <c r="D972" s="1" t="s">
        <v>25</v>
      </c>
      <c r="E972" s="1" t="s">
        <v>21</v>
      </c>
      <c r="F972" s="1" t="s">
        <v>227</v>
      </c>
      <c r="G972" s="9">
        <v>40450</v>
      </c>
      <c r="H972" s="2" t="s">
        <v>231</v>
      </c>
      <c r="I972" s="1">
        <v>2010</v>
      </c>
      <c r="J972" s="1">
        <v>132177388</v>
      </c>
      <c r="K972" s="1">
        <f>_xlfn.DAYS(clean_data[[#This Row],[Ship Date]],clean_data[[#This Row],[Order Date]])</f>
        <v>39</v>
      </c>
      <c r="L972" s="9">
        <v>40489</v>
      </c>
      <c r="M972" s="4">
        <v>3081</v>
      </c>
      <c r="N972" s="13">
        <v>47.45</v>
      </c>
      <c r="O972" s="13">
        <v>31.79</v>
      </c>
      <c r="P972" s="13">
        <v>146193.45000000001</v>
      </c>
      <c r="Q972" s="13">
        <v>97944.99</v>
      </c>
      <c r="R972" s="13">
        <v>48248.46</v>
      </c>
      <c r="S972" s="54"/>
      <c r="T972" s="54"/>
      <c r="Z972" s="1"/>
      <c r="AA972" s="1"/>
      <c r="XFB972"/>
      <c r="XFC972"/>
    </row>
    <row r="973" spans="2:27 16382:16383" ht="21" customHeight="1">
      <c r="B973" s="10" t="s">
        <v>26</v>
      </c>
      <c r="C973" s="10" t="s">
        <v>129</v>
      </c>
      <c r="D973" s="10" t="s">
        <v>16</v>
      </c>
      <c r="E973" s="10" t="s">
        <v>17</v>
      </c>
      <c r="F973" s="10" t="s">
        <v>232</v>
      </c>
      <c r="G973" s="11">
        <v>42041</v>
      </c>
      <c r="H973" s="12" t="s">
        <v>242</v>
      </c>
      <c r="I973" s="10">
        <v>2015</v>
      </c>
      <c r="J973" s="10">
        <v>431260001</v>
      </c>
      <c r="K973" s="10">
        <f>_xlfn.DAYS(clean_data[[#This Row],[Ship Date]],clean_data[[#This Row],[Order Date]])</f>
        <v>5</v>
      </c>
      <c r="L973" s="11">
        <v>42046</v>
      </c>
      <c r="M973" s="14">
        <v>8273</v>
      </c>
      <c r="N973" s="15">
        <v>255.28</v>
      </c>
      <c r="O973" s="15">
        <v>159.41999999999999</v>
      </c>
      <c r="P973" s="15">
        <v>2111931.44</v>
      </c>
      <c r="Q973" s="15">
        <v>1318881.6599999999</v>
      </c>
      <c r="R973" s="15">
        <v>793049.78</v>
      </c>
      <c r="S973" s="54"/>
      <c r="T973" s="54"/>
      <c r="Z973" s="1"/>
      <c r="AA973" s="1"/>
      <c r="XFB973"/>
      <c r="XFC973"/>
    </row>
    <row r="974" spans="2:27 16382:16383" ht="21" customHeight="1">
      <c r="B974" s="1" t="s">
        <v>23</v>
      </c>
      <c r="C974" s="1" t="s">
        <v>206</v>
      </c>
      <c r="D974" s="1" t="s">
        <v>33</v>
      </c>
      <c r="E974" s="1" t="s">
        <v>21</v>
      </c>
      <c r="F974" s="1" t="s">
        <v>227</v>
      </c>
      <c r="G974" s="9">
        <v>41053</v>
      </c>
      <c r="H974" s="2" t="s">
        <v>233</v>
      </c>
      <c r="I974" s="1">
        <v>2012</v>
      </c>
      <c r="J974" s="1">
        <v>336111962</v>
      </c>
      <c r="K974" s="1">
        <f>_xlfn.DAYS(clean_data[[#This Row],[Ship Date]],clean_data[[#This Row],[Order Date]])</f>
        <v>23</v>
      </c>
      <c r="L974" s="9">
        <v>41076</v>
      </c>
      <c r="M974" s="4">
        <v>1854</v>
      </c>
      <c r="N974" s="13">
        <v>81.73</v>
      </c>
      <c r="O974" s="13">
        <v>56.67</v>
      </c>
      <c r="P974" s="13">
        <v>151527.42000000001</v>
      </c>
      <c r="Q974" s="13">
        <v>105066.18</v>
      </c>
      <c r="R974" s="13">
        <v>46461.24</v>
      </c>
      <c r="S974" s="54"/>
      <c r="T974" s="54"/>
      <c r="Z974" s="1"/>
      <c r="AA974" s="1"/>
      <c r="XFB974"/>
      <c r="XFC974"/>
    </row>
    <row r="975" spans="2:27 16382:16383" ht="21" customHeight="1">
      <c r="B975" s="10" t="s">
        <v>40</v>
      </c>
      <c r="C975" s="10" t="s">
        <v>97</v>
      </c>
      <c r="D975" s="10" t="s">
        <v>33</v>
      </c>
      <c r="E975" s="10" t="s">
        <v>17</v>
      </c>
      <c r="F975" s="10" t="s">
        <v>227</v>
      </c>
      <c r="G975" s="11">
        <v>42906</v>
      </c>
      <c r="H975" s="12" t="s">
        <v>241</v>
      </c>
      <c r="I975" s="10">
        <v>2017</v>
      </c>
      <c r="J975" s="10">
        <v>406157100</v>
      </c>
      <c r="K975" s="10">
        <f>_xlfn.DAYS(clean_data[[#This Row],[Ship Date]],clean_data[[#This Row],[Order Date]])</f>
        <v>23</v>
      </c>
      <c r="L975" s="11">
        <v>42929</v>
      </c>
      <c r="M975" s="14">
        <v>9766</v>
      </c>
      <c r="N975" s="15">
        <v>81.73</v>
      </c>
      <c r="O975" s="15">
        <v>56.67</v>
      </c>
      <c r="P975" s="15">
        <v>798175.18</v>
      </c>
      <c r="Q975" s="15">
        <v>553439.22</v>
      </c>
      <c r="R975" s="15">
        <v>244735.96</v>
      </c>
      <c r="S975" s="54"/>
      <c r="T975" s="54"/>
      <c r="Z975" s="1"/>
      <c r="AA975" s="1"/>
      <c r="XFB975"/>
      <c r="XFC975"/>
    </row>
    <row r="976" spans="2:27 16382:16383" ht="21" customHeight="1">
      <c r="B976" s="1" t="s">
        <v>23</v>
      </c>
      <c r="C976" s="1" t="s">
        <v>83</v>
      </c>
      <c r="D976" s="1" t="s">
        <v>79</v>
      </c>
      <c r="E976" s="1" t="s">
        <v>21</v>
      </c>
      <c r="F976" s="1" t="s">
        <v>235</v>
      </c>
      <c r="G976" s="9">
        <v>42347</v>
      </c>
      <c r="H976" s="2" t="s">
        <v>228</v>
      </c>
      <c r="I976" s="1">
        <v>2015</v>
      </c>
      <c r="J976" s="1">
        <v>821131742</v>
      </c>
      <c r="K976" s="1">
        <f>_xlfn.DAYS(clean_data[[#This Row],[Ship Date]],clean_data[[#This Row],[Order Date]])</f>
        <v>0</v>
      </c>
      <c r="L976" s="9">
        <v>42347</v>
      </c>
      <c r="M976" s="4">
        <v>9985</v>
      </c>
      <c r="N976" s="13">
        <v>668.27</v>
      </c>
      <c r="O976" s="13">
        <v>502.54</v>
      </c>
      <c r="P976" s="13">
        <v>6672675.9500000002</v>
      </c>
      <c r="Q976" s="13">
        <v>5017861.9000000004</v>
      </c>
      <c r="R976" s="13">
        <v>1654814.05</v>
      </c>
      <c r="S976" s="54"/>
      <c r="T976" s="54"/>
      <c r="Z976" s="1"/>
      <c r="AA976" s="1"/>
      <c r="XFB976"/>
      <c r="XFC976"/>
    </row>
    <row r="977" spans="2:27 16382:16383" ht="21" customHeight="1">
      <c r="B977" s="10" t="s">
        <v>40</v>
      </c>
      <c r="C977" s="10" t="s">
        <v>193</v>
      </c>
      <c r="D977" s="10" t="s">
        <v>33</v>
      </c>
      <c r="E977" s="10" t="s">
        <v>17</v>
      </c>
      <c r="F977" s="10" t="s">
        <v>227</v>
      </c>
      <c r="G977" s="11">
        <v>41422</v>
      </c>
      <c r="H977" s="12" t="s">
        <v>233</v>
      </c>
      <c r="I977" s="10">
        <v>2013</v>
      </c>
      <c r="J977" s="10">
        <v>931084716</v>
      </c>
      <c r="K977" s="10">
        <f>_xlfn.DAYS(clean_data[[#This Row],[Ship Date]],clean_data[[#This Row],[Order Date]])</f>
        <v>40</v>
      </c>
      <c r="L977" s="11">
        <v>41462</v>
      </c>
      <c r="M977" s="14">
        <v>7513</v>
      </c>
      <c r="N977" s="15">
        <v>81.73</v>
      </c>
      <c r="O977" s="15">
        <v>56.67</v>
      </c>
      <c r="P977" s="15">
        <v>614037.49</v>
      </c>
      <c r="Q977" s="15">
        <v>425761.71</v>
      </c>
      <c r="R977" s="15">
        <v>188275.78</v>
      </c>
      <c r="S977" s="54"/>
      <c r="T977" s="54"/>
      <c r="Z977" s="1"/>
      <c r="AA977" s="1"/>
      <c r="XFB977"/>
      <c r="XFC977"/>
    </row>
    <row r="978" spans="2:27 16382:16383" ht="21" customHeight="1">
      <c r="B978" s="1" t="s">
        <v>40</v>
      </c>
      <c r="C978" s="1" t="s">
        <v>245</v>
      </c>
      <c r="D978" s="1" t="s">
        <v>16</v>
      </c>
      <c r="E978" s="1" t="s">
        <v>21</v>
      </c>
      <c r="F978" s="1" t="s">
        <v>235</v>
      </c>
      <c r="G978" s="9">
        <v>42571</v>
      </c>
      <c r="H978" s="2" t="s">
        <v>230</v>
      </c>
      <c r="I978" s="1">
        <v>2016</v>
      </c>
      <c r="J978" s="1">
        <v>606377351</v>
      </c>
      <c r="K978" s="1">
        <f>_xlfn.DAYS(clean_data[[#This Row],[Ship Date]],clean_data[[#This Row],[Order Date]])</f>
        <v>36</v>
      </c>
      <c r="L978" s="9">
        <v>42607</v>
      </c>
      <c r="M978" s="4">
        <v>9388</v>
      </c>
      <c r="N978" s="13">
        <v>255.28</v>
      </c>
      <c r="O978" s="13">
        <v>159.41999999999999</v>
      </c>
      <c r="P978" s="13">
        <v>2396568.64</v>
      </c>
      <c r="Q978" s="13">
        <v>1496634.96</v>
      </c>
      <c r="R978" s="13">
        <v>899933.68</v>
      </c>
      <c r="S978" s="54"/>
      <c r="T978" s="54"/>
      <c r="Z978" s="1"/>
      <c r="AA978" s="1"/>
      <c r="XFB978"/>
      <c r="XFC978"/>
    </row>
    <row r="979" spans="2:27 16382:16383" ht="21" customHeight="1">
      <c r="B979" s="10" t="s">
        <v>40</v>
      </c>
      <c r="C979" s="10" t="s">
        <v>188</v>
      </c>
      <c r="D979" s="10" t="s">
        <v>71</v>
      </c>
      <c r="E979" s="10" t="s">
        <v>17</v>
      </c>
      <c r="F979" s="10" t="s">
        <v>232</v>
      </c>
      <c r="G979" s="11">
        <v>41705</v>
      </c>
      <c r="H979" s="12" t="s">
        <v>236</v>
      </c>
      <c r="I979" s="10">
        <v>2014</v>
      </c>
      <c r="J979" s="10">
        <v>687683475</v>
      </c>
      <c r="K979" s="10">
        <f>_xlfn.DAYS(clean_data[[#This Row],[Ship Date]],clean_data[[#This Row],[Order Date]])</f>
        <v>25</v>
      </c>
      <c r="L979" s="11">
        <v>41730</v>
      </c>
      <c r="M979" s="14">
        <v>9677</v>
      </c>
      <c r="N979" s="15">
        <v>154.06</v>
      </c>
      <c r="O979" s="15">
        <v>90.93</v>
      </c>
      <c r="P979" s="15">
        <v>1490838.62</v>
      </c>
      <c r="Q979" s="15">
        <v>879929.61</v>
      </c>
      <c r="R979" s="15">
        <v>610909.01</v>
      </c>
      <c r="S979" s="54"/>
      <c r="T979" s="54"/>
      <c r="Z979" s="1"/>
      <c r="AA979" s="1"/>
      <c r="XFB979"/>
      <c r="XFC979"/>
    </row>
    <row r="980" spans="2:27 16382:16383" ht="21" customHeight="1">
      <c r="B980" s="1" t="s">
        <v>31</v>
      </c>
      <c r="C980" s="1" t="s">
        <v>73</v>
      </c>
      <c r="D980" s="1" t="s">
        <v>45</v>
      </c>
      <c r="E980" s="1" t="s">
        <v>21</v>
      </c>
      <c r="F980" s="1" t="s">
        <v>229</v>
      </c>
      <c r="G980" s="9">
        <v>40656</v>
      </c>
      <c r="H980" s="2" t="s">
        <v>239</v>
      </c>
      <c r="I980" s="1">
        <v>2011</v>
      </c>
      <c r="J980" s="1">
        <v>735989415</v>
      </c>
      <c r="K980" s="1">
        <f>_xlfn.DAYS(clean_data[[#This Row],[Ship Date]],clean_data[[#This Row],[Order Date]])</f>
        <v>4</v>
      </c>
      <c r="L980" s="9">
        <v>40660</v>
      </c>
      <c r="M980" s="4">
        <v>4478</v>
      </c>
      <c r="N980" s="13">
        <v>437.2</v>
      </c>
      <c r="O980" s="13">
        <v>263.33</v>
      </c>
      <c r="P980" s="13">
        <v>1957781.6</v>
      </c>
      <c r="Q980" s="13">
        <v>1179191.74</v>
      </c>
      <c r="R980" s="13">
        <v>778589.86</v>
      </c>
      <c r="S980" s="54"/>
      <c r="T980" s="54"/>
      <c r="Z980" s="1"/>
      <c r="AA980" s="1"/>
      <c r="XFB980"/>
      <c r="XFC980"/>
    </row>
    <row r="981" spans="2:27 16382:16383" ht="21" customHeight="1">
      <c r="B981" s="10" t="s">
        <v>14</v>
      </c>
      <c r="C981" s="10" t="s">
        <v>226</v>
      </c>
      <c r="D981" s="10" t="s">
        <v>20</v>
      </c>
      <c r="E981" s="10" t="s">
        <v>21</v>
      </c>
      <c r="F981" s="10" t="s">
        <v>227</v>
      </c>
      <c r="G981" s="11">
        <v>40264</v>
      </c>
      <c r="H981" s="12" t="s">
        <v>236</v>
      </c>
      <c r="I981" s="10">
        <v>2010</v>
      </c>
      <c r="J981" s="10">
        <v>382594001</v>
      </c>
      <c r="K981" s="10">
        <f>_xlfn.DAYS(clean_data[[#This Row],[Ship Date]],clean_data[[#This Row],[Order Date]])</f>
        <v>11</v>
      </c>
      <c r="L981" s="11">
        <v>40275</v>
      </c>
      <c r="M981" s="14">
        <v>6922</v>
      </c>
      <c r="N981" s="15">
        <v>152.58000000000001</v>
      </c>
      <c r="O981" s="15">
        <v>97.44</v>
      </c>
      <c r="P981" s="15">
        <v>1056158.76</v>
      </c>
      <c r="Q981" s="15">
        <v>674479.68</v>
      </c>
      <c r="R981" s="15">
        <v>381679.08</v>
      </c>
      <c r="S981" s="54"/>
      <c r="T981" s="54"/>
      <c r="Z981" s="1"/>
      <c r="AA981" s="1"/>
      <c r="XFB981"/>
      <c r="XFC981"/>
    </row>
    <row r="982" spans="2:27 16382:16383" ht="21" customHeight="1">
      <c r="B982" s="1" t="s">
        <v>23</v>
      </c>
      <c r="C982" s="1" t="s">
        <v>116</v>
      </c>
      <c r="D982" s="1" t="s">
        <v>79</v>
      </c>
      <c r="E982" s="1" t="s">
        <v>17</v>
      </c>
      <c r="F982" s="1" t="s">
        <v>227</v>
      </c>
      <c r="G982" s="9">
        <v>41756</v>
      </c>
      <c r="H982" s="2" t="s">
        <v>239</v>
      </c>
      <c r="I982" s="1">
        <v>2014</v>
      </c>
      <c r="J982" s="1">
        <v>679108560</v>
      </c>
      <c r="K982" s="1">
        <f>_xlfn.DAYS(clean_data[[#This Row],[Ship Date]],clean_data[[#This Row],[Order Date]])</f>
        <v>45</v>
      </c>
      <c r="L982" s="9">
        <v>41801</v>
      </c>
      <c r="M982" s="4">
        <v>2169</v>
      </c>
      <c r="N982" s="13">
        <v>668.27</v>
      </c>
      <c r="O982" s="13">
        <v>502.54</v>
      </c>
      <c r="P982" s="13">
        <v>1449477.63</v>
      </c>
      <c r="Q982" s="13">
        <v>1090009.26</v>
      </c>
      <c r="R982" s="13">
        <v>359468.37</v>
      </c>
      <c r="S982" s="54"/>
      <c r="T982" s="54"/>
      <c r="Z982" s="1"/>
      <c r="AA982" s="1"/>
      <c r="XFB982"/>
      <c r="XFC982"/>
    </row>
    <row r="983" spans="2:27 16382:16383" ht="21" customHeight="1">
      <c r="B983" s="10" t="s">
        <v>40</v>
      </c>
      <c r="C983" s="10" t="s">
        <v>97</v>
      </c>
      <c r="D983" s="10" t="s">
        <v>25</v>
      </c>
      <c r="E983" s="10" t="s">
        <v>17</v>
      </c>
      <c r="F983" s="10" t="s">
        <v>227</v>
      </c>
      <c r="G983" s="11">
        <v>42600</v>
      </c>
      <c r="H983" s="12" t="s">
        <v>238</v>
      </c>
      <c r="I983" s="10">
        <v>2016</v>
      </c>
      <c r="J983" s="10">
        <v>947456920</v>
      </c>
      <c r="K983" s="10">
        <f>_xlfn.DAYS(clean_data[[#This Row],[Ship Date]],clean_data[[#This Row],[Order Date]])</f>
        <v>43</v>
      </c>
      <c r="L983" s="11">
        <v>42643</v>
      </c>
      <c r="M983" s="14">
        <v>2412</v>
      </c>
      <c r="N983" s="15">
        <v>47.45</v>
      </c>
      <c r="O983" s="15">
        <v>31.79</v>
      </c>
      <c r="P983" s="15">
        <v>114449.4</v>
      </c>
      <c r="Q983" s="15">
        <v>76677.48</v>
      </c>
      <c r="R983" s="15">
        <v>37771.919999999998</v>
      </c>
      <c r="S983" s="54"/>
      <c r="T983" s="54"/>
      <c r="Z983" s="1"/>
      <c r="AA983" s="1"/>
      <c r="XFB983"/>
      <c r="XFC983"/>
    </row>
    <row r="984" spans="2:27 16382:16383" ht="21" customHeight="1">
      <c r="B984" s="1" t="s">
        <v>23</v>
      </c>
      <c r="C984" s="1" t="s">
        <v>155</v>
      </c>
      <c r="D984" s="1" t="s">
        <v>33</v>
      </c>
      <c r="E984" s="1" t="s">
        <v>21</v>
      </c>
      <c r="F984" s="1" t="s">
        <v>232</v>
      </c>
      <c r="G984" s="9">
        <v>40652</v>
      </c>
      <c r="H984" s="2" t="s">
        <v>239</v>
      </c>
      <c r="I984" s="1">
        <v>2011</v>
      </c>
      <c r="J984" s="1">
        <v>129875409</v>
      </c>
      <c r="K984" s="1">
        <f>_xlfn.DAYS(clean_data[[#This Row],[Ship Date]],clean_data[[#This Row],[Order Date]])</f>
        <v>7</v>
      </c>
      <c r="L984" s="9">
        <v>40659</v>
      </c>
      <c r="M984" s="4">
        <v>1875</v>
      </c>
      <c r="N984" s="13">
        <v>81.73</v>
      </c>
      <c r="O984" s="13">
        <v>56.67</v>
      </c>
      <c r="P984" s="13">
        <v>153243.75</v>
      </c>
      <c r="Q984" s="13">
        <v>106256.25</v>
      </c>
      <c r="R984" s="13">
        <v>46987.5</v>
      </c>
      <c r="S984" s="54"/>
      <c r="T984" s="54"/>
      <c r="Z984" s="1"/>
      <c r="AA984" s="1"/>
      <c r="XFB984"/>
      <c r="XFC984"/>
    </row>
    <row r="985" spans="2:27 16382:16383" ht="21" customHeight="1">
      <c r="B985" s="10" t="s">
        <v>14</v>
      </c>
      <c r="C985" s="10" t="s">
        <v>19</v>
      </c>
      <c r="D985" s="10" t="s">
        <v>16</v>
      </c>
      <c r="E985" s="10" t="s">
        <v>21</v>
      </c>
      <c r="F985" s="10" t="s">
        <v>235</v>
      </c>
      <c r="G985" s="11">
        <v>41074</v>
      </c>
      <c r="H985" s="12" t="s">
        <v>241</v>
      </c>
      <c r="I985" s="10">
        <v>2012</v>
      </c>
      <c r="J985" s="10">
        <v>838912856</v>
      </c>
      <c r="K985" s="10">
        <f>_xlfn.DAYS(clean_data[[#This Row],[Ship Date]],clean_data[[#This Row],[Order Date]])</f>
        <v>27</v>
      </c>
      <c r="L985" s="11">
        <v>41101</v>
      </c>
      <c r="M985" s="14">
        <v>1811</v>
      </c>
      <c r="N985" s="15">
        <v>255.28</v>
      </c>
      <c r="O985" s="15">
        <v>159.41999999999999</v>
      </c>
      <c r="P985" s="15">
        <v>462312.08</v>
      </c>
      <c r="Q985" s="15">
        <v>288709.62</v>
      </c>
      <c r="R985" s="15">
        <v>173602.46</v>
      </c>
      <c r="S985" s="54"/>
      <c r="T985" s="54"/>
      <c r="Z985" s="1"/>
      <c r="AA985" s="1"/>
      <c r="XFB985"/>
      <c r="XFC985"/>
    </row>
    <row r="986" spans="2:27 16382:16383" ht="21" customHeight="1">
      <c r="B986" s="1" t="s">
        <v>53</v>
      </c>
      <c r="C986" s="1" t="s">
        <v>142</v>
      </c>
      <c r="D986" s="1" t="s">
        <v>25</v>
      </c>
      <c r="E986" s="1" t="s">
        <v>21</v>
      </c>
      <c r="F986" s="1" t="s">
        <v>229</v>
      </c>
      <c r="G986" s="9">
        <v>41115</v>
      </c>
      <c r="H986" s="2" t="s">
        <v>230</v>
      </c>
      <c r="I986" s="1">
        <v>2012</v>
      </c>
      <c r="J986" s="1">
        <v>807430589</v>
      </c>
      <c r="K986" s="1">
        <f>_xlfn.DAYS(clean_data[[#This Row],[Ship Date]],clean_data[[#This Row],[Order Date]])</f>
        <v>5</v>
      </c>
      <c r="L986" s="9">
        <v>41120</v>
      </c>
      <c r="M986" s="4">
        <v>5509</v>
      </c>
      <c r="N986" s="13">
        <v>47.45</v>
      </c>
      <c r="O986" s="13">
        <v>31.79</v>
      </c>
      <c r="P986" s="13">
        <v>261402.05</v>
      </c>
      <c r="Q986" s="13">
        <v>175131.11</v>
      </c>
      <c r="R986" s="13">
        <v>86270.94</v>
      </c>
      <c r="S986" s="54"/>
      <c r="T986" s="54"/>
      <c r="Z986" s="1"/>
      <c r="AA986" s="1"/>
      <c r="XFB986"/>
      <c r="XFC986"/>
    </row>
    <row r="987" spans="2:27 16382:16383" ht="21" customHeight="1">
      <c r="B987" s="10" t="s">
        <v>40</v>
      </c>
      <c r="C987" s="10" t="s">
        <v>77</v>
      </c>
      <c r="D987" s="10" t="s">
        <v>43</v>
      </c>
      <c r="E987" s="10" t="s">
        <v>17</v>
      </c>
      <c r="F987" s="10" t="s">
        <v>232</v>
      </c>
      <c r="G987" s="11">
        <v>42567</v>
      </c>
      <c r="H987" s="12" t="s">
        <v>230</v>
      </c>
      <c r="I987" s="10">
        <v>2016</v>
      </c>
      <c r="J987" s="10">
        <v>538602435</v>
      </c>
      <c r="K987" s="10">
        <f>_xlfn.DAYS(clean_data[[#This Row],[Ship Date]],clean_data[[#This Row],[Order Date]])</f>
        <v>34</v>
      </c>
      <c r="L987" s="11">
        <v>42601</v>
      </c>
      <c r="M987" s="14">
        <v>3284</v>
      </c>
      <c r="N987" s="15">
        <v>651.21</v>
      </c>
      <c r="O987" s="15">
        <v>524.96</v>
      </c>
      <c r="P987" s="15">
        <v>2138573.64</v>
      </c>
      <c r="Q987" s="15">
        <v>1723968.64</v>
      </c>
      <c r="R987" s="15">
        <v>414605</v>
      </c>
      <c r="S987" s="54"/>
      <c r="T987" s="54"/>
      <c r="Z987" s="1"/>
      <c r="AA987" s="1"/>
      <c r="XFB987"/>
      <c r="XFC987"/>
    </row>
    <row r="988" spans="2:27 16382:16383" ht="21" customHeight="1">
      <c r="B988" s="1" t="s">
        <v>23</v>
      </c>
      <c r="C988" s="1" t="s">
        <v>208</v>
      </c>
      <c r="D988" s="1" t="s">
        <v>59</v>
      </c>
      <c r="E988" s="1" t="s">
        <v>21</v>
      </c>
      <c r="F988" s="1" t="s">
        <v>235</v>
      </c>
      <c r="G988" s="9">
        <v>42075</v>
      </c>
      <c r="H988" s="2" t="s">
        <v>236</v>
      </c>
      <c r="I988" s="1">
        <v>2015</v>
      </c>
      <c r="J988" s="1">
        <v>155914723</v>
      </c>
      <c r="K988" s="1">
        <f>_xlfn.DAYS(clean_data[[#This Row],[Ship Date]],clean_data[[#This Row],[Order Date]])</f>
        <v>17</v>
      </c>
      <c r="L988" s="9">
        <v>42092</v>
      </c>
      <c r="M988" s="4">
        <v>7486</v>
      </c>
      <c r="N988" s="13">
        <v>9.33</v>
      </c>
      <c r="O988" s="13">
        <v>6.92</v>
      </c>
      <c r="P988" s="13">
        <v>69844.38</v>
      </c>
      <c r="Q988" s="13">
        <v>51803.12</v>
      </c>
      <c r="R988" s="13">
        <v>18041.259999999998</v>
      </c>
      <c r="S988" s="54"/>
      <c r="T988" s="54"/>
      <c r="Z988" s="1"/>
      <c r="AA988" s="1"/>
      <c r="XFB988"/>
      <c r="XFC988"/>
    </row>
    <row r="989" spans="2:27 16382:16383" ht="21" customHeight="1">
      <c r="B989" s="10" t="s">
        <v>23</v>
      </c>
      <c r="C989" s="10" t="s">
        <v>171</v>
      </c>
      <c r="D989" s="10" t="s">
        <v>59</v>
      </c>
      <c r="E989" s="10" t="s">
        <v>17</v>
      </c>
      <c r="F989" s="10" t="s">
        <v>235</v>
      </c>
      <c r="G989" s="11">
        <v>40825</v>
      </c>
      <c r="H989" s="12" t="s">
        <v>237</v>
      </c>
      <c r="I989" s="10">
        <v>2011</v>
      </c>
      <c r="J989" s="10">
        <v>753166282</v>
      </c>
      <c r="K989" s="10">
        <f>_xlfn.DAYS(clean_data[[#This Row],[Ship Date]],clean_data[[#This Row],[Order Date]])</f>
        <v>47</v>
      </c>
      <c r="L989" s="11">
        <v>40872</v>
      </c>
      <c r="M989" s="14">
        <v>7495</v>
      </c>
      <c r="N989" s="15">
        <v>9.33</v>
      </c>
      <c r="O989" s="15">
        <v>6.92</v>
      </c>
      <c r="P989" s="15">
        <v>69928.350000000006</v>
      </c>
      <c r="Q989" s="15">
        <v>51865.4</v>
      </c>
      <c r="R989" s="15">
        <v>18062.95</v>
      </c>
      <c r="S989" s="54"/>
      <c r="T989" s="54"/>
      <c r="Z989" s="1"/>
      <c r="AA989" s="1"/>
      <c r="XFB989"/>
      <c r="XFC989"/>
    </row>
    <row r="990" spans="2:27 16382:16383" ht="21" customHeight="1">
      <c r="B990" s="1" t="s">
        <v>40</v>
      </c>
      <c r="C990" s="1" t="s">
        <v>153</v>
      </c>
      <c r="D990" s="1" t="s">
        <v>16</v>
      </c>
      <c r="E990" s="1" t="s">
        <v>17</v>
      </c>
      <c r="F990" s="1" t="s">
        <v>229</v>
      </c>
      <c r="G990" s="9">
        <v>40389</v>
      </c>
      <c r="H990" s="2" t="s">
        <v>230</v>
      </c>
      <c r="I990" s="1">
        <v>2010</v>
      </c>
      <c r="J990" s="1">
        <v>344468438</v>
      </c>
      <c r="K990" s="1">
        <f>_xlfn.DAYS(clean_data[[#This Row],[Ship Date]],clean_data[[#This Row],[Order Date]])</f>
        <v>28</v>
      </c>
      <c r="L990" s="9">
        <v>40417</v>
      </c>
      <c r="M990" s="4">
        <v>4721</v>
      </c>
      <c r="N990" s="13">
        <v>255.28</v>
      </c>
      <c r="O990" s="13">
        <v>159.41999999999999</v>
      </c>
      <c r="P990" s="13">
        <v>1205176.8799999999</v>
      </c>
      <c r="Q990" s="13">
        <v>752621.82</v>
      </c>
      <c r="R990" s="13">
        <v>452555.06</v>
      </c>
      <c r="S990" s="54"/>
      <c r="T990" s="54"/>
      <c r="Z990" s="1"/>
      <c r="AA990" s="1"/>
      <c r="XFB990"/>
      <c r="XFC990"/>
    </row>
    <row r="991" spans="2:27 16382:16383" ht="21" customHeight="1">
      <c r="B991" s="10" t="s">
        <v>26</v>
      </c>
      <c r="C991" s="10" t="s">
        <v>46</v>
      </c>
      <c r="D991" s="10" t="s">
        <v>45</v>
      </c>
      <c r="E991" s="10" t="s">
        <v>21</v>
      </c>
      <c r="F991" s="10" t="s">
        <v>232</v>
      </c>
      <c r="G991" s="11">
        <v>41346</v>
      </c>
      <c r="H991" s="12" t="s">
        <v>236</v>
      </c>
      <c r="I991" s="10">
        <v>2013</v>
      </c>
      <c r="J991" s="10">
        <v>614245021</v>
      </c>
      <c r="K991" s="10">
        <f>_xlfn.DAYS(clean_data[[#This Row],[Ship Date]],clean_data[[#This Row],[Order Date]])</f>
        <v>7</v>
      </c>
      <c r="L991" s="11">
        <v>41353</v>
      </c>
      <c r="M991" s="14">
        <v>7606</v>
      </c>
      <c r="N991" s="15">
        <v>437.2</v>
      </c>
      <c r="O991" s="15">
        <v>263.33</v>
      </c>
      <c r="P991" s="15">
        <v>3325343.2</v>
      </c>
      <c r="Q991" s="15">
        <v>2002887.98</v>
      </c>
      <c r="R991" s="15">
        <v>1322455.22</v>
      </c>
      <c r="S991" s="54"/>
      <c r="T991" s="54"/>
      <c r="Z991" s="1"/>
      <c r="AA991" s="1"/>
      <c r="XFB991"/>
      <c r="XFC991"/>
    </row>
    <row r="992" spans="2:27 16382:16383" ht="21" customHeight="1">
      <c r="B992" s="1" t="s">
        <v>14</v>
      </c>
      <c r="C992" s="1" t="s">
        <v>220</v>
      </c>
      <c r="D992" s="1" t="s">
        <v>59</v>
      </c>
      <c r="E992" s="1" t="s">
        <v>17</v>
      </c>
      <c r="F992" s="1" t="s">
        <v>232</v>
      </c>
      <c r="G992" s="9">
        <v>41900</v>
      </c>
      <c r="H992" s="2" t="s">
        <v>231</v>
      </c>
      <c r="I992" s="1">
        <v>2014</v>
      </c>
      <c r="J992" s="1">
        <v>167232358</v>
      </c>
      <c r="K992" s="1">
        <f>_xlfn.DAYS(clean_data[[#This Row],[Ship Date]],clean_data[[#This Row],[Order Date]])</f>
        <v>42</v>
      </c>
      <c r="L992" s="9">
        <v>41942</v>
      </c>
      <c r="M992" s="4">
        <v>6626</v>
      </c>
      <c r="N992" s="13">
        <v>9.33</v>
      </c>
      <c r="O992" s="13">
        <v>6.92</v>
      </c>
      <c r="P992" s="13">
        <v>61820.58</v>
      </c>
      <c r="Q992" s="13">
        <v>45851.92</v>
      </c>
      <c r="R992" s="13">
        <v>15968.66</v>
      </c>
      <c r="S992" s="54"/>
      <c r="T992" s="54"/>
      <c r="Z992" s="1"/>
      <c r="AA992" s="1"/>
      <c r="XFB992"/>
      <c r="XFC992"/>
    </row>
    <row r="993" spans="2:27 16382:16383" ht="21" customHeight="1">
      <c r="B993" s="10" t="s">
        <v>14</v>
      </c>
      <c r="C993" s="10" t="s">
        <v>226</v>
      </c>
      <c r="D993" s="10" t="s">
        <v>20</v>
      </c>
      <c r="E993" s="10" t="s">
        <v>17</v>
      </c>
      <c r="F993" s="10" t="s">
        <v>229</v>
      </c>
      <c r="G993" s="11">
        <v>42024</v>
      </c>
      <c r="H993" s="12" t="s">
        <v>240</v>
      </c>
      <c r="I993" s="10">
        <v>2015</v>
      </c>
      <c r="J993" s="10">
        <v>378479278</v>
      </c>
      <c r="K993" s="10">
        <f>_xlfn.DAYS(clean_data[[#This Row],[Ship Date]],clean_data[[#This Row],[Order Date]])</f>
        <v>26</v>
      </c>
      <c r="L993" s="11">
        <v>42050</v>
      </c>
      <c r="M993" s="14">
        <v>9284</v>
      </c>
      <c r="N993" s="15">
        <v>152.58000000000001</v>
      </c>
      <c r="O993" s="15">
        <v>97.44</v>
      </c>
      <c r="P993" s="15">
        <v>1416552.72</v>
      </c>
      <c r="Q993" s="15">
        <v>904632.96</v>
      </c>
      <c r="R993" s="15">
        <v>511919.76</v>
      </c>
      <c r="S993" s="54"/>
      <c r="T993" s="54"/>
      <c r="Z993" s="1"/>
      <c r="AA993" s="1"/>
      <c r="XFB993"/>
      <c r="XFC993"/>
    </row>
    <row r="994" spans="2:27 16382:16383" ht="21" customHeight="1">
      <c r="B994" s="1" t="s">
        <v>23</v>
      </c>
      <c r="C994" s="1" t="s">
        <v>191</v>
      </c>
      <c r="D994" s="1" t="s">
        <v>28</v>
      </c>
      <c r="E994" s="1" t="s">
        <v>21</v>
      </c>
      <c r="F994" s="1" t="s">
        <v>227</v>
      </c>
      <c r="G994" s="9">
        <v>42083</v>
      </c>
      <c r="H994" s="2" t="s">
        <v>236</v>
      </c>
      <c r="I994" s="1">
        <v>2015</v>
      </c>
      <c r="J994" s="1">
        <v>443347108</v>
      </c>
      <c r="K994" s="1">
        <f>_xlfn.DAYS(clean_data[[#This Row],[Ship Date]],clean_data[[#This Row],[Order Date]])</f>
        <v>20</v>
      </c>
      <c r="L994" s="9">
        <v>42103</v>
      </c>
      <c r="M994" s="4">
        <v>5116</v>
      </c>
      <c r="N994" s="13">
        <v>205.7</v>
      </c>
      <c r="O994" s="13">
        <v>117.11</v>
      </c>
      <c r="P994" s="13">
        <v>1052361.2</v>
      </c>
      <c r="Q994" s="13">
        <v>599134.76</v>
      </c>
      <c r="R994" s="13">
        <v>453226.44</v>
      </c>
      <c r="S994" s="54"/>
      <c r="T994" s="54"/>
      <c r="Z994" s="1"/>
      <c r="AA994" s="1"/>
      <c r="XFB994"/>
      <c r="XFC994"/>
    </row>
    <row r="995" spans="2:27 16382:16383" ht="21" customHeight="1">
      <c r="B995" s="10" t="s">
        <v>23</v>
      </c>
      <c r="C995" s="10" t="s">
        <v>192</v>
      </c>
      <c r="D995" s="10" t="s">
        <v>43</v>
      </c>
      <c r="E995" s="10" t="s">
        <v>17</v>
      </c>
      <c r="F995" s="10" t="s">
        <v>229</v>
      </c>
      <c r="G995" s="11">
        <v>41444</v>
      </c>
      <c r="H995" s="12" t="s">
        <v>241</v>
      </c>
      <c r="I995" s="10">
        <v>2013</v>
      </c>
      <c r="J995" s="10">
        <v>527509677</v>
      </c>
      <c r="K995" s="10">
        <f>_xlfn.DAYS(clean_data[[#This Row],[Ship Date]],clean_data[[#This Row],[Order Date]])</f>
        <v>21</v>
      </c>
      <c r="L995" s="11">
        <v>41465</v>
      </c>
      <c r="M995" s="14">
        <v>691</v>
      </c>
      <c r="N995" s="15">
        <v>651.21</v>
      </c>
      <c r="O995" s="15">
        <v>524.96</v>
      </c>
      <c r="P995" s="15">
        <v>449986.11</v>
      </c>
      <c r="Q995" s="15">
        <v>362747.36</v>
      </c>
      <c r="R995" s="15">
        <v>87238.75</v>
      </c>
      <c r="S995" s="54"/>
      <c r="T995" s="54"/>
      <c r="Z995" s="1"/>
      <c r="AA995" s="1"/>
      <c r="XFB995"/>
      <c r="XFC995"/>
    </row>
    <row r="996" spans="2:27 16382:16383" ht="21" customHeight="1">
      <c r="B996" s="1" t="s">
        <v>23</v>
      </c>
      <c r="C996" s="1" t="s">
        <v>208</v>
      </c>
      <c r="D996" s="1" t="s">
        <v>25</v>
      </c>
      <c r="E996" s="1" t="s">
        <v>21</v>
      </c>
      <c r="F996" s="1" t="s">
        <v>235</v>
      </c>
      <c r="G996" s="9">
        <v>42633</v>
      </c>
      <c r="H996" s="2" t="s">
        <v>231</v>
      </c>
      <c r="I996" s="1">
        <v>2016</v>
      </c>
      <c r="J996" s="1">
        <v>416953313</v>
      </c>
      <c r="K996" s="1">
        <f>_xlfn.DAYS(clean_data[[#This Row],[Ship Date]],clean_data[[#This Row],[Order Date]])</f>
        <v>39</v>
      </c>
      <c r="L996" s="9">
        <v>42672</v>
      </c>
      <c r="M996" s="4">
        <v>4606</v>
      </c>
      <c r="N996" s="13">
        <v>47.45</v>
      </c>
      <c r="O996" s="13">
        <v>31.79</v>
      </c>
      <c r="P996" s="13">
        <v>218554.7</v>
      </c>
      <c r="Q996" s="13">
        <v>146424.74</v>
      </c>
      <c r="R996" s="13">
        <v>72129.960000000006</v>
      </c>
      <c r="S996" s="54"/>
      <c r="T996" s="54"/>
      <c r="Z996" s="1"/>
      <c r="AA996" s="1"/>
      <c r="XFB996"/>
      <c r="XFC996"/>
    </row>
    <row r="997" spans="2:27 16382:16383" ht="21" customHeight="1">
      <c r="B997" s="10" t="s">
        <v>31</v>
      </c>
      <c r="C997" s="10" t="s">
        <v>56</v>
      </c>
      <c r="D997" s="10" t="s">
        <v>25</v>
      </c>
      <c r="E997" s="10" t="s">
        <v>17</v>
      </c>
      <c r="F997" s="10" t="s">
        <v>227</v>
      </c>
      <c r="G997" s="11">
        <v>41647</v>
      </c>
      <c r="H997" s="12" t="s">
        <v>240</v>
      </c>
      <c r="I997" s="10">
        <v>2014</v>
      </c>
      <c r="J997" s="10">
        <v>867976844</v>
      </c>
      <c r="K997" s="10">
        <f>_xlfn.DAYS(clean_data[[#This Row],[Ship Date]],clean_data[[#This Row],[Order Date]])</f>
        <v>24</v>
      </c>
      <c r="L997" s="11">
        <v>41671</v>
      </c>
      <c r="M997" s="14">
        <v>2491</v>
      </c>
      <c r="N997" s="15">
        <v>47.45</v>
      </c>
      <c r="O997" s="15">
        <v>31.79</v>
      </c>
      <c r="P997" s="15">
        <v>118197.95</v>
      </c>
      <c r="Q997" s="15">
        <v>79188.89</v>
      </c>
      <c r="R997" s="15">
        <v>39009.06</v>
      </c>
      <c r="S997" s="54"/>
      <c r="T997" s="54"/>
      <c r="Z997" s="1"/>
      <c r="AA997" s="1"/>
      <c r="XFB997"/>
      <c r="XFC997"/>
    </row>
    <row r="998" spans="2:27 16382:16383" ht="21" customHeight="1">
      <c r="B998" s="1" t="s">
        <v>40</v>
      </c>
      <c r="C998" s="1" t="s">
        <v>222</v>
      </c>
      <c r="D998" s="1" t="s">
        <v>71</v>
      </c>
      <c r="E998" s="1" t="s">
        <v>21</v>
      </c>
      <c r="F998" s="1" t="s">
        <v>227</v>
      </c>
      <c r="G998" s="9">
        <v>40406</v>
      </c>
      <c r="H998" s="2" t="s">
        <v>238</v>
      </c>
      <c r="I998" s="1">
        <v>2010</v>
      </c>
      <c r="J998" s="1">
        <v>457191598</v>
      </c>
      <c r="K998" s="1">
        <f>_xlfn.DAYS(clean_data[[#This Row],[Ship Date]],clean_data[[#This Row],[Order Date]])</f>
        <v>38</v>
      </c>
      <c r="L998" s="9">
        <v>40444</v>
      </c>
      <c r="M998" s="4">
        <v>2008</v>
      </c>
      <c r="N998" s="13">
        <v>154.06</v>
      </c>
      <c r="O998" s="13">
        <v>90.93</v>
      </c>
      <c r="P998" s="13">
        <v>309352.48</v>
      </c>
      <c r="Q998" s="13">
        <v>182587.44</v>
      </c>
      <c r="R998" s="13">
        <v>126765.04</v>
      </c>
      <c r="S998" s="54"/>
      <c r="T998" s="54"/>
      <c r="Z998" s="1"/>
      <c r="AA998" s="1"/>
      <c r="XFB998"/>
      <c r="XFC998"/>
    </row>
    <row r="999" spans="2:27 16382:16383" ht="21" customHeight="1">
      <c r="B999" s="10" t="s">
        <v>34</v>
      </c>
      <c r="C999" s="10" t="s">
        <v>95</v>
      </c>
      <c r="D999" s="10" t="s">
        <v>59</v>
      </c>
      <c r="E999" s="10" t="s">
        <v>21</v>
      </c>
      <c r="F999" s="10" t="s">
        <v>235</v>
      </c>
      <c r="G999" s="11">
        <v>42601</v>
      </c>
      <c r="H999" s="12" t="s">
        <v>238</v>
      </c>
      <c r="I999" s="10">
        <v>2016</v>
      </c>
      <c r="J999" s="10">
        <v>531521403</v>
      </c>
      <c r="K999" s="10">
        <f>_xlfn.DAYS(clean_data[[#This Row],[Ship Date]],clean_data[[#This Row],[Order Date]])</f>
        <v>31</v>
      </c>
      <c r="L999" s="11">
        <v>42632</v>
      </c>
      <c r="M999" s="14">
        <v>7850</v>
      </c>
      <c r="N999" s="15">
        <v>9.33</v>
      </c>
      <c r="O999" s="15">
        <v>6.92</v>
      </c>
      <c r="P999" s="15">
        <v>73240.5</v>
      </c>
      <c r="Q999" s="15">
        <v>54322</v>
      </c>
      <c r="R999" s="15">
        <v>18918.5</v>
      </c>
      <c r="S999" s="54"/>
      <c r="T999" s="54"/>
      <c r="Z999" s="1"/>
      <c r="AA999" s="1"/>
      <c r="XFB999"/>
      <c r="XFC999"/>
    </row>
    <row r="1000" spans="2:27 16382:16383" ht="21" customHeight="1">
      <c r="B1000" s="1" t="s">
        <v>31</v>
      </c>
      <c r="C1000" s="1" t="s">
        <v>44</v>
      </c>
      <c r="D1000" s="1" t="s">
        <v>43</v>
      </c>
      <c r="E1000" s="1" t="s">
        <v>17</v>
      </c>
      <c r="F1000" s="1" t="s">
        <v>232</v>
      </c>
      <c r="G1000" s="9">
        <v>41249</v>
      </c>
      <c r="H1000" s="2" t="s">
        <v>228</v>
      </c>
      <c r="I1000" s="1">
        <v>2012</v>
      </c>
      <c r="J1000" s="1">
        <v>258202588</v>
      </c>
      <c r="K1000" s="1">
        <f>_xlfn.DAYS(clean_data[[#This Row],[Ship Date]],clean_data[[#This Row],[Order Date]])</f>
        <v>17</v>
      </c>
      <c r="L1000" s="9">
        <v>41266</v>
      </c>
      <c r="M1000" s="4">
        <v>6738</v>
      </c>
      <c r="N1000" s="13">
        <v>651.21</v>
      </c>
      <c r="O1000" s="13">
        <v>524.96</v>
      </c>
      <c r="P1000" s="13">
        <v>4387852.9800000004</v>
      </c>
      <c r="Q1000" s="13">
        <v>3537180.48</v>
      </c>
      <c r="R1000" s="13">
        <v>850672.5</v>
      </c>
      <c r="S1000" s="54"/>
      <c r="T1000" s="54"/>
      <c r="Z1000" s="1"/>
      <c r="AA1000" s="1"/>
      <c r="XFB1000"/>
      <c r="XFC1000"/>
    </row>
    <row r="1001" spans="2:27 16382:16383" ht="21" customHeight="1">
      <c r="B1001" s="10" t="s">
        <v>40</v>
      </c>
      <c r="C1001" s="10" t="s">
        <v>213</v>
      </c>
      <c r="D1001" s="10" t="s">
        <v>20</v>
      </c>
      <c r="E1001" s="10" t="s">
        <v>17</v>
      </c>
      <c r="F1001" s="10" t="s">
        <v>227</v>
      </c>
      <c r="G1001" s="11">
        <v>42200</v>
      </c>
      <c r="H1001" s="12" t="s">
        <v>230</v>
      </c>
      <c r="I1001" s="10">
        <v>2015</v>
      </c>
      <c r="J1001" s="10">
        <v>674783980</v>
      </c>
      <c r="K1001" s="10">
        <f>_xlfn.DAYS(clean_data[[#This Row],[Ship Date]],clean_data[[#This Row],[Order Date]])</f>
        <v>49</v>
      </c>
      <c r="L1001" s="11">
        <v>42249</v>
      </c>
      <c r="M1001" s="14">
        <v>2430</v>
      </c>
      <c r="N1001" s="15">
        <v>152.58000000000001</v>
      </c>
      <c r="O1001" s="15">
        <v>97.44</v>
      </c>
      <c r="P1001" s="15">
        <v>370769.4</v>
      </c>
      <c r="Q1001" s="15">
        <v>236779.2</v>
      </c>
      <c r="R1001" s="15">
        <v>133990.20000000001</v>
      </c>
      <c r="S1001" s="54"/>
      <c r="T1001" s="54"/>
      <c r="Z1001" s="1"/>
      <c r="AA1001" s="1"/>
      <c r="XFB1001"/>
      <c r="XFC1001"/>
    </row>
    <row r="1002" spans="2:27 16382:16383" ht="21" customHeight="1">
      <c r="B1002" s="1" t="s">
        <v>23</v>
      </c>
      <c r="C1002" s="1" t="s">
        <v>38</v>
      </c>
      <c r="D1002" s="1" t="s">
        <v>28</v>
      </c>
      <c r="E1002" s="1" t="s">
        <v>17</v>
      </c>
      <c r="F1002" s="1" t="s">
        <v>229</v>
      </c>
      <c r="G1002" s="9">
        <v>40632</v>
      </c>
      <c r="H1002" s="2" t="s">
        <v>236</v>
      </c>
      <c r="I1002" s="1">
        <v>2011</v>
      </c>
      <c r="J1002" s="1">
        <v>639126908</v>
      </c>
      <c r="K1002" s="1">
        <f>_xlfn.DAYS(clean_data[[#This Row],[Ship Date]],clean_data[[#This Row],[Order Date]])</f>
        <v>41</v>
      </c>
      <c r="L1002" s="9">
        <v>40673</v>
      </c>
      <c r="M1002" s="4">
        <v>710</v>
      </c>
      <c r="N1002" s="13">
        <v>205.7</v>
      </c>
      <c r="O1002" s="13">
        <v>117.11</v>
      </c>
      <c r="P1002" s="13">
        <v>146047</v>
      </c>
      <c r="Q1002" s="13">
        <v>83148.100000000006</v>
      </c>
      <c r="R1002" s="13">
        <v>62898.9</v>
      </c>
      <c r="S1002" s="54"/>
      <c r="T1002" s="54"/>
      <c r="Z1002" s="1"/>
      <c r="AA1002" s="1"/>
      <c r="XFB1002"/>
      <c r="XFC1002"/>
    </row>
    <row r="1003" spans="2:27 16382:16383" ht="21" customHeight="1">
      <c r="B1003" s="10" t="s">
        <v>23</v>
      </c>
      <c r="C1003" s="10" t="s">
        <v>207</v>
      </c>
      <c r="D1003" s="10" t="s">
        <v>25</v>
      </c>
      <c r="E1003" s="10" t="s">
        <v>17</v>
      </c>
      <c r="F1003" s="10" t="s">
        <v>232</v>
      </c>
      <c r="G1003" s="11">
        <v>41793</v>
      </c>
      <c r="H1003" s="12" t="s">
        <v>241</v>
      </c>
      <c r="I1003" s="10">
        <v>2014</v>
      </c>
      <c r="J1003" s="10">
        <v>879405200</v>
      </c>
      <c r="K1003" s="10">
        <f>_xlfn.DAYS(clean_data[[#This Row],[Ship Date]],clean_data[[#This Row],[Order Date]])</f>
        <v>47</v>
      </c>
      <c r="L1003" s="11">
        <v>41840</v>
      </c>
      <c r="M1003" s="14">
        <v>4396</v>
      </c>
      <c r="N1003" s="15">
        <v>47.45</v>
      </c>
      <c r="O1003" s="15">
        <v>31.79</v>
      </c>
      <c r="P1003" s="15">
        <v>208590.2</v>
      </c>
      <c r="Q1003" s="15">
        <v>139748.84</v>
      </c>
      <c r="R1003" s="15">
        <v>68841.36</v>
      </c>
      <c r="S1003" s="54"/>
      <c r="T1003" s="54"/>
      <c r="Z1003" s="1"/>
      <c r="AA1003" s="1"/>
      <c r="XFB1003"/>
      <c r="XFC1003"/>
    </row>
    <row r="1004" spans="2:27 16382:16383" ht="21" customHeight="1">
      <c r="B1004" s="1" t="s">
        <v>23</v>
      </c>
      <c r="C1004" s="1" t="s">
        <v>119</v>
      </c>
      <c r="D1004" s="1" t="s">
        <v>25</v>
      </c>
      <c r="E1004" s="1" t="s">
        <v>21</v>
      </c>
      <c r="F1004" s="1" t="s">
        <v>235</v>
      </c>
      <c r="G1004" s="9">
        <v>40254</v>
      </c>
      <c r="H1004" s="2" t="s">
        <v>236</v>
      </c>
      <c r="I1004" s="1">
        <v>2010</v>
      </c>
      <c r="J1004" s="1">
        <v>844105184</v>
      </c>
      <c r="K1004" s="1">
        <f>_xlfn.DAYS(clean_data[[#This Row],[Ship Date]],clean_data[[#This Row],[Order Date]])</f>
        <v>34</v>
      </c>
      <c r="L1004" s="9">
        <v>40288</v>
      </c>
      <c r="M1004" s="4">
        <v>8337</v>
      </c>
      <c r="N1004" s="13">
        <v>47.45</v>
      </c>
      <c r="O1004" s="13">
        <v>31.79</v>
      </c>
      <c r="P1004" s="13">
        <v>395590.65</v>
      </c>
      <c r="Q1004" s="13">
        <v>265033.23</v>
      </c>
      <c r="R1004" s="13">
        <v>130557.42</v>
      </c>
      <c r="S1004" s="54"/>
      <c r="T1004" s="54"/>
      <c r="Z1004" s="1"/>
      <c r="AA1004" s="1"/>
      <c r="XFB1004"/>
      <c r="XFC1004"/>
    </row>
    <row r="1005" spans="2:27 16382:16383" ht="21" customHeight="1">
      <c r="B1005" s="10" t="s">
        <v>34</v>
      </c>
      <c r="C1005" s="10" t="s">
        <v>84</v>
      </c>
      <c r="D1005" s="10" t="s">
        <v>79</v>
      </c>
      <c r="E1005" s="10" t="s">
        <v>21</v>
      </c>
      <c r="F1005" s="10" t="s">
        <v>229</v>
      </c>
      <c r="G1005" s="11">
        <v>40657</v>
      </c>
      <c r="H1005" s="12" t="s">
        <v>239</v>
      </c>
      <c r="I1005" s="10">
        <v>2011</v>
      </c>
      <c r="J1005" s="10">
        <v>952025687</v>
      </c>
      <c r="K1005" s="10">
        <f>_xlfn.DAYS(clean_data[[#This Row],[Ship Date]],clean_data[[#This Row],[Order Date]])</f>
        <v>7</v>
      </c>
      <c r="L1005" s="11">
        <v>40664</v>
      </c>
      <c r="M1005" s="14">
        <v>4412</v>
      </c>
      <c r="N1005" s="15">
        <v>668.27</v>
      </c>
      <c r="O1005" s="15">
        <v>502.54</v>
      </c>
      <c r="P1005" s="15">
        <v>2948407.24</v>
      </c>
      <c r="Q1005" s="15">
        <v>2217206.48</v>
      </c>
      <c r="R1005" s="15">
        <v>731200.76</v>
      </c>
      <c r="S1005" s="54"/>
      <c r="T1005" s="54"/>
      <c r="Z1005" s="1"/>
      <c r="AA1005" s="1"/>
      <c r="XFB1005"/>
      <c r="XFC1005"/>
    </row>
    <row r="1006" spans="2:27 16382:16383" ht="21" customHeight="1">
      <c r="B1006" s="1" t="s">
        <v>14</v>
      </c>
      <c r="C1006" s="1" t="s">
        <v>173</v>
      </c>
      <c r="D1006" s="1" t="s">
        <v>43</v>
      </c>
      <c r="E1006" s="1" t="s">
        <v>17</v>
      </c>
      <c r="F1006" s="1" t="s">
        <v>229</v>
      </c>
      <c r="G1006" s="9">
        <v>42501</v>
      </c>
      <c r="H1006" s="2" t="s">
        <v>233</v>
      </c>
      <c r="I1006" s="1">
        <v>2016</v>
      </c>
      <c r="J1006" s="1">
        <v>342278039</v>
      </c>
      <c r="K1006" s="1">
        <f>_xlfn.DAYS(clean_data[[#This Row],[Ship Date]],clean_data[[#This Row],[Order Date]])</f>
        <v>36</v>
      </c>
      <c r="L1006" s="9">
        <v>42537</v>
      </c>
      <c r="M1006" s="4">
        <v>6533</v>
      </c>
      <c r="N1006" s="13">
        <v>651.21</v>
      </c>
      <c r="O1006" s="13">
        <v>524.96</v>
      </c>
      <c r="P1006" s="13">
        <v>4254354.93</v>
      </c>
      <c r="Q1006" s="13">
        <v>3429563.68</v>
      </c>
      <c r="R1006" s="13">
        <v>824791.25</v>
      </c>
      <c r="S1006" s="54"/>
      <c r="T1006" s="54"/>
      <c r="Z1006" s="1"/>
      <c r="AA1006" s="1"/>
      <c r="XFB1006"/>
      <c r="XFC1006"/>
    </row>
    <row r="1007" spans="2:27 16382:16383" ht="21" customHeight="1">
      <c r="B1007" s="10" t="s">
        <v>40</v>
      </c>
      <c r="C1007" s="10" t="s">
        <v>165</v>
      </c>
      <c r="D1007" s="10" t="s">
        <v>36</v>
      </c>
      <c r="E1007" s="10" t="s">
        <v>17</v>
      </c>
      <c r="F1007" s="10" t="s">
        <v>235</v>
      </c>
      <c r="G1007" s="11">
        <v>41526</v>
      </c>
      <c r="H1007" s="12" t="s">
        <v>231</v>
      </c>
      <c r="I1007" s="10">
        <v>2013</v>
      </c>
      <c r="J1007" s="10">
        <v>924286067</v>
      </c>
      <c r="K1007" s="10">
        <f>_xlfn.DAYS(clean_data[[#This Row],[Ship Date]],clean_data[[#This Row],[Order Date]])</f>
        <v>25</v>
      </c>
      <c r="L1007" s="11">
        <v>41551</v>
      </c>
      <c r="M1007" s="14">
        <v>5642</v>
      </c>
      <c r="N1007" s="15">
        <v>109.28</v>
      </c>
      <c r="O1007" s="15">
        <v>35.840000000000003</v>
      </c>
      <c r="P1007" s="15">
        <v>616557.76</v>
      </c>
      <c r="Q1007" s="15">
        <v>202209.28</v>
      </c>
      <c r="R1007" s="15">
        <v>414348.48</v>
      </c>
      <c r="S1007" s="54"/>
      <c r="T1007" s="54"/>
      <c r="Z1007" s="1"/>
      <c r="AA1007" s="1"/>
      <c r="XFB1007"/>
      <c r="XFC1007"/>
    </row>
    <row r="1008" spans="2:27 16382:16383" ht="21" customHeight="1">
      <c r="B1008" s="1" t="s">
        <v>14</v>
      </c>
      <c r="C1008" s="1" t="s">
        <v>108</v>
      </c>
      <c r="D1008" s="1" t="s">
        <v>36</v>
      </c>
      <c r="E1008" s="1" t="s">
        <v>21</v>
      </c>
      <c r="F1008" s="1" t="s">
        <v>232</v>
      </c>
      <c r="G1008" s="9">
        <v>42156</v>
      </c>
      <c r="H1008" s="2" t="s">
        <v>241</v>
      </c>
      <c r="I1008" s="1">
        <v>2015</v>
      </c>
      <c r="J1008" s="1">
        <v>627786099</v>
      </c>
      <c r="K1008" s="1">
        <f>_xlfn.DAYS(clean_data[[#This Row],[Ship Date]],clean_data[[#This Row],[Order Date]])</f>
        <v>47</v>
      </c>
      <c r="L1008" s="9">
        <v>42203</v>
      </c>
      <c r="M1008" s="4">
        <v>4712</v>
      </c>
      <c r="N1008" s="13">
        <v>109.28</v>
      </c>
      <c r="O1008" s="13">
        <v>35.840000000000003</v>
      </c>
      <c r="P1008" s="13">
        <v>514927.35999999999</v>
      </c>
      <c r="Q1008" s="13">
        <v>168878.07999999999</v>
      </c>
      <c r="R1008" s="13">
        <v>346049.28000000003</v>
      </c>
      <c r="S1008" s="54"/>
      <c r="T1008" s="54"/>
      <c r="Z1008" s="1"/>
      <c r="AA1008" s="1"/>
      <c r="XFB1008"/>
      <c r="XFC1008"/>
    </row>
    <row r="1009" spans="2:27 16382:16383" ht="21" customHeight="1">
      <c r="B1009" s="10" t="s">
        <v>40</v>
      </c>
      <c r="C1009" s="10" t="s">
        <v>150</v>
      </c>
      <c r="D1009" s="10" t="s">
        <v>79</v>
      </c>
      <c r="E1009" s="10" t="s">
        <v>17</v>
      </c>
      <c r="F1009" s="10" t="s">
        <v>227</v>
      </c>
      <c r="G1009" s="11">
        <v>42292</v>
      </c>
      <c r="H1009" s="12" t="s">
        <v>237</v>
      </c>
      <c r="I1009" s="10">
        <v>2015</v>
      </c>
      <c r="J1009" s="10">
        <v>152826964</v>
      </c>
      <c r="K1009" s="10">
        <f>_xlfn.DAYS(clean_data[[#This Row],[Ship Date]],clean_data[[#This Row],[Order Date]])</f>
        <v>7</v>
      </c>
      <c r="L1009" s="11">
        <v>42299</v>
      </c>
      <c r="M1009" s="14">
        <v>3750</v>
      </c>
      <c r="N1009" s="15">
        <v>668.27</v>
      </c>
      <c r="O1009" s="15">
        <v>502.54</v>
      </c>
      <c r="P1009" s="15">
        <v>2506012.5</v>
      </c>
      <c r="Q1009" s="15">
        <v>1884525</v>
      </c>
      <c r="R1009" s="15">
        <v>621487.5</v>
      </c>
      <c r="S1009" s="54"/>
      <c r="T1009" s="54"/>
      <c r="Z1009" s="1"/>
      <c r="AA1009" s="1"/>
      <c r="XFB1009"/>
      <c r="XFC1009"/>
    </row>
    <row r="1010" spans="2:27 16382:16383" ht="21" customHeight="1">
      <c r="B1010" s="1" t="s">
        <v>40</v>
      </c>
      <c r="C1010" s="1" t="s">
        <v>93</v>
      </c>
      <c r="D1010" s="1" t="s">
        <v>79</v>
      </c>
      <c r="E1010" s="1" t="s">
        <v>17</v>
      </c>
      <c r="F1010" s="1" t="s">
        <v>227</v>
      </c>
      <c r="G1010" s="9">
        <v>40222</v>
      </c>
      <c r="H1010" s="2" t="s">
        <v>242</v>
      </c>
      <c r="I1010" s="1">
        <v>2010</v>
      </c>
      <c r="J1010" s="1">
        <v>719769990</v>
      </c>
      <c r="K1010" s="1">
        <f>_xlfn.DAYS(clean_data[[#This Row],[Ship Date]],clean_data[[#This Row],[Order Date]])</f>
        <v>30</v>
      </c>
      <c r="L1010" s="9">
        <v>40252</v>
      </c>
      <c r="M1010" s="4">
        <v>4790</v>
      </c>
      <c r="N1010" s="13">
        <v>668.27</v>
      </c>
      <c r="O1010" s="13">
        <v>502.54</v>
      </c>
      <c r="P1010" s="13">
        <v>3201013.3</v>
      </c>
      <c r="Q1010" s="13">
        <v>2407166.6</v>
      </c>
      <c r="R1010" s="13">
        <v>793846.7</v>
      </c>
      <c r="S1010" s="54"/>
      <c r="T1010" s="54"/>
      <c r="Z1010" s="1"/>
      <c r="AA1010" s="1"/>
      <c r="XFB1010"/>
      <c r="XFC1010"/>
    </row>
    <row r="1011" spans="2:27 16382:16383" ht="21" customHeight="1">
      <c r="B1011" s="10" t="s">
        <v>40</v>
      </c>
      <c r="C1011" s="10" t="s">
        <v>72</v>
      </c>
      <c r="D1011" s="10" t="s">
        <v>20</v>
      </c>
      <c r="E1011" s="10" t="s">
        <v>17</v>
      </c>
      <c r="F1011" s="10" t="s">
        <v>235</v>
      </c>
      <c r="G1011" s="11">
        <v>41540</v>
      </c>
      <c r="H1011" s="12" t="s">
        <v>231</v>
      </c>
      <c r="I1011" s="10">
        <v>2013</v>
      </c>
      <c r="J1011" s="10">
        <v>919289004</v>
      </c>
      <c r="K1011" s="10">
        <f>_xlfn.DAYS(clean_data[[#This Row],[Ship Date]],clean_data[[#This Row],[Order Date]])</f>
        <v>24</v>
      </c>
      <c r="L1011" s="11">
        <v>41564</v>
      </c>
      <c r="M1011" s="14">
        <v>6900</v>
      </c>
      <c r="N1011" s="15">
        <v>152.58000000000001</v>
      </c>
      <c r="O1011" s="15">
        <v>97.44</v>
      </c>
      <c r="P1011" s="15">
        <v>1052802</v>
      </c>
      <c r="Q1011" s="15">
        <v>672336</v>
      </c>
      <c r="R1011" s="15">
        <v>380466</v>
      </c>
      <c r="S1011" s="54"/>
      <c r="T1011" s="54"/>
      <c r="Z1011" s="1"/>
      <c r="AA1011" s="1"/>
      <c r="XFB1011"/>
      <c r="XFC1011"/>
    </row>
    <row r="1012" spans="2:27 16382:16383" ht="21" customHeight="1">
      <c r="B1012" s="1" t="s">
        <v>34</v>
      </c>
      <c r="C1012" s="1" t="s">
        <v>212</v>
      </c>
      <c r="D1012" s="1" t="s">
        <v>16</v>
      </c>
      <c r="E1012" s="1" t="s">
        <v>17</v>
      </c>
      <c r="F1012" s="1" t="s">
        <v>227</v>
      </c>
      <c r="G1012" s="9">
        <v>41162</v>
      </c>
      <c r="H1012" s="2" t="s">
        <v>231</v>
      </c>
      <c r="I1012" s="1">
        <v>2012</v>
      </c>
      <c r="J1012" s="1">
        <v>762370336</v>
      </c>
      <c r="K1012" s="1">
        <f>_xlfn.DAYS(clean_data[[#This Row],[Ship Date]],clean_data[[#This Row],[Order Date]])</f>
        <v>13</v>
      </c>
      <c r="L1012" s="9">
        <v>41175</v>
      </c>
      <c r="M1012" s="4">
        <v>1179</v>
      </c>
      <c r="N1012" s="13">
        <v>255.28</v>
      </c>
      <c r="O1012" s="13">
        <v>159.41999999999999</v>
      </c>
      <c r="P1012" s="13">
        <v>300975.12</v>
      </c>
      <c r="Q1012" s="13">
        <v>187956.18</v>
      </c>
      <c r="R1012" s="13">
        <v>113018.94</v>
      </c>
      <c r="S1012" s="54"/>
      <c r="T1012" s="54"/>
      <c r="Z1012" s="1"/>
      <c r="AA1012" s="1"/>
      <c r="XFB1012"/>
      <c r="XFC1012"/>
    </row>
    <row r="1013" spans="2:27 16382:16383" ht="21" customHeight="1">
      <c r="B1013" s="10" t="s">
        <v>34</v>
      </c>
      <c r="C1013" s="10" t="s">
        <v>215</v>
      </c>
      <c r="D1013" s="10" t="s">
        <v>45</v>
      </c>
      <c r="E1013" s="10" t="s">
        <v>17</v>
      </c>
      <c r="F1013" s="10" t="s">
        <v>227</v>
      </c>
      <c r="G1013" s="11">
        <v>41312</v>
      </c>
      <c r="H1013" s="12" t="s">
        <v>242</v>
      </c>
      <c r="I1013" s="10">
        <v>2013</v>
      </c>
      <c r="J1013" s="10">
        <v>330312812</v>
      </c>
      <c r="K1013" s="10">
        <f>_xlfn.DAYS(clean_data[[#This Row],[Ship Date]],clean_data[[#This Row],[Order Date]])</f>
        <v>7</v>
      </c>
      <c r="L1013" s="11">
        <v>41319</v>
      </c>
      <c r="M1013" s="14">
        <v>5756</v>
      </c>
      <c r="N1013" s="15">
        <v>437.2</v>
      </c>
      <c r="O1013" s="15">
        <v>263.33</v>
      </c>
      <c r="P1013" s="15">
        <v>2516523.2000000002</v>
      </c>
      <c r="Q1013" s="15">
        <v>1515727.48</v>
      </c>
      <c r="R1013" s="15">
        <v>1000795.72</v>
      </c>
      <c r="S1013" s="54"/>
      <c r="T1013" s="54"/>
      <c r="Z1013" s="1"/>
      <c r="AA1013" s="1"/>
      <c r="XFB1013"/>
      <c r="XFC1013"/>
    </row>
    <row r="1014" spans="2:27 16382:16383" ht="21" customHeight="1">
      <c r="B1014" s="1" t="s">
        <v>14</v>
      </c>
      <c r="C1014" s="1" t="s">
        <v>47</v>
      </c>
      <c r="D1014" s="1" t="s">
        <v>28</v>
      </c>
      <c r="E1014" s="1" t="s">
        <v>17</v>
      </c>
      <c r="F1014" s="1" t="s">
        <v>232</v>
      </c>
      <c r="G1014" s="9">
        <v>41833</v>
      </c>
      <c r="H1014" s="2" t="s">
        <v>230</v>
      </c>
      <c r="I1014" s="1">
        <v>2014</v>
      </c>
      <c r="J1014" s="1">
        <v>224727761</v>
      </c>
      <c r="K1014" s="1">
        <f>_xlfn.DAYS(clean_data[[#This Row],[Ship Date]],clean_data[[#This Row],[Order Date]])</f>
        <v>33</v>
      </c>
      <c r="L1014" s="9">
        <v>41866</v>
      </c>
      <c r="M1014" s="4">
        <v>793</v>
      </c>
      <c r="N1014" s="13">
        <v>205.7</v>
      </c>
      <c r="O1014" s="13">
        <v>117.11</v>
      </c>
      <c r="P1014" s="13">
        <v>163120.1</v>
      </c>
      <c r="Q1014" s="13">
        <v>92868.23</v>
      </c>
      <c r="R1014" s="13">
        <v>70251.87</v>
      </c>
      <c r="S1014" s="54"/>
      <c r="T1014" s="54"/>
      <c r="Z1014" s="1"/>
      <c r="AA1014" s="1"/>
      <c r="XFB1014"/>
      <c r="XFC1014"/>
    </row>
    <row r="1015" spans="2:27 16382:16383" ht="21" customHeight="1">
      <c r="B1015" s="10" t="s">
        <v>53</v>
      </c>
      <c r="C1015" s="10" t="s">
        <v>54</v>
      </c>
      <c r="D1015" s="10" t="s">
        <v>50</v>
      </c>
      <c r="E1015" s="10" t="s">
        <v>17</v>
      </c>
      <c r="F1015" s="10" t="s">
        <v>235</v>
      </c>
      <c r="G1015" s="11">
        <v>41576</v>
      </c>
      <c r="H1015" s="12" t="s">
        <v>237</v>
      </c>
      <c r="I1015" s="10">
        <v>2013</v>
      </c>
      <c r="J1015" s="10">
        <v>217539012</v>
      </c>
      <c r="K1015" s="10">
        <f>_xlfn.DAYS(clean_data[[#This Row],[Ship Date]],clean_data[[#This Row],[Order Date]])</f>
        <v>2</v>
      </c>
      <c r="L1015" s="11">
        <v>41578</v>
      </c>
      <c r="M1015" s="14">
        <v>3483</v>
      </c>
      <c r="N1015" s="15">
        <v>421.89</v>
      </c>
      <c r="O1015" s="15">
        <v>364.69</v>
      </c>
      <c r="P1015" s="15">
        <v>1469442.87</v>
      </c>
      <c r="Q1015" s="15">
        <v>1270215.27</v>
      </c>
      <c r="R1015" s="15">
        <v>199227.6</v>
      </c>
      <c r="S1015" s="54"/>
      <c r="T1015" s="54"/>
      <c r="Z1015" s="1"/>
      <c r="AA1015" s="1"/>
      <c r="XFB1015"/>
      <c r="XFC1015"/>
    </row>
    <row r="1016" spans="2:27 16382:16383" ht="21" customHeight="1">
      <c r="B1016" s="1" t="s">
        <v>34</v>
      </c>
      <c r="C1016" s="1" t="s">
        <v>243</v>
      </c>
      <c r="D1016" s="1" t="s">
        <v>16</v>
      </c>
      <c r="E1016" s="1" t="s">
        <v>17</v>
      </c>
      <c r="F1016" s="1" t="s">
        <v>235</v>
      </c>
      <c r="G1016" s="9">
        <v>42547</v>
      </c>
      <c r="H1016" s="2" t="s">
        <v>241</v>
      </c>
      <c r="I1016" s="1">
        <v>2016</v>
      </c>
      <c r="J1016" s="1">
        <v>600982892</v>
      </c>
      <c r="K1016" s="1">
        <f>_xlfn.DAYS(clean_data[[#This Row],[Ship Date]],clean_data[[#This Row],[Order Date]])</f>
        <v>42</v>
      </c>
      <c r="L1016" s="9">
        <v>42589</v>
      </c>
      <c r="M1016" s="4">
        <v>3048</v>
      </c>
      <c r="N1016" s="13">
        <v>255.28</v>
      </c>
      <c r="O1016" s="13">
        <v>159.41999999999999</v>
      </c>
      <c r="P1016" s="13">
        <v>778093.44</v>
      </c>
      <c r="Q1016" s="13">
        <v>485912.16</v>
      </c>
      <c r="R1016" s="13">
        <v>292181.28000000003</v>
      </c>
      <c r="S1016" s="54"/>
      <c r="T1016" s="54"/>
      <c r="Z1016" s="1"/>
      <c r="AA1016" s="1"/>
      <c r="XFB1016"/>
      <c r="XFC1016"/>
    </row>
    <row r="1017" spans="2:27 16382:16383" ht="21" customHeight="1">
      <c r="B1017" s="10" t="s">
        <v>40</v>
      </c>
      <c r="C1017" s="10" t="s">
        <v>184</v>
      </c>
      <c r="D1017" s="10" t="s">
        <v>71</v>
      </c>
      <c r="E1017" s="10" t="s">
        <v>17</v>
      </c>
      <c r="F1017" s="10" t="s">
        <v>227</v>
      </c>
      <c r="G1017" s="11">
        <v>40225</v>
      </c>
      <c r="H1017" s="12" t="s">
        <v>242</v>
      </c>
      <c r="I1017" s="10">
        <v>2010</v>
      </c>
      <c r="J1017" s="10">
        <v>837608230</v>
      </c>
      <c r="K1017" s="10">
        <f>_xlfn.DAYS(clean_data[[#This Row],[Ship Date]],clean_data[[#This Row],[Order Date]])</f>
        <v>15</v>
      </c>
      <c r="L1017" s="11">
        <v>40240</v>
      </c>
      <c r="M1017" s="14">
        <v>5744</v>
      </c>
      <c r="N1017" s="15">
        <v>154.06</v>
      </c>
      <c r="O1017" s="15">
        <v>90.93</v>
      </c>
      <c r="P1017" s="15">
        <v>884920.64</v>
      </c>
      <c r="Q1017" s="15">
        <v>522301.92</v>
      </c>
      <c r="R1017" s="15">
        <v>362618.72</v>
      </c>
      <c r="S1017" s="54"/>
      <c r="T1017" s="54"/>
      <c r="Z1017" s="1"/>
      <c r="AA1017" s="1"/>
      <c r="XFB1017"/>
      <c r="XFC1017"/>
    </row>
    <row r="1018" spans="2:27 16382:16383" ht="21" customHeight="1">
      <c r="B1018" s="1" t="s">
        <v>31</v>
      </c>
      <c r="C1018" s="1" t="s">
        <v>42</v>
      </c>
      <c r="D1018" s="1" t="s">
        <v>36</v>
      </c>
      <c r="E1018" s="1" t="s">
        <v>21</v>
      </c>
      <c r="F1018" s="1" t="s">
        <v>232</v>
      </c>
      <c r="G1018" s="9">
        <v>41543</v>
      </c>
      <c r="H1018" s="2" t="s">
        <v>231</v>
      </c>
      <c r="I1018" s="1">
        <v>2013</v>
      </c>
      <c r="J1018" s="1">
        <v>910276353</v>
      </c>
      <c r="K1018" s="1">
        <f>_xlfn.DAYS(clean_data[[#This Row],[Ship Date]],clean_data[[#This Row],[Order Date]])</f>
        <v>1</v>
      </c>
      <c r="L1018" s="9">
        <v>41544</v>
      </c>
      <c r="M1018" s="4">
        <v>9856</v>
      </c>
      <c r="N1018" s="13">
        <v>109.28</v>
      </c>
      <c r="O1018" s="13">
        <v>35.840000000000003</v>
      </c>
      <c r="P1018" s="13">
        <v>1077063.6799999999</v>
      </c>
      <c r="Q1018" s="13">
        <v>353239.03999999998</v>
      </c>
      <c r="R1018" s="13">
        <v>723824.64000000001</v>
      </c>
      <c r="S1018" s="54"/>
      <c r="T1018" s="54"/>
      <c r="Z1018" s="1"/>
      <c r="AA1018" s="1"/>
      <c r="XFB1018"/>
      <c r="XFC1018"/>
    </row>
    <row r="1019" spans="2:27 16382:16383" ht="21" customHeight="1">
      <c r="B1019" s="10" t="s">
        <v>40</v>
      </c>
      <c r="C1019" s="10" t="s">
        <v>41</v>
      </c>
      <c r="D1019" s="10" t="s">
        <v>20</v>
      </c>
      <c r="E1019" s="10" t="s">
        <v>21</v>
      </c>
      <c r="F1019" s="10" t="s">
        <v>232</v>
      </c>
      <c r="G1019" s="11">
        <v>41375</v>
      </c>
      <c r="H1019" s="12" t="s">
        <v>239</v>
      </c>
      <c r="I1019" s="10">
        <v>2013</v>
      </c>
      <c r="J1019" s="10">
        <v>872161090</v>
      </c>
      <c r="K1019" s="10">
        <f>_xlfn.DAYS(clean_data[[#This Row],[Ship Date]],clean_data[[#This Row],[Order Date]])</f>
        <v>17</v>
      </c>
      <c r="L1019" s="11">
        <v>41392</v>
      </c>
      <c r="M1019" s="14">
        <v>703</v>
      </c>
      <c r="N1019" s="15">
        <v>152.58000000000001</v>
      </c>
      <c r="O1019" s="15">
        <v>97.44</v>
      </c>
      <c r="P1019" s="15">
        <v>107263.74</v>
      </c>
      <c r="Q1019" s="15">
        <v>68500.320000000007</v>
      </c>
      <c r="R1019" s="15">
        <v>38763.42</v>
      </c>
      <c r="S1019" s="54"/>
      <c r="T1019" s="54"/>
      <c r="Z1019" s="1"/>
      <c r="AA1019" s="1"/>
      <c r="XFB1019"/>
      <c r="XFC1019"/>
    </row>
    <row r="1020" spans="2:27 16382:16383" ht="21" customHeight="1">
      <c r="B1020" s="1" t="s">
        <v>26</v>
      </c>
      <c r="C1020" s="1" t="s">
        <v>151</v>
      </c>
      <c r="D1020" s="1" t="s">
        <v>25</v>
      </c>
      <c r="E1020" s="1" t="s">
        <v>21</v>
      </c>
      <c r="F1020" s="1" t="s">
        <v>235</v>
      </c>
      <c r="G1020" s="9">
        <v>40518</v>
      </c>
      <c r="H1020" s="2" t="s">
        <v>228</v>
      </c>
      <c r="I1020" s="1">
        <v>2010</v>
      </c>
      <c r="J1020" s="1">
        <v>396748769</v>
      </c>
      <c r="K1020" s="1">
        <f>_xlfn.DAYS(clean_data[[#This Row],[Ship Date]],clean_data[[#This Row],[Order Date]])</f>
        <v>40</v>
      </c>
      <c r="L1020" s="9">
        <v>40558</v>
      </c>
      <c r="M1020" s="4">
        <v>5632</v>
      </c>
      <c r="N1020" s="13">
        <v>47.45</v>
      </c>
      <c r="O1020" s="13">
        <v>31.79</v>
      </c>
      <c r="P1020" s="13">
        <v>267238.40000000002</v>
      </c>
      <c r="Q1020" s="13">
        <v>179041.28</v>
      </c>
      <c r="R1020" s="13">
        <v>88197.119999999995</v>
      </c>
      <c r="S1020" s="54"/>
      <c r="T1020" s="54"/>
      <c r="Z1020" s="1"/>
      <c r="AA1020" s="1"/>
      <c r="XFB1020"/>
      <c r="XFC1020"/>
    </row>
    <row r="1021" spans="2:27 16382:16383" ht="21" customHeight="1">
      <c r="B1021" s="10" t="s">
        <v>23</v>
      </c>
      <c r="C1021" s="10" t="s">
        <v>94</v>
      </c>
      <c r="D1021" s="10" t="s">
        <v>59</v>
      </c>
      <c r="E1021" s="10" t="s">
        <v>21</v>
      </c>
      <c r="F1021" s="10" t="s">
        <v>229</v>
      </c>
      <c r="G1021" s="11">
        <v>41537</v>
      </c>
      <c r="H1021" s="12" t="s">
        <v>231</v>
      </c>
      <c r="I1021" s="10">
        <v>2013</v>
      </c>
      <c r="J1021" s="10">
        <v>127838218</v>
      </c>
      <c r="K1021" s="10">
        <f>_xlfn.DAYS(clean_data[[#This Row],[Ship Date]],clean_data[[#This Row],[Order Date]])</f>
        <v>39</v>
      </c>
      <c r="L1021" s="11">
        <v>41576</v>
      </c>
      <c r="M1021" s="14">
        <v>9024</v>
      </c>
      <c r="N1021" s="15">
        <v>9.33</v>
      </c>
      <c r="O1021" s="15">
        <v>6.92</v>
      </c>
      <c r="P1021" s="15">
        <v>84193.919999999998</v>
      </c>
      <c r="Q1021" s="15">
        <v>62446.080000000002</v>
      </c>
      <c r="R1021" s="15">
        <v>21747.84</v>
      </c>
      <c r="S1021" s="54"/>
      <c r="T1021" s="54"/>
      <c r="Z1021" s="1"/>
      <c r="AA1021" s="1"/>
      <c r="XFB1021"/>
      <c r="XFC1021"/>
    </row>
    <row r="1022" spans="2:27 16382:16383" ht="21" customHeight="1">
      <c r="B1022" s="1" t="s">
        <v>26</v>
      </c>
      <c r="C1022" s="1" t="s">
        <v>87</v>
      </c>
      <c r="D1022" s="1" t="s">
        <v>25</v>
      </c>
      <c r="E1022" s="1" t="s">
        <v>17</v>
      </c>
      <c r="F1022" s="1" t="s">
        <v>235</v>
      </c>
      <c r="G1022" s="9">
        <v>41859</v>
      </c>
      <c r="H1022" s="2" t="s">
        <v>238</v>
      </c>
      <c r="I1022" s="1">
        <v>2014</v>
      </c>
      <c r="J1022" s="1">
        <v>329540765</v>
      </c>
      <c r="K1022" s="1">
        <f>_xlfn.DAYS(clean_data[[#This Row],[Ship Date]],clean_data[[#This Row],[Order Date]])</f>
        <v>44</v>
      </c>
      <c r="L1022" s="9">
        <v>41903</v>
      </c>
      <c r="M1022" s="4">
        <v>7290</v>
      </c>
      <c r="N1022" s="13">
        <v>47.45</v>
      </c>
      <c r="O1022" s="13">
        <v>31.79</v>
      </c>
      <c r="P1022" s="13">
        <v>345910.5</v>
      </c>
      <c r="Q1022" s="13">
        <v>231749.1</v>
      </c>
      <c r="R1022" s="13">
        <v>114161.4</v>
      </c>
      <c r="S1022" s="54"/>
      <c r="T1022" s="54"/>
      <c r="Z1022" s="1"/>
      <c r="AA1022" s="1"/>
      <c r="XFB1022"/>
      <c r="XFC1022"/>
    </row>
    <row r="1023" spans="2:27 16382:16383" ht="21" customHeight="1">
      <c r="B1023" s="10" t="s">
        <v>40</v>
      </c>
      <c r="C1023" s="10" t="s">
        <v>123</v>
      </c>
      <c r="D1023" s="10" t="s">
        <v>59</v>
      </c>
      <c r="E1023" s="10" t="s">
        <v>21</v>
      </c>
      <c r="F1023" s="10" t="s">
        <v>235</v>
      </c>
      <c r="G1023" s="11">
        <v>40678</v>
      </c>
      <c r="H1023" s="12" t="s">
        <v>233</v>
      </c>
      <c r="I1023" s="10">
        <v>2011</v>
      </c>
      <c r="J1023" s="10">
        <v>436280238</v>
      </c>
      <c r="K1023" s="10">
        <f>_xlfn.DAYS(clean_data[[#This Row],[Ship Date]],clean_data[[#This Row],[Order Date]])</f>
        <v>26</v>
      </c>
      <c r="L1023" s="11">
        <v>40704</v>
      </c>
      <c r="M1023" s="14">
        <v>3872</v>
      </c>
      <c r="N1023" s="15">
        <v>9.33</v>
      </c>
      <c r="O1023" s="15">
        <v>6.92</v>
      </c>
      <c r="P1023" s="15">
        <v>36125.760000000002</v>
      </c>
      <c r="Q1023" s="15">
        <v>26794.240000000002</v>
      </c>
      <c r="R1023" s="15">
        <v>9331.52</v>
      </c>
      <c r="S1023" s="54"/>
      <c r="T1023" s="54"/>
      <c r="Z1023" s="1"/>
      <c r="AA1023" s="1"/>
      <c r="XFB1023"/>
      <c r="XFC1023"/>
    </row>
    <row r="1024" spans="2:27 16382:16383" ht="21" customHeight="1">
      <c r="B1024" s="1" t="s">
        <v>14</v>
      </c>
      <c r="C1024" s="1" t="s">
        <v>62</v>
      </c>
      <c r="D1024" s="1" t="s">
        <v>16</v>
      </c>
      <c r="E1024" s="1" t="s">
        <v>21</v>
      </c>
      <c r="F1024" s="1" t="s">
        <v>235</v>
      </c>
      <c r="G1024" s="9">
        <v>40348</v>
      </c>
      <c r="H1024" s="2" t="s">
        <v>241</v>
      </c>
      <c r="I1024" s="1">
        <v>2010</v>
      </c>
      <c r="J1024" s="1">
        <v>402792966</v>
      </c>
      <c r="K1024" s="1">
        <f>_xlfn.DAYS(clean_data[[#This Row],[Ship Date]],clean_data[[#This Row],[Order Date]])</f>
        <v>15</v>
      </c>
      <c r="L1024" s="9">
        <v>40363</v>
      </c>
      <c r="M1024" s="4">
        <v>4244</v>
      </c>
      <c r="N1024" s="13">
        <v>255.28</v>
      </c>
      <c r="O1024" s="13">
        <v>159.41999999999999</v>
      </c>
      <c r="P1024" s="13">
        <v>1083408.32</v>
      </c>
      <c r="Q1024" s="13">
        <v>676578.48</v>
      </c>
      <c r="R1024" s="13">
        <v>406829.84</v>
      </c>
      <c r="S1024" s="54"/>
      <c r="T1024" s="54"/>
      <c r="Z1024" s="1"/>
      <c r="AA1024" s="1"/>
      <c r="XFB1024"/>
      <c r="XFC1024"/>
    </row>
    <row r="1025" spans="2:27 16382:16383" ht="21" customHeight="1">
      <c r="B1025" s="10" t="s">
        <v>40</v>
      </c>
      <c r="C1025" s="10" t="s">
        <v>77</v>
      </c>
      <c r="D1025" s="10" t="s">
        <v>71</v>
      </c>
      <c r="E1025" s="10" t="s">
        <v>17</v>
      </c>
      <c r="F1025" s="10" t="s">
        <v>227</v>
      </c>
      <c r="G1025" s="11">
        <v>42224</v>
      </c>
      <c r="H1025" s="12" t="s">
        <v>238</v>
      </c>
      <c r="I1025" s="10">
        <v>2015</v>
      </c>
      <c r="J1025" s="10">
        <v>254127776</v>
      </c>
      <c r="K1025" s="10">
        <f>_xlfn.DAYS(clean_data[[#This Row],[Ship Date]],clean_data[[#This Row],[Order Date]])</f>
        <v>35</v>
      </c>
      <c r="L1025" s="11">
        <v>42259</v>
      </c>
      <c r="M1025" s="14">
        <v>911</v>
      </c>
      <c r="N1025" s="15">
        <v>154.06</v>
      </c>
      <c r="O1025" s="15">
        <v>90.93</v>
      </c>
      <c r="P1025" s="15">
        <v>140348.66</v>
      </c>
      <c r="Q1025" s="15">
        <v>82837.23</v>
      </c>
      <c r="R1025" s="15">
        <v>57511.43</v>
      </c>
      <c r="S1025" s="54"/>
      <c r="T1025" s="54"/>
      <c r="Z1025" s="1"/>
      <c r="AA1025" s="1"/>
      <c r="XFB1025"/>
      <c r="XFC1025"/>
    </row>
    <row r="1026" spans="2:27 16382:16383" ht="21" customHeight="1">
      <c r="B1026" s="1" t="s">
        <v>40</v>
      </c>
      <c r="C1026" s="1" t="s">
        <v>222</v>
      </c>
      <c r="D1026" s="1" t="s">
        <v>25</v>
      </c>
      <c r="E1026" s="1" t="s">
        <v>17</v>
      </c>
      <c r="F1026" s="1" t="s">
        <v>227</v>
      </c>
      <c r="G1026" s="9">
        <v>42521</v>
      </c>
      <c r="H1026" s="2" t="s">
        <v>233</v>
      </c>
      <c r="I1026" s="1">
        <v>2016</v>
      </c>
      <c r="J1026" s="1">
        <v>535645997</v>
      </c>
      <c r="K1026" s="1">
        <f>_xlfn.DAYS(clean_data[[#This Row],[Ship Date]],clean_data[[#This Row],[Order Date]])</f>
        <v>18</v>
      </c>
      <c r="L1026" s="9">
        <v>42539</v>
      </c>
      <c r="M1026" s="4">
        <v>8409</v>
      </c>
      <c r="N1026" s="13">
        <v>47.45</v>
      </c>
      <c r="O1026" s="13">
        <v>31.79</v>
      </c>
      <c r="P1026" s="13">
        <v>399007.05</v>
      </c>
      <c r="Q1026" s="13">
        <v>267322.11</v>
      </c>
      <c r="R1026" s="13">
        <v>131684.94</v>
      </c>
      <c r="S1026" s="54"/>
      <c r="T1026" s="54"/>
      <c r="Z1026" s="1"/>
      <c r="AA1026" s="1"/>
      <c r="XFB1026"/>
      <c r="XFC1026"/>
    </row>
    <row r="1027" spans="2:27 16382:16383" ht="21" customHeight="1">
      <c r="B1027" s="10" t="s">
        <v>40</v>
      </c>
      <c r="C1027" s="10" t="s">
        <v>189</v>
      </c>
      <c r="D1027" s="10" t="s">
        <v>36</v>
      </c>
      <c r="E1027" s="10" t="s">
        <v>21</v>
      </c>
      <c r="F1027" s="10" t="s">
        <v>227</v>
      </c>
      <c r="G1027" s="11">
        <v>41992</v>
      </c>
      <c r="H1027" s="12" t="s">
        <v>228</v>
      </c>
      <c r="I1027" s="10">
        <v>2014</v>
      </c>
      <c r="J1027" s="10">
        <v>963021457</v>
      </c>
      <c r="K1027" s="10">
        <f>_xlfn.DAYS(clean_data[[#This Row],[Ship Date]],clean_data[[#This Row],[Order Date]])</f>
        <v>37</v>
      </c>
      <c r="L1027" s="11">
        <v>42029</v>
      </c>
      <c r="M1027" s="14">
        <v>8304</v>
      </c>
      <c r="N1027" s="15">
        <v>109.28</v>
      </c>
      <c r="O1027" s="15">
        <v>35.840000000000003</v>
      </c>
      <c r="P1027" s="15">
        <v>907461.12</v>
      </c>
      <c r="Q1027" s="15">
        <v>297615.35999999999</v>
      </c>
      <c r="R1027" s="15">
        <v>609845.76000000001</v>
      </c>
      <c r="S1027" s="54"/>
      <c r="T1027" s="54"/>
      <c r="Z1027" s="1"/>
      <c r="AA1027" s="1"/>
      <c r="XFB1027"/>
      <c r="XFC1027"/>
    </row>
    <row r="1028" spans="2:27 16382:16383" ht="21" customHeight="1">
      <c r="B1028" s="1" t="s">
        <v>34</v>
      </c>
      <c r="C1028" s="1" t="s">
        <v>134</v>
      </c>
      <c r="D1028" s="1" t="s">
        <v>43</v>
      </c>
      <c r="E1028" s="1" t="s">
        <v>17</v>
      </c>
      <c r="F1028" s="1" t="s">
        <v>232</v>
      </c>
      <c r="G1028" s="9">
        <v>41777</v>
      </c>
      <c r="H1028" s="2" t="s">
        <v>233</v>
      </c>
      <c r="I1028" s="1">
        <v>2014</v>
      </c>
      <c r="J1028" s="1">
        <v>872240483</v>
      </c>
      <c r="K1028" s="1">
        <f>_xlfn.DAYS(clean_data[[#This Row],[Ship Date]],clean_data[[#This Row],[Order Date]])</f>
        <v>26</v>
      </c>
      <c r="L1028" s="9">
        <v>41803</v>
      </c>
      <c r="M1028" s="4">
        <v>4197</v>
      </c>
      <c r="N1028" s="13">
        <v>651.21</v>
      </c>
      <c r="O1028" s="13">
        <v>524.96</v>
      </c>
      <c r="P1028" s="13">
        <v>2733128.37</v>
      </c>
      <c r="Q1028" s="13">
        <v>2203257.12</v>
      </c>
      <c r="R1028" s="13">
        <v>529871.25</v>
      </c>
      <c r="S1028" s="54"/>
      <c r="T1028" s="54"/>
      <c r="Z1028" s="1"/>
      <c r="AA1028" s="1"/>
      <c r="XFB1028"/>
      <c r="XFC1028"/>
    </row>
    <row r="1029" spans="2:27 16382:16383" ht="21" customHeight="1">
      <c r="B1029" s="10" t="s">
        <v>40</v>
      </c>
      <c r="C1029" s="10" t="s">
        <v>165</v>
      </c>
      <c r="D1029" s="10" t="s">
        <v>79</v>
      </c>
      <c r="E1029" s="10" t="s">
        <v>21</v>
      </c>
      <c r="F1029" s="10" t="s">
        <v>229</v>
      </c>
      <c r="G1029" s="11">
        <v>42025</v>
      </c>
      <c r="H1029" s="12" t="s">
        <v>240</v>
      </c>
      <c r="I1029" s="10">
        <v>2015</v>
      </c>
      <c r="J1029" s="10">
        <v>569601905</v>
      </c>
      <c r="K1029" s="10">
        <f>_xlfn.DAYS(clean_data[[#This Row],[Ship Date]],clean_data[[#This Row],[Order Date]])</f>
        <v>12</v>
      </c>
      <c r="L1029" s="11">
        <v>42037</v>
      </c>
      <c r="M1029" s="14">
        <v>6716</v>
      </c>
      <c r="N1029" s="15">
        <v>668.27</v>
      </c>
      <c r="O1029" s="15">
        <v>502.54</v>
      </c>
      <c r="P1029" s="15">
        <v>4488101.32</v>
      </c>
      <c r="Q1029" s="15">
        <v>3375058.64</v>
      </c>
      <c r="R1029" s="15">
        <v>1113042.68</v>
      </c>
      <c r="S1029" s="54"/>
      <c r="T1029" s="54"/>
      <c r="Z1029" s="1"/>
      <c r="AA1029" s="1"/>
      <c r="XFB1029"/>
      <c r="XFC1029"/>
    </row>
    <row r="1030" spans="2:27 16382:16383" ht="21" customHeight="1">
      <c r="B1030" s="1" t="s">
        <v>23</v>
      </c>
      <c r="C1030" s="1" t="s">
        <v>82</v>
      </c>
      <c r="D1030" s="1" t="s">
        <v>20</v>
      </c>
      <c r="E1030" s="1" t="s">
        <v>17</v>
      </c>
      <c r="F1030" s="1" t="s">
        <v>227</v>
      </c>
      <c r="G1030" s="9">
        <v>40504</v>
      </c>
      <c r="H1030" s="2" t="s">
        <v>234</v>
      </c>
      <c r="I1030" s="1">
        <v>2010</v>
      </c>
      <c r="J1030" s="1">
        <v>881717050</v>
      </c>
      <c r="K1030" s="1">
        <f>_xlfn.DAYS(clean_data[[#This Row],[Ship Date]],clean_data[[#This Row],[Order Date]])</f>
        <v>31</v>
      </c>
      <c r="L1030" s="9">
        <v>40535</v>
      </c>
      <c r="M1030" s="4">
        <v>8524</v>
      </c>
      <c r="N1030" s="13">
        <v>152.58000000000001</v>
      </c>
      <c r="O1030" s="13">
        <v>97.44</v>
      </c>
      <c r="P1030" s="13">
        <v>1300591.92</v>
      </c>
      <c r="Q1030" s="13">
        <v>830578.56</v>
      </c>
      <c r="R1030" s="13">
        <v>470013.36</v>
      </c>
      <c r="S1030" s="54"/>
      <c r="T1030" s="54"/>
      <c r="Z1030" s="1"/>
      <c r="AA1030" s="1"/>
      <c r="XFB1030"/>
      <c r="XFC1030"/>
    </row>
    <row r="1031" spans="2:27 16382:16383" ht="21" customHeight="1">
      <c r="B1031" s="10" t="s">
        <v>23</v>
      </c>
      <c r="C1031" s="10" t="s">
        <v>178</v>
      </c>
      <c r="D1031" s="10" t="s">
        <v>79</v>
      </c>
      <c r="E1031" s="10" t="s">
        <v>21</v>
      </c>
      <c r="F1031" s="10" t="s">
        <v>232</v>
      </c>
      <c r="G1031" s="11">
        <v>42290</v>
      </c>
      <c r="H1031" s="12" t="s">
        <v>237</v>
      </c>
      <c r="I1031" s="10">
        <v>2015</v>
      </c>
      <c r="J1031" s="10">
        <v>905509746</v>
      </c>
      <c r="K1031" s="10">
        <f>_xlfn.DAYS(clean_data[[#This Row],[Ship Date]],clean_data[[#This Row],[Order Date]])</f>
        <v>7</v>
      </c>
      <c r="L1031" s="11">
        <v>42297</v>
      </c>
      <c r="M1031" s="14">
        <v>9311</v>
      </c>
      <c r="N1031" s="15">
        <v>668.27</v>
      </c>
      <c r="O1031" s="15">
        <v>502.54</v>
      </c>
      <c r="P1031" s="15">
        <v>6222261.9699999997</v>
      </c>
      <c r="Q1031" s="15">
        <v>4679149.9400000004</v>
      </c>
      <c r="R1031" s="15">
        <v>1543112.03</v>
      </c>
      <c r="S1031" s="54"/>
      <c r="T1031" s="54"/>
      <c r="Z1031" s="1"/>
      <c r="AA1031" s="1"/>
      <c r="XFB1031"/>
      <c r="XFC1031"/>
    </row>
    <row r="1032" spans="2:27 16382:16383" ht="21" customHeight="1">
      <c r="B1032" s="1" t="s">
        <v>40</v>
      </c>
      <c r="C1032" s="1" t="s">
        <v>184</v>
      </c>
      <c r="D1032" s="1" t="s">
        <v>43</v>
      </c>
      <c r="E1032" s="1" t="s">
        <v>17</v>
      </c>
      <c r="F1032" s="1" t="s">
        <v>235</v>
      </c>
      <c r="G1032" s="9">
        <v>41782</v>
      </c>
      <c r="H1032" s="2" t="s">
        <v>233</v>
      </c>
      <c r="I1032" s="1">
        <v>2014</v>
      </c>
      <c r="J1032" s="1">
        <v>258216321</v>
      </c>
      <c r="K1032" s="1">
        <f>_xlfn.DAYS(clean_data[[#This Row],[Ship Date]],clean_data[[#This Row],[Order Date]])</f>
        <v>31</v>
      </c>
      <c r="L1032" s="9">
        <v>41813</v>
      </c>
      <c r="M1032" s="4">
        <v>802</v>
      </c>
      <c r="N1032" s="13">
        <v>651.21</v>
      </c>
      <c r="O1032" s="13">
        <v>524.96</v>
      </c>
      <c r="P1032" s="13">
        <v>522270.42</v>
      </c>
      <c r="Q1032" s="13">
        <v>421017.92</v>
      </c>
      <c r="R1032" s="13">
        <v>101252.5</v>
      </c>
      <c r="S1032" s="54"/>
      <c r="T1032" s="54"/>
      <c r="Z1032" s="1"/>
      <c r="AA1032" s="1"/>
      <c r="XFB1032"/>
      <c r="XFC1032"/>
    </row>
    <row r="1033" spans="2:27 16382:16383" ht="21" customHeight="1">
      <c r="B1033" s="10" t="s">
        <v>26</v>
      </c>
      <c r="C1033" s="10" t="s">
        <v>160</v>
      </c>
      <c r="D1033" s="10" t="s">
        <v>50</v>
      </c>
      <c r="E1033" s="10" t="s">
        <v>21</v>
      </c>
      <c r="F1033" s="10" t="s">
        <v>235</v>
      </c>
      <c r="G1033" s="11">
        <v>40681</v>
      </c>
      <c r="H1033" s="12" t="s">
        <v>233</v>
      </c>
      <c r="I1033" s="10">
        <v>2011</v>
      </c>
      <c r="J1033" s="10">
        <v>427385604</v>
      </c>
      <c r="K1033" s="10">
        <f>_xlfn.DAYS(clean_data[[#This Row],[Ship Date]],clean_data[[#This Row],[Order Date]])</f>
        <v>28</v>
      </c>
      <c r="L1033" s="11">
        <v>40709</v>
      </c>
      <c r="M1033" s="14">
        <v>1752</v>
      </c>
      <c r="N1033" s="15">
        <v>421.89</v>
      </c>
      <c r="O1033" s="15">
        <v>364.69</v>
      </c>
      <c r="P1033" s="15">
        <v>739151.28</v>
      </c>
      <c r="Q1033" s="15">
        <v>638936.88</v>
      </c>
      <c r="R1033" s="15">
        <v>100214.39999999999</v>
      </c>
      <c r="S1033" s="54"/>
      <c r="T1033" s="54"/>
      <c r="Z1033" s="1"/>
      <c r="AA1033" s="1"/>
      <c r="XFB1033"/>
      <c r="XFC1033"/>
    </row>
    <row r="1034" spans="2:27 16382:16383" ht="21" customHeight="1">
      <c r="B1034" s="1" t="s">
        <v>23</v>
      </c>
      <c r="C1034" s="1" t="s">
        <v>116</v>
      </c>
      <c r="D1034" s="1" t="s">
        <v>16</v>
      </c>
      <c r="E1034" s="1" t="s">
        <v>17</v>
      </c>
      <c r="F1034" s="1" t="s">
        <v>235</v>
      </c>
      <c r="G1034" s="9">
        <v>41082</v>
      </c>
      <c r="H1034" s="2" t="s">
        <v>241</v>
      </c>
      <c r="I1034" s="1">
        <v>2012</v>
      </c>
      <c r="J1034" s="1">
        <v>720878922</v>
      </c>
      <c r="K1034" s="1">
        <f>_xlfn.DAYS(clean_data[[#This Row],[Ship Date]],clean_data[[#This Row],[Order Date]])</f>
        <v>40</v>
      </c>
      <c r="L1034" s="9">
        <v>41122</v>
      </c>
      <c r="M1034" s="4">
        <v>2948</v>
      </c>
      <c r="N1034" s="13">
        <v>255.28</v>
      </c>
      <c r="O1034" s="13">
        <v>159.41999999999999</v>
      </c>
      <c r="P1034" s="13">
        <v>752565.44</v>
      </c>
      <c r="Q1034" s="13">
        <v>469970.16</v>
      </c>
      <c r="R1034" s="13">
        <v>282595.28000000003</v>
      </c>
      <c r="S1034" s="54"/>
      <c r="T1034" s="54"/>
      <c r="Z1034" s="1"/>
      <c r="AA1034" s="1"/>
      <c r="XFB1034"/>
      <c r="XFC1034"/>
    </row>
    <row r="1035" spans="2:27 16382:16383" ht="21" customHeight="1">
      <c r="B1035" s="10" t="s">
        <v>26</v>
      </c>
      <c r="C1035" s="10" t="s">
        <v>194</v>
      </c>
      <c r="D1035" s="10" t="s">
        <v>59</v>
      </c>
      <c r="E1035" s="10" t="s">
        <v>21</v>
      </c>
      <c r="F1035" s="10" t="s">
        <v>232</v>
      </c>
      <c r="G1035" s="11">
        <v>41314</v>
      </c>
      <c r="H1035" s="12" t="s">
        <v>242</v>
      </c>
      <c r="I1035" s="10">
        <v>2013</v>
      </c>
      <c r="J1035" s="10">
        <v>516870105</v>
      </c>
      <c r="K1035" s="10">
        <f>_xlfn.DAYS(clean_data[[#This Row],[Ship Date]],clean_data[[#This Row],[Order Date]])</f>
        <v>46</v>
      </c>
      <c r="L1035" s="11">
        <v>41360</v>
      </c>
      <c r="M1035" s="14">
        <v>2205</v>
      </c>
      <c r="N1035" s="15">
        <v>9.33</v>
      </c>
      <c r="O1035" s="15">
        <v>6.92</v>
      </c>
      <c r="P1035" s="15">
        <v>20572.650000000001</v>
      </c>
      <c r="Q1035" s="15">
        <v>15258.6</v>
      </c>
      <c r="R1035" s="15">
        <v>5314.05</v>
      </c>
      <c r="S1035" s="54"/>
      <c r="T1035" s="54"/>
      <c r="Z1035" s="1"/>
      <c r="AA1035" s="1"/>
      <c r="XFB1035"/>
      <c r="XFC1035"/>
    </row>
    <row r="1036" spans="2:27 16382:16383" ht="21" customHeight="1">
      <c r="B1036" s="1" t="s">
        <v>26</v>
      </c>
      <c r="C1036" s="1" t="s">
        <v>160</v>
      </c>
      <c r="D1036" s="1" t="s">
        <v>59</v>
      </c>
      <c r="E1036" s="1" t="s">
        <v>21</v>
      </c>
      <c r="F1036" s="1" t="s">
        <v>235</v>
      </c>
      <c r="G1036" s="9">
        <v>42867</v>
      </c>
      <c r="H1036" s="2" t="s">
        <v>233</v>
      </c>
      <c r="I1036" s="1">
        <v>2017</v>
      </c>
      <c r="J1036" s="1">
        <v>613845479</v>
      </c>
      <c r="K1036" s="1">
        <f>_xlfn.DAYS(clean_data[[#This Row],[Ship Date]],clean_data[[#This Row],[Order Date]])</f>
        <v>36</v>
      </c>
      <c r="L1036" s="9">
        <v>42903</v>
      </c>
      <c r="M1036" s="4">
        <v>9373</v>
      </c>
      <c r="N1036" s="13">
        <v>9.33</v>
      </c>
      <c r="O1036" s="13">
        <v>6.92</v>
      </c>
      <c r="P1036" s="13">
        <v>87450.09</v>
      </c>
      <c r="Q1036" s="13">
        <v>64861.16</v>
      </c>
      <c r="R1036" s="13">
        <v>22588.93</v>
      </c>
      <c r="S1036" s="54"/>
      <c r="T1036" s="54"/>
      <c r="Z1036" s="1"/>
      <c r="AA1036" s="1"/>
      <c r="XFB1036"/>
      <c r="XFC1036"/>
    </row>
    <row r="1037" spans="2:27 16382:16383" ht="21" customHeight="1">
      <c r="B1037" s="10" t="s">
        <v>26</v>
      </c>
      <c r="C1037" s="10" t="s">
        <v>180</v>
      </c>
      <c r="D1037" s="10" t="s">
        <v>28</v>
      </c>
      <c r="E1037" s="10" t="s">
        <v>21</v>
      </c>
      <c r="F1037" s="10" t="s">
        <v>235</v>
      </c>
      <c r="G1037" s="11">
        <v>40700</v>
      </c>
      <c r="H1037" s="12" t="s">
        <v>241</v>
      </c>
      <c r="I1037" s="10">
        <v>2011</v>
      </c>
      <c r="J1037" s="10">
        <v>980603873</v>
      </c>
      <c r="K1037" s="10">
        <f>_xlfn.DAYS(clean_data[[#This Row],[Ship Date]],clean_data[[#This Row],[Order Date]])</f>
        <v>41</v>
      </c>
      <c r="L1037" s="11">
        <v>40741</v>
      </c>
      <c r="M1037" s="14">
        <v>1332</v>
      </c>
      <c r="N1037" s="15">
        <v>205.7</v>
      </c>
      <c r="O1037" s="15">
        <v>117.11</v>
      </c>
      <c r="P1037" s="15">
        <v>273992.40000000002</v>
      </c>
      <c r="Q1037" s="15">
        <v>155990.51999999999</v>
      </c>
      <c r="R1037" s="15">
        <v>118001.88</v>
      </c>
      <c r="S1037" s="54"/>
      <c r="T1037" s="54"/>
      <c r="Z1037" s="1"/>
      <c r="AA1037" s="1"/>
      <c r="XFB1037"/>
      <c r="XFC1037"/>
    </row>
    <row r="1038" spans="2:27 16382:16383" ht="21" customHeight="1">
      <c r="B1038" s="1" t="s">
        <v>23</v>
      </c>
      <c r="C1038" s="1" t="s">
        <v>181</v>
      </c>
      <c r="D1038" s="1" t="s">
        <v>33</v>
      </c>
      <c r="E1038" s="1" t="s">
        <v>21</v>
      </c>
      <c r="F1038" s="1" t="s">
        <v>232</v>
      </c>
      <c r="G1038" s="9">
        <v>41227</v>
      </c>
      <c r="H1038" s="2" t="s">
        <v>234</v>
      </c>
      <c r="I1038" s="1">
        <v>2012</v>
      </c>
      <c r="J1038" s="1">
        <v>306256616</v>
      </c>
      <c r="K1038" s="1">
        <f>_xlfn.DAYS(clean_data[[#This Row],[Ship Date]],clean_data[[#This Row],[Order Date]])</f>
        <v>4</v>
      </c>
      <c r="L1038" s="9">
        <v>41231</v>
      </c>
      <c r="M1038" s="4">
        <v>6993</v>
      </c>
      <c r="N1038" s="13">
        <v>81.73</v>
      </c>
      <c r="O1038" s="13">
        <v>56.67</v>
      </c>
      <c r="P1038" s="13">
        <v>571537.89</v>
      </c>
      <c r="Q1038" s="13">
        <v>396293.31</v>
      </c>
      <c r="R1038" s="13">
        <v>175244.58</v>
      </c>
      <c r="S1038" s="54"/>
      <c r="T1038" s="54"/>
      <c r="Z1038" s="1"/>
      <c r="AA1038" s="1"/>
      <c r="XFB1038"/>
      <c r="XFC1038"/>
    </row>
    <row r="1039" spans="2:27 16382:16383" ht="21" customHeight="1">
      <c r="B1039" s="10" t="s">
        <v>34</v>
      </c>
      <c r="C1039" s="10" t="s">
        <v>243</v>
      </c>
      <c r="D1039" s="10" t="s">
        <v>79</v>
      </c>
      <c r="E1039" s="10" t="s">
        <v>21</v>
      </c>
      <c r="F1039" s="10" t="s">
        <v>232</v>
      </c>
      <c r="G1039" s="11">
        <v>41571</v>
      </c>
      <c r="H1039" s="12" t="s">
        <v>237</v>
      </c>
      <c r="I1039" s="10">
        <v>2013</v>
      </c>
      <c r="J1039" s="10">
        <v>950227534</v>
      </c>
      <c r="K1039" s="10">
        <f>_xlfn.DAYS(clean_data[[#This Row],[Ship Date]],clean_data[[#This Row],[Order Date]])</f>
        <v>9</v>
      </c>
      <c r="L1039" s="11">
        <v>41580</v>
      </c>
      <c r="M1039" s="14">
        <v>2298</v>
      </c>
      <c r="N1039" s="15">
        <v>668.27</v>
      </c>
      <c r="O1039" s="15">
        <v>502.54</v>
      </c>
      <c r="P1039" s="15">
        <v>1535684.46</v>
      </c>
      <c r="Q1039" s="15">
        <v>1154836.92</v>
      </c>
      <c r="R1039" s="15">
        <v>380847.54</v>
      </c>
      <c r="S1039" s="54"/>
      <c r="T1039" s="54"/>
      <c r="Z1039" s="1"/>
      <c r="AA1039" s="1"/>
      <c r="XFB1039"/>
      <c r="XFC1039"/>
    </row>
    <row r="1040" spans="2:27 16382:16383" ht="21" customHeight="1">
      <c r="B1040" s="1" t="s">
        <v>23</v>
      </c>
      <c r="C1040" s="1" t="s">
        <v>171</v>
      </c>
      <c r="D1040" s="1" t="s">
        <v>28</v>
      </c>
      <c r="E1040" s="1" t="s">
        <v>21</v>
      </c>
      <c r="F1040" s="1" t="s">
        <v>227</v>
      </c>
      <c r="G1040" s="9">
        <v>42008</v>
      </c>
      <c r="H1040" s="2" t="s">
        <v>240</v>
      </c>
      <c r="I1040" s="1">
        <v>2015</v>
      </c>
      <c r="J1040" s="1">
        <v>392252957</v>
      </c>
      <c r="K1040" s="1">
        <f>_xlfn.DAYS(clean_data[[#This Row],[Ship Date]],clean_data[[#This Row],[Order Date]])</f>
        <v>49</v>
      </c>
      <c r="L1040" s="9">
        <v>42057</v>
      </c>
      <c r="M1040" s="4">
        <v>5222</v>
      </c>
      <c r="N1040" s="13">
        <v>205.7</v>
      </c>
      <c r="O1040" s="13">
        <v>117.11</v>
      </c>
      <c r="P1040" s="13">
        <v>1074165.3999999999</v>
      </c>
      <c r="Q1040" s="13">
        <v>611548.42000000004</v>
      </c>
      <c r="R1040" s="13">
        <v>462616.98</v>
      </c>
      <c r="S1040" s="54"/>
      <c r="T1040" s="54"/>
      <c r="Z1040" s="1"/>
      <c r="AA1040" s="1"/>
      <c r="XFB1040"/>
      <c r="XFC1040"/>
    </row>
    <row r="1041" spans="2:27 16382:16383" ht="21" customHeight="1">
      <c r="B1041" s="10" t="s">
        <v>26</v>
      </c>
      <c r="C1041" s="10" t="s">
        <v>76</v>
      </c>
      <c r="D1041" s="10" t="s">
        <v>33</v>
      </c>
      <c r="E1041" s="10" t="s">
        <v>17</v>
      </c>
      <c r="F1041" s="10" t="s">
        <v>227</v>
      </c>
      <c r="G1041" s="11">
        <v>41821</v>
      </c>
      <c r="H1041" s="12" t="s">
        <v>230</v>
      </c>
      <c r="I1041" s="10">
        <v>2014</v>
      </c>
      <c r="J1041" s="10">
        <v>682381713</v>
      </c>
      <c r="K1041" s="10">
        <f>_xlfn.DAYS(clean_data[[#This Row],[Ship Date]],clean_data[[#This Row],[Order Date]])</f>
        <v>7</v>
      </c>
      <c r="L1041" s="11">
        <v>41828</v>
      </c>
      <c r="M1041" s="14">
        <v>768</v>
      </c>
      <c r="N1041" s="15">
        <v>81.73</v>
      </c>
      <c r="O1041" s="15">
        <v>56.67</v>
      </c>
      <c r="P1041" s="15">
        <v>62768.639999999999</v>
      </c>
      <c r="Q1041" s="15">
        <v>43522.559999999998</v>
      </c>
      <c r="R1041" s="15">
        <v>19246.080000000002</v>
      </c>
      <c r="S1041" s="54"/>
      <c r="T1041" s="54"/>
      <c r="Z1041" s="1"/>
      <c r="AA1041" s="1"/>
      <c r="XFB1041"/>
      <c r="XFC1041"/>
    </row>
    <row r="1042" spans="2:27 16382:16383" ht="21" customHeight="1">
      <c r="B1042" s="1" t="s">
        <v>40</v>
      </c>
      <c r="C1042" s="1" t="s">
        <v>72</v>
      </c>
      <c r="D1042" s="1" t="s">
        <v>36</v>
      </c>
      <c r="E1042" s="1" t="s">
        <v>17</v>
      </c>
      <c r="F1042" s="1" t="s">
        <v>235</v>
      </c>
      <c r="G1042" s="9">
        <v>40682</v>
      </c>
      <c r="H1042" s="2" t="s">
        <v>233</v>
      </c>
      <c r="I1042" s="1">
        <v>2011</v>
      </c>
      <c r="J1042" s="1">
        <v>790975129</v>
      </c>
      <c r="K1042" s="1">
        <f>_xlfn.DAYS(clean_data[[#This Row],[Ship Date]],clean_data[[#This Row],[Order Date]])</f>
        <v>32</v>
      </c>
      <c r="L1042" s="9">
        <v>40714</v>
      </c>
      <c r="M1042" s="4">
        <v>5973</v>
      </c>
      <c r="N1042" s="13">
        <v>109.28</v>
      </c>
      <c r="O1042" s="13">
        <v>35.840000000000003</v>
      </c>
      <c r="P1042" s="13">
        <v>652729.43999999994</v>
      </c>
      <c r="Q1042" s="13">
        <v>214072.32000000001</v>
      </c>
      <c r="R1042" s="13">
        <v>438657.12</v>
      </c>
      <c r="S1042" s="54"/>
      <c r="T1042" s="54"/>
      <c r="Z1042" s="1"/>
      <c r="AA1042" s="1"/>
      <c r="XFB1042"/>
      <c r="XFC1042"/>
    </row>
    <row r="1043" spans="2:27 16382:16383" ht="21" customHeight="1">
      <c r="B1043" s="10" t="s">
        <v>40</v>
      </c>
      <c r="C1043" s="10" t="s">
        <v>153</v>
      </c>
      <c r="D1043" s="10" t="s">
        <v>45</v>
      </c>
      <c r="E1043" s="10" t="s">
        <v>21</v>
      </c>
      <c r="F1043" s="10" t="s">
        <v>232</v>
      </c>
      <c r="G1043" s="11">
        <v>42801</v>
      </c>
      <c r="H1043" s="12" t="s">
        <v>236</v>
      </c>
      <c r="I1043" s="10">
        <v>2017</v>
      </c>
      <c r="J1043" s="10">
        <v>658707034</v>
      </c>
      <c r="K1043" s="10">
        <f>_xlfn.DAYS(clean_data[[#This Row],[Ship Date]],clean_data[[#This Row],[Order Date]])</f>
        <v>6</v>
      </c>
      <c r="L1043" s="11">
        <v>42807</v>
      </c>
      <c r="M1043" s="14">
        <v>4904</v>
      </c>
      <c r="N1043" s="15">
        <v>437.2</v>
      </c>
      <c r="O1043" s="15">
        <v>263.33</v>
      </c>
      <c r="P1043" s="15">
        <v>2144028.7999999998</v>
      </c>
      <c r="Q1043" s="15">
        <v>1291370.32</v>
      </c>
      <c r="R1043" s="15">
        <v>852658.48</v>
      </c>
      <c r="S1043" s="54"/>
      <c r="T1043" s="54"/>
      <c r="Z1043" s="1"/>
      <c r="AA1043" s="1"/>
      <c r="XFB1043"/>
      <c r="XFC1043"/>
    </row>
    <row r="1044" spans="2:27 16382:16383" ht="21" customHeight="1">
      <c r="B1044" s="1" t="s">
        <v>23</v>
      </c>
      <c r="C1044" s="1" t="s">
        <v>128</v>
      </c>
      <c r="D1044" s="1" t="s">
        <v>45</v>
      </c>
      <c r="E1044" s="1" t="s">
        <v>21</v>
      </c>
      <c r="F1044" s="1" t="s">
        <v>229</v>
      </c>
      <c r="G1044" s="9">
        <v>41712</v>
      </c>
      <c r="H1044" s="2" t="s">
        <v>236</v>
      </c>
      <c r="I1044" s="1">
        <v>2014</v>
      </c>
      <c r="J1044" s="1">
        <v>746563756</v>
      </c>
      <c r="K1044" s="1">
        <f>_xlfn.DAYS(clean_data[[#This Row],[Ship Date]],clean_data[[#This Row],[Order Date]])</f>
        <v>29</v>
      </c>
      <c r="L1044" s="9">
        <v>41741</v>
      </c>
      <c r="M1044" s="4">
        <v>3661</v>
      </c>
      <c r="N1044" s="13">
        <v>437.2</v>
      </c>
      <c r="O1044" s="13">
        <v>263.33</v>
      </c>
      <c r="P1044" s="13">
        <v>1600589.2</v>
      </c>
      <c r="Q1044" s="13">
        <v>964051.13</v>
      </c>
      <c r="R1044" s="13">
        <v>636538.06999999995</v>
      </c>
      <c r="S1044" s="54"/>
      <c r="T1044" s="54"/>
      <c r="Z1044" s="1"/>
      <c r="AA1044" s="1"/>
      <c r="XFB1044"/>
      <c r="XFC1044"/>
    </row>
    <row r="1045" spans="2:27 16382:16383" ht="21" customHeight="1">
      <c r="B1045" s="10" t="s">
        <v>14</v>
      </c>
      <c r="C1045" s="10" t="s">
        <v>62</v>
      </c>
      <c r="D1045" s="10" t="s">
        <v>59</v>
      </c>
      <c r="E1045" s="10" t="s">
        <v>21</v>
      </c>
      <c r="F1045" s="10" t="s">
        <v>227</v>
      </c>
      <c r="G1045" s="11">
        <v>41020</v>
      </c>
      <c r="H1045" s="12" t="s">
        <v>239</v>
      </c>
      <c r="I1045" s="10">
        <v>2012</v>
      </c>
      <c r="J1045" s="10">
        <v>685844123</v>
      </c>
      <c r="K1045" s="10">
        <f>_xlfn.DAYS(clean_data[[#This Row],[Ship Date]],clean_data[[#This Row],[Order Date]])</f>
        <v>37</v>
      </c>
      <c r="L1045" s="11">
        <v>41057</v>
      </c>
      <c r="M1045" s="14">
        <v>5372</v>
      </c>
      <c r="N1045" s="15">
        <v>9.33</v>
      </c>
      <c r="O1045" s="15">
        <v>6.92</v>
      </c>
      <c r="P1045" s="15">
        <v>50120.76</v>
      </c>
      <c r="Q1045" s="15">
        <v>37174.239999999998</v>
      </c>
      <c r="R1045" s="15">
        <v>12946.52</v>
      </c>
      <c r="S1045" s="54"/>
      <c r="T1045" s="54"/>
      <c r="Z1045" s="1"/>
      <c r="AA1045" s="1"/>
      <c r="XFB1045"/>
      <c r="XFC1045"/>
    </row>
    <row r="1046" spans="2:27 16382:16383" ht="21" customHeight="1">
      <c r="B1046" s="1" t="s">
        <v>14</v>
      </c>
      <c r="C1046" s="1" t="s">
        <v>48</v>
      </c>
      <c r="D1046" s="1" t="s">
        <v>36</v>
      </c>
      <c r="E1046" s="1" t="s">
        <v>21</v>
      </c>
      <c r="F1046" s="1" t="s">
        <v>227</v>
      </c>
      <c r="G1046" s="9">
        <v>41953</v>
      </c>
      <c r="H1046" s="2" t="s">
        <v>234</v>
      </c>
      <c r="I1046" s="1">
        <v>2014</v>
      </c>
      <c r="J1046" s="1">
        <v>628159463</v>
      </c>
      <c r="K1046" s="1">
        <f>_xlfn.DAYS(clean_data[[#This Row],[Ship Date]],clean_data[[#This Row],[Order Date]])</f>
        <v>29</v>
      </c>
      <c r="L1046" s="9">
        <v>41982</v>
      </c>
      <c r="M1046" s="4">
        <v>5199</v>
      </c>
      <c r="N1046" s="13">
        <v>109.28</v>
      </c>
      <c r="O1046" s="13">
        <v>35.840000000000003</v>
      </c>
      <c r="P1046" s="13">
        <v>568146.72</v>
      </c>
      <c r="Q1046" s="13">
        <v>186332.16</v>
      </c>
      <c r="R1046" s="13">
        <v>381814.56</v>
      </c>
      <c r="S1046" s="54"/>
      <c r="T1046" s="54"/>
      <c r="Z1046" s="1"/>
      <c r="AA1046" s="1"/>
      <c r="XFB1046"/>
      <c r="XFC1046"/>
    </row>
    <row r="1047" spans="2:27 16382:16383" ht="21" customHeight="1">
      <c r="B1047" s="10" t="s">
        <v>14</v>
      </c>
      <c r="C1047" s="10" t="s">
        <v>115</v>
      </c>
      <c r="D1047" s="10" t="s">
        <v>20</v>
      </c>
      <c r="E1047" s="10" t="s">
        <v>17</v>
      </c>
      <c r="F1047" s="10" t="s">
        <v>232</v>
      </c>
      <c r="G1047" s="11">
        <v>41978</v>
      </c>
      <c r="H1047" s="12" t="s">
        <v>228</v>
      </c>
      <c r="I1047" s="10">
        <v>2014</v>
      </c>
      <c r="J1047" s="10">
        <v>795433604</v>
      </c>
      <c r="K1047" s="10">
        <f>_xlfn.DAYS(clean_data[[#This Row],[Ship Date]],clean_data[[#This Row],[Order Date]])</f>
        <v>45</v>
      </c>
      <c r="L1047" s="11">
        <v>42023</v>
      </c>
      <c r="M1047" s="14">
        <v>5335</v>
      </c>
      <c r="N1047" s="15">
        <v>152.58000000000001</v>
      </c>
      <c r="O1047" s="15">
        <v>97.44</v>
      </c>
      <c r="P1047" s="15">
        <v>814014.3</v>
      </c>
      <c r="Q1047" s="15">
        <v>519842.4</v>
      </c>
      <c r="R1047" s="15">
        <v>294171.90000000002</v>
      </c>
      <c r="S1047" s="54"/>
      <c r="T1047" s="54"/>
      <c r="Z1047" s="1"/>
      <c r="AA1047" s="1"/>
      <c r="XFB1047"/>
      <c r="XFC1047"/>
    </row>
    <row r="1048" spans="2:27 16382:16383" ht="21" customHeight="1">
      <c r="B1048" s="1" t="s">
        <v>23</v>
      </c>
      <c r="C1048" s="1" t="s">
        <v>52</v>
      </c>
      <c r="D1048" s="1" t="s">
        <v>79</v>
      </c>
      <c r="E1048" s="1" t="s">
        <v>17</v>
      </c>
      <c r="F1048" s="1" t="s">
        <v>229</v>
      </c>
      <c r="G1048" s="9">
        <v>41719</v>
      </c>
      <c r="H1048" s="2" t="s">
        <v>236</v>
      </c>
      <c r="I1048" s="1">
        <v>2014</v>
      </c>
      <c r="J1048" s="1">
        <v>129902875</v>
      </c>
      <c r="K1048" s="1">
        <f>_xlfn.DAYS(clean_data[[#This Row],[Ship Date]],clean_data[[#This Row],[Order Date]])</f>
        <v>34</v>
      </c>
      <c r="L1048" s="9">
        <v>41753</v>
      </c>
      <c r="M1048" s="4">
        <v>2</v>
      </c>
      <c r="N1048" s="13">
        <v>668.27</v>
      </c>
      <c r="O1048" s="13">
        <v>502.54</v>
      </c>
      <c r="P1048" s="13">
        <v>1336.54</v>
      </c>
      <c r="Q1048" s="13">
        <v>1005.08</v>
      </c>
      <c r="R1048" s="13">
        <v>331.46</v>
      </c>
      <c r="S1048" s="54"/>
      <c r="T1048" s="54"/>
      <c r="Z1048" s="1"/>
      <c r="AA1048" s="1"/>
      <c r="XFB1048"/>
      <c r="XFC1048"/>
    </row>
    <row r="1049" spans="2:27 16382:16383" ht="21" customHeight="1">
      <c r="B1049" s="10" t="s">
        <v>34</v>
      </c>
      <c r="C1049" s="10" t="s">
        <v>243</v>
      </c>
      <c r="D1049" s="10" t="s">
        <v>43</v>
      </c>
      <c r="E1049" s="10" t="s">
        <v>21</v>
      </c>
      <c r="F1049" s="10" t="s">
        <v>227</v>
      </c>
      <c r="G1049" s="11">
        <v>40803</v>
      </c>
      <c r="H1049" s="12" t="s">
        <v>231</v>
      </c>
      <c r="I1049" s="10">
        <v>2011</v>
      </c>
      <c r="J1049" s="10">
        <v>344116103</v>
      </c>
      <c r="K1049" s="10">
        <f>_xlfn.DAYS(clean_data[[#This Row],[Ship Date]],clean_data[[#This Row],[Order Date]])</f>
        <v>36</v>
      </c>
      <c r="L1049" s="11">
        <v>40839</v>
      </c>
      <c r="M1049" s="14">
        <v>457</v>
      </c>
      <c r="N1049" s="15">
        <v>651.21</v>
      </c>
      <c r="O1049" s="15">
        <v>524.96</v>
      </c>
      <c r="P1049" s="15">
        <v>297602.96999999997</v>
      </c>
      <c r="Q1049" s="15">
        <v>239906.72</v>
      </c>
      <c r="R1049" s="15">
        <v>57696.25</v>
      </c>
      <c r="S1049" s="54"/>
      <c r="T1049" s="54"/>
      <c r="Z1049" s="1"/>
      <c r="AA1049" s="1"/>
      <c r="XFB1049"/>
      <c r="XFC1049"/>
    </row>
    <row r="1050" spans="2:27 16382:16383" ht="21" customHeight="1">
      <c r="B1050" s="1" t="s">
        <v>40</v>
      </c>
      <c r="C1050" s="1" t="s">
        <v>97</v>
      </c>
      <c r="D1050" s="1" t="s">
        <v>20</v>
      </c>
      <c r="E1050" s="1" t="s">
        <v>17</v>
      </c>
      <c r="F1050" s="1" t="s">
        <v>227</v>
      </c>
      <c r="G1050" s="9">
        <v>42014</v>
      </c>
      <c r="H1050" s="2" t="s">
        <v>240</v>
      </c>
      <c r="I1050" s="1">
        <v>2015</v>
      </c>
      <c r="J1050" s="1">
        <v>970934617</v>
      </c>
      <c r="K1050" s="1">
        <f>_xlfn.DAYS(clean_data[[#This Row],[Ship Date]],clean_data[[#This Row],[Order Date]])</f>
        <v>5</v>
      </c>
      <c r="L1050" s="9">
        <v>42019</v>
      </c>
      <c r="M1050" s="4">
        <v>9984</v>
      </c>
      <c r="N1050" s="13">
        <v>152.58000000000001</v>
      </c>
      <c r="O1050" s="13">
        <v>97.44</v>
      </c>
      <c r="P1050" s="13">
        <v>1523358.72</v>
      </c>
      <c r="Q1050" s="13">
        <v>972840.95999999996</v>
      </c>
      <c r="R1050" s="13">
        <v>550517.76000000001</v>
      </c>
      <c r="S1050" s="54"/>
      <c r="T1050" s="54"/>
      <c r="Z1050" s="1"/>
      <c r="AA1050" s="1"/>
      <c r="XFB1050"/>
      <c r="XFC1050"/>
    </row>
    <row r="1051" spans="2:27 16382:16383" ht="21" customHeight="1">
      <c r="B1051" s="10" t="s">
        <v>26</v>
      </c>
      <c r="C1051" s="10" t="s">
        <v>143</v>
      </c>
      <c r="D1051" s="10" t="s">
        <v>28</v>
      </c>
      <c r="E1051" s="10" t="s">
        <v>17</v>
      </c>
      <c r="F1051" s="10" t="s">
        <v>232</v>
      </c>
      <c r="G1051" s="11">
        <v>41610</v>
      </c>
      <c r="H1051" s="12" t="s">
        <v>228</v>
      </c>
      <c r="I1051" s="10">
        <v>2013</v>
      </c>
      <c r="J1051" s="10">
        <v>713532245</v>
      </c>
      <c r="K1051" s="10">
        <f>_xlfn.DAYS(clean_data[[#This Row],[Ship Date]],clean_data[[#This Row],[Order Date]])</f>
        <v>32</v>
      </c>
      <c r="L1051" s="11">
        <v>41642</v>
      </c>
      <c r="M1051" s="14">
        <v>8902</v>
      </c>
      <c r="N1051" s="15">
        <v>205.7</v>
      </c>
      <c r="O1051" s="15">
        <v>117.11</v>
      </c>
      <c r="P1051" s="15">
        <v>1831141.4</v>
      </c>
      <c r="Q1051" s="15">
        <v>1042513.22</v>
      </c>
      <c r="R1051" s="15">
        <v>788628.18</v>
      </c>
      <c r="S1051" s="54"/>
      <c r="T1051" s="54"/>
      <c r="Z1051" s="1"/>
      <c r="AA1051" s="1"/>
      <c r="XFB1051"/>
      <c r="XFC1051"/>
    </row>
    <row r="1052" spans="2:27 16382:16383" ht="21" customHeight="1">
      <c r="B1052" s="1" t="s">
        <v>23</v>
      </c>
      <c r="C1052" s="1" t="s">
        <v>83</v>
      </c>
      <c r="D1052" s="1" t="s">
        <v>25</v>
      </c>
      <c r="E1052" s="1" t="s">
        <v>21</v>
      </c>
      <c r="F1052" s="1" t="s">
        <v>227</v>
      </c>
      <c r="G1052" s="9">
        <v>41769</v>
      </c>
      <c r="H1052" s="2" t="s">
        <v>233</v>
      </c>
      <c r="I1052" s="1">
        <v>2014</v>
      </c>
      <c r="J1052" s="1">
        <v>595395314</v>
      </c>
      <c r="K1052" s="1">
        <f>_xlfn.DAYS(clean_data[[#This Row],[Ship Date]],clean_data[[#This Row],[Order Date]])</f>
        <v>20</v>
      </c>
      <c r="L1052" s="9">
        <v>41789</v>
      </c>
      <c r="M1052" s="4">
        <v>9559</v>
      </c>
      <c r="N1052" s="13">
        <v>47.45</v>
      </c>
      <c r="O1052" s="13">
        <v>31.79</v>
      </c>
      <c r="P1052" s="13">
        <v>453574.55</v>
      </c>
      <c r="Q1052" s="13">
        <v>303880.61</v>
      </c>
      <c r="R1052" s="13">
        <v>149693.94</v>
      </c>
      <c r="S1052" s="54"/>
      <c r="T1052" s="54"/>
      <c r="Z1052" s="1"/>
      <c r="AA1052" s="1"/>
      <c r="XFB1052"/>
      <c r="XFC1052"/>
    </row>
    <row r="1053" spans="2:27 16382:16383" ht="21" customHeight="1">
      <c r="B1053" s="10" t="s">
        <v>14</v>
      </c>
      <c r="C1053" s="10" t="s">
        <v>55</v>
      </c>
      <c r="D1053" s="10" t="s">
        <v>28</v>
      </c>
      <c r="E1053" s="10" t="s">
        <v>21</v>
      </c>
      <c r="F1053" s="10" t="s">
        <v>232</v>
      </c>
      <c r="G1053" s="11">
        <v>40910</v>
      </c>
      <c r="H1053" s="12" t="s">
        <v>240</v>
      </c>
      <c r="I1053" s="10">
        <v>2012</v>
      </c>
      <c r="J1053" s="10">
        <v>810322654</v>
      </c>
      <c r="K1053" s="10">
        <f>_xlfn.DAYS(clean_data[[#This Row],[Ship Date]],clean_data[[#This Row],[Order Date]])</f>
        <v>13</v>
      </c>
      <c r="L1053" s="11">
        <v>40923</v>
      </c>
      <c r="M1053" s="14">
        <v>1335</v>
      </c>
      <c r="N1053" s="15">
        <v>205.7</v>
      </c>
      <c r="O1053" s="15">
        <v>117.11</v>
      </c>
      <c r="P1053" s="15">
        <v>274609.5</v>
      </c>
      <c r="Q1053" s="15">
        <v>156341.85</v>
      </c>
      <c r="R1053" s="15">
        <v>118267.65</v>
      </c>
      <c r="S1053" s="54"/>
      <c r="T1053" s="54"/>
      <c r="Z1053" s="1"/>
      <c r="AA1053" s="1"/>
      <c r="XFB1053"/>
      <c r="XFC1053"/>
    </row>
    <row r="1054" spans="2:27 16382:16383" ht="21" customHeight="1">
      <c r="B1054" s="1" t="s">
        <v>23</v>
      </c>
      <c r="C1054" s="1" t="s">
        <v>138</v>
      </c>
      <c r="D1054" s="1" t="s">
        <v>59</v>
      </c>
      <c r="E1054" s="1" t="s">
        <v>17</v>
      </c>
      <c r="F1054" s="1" t="s">
        <v>232</v>
      </c>
      <c r="G1054" s="9">
        <v>40606</v>
      </c>
      <c r="H1054" s="2" t="s">
        <v>236</v>
      </c>
      <c r="I1054" s="1">
        <v>2011</v>
      </c>
      <c r="J1054" s="1">
        <v>272425591</v>
      </c>
      <c r="K1054" s="1">
        <f>_xlfn.DAYS(clean_data[[#This Row],[Ship Date]],clean_data[[#This Row],[Order Date]])</f>
        <v>17</v>
      </c>
      <c r="L1054" s="9">
        <v>40623</v>
      </c>
      <c r="M1054" s="4">
        <v>5641</v>
      </c>
      <c r="N1054" s="13">
        <v>9.33</v>
      </c>
      <c r="O1054" s="13">
        <v>6.92</v>
      </c>
      <c r="P1054" s="13">
        <v>52630.53</v>
      </c>
      <c r="Q1054" s="13">
        <v>39035.72</v>
      </c>
      <c r="R1054" s="13">
        <v>13594.81</v>
      </c>
      <c r="S1054" s="54"/>
      <c r="T1054" s="54"/>
      <c r="Z1054" s="1"/>
      <c r="AA1054" s="1"/>
      <c r="XFB1054"/>
      <c r="XFC1054"/>
    </row>
    <row r="1055" spans="2:27 16382:16383" ht="21" customHeight="1">
      <c r="B1055" s="10" t="s">
        <v>14</v>
      </c>
      <c r="C1055" s="10" t="s">
        <v>173</v>
      </c>
      <c r="D1055" s="10" t="s">
        <v>28</v>
      </c>
      <c r="E1055" s="10" t="s">
        <v>21</v>
      </c>
      <c r="F1055" s="10" t="s">
        <v>232</v>
      </c>
      <c r="G1055" s="11">
        <v>41437</v>
      </c>
      <c r="H1055" s="12" t="s">
        <v>241</v>
      </c>
      <c r="I1055" s="10">
        <v>2013</v>
      </c>
      <c r="J1055" s="10">
        <v>666127955</v>
      </c>
      <c r="K1055" s="10">
        <f>_xlfn.DAYS(clean_data[[#This Row],[Ship Date]],clean_data[[#This Row],[Order Date]])</f>
        <v>26</v>
      </c>
      <c r="L1055" s="11">
        <v>41463</v>
      </c>
      <c r="M1055" s="14">
        <v>920</v>
      </c>
      <c r="N1055" s="15">
        <v>205.7</v>
      </c>
      <c r="O1055" s="15">
        <v>117.11</v>
      </c>
      <c r="P1055" s="15">
        <v>189244</v>
      </c>
      <c r="Q1055" s="15">
        <v>107741.2</v>
      </c>
      <c r="R1055" s="15">
        <v>81502.8</v>
      </c>
      <c r="S1055" s="54"/>
      <c r="T1055" s="54"/>
      <c r="Z1055" s="1"/>
      <c r="AA1055" s="1"/>
      <c r="XFB1055"/>
      <c r="XFC1055"/>
    </row>
    <row r="1056" spans="2:27 16382:16383" ht="21" customHeight="1">
      <c r="B1056" s="1" t="s">
        <v>23</v>
      </c>
      <c r="C1056" s="1" t="s">
        <v>187</v>
      </c>
      <c r="D1056" s="1" t="s">
        <v>16</v>
      </c>
      <c r="E1056" s="1" t="s">
        <v>21</v>
      </c>
      <c r="F1056" s="1" t="s">
        <v>235</v>
      </c>
      <c r="G1056" s="9">
        <v>41605</v>
      </c>
      <c r="H1056" s="2" t="s">
        <v>234</v>
      </c>
      <c r="I1056" s="1">
        <v>2013</v>
      </c>
      <c r="J1056" s="1">
        <v>596166074</v>
      </c>
      <c r="K1056" s="1">
        <f>_xlfn.DAYS(clean_data[[#This Row],[Ship Date]],clean_data[[#This Row],[Order Date]])</f>
        <v>47</v>
      </c>
      <c r="L1056" s="9">
        <v>41652</v>
      </c>
      <c r="M1056" s="4">
        <v>7644</v>
      </c>
      <c r="N1056" s="13">
        <v>255.28</v>
      </c>
      <c r="O1056" s="13">
        <v>159.41999999999999</v>
      </c>
      <c r="P1056" s="13">
        <v>1951360.32</v>
      </c>
      <c r="Q1056" s="13">
        <v>1218606.48</v>
      </c>
      <c r="R1056" s="13">
        <v>732753.84</v>
      </c>
      <c r="S1056" s="54"/>
      <c r="T1056" s="54"/>
      <c r="Z1056" s="1"/>
      <c r="AA1056" s="1"/>
      <c r="XFB1056"/>
      <c r="XFC1056"/>
    </row>
    <row r="1057" spans="2:27 16382:16383" ht="21" customHeight="1">
      <c r="B1057" s="10" t="s">
        <v>26</v>
      </c>
      <c r="C1057" s="10" t="s">
        <v>164</v>
      </c>
      <c r="D1057" s="10" t="s">
        <v>33</v>
      </c>
      <c r="E1057" s="10" t="s">
        <v>21</v>
      </c>
      <c r="F1057" s="10" t="s">
        <v>229</v>
      </c>
      <c r="G1057" s="11">
        <v>41083</v>
      </c>
      <c r="H1057" s="12" t="s">
        <v>241</v>
      </c>
      <c r="I1057" s="10">
        <v>2012</v>
      </c>
      <c r="J1057" s="10">
        <v>537588775</v>
      </c>
      <c r="K1057" s="10">
        <f>_xlfn.DAYS(clean_data[[#This Row],[Ship Date]],clean_data[[#This Row],[Order Date]])</f>
        <v>26</v>
      </c>
      <c r="L1057" s="11">
        <v>41109</v>
      </c>
      <c r="M1057" s="14">
        <v>3320</v>
      </c>
      <c r="N1057" s="15">
        <v>81.73</v>
      </c>
      <c r="O1057" s="15">
        <v>56.67</v>
      </c>
      <c r="P1057" s="15">
        <v>271343.59999999998</v>
      </c>
      <c r="Q1057" s="15">
        <v>188144.4</v>
      </c>
      <c r="R1057" s="15">
        <v>83199.199999999997</v>
      </c>
      <c r="S1057" s="54"/>
      <c r="T1057" s="54"/>
      <c r="Z1057" s="1"/>
      <c r="AA1057" s="1"/>
      <c r="XFB1057"/>
      <c r="XFC1057"/>
    </row>
    <row r="1058" spans="2:27 16382:16383" ht="21" customHeight="1">
      <c r="B1058" s="1" t="s">
        <v>40</v>
      </c>
      <c r="C1058" s="1" t="s">
        <v>193</v>
      </c>
      <c r="D1058" s="1" t="s">
        <v>28</v>
      </c>
      <c r="E1058" s="1" t="s">
        <v>21</v>
      </c>
      <c r="F1058" s="1" t="s">
        <v>232</v>
      </c>
      <c r="G1058" s="9">
        <v>40237</v>
      </c>
      <c r="H1058" s="2" t="s">
        <v>242</v>
      </c>
      <c r="I1058" s="1">
        <v>2010</v>
      </c>
      <c r="J1058" s="1">
        <v>585757386</v>
      </c>
      <c r="K1058" s="1">
        <f>_xlfn.DAYS(clean_data[[#This Row],[Ship Date]],clean_data[[#This Row],[Order Date]])</f>
        <v>23</v>
      </c>
      <c r="L1058" s="9">
        <v>40260</v>
      </c>
      <c r="M1058" s="4">
        <v>7482</v>
      </c>
      <c r="N1058" s="13">
        <v>205.7</v>
      </c>
      <c r="O1058" s="13">
        <v>117.11</v>
      </c>
      <c r="P1058" s="13">
        <v>1539047.4</v>
      </c>
      <c r="Q1058" s="13">
        <v>876217.02</v>
      </c>
      <c r="R1058" s="13">
        <v>662830.38</v>
      </c>
      <c r="S1058" s="54"/>
      <c r="T1058" s="54"/>
      <c r="Z1058" s="1"/>
      <c r="AA1058" s="1"/>
      <c r="XFB1058"/>
      <c r="XFC1058"/>
    </row>
    <row r="1059" spans="2:27 16382:16383" ht="21" customHeight="1">
      <c r="B1059" s="10" t="s">
        <v>23</v>
      </c>
      <c r="C1059" s="10" t="s">
        <v>94</v>
      </c>
      <c r="D1059" s="10" t="s">
        <v>25</v>
      </c>
      <c r="E1059" s="10" t="s">
        <v>21</v>
      </c>
      <c r="F1059" s="10" t="s">
        <v>229</v>
      </c>
      <c r="G1059" s="11">
        <v>41200</v>
      </c>
      <c r="H1059" s="12" t="s">
        <v>237</v>
      </c>
      <c r="I1059" s="10">
        <v>2012</v>
      </c>
      <c r="J1059" s="10">
        <v>906345736</v>
      </c>
      <c r="K1059" s="10">
        <f>_xlfn.DAYS(clean_data[[#This Row],[Ship Date]],clean_data[[#This Row],[Order Date]])</f>
        <v>34</v>
      </c>
      <c r="L1059" s="11">
        <v>41234</v>
      </c>
      <c r="M1059" s="14">
        <v>6699</v>
      </c>
      <c r="N1059" s="15">
        <v>47.45</v>
      </c>
      <c r="O1059" s="15">
        <v>31.79</v>
      </c>
      <c r="P1059" s="15">
        <v>317867.55</v>
      </c>
      <c r="Q1059" s="15">
        <v>212961.21</v>
      </c>
      <c r="R1059" s="15">
        <v>104906.34</v>
      </c>
      <c r="S1059" s="54"/>
      <c r="T1059" s="54"/>
      <c r="Z1059" s="1"/>
      <c r="AA1059" s="1"/>
      <c r="XFB1059"/>
      <c r="XFC1059"/>
    </row>
    <row r="1060" spans="2:27 16382:16383" ht="21" customHeight="1">
      <c r="B1060" s="1" t="s">
        <v>23</v>
      </c>
      <c r="C1060" s="1" t="s">
        <v>187</v>
      </c>
      <c r="D1060" s="1" t="s">
        <v>45</v>
      </c>
      <c r="E1060" s="1" t="s">
        <v>21</v>
      </c>
      <c r="F1060" s="1" t="s">
        <v>227</v>
      </c>
      <c r="G1060" s="9">
        <v>40965</v>
      </c>
      <c r="H1060" s="2" t="s">
        <v>242</v>
      </c>
      <c r="I1060" s="1">
        <v>2012</v>
      </c>
      <c r="J1060" s="1">
        <v>385340154</v>
      </c>
      <c r="K1060" s="1">
        <f>_xlfn.DAYS(clean_data[[#This Row],[Ship Date]],clean_data[[#This Row],[Order Date]])</f>
        <v>21</v>
      </c>
      <c r="L1060" s="9">
        <v>40986</v>
      </c>
      <c r="M1060" s="4">
        <v>9569</v>
      </c>
      <c r="N1060" s="13">
        <v>437.2</v>
      </c>
      <c r="O1060" s="13">
        <v>263.33</v>
      </c>
      <c r="P1060" s="13">
        <v>4183566.8</v>
      </c>
      <c r="Q1060" s="13">
        <v>2519804.77</v>
      </c>
      <c r="R1060" s="13">
        <v>1663762.03</v>
      </c>
      <c r="S1060" s="54"/>
      <c r="T1060" s="54"/>
      <c r="Z1060" s="1"/>
      <c r="AA1060" s="1"/>
      <c r="XFB1060"/>
      <c r="XFC1060"/>
    </row>
    <row r="1061" spans="2:27 16382:16383" ht="21" customHeight="1">
      <c r="B1061" s="10" t="s">
        <v>23</v>
      </c>
      <c r="C1061" s="10" t="s">
        <v>175</v>
      </c>
      <c r="D1061" s="10" t="s">
        <v>45</v>
      </c>
      <c r="E1061" s="10" t="s">
        <v>21</v>
      </c>
      <c r="F1061" s="10" t="s">
        <v>235</v>
      </c>
      <c r="G1061" s="11">
        <v>41063</v>
      </c>
      <c r="H1061" s="12" t="s">
        <v>241</v>
      </c>
      <c r="I1061" s="10">
        <v>2012</v>
      </c>
      <c r="J1061" s="10">
        <v>679039466</v>
      </c>
      <c r="K1061" s="10">
        <f>_xlfn.DAYS(clean_data[[#This Row],[Ship Date]],clean_data[[#This Row],[Order Date]])</f>
        <v>32</v>
      </c>
      <c r="L1061" s="11">
        <v>41095</v>
      </c>
      <c r="M1061" s="14">
        <v>1723</v>
      </c>
      <c r="N1061" s="15">
        <v>437.2</v>
      </c>
      <c r="O1061" s="15">
        <v>263.33</v>
      </c>
      <c r="P1061" s="15">
        <v>753295.6</v>
      </c>
      <c r="Q1061" s="15">
        <v>453717.59</v>
      </c>
      <c r="R1061" s="15">
        <v>299578.01</v>
      </c>
      <c r="S1061" s="54"/>
      <c r="T1061" s="54"/>
      <c r="Z1061" s="1"/>
      <c r="AA1061" s="1"/>
      <c r="XFB1061"/>
      <c r="XFC1061"/>
    </row>
    <row r="1062" spans="2:27 16382:16383" ht="21" customHeight="1">
      <c r="B1062" s="1" t="s">
        <v>40</v>
      </c>
      <c r="C1062" s="1" t="s">
        <v>123</v>
      </c>
      <c r="D1062" s="1" t="s">
        <v>79</v>
      </c>
      <c r="E1062" s="1" t="s">
        <v>21</v>
      </c>
      <c r="F1062" s="1" t="s">
        <v>232</v>
      </c>
      <c r="G1062" s="9">
        <v>40646</v>
      </c>
      <c r="H1062" s="2" t="s">
        <v>239</v>
      </c>
      <c r="I1062" s="1">
        <v>2011</v>
      </c>
      <c r="J1062" s="1">
        <v>364055001</v>
      </c>
      <c r="K1062" s="1">
        <f>_xlfn.DAYS(clean_data[[#This Row],[Ship Date]],clean_data[[#This Row],[Order Date]])</f>
        <v>30</v>
      </c>
      <c r="L1062" s="9">
        <v>40676</v>
      </c>
      <c r="M1062" s="4">
        <v>820</v>
      </c>
      <c r="N1062" s="13">
        <v>668.27</v>
      </c>
      <c r="O1062" s="13">
        <v>502.54</v>
      </c>
      <c r="P1062" s="13">
        <v>547981.4</v>
      </c>
      <c r="Q1062" s="13">
        <v>412082.8</v>
      </c>
      <c r="R1062" s="13">
        <v>135898.6</v>
      </c>
      <c r="S1062" s="54"/>
      <c r="T1062" s="54"/>
      <c r="Z1062" s="1"/>
      <c r="AA1062" s="1"/>
      <c r="XFB1062"/>
      <c r="XFC1062"/>
    </row>
    <row r="1063" spans="2:27 16382:16383" ht="21" customHeight="1">
      <c r="B1063" s="10" t="s">
        <v>26</v>
      </c>
      <c r="C1063" s="10" t="s">
        <v>183</v>
      </c>
      <c r="D1063" s="10" t="s">
        <v>16</v>
      </c>
      <c r="E1063" s="10" t="s">
        <v>17</v>
      </c>
      <c r="F1063" s="10" t="s">
        <v>235</v>
      </c>
      <c r="G1063" s="11">
        <v>40639</v>
      </c>
      <c r="H1063" s="12" t="s">
        <v>239</v>
      </c>
      <c r="I1063" s="10">
        <v>2011</v>
      </c>
      <c r="J1063" s="10">
        <v>787310588</v>
      </c>
      <c r="K1063" s="10">
        <f>_xlfn.DAYS(clean_data[[#This Row],[Ship Date]],clean_data[[#This Row],[Order Date]])</f>
        <v>15</v>
      </c>
      <c r="L1063" s="11">
        <v>40654</v>
      </c>
      <c r="M1063" s="14">
        <v>1554</v>
      </c>
      <c r="N1063" s="15">
        <v>255.28</v>
      </c>
      <c r="O1063" s="15">
        <v>159.41999999999999</v>
      </c>
      <c r="P1063" s="15">
        <v>396705.12</v>
      </c>
      <c r="Q1063" s="15">
        <v>247738.68</v>
      </c>
      <c r="R1063" s="15">
        <v>148966.44</v>
      </c>
      <c r="S1063" s="54"/>
      <c r="T1063" s="54"/>
      <c r="Z1063" s="1"/>
      <c r="AA1063" s="1"/>
      <c r="XFB1063"/>
      <c r="XFC1063"/>
    </row>
    <row r="1064" spans="2:27 16382:16383" ht="21" customHeight="1">
      <c r="B1064" s="1" t="s">
        <v>40</v>
      </c>
      <c r="C1064" s="1" t="s">
        <v>137</v>
      </c>
      <c r="D1064" s="1" t="s">
        <v>36</v>
      </c>
      <c r="E1064" s="1" t="s">
        <v>17</v>
      </c>
      <c r="F1064" s="1" t="s">
        <v>235</v>
      </c>
      <c r="G1064" s="9">
        <v>42358</v>
      </c>
      <c r="H1064" s="2" t="s">
        <v>228</v>
      </c>
      <c r="I1064" s="1">
        <v>2015</v>
      </c>
      <c r="J1064" s="1">
        <v>216042554</v>
      </c>
      <c r="K1064" s="1">
        <f>_xlfn.DAYS(clean_data[[#This Row],[Ship Date]],clean_data[[#This Row],[Order Date]])</f>
        <v>0</v>
      </c>
      <c r="L1064" s="9">
        <v>42358</v>
      </c>
      <c r="M1064" s="4">
        <v>647</v>
      </c>
      <c r="N1064" s="13">
        <v>109.28</v>
      </c>
      <c r="O1064" s="13">
        <v>35.840000000000003</v>
      </c>
      <c r="P1064" s="13">
        <v>70704.160000000003</v>
      </c>
      <c r="Q1064" s="13">
        <v>23188.48</v>
      </c>
      <c r="R1064" s="13">
        <v>47515.68</v>
      </c>
      <c r="S1064" s="54"/>
      <c r="T1064" s="54"/>
      <c r="Z1064" s="1"/>
      <c r="AA1064" s="1"/>
      <c r="XFB1064"/>
      <c r="XFC1064"/>
    </row>
    <row r="1065" spans="2:27 16382:16383" ht="21" customHeight="1">
      <c r="B1065" s="10" t="s">
        <v>23</v>
      </c>
      <c r="C1065" s="10" t="s">
        <v>83</v>
      </c>
      <c r="D1065" s="10" t="s">
        <v>16</v>
      </c>
      <c r="E1065" s="10" t="s">
        <v>21</v>
      </c>
      <c r="F1065" s="10" t="s">
        <v>232</v>
      </c>
      <c r="G1065" s="11">
        <v>40589</v>
      </c>
      <c r="H1065" s="12" t="s">
        <v>242</v>
      </c>
      <c r="I1065" s="10">
        <v>2011</v>
      </c>
      <c r="J1065" s="10">
        <v>587799727</v>
      </c>
      <c r="K1065" s="10">
        <f>_xlfn.DAYS(clean_data[[#This Row],[Ship Date]],clean_data[[#This Row],[Order Date]])</f>
        <v>40</v>
      </c>
      <c r="L1065" s="11">
        <v>40629</v>
      </c>
      <c r="M1065" s="14">
        <v>1856</v>
      </c>
      <c r="N1065" s="15">
        <v>255.28</v>
      </c>
      <c r="O1065" s="15">
        <v>159.41999999999999</v>
      </c>
      <c r="P1065" s="15">
        <v>473799.67999999999</v>
      </c>
      <c r="Q1065" s="15">
        <v>295883.52000000002</v>
      </c>
      <c r="R1065" s="15">
        <v>177916.16</v>
      </c>
      <c r="S1065" s="54"/>
      <c r="T1065" s="54"/>
      <c r="Z1065" s="1"/>
      <c r="AA1065" s="1"/>
      <c r="XFB1065"/>
      <c r="XFC1065"/>
    </row>
    <row r="1066" spans="2:27 16382:16383" ht="21" customHeight="1">
      <c r="B1066" s="1" t="s">
        <v>31</v>
      </c>
      <c r="C1066" s="1" t="s">
        <v>67</v>
      </c>
      <c r="D1066" s="1" t="s">
        <v>59</v>
      </c>
      <c r="E1066" s="1" t="s">
        <v>17</v>
      </c>
      <c r="F1066" s="1" t="s">
        <v>232</v>
      </c>
      <c r="G1066" s="9">
        <v>41574</v>
      </c>
      <c r="H1066" s="2" t="s">
        <v>237</v>
      </c>
      <c r="I1066" s="1">
        <v>2013</v>
      </c>
      <c r="J1066" s="1">
        <v>760443437</v>
      </c>
      <c r="K1066" s="1">
        <f>_xlfn.DAYS(clean_data[[#This Row],[Ship Date]],clean_data[[#This Row],[Order Date]])</f>
        <v>47</v>
      </c>
      <c r="L1066" s="9">
        <v>41621</v>
      </c>
      <c r="M1066" s="4">
        <v>966</v>
      </c>
      <c r="N1066" s="13">
        <v>9.33</v>
      </c>
      <c r="O1066" s="13">
        <v>6.92</v>
      </c>
      <c r="P1066" s="13">
        <v>9012.7800000000007</v>
      </c>
      <c r="Q1066" s="13">
        <v>6684.72</v>
      </c>
      <c r="R1066" s="13">
        <v>2328.06</v>
      </c>
      <c r="S1066" s="54"/>
      <c r="T1066" s="54"/>
      <c r="Z1066" s="1"/>
      <c r="AA1066" s="1"/>
      <c r="XFB1066"/>
      <c r="XFC1066"/>
    </row>
    <row r="1067" spans="2:27 16382:16383" ht="21" customHeight="1">
      <c r="B1067" s="10" t="s">
        <v>26</v>
      </c>
      <c r="C1067" s="10" t="s">
        <v>209</v>
      </c>
      <c r="D1067" s="10" t="s">
        <v>43</v>
      </c>
      <c r="E1067" s="10" t="s">
        <v>21</v>
      </c>
      <c r="F1067" s="10" t="s">
        <v>227</v>
      </c>
      <c r="G1067" s="11">
        <v>42262</v>
      </c>
      <c r="H1067" s="12" t="s">
        <v>231</v>
      </c>
      <c r="I1067" s="10">
        <v>2015</v>
      </c>
      <c r="J1067" s="10">
        <v>562147510</v>
      </c>
      <c r="K1067" s="10">
        <f>_xlfn.DAYS(clean_data[[#This Row],[Ship Date]],clean_data[[#This Row],[Order Date]])</f>
        <v>26</v>
      </c>
      <c r="L1067" s="11">
        <v>42288</v>
      </c>
      <c r="M1067" s="14">
        <v>795</v>
      </c>
      <c r="N1067" s="15">
        <v>651.21</v>
      </c>
      <c r="O1067" s="15">
        <v>524.96</v>
      </c>
      <c r="P1067" s="15">
        <v>517711.95</v>
      </c>
      <c r="Q1067" s="15">
        <v>417343.2</v>
      </c>
      <c r="R1067" s="15">
        <v>100368.75</v>
      </c>
      <c r="S1067" s="54"/>
      <c r="T1067" s="54"/>
      <c r="Z1067" s="1"/>
      <c r="AA1067" s="1"/>
      <c r="XFB1067"/>
      <c r="XFC1067"/>
    </row>
    <row r="1068" spans="2:27 16382:16383" ht="21" customHeight="1">
      <c r="B1068" s="1" t="s">
        <v>23</v>
      </c>
      <c r="C1068" s="1" t="s">
        <v>218</v>
      </c>
      <c r="D1068" s="1" t="s">
        <v>20</v>
      </c>
      <c r="E1068" s="1" t="s">
        <v>21</v>
      </c>
      <c r="F1068" s="1" t="s">
        <v>232</v>
      </c>
      <c r="G1068" s="9">
        <v>42757</v>
      </c>
      <c r="H1068" s="2" t="s">
        <v>240</v>
      </c>
      <c r="I1068" s="1">
        <v>2017</v>
      </c>
      <c r="J1068" s="1">
        <v>341398274</v>
      </c>
      <c r="K1068" s="1">
        <f>_xlfn.DAYS(clean_data[[#This Row],[Ship Date]],clean_data[[#This Row],[Order Date]])</f>
        <v>44</v>
      </c>
      <c r="L1068" s="9">
        <v>42801</v>
      </c>
      <c r="M1068" s="4">
        <v>6191</v>
      </c>
      <c r="N1068" s="13">
        <v>152.58000000000001</v>
      </c>
      <c r="O1068" s="13">
        <v>97.44</v>
      </c>
      <c r="P1068" s="13">
        <v>944622.78</v>
      </c>
      <c r="Q1068" s="13">
        <v>603251.04</v>
      </c>
      <c r="R1068" s="13">
        <v>341371.74</v>
      </c>
      <c r="S1068" s="54"/>
      <c r="T1068" s="54"/>
      <c r="Z1068" s="1"/>
      <c r="AA1068" s="1"/>
      <c r="XFB1068"/>
      <c r="XFC1068"/>
    </row>
    <row r="1069" spans="2:27 16382:16383" ht="21" customHeight="1">
      <c r="B1069" s="10" t="s">
        <v>23</v>
      </c>
      <c r="C1069" s="10" t="s">
        <v>179</v>
      </c>
      <c r="D1069" s="10" t="s">
        <v>59</v>
      </c>
      <c r="E1069" s="10" t="s">
        <v>21</v>
      </c>
      <c r="F1069" s="10" t="s">
        <v>235</v>
      </c>
      <c r="G1069" s="11">
        <v>42169</v>
      </c>
      <c r="H1069" s="12" t="s">
        <v>241</v>
      </c>
      <c r="I1069" s="10">
        <v>2015</v>
      </c>
      <c r="J1069" s="10">
        <v>516994559</v>
      </c>
      <c r="K1069" s="10">
        <f>_xlfn.DAYS(clean_data[[#This Row],[Ship Date]],clean_data[[#This Row],[Order Date]])</f>
        <v>6</v>
      </c>
      <c r="L1069" s="11">
        <v>42175</v>
      </c>
      <c r="M1069" s="14">
        <v>9034</v>
      </c>
      <c r="N1069" s="15">
        <v>9.33</v>
      </c>
      <c r="O1069" s="15">
        <v>6.92</v>
      </c>
      <c r="P1069" s="15">
        <v>84287.22</v>
      </c>
      <c r="Q1069" s="15">
        <v>62515.28</v>
      </c>
      <c r="R1069" s="15">
        <v>21771.94</v>
      </c>
      <c r="S1069" s="54"/>
      <c r="T1069" s="54"/>
      <c r="Z1069" s="1"/>
      <c r="AA1069" s="1"/>
      <c r="XFB1069"/>
      <c r="XFC1069"/>
    </row>
    <row r="1070" spans="2:27 16382:16383" ht="21" customHeight="1">
      <c r="B1070" s="1" t="s">
        <v>34</v>
      </c>
      <c r="C1070" s="1" t="s">
        <v>199</v>
      </c>
      <c r="D1070" s="1" t="s">
        <v>25</v>
      </c>
      <c r="E1070" s="1" t="s">
        <v>21</v>
      </c>
      <c r="F1070" s="1" t="s">
        <v>229</v>
      </c>
      <c r="G1070" s="9">
        <v>42762</v>
      </c>
      <c r="H1070" s="2" t="s">
        <v>240</v>
      </c>
      <c r="I1070" s="1">
        <v>2017</v>
      </c>
      <c r="J1070" s="1">
        <v>228047692</v>
      </c>
      <c r="K1070" s="1">
        <f>_xlfn.DAYS(clean_data[[#This Row],[Ship Date]],clean_data[[#This Row],[Order Date]])</f>
        <v>31</v>
      </c>
      <c r="L1070" s="9">
        <v>42793</v>
      </c>
      <c r="M1070" s="4">
        <v>3235</v>
      </c>
      <c r="N1070" s="13">
        <v>47.45</v>
      </c>
      <c r="O1070" s="13">
        <v>31.79</v>
      </c>
      <c r="P1070" s="13">
        <v>153500.75</v>
      </c>
      <c r="Q1070" s="13">
        <v>102840.65</v>
      </c>
      <c r="R1070" s="13">
        <v>50660.1</v>
      </c>
      <c r="S1070" s="54"/>
      <c r="T1070" s="54"/>
      <c r="Z1070" s="1"/>
      <c r="AA1070" s="1"/>
      <c r="XFB1070"/>
      <c r="XFC1070"/>
    </row>
    <row r="1071" spans="2:27 16382:16383" ht="21" customHeight="1">
      <c r="B1071" s="10" t="s">
        <v>23</v>
      </c>
      <c r="C1071" s="10" t="s">
        <v>119</v>
      </c>
      <c r="D1071" s="10" t="s">
        <v>43</v>
      </c>
      <c r="E1071" s="10" t="s">
        <v>17</v>
      </c>
      <c r="F1071" s="10" t="s">
        <v>235</v>
      </c>
      <c r="G1071" s="11">
        <v>40277</v>
      </c>
      <c r="H1071" s="12" t="s">
        <v>239</v>
      </c>
      <c r="I1071" s="10">
        <v>2010</v>
      </c>
      <c r="J1071" s="10">
        <v>483981502</v>
      </c>
      <c r="K1071" s="10">
        <f>_xlfn.DAYS(clean_data[[#This Row],[Ship Date]],clean_data[[#This Row],[Order Date]])</f>
        <v>25</v>
      </c>
      <c r="L1071" s="11">
        <v>40302</v>
      </c>
      <c r="M1071" s="14">
        <v>9736</v>
      </c>
      <c r="N1071" s="15">
        <v>651.21</v>
      </c>
      <c r="O1071" s="15">
        <v>524.96</v>
      </c>
      <c r="P1071" s="15">
        <v>6340180.5599999996</v>
      </c>
      <c r="Q1071" s="15">
        <v>5111010.5599999996</v>
      </c>
      <c r="R1071" s="15">
        <v>1229170</v>
      </c>
      <c r="S1071" s="54"/>
      <c r="T1071" s="54"/>
      <c r="Z1071" s="1"/>
      <c r="AA1071" s="1"/>
      <c r="XFB1071"/>
      <c r="XFC1071"/>
    </row>
    <row r="1072" spans="2:27 16382:16383" ht="21" customHeight="1">
      <c r="B1072" s="1" t="s">
        <v>31</v>
      </c>
      <c r="C1072" s="1" t="s">
        <v>99</v>
      </c>
      <c r="D1072" s="1" t="s">
        <v>36</v>
      </c>
      <c r="E1072" s="1" t="s">
        <v>21</v>
      </c>
      <c r="F1072" s="1" t="s">
        <v>227</v>
      </c>
      <c r="G1072" s="9">
        <v>41904</v>
      </c>
      <c r="H1072" s="2" t="s">
        <v>231</v>
      </c>
      <c r="I1072" s="1">
        <v>2014</v>
      </c>
      <c r="J1072" s="1">
        <v>114532315</v>
      </c>
      <c r="K1072" s="1">
        <f>_xlfn.DAYS(clean_data[[#This Row],[Ship Date]],clean_data[[#This Row],[Order Date]])</f>
        <v>8</v>
      </c>
      <c r="L1072" s="9">
        <v>41912</v>
      </c>
      <c r="M1072" s="4">
        <v>1512</v>
      </c>
      <c r="N1072" s="13">
        <v>109.28</v>
      </c>
      <c r="O1072" s="13">
        <v>35.840000000000003</v>
      </c>
      <c r="P1072" s="13">
        <v>165231.35999999999</v>
      </c>
      <c r="Q1072" s="13">
        <v>54190.080000000002</v>
      </c>
      <c r="R1072" s="13">
        <v>111041.28</v>
      </c>
      <c r="S1072" s="54"/>
      <c r="T1072" s="54"/>
      <c r="Z1072" s="1"/>
      <c r="AA1072" s="1"/>
      <c r="XFB1072"/>
      <c r="XFC1072"/>
    </row>
    <row r="1073" spans="2:27 16382:16383" ht="21" customHeight="1">
      <c r="B1073" s="10" t="s">
        <v>14</v>
      </c>
      <c r="C1073" s="10" t="s">
        <v>111</v>
      </c>
      <c r="D1073" s="10" t="s">
        <v>59</v>
      </c>
      <c r="E1073" s="10" t="s">
        <v>21</v>
      </c>
      <c r="F1073" s="10" t="s">
        <v>235</v>
      </c>
      <c r="G1073" s="11">
        <v>42777</v>
      </c>
      <c r="H1073" s="12" t="s">
        <v>242</v>
      </c>
      <c r="I1073" s="10">
        <v>2017</v>
      </c>
      <c r="J1073" s="10">
        <v>719748961</v>
      </c>
      <c r="K1073" s="10">
        <f>_xlfn.DAYS(clean_data[[#This Row],[Ship Date]],clean_data[[#This Row],[Order Date]])</f>
        <v>40</v>
      </c>
      <c r="L1073" s="11">
        <v>42817</v>
      </c>
      <c r="M1073" s="14">
        <v>8567</v>
      </c>
      <c r="N1073" s="15">
        <v>9.33</v>
      </c>
      <c r="O1073" s="15">
        <v>6.92</v>
      </c>
      <c r="P1073" s="15">
        <v>79930.11</v>
      </c>
      <c r="Q1073" s="15">
        <v>59283.64</v>
      </c>
      <c r="R1073" s="15">
        <v>20646.47</v>
      </c>
      <c r="S1073" s="54"/>
      <c r="T1073" s="54"/>
      <c r="Z1073" s="1"/>
      <c r="AA1073" s="1"/>
      <c r="XFB1073"/>
      <c r="XFC1073"/>
    </row>
    <row r="1074" spans="2:27 16382:16383" ht="21" customHeight="1">
      <c r="B1074" s="1" t="s">
        <v>31</v>
      </c>
      <c r="C1074" s="1" t="s">
        <v>44</v>
      </c>
      <c r="D1074" s="1" t="s">
        <v>28</v>
      </c>
      <c r="E1074" s="1" t="s">
        <v>17</v>
      </c>
      <c r="F1074" s="1" t="s">
        <v>235</v>
      </c>
      <c r="G1074" s="9">
        <v>41185</v>
      </c>
      <c r="H1074" s="2" t="s">
        <v>237</v>
      </c>
      <c r="I1074" s="1">
        <v>2012</v>
      </c>
      <c r="J1074" s="1">
        <v>819992768</v>
      </c>
      <c r="K1074" s="1">
        <f>_xlfn.DAYS(clean_data[[#This Row],[Ship Date]],clean_data[[#This Row],[Order Date]])</f>
        <v>41</v>
      </c>
      <c r="L1074" s="9">
        <v>41226</v>
      </c>
      <c r="M1074" s="4">
        <v>2937</v>
      </c>
      <c r="N1074" s="13">
        <v>205.7</v>
      </c>
      <c r="O1074" s="13">
        <v>117.11</v>
      </c>
      <c r="P1074" s="13">
        <v>604140.9</v>
      </c>
      <c r="Q1074" s="13">
        <v>343952.07</v>
      </c>
      <c r="R1074" s="13">
        <v>260188.83</v>
      </c>
      <c r="S1074" s="54"/>
      <c r="T1074" s="54"/>
      <c r="Z1074" s="1"/>
      <c r="AA1074" s="1"/>
      <c r="XFB1074"/>
      <c r="XFC1074"/>
    </row>
    <row r="1075" spans="2:27 16382:16383" ht="21" customHeight="1">
      <c r="B1075" s="10" t="s">
        <v>26</v>
      </c>
      <c r="C1075" s="10" t="s">
        <v>121</v>
      </c>
      <c r="D1075" s="10" t="s">
        <v>45</v>
      </c>
      <c r="E1075" s="10" t="s">
        <v>21</v>
      </c>
      <c r="F1075" s="10" t="s">
        <v>229</v>
      </c>
      <c r="G1075" s="11">
        <v>42722</v>
      </c>
      <c r="H1075" s="12" t="s">
        <v>228</v>
      </c>
      <c r="I1075" s="10">
        <v>2016</v>
      </c>
      <c r="J1075" s="10">
        <v>805937564</v>
      </c>
      <c r="K1075" s="10">
        <f>_xlfn.DAYS(clean_data[[#This Row],[Ship Date]],clean_data[[#This Row],[Order Date]])</f>
        <v>20</v>
      </c>
      <c r="L1075" s="11">
        <v>42742</v>
      </c>
      <c r="M1075" s="14">
        <v>3690</v>
      </c>
      <c r="N1075" s="15">
        <v>437.2</v>
      </c>
      <c r="O1075" s="15">
        <v>263.33</v>
      </c>
      <c r="P1075" s="15">
        <v>1613268</v>
      </c>
      <c r="Q1075" s="15">
        <v>971687.7</v>
      </c>
      <c r="R1075" s="15">
        <v>641580.30000000005</v>
      </c>
      <c r="S1075" s="54"/>
      <c r="T1075" s="54"/>
      <c r="Z1075" s="1"/>
      <c r="AA1075" s="1"/>
      <c r="XFB1075"/>
      <c r="XFC1075"/>
    </row>
    <row r="1076" spans="2:27 16382:16383" ht="21" customHeight="1">
      <c r="B1076" s="1" t="s">
        <v>40</v>
      </c>
      <c r="C1076" s="1" t="s">
        <v>153</v>
      </c>
      <c r="D1076" s="1" t="s">
        <v>33</v>
      </c>
      <c r="E1076" s="1" t="s">
        <v>17</v>
      </c>
      <c r="F1076" s="1" t="s">
        <v>229</v>
      </c>
      <c r="G1076" s="9">
        <v>42304</v>
      </c>
      <c r="H1076" s="2" t="s">
        <v>237</v>
      </c>
      <c r="I1076" s="1">
        <v>2015</v>
      </c>
      <c r="J1076" s="1">
        <v>688569676</v>
      </c>
      <c r="K1076" s="1">
        <f>_xlfn.DAYS(clean_data[[#This Row],[Ship Date]],clean_data[[#This Row],[Order Date]])</f>
        <v>2</v>
      </c>
      <c r="L1076" s="9">
        <v>42306</v>
      </c>
      <c r="M1076" s="4">
        <v>1924</v>
      </c>
      <c r="N1076" s="13">
        <v>81.73</v>
      </c>
      <c r="O1076" s="13">
        <v>56.67</v>
      </c>
      <c r="P1076" s="13">
        <v>157248.51999999999</v>
      </c>
      <c r="Q1076" s="13">
        <v>109033.08</v>
      </c>
      <c r="R1076" s="13">
        <v>48215.44</v>
      </c>
      <c r="S1076" s="54"/>
      <c r="T1076" s="54"/>
      <c r="Z1076" s="1"/>
      <c r="AA1076" s="1"/>
      <c r="XFB1076"/>
      <c r="XFC1076"/>
    </row>
    <row r="1077" spans="2:27 16382:16383" ht="21" customHeight="1">
      <c r="B1077" s="10" t="s">
        <v>23</v>
      </c>
      <c r="C1077" s="10" t="s">
        <v>198</v>
      </c>
      <c r="D1077" s="10" t="s">
        <v>45</v>
      </c>
      <c r="E1077" s="10" t="s">
        <v>17</v>
      </c>
      <c r="F1077" s="10" t="s">
        <v>235</v>
      </c>
      <c r="G1077" s="11">
        <v>42154</v>
      </c>
      <c r="H1077" s="12" t="s">
        <v>233</v>
      </c>
      <c r="I1077" s="10">
        <v>2015</v>
      </c>
      <c r="J1077" s="10">
        <v>549187934</v>
      </c>
      <c r="K1077" s="10">
        <f>_xlfn.DAYS(clean_data[[#This Row],[Ship Date]],clean_data[[#This Row],[Order Date]])</f>
        <v>48</v>
      </c>
      <c r="L1077" s="11">
        <v>42202</v>
      </c>
      <c r="M1077" s="14">
        <v>5769</v>
      </c>
      <c r="N1077" s="15">
        <v>437.2</v>
      </c>
      <c r="O1077" s="15">
        <v>263.33</v>
      </c>
      <c r="P1077" s="15">
        <v>2522206.7999999998</v>
      </c>
      <c r="Q1077" s="15">
        <v>1519150.77</v>
      </c>
      <c r="R1077" s="15">
        <v>1003056.03</v>
      </c>
      <c r="S1077" s="54"/>
      <c r="T1077" s="54"/>
      <c r="Z1077" s="1"/>
      <c r="AA1077" s="1"/>
      <c r="XFB1077"/>
      <c r="XFC1077"/>
    </row>
    <row r="1078" spans="2:27 16382:16383" ht="21" customHeight="1">
      <c r="B1078" s="1" t="s">
        <v>23</v>
      </c>
      <c r="C1078" s="1" t="s">
        <v>178</v>
      </c>
      <c r="D1078" s="1" t="s">
        <v>36</v>
      </c>
      <c r="E1078" s="1" t="s">
        <v>17</v>
      </c>
      <c r="F1078" s="1" t="s">
        <v>227</v>
      </c>
      <c r="G1078" s="9">
        <v>42116</v>
      </c>
      <c r="H1078" s="2" t="s">
        <v>239</v>
      </c>
      <c r="I1078" s="1">
        <v>2015</v>
      </c>
      <c r="J1078" s="1">
        <v>989403665</v>
      </c>
      <c r="K1078" s="1">
        <f>_xlfn.DAYS(clean_data[[#This Row],[Ship Date]],clean_data[[#This Row],[Order Date]])</f>
        <v>33</v>
      </c>
      <c r="L1078" s="9">
        <v>42149</v>
      </c>
      <c r="M1078" s="4">
        <v>5386</v>
      </c>
      <c r="N1078" s="13">
        <v>109.28</v>
      </c>
      <c r="O1078" s="13">
        <v>35.840000000000003</v>
      </c>
      <c r="P1078" s="13">
        <v>588582.07999999996</v>
      </c>
      <c r="Q1078" s="13">
        <v>193034.23999999999</v>
      </c>
      <c r="R1078" s="13">
        <v>395547.84</v>
      </c>
      <c r="S1078" s="54"/>
      <c r="T1078" s="54"/>
      <c r="Z1078" s="1"/>
      <c r="AA1078" s="1"/>
      <c r="XFB1078"/>
      <c r="XFC1078"/>
    </row>
    <row r="1079" spans="2:27 16382:16383" ht="21" customHeight="1">
      <c r="B1079" s="10" t="s">
        <v>34</v>
      </c>
      <c r="C1079" s="10" t="s">
        <v>35</v>
      </c>
      <c r="D1079" s="10" t="s">
        <v>16</v>
      </c>
      <c r="E1079" s="10" t="s">
        <v>17</v>
      </c>
      <c r="F1079" s="10" t="s">
        <v>229</v>
      </c>
      <c r="G1079" s="11">
        <v>41040</v>
      </c>
      <c r="H1079" s="12" t="s">
        <v>233</v>
      </c>
      <c r="I1079" s="10">
        <v>2012</v>
      </c>
      <c r="J1079" s="10">
        <v>881140697</v>
      </c>
      <c r="K1079" s="10">
        <f>_xlfn.DAYS(clean_data[[#This Row],[Ship Date]],clean_data[[#This Row],[Order Date]])</f>
        <v>18</v>
      </c>
      <c r="L1079" s="11">
        <v>41058</v>
      </c>
      <c r="M1079" s="14">
        <v>7968</v>
      </c>
      <c r="N1079" s="15">
        <v>255.28</v>
      </c>
      <c r="O1079" s="15">
        <v>159.41999999999999</v>
      </c>
      <c r="P1079" s="15">
        <v>2034071.04</v>
      </c>
      <c r="Q1079" s="15">
        <v>1270258.56</v>
      </c>
      <c r="R1079" s="15">
        <v>763812.48</v>
      </c>
      <c r="S1079" s="54"/>
      <c r="T1079" s="54"/>
      <c r="Z1079" s="1"/>
      <c r="AA1079" s="1"/>
      <c r="XFB1079"/>
      <c r="XFC1079"/>
    </row>
    <row r="1080" spans="2:27 16382:16383" ht="21" customHeight="1">
      <c r="B1080" s="1" t="s">
        <v>23</v>
      </c>
      <c r="C1080" s="1" t="s">
        <v>155</v>
      </c>
      <c r="D1080" s="1" t="s">
        <v>79</v>
      </c>
      <c r="E1080" s="1" t="s">
        <v>17</v>
      </c>
      <c r="F1080" s="1" t="s">
        <v>235</v>
      </c>
      <c r="G1080" s="9">
        <v>40933</v>
      </c>
      <c r="H1080" s="2" t="s">
        <v>240</v>
      </c>
      <c r="I1080" s="1">
        <v>2012</v>
      </c>
      <c r="J1080" s="1">
        <v>516635358</v>
      </c>
      <c r="K1080" s="1">
        <f>_xlfn.DAYS(clean_data[[#This Row],[Ship Date]],clean_data[[#This Row],[Order Date]])</f>
        <v>32</v>
      </c>
      <c r="L1080" s="9">
        <v>40965</v>
      </c>
      <c r="M1080" s="4">
        <v>2738</v>
      </c>
      <c r="N1080" s="13">
        <v>668.27</v>
      </c>
      <c r="O1080" s="13">
        <v>502.54</v>
      </c>
      <c r="P1080" s="13">
        <v>1829723.26</v>
      </c>
      <c r="Q1080" s="13">
        <v>1375954.52</v>
      </c>
      <c r="R1080" s="13">
        <v>453768.74</v>
      </c>
      <c r="S1080" s="54"/>
      <c r="T1080" s="54"/>
      <c r="Z1080" s="1"/>
      <c r="AA1080" s="1"/>
      <c r="XFB1080"/>
      <c r="XFC1080"/>
    </row>
    <row r="1081" spans="2:27 16382:16383" ht="21" customHeight="1">
      <c r="B1081" s="10" t="s">
        <v>53</v>
      </c>
      <c r="C1081" s="10" t="s">
        <v>142</v>
      </c>
      <c r="D1081" s="10" t="s">
        <v>59</v>
      </c>
      <c r="E1081" s="10" t="s">
        <v>17</v>
      </c>
      <c r="F1081" s="10" t="s">
        <v>227</v>
      </c>
      <c r="G1081" s="11">
        <v>42806</v>
      </c>
      <c r="H1081" s="12" t="s">
        <v>236</v>
      </c>
      <c r="I1081" s="10">
        <v>2017</v>
      </c>
      <c r="J1081" s="10">
        <v>258436477</v>
      </c>
      <c r="K1081" s="10">
        <f>_xlfn.DAYS(clean_data[[#This Row],[Ship Date]],clean_data[[#This Row],[Order Date]])</f>
        <v>39</v>
      </c>
      <c r="L1081" s="11">
        <v>42845</v>
      </c>
      <c r="M1081" s="14">
        <v>5951</v>
      </c>
      <c r="N1081" s="15">
        <v>9.33</v>
      </c>
      <c r="O1081" s="15">
        <v>6.92</v>
      </c>
      <c r="P1081" s="15">
        <v>55522.83</v>
      </c>
      <c r="Q1081" s="15">
        <v>41180.92</v>
      </c>
      <c r="R1081" s="15">
        <v>14341.91</v>
      </c>
      <c r="S1081" s="54"/>
      <c r="T1081" s="54"/>
      <c r="Z1081" s="1"/>
      <c r="AA1081" s="1"/>
      <c r="XFB1081"/>
      <c r="XFC1081"/>
    </row>
    <row r="1082" spans="2:27 16382:16383" ht="21" customHeight="1">
      <c r="B1082" s="1" t="s">
        <v>34</v>
      </c>
      <c r="C1082" s="1" t="s">
        <v>243</v>
      </c>
      <c r="D1082" s="1" t="s">
        <v>59</v>
      </c>
      <c r="E1082" s="1" t="s">
        <v>21</v>
      </c>
      <c r="F1082" s="1" t="s">
        <v>229</v>
      </c>
      <c r="G1082" s="9">
        <v>42528</v>
      </c>
      <c r="H1082" s="2" t="s">
        <v>241</v>
      </c>
      <c r="I1082" s="1">
        <v>2016</v>
      </c>
      <c r="J1082" s="1">
        <v>989405381</v>
      </c>
      <c r="K1082" s="1">
        <f>_xlfn.DAYS(clean_data[[#This Row],[Ship Date]],clean_data[[#This Row],[Order Date]])</f>
        <v>15</v>
      </c>
      <c r="L1082" s="9">
        <v>42543</v>
      </c>
      <c r="M1082" s="4">
        <v>5894</v>
      </c>
      <c r="N1082" s="13">
        <v>9.33</v>
      </c>
      <c r="O1082" s="13">
        <v>6.92</v>
      </c>
      <c r="P1082" s="13">
        <v>54991.02</v>
      </c>
      <c r="Q1082" s="13">
        <v>40786.480000000003</v>
      </c>
      <c r="R1082" s="13">
        <v>14204.54</v>
      </c>
      <c r="S1082" s="54"/>
      <c r="T1082" s="54"/>
      <c r="Z1082" s="1"/>
      <c r="AA1082" s="1"/>
      <c r="XFB1082"/>
      <c r="XFC1082"/>
    </row>
    <row r="1083" spans="2:27 16382:16383" ht="21" customHeight="1">
      <c r="B1083" s="10" t="s">
        <v>40</v>
      </c>
      <c r="C1083" s="10" t="s">
        <v>166</v>
      </c>
      <c r="D1083" s="10" t="s">
        <v>45</v>
      </c>
      <c r="E1083" s="10" t="s">
        <v>21</v>
      </c>
      <c r="F1083" s="10" t="s">
        <v>227</v>
      </c>
      <c r="G1083" s="11">
        <v>40505</v>
      </c>
      <c r="H1083" s="12" t="s">
        <v>234</v>
      </c>
      <c r="I1083" s="10">
        <v>2010</v>
      </c>
      <c r="J1083" s="10">
        <v>962715899</v>
      </c>
      <c r="K1083" s="10">
        <f>_xlfn.DAYS(clean_data[[#This Row],[Ship Date]],clean_data[[#This Row],[Order Date]])</f>
        <v>28</v>
      </c>
      <c r="L1083" s="11">
        <v>40533</v>
      </c>
      <c r="M1083" s="14">
        <v>7883</v>
      </c>
      <c r="N1083" s="15">
        <v>437.2</v>
      </c>
      <c r="O1083" s="15">
        <v>263.33</v>
      </c>
      <c r="P1083" s="15">
        <v>3446447.6</v>
      </c>
      <c r="Q1083" s="15">
        <v>2075830.39</v>
      </c>
      <c r="R1083" s="15">
        <v>1370617.21</v>
      </c>
      <c r="S1083" s="54"/>
      <c r="T1083" s="54"/>
      <c r="Z1083" s="1"/>
      <c r="AA1083" s="1"/>
      <c r="XFB1083"/>
      <c r="XFC1083"/>
    </row>
    <row r="1084" spans="2:27 16382:16383" ht="21" customHeight="1">
      <c r="B1084" s="1" t="s">
        <v>40</v>
      </c>
      <c r="C1084" s="1" t="s">
        <v>184</v>
      </c>
      <c r="D1084" s="1" t="s">
        <v>45</v>
      </c>
      <c r="E1084" s="1" t="s">
        <v>21</v>
      </c>
      <c r="F1084" s="1" t="s">
        <v>229</v>
      </c>
      <c r="G1084" s="9">
        <v>40298</v>
      </c>
      <c r="H1084" s="2" t="s">
        <v>239</v>
      </c>
      <c r="I1084" s="1">
        <v>2010</v>
      </c>
      <c r="J1084" s="1">
        <v>751854360</v>
      </c>
      <c r="K1084" s="1">
        <f>_xlfn.DAYS(clean_data[[#This Row],[Ship Date]],clean_data[[#This Row],[Order Date]])</f>
        <v>7</v>
      </c>
      <c r="L1084" s="9">
        <v>40305</v>
      </c>
      <c r="M1084" s="4">
        <v>9268</v>
      </c>
      <c r="N1084" s="13">
        <v>437.2</v>
      </c>
      <c r="O1084" s="13">
        <v>263.33</v>
      </c>
      <c r="P1084" s="13">
        <v>4051969.6</v>
      </c>
      <c r="Q1084" s="13">
        <v>2440542.44</v>
      </c>
      <c r="R1084" s="13">
        <v>1611427.16</v>
      </c>
      <c r="S1084" s="54"/>
      <c r="T1084" s="54"/>
      <c r="Z1084" s="1"/>
      <c r="AA1084" s="1"/>
      <c r="XFB1084"/>
      <c r="XFC1084"/>
    </row>
    <row r="1085" spans="2:27 16382:16383" ht="21" customHeight="1">
      <c r="B1085" s="10" t="s">
        <v>26</v>
      </c>
      <c r="C1085" s="10" t="s">
        <v>87</v>
      </c>
      <c r="D1085" s="10" t="s">
        <v>79</v>
      </c>
      <c r="E1085" s="10" t="s">
        <v>17</v>
      </c>
      <c r="F1085" s="10" t="s">
        <v>235</v>
      </c>
      <c r="G1085" s="11">
        <v>41709</v>
      </c>
      <c r="H1085" s="12" t="s">
        <v>236</v>
      </c>
      <c r="I1085" s="10">
        <v>2014</v>
      </c>
      <c r="J1085" s="10">
        <v>100619590</v>
      </c>
      <c r="K1085" s="10">
        <f>_xlfn.DAYS(clean_data[[#This Row],[Ship Date]],clean_data[[#This Row],[Order Date]])</f>
        <v>20</v>
      </c>
      <c r="L1085" s="11">
        <v>41729</v>
      </c>
      <c r="M1085" s="14">
        <v>4427</v>
      </c>
      <c r="N1085" s="15">
        <v>668.27</v>
      </c>
      <c r="O1085" s="15">
        <v>502.54</v>
      </c>
      <c r="P1085" s="15">
        <v>2958431.29</v>
      </c>
      <c r="Q1085" s="15">
        <v>2224744.58</v>
      </c>
      <c r="R1085" s="15">
        <v>733686.71</v>
      </c>
      <c r="S1085" s="54"/>
      <c r="T1085" s="54"/>
      <c r="Z1085" s="1"/>
      <c r="AA1085" s="1"/>
      <c r="XFB1085"/>
      <c r="XFC1085"/>
    </row>
    <row r="1086" spans="2:27 16382:16383" ht="21" customHeight="1">
      <c r="B1086" s="1" t="s">
        <v>23</v>
      </c>
      <c r="C1086" s="1" t="s">
        <v>207</v>
      </c>
      <c r="D1086" s="1" t="s">
        <v>36</v>
      </c>
      <c r="E1086" s="1" t="s">
        <v>21</v>
      </c>
      <c r="F1086" s="1" t="s">
        <v>227</v>
      </c>
      <c r="G1086" s="9">
        <v>42163</v>
      </c>
      <c r="H1086" s="2" t="s">
        <v>241</v>
      </c>
      <c r="I1086" s="1">
        <v>2015</v>
      </c>
      <c r="J1086" s="1">
        <v>173122918</v>
      </c>
      <c r="K1086" s="1">
        <f>_xlfn.DAYS(clean_data[[#This Row],[Ship Date]],clean_data[[#This Row],[Order Date]])</f>
        <v>47</v>
      </c>
      <c r="L1086" s="9">
        <v>42210</v>
      </c>
      <c r="M1086" s="4">
        <v>9773</v>
      </c>
      <c r="N1086" s="13">
        <v>109.28</v>
      </c>
      <c r="O1086" s="13">
        <v>35.840000000000003</v>
      </c>
      <c r="P1086" s="13">
        <v>1067993.44</v>
      </c>
      <c r="Q1086" s="13">
        <v>350264.32000000001</v>
      </c>
      <c r="R1086" s="13">
        <v>717729.12</v>
      </c>
      <c r="S1086" s="54"/>
      <c r="T1086" s="54"/>
      <c r="Z1086" s="1"/>
      <c r="AA1086" s="1"/>
      <c r="XFB1086"/>
      <c r="XFC1086"/>
    </row>
    <row r="1087" spans="2:27 16382:16383" ht="21" customHeight="1">
      <c r="B1087" s="10" t="s">
        <v>40</v>
      </c>
      <c r="C1087" s="10" t="s">
        <v>170</v>
      </c>
      <c r="D1087" s="10" t="s">
        <v>79</v>
      </c>
      <c r="E1087" s="10" t="s">
        <v>21</v>
      </c>
      <c r="F1087" s="10" t="s">
        <v>229</v>
      </c>
      <c r="G1087" s="11">
        <v>40856</v>
      </c>
      <c r="H1087" s="12" t="s">
        <v>234</v>
      </c>
      <c r="I1087" s="10">
        <v>2011</v>
      </c>
      <c r="J1087" s="10">
        <v>403788173</v>
      </c>
      <c r="K1087" s="10">
        <f>_xlfn.DAYS(clean_data[[#This Row],[Ship Date]],clean_data[[#This Row],[Order Date]])</f>
        <v>7</v>
      </c>
      <c r="L1087" s="11">
        <v>40863</v>
      </c>
      <c r="M1087" s="14">
        <v>8748</v>
      </c>
      <c r="N1087" s="15">
        <v>668.27</v>
      </c>
      <c r="O1087" s="15">
        <v>502.54</v>
      </c>
      <c r="P1087" s="15">
        <v>5846025.96</v>
      </c>
      <c r="Q1087" s="15">
        <v>4396219.92</v>
      </c>
      <c r="R1087" s="15">
        <v>1449806.04</v>
      </c>
      <c r="S1087" s="54"/>
      <c r="T1087" s="54"/>
      <c r="Z1087" s="1"/>
      <c r="AA1087" s="1"/>
      <c r="XFB1087"/>
      <c r="XFC1087"/>
    </row>
    <row r="1088" spans="2:27 16382:16383" ht="21" customHeight="1">
      <c r="B1088" s="1" t="s">
        <v>40</v>
      </c>
      <c r="C1088" s="1" t="s">
        <v>188</v>
      </c>
      <c r="D1088" s="1" t="s">
        <v>59</v>
      </c>
      <c r="E1088" s="1" t="s">
        <v>17</v>
      </c>
      <c r="F1088" s="1" t="s">
        <v>227</v>
      </c>
      <c r="G1088" s="9">
        <v>42905</v>
      </c>
      <c r="H1088" s="2" t="s">
        <v>241</v>
      </c>
      <c r="I1088" s="1">
        <v>2017</v>
      </c>
      <c r="J1088" s="1">
        <v>747351682</v>
      </c>
      <c r="K1088" s="1">
        <f>_xlfn.DAYS(clean_data[[#This Row],[Ship Date]],clean_data[[#This Row],[Order Date]])</f>
        <v>35</v>
      </c>
      <c r="L1088" s="9">
        <v>42940</v>
      </c>
      <c r="M1088" s="4">
        <v>6825</v>
      </c>
      <c r="N1088" s="13">
        <v>9.33</v>
      </c>
      <c r="O1088" s="13">
        <v>6.92</v>
      </c>
      <c r="P1088" s="13">
        <v>63677.25</v>
      </c>
      <c r="Q1088" s="13">
        <v>47229</v>
      </c>
      <c r="R1088" s="13">
        <v>16448.25</v>
      </c>
      <c r="S1088" s="54"/>
      <c r="T1088" s="54"/>
      <c r="Z1088" s="1"/>
      <c r="AA1088" s="1"/>
      <c r="XFB1088"/>
      <c r="XFC1088"/>
    </row>
    <row r="1089" spans="2:27 16382:16383" ht="21" customHeight="1">
      <c r="B1089" s="10" t="s">
        <v>40</v>
      </c>
      <c r="C1089" s="10" t="s">
        <v>72</v>
      </c>
      <c r="D1089" s="10" t="s">
        <v>79</v>
      </c>
      <c r="E1089" s="10" t="s">
        <v>17</v>
      </c>
      <c r="F1089" s="10" t="s">
        <v>235</v>
      </c>
      <c r="G1089" s="11">
        <v>41369</v>
      </c>
      <c r="H1089" s="12" t="s">
        <v>239</v>
      </c>
      <c r="I1089" s="10">
        <v>2013</v>
      </c>
      <c r="J1089" s="10">
        <v>328862273</v>
      </c>
      <c r="K1089" s="10">
        <f>_xlfn.DAYS(clean_data[[#This Row],[Ship Date]],clean_data[[#This Row],[Order Date]])</f>
        <v>49</v>
      </c>
      <c r="L1089" s="11">
        <v>41418</v>
      </c>
      <c r="M1089" s="14">
        <v>6510</v>
      </c>
      <c r="N1089" s="15">
        <v>668.27</v>
      </c>
      <c r="O1089" s="15">
        <v>502.54</v>
      </c>
      <c r="P1089" s="15">
        <v>4350437.7</v>
      </c>
      <c r="Q1089" s="15">
        <v>3271535.4</v>
      </c>
      <c r="R1089" s="15">
        <v>1078902.3</v>
      </c>
      <c r="S1089" s="54"/>
      <c r="T1089" s="54"/>
      <c r="Z1089" s="1"/>
      <c r="AA1089" s="1"/>
      <c r="XFB1089"/>
      <c r="XFC1089"/>
    </row>
    <row r="1090" spans="2:27 16382:16383" ht="21" customHeight="1">
      <c r="B1090" s="1" t="s">
        <v>40</v>
      </c>
      <c r="C1090" s="1" t="s">
        <v>189</v>
      </c>
      <c r="D1090" s="1" t="s">
        <v>33</v>
      </c>
      <c r="E1090" s="1" t="s">
        <v>17</v>
      </c>
      <c r="F1090" s="1" t="s">
        <v>227</v>
      </c>
      <c r="G1090" s="9">
        <v>40762</v>
      </c>
      <c r="H1090" s="2" t="s">
        <v>238</v>
      </c>
      <c r="I1090" s="1">
        <v>2011</v>
      </c>
      <c r="J1090" s="1">
        <v>593681275</v>
      </c>
      <c r="K1090" s="1">
        <f>_xlfn.DAYS(clean_data[[#This Row],[Ship Date]],clean_data[[#This Row],[Order Date]])</f>
        <v>35</v>
      </c>
      <c r="L1090" s="9">
        <v>40797</v>
      </c>
      <c r="M1090" s="4">
        <v>2337</v>
      </c>
      <c r="N1090" s="13">
        <v>81.73</v>
      </c>
      <c r="O1090" s="13">
        <v>56.67</v>
      </c>
      <c r="P1090" s="13">
        <v>191003.01</v>
      </c>
      <c r="Q1090" s="13">
        <v>132437.79</v>
      </c>
      <c r="R1090" s="13">
        <v>58565.22</v>
      </c>
      <c r="S1090" s="54"/>
      <c r="T1090" s="54"/>
      <c r="Z1090" s="1"/>
      <c r="AA1090" s="1"/>
      <c r="XFB1090"/>
      <c r="XFC1090"/>
    </row>
    <row r="1091" spans="2:27 16382:16383" ht="21" customHeight="1">
      <c r="B1091" s="10" t="s">
        <v>23</v>
      </c>
      <c r="C1091" s="10" t="s">
        <v>208</v>
      </c>
      <c r="D1091" s="10" t="s">
        <v>25</v>
      </c>
      <c r="E1091" s="10" t="s">
        <v>17</v>
      </c>
      <c r="F1091" s="10" t="s">
        <v>229</v>
      </c>
      <c r="G1091" s="11">
        <v>41834</v>
      </c>
      <c r="H1091" s="12" t="s">
        <v>230</v>
      </c>
      <c r="I1091" s="10">
        <v>2014</v>
      </c>
      <c r="J1091" s="10">
        <v>357482516</v>
      </c>
      <c r="K1091" s="10">
        <f>_xlfn.DAYS(clean_data[[#This Row],[Ship Date]],clean_data[[#This Row],[Order Date]])</f>
        <v>14</v>
      </c>
      <c r="L1091" s="11">
        <v>41848</v>
      </c>
      <c r="M1091" s="14">
        <v>5875</v>
      </c>
      <c r="N1091" s="15">
        <v>47.45</v>
      </c>
      <c r="O1091" s="15">
        <v>31.79</v>
      </c>
      <c r="P1091" s="15">
        <v>278768.75</v>
      </c>
      <c r="Q1091" s="15">
        <v>186766.25</v>
      </c>
      <c r="R1091" s="15">
        <v>92002.5</v>
      </c>
      <c r="S1091" s="54"/>
      <c r="T1091" s="54"/>
      <c r="Z1091" s="1"/>
      <c r="AA1091" s="1"/>
      <c r="XFB1091"/>
      <c r="XFC1091"/>
    </row>
    <row r="1092" spans="2:27 16382:16383" ht="21" customHeight="1">
      <c r="B1092" s="1" t="s">
        <v>23</v>
      </c>
      <c r="C1092" s="1" t="s">
        <v>119</v>
      </c>
      <c r="D1092" s="1" t="s">
        <v>59</v>
      </c>
      <c r="E1092" s="1" t="s">
        <v>17</v>
      </c>
      <c r="F1092" s="1" t="s">
        <v>232</v>
      </c>
      <c r="G1092" s="9">
        <v>40196</v>
      </c>
      <c r="H1092" s="2" t="s">
        <v>240</v>
      </c>
      <c r="I1092" s="1">
        <v>2010</v>
      </c>
      <c r="J1092" s="1">
        <v>756252324</v>
      </c>
      <c r="K1092" s="1">
        <f>_xlfn.DAYS(clean_data[[#This Row],[Ship Date]],clean_data[[#This Row],[Order Date]])</f>
        <v>22</v>
      </c>
      <c r="L1092" s="9">
        <v>40218</v>
      </c>
      <c r="M1092" s="4">
        <v>723</v>
      </c>
      <c r="N1092" s="13">
        <v>9.33</v>
      </c>
      <c r="O1092" s="13">
        <v>6.92</v>
      </c>
      <c r="P1092" s="13">
        <v>6745.59</v>
      </c>
      <c r="Q1092" s="13">
        <v>5003.16</v>
      </c>
      <c r="R1092" s="13">
        <v>1742.43</v>
      </c>
      <c r="S1092" s="54"/>
      <c r="T1092" s="54"/>
      <c r="Z1092" s="1"/>
      <c r="AA1092" s="1"/>
      <c r="XFB1092"/>
      <c r="XFC1092"/>
    </row>
    <row r="1093" spans="2:27 16382:16383" ht="21" customHeight="1">
      <c r="B1093" s="10" t="s">
        <v>53</v>
      </c>
      <c r="C1093" s="10" t="s">
        <v>142</v>
      </c>
      <c r="D1093" s="10" t="s">
        <v>43</v>
      </c>
      <c r="E1093" s="10" t="s">
        <v>17</v>
      </c>
      <c r="F1093" s="10" t="s">
        <v>227</v>
      </c>
      <c r="G1093" s="11">
        <v>41527</v>
      </c>
      <c r="H1093" s="12" t="s">
        <v>231</v>
      </c>
      <c r="I1093" s="10">
        <v>2013</v>
      </c>
      <c r="J1093" s="10">
        <v>296289527</v>
      </c>
      <c r="K1093" s="10">
        <f>_xlfn.DAYS(clean_data[[#This Row],[Ship Date]],clean_data[[#This Row],[Order Date]])</f>
        <v>34</v>
      </c>
      <c r="L1093" s="11">
        <v>41561</v>
      </c>
      <c r="M1093" s="14">
        <v>7510</v>
      </c>
      <c r="N1093" s="15">
        <v>651.21</v>
      </c>
      <c r="O1093" s="15">
        <v>524.96</v>
      </c>
      <c r="P1093" s="15">
        <v>4890587.0999999996</v>
      </c>
      <c r="Q1093" s="15">
        <v>3942449.6</v>
      </c>
      <c r="R1093" s="15">
        <v>948137.5</v>
      </c>
      <c r="S1093" s="54"/>
      <c r="T1093" s="54"/>
      <c r="Z1093" s="1"/>
      <c r="AA1093" s="1"/>
      <c r="XFB1093"/>
      <c r="XFC1093"/>
    </row>
    <row r="1094" spans="2:27 16382:16383" ht="21" customHeight="1">
      <c r="B1094" s="1" t="s">
        <v>40</v>
      </c>
      <c r="C1094" s="1" t="s">
        <v>169</v>
      </c>
      <c r="D1094" s="1" t="s">
        <v>20</v>
      </c>
      <c r="E1094" s="1" t="s">
        <v>17</v>
      </c>
      <c r="F1094" s="1" t="s">
        <v>227</v>
      </c>
      <c r="G1094" s="9">
        <v>40830</v>
      </c>
      <c r="H1094" s="2" t="s">
        <v>237</v>
      </c>
      <c r="I1094" s="1">
        <v>2011</v>
      </c>
      <c r="J1094" s="1">
        <v>704205453</v>
      </c>
      <c r="K1094" s="1">
        <f>_xlfn.DAYS(clean_data[[#This Row],[Ship Date]],clean_data[[#This Row],[Order Date]])</f>
        <v>37</v>
      </c>
      <c r="L1094" s="9">
        <v>40867</v>
      </c>
      <c r="M1094" s="4">
        <v>8897</v>
      </c>
      <c r="N1094" s="13">
        <v>152.58000000000001</v>
      </c>
      <c r="O1094" s="13">
        <v>97.44</v>
      </c>
      <c r="P1094" s="13">
        <v>1357504.26</v>
      </c>
      <c r="Q1094" s="13">
        <v>866923.68</v>
      </c>
      <c r="R1094" s="13">
        <v>490580.58</v>
      </c>
      <c r="S1094" s="54"/>
      <c r="T1094" s="54"/>
      <c r="Z1094" s="1"/>
      <c r="AA1094" s="1"/>
      <c r="XFB1094"/>
      <c r="XFC1094"/>
    </row>
    <row r="1095" spans="2:27 16382:16383" ht="21" customHeight="1">
      <c r="B1095" s="10" t="s">
        <v>26</v>
      </c>
      <c r="C1095" s="10" t="s">
        <v>104</v>
      </c>
      <c r="D1095" s="10" t="s">
        <v>28</v>
      </c>
      <c r="E1095" s="10" t="s">
        <v>21</v>
      </c>
      <c r="F1095" s="10" t="s">
        <v>227</v>
      </c>
      <c r="G1095" s="11">
        <v>40415</v>
      </c>
      <c r="H1095" s="12" t="s">
        <v>238</v>
      </c>
      <c r="I1095" s="10">
        <v>2010</v>
      </c>
      <c r="J1095" s="10">
        <v>176923930</v>
      </c>
      <c r="K1095" s="10">
        <f>_xlfn.DAYS(clean_data[[#This Row],[Ship Date]],clean_data[[#This Row],[Order Date]])</f>
        <v>5</v>
      </c>
      <c r="L1095" s="11">
        <v>40420</v>
      </c>
      <c r="M1095" s="14">
        <v>4577</v>
      </c>
      <c r="N1095" s="15">
        <v>205.7</v>
      </c>
      <c r="O1095" s="15">
        <v>117.11</v>
      </c>
      <c r="P1095" s="15">
        <v>941488.9</v>
      </c>
      <c r="Q1095" s="15">
        <v>536012.47</v>
      </c>
      <c r="R1095" s="15">
        <v>405476.43</v>
      </c>
      <c r="S1095" s="54"/>
      <c r="T1095" s="54"/>
      <c r="Z1095" s="1"/>
      <c r="AA1095" s="1"/>
      <c r="XFB1095"/>
      <c r="XFC1095"/>
    </row>
    <row r="1096" spans="2:27 16382:16383" ht="21" customHeight="1">
      <c r="B1096" s="1" t="s">
        <v>40</v>
      </c>
      <c r="C1096" s="1" t="s">
        <v>92</v>
      </c>
      <c r="D1096" s="1" t="s">
        <v>71</v>
      </c>
      <c r="E1096" s="1" t="s">
        <v>17</v>
      </c>
      <c r="F1096" s="1" t="s">
        <v>227</v>
      </c>
      <c r="G1096" s="9">
        <v>40211</v>
      </c>
      <c r="H1096" s="2" t="s">
        <v>242</v>
      </c>
      <c r="I1096" s="1">
        <v>2010</v>
      </c>
      <c r="J1096" s="1">
        <v>131681287</v>
      </c>
      <c r="K1096" s="1">
        <f>_xlfn.DAYS(clean_data[[#This Row],[Ship Date]],clean_data[[#This Row],[Order Date]])</f>
        <v>28</v>
      </c>
      <c r="L1096" s="9">
        <v>40239</v>
      </c>
      <c r="M1096" s="4">
        <v>6274</v>
      </c>
      <c r="N1096" s="13">
        <v>154.06</v>
      </c>
      <c r="O1096" s="13">
        <v>90.93</v>
      </c>
      <c r="P1096" s="13">
        <v>966572.44</v>
      </c>
      <c r="Q1096" s="13">
        <v>570494.81999999995</v>
      </c>
      <c r="R1096" s="13">
        <v>396077.62</v>
      </c>
      <c r="S1096" s="54"/>
      <c r="T1096" s="54"/>
      <c r="Z1096" s="1"/>
      <c r="AA1096" s="1"/>
      <c r="XFB1096"/>
      <c r="XFC1096"/>
    </row>
    <row r="1097" spans="2:27 16382:16383" ht="21" customHeight="1">
      <c r="B1097" s="10" t="s">
        <v>31</v>
      </c>
      <c r="C1097" s="10" t="s">
        <v>100</v>
      </c>
      <c r="D1097" s="10" t="s">
        <v>59</v>
      </c>
      <c r="E1097" s="10" t="s">
        <v>17</v>
      </c>
      <c r="F1097" s="10" t="s">
        <v>229</v>
      </c>
      <c r="G1097" s="11">
        <v>41923</v>
      </c>
      <c r="H1097" s="12" t="s">
        <v>237</v>
      </c>
      <c r="I1097" s="10">
        <v>2014</v>
      </c>
      <c r="J1097" s="10">
        <v>256026351</v>
      </c>
      <c r="K1097" s="10">
        <f>_xlfn.DAYS(clean_data[[#This Row],[Ship Date]],clean_data[[#This Row],[Order Date]])</f>
        <v>33</v>
      </c>
      <c r="L1097" s="11">
        <v>41956</v>
      </c>
      <c r="M1097" s="14">
        <v>2742</v>
      </c>
      <c r="N1097" s="15">
        <v>9.33</v>
      </c>
      <c r="O1097" s="15">
        <v>6.92</v>
      </c>
      <c r="P1097" s="15">
        <v>25582.86</v>
      </c>
      <c r="Q1097" s="15">
        <v>18974.64</v>
      </c>
      <c r="R1097" s="15">
        <v>6608.22</v>
      </c>
      <c r="S1097" s="54"/>
      <c r="T1097" s="54"/>
      <c r="Z1097" s="1"/>
      <c r="AA1097" s="1"/>
      <c r="XFB1097"/>
      <c r="XFC1097"/>
    </row>
    <row r="1098" spans="2:27 16382:16383" ht="21" customHeight="1">
      <c r="B1098" s="1" t="s">
        <v>40</v>
      </c>
      <c r="C1098" s="1" t="s">
        <v>93</v>
      </c>
      <c r="D1098" s="1" t="s">
        <v>20</v>
      </c>
      <c r="E1098" s="1" t="s">
        <v>21</v>
      </c>
      <c r="F1098" s="1" t="s">
        <v>232</v>
      </c>
      <c r="G1098" s="9">
        <v>42110</v>
      </c>
      <c r="H1098" s="2" t="s">
        <v>239</v>
      </c>
      <c r="I1098" s="1">
        <v>2015</v>
      </c>
      <c r="J1098" s="1">
        <v>757820451</v>
      </c>
      <c r="K1098" s="1">
        <f>_xlfn.DAYS(clean_data[[#This Row],[Ship Date]],clean_data[[#This Row],[Order Date]])</f>
        <v>10</v>
      </c>
      <c r="L1098" s="9">
        <v>42120</v>
      </c>
      <c r="M1098" s="4">
        <v>4767</v>
      </c>
      <c r="N1098" s="13">
        <v>152.58000000000001</v>
      </c>
      <c r="O1098" s="13">
        <v>97.44</v>
      </c>
      <c r="P1098" s="13">
        <v>727348.86</v>
      </c>
      <c r="Q1098" s="13">
        <v>464496.48</v>
      </c>
      <c r="R1098" s="13">
        <v>262852.38</v>
      </c>
      <c r="S1098" s="54"/>
      <c r="T1098" s="54"/>
      <c r="Z1098" s="1"/>
      <c r="AA1098" s="1"/>
      <c r="XFB1098"/>
      <c r="XFC1098"/>
    </row>
    <row r="1099" spans="2:27 16382:16383" ht="21" customHeight="1">
      <c r="B1099" s="10" t="s">
        <v>31</v>
      </c>
      <c r="C1099" s="10" t="s">
        <v>248</v>
      </c>
      <c r="D1099" s="10" t="s">
        <v>71</v>
      </c>
      <c r="E1099" s="10" t="s">
        <v>21</v>
      </c>
      <c r="F1099" s="10" t="s">
        <v>235</v>
      </c>
      <c r="G1099" s="11">
        <v>41870</v>
      </c>
      <c r="H1099" s="12" t="s">
        <v>238</v>
      </c>
      <c r="I1099" s="10">
        <v>2014</v>
      </c>
      <c r="J1099" s="10">
        <v>115237414</v>
      </c>
      <c r="K1099" s="10">
        <f>_xlfn.DAYS(clean_data[[#This Row],[Ship Date]],clean_data[[#This Row],[Order Date]])</f>
        <v>39</v>
      </c>
      <c r="L1099" s="11">
        <v>41909</v>
      </c>
      <c r="M1099" s="14">
        <v>167</v>
      </c>
      <c r="N1099" s="15">
        <v>154.06</v>
      </c>
      <c r="O1099" s="15">
        <v>90.93</v>
      </c>
      <c r="P1099" s="15">
        <v>25728.02</v>
      </c>
      <c r="Q1099" s="15">
        <v>15185.31</v>
      </c>
      <c r="R1099" s="15">
        <v>10542.71</v>
      </c>
      <c r="S1099" s="54"/>
      <c r="T1099" s="54"/>
      <c r="Z1099" s="1"/>
      <c r="AA1099" s="1"/>
      <c r="XFB1099"/>
      <c r="XFC1099"/>
    </row>
    <row r="1100" spans="2:27 16382:16383" ht="21" customHeight="1">
      <c r="B1100" s="1" t="s">
        <v>23</v>
      </c>
      <c r="C1100" s="1" t="s">
        <v>125</v>
      </c>
      <c r="D1100" s="1" t="s">
        <v>36</v>
      </c>
      <c r="E1100" s="1" t="s">
        <v>21</v>
      </c>
      <c r="F1100" s="1" t="s">
        <v>235</v>
      </c>
      <c r="G1100" s="9">
        <v>42690</v>
      </c>
      <c r="H1100" s="2" t="s">
        <v>234</v>
      </c>
      <c r="I1100" s="1">
        <v>2016</v>
      </c>
      <c r="J1100" s="1">
        <v>926763570</v>
      </c>
      <c r="K1100" s="1">
        <f>_xlfn.DAYS(clean_data[[#This Row],[Ship Date]],clean_data[[#This Row],[Order Date]])</f>
        <v>9</v>
      </c>
      <c r="L1100" s="9">
        <v>42699</v>
      </c>
      <c r="M1100" s="4">
        <v>8790</v>
      </c>
      <c r="N1100" s="13">
        <v>109.28</v>
      </c>
      <c r="O1100" s="13">
        <v>35.840000000000003</v>
      </c>
      <c r="P1100" s="13">
        <v>960571.2</v>
      </c>
      <c r="Q1100" s="13">
        <v>315033.59999999998</v>
      </c>
      <c r="R1100" s="13">
        <v>645537.6</v>
      </c>
      <c r="S1100" s="54"/>
      <c r="T1100" s="54"/>
      <c r="Z1100" s="1"/>
      <c r="AA1100" s="1"/>
      <c r="XFB1100"/>
      <c r="XFC1100"/>
    </row>
    <row r="1101" spans="2:27 16382:16383" ht="21" customHeight="1">
      <c r="B1101" s="10" t="s">
        <v>34</v>
      </c>
      <c r="C1101" s="10" t="s">
        <v>243</v>
      </c>
      <c r="D1101" s="10" t="s">
        <v>59</v>
      </c>
      <c r="E1101" s="10" t="s">
        <v>17</v>
      </c>
      <c r="F1101" s="10" t="s">
        <v>235</v>
      </c>
      <c r="G1101" s="11">
        <v>42298</v>
      </c>
      <c r="H1101" s="12" t="s">
        <v>237</v>
      </c>
      <c r="I1101" s="10">
        <v>2015</v>
      </c>
      <c r="J1101" s="10">
        <v>461197745</v>
      </c>
      <c r="K1101" s="10">
        <f>_xlfn.DAYS(clean_data[[#This Row],[Ship Date]],clean_data[[#This Row],[Order Date]])</f>
        <v>3</v>
      </c>
      <c r="L1101" s="11">
        <v>42301</v>
      </c>
      <c r="M1101" s="14">
        <v>7517</v>
      </c>
      <c r="N1101" s="15">
        <v>9.33</v>
      </c>
      <c r="O1101" s="15">
        <v>6.92</v>
      </c>
      <c r="P1101" s="15">
        <v>70133.61</v>
      </c>
      <c r="Q1101" s="15">
        <v>52017.64</v>
      </c>
      <c r="R1101" s="15">
        <v>18115.97</v>
      </c>
      <c r="S1101" s="54"/>
      <c r="T1101" s="54"/>
      <c r="Z1101" s="1"/>
      <c r="AA1101" s="1"/>
      <c r="XFB1101"/>
      <c r="XFC1101"/>
    </row>
    <row r="1102" spans="2:27 16382:16383" ht="21" customHeight="1">
      <c r="B1102" s="1" t="s">
        <v>23</v>
      </c>
      <c r="C1102" s="1" t="s">
        <v>196</v>
      </c>
      <c r="D1102" s="1" t="s">
        <v>79</v>
      </c>
      <c r="E1102" s="1" t="s">
        <v>17</v>
      </c>
      <c r="F1102" s="1" t="s">
        <v>227</v>
      </c>
      <c r="G1102" s="9">
        <v>41575</v>
      </c>
      <c r="H1102" s="2" t="s">
        <v>237</v>
      </c>
      <c r="I1102" s="1">
        <v>2013</v>
      </c>
      <c r="J1102" s="1">
        <v>107651269</v>
      </c>
      <c r="K1102" s="1">
        <f>_xlfn.DAYS(clean_data[[#This Row],[Ship Date]],clean_data[[#This Row],[Order Date]])</f>
        <v>14</v>
      </c>
      <c r="L1102" s="9">
        <v>41589</v>
      </c>
      <c r="M1102" s="4">
        <v>5258</v>
      </c>
      <c r="N1102" s="13">
        <v>668.27</v>
      </c>
      <c r="O1102" s="13">
        <v>502.54</v>
      </c>
      <c r="P1102" s="13">
        <v>3513763.66</v>
      </c>
      <c r="Q1102" s="13">
        <v>2642355.3199999998</v>
      </c>
      <c r="R1102" s="13">
        <v>871408.34</v>
      </c>
      <c r="S1102" s="54"/>
      <c r="T1102" s="54"/>
      <c r="Z1102" s="1"/>
      <c r="AA1102" s="1"/>
      <c r="XFB1102"/>
      <c r="XFC1102"/>
    </row>
    <row r="1103" spans="2:27 16382:16383" ht="21" customHeight="1">
      <c r="B1103" s="10" t="s">
        <v>23</v>
      </c>
      <c r="C1103" s="10" t="s">
        <v>191</v>
      </c>
      <c r="D1103" s="10" t="s">
        <v>25</v>
      </c>
      <c r="E1103" s="10" t="s">
        <v>17</v>
      </c>
      <c r="F1103" s="10" t="s">
        <v>235</v>
      </c>
      <c r="G1103" s="11">
        <v>40409</v>
      </c>
      <c r="H1103" s="12" t="s">
        <v>238</v>
      </c>
      <c r="I1103" s="10">
        <v>2010</v>
      </c>
      <c r="J1103" s="10">
        <v>425547969</v>
      </c>
      <c r="K1103" s="10">
        <f>_xlfn.DAYS(clean_data[[#This Row],[Ship Date]],clean_data[[#This Row],[Order Date]])</f>
        <v>23</v>
      </c>
      <c r="L1103" s="11">
        <v>40432</v>
      </c>
      <c r="M1103" s="14">
        <v>7955</v>
      </c>
      <c r="N1103" s="15">
        <v>47.45</v>
      </c>
      <c r="O1103" s="15">
        <v>31.79</v>
      </c>
      <c r="P1103" s="15">
        <v>377464.75</v>
      </c>
      <c r="Q1103" s="15">
        <v>252889.45</v>
      </c>
      <c r="R1103" s="15">
        <v>124575.3</v>
      </c>
      <c r="S1103" s="54"/>
      <c r="T1103" s="54"/>
      <c r="Z1103" s="1"/>
      <c r="AA1103" s="1"/>
      <c r="XFB1103"/>
      <c r="XFC1103"/>
    </row>
    <row r="1104" spans="2:27 16382:16383" ht="21" customHeight="1">
      <c r="B1104" s="1" t="s">
        <v>14</v>
      </c>
      <c r="C1104" s="1" t="s">
        <v>62</v>
      </c>
      <c r="D1104" s="1" t="s">
        <v>79</v>
      </c>
      <c r="E1104" s="1" t="s">
        <v>21</v>
      </c>
      <c r="F1104" s="1" t="s">
        <v>229</v>
      </c>
      <c r="G1104" s="9">
        <v>41842</v>
      </c>
      <c r="H1104" s="2" t="s">
        <v>230</v>
      </c>
      <c r="I1104" s="1">
        <v>2014</v>
      </c>
      <c r="J1104" s="1">
        <v>694624173</v>
      </c>
      <c r="K1104" s="1">
        <f>_xlfn.DAYS(clean_data[[#This Row],[Ship Date]],clean_data[[#This Row],[Order Date]])</f>
        <v>25</v>
      </c>
      <c r="L1104" s="9">
        <v>41867</v>
      </c>
      <c r="M1104" s="4">
        <v>3584</v>
      </c>
      <c r="N1104" s="13">
        <v>668.27</v>
      </c>
      <c r="O1104" s="13">
        <v>502.54</v>
      </c>
      <c r="P1104" s="13">
        <v>2395079.6800000002</v>
      </c>
      <c r="Q1104" s="13">
        <v>1801103.3600000001</v>
      </c>
      <c r="R1104" s="13">
        <v>593976.31999999995</v>
      </c>
      <c r="S1104" s="54"/>
      <c r="T1104" s="54"/>
      <c r="Z1104" s="1"/>
      <c r="AA1104" s="1"/>
      <c r="XFB1104"/>
      <c r="XFC1104"/>
    </row>
    <row r="1105" spans="2:27 16382:16383" ht="21" customHeight="1">
      <c r="B1105" s="10" t="s">
        <v>23</v>
      </c>
      <c r="C1105" s="10" t="s">
        <v>58</v>
      </c>
      <c r="D1105" s="10" t="s">
        <v>36</v>
      </c>
      <c r="E1105" s="10" t="s">
        <v>21</v>
      </c>
      <c r="F1105" s="10" t="s">
        <v>232</v>
      </c>
      <c r="G1105" s="11">
        <v>42393</v>
      </c>
      <c r="H1105" s="12" t="s">
        <v>240</v>
      </c>
      <c r="I1105" s="10">
        <v>2016</v>
      </c>
      <c r="J1105" s="10">
        <v>264928710</v>
      </c>
      <c r="K1105" s="10">
        <f>_xlfn.DAYS(clean_data[[#This Row],[Ship Date]],clean_data[[#This Row],[Order Date]])</f>
        <v>3</v>
      </c>
      <c r="L1105" s="11">
        <v>42396</v>
      </c>
      <c r="M1105" s="14">
        <v>7147</v>
      </c>
      <c r="N1105" s="15">
        <v>109.28</v>
      </c>
      <c r="O1105" s="15">
        <v>35.840000000000003</v>
      </c>
      <c r="P1105" s="15">
        <v>781024.16</v>
      </c>
      <c r="Q1105" s="15">
        <v>256148.48000000001</v>
      </c>
      <c r="R1105" s="15">
        <v>524875.68000000005</v>
      </c>
      <c r="S1105" s="54"/>
      <c r="T1105" s="54"/>
      <c r="Z1105" s="1"/>
      <c r="AA1105" s="1"/>
      <c r="XFB1105"/>
      <c r="XFC1105"/>
    </row>
    <row r="1106" spans="2:27 16382:16383" ht="21" customHeight="1">
      <c r="B1106" s="1" t="s">
        <v>53</v>
      </c>
      <c r="C1106" s="1" t="s">
        <v>210</v>
      </c>
      <c r="D1106" s="1" t="s">
        <v>79</v>
      </c>
      <c r="E1106" s="1" t="s">
        <v>17</v>
      </c>
      <c r="F1106" s="1" t="s">
        <v>227</v>
      </c>
      <c r="G1106" s="9">
        <v>41732</v>
      </c>
      <c r="H1106" s="2" t="s">
        <v>239</v>
      </c>
      <c r="I1106" s="1">
        <v>2014</v>
      </c>
      <c r="J1106" s="1">
        <v>806822907</v>
      </c>
      <c r="K1106" s="1">
        <f>_xlfn.DAYS(clean_data[[#This Row],[Ship Date]],clean_data[[#This Row],[Order Date]])</f>
        <v>5</v>
      </c>
      <c r="L1106" s="9">
        <v>41737</v>
      </c>
      <c r="M1106" s="4">
        <v>5683</v>
      </c>
      <c r="N1106" s="13">
        <v>668.27</v>
      </c>
      <c r="O1106" s="13">
        <v>502.54</v>
      </c>
      <c r="P1106" s="13">
        <v>3797778.41</v>
      </c>
      <c r="Q1106" s="13">
        <v>2855934.82</v>
      </c>
      <c r="R1106" s="13">
        <v>941843.59</v>
      </c>
      <c r="S1106" s="54"/>
      <c r="T1106" s="54"/>
      <c r="Z1106" s="1"/>
      <c r="AA1106" s="1"/>
      <c r="XFB1106"/>
      <c r="XFC1106"/>
    </row>
    <row r="1107" spans="2:27 16382:16383" ht="21" customHeight="1">
      <c r="B1107" s="10" t="s">
        <v>14</v>
      </c>
      <c r="C1107" s="10" t="s">
        <v>173</v>
      </c>
      <c r="D1107" s="10" t="s">
        <v>28</v>
      </c>
      <c r="E1107" s="10" t="s">
        <v>21</v>
      </c>
      <c r="F1107" s="10" t="s">
        <v>229</v>
      </c>
      <c r="G1107" s="11">
        <v>41303</v>
      </c>
      <c r="H1107" s="12" t="s">
        <v>240</v>
      </c>
      <c r="I1107" s="10">
        <v>2013</v>
      </c>
      <c r="J1107" s="10">
        <v>460980594</v>
      </c>
      <c r="K1107" s="10">
        <f>_xlfn.DAYS(clean_data[[#This Row],[Ship Date]],clean_data[[#This Row],[Order Date]])</f>
        <v>15</v>
      </c>
      <c r="L1107" s="11">
        <v>41318</v>
      </c>
      <c r="M1107" s="14">
        <v>3257</v>
      </c>
      <c r="N1107" s="15">
        <v>205.7</v>
      </c>
      <c r="O1107" s="15">
        <v>117.11</v>
      </c>
      <c r="P1107" s="15">
        <v>669964.9</v>
      </c>
      <c r="Q1107" s="15">
        <v>381427.27</v>
      </c>
      <c r="R1107" s="15">
        <v>288537.63</v>
      </c>
      <c r="S1107" s="54"/>
      <c r="T1107" s="54"/>
      <c r="Z1107" s="1"/>
      <c r="AA1107" s="1"/>
      <c r="XFB1107"/>
      <c r="XFC1107"/>
    </row>
    <row r="1108" spans="2:27 16382:16383" ht="21" customHeight="1">
      <c r="B1108" s="1" t="s">
        <v>40</v>
      </c>
      <c r="C1108" s="1" t="s">
        <v>170</v>
      </c>
      <c r="D1108" s="1" t="s">
        <v>71</v>
      </c>
      <c r="E1108" s="1" t="s">
        <v>17</v>
      </c>
      <c r="F1108" s="1" t="s">
        <v>235</v>
      </c>
      <c r="G1108" s="9">
        <v>42940</v>
      </c>
      <c r="H1108" s="2" t="s">
        <v>230</v>
      </c>
      <c r="I1108" s="1">
        <v>2017</v>
      </c>
      <c r="J1108" s="1">
        <v>588388097</v>
      </c>
      <c r="K1108" s="1">
        <f>_xlfn.DAYS(clean_data[[#This Row],[Ship Date]],clean_data[[#This Row],[Order Date]])</f>
        <v>32</v>
      </c>
      <c r="L1108" s="9">
        <v>42972</v>
      </c>
      <c r="M1108" s="4">
        <v>5968</v>
      </c>
      <c r="N1108" s="13">
        <v>154.06</v>
      </c>
      <c r="O1108" s="13">
        <v>90.93</v>
      </c>
      <c r="P1108" s="13">
        <v>919430.08</v>
      </c>
      <c r="Q1108" s="13">
        <v>542670.24</v>
      </c>
      <c r="R1108" s="13">
        <v>376759.84</v>
      </c>
      <c r="S1108" s="54"/>
      <c r="T1108" s="54"/>
      <c r="Z1108" s="1"/>
      <c r="AA1108" s="1"/>
      <c r="XFB1108"/>
      <c r="XFC1108"/>
    </row>
    <row r="1109" spans="2:27 16382:16383" ht="21" customHeight="1">
      <c r="B1109" s="10" t="s">
        <v>40</v>
      </c>
      <c r="C1109" s="10" t="s">
        <v>72</v>
      </c>
      <c r="D1109" s="10" t="s">
        <v>25</v>
      </c>
      <c r="E1109" s="10" t="s">
        <v>21</v>
      </c>
      <c r="F1109" s="10" t="s">
        <v>232</v>
      </c>
      <c r="G1109" s="11">
        <v>41948</v>
      </c>
      <c r="H1109" s="12" t="s">
        <v>234</v>
      </c>
      <c r="I1109" s="10">
        <v>2014</v>
      </c>
      <c r="J1109" s="10">
        <v>820344245</v>
      </c>
      <c r="K1109" s="10">
        <f>_xlfn.DAYS(clean_data[[#This Row],[Ship Date]],clean_data[[#This Row],[Order Date]])</f>
        <v>41</v>
      </c>
      <c r="L1109" s="11">
        <v>41989</v>
      </c>
      <c r="M1109" s="14">
        <v>6947</v>
      </c>
      <c r="N1109" s="15">
        <v>47.45</v>
      </c>
      <c r="O1109" s="15">
        <v>31.79</v>
      </c>
      <c r="P1109" s="15">
        <v>329635.15000000002</v>
      </c>
      <c r="Q1109" s="15">
        <v>220845.13</v>
      </c>
      <c r="R1109" s="15">
        <v>108790.02</v>
      </c>
      <c r="S1109" s="54"/>
      <c r="T1109" s="54"/>
      <c r="Z1109" s="1"/>
      <c r="AA1109" s="1"/>
      <c r="XFB1109"/>
      <c r="XFC1109"/>
    </row>
    <row r="1110" spans="2:27 16382:16383" ht="21" customHeight="1">
      <c r="B1110" s="1" t="s">
        <v>34</v>
      </c>
      <c r="C1110" s="1" t="s">
        <v>182</v>
      </c>
      <c r="D1110" s="1" t="s">
        <v>16</v>
      </c>
      <c r="E1110" s="1" t="s">
        <v>17</v>
      </c>
      <c r="F1110" s="1" t="s">
        <v>232</v>
      </c>
      <c r="G1110" s="9">
        <v>42322</v>
      </c>
      <c r="H1110" s="2" t="s">
        <v>234</v>
      </c>
      <c r="I1110" s="1">
        <v>2015</v>
      </c>
      <c r="J1110" s="1">
        <v>408460366</v>
      </c>
      <c r="K1110" s="1">
        <f>_xlfn.DAYS(clean_data[[#This Row],[Ship Date]],clean_data[[#This Row],[Order Date]])</f>
        <v>43</v>
      </c>
      <c r="L1110" s="9">
        <v>42365</v>
      </c>
      <c r="M1110" s="4">
        <v>1354</v>
      </c>
      <c r="N1110" s="13">
        <v>255.28</v>
      </c>
      <c r="O1110" s="13">
        <v>159.41999999999999</v>
      </c>
      <c r="P1110" s="13">
        <v>345649.12</v>
      </c>
      <c r="Q1110" s="13">
        <v>215854.68</v>
      </c>
      <c r="R1110" s="13">
        <v>129794.44</v>
      </c>
      <c r="S1110" s="54"/>
      <c r="T1110" s="54"/>
      <c r="Z1110" s="1"/>
      <c r="AA1110" s="1"/>
      <c r="XFB1110"/>
      <c r="XFC1110"/>
    </row>
    <row r="1111" spans="2:27 16382:16383" ht="21" customHeight="1">
      <c r="B1111" s="10" t="s">
        <v>53</v>
      </c>
      <c r="C1111" s="10" t="s">
        <v>142</v>
      </c>
      <c r="D1111" s="10" t="s">
        <v>16</v>
      </c>
      <c r="E1111" s="10" t="s">
        <v>21</v>
      </c>
      <c r="F1111" s="10" t="s">
        <v>235</v>
      </c>
      <c r="G1111" s="11">
        <v>41529</v>
      </c>
      <c r="H1111" s="12" t="s">
        <v>231</v>
      </c>
      <c r="I1111" s="10">
        <v>2013</v>
      </c>
      <c r="J1111" s="10">
        <v>474660289</v>
      </c>
      <c r="K1111" s="10">
        <f>_xlfn.DAYS(clean_data[[#This Row],[Ship Date]],clean_data[[#This Row],[Order Date]])</f>
        <v>24</v>
      </c>
      <c r="L1111" s="11">
        <v>41553</v>
      </c>
      <c r="M1111" s="14">
        <v>1382</v>
      </c>
      <c r="N1111" s="15">
        <v>255.28</v>
      </c>
      <c r="O1111" s="15">
        <v>159.41999999999999</v>
      </c>
      <c r="P1111" s="15">
        <v>352796.96</v>
      </c>
      <c r="Q1111" s="15">
        <v>220318.44</v>
      </c>
      <c r="R1111" s="15">
        <v>132478.51999999999</v>
      </c>
      <c r="S1111" s="54"/>
      <c r="T1111" s="54"/>
      <c r="Z1111" s="1"/>
      <c r="AA1111" s="1"/>
      <c r="XFB1111"/>
      <c r="XFC1111"/>
    </row>
    <row r="1112" spans="2:27 16382:16383" ht="21" customHeight="1">
      <c r="B1112" s="1" t="s">
        <v>23</v>
      </c>
      <c r="C1112" s="1" t="s">
        <v>191</v>
      </c>
      <c r="D1112" s="1" t="s">
        <v>25</v>
      </c>
      <c r="E1112" s="1" t="s">
        <v>21</v>
      </c>
      <c r="F1112" s="1" t="s">
        <v>232</v>
      </c>
      <c r="G1112" s="9">
        <v>40191</v>
      </c>
      <c r="H1112" s="2" t="s">
        <v>240</v>
      </c>
      <c r="I1112" s="1">
        <v>2010</v>
      </c>
      <c r="J1112" s="1">
        <v>861180341</v>
      </c>
      <c r="K1112" s="1">
        <f>_xlfn.DAYS(clean_data[[#This Row],[Ship Date]],clean_data[[#This Row],[Order Date]])</f>
        <v>38</v>
      </c>
      <c r="L1112" s="9">
        <v>40229</v>
      </c>
      <c r="M1112" s="4">
        <v>1255</v>
      </c>
      <c r="N1112" s="13">
        <v>47.45</v>
      </c>
      <c r="O1112" s="13">
        <v>31.79</v>
      </c>
      <c r="P1112" s="13">
        <v>59549.75</v>
      </c>
      <c r="Q1112" s="13">
        <v>39896.449999999997</v>
      </c>
      <c r="R1112" s="13">
        <v>19653.3</v>
      </c>
      <c r="S1112" s="54"/>
      <c r="T1112" s="54"/>
      <c r="Z1112" s="1"/>
      <c r="AA1112" s="1"/>
      <c r="XFB1112"/>
      <c r="XFC1112"/>
    </row>
    <row r="1113" spans="2:27 16382:16383" ht="21" customHeight="1">
      <c r="B1113" s="10" t="s">
        <v>23</v>
      </c>
      <c r="C1113" s="10" t="s">
        <v>208</v>
      </c>
      <c r="D1113" s="10" t="s">
        <v>25</v>
      </c>
      <c r="E1113" s="10" t="s">
        <v>21</v>
      </c>
      <c r="F1113" s="10" t="s">
        <v>227</v>
      </c>
      <c r="G1113" s="11">
        <v>40704</v>
      </c>
      <c r="H1113" s="12" t="s">
        <v>241</v>
      </c>
      <c r="I1113" s="10">
        <v>2011</v>
      </c>
      <c r="J1113" s="10">
        <v>580569350</v>
      </c>
      <c r="K1113" s="10">
        <f>_xlfn.DAYS(clean_data[[#This Row],[Ship Date]],clean_data[[#This Row],[Order Date]])</f>
        <v>23</v>
      </c>
      <c r="L1113" s="11">
        <v>40727</v>
      </c>
      <c r="M1113" s="14">
        <v>2227</v>
      </c>
      <c r="N1113" s="15">
        <v>47.45</v>
      </c>
      <c r="O1113" s="15">
        <v>31.79</v>
      </c>
      <c r="P1113" s="15">
        <v>105671.15</v>
      </c>
      <c r="Q1113" s="15">
        <v>70796.33</v>
      </c>
      <c r="R1113" s="15">
        <v>34874.82</v>
      </c>
      <c r="S1113" s="54"/>
      <c r="T1113" s="54"/>
      <c r="Z1113" s="1"/>
      <c r="AA1113" s="1"/>
      <c r="XFB1113"/>
      <c r="XFC1113"/>
    </row>
    <row r="1114" spans="2:27 16382:16383" ht="21" customHeight="1">
      <c r="B1114" s="1" t="s">
        <v>34</v>
      </c>
      <c r="C1114" s="1" t="s">
        <v>134</v>
      </c>
      <c r="D1114" s="1" t="s">
        <v>25</v>
      </c>
      <c r="E1114" s="1" t="s">
        <v>21</v>
      </c>
      <c r="F1114" s="1" t="s">
        <v>227</v>
      </c>
      <c r="G1114" s="9">
        <v>40319</v>
      </c>
      <c r="H1114" s="2" t="s">
        <v>233</v>
      </c>
      <c r="I1114" s="1">
        <v>2010</v>
      </c>
      <c r="J1114" s="1">
        <v>965688645</v>
      </c>
      <c r="K1114" s="1">
        <f>_xlfn.DAYS(clean_data[[#This Row],[Ship Date]],clean_data[[#This Row],[Order Date]])</f>
        <v>33</v>
      </c>
      <c r="L1114" s="9">
        <v>40352</v>
      </c>
      <c r="M1114" s="4">
        <v>7585</v>
      </c>
      <c r="N1114" s="13">
        <v>47.45</v>
      </c>
      <c r="O1114" s="13">
        <v>31.79</v>
      </c>
      <c r="P1114" s="13">
        <v>359908.25</v>
      </c>
      <c r="Q1114" s="13">
        <v>241127.15</v>
      </c>
      <c r="R1114" s="13">
        <v>118781.1</v>
      </c>
      <c r="S1114" s="54"/>
      <c r="T1114" s="54"/>
      <c r="Z1114" s="1"/>
      <c r="AA1114" s="1"/>
      <c r="XFB1114"/>
      <c r="XFC1114"/>
    </row>
    <row r="1115" spans="2:27 16382:16383" ht="21" customHeight="1">
      <c r="B1115" s="10" t="s">
        <v>14</v>
      </c>
      <c r="C1115" s="10" t="s">
        <v>108</v>
      </c>
      <c r="D1115" s="10" t="s">
        <v>25</v>
      </c>
      <c r="E1115" s="10" t="s">
        <v>21</v>
      </c>
      <c r="F1115" s="10" t="s">
        <v>229</v>
      </c>
      <c r="G1115" s="11">
        <v>40826</v>
      </c>
      <c r="H1115" s="12" t="s">
        <v>237</v>
      </c>
      <c r="I1115" s="10">
        <v>2011</v>
      </c>
      <c r="J1115" s="10">
        <v>719712054</v>
      </c>
      <c r="K1115" s="10">
        <f>_xlfn.DAYS(clean_data[[#This Row],[Ship Date]],clean_data[[#This Row],[Order Date]])</f>
        <v>7</v>
      </c>
      <c r="L1115" s="11">
        <v>40833</v>
      </c>
      <c r="M1115" s="14">
        <v>7645</v>
      </c>
      <c r="N1115" s="15">
        <v>47.45</v>
      </c>
      <c r="O1115" s="15">
        <v>31.79</v>
      </c>
      <c r="P1115" s="15">
        <v>362755.25</v>
      </c>
      <c r="Q1115" s="15">
        <v>243034.55</v>
      </c>
      <c r="R1115" s="15">
        <v>119720.7</v>
      </c>
      <c r="S1115" s="54"/>
      <c r="T1115" s="54"/>
      <c r="Z1115" s="1"/>
      <c r="AA1115" s="1"/>
      <c r="XFB1115"/>
      <c r="XFC1115"/>
    </row>
    <row r="1116" spans="2:27 16382:16383" ht="21" customHeight="1">
      <c r="B1116" s="1" t="s">
        <v>14</v>
      </c>
      <c r="C1116" s="1" t="s">
        <v>19</v>
      </c>
      <c r="D1116" s="1" t="s">
        <v>79</v>
      </c>
      <c r="E1116" s="1" t="s">
        <v>17</v>
      </c>
      <c r="F1116" s="1" t="s">
        <v>232</v>
      </c>
      <c r="G1116" s="9">
        <v>41636</v>
      </c>
      <c r="H1116" s="2" t="s">
        <v>228</v>
      </c>
      <c r="I1116" s="1">
        <v>2013</v>
      </c>
      <c r="J1116" s="1">
        <v>866125905</v>
      </c>
      <c r="K1116" s="1">
        <f>_xlfn.DAYS(clean_data[[#This Row],[Ship Date]],clean_data[[#This Row],[Order Date]])</f>
        <v>1</v>
      </c>
      <c r="L1116" s="9">
        <v>41637</v>
      </c>
      <c r="M1116" s="4">
        <v>4757</v>
      </c>
      <c r="N1116" s="13">
        <v>668.27</v>
      </c>
      <c r="O1116" s="13">
        <v>502.54</v>
      </c>
      <c r="P1116" s="13">
        <v>3178960.39</v>
      </c>
      <c r="Q1116" s="13">
        <v>2390582.7799999998</v>
      </c>
      <c r="R1116" s="13">
        <v>788377.61</v>
      </c>
      <c r="S1116" s="54"/>
      <c r="T1116" s="54"/>
      <c r="Z1116" s="1"/>
      <c r="AA1116" s="1"/>
      <c r="XFB1116"/>
      <c r="XFC1116"/>
    </row>
    <row r="1117" spans="2:27 16382:16383" ht="21" customHeight="1">
      <c r="B1117" s="10" t="s">
        <v>40</v>
      </c>
      <c r="C1117" s="10" t="s">
        <v>144</v>
      </c>
      <c r="D1117" s="10" t="s">
        <v>28</v>
      </c>
      <c r="E1117" s="10" t="s">
        <v>21</v>
      </c>
      <c r="F1117" s="10" t="s">
        <v>227</v>
      </c>
      <c r="G1117" s="11">
        <v>41169</v>
      </c>
      <c r="H1117" s="12" t="s">
        <v>231</v>
      </c>
      <c r="I1117" s="10">
        <v>2012</v>
      </c>
      <c r="J1117" s="10">
        <v>698729026</v>
      </c>
      <c r="K1117" s="10">
        <f>_xlfn.DAYS(clean_data[[#This Row],[Ship Date]],clean_data[[#This Row],[Order Date]])</f>
        <v>8</v>
      </c>
      <c r="L1117" s="11">
        <v>41177</v>
      </c>
      <c r="M1117" s="14">
        <v>8301</v>
      </c>
      <c r="N1117" s="15">
        <v>205.7</v>
      </c>
      <c r="O1117" s="15">
        <v>117.11</v>
      </c>
      <c r="P1117" s="15">
        <v>1707515.7</v>
      </c>
      <c r="Q1117" s="15">
        <v>972130.11</v>
      </c>
      <c r="R1117" s="15">
        <v>735385.59</v>
      </c>
      <c r="S1117" s="54"/>
      <c r="T1117" s="54"/>
      <c r="Z1117" s="1"/>
      <c r="AA1117" s="1"/>
      <c r="XFB1117"/>
      <c r="XFC1117"/>
    </row>
    <row r="1118" spans="2:27 16382:16383" ht="21" customHeight="1">
      <c r="B1118" s="1" t="s">
        <v>26</v>
      </c>
      <c r="C1118" s="1" t="s">
        <v>141</v>
      </c>
      <c r="D1118" s="1" t="s">
        <v>79</v>
      </c>
      <c r="E1118" s="1" t="s">
        <v>17</v>
      </c>
      <c r="F1118" s="1" t="s">
        <v>232</v>
      </c>
      <c r="G1118" s="9">
        <v>40997</v>
      </c>
      <c r="H1118" s="2" t="s">
        <v>236</v>
      </c>
      <c r="I1118" s="1">
        <v>2012</v>
      </c>
      <c r="J1118" s="1">
        <v>931632745</v>
      </c>
      <c r="K1118" s="1">
        <f>_xlfn.DAYS(clean_data[[#This Row],[Ship Date]],clean_data[[#This Row],[Order Date]])</f>
        <v>34</v>
      </c>
      <c r="L1118" s="9">
        <v>41031</v>
      </c>
      <c r="M1118" s="4">
        <v>9687</v>
      </c>
      <c r="N1118" s="13">
        <v>668.27</v>
      </c>
      <c r="O1118" s="13">
        <v>502.54</v>
      </c>
      <c r="P1118" s="13">
        <v>6473531.4900000002</v>
      </c>
      <c r="Q1118" s="13">
        <v>4868104.9800000004</v>
      </c>
      <c r="R1118" s="13">
        <v>1605426.51</v>
      </c>
      <c r="S1118" s="54"/>
      <c r="T1118" s="54"/>
      <c r="Z1118" s="1"/>
      <c r="AA1118" s="1"/>
      <c r="XFB1118"/>
      <c r="XFC1118"/>
    </row>
    <row r="1119" spans="2:27 16382:16383" ht="21" customHeight="1">
      <c r="B1119" s="10" t="s">
        <v>26</v>
      </c>
      <c r="C1119" s="10" t="s">
        <v>186</v>
      </c>
      <c r="D1119" s="10" t="s">
        <v>28</v>
      </c>
      <c r="E1119" s="10" t="s">
        <v>21</v>
      </c>
      <c r="F1119" s="10" t="s">
        <v>235</v>
      </c>
      <c r="G1119" s="11">
        <v>41701</v>
      </c>
      <c r="H1119" s="12" t="s">
        <v>236</v>
      </c>
      <c r="I1119" s="10">
        <v>2014</v>
      </c>
      <c r="J1119" s="10">
        <v>549260890</v>
      </c>
      <c r="K1119" s="10">
        <f>_xlfn.DAYS(clean_data[[#This Row],[Ship Date]],clean_data[[#This Row],[Order Date]])</f>
        <v>22</v>
      </c>
      <c r="L1119" s="11">
        <v>41723</v>
      </c>
      <c r="M1119" s="14">
        <v>7358</v>
      </c>
      <c r="N1119" s="15">
        <v>205.7</v>
      </c>
      <c r="O1119" s="15">
        <v>117.11</v>
      </c>
      <c r="P1119" s="15">
        <v>1513540.6</v>
      </c>
      <c r="Q1119" s="15">
        <v>861695.38</v>
      </c>
      <c r="R1119" s="15">
        <v>651845.22</v>
      </c>
      <c r="S1119" s="54"/>
      <c r="T1119" s="54"/>
      <c r="Z1119" s="1"/>
      <c r="AA1119" s="1"/>
      <c r="XFB1119"/>
      <c r="XFC1119"/>
    </row>
    <row r="1120" spans="2:27 16382:16383" ht="21" customHeight="1">
      <c r="B1120" s="1" t="s">
        <v>31</v>
      </c>
      <c r="C1120" s="1" t="s">
        <v>56</v>
      </c>
      <c r="D1120" s="1" t="s">
        <v>25</v>
      </c>
      <c r="E1120" s="1" t="s">
        <v>17</v>
      </c>
      <c r="F1120" s="1" t="s">
        <v>229</v>
      </c>
      <c r="G1120" s="9">
        <v>41482</v>
      </c>
      <c r="H1120" s="2" t="s">
        <v>230</v>
      </c>
      <c r="I1120" s="1">
        <v>2013</v>
      </c>
      <c r="J1120" s="1">
        <v>856349790</v>
      </c>
      <c r="K1120" s="1">
        <f>_xlfn.DAYS(clean_data[[#This Row],[Ship Date]],clean_data[[#This Row],[Order Date]])</f>
        <v>30</v>
      </c>
      <c r="L1120" s="9">
        <v>41512</v>
      </c>
      <c r="M1120" s="4">
        <v>1788</v>
      </c>
      <c r="N1120" s="13">
        <v>47.45</v>
      </c>
      <c r="O1120" s="13">
        <v>31.79</v>
      </c>
      <c r="P1120" s="13">
        <v>84840.6</v>
      </c>
      <c r="Q1120" s="13">
        <v>56840.52</v>
      </c>
      <c r="R1120" s="13">
        <v>28000.080000000002</v>
      </c>
      <c r="S1120" s="54"/>
      <c r="T1120" s="54"/>
      <c r="Z1120" s="1"/>
      <c r="AA1120" s="1"/>
      <c r="XFB1120"/>
      <c r="XFC1120"/>
    </row>
    <row r="1121" spans="2:27 16382:16383" ht="21" customHeight="1">
      <c r="B1121" s="10" t="s">
        <v>14</v>
      </c>
      <c r="C1121" s="10" t="s">
        <v>220</v>
      </c>
      <c r="D1121" s="10" t="s">
        <v>33</v>
      </c>
      <c r="E1121" s="10" t="s">
        <v>21</v>
      </c>
      <c r="F1121" s="10" t="s">
        <v>235</v>
      </c>
      <c r="G1121" s="11">
        <v>40315</v>
      </c>
      <c r="H1121" s="12" t="s">
        <v>233</v>
      </c>
      <c r="I1121" s="10">
        <v>2010</v>
      </c>
      <c r="J1121" s="10">
        <v>527948272</v>
      </c>
      <c r="K1121" s="10">
        <f>_xlfn.DAYS(clean_data[[#This Row],[Ship Date]],clean_data[[#This Row],[Order Date]])</f>
        <v>4</v>
      </c>
      <c r="L1121" s="11">
        <v>40319</v>
      </c>
      <c r="M1121" s="14">
        <v>481</v>
      </c>
      <c r="N1121" s="15">
        <v>81.73</v>
      </c>
      <c r="O1121" s="15">
        <v>56.67</v>
      </c>
      <c r="P1121" s="15">
        <v>39312.129999999997</v>
      </c>
      <c r="Q1121" s="15">
        <v>27258.27</v>
      </c>
      <c r="R1121" s="15">
        <v>12053.86</v>
      </c>
      <c r="S1121" s="54"/>
      <c r="T1121" s="54"/>
      <c r="Z1121" s="1"/>
      <c r="AA1121" s="1"/>
      <c r="XFB1121"/>
      <c r="XFC1121"/>
    </row>
    <row r="1122" spans="2:27 16382:16383" ht="21" customHeight="1">
      <c r="B1122" s="1" t="s">
        <v>23</v>
      </c>
      <c r="C1122" s="1" t="s">
        <v>106</v>
      </c>
      <c r="D1122" s="1" t="s">
        <v>71</v>
      </c>
      <c r="E1122" s="1" t="s">
        <v>21</v>
      </c>
      <c r="F1122" s="1" t="s">
        <v>227</v>
      </c>
      <c r="G1122" s="9">
        <v>41330</v>
      </c>
      <c r="H1122" s="2" t="s">
        <v>242</v>
      </c>
      <c r="I1122" s="1">
        <v>2013</v>
      </c>
      <c r="J1122" s="1">
        <v>559417665</v>
      </c>
      <c r="K1122" s="1">
        <f>_xlfn.DAYS(clean_data[[#This Row],[Ship Date]],clean_data[[#This Row],[Order Date]])</f>
        <v>3</v>
      </c>
      <c r="L1122" s="9">
        <v>41333</v>
      </c>
      <c r="M1122" s="4">
        <v>2973</v>
      </c>
      <c r="N1122" s="13">
        <v>154.06</v>
      </c>
      <c r="O1122" s="13">
        <v>90.93</v>
      </c>
      <c r="P1122" s="13">
        <v>458020.38</v>
      </c>
      <c r="Q1122" s="13">
        <v>270334.89</v>
      </c>
      <c r="R1122" s="13">
        <v>187685.49</v>
      </c>
      <c r="S1122" s="54"/>
      <c r="T1122" s="54"/>
      <c r="Z1122" s="1"/>
      <c r="AA1122" s="1"/>
      <c r="XFB1122"/>
      <c r="XFC1122"/>
    </row>
    <row r="1123" spans="2:27 16382:16383" ht="21" customHeight="1">
      <c r="B1123" s="10" t="s">
        <v>14</v>
      </c>
      <c r="C1123" s="10" t="s">
        <v>62</v>
      </c>
      <c r="D1123" s="10" t="s">
        <v>79</v>
      </c>
      <c r="E1123" s="10" t="s">
        <v>17</v>
      </c>
      <c r="F1123" s="10" t="s">
        <v>229</v>
      </c>
      <c r="G1123" s="11">
        <v>41129</v>
      </c>
      <c r="H1123" s="12" t="s">
        <v>238</v>
      </c>
      <c r="I1123" s="10">
        <v>2012</v>
      </c>
      <c r="J1123" s="10">
        <v>216431796</v>
      </c>
      <c r="K1123" s="10">
        <f>_xlfn.DAYS(clean_data[[#This Row],[Ship Date]],clean_data[[#This Row],[Order Date]])</f>
        <v>26</v>
      </c>
      <c r="L1123" s="11">
        <v>41155</v>
      </c>
      <c r="M1123" s="14">
        <v>5833</v>
      </c>
      <c r="N1123" s="15">
        <v>668.27</v>
      </c>
      <c r="O1123" s="15">
        <v>502.54</v>
      </c>
      <c r="P1123" s="15">
        <v>3898018.91</v>
      </c>
      <c r="Q1123" s="15">
        <v>2931315.82</v>
      </c>
      <c r="R1123" s="15">
        <v>966703.09</v>
      </c>
      <c r="S1123" s="54"/>
      <c r="T1123" s="54"/>
      <c r="Z1123" s="1"/>
      <c r="AA1123" s="1"/>
      <c r="XFB1123"/>
      <c r="XFC1123"/>
    </row>
    <row r="1124" spans="2:27 16382:16383" ht="21" customHeight="1">
      <c r="B1124" s="1" t="s">
        <v>23</v>
      </c>
      <c r="C1124" s="1" t="s">
        <v>116</v>
      </c>
      <c r="D1124" s="1" t="s">
        <v>79</v>
      </c>
      <c r="E1124" s="1" t="s">
        <v>17</v>
      </c>
      <c r="F1124" s="1" t="s">
        <v>229</v>
      </c>
      <c r="G1124" s="9">
        <v>42237</v>
      </c>
      <c r="H1124" s="2" t="s">
        <v>238</v>
      </c>
      <c r="I1124" s="1">
        <v>2015</v>
      </c>
      <c r="J1124" s="1">
        <v>184976994</v>
      </c>
      <c r="K1124" s="1">
        <f>_xlfn.DAYS(clean_data[[#This Row],[Ship Date]],clean_data[[#This Row],[Order Date]])</f>
        <v>31</v>
      </c>
      <c r="L1124" s="9">
        <v>42268</v>
      </c>
      <c r="M1124" s="4">
        <v>7658</v>
      </c>
      <c r="N1124" s="13">
        <v>668.27</v>
      </c>
      <c r="O1124" s="13">
        <v>502.54</v>
      </c>
      <c r="P1124" s="13">
        <v>5117611.66</v>
      </c>
      <c r="Q1124" s="13">
        <v>3848451.32</v>
      </c>
      <c r="R1124" s="13">
        <v>1269160.3400000001</v>
      </c>
      <c r="S1124" s="54"/>
      <c r="T1124" s="54"/>
      <c r="Z1124" s="1"/>
      <c r="AA1124" s="1"/>
      <c r="XFB1124"/>
      <c r="XFC1124"/>
    </row>
    <row r="1125" spans="2:27 16382:16383" ht="21" customHeight="1">
      <c r="B1125" s="10" t="s">
        <v>40</v>
      </c>
      <c r="C1125" s="10" t="s">
        <v>113</v>
      </c>
      <c r="D1125" s="10" t="s">
        <v>33</v>
      </c>
      <c r="E1125" s="10" t="s">
        <v>21</v>
      </c>
      <c r="F1125" s="10" t="s">
        <v>227</v>
      </c>
      <c r="G1125" s="11">
        <v>40651</v>
      </c>
      <c r="H1125" s="12" t="s">
        <v>239</v>
      </c>
      <c r="I1125" s="10">
        <v>2011</v>
      </c>
      <c r="J1125" s="10">
        <v>321352088</v>
      </c>
      <c r="K1125" s="10">
        <f>_xlfn.DAYS(clean_data[[#This Row],[Ship Date]],clean_data[[#This Row],[Order Date]])</f>
        <v>18</v>
      </c>
      <c r="L1125" s="11">
        <v>40669</v>
      </c>
      <c r="M1125" s="14">
        <v>4079</v>
      </c>
      <c r="N1125" s="15">
        <v>81.73</v>
      </c>
      <c r="O1125" s="15">
        <v>56.67</v>
      </c>
      <c r="P1125" s="15">
        <v>333376.67</v>
      </c>
      <c r="Q1125" s="15">
        <v>231156.93</v>
      </c>
      <c r="R1125" s="15">
        <v>102219.74</v>
      </c>
      <c r="S1125" s="54"/>
      <c r="T1125" s="54"/>
      <c r="Z1125" s="1"/>
      <c r="AA1125" s="1"/>
      <c r="XFB1125"/>
      <c r="XFC1125"/>
    </row>
    <row r="1126" spans="2:27 16382:16383" ht="21" customHeight="1">
      <c r="B1126" s="1" t="s">
        <v>40</v>
      </c>
      <c r="C1126" s="1" t="s">
        <v>200</v>
      </c>
      <c r="D1126" s="1" t="s">
        <v>59</v>
      </c>
      <c r="E1126" s="1" t="s">
        <v>21</v>
      </c>
      <c r="F1126" s="1" t="s">
        <v>227</v>
      </c>
      <c r="G1126" s="9">
        <v>41058</v>
      </c>
      <c r="H1126" s="2" t="s">
        <v>233</v>
      </c>
      <c r="I1126" s="1">
        <v>2012</v>
      </c>
      <c r="J1126" s="1">
        <v>102168405</v>
      </c>
      <c r="K1126" s="1">
        <f>_xlfn.DAYS(clean_data[[#This Row],[Ship Date]],clean_data[[#This Row],[Order Date]])</f>
        <v>0</v>
      </c>
      <c r="L1126" s="9">
        <v>41058</v>
      </c>
      <c r="M1126" s="4">
        <v>2756</v>
      </c>
      <c r="N1126" s="13">
        <v>9.33</v>
      </c>
      <c r="O1126" s="13">
        <v>6.92</v>
      </c>
      <c r="P1126" s="13">
        <v>25713.48</v>
      </c>
      <c r="Q1126" s="13">
        <v>19071.52</v>
      </c>
      <c r="R1126" s="13">
        <v>6641.96</v>
      </c>
      <c r="S1126" s="54"/>
      <c r="T1126" s="54"/>
      <c r="Z1126" s="1"/>
      <c r="AA1126" s="1"/>
      <c r="XFB1126"/>
      <c r="XFC1126"/>
    </row>
    <row r="1127" spans="2:27 16382:16383" ht="21" customHeight="1">
      <c r="B1127" s="10" t="s">
        <v>23</v>
      </c>
      <c r="C1127" s="10" t="s">
        <v>124</v>
      </c>
      <c r="D1127" s="10" t="s">
        <v>25</v>
      </c>
      <c r="E1127" s="10" t="s">
        <v>17</v>
      </c>
      <c r="F1127" s="10" t="s">
        <v>227</v>
      </c>
      <c r="G1127" s="11">
        <v>41616</v>
      </c>
      <c r="H1127" s="12" t="s">
        <v>228</v>
      </c>
      <c r="I1127" s="10">
        <v>2013</v>
      </c>
      <c r="J1127" s="10">
        <v>874349772</v>
      </c>
      <c r="K1127" s="10">
        <f>_xlfn.DAYS(clean_data[[#This Row],[Ship Date]],clean_data[[#This Row],[Order Date]])</f>
        <v>27</v>
      </c>
      <c r="L1127" s="11">
        <v>41643</v>
      </c>
      <c r="M1127" s="14">
        <v>8383</v>
      </c>
      <c r="N1127" s="15">
        <v>47.45</v>
      </c>
      <c r="O1127" s="15">
        <v>31.79</v>
      </c>
      <c r="P1127" s="15">
        <v>397773.35</v>
      </c>
      <c r="Q1127" s="15">
        <v>266495.57</v>
      </c>
      <c r="R1127" s="15">
        <v>131277.78</v>
      </c>
      <c r="S1127" s="54"/>
      <c r="T1127" s="54"/>
      <c r="Z1127" s="1"/>
      <c r="AA1127" s="1"/>
      <c r="XFB1127"/>
      <c r="XFC1127"/>
    </row>
    <row r="1128" spans="2:27 16382:16383" ht="21" customHeight="1">
      <c r="B1128" s="1" t="s">
        <v>14</v>
      </c>
      <c r="C1128" s="1" t="s">
        <v>158</v>
      </c>
      <c r="D1128" s="1" t="s">
        <v>71</v>
      </c>
      <c r="E1128" s="1" t="s">
        <v>17</v>
      </c>
      <c r="F1128" s="1" t="s">
        <v>235</v>
      </c>
      <c r="G1128" s="9">
        <v>40874</v>
      </c>
      <c r="H1128" s="2" t="s">
        <v>234</v>
      </c>
      <c r="I1128" s="1">
        <v>2011</v>
      </c>
      <c r="J1128" s="1">
        <v>905132520</v>
      </c>
      <c r="K1128" s="1">
        <f>_xlfn.DAYS(clean_data[[#This Row],[Ship Date]],clean_data[[#This Row],[Order Date]])</f>
        <v>12</v>
      </c>
      <c r="L1128" s="9">
        <v>40886</v>
      </c>
      <c r="M1128" s="4">
        <v>7681</v>
      </c>
      <c r="N1128" s="13">
        <v>154.06</v>
      </c>
      <c r="O1128" s="13">
        <v>90.93</v>
      </c>
      <c r="P1128" s="13">
        <v>1183334.8600000001</v>
      </c>
      <c r="Q1128" s="13">
        <v>698433.33</v>
      </c>
      <c r="R1128" s="13">
        <v>484901.53</v>
      </c>
      <c r="S1128" s="54"/>
      <c r="T1128" s="54"/>
      <c r="Z1128" s="1"/>
      <c r="AA1128" s="1"/>
      <c r="XFB1128"/>
      <c r="XFC1128"/>
    </row>
    <row r="1129" spans="2:27 16382:16383" ht="21" customHeight="1">
      <c r="B1129" s="10" t="s">
        <v>31</v>
      </c>
      <c r="C1129" s="10" t="s">
        <v>39</v>
      </c>
      <c r="D1129" s="10" t="s">
        <v>71</v>
      </c>
      <c r="E1129" s="10" t="s">
        <v>21</v>
      </c>
      <c r="F1129" s="10" t="s">
        <v>235</v>
      </c>
      <c r="G1129" s="11">
        <v>41917</v>
      </c>
      <c r="H1129" s="12" t="s">
        <v>237</v>
      </c>
      <c r="I1129" s="10">
        <v>2014</v>
      </c>
      <c r="J1129" s="10">
        <v>332065474</v>
      </c>
      <c r="K1129" s="10">
        <f>_xlfn.DAYS(clean_data[[#This Row],[Ship Date]],clean_data[[#This Row],[Order Date]])</f>
        <v>8</v>
      </c>
      <c r="L1129" s="11">
        <v>41925</v>
      </c>
      <c r="M1129" s="14">
        <v>4408</v>
      </c>
      <c r="N1129" s="15">
        <v>154.06</v>
      </c>
      <c r="O1129" s="15">
        <v>90.93</v>
      </c>
      <c r="P1129" s="15">
        <v>679096.48</v>
      </c>
      <c r="Q1129" s="15">
        <v>400819.44</v>
      </c>
      <c r="R1129" s="15">
        <v>278277.03999999998</v>
      </c>
      <c r="S1129" s="54"/>
      <c r="T1129" s="54"/>
      <c r="Z1129" s="1"/>
      <c r="AA1129" s="1"/>
      <c r="XFB1129"/>
      <c r="XFC1129"/>
    </row>
    <row r="1130" spans="2:27 16382:16383" ht="21" customHeight="1">
      <c r="B1130" s="1" t="s">
        <v>23</v>
      </c>
      <c r="C1130" s="1" t="s">
        <v>191</v>
      </c>
      <c r="D1130" s="1" t="s">
        <v>79</v>
      </c>
      <c r="E1130" s="1" t="s">
        <v>17</v>
      </c>
      <c r="F1130" s="1" t="s">
        <v>235</v>
      </c>
      <c r="G1130" s="9">
        <v>42689</v>
      </c>
      <c r="H1130" s="2" t="s">
        <v>234</v>
      </c>
      <c r="I1130" s="1">
        <v>2016</v>
      </c>
      <c r="J1130" s="1">
        <v>713009965</v>
      </c>
      <c r="K1130" s="1">
        <f>_xlfn.DAYS(clean_data[[#This Row],[Ship Date]],clean_data[[#This Row],[Order Date]])</f>
        <v>31</v>
      </c>
      <c r="L1130" s="9">
        <v>42720</v>
      </c>
      <c r="M1130" s="4">
        <v>4348</v>
      </c>
      <c r="N1130" s="13">
        <v>668.27</v>
      </c>
      <c r="O1130" s="13">
        <v>502.54</v>
      </c>
      <c r="P1130" s="13">
        <v>2905637.96</v>
      </c>
      <c r="Q1130" s="13">
        <v>2185043.92</v>
      </c>
      <c r="R1130" s="13">
        <v>720594.04</v>
      </c>
      <c r="S1130" s="54"/>
      <c r="T1130" s="54"/>
      <c r="Z1130" s="1"/>
      <c r="AA1130" s="1"/>
      <c r="XFB1130"/>
      <c r="XFC1130"/>
    </row>
    <row r="1131" spans="2:27 16382:16383" ht="21" customHeight="1">
      <c r="B1131" s="10" t="s">
        <v>40</v>
      </c>
      <c r="C1131" s="10" t="s">
        <v>200</v>
      </c>
      <c r="D1131" s="10" t="s">
        <v>16</v>
      </c>
      <c r="E1131" s="10" t="s">
        <v>21</v>
      </c>
      <c r="F1131" s="10" t="s">
        <v>227</v>
      </c>
      <c r="G1131" s="11">
        <v>42904</v>
      </c>
      <c r="H1131" s="12" t="s">
        <v>241</v>
      </c>
      <c r="I1131" s="10">
        <v>2017</v>
      </c>
      <c r="J1131" s="10">
        <v>976139819</v>
      </c>
      <c r="K1131" s="10">
        <f>_xlfn.DAYS(clean_data[[#This Row],[Ship Date]],clean_data[[#This Row],[Order Date]])</f>
        <v>34</v>
      </c>
      <c r="L1131" s="11">
        <v>42938</v>
      </c>
      <c r="M1131" s="14">
        <v>319</v>
      </c>
      <c r="N1131" s="15">
        <v>255.28</v>
      </c>
      <c r="O1131" s="15">
        <v>159.41999999999999</v>
      </c>
      <c r="P1131" s="15">
        <v>81434.320000000007</v>
      </c>
      <c r="Q1131" s="15">
        <v>50854.98</v>
      </c>
      <c r="R1131" s="15">
        <v>30579.34</v>
      </c>
      <c r="S1131" s="54"/>
      <c r="T1131" s="54"/>
      <c r="Z1131" s="1"/>
      <c r="AA1131" s="1"/>
      <c r="XFB1131"/>
      <c r="XFC1131"/>
    </row>
    <row r="1132" spans="2:27 16382:16383" ht="21" customHeight="1">
      <c r="B1132" s="1" t="s">
        <v>23</v>
      </c>
      <c r="C1132" s="1" t="s">
        <v>191</v>
      </c>
      <c r="D1132" s="1" t="s">
        <v>16</v>
      </c>
      <c r="E1132" s="1" t="s">
        <v>17</v>
      </c>
      <c r="F1132" s="1" t="s">
        <v>227</v>
      </c>
      <c r="G1132" s="9">
        <v>42667</v>
      </c>
      <c r="H1132" s="2" t="s">
        <v>237</v>
      </c>
      <c r="I1132" s="1">
        <v>2016</v>
      </c>
      <c r="J1132" s="1">
        <v>569941365</v>
      </c>
      <c r="K1132" s="1">
        <f>_xlfn.DAYS(clean_data[[#This Row],[Ship Date]],clean_data[[#This Row],[Order Date]])</f>
        <v>33</v>
      </c>
      <c r="L1132" s="9">
        <v>42700</v>
      </c>
      <c r="M1132" s="4">
        <v>7170</v>
      </c>
      <c r="N1132" s="13">
        <v>255.28</v>
      </c>
      <c r="O1132" s="13">
        <v>159.41999999999999</v>
      </c>
      <c r="P1132" s="13">
        <v>1830357.6</v>
      </c>
      <c r="Q1132" s="13">
        <v>1143041.3999999999</v>
      </c>
      <c r="R1132" s="13">
        <v>687316.2</v>
      </c>
      <c r="S1132" s="54"/>
      <c r="T1132" s="54"/>
      <c r="Z1132" s="1"/>
      <c r="AA1132" s="1"/>
      <c r="XFB1132"/>
      <c r="XFC1132"/>
    </row>
    <row r="1133" spans="2:27 16382:16383" ht="21" customHeight="1">
      <c r="B1133" s="10" t="s">
        <v>40</v>
      </c>
      <c r="C1133" s="10" t="s">
        <v>193</v>
      </c>
      <c r="D1133" s="10" t="s">
        <v>28</v>
      </c>
      <c r="E1133" s="10" t="s">
        <v>17</v>
      </c>
      <c r="F1133" s="10" t="s">
        <v>229</v>
      </c>
      <c r="G1133" s="11">
        <v>41087</v>
      </c>
      <c r="H1133" s="12" t="s">
        <v>241</v>
      </c>
      <c r="I1133" s="10">
        <v>2012</v>
      </c>
      <c r="J1133" s="10">
        <v>813213431</v>
      </c>
      <c r="K1133" s="10">
        <f>_xlfn.DAYS(clean_data[[#This Row],[Ship Date]],clean_data[[#This Row],[Order Date]])</f>
        <v>34</v>
      </c>
      <c r="L1133" s="11">
        <v>41121</v>
      </c>
      <c r="M1133" s="14">
        <v>6781</v>
      </c>
      <c r="N1133" s="15">
        <v>205.7</v>
      </c>
      <c r="O1133" s="15">
        <v>117.11</v>
      </c>
      <c r="P1133" s="15">
        <v>1394851.7</v>
      </c>
      <c r="Q1133" s="15">
        <v>794122.91</v>
      </c>
      <c r="R1133" s="15">
        <v>600728.79</v>
      </c>
      <c r="S1133" s="54"/>
      <c r="T1133" s="54"/>
      <c r="Z1133" s="1"/>
      <c r="AA1133" s="1"/>
      <c r="XFB1133"/>
      <c r="XFC1133"/>
    </row>
    <row r="1134" spans="2:27 16382:16383" ht="21" customHeight="1">
      <c r="B1134" s="1" t="s">
        <v>23</v>
      </c>
      <c r="C1134" s="1" t="s">
        <v>120</v>
      </c>
      <c r="D1134" s="1" t="s">
        <v>79</v>
      </c>
      <c r="E1134" s="1" t="s">
        <v>17</v>
      </c>
      <c r="F1134" s="1" t="s">
        <v>235</v>
      </c>
      <c r="G1134" s="9">
        <v>40430</v>
      </c>
      <c r="H1134" s="2" t="s">
        <v>231</v>
      </c>
      <c r="I1134" s="1">
        <v>2010</v>
      </c>
      <c r="J1134" s="1">
        <v>845067346</v>
      </c>
      <c r="K1134" s="1">
        <f>_xlfn.DAYS(clean_data[[#This Row],[Ship Date]],clean_data[[#This Row],[Order Date]])</f>
        <v>4</v>
      </c>
      <c r="L1134" s="9">
        <v>40434</v>
      </c>
      <c r="M1134" s="4">
        <v>3062</v>
      </c>
      <c r="N1134" s="13">
        <v>668.27</v>
      </c>
      <c r="O1134" s="13">
        <v>502.54</v>
      </c>
      <c r="P1134" s="13">
        <v>2046242.74</v>
      </c>
      <c r="Q1134" s="13">
        <v>1538777.48</v>
      </c>
      <c r="R1134" s="13">
        <v>507465.26</v>
      </c>
      <c r="S1134" s="54"/>
      <c r="T1134" s="54"/>
      <c r="Z1134" s="1"/>
      <c r="AA1134" s="1"/>
      <c r="XFB1134"/>
      <c r="XFC1134"/>
    </row>
    <row r="1135" spans="2:27 16382:16383" ht="21" customHeight="1">
      <c r="B1135" s="10" t="s">
        <v>23</v>
      </c>
      <c r="C1135" s="10" t="s">
        <v>24</v>
      </c>
      <c r="D1135" s="10" t="s">
        <v>59</v>
      </c>
      <c r="E1135" s="10" t="s">
        <v>21</v>
      </c>
      <c r="F1135" s="10" t="s">
        <v>227</v>
      </c>
      <c r="G1135" s="11">
        <v>41967</v>
      </c>
      <c r="H1135" s="12" t="s">
        <v>234</v>
      </c>
      <c r="I1135" s="10">
        <v>2014</v>
      </c>
      <c r="J1135" s="10">
        <v>774926936</v>
      </c>
      <c r="K1135" s="10">
        <f>_xlfn.DAYS(clean_data[[#This Row],[Ship Date]],clean_data[[#This Row],[Order Date]])</f>
        <v>3</v>
      </c>
      <c r="L1135" s="11">
        <v>41970</v>
      </c>
      <c r="M1135" s="14">
        <v>6956</v>
      </c>
      <c r="N1135" s="15">
        <v>9.33</v>
      </c>
      <c r="O1135" s="15">
        <v>6.92</v>
      </c>
      <c r="P1135" s="15">
        <v>64899.48</v>
      </c>
      <c r="Q1135" s="15">
        <v>48135.519999999997</v>
      </c>
      <c r="R1135" s="15">
        <v>16763.96</v>
      </c>
      <c r="S1135" s="54"/>
      <c r="T1135" s="54"/>
      <c r="Z1135" s="1"/>
      <c r="AA1135" s="1"/>
      <c r="XFB1135"/>
      <c r="XFC1135"/>
    </row>
    <row r="1136" spans="2:27 16382:16383" ht="21" customHeight="1">
      <c r="B1136" s="1" t="s">
        <v>40</v>
      </c>
      <c r="C1136" s="1" t="s">
        <v>65</v>
      </c>
      <c r="D1136" s="1" t="s">
        <v>25</v>
      </c>
      <c r="E1136" s="1" t="s">
        <v>17</v>
      </c>
      <c r="F1136" s="1" t="s">
        <v>232</v>
      </c>
      <c r="G1136" s="9">
        <v>41824</v>
      </c>
      <c r="H1136" s="2" t="s">
        <v>230</v>
      </c>
      <c r="I1136" s="1">
        <v>2014</v>
      </c>
      <c r="J1136" s="1">
        <v>332528531</v>
      </c>
      <c r="K1136" s="1">
        <f>_xlfn.DAYS(clean_data[[#This Row],[Ship Date]],clean_data[[#This Row],[Order Date]])</f>
        <v>49</v>
      </c>
      <c r="L1136" s="9">
        <v>41873</v>
      </c>
      <c r="M1136" s="4">
        <v>1437</v>
      </c>
      <c r="N1136" s="13">
        <v>47.45</v>
      </c>
      <c r="O1136" s="13">
        <v>31.79</v>
      </c>
      <c r="P1136" s="13">
        <v>68185.649999999994</v>
      </c>
      <c r="Q1136" s="13">
        <v>45682.23</v>
      </c>
      <c r="R1136" s="13">
        <v>22503.42</v>
      </c>
      <c r="S1136" s="54"/>
      <c r="T1136" s="54"/>
      <c r="Z1136" s="1"/>
      <c r="AA1136" s="1"/>
      <c r="XFB1136"/>
      <c r="XFC1136"/>
    </row>
    <row r="1137" spans="2:27 16382:16383" ht="21" customHeight="1">
      <c r="B1137" s="10" t="s">
        <v>23</v>
      </c>
      <c r="C1137" s="10" t="s">
        <v>148</v>
      </c>
      <c r="D1137" s="10" t="s">
        <v>16</v>
      </c>
      <c r="E1137" s="10" t="s">
        <v>17</v>
      </c>
      <c r="F1137" s="10" t="s">
        <v>235</v>
      </c>
      <c r="G1137" s="11">
        <v>40669</v>
      </c>
      <c r="H1137" s="12" t="s">
        <v>233</v>
      </c>
      <c r="I1137" s="10">
        <v>2011</v>
      </c>
      <c r="J1137" s="10">
        <v>217920958</v>
      </c>
      <c r="K1137" s="10">
        <f>_xlfn.DAYS(clean_data[[#This Row],[Ship Date]],clean_data[[#This Row],[Order Date]])</f>
        <v>50</v>
      </c>
      <c r="L1137" s="11">
        <v>40719</v>
      </c>
      <c r="M1137" s="14">
        <v>6509</v>
      </c>
      <c r="N1137" s="15">
        <v>255.28</v>
      </c>
      <c r="O1137" s="15">
        <v>159.41999999999999</v>
      </c>
      <c r="P1137" s="15">
        <v>1661617.52</v>
      </c>
      <c r="Q1137" s="15">
        <v>1037664.78</v>
      </c>
      <c r="R1137" s="15">
        <v>623952.74</v>
      </c>
      <c r="S1137" s="54"/>
      <c r="T1137" s="54"/>
      <c r="Z1137" s="1"/>
      <c r="AA1137" s="1"/>
      <c r="XFB1137"/>
      <c r="XFC1137"/>
    </row>
    <row r="1138" spans="2:27 16382:16383" ht="21" customHeight="1">
      <c r="B1138" s="1" t="s">
        <v>14</v>
      </c>
      <c r="C1138" s="1" t="s">
        <v>174</v>
      </c>
      <c r="D1138" s="1" t="s">
        <v>33</v>
      </c>
      <c r="E1138" s="1" t="s">
        <v>21</v>
      </c>
      <c r="F1138" s="1" t="s">
        <v>235</v>
      </c>
      <c r="G1138" s="9">
        <v>42322</v>
      </c>
      <c r="H1138" s="2" t="s">
        <v>234</v>
      </c>
      <c r="I1138" s="1">
        <v>2015</v>
      </c>
      <c r="J1138" s="1">
        <v>751465547</v>
      </c>
      <c r="K1138" s="1">
        <f>_xlfn.DAYS(clean_data[[#This Row],[Ship Date]],clean_data[[#This Row],[Order Date]])</f>
        <v>28</v>
      </c>
      <c r="L1138" s="9">
        <v>42350</v>
      </c>
      <c r="M1138" s="4">
        <v>4209</v>
      </c>
      <c r="N1138" s="13">
        <v>81.73</v>
      </c>
      <c r="O1138" s="13">
        <v>56.67</v>
      </c>
      <c r="P1138" s="13">
        <v>344001.57</v>
      </c>
      <c r="Q1138" s="13">
        <v>238524.03</v>
      </c>
      <c r="R1138" s="13">
        <v>105477.54</v>
      </c>
      <c r="S1138" s="54"/>
      <c r="T1138" s="54"/>
      <c r="Z1138" s="1"/>
      <c r="AA1138" s="1"/>
      <c r="XFB1138"/>
      <c r="XFC1138"/>
    </row>
    <row r="1139" spans="2:27 16382:16383" ht="21" customHeight="1">
      <c r="B1139" s="10" t="s">
        <v>23</v>
      </c>
      <c r="C1139" s="10" t="s">
        <v>155</v>
      </c>
      <c r="D1139" s="10" t="s">
        <v>36</v>
      </c>
      <c r="E1139" s="10" t="s">
        <v>17</v>
      </c>
      <c r="F1139" s="10" t="s">
        <v>229</v>
      </c>
      <c r="G1139" s="11">
        <v>41311</v>
      </c>
      <c r="H1139" s="12" t="s">
        <v>242</v>
      </c>
      <c r="I1139" s="10">
        <v>2013</v>
      </c>
      <c r="J1139" s="10">
        <v>523836123</v>
      </c>
      <c r="K1139" s="10">
        <f>_xlfn.DAYS(clean_data[[#This Row],[Ship Date]],clean_data[[#This Row],[Order Date]])</f>
        <v>44</v>
      </c>
      <c r="L1139" s="11">
        <v>41355</v>
      </c>
      <c r="M1139" s="14">
        <v>3605</v>
      </c>
      <c r="N1139" s="15">
        <v>109.28</v>
      </c>
      <c r="O1139" s="15">
        <v>35.840000000000003</v>
      </c>
      <c r="P1139" s="15">
        <v>393954.4</v>
      </c>
      <c r="Q1139" s="15">
        <v>129203.2</v>
      </c>
      <c r="R1139" s="15">
        <v>264751.2</v>
      </c>
      <c r="S1139" s="54"/>
      <c r="T1139" s="54"/>
      <c r="Z1139" s="1"/>
      <c r="AA1139" s="1"/>
      <c r="XFB1139"/>
      <c r="XFC1139"/>
    </row>
    <row r="1140" spans="2:27 16382:16383" ht="21" customHeight="1">
      <c r="B1140" s="1" t="s">
        <v>23</v>
      </c>
      <c r="C1140" s="1" t="s">
        <v>103</v>
      </c>
      <c r="D1140" s="1" t="s">
        <v>71</v>
      </c>
      <c r="E1140" s="1" t="s">
        <v>17</v>
      </c>
      <c r="F1140" s="1" t="s">
        <v>229</v>
      </c>
      <c r="G1140" s="9">
        <v>40853</v>
      </c>
      <c r="H1140" s="2" t="s">
        <v>234</v>
      </c>
      <c r="I1140" s="1">
        <v>2011</v>
      </c>
      <c r="J1140" s="1">
        <v>446019017</v>
      </c>
      <c r="K1140" s="1">
        <f>_xlfn.DAYS(clean_data[[#This Row],[Ship Date]],clean_data[[#This Row],[Order Date]])</f>
        <v>19</v>
      </c>
      <c r="L1140" s="9">
        <v>40872</v>
      </c>
      <c r="M1140" s="4">
        <v>5794</v>
      </c>
      <c r="N1140" s="13">
        <v>154.06</v>
      </c>
      <c r="O1140" s="13">
        <v>90.93</v>
      </c>
      <c r="P1140" s="13">
        <v>892623.64</v>
      </c>
      <c r="Q1140" s="13">
        <v>526848.42000000004</v>
      </c>
      <c r="R1140" s="13">
        <v>365775.22</v>
      </c>
      <c r="S1140" s="54"/>
      <c r="T1140" s="54"/>
      <c r="Z1140" s="1"/>
      <c r="AA1140" s="1"/>
      <c r="XFB1140"/>
      <c r="XFC1140"/>
    </row>
    <row r="1141" spans="2:27 16382:16383" ht="21" customHeight="1">
      <c r="B1141" s="10" t="s">
        <v>26</v>
      </c>
      <c r="C1141" s="10" t="s">
        <v>30</v>
      </c>
      <c r="D1141" s="10" t="s">
        <v>43</v>
      </c>
      <c r="E1141" s="10" t="s">
        <v>21</v>
      </c>
      <c r="F1141" s="10" t="s">
        <v>235</v>
      </c>
      <c r="G1141" s="11">
        <v>40403</v>
      </c>
      <c r="H1141" s="12" t="s">
        <v>238</v>
      </c>
      <c r="I1141" s="10">
        <v>2010</v>
      </c>
      <c r="J1141" s="10">
        <v>599313056</v>
      </c>
      <c r="K1141" s="10">
        <f>_xlfn.DAYS(clean_data[[#This Row],[Ship Date]],clean_data[[#This Row],[Order Date]])</f>
        <v>16</v>
      </c>
      <c r="L1141" s="11">
        <v>40419</v>
      </c>
      <c r="M1141" s="14">
        <v>8906</v>
      </c>
      <c r="N1141" s="15">
        <v>651.21</v>
      </c>
      <c r="O1141" s="15">
        <v>524.96</v>
      </c>
      <c r="P1141" s="15">
        <v>5799676.2599999998</v>
      </c>
      <c r="Q1141" s="15">
        <v>4675293.76</v>
      </c>
      <c r="R1141" s="15">
        <v>1124382.5</v>
      </c>
      <c r="S1141" s="54"/>
      <c r="T1141" s="54"/>
      <c r="Z1141" s="1"/>
      <c r="AA1141" s="1"/>
      <c r="XFB1141"/>
      <c r="XFC1141"/>
    </row>
    <row r="1142" spans="2:27 16382:16383" ht="21" customHeight="1">
      <c r="B1142" s="1" t="s">
        <v>31</v>
      </c>
      <c r="C1142" s="1" t="s">
        <v>67</v>
      </c>
      <c r="D1142" s="1" t="s">
        <v>33</v>
      </c>
      <c r="E1142" s="1" t="s">
        <v>17</v>
      </c>
      <c r="F1142" s="1" t="s">
        <v>227</v>
      </c>
      <c r="G1142" s="9">
        <v>42571</v>
      </c>
      <c r="H1142" s="2" t="s">
        <v>230</v>
      </c>
      <c r="I1142" s="1">
        <v>2016</v>
      </c>
      <c r="J1142" s="1">
        <v>685329568</v>
      </c>
      <c r="K1142" s="1">
        <f>_xlfn.DAYS(clean_data[[#This Row],[Ship Date]],clean_data[[#This Row],[Order Date]])</f>
        <v>9</v>
      </c>
      <c r="L1142" s="9">
        <v>42580</v>
      </c>
      <c r="M1142" s="4">
        <v>3104</v>
      </c>
      <c r="N1142" s="13">
        <v>81.73</v>
      </c>
      <c r="O1142" s="13">
        <v>56.67</v>
      </c>
      <c r="P1142" s="13">
        <v>253689.92</v>
      </c>
      <c r="Q1142" s="13">
        <v>175903.68</v>
      </c>
      <c r="R1142" s="13">
        <v>77786.240000000005</v>
      </c>
      <c r="S1142" s="54"/>
      <c r="T1142" s="54"/>
      <c r="Z1142" s="1"/>
      <c r="AA1142" s="1"/>
      <c r="XFB1142"/>
      <c r="XFC1142"/>
    </row>
    <row r="1143" spans="2:27 16382:16383" ht="21" customHeight="1">
      <c r="B1143" s="10" t="s">
        <v>23</v>
      </c>
      <c r="C1143" s="10" t="s">
        <v>70</v>
      </c>
      <c r="D1143" s="10" t="s">
        <v>36</v>
      </c>
      <c r="E1143" s="10" t="s">
        <v>17</v>
      </c>
      <c r="F1143" s="10" t="s">
        <v>235</v>
      </c>
      <c r="G1143" s="11">
        <v>40677</v>
      </c>
      <c r="H1143" s="12" t="s">
        <v>233</v>
      </c>
      <c r="I1143" s="10">
        <v>2011</v>
      </c>
      <c r="J1143" s="10">
        <v>475992381</v>
      </c>
      <c r="K1143" s="10">
        <f>_xlfn.DAYS(clean_data[[#This Row],[Ship Date]],clean_data[[#This Row],[Order Date]])</f>
        <v>12</v>
      </c>
      <c r="L1143" s="11">
        <v>40689</v>
      </c>
      <c r="M1143" s="14">
        <v>5578</v>
      </c>
      <c r="N1143" s="15">
        <v>109.28</v>
      </c>
      <c r="O1143" s="15">
        <v>35.840000000000003</v>
      </c>
      <c r="P1143" s="15">
        <v>609563.84</v>
      </c>
      <c r="Q1143" s="15">
        <v>199915.51999999999</v>
      </c>
      <c r="R1143" s="15">
        <v>409648.32</v>
      </c>
      <c r="S1143" s="54"/>
      <c r="T1143" s="54"/>
      <c r="Z1143" s="1"/>
      <c r="AA1143" s="1"/>
      <c r="XFB1143"/>
      <c r="XFC1143"/>
    </row>
    <row r="1144" spans="2:27 16382:16383" ht="21" customHeight="1">
      <c r="B1144" s="1" t="s">
        <v>40</v>
      </c>
      <c r="C1144" s="1" t="s">
        <v>117</v>
      </c>
      <c r="D1144" s="1" t="s">
        <v>50</v>
      </c>
      <c r="E1144" s="1" t="s">
        <v>21</v>
      </c>
      <c r="F1144" s="1" t="s">
        <v>227</v>
      </c>
      <c r="G1144" s="9">
        <v>42259</v>
      </c>
      <c r="H1144" s="2" t="s">
        <v>231</v>
      </c>
      <c r="I1144" s="1">
        <v>2015</v>
      </c>
      <c r="J1144" s="1">
        <v>263537824</v>
      </c>
      <c r="K1144" s="1">
        <f>_xlfn.DAYS(clean_data[[#This Row],[Ship Date]],clean_data[[#This Row],[Order Date]])</f>
        <v>1</v>
      </c>
      <c r="L1144" s="9">
        <v>42260</v>
      </c>
      <c r="M1144" s="4">
        <v>5553</v>
      </c>
      <c r="N1144" s="13">
        <v>421.89</v>
      </c>
      <c r="O1144" s="13">
        <v>364.69</v>
      </c>
      <c r="P1144" s="13">
        <v>2342755.17</v>
      </c>
      <c r="Q1144" s="13">
        <v>2025123.57</v>
      </c>
      <c r="R1144" s="13">
        <v>317631.59999999998</v>
      </c>
      <c r="S1144" s="54"/>
      <c r="T1144" s="54"/>
      <c r="Z1144" s="1"/>
      <c r="AA1144" s="1"/>
      <c r="XFB1144"/>
      <c r="XFC1144"/>
    </row>
    <row r="1145" spans="2:27 16382:16383" ht="21" customHeight="1">
      <c r="B1145" s="10" t="s">
        <v>23</v>
      </c>
      <c r="C1145" s="10" t="s">
        <v>106</v>
      </c>
      <c r="D1145" s="10" t="s">
        <v>43</v>
      </c>
      <c r="E1145" s="10" t="s">
        <v>21</v>
      </c>
      <c r="F1145" s="10" t="s">
        <v>229</v>
      </c>
      <c r="G1145" s="11">
        <v>42795</v>
      </c>
      <c r="H1145" s="12" t="s">
        <v>236</v>
      </c>
      <c r="I1145" s="10">
        <v>2017</v>
      </c>
      <c r="J1145" s="10">
        <v>410514724</v>
      </c>
      <c r="K1145" s="10">
        <f>_xlfn.DAYS(clean_data[[#This Row],[Ship Date]],clean_data[[#This Row],[Order Date]])</f>
        <v>40</v>
      </c>
      <c r="L1145" s="11">
        <v>42835</v>
      </c>
      <c r="M1145" s="14">
        <v>9284</v>
      </c>
      <c r="N1145" s="15">
        <v>651.21</v>
      </c>
      <c r="O1145" s="15">
        <v>524.96</v>
      </c>
      <c r="P1145" s="15">
        <v>6045833.6399999997</v>
      </c>
      <c r="Q1145" s="15">
        <v>4873728.6399999997</v>
      </c>
      <c r="R1145" s="15">
        <v>1172105</v>
      </c>
      <c r="S1145" s="54"/>
      <c r="T1145" s="54"/>
      <c r="Z1145" s="1"/>
      <c r="AA1145" s="1"/>
      <c r="XFB1145"/>
      <c r="XFC1145"/>
    </row>
    <row r="1146" spans="2:27 16382:16383" ht="21" customHeight="1">
      <c r="B1146" s="1" t="s">
        <v>40</v>
      </c>
      <c r="C1146" s="1" t="s">
        <v>131</v>
      </c>
      <c r="D1146" s="1" t="s">
        <v>25</v>
      </c>
      <c r="E1146" s="1" t="s">
        <v>21</v>
      </c>
      <c r="F1146" s="1" t="s">
        <v>227</v>
      </c>
      <c r="G1146" s="9">
        <v>40920</v>
      </c>
      <c r="H1146" s="2" t="s">
        <v>240</v>
      </c>
      <c r="I1146" s="1">
        <v>2012</v>
      </c>
      <c r="J1146" s="1">
        <v>899784409</v>
      </c>
      <c r="K1146" s="1">
        <f>_xlfn.DAYS(clean_data[[#This Row],[Ship Date]],clean_data[[#This Row],[Order Date]])</f>
        <v>6</v>
      </c>
      <c r="L1146" s="9">
        <v>40926</v>
      </c>
      <c r="M1146" s="4">
        <v>5057</v>
      </c>
      <c r="N1146" s="13">
        <v>47.45</v>
      </c>
      <c r="O1146" s="13">
        <v>31.79</v>
      </c>
      <c r="P1146" s="13">
        <v>239954.65</v>
      </c>
      <c r="Q1146" s="13">
        <v>160762.03</v>
      </c>
      <c r="R1146" s="13">
        <v>79192.62</v>
      </c>
      <c r="S1146" s="54"/>
      <c r="T1146" s="54"/>
      <c r="Z1146" s="1"/>
      <c r="AA1146" s="1"/>
      <c r="XFB1146"/>
      <c r="XFC1146"/>
    </row>
    <row r="1147" spans="2:27 16382:16383" ht="21" customHeight="1">
      <c r="B1147" s="10" t="s">
        <v>40</v>
      </c>
      <c r="C1147" s="10" t="s">
        <v>41</v>
      </c>
      <c r="D1147" s="10" t="s">
        <v>33</v>
      </c>
      <c r="E1147" s="10" t="s">
        <v>17</v>
      </c>
      <c r="F1147" s="10" t="s">
        <v>235</v>
      </c>
      <c r="G1147" s="11">
        <v>42573</v>
      </c>
      <c r="H1147" s="12" t="s">
        <v>230</v>
      </c>
      <c r="I1147" s="10">
        <v>2016</v>
      </c>
      <c r="J1147" s="10">
        <v>884520709</v>
      </c>
      <c r="K1147" s="10">
        <f>_xlfn.DAYS(clean_data[[#This Row],[Ship Date]],clean_data[[#This Row],[Order Date]])</f>
        <v>18</v>
      </c>
      <c r="L1147" s="11">
        <v>42591</v>
      </c>
      <c r="M1147" s="14">
        <v>8189</v>
      </c>
      <c r="N1147" s="15">
        <v>81.73</v>
      </c>
      <c r="O1147" s="15">
        <v>56.67</v>
      </c>
      <c r="P1147" s="15">
        <v>669286.97</v>
      </c>
      <c r="Q1147" s="15">
        <v>464070.63</v>
      </c>
      <c r="R1147" s="15">
        <v>205216.34</v>
      </c>
      <c r="S1147" s="54"/>
      <c r="T1147" s="54"/>
      <c r="Z1147" s="1"/>
      <c r="AA1147" s="1"/>
      <c r="XFB1147"/>
      <c r="XFC1147"/>
    </row>
    <row r="1148" spans="2:27 16382:16383" ht="21" customHeight="1">
      <c r="B1148" s="1" t="s">
        <v>23</v>
      </c>
      <c r="C1148" s="1" t="s">
        <v>187</v>
      </c>
      <c r="D1148" s="1" t="s">
        <v>33</v>
      </c>
      <c r="E1148" s="1" t="s">
        <v>21</v>
      </c>
      <c r="F1148" s="1" t="s">
        <v>229</v>
      </c>
      <c r="G1148" s="9">
        <v>40251</v>
      </c>
      <c r="H1148" s="2" t="s">
        <v>236</v>
      </c>
      <c r="I1148" s="1">
        <v>2010</v>
      </c>
      <c r="J1148" s="1">
        <v>938209950</v>
      </c>
      <c r="K1148" s="1">
        <f>_xlfn.DAYS(clean_data[[#This Row],[Ship Date]],clean_data[[#This Row],[Order Date]])</f>
        <v>2</v>
      </c>
      <c r="L1148" s="9">
        <v>40253</v>
      </c>
      <c r="M1148" s="4">
        <v>6028</v>
      </c>
      <c r="N1148" s="13">
        <v>81.73</v>
      </c>
      <c r="O1148" s="13">
        <v>56.67</v>
      </c>
      <c r="P1148" s="13">
        <v>492668.44</v>
      </c>
      <c r="Q1148" s="13">
        <v>341606.76</v>
      </c>
      <c r="R1148" s="13">
        <v>151061.68</v>
      </c>
      <c r="S1148" s="54"/>
      <c r="T1148" s="54"/>
      <c r="Z1148" s="1"/>
      <c r="AA1148" s="1"/>
      <c r="XFB1148"/>
      <c r="XFC1148"/>
    </row>
    <row r="1149" spans="2:27 16382:16383" ht="21" customHeight="1">
      <c r="B1149" s="10" t="s">
        <v>40</v>
      </c>
      <c r="C1149" s="10" t="s">
        <v>137</v>
      </c>
      <c r="D1149" s="10" t="s">
        <v>59</v>
      </c>
      <c r="E1149" s="10" t="s">
        <v>17</v>
      </c>
      <c r="F1149" s="10" t="s">
        <v>227</v>
      </c>
      <c r="G1149" s="11">
        <v>42054</v>
      </c>
      <c r="H1149" s="12" t="s">
        <v>242</v>
      </c>
      <c r="I1149" s="10">
        <v>2015</v>
      </c>
      <c r="J1149" s="10">
        <v>804650962</v>
      </c>
      <c r="K1149" s="10">
        <f>_xlfn.DAYS(clean_data[[#This Row],[Ship Date]],clean_data[[#This Row],[Order Date]])</f>
        <v>29</v>
      </c>
      <c r="L1149" s="11">
        <v>42083</v>
      </c>
      <c r="M1149" s="14">
        <v>2956</v>
      </c>
      <c r="N1149" s="15">
        <v>9.33</v>
      </c>
      <c r="O1149" s="15">
        <v>6.92</v>
      </c>
      <c r="P1149" s="15">
        <v>27579.48</v>
      </c>
      <c r="Q1149" s="15">
        <v>20455.52</v>
      </c>
      <c r="R1149" s="15">
        <v>7123.96</v>
      </c>
      <c r="S1149" s="54"/>
      <c r="T1149" s="54"/>
      <c r="Z1149" s="1"/>
      <c r="AA1149" s="1"/>
      <c r="XFB1149"/>
      <c r="XFC1149"/>
    </row>
    <row r="1150" spans="2:27 16382:16383" ht="21" customHeight="1">
      <c r="B1150" s="1" t="s">
        <v>23</v>
      </c>
      <c r="C1150" s="1" t="s">
        <v>103</v>
      </c>
      <c r="D1150" s="1" t="s">
        <v>36</v>
      </c>
      <c r="E1150" s="1" t="s">
        <v>21</v>
      </c>
      <c r="F1150" s="1" t="s">
        <v>235</v>
      </c>
      <c r="G1150" s="9">
        <v>42640</v>
      </c>
      <c r="H1150" s="2" t="s">
        <v>231</v>
      </c>
      <c r="I1150" s="1">
        <v>2016</v>
      </c>
      <c r="J1150" s="1">
        <v>747955071</v>
      </c>
      <c r="K1150" s="1">
        <f>_xlfn.DAYS(clean_data[[#This Row],[Ship Date]],clean_data[[#This Row],[Order Date]])</f>
        <v>28</v>
      </c>
      <c r="L1150" s="9">
        <v>42668</v>
      </c>
      <c r="M1150" s="4">
        <v>5382</v>
      </c>
      <c r="N1150" s="13">
        <v>109.28</v>
      </c>
      <c r="O1150" s="13">
        <v>35.840000000000003</v>
      </c>
      <c r="P1150" s="13">
        <v>588144.96</v>
      </c>
      <c r="Q1150" s="13">
        <v>192890.88</v>
      </c>
      <c r="R1150" s="13">
        <v>395254.08</v>
      </c>
      <c r="S1150" s="54"/>
      <c r="T1150" s="54"/>
      <c r="Z1150" s="1"/>
      <c r="AA1150" s="1"/>
      <c r="XFB1150"/>
      <c r="XFC1150"/>
    </row>
    <row r="1151" spans="2:27 16382:16383" ht="21" customHeight="1">
      <c r="B1151" s="10" t="s">
        <v>40</v>
      </c>
      <c r="C1151" s="10" t="s">
        <v>150</v>
      </c>
      <c r="D1151" s="10" t="s">
        <v>71</v>
      </c>
      <c r="E1151" s="10" t="s">
        <v>21</v>
      </c>
      <c r="F1151" s="10" t="s">
        <v>229</v>
      </c>
      <c r="G1151" s="11">
        <v>41206</v>
      </c>
      <c r="H1151" s="12" t="s">
        <v>237</v>
      </c>
      <c r="I1151" s="10">
        <v>2012</v>
      </c>
      <c r="J1151" s="10">
        <v>202546107</v>
      </c>
      <c r="K1151" s="10">
        <f>_xlfn.DAYS(clean_data[[#This Row],[Ship Date]],clean_data[[#This Row],[Order Date]])</f>
        <v>17</v>
      </c>
      <c r="L1151" s="11">
        <v>41223</v>
      </c>
      <c r="M1151" s="14">
        <v>6749</v>
      </c>
      <c r="N1151" s="15">
        <v>154.06</v>
      </c>
      <c r="O1151" s="15">
        <v>90.93</v>
      </c>
      <c r="P1151" s="15">
        <v>1039750.94</v>
      </c>
      <c r="Q1151" s="15">
        <v>613686.56999999995</v>
      </c>
      <c r="R1151" s="15">
        <v>426064.37</v>
      </c>
      <c r="S1151" s="54"/>
      <c r="T1151" s="54"/>
      <c r="Z1151" s="1"/>
      <c r="AA1151" s="1"/>
      <c r="XFB1151"/>
      <c r="XFC1151"/>
    </row>
    <row r="1152" spans="2:27 16382:16383" ht="21" customHeight="1">
      <c r="B1152" s="1" t="s">
        <v>23</v>
      </c>
      <c r="C1152" s="1" t="s">
        <v>191</v>
      </c>
      <c r="D1152" s="1" t="s">
        <v>36</v>
      </c>
      <c r="E1152" s="1" t="s">
        <v>21</v>
      </c>
      <c r="F1152" s="1" t="s">
        <v>232</v>
      </c>
      <c r="G1152" s="9">
        <v>42869</v>
      </c>
      <c r="H1152" s="2" t="s">
        <v>233</v>
      </c>
      <c r="I1152" s="1">
        <v>2017</v>
      </c>
      <c r="J1152" s="1">
        <v>923160398</v>
      </c>
      <c r="K1152" s="1">
        <f>_xlfn.DAYS(clean_data[[#This Row],[Ship Date]],clean_data[[#This Row],[Order Date]])</f>
        <v>32</v>
      </c>
      <c r="L1152" s="9">
        <v>42901</v>
      </c>
      <c r="M1152" s="4">
        <v>2531</v>
      </c>
      <c r="N1152" s="13">
        <v>109.28</v>
      </c>
      <c r="O1152" s="13">
        <v>35.840000000000003</v>
      </c>
      <c r="P1152" s="13">
        <v>276587.68</v>
      </c>
      <c r="Q1152" s="13">
        <v>90711.039999999994</v>
      </c>
      <c r="R1152" s="13">
        <v>185876.64</v>
      </c>
      <c r="S1152" s="54"/>
      <c r="T1152" s="54"/>
      <c r="Z1152" s="1"/>
      <c r="AA1152" s="1"/>
      <c r="XFB1152"/>
      <c r="XFC1152"/>
    </row>
    <row r="1153" spans="2:27 16382:16383" ht="21" customHeight="1">
      <c r="B1153" s="10" t="s">
        <v>40</v>
      </c>
      <c r="C1153" s="10" t="s">
        <v>97</v>
      </c>
      <c r="D1153" s="10" t="s">
        <v>59</v>
      </c>
      <c r="E1153" s="10" t="s">
        <v>17</v>
      </c>
      <c r="F1153" s="10" t="s">
        <v>229</v>
      </c>
      <c r="G1153" s="11">
        <v>40688</v>
      </c>
      <c r="H1153" s="12" t="s">
        <v>233</v>
      </c>
      <c r="I1153" s="10">
        <v>2011</v>
      </c>
      <c r="J1153" s="10">
        <v>234846770</v>
      </c>
      <c r="K1153" s="10">
        <f>_xlfn.DAYS(clean_data[[#This Row],[Ship Date]],clean_data[[#This Row],[Order Date]])</f>
        <v>42</v>
      </c>
      <c r="L1153" s="11">
        <v>40730</v>
      </c>
      <c r="M1153" s="14">
        <v>5233</v>
      </c>
      <c r="N1153" s="15">
        <v>9.33</v>
      </c>
      <c r="O1153" s="15">
        <v>6.92</v>
      </c>
      <c r="P1153" s="15">
        <v>48823.89</v>
      </c>
      <c r="Q1153" s="15">
        <v>36212.36</v>
      </c>
      <c r="R1153" s="15">
        <v>12611.53</v>
      </c>
      <c r="S1153" s="54"/>
      <c r="T1153" s="54"/>
      <c r="Z1153" s="1"/>
      <c r="AA1153" s="1"/>
      <c r="XFB1153"/>
      <c r="XFC1153"/>
    </row>
    <row r="1154" spans="2:27 16382:16383" ht="21" customHeight="1">
      <c r="B1154" s="1" t="s">
        <v>34</v>
      </c>
      <c r="C1154" s="1" t="s">
        <v>35</v>
      </c>
      <c r="D1154" s="1" t="s">
        <v>43</v>
      </c>
      <c r="E1154" s="1" t="s">
        <v>21</v>
      </c>
      <c r="F1154" s="1" t="s">
        <v>232</v>
      </c>
      <c r="G1154" s="9">
        <v>41941</v>
      </c>
      <c r="H1154" s="2" t="s">
        <v>237</v>
      </c>
      <c r="I1154" s="1">
        <v>2014</v>
      </c>
      <c r="J1154" s="1">
        <v>482966554</v>
      </c>
      <c r="K1154" s="1">
        <f>_xlfn.DAYS(clean_data[[#This Row],[Ship Date]],clean_data[[#This Row],[Order Date]])</f>
        <v>30</v>
      </c>
      <c r="L1154" s="9">
        <v>41971</v>
      </c>
      <c r="M1154" s="4">
        <v>9391</v>
      </c>
      <c r="N1154" s="13">
        <v>651.21</v>
      </c>
      <c r="O1154" s="13">
        <v>524.96</v>
      </c>
      <c r="P1154" s="13">
        <v>6115513.1100000003</v>
      </c>
      <c r="Q1154" s="13">
        <v>4929899.3600000003</v>
      </c>
      <c r="R1154" s="13">
        <v>1185613.75</v>
      </c>
      <c r="S1154" s="54"/>
      <c r="T1154" s="54"/>
      <c r="Z1154" s="1"/>
      <c r="AA1154" s="1"/>
      <c r="XFB1154"/>
      <c r="XFC1154"/>
    </row>
    <row r="1155" spans="2:27 16382:16383" ht="21" customHeight="1">
      <c r="B1155" s="10" t="s">
        <v>26</v>
      </c>
      <c r="C1155" s="10" t="s">
        <v>151</v>
      </c>
      <c r="D1155" s="10" t="s">
        <v>59</v>
      </c>
      <c r="E1155" s="10" t="s">
        <v>17</v>
      </c>
      <c r="F1155" s="10" t="s">
        <v>232</v>
      </c>
      <c r="G1155" s="11">
        <v>41850</v>
      </c>
      <c r="H1155" s="12" t="s">
        <v>230</v>
      </c>
      <c r="I1155" s="10">
        <v>2014</v>
      </c>
      <c r="J1155" s="10">
        <v>483193576</v>
      </c>
      <c r="K1155" s="10">
        <f>_xlfn.DAYS(clean_data[[#This Row],[Ship Date]],clean_data[[#This Row],[Order Date]])</f>
        <v>19</v>
      </c>
      <c r="L1155" s="11">
        <v>41869</v>
      </c>
      <c r="M1155" s="14">
        <v>6572</v>
      </c>
      <c r="N1155" s="15">
        <v>9.33</v>
      </c>
      <c r="O1155" s="15">
        <v>6.92</v>
      </c>
      <c r="P1155" s="15">
        <v>61316.76</v>
      </c>
      <c r="Q1155" s="15">
        <v>45478.239999999998</v>
      </c>
      <c r="R1155" s="15">
        <v>15838.52</v>
      </c>
      <c r="S1155" s="54"/>
      <c r="T1155" s="54"/>
      <c r="Z1155" s="1"/>
      <c r="AA1155" s="1"/>
      <c r="XFB1155"/>
      <c r="XFC1155"/>
    </row>
    <row r="1156" spans="2:27 16382:16383" ht="21" customHeight="1">
      <c r="B1156" s="1" t="s">
        <v>26</v>
      </c>
      <c r="C1156" s="1" t="s">
        <v>75</v>
      </c>
      <c r="D1156" s="1" t="s">
        <v>71</v>
      </c>
      <c r="E1156" s="1" t="s">
        <v>17</v>
      </c>
      <c r="F1156" s="1" t="s">
        <v>229</v>
      </c>
      <c r="G1156" s="9">
        <v>41554</v>
      </c>
      <c r="H1156" s="2" t="s">
        <v>237</v>
      </c>
      <c r="I1156" s="1">
        <v>2013</v>
      </c>
      <c r="J1156" s="1">
        <v>471514165</v>
      </c>
      <c r="K1156" s="1">
        <f>_xlfn.DAYS(clean_data[[#This Row],[Ship Date]],clean_data[[#This Row],[Order Date]])</f>
        <v>47</v>
      </c>
      <c r="L1156" s="9">
        <v>41601</v>
      </c>
      <c r="M1156" s="4">
        <v>374</v>
      </c>
      <c r="N1156" s="13">
        <v>154.06</v>
      </c>
      <c r="O1156" s="13">
        <v>90.93</v>
      </c>
      <c r="P1156" s="13">
        <v>57618.44</v>
      </c>
      <c r="Q1156" s="13">
        <v>34007.82</v>
      </c>
      <c r="R1156" s="13">
        <v>23610.62</v>
      </c>
      <c r="S1156" s="54"/>
      <c r="T1156" s="54"/>
      <c r="Z1156" s="1"/>
      <c r="AA1156" s="1"/>
      <c r="XFB1156"/>
      <c r="XFC1156"/>
    </row>
    <row r="1157" spans="2:27 16382:16383" ht="21" customHeight="1">
      <c r="B1157" s="10" t="s">
        <v>23</v>
      </c>
      <c r="C1157" s="10" t="s">
        <v>125</v>
      </c>
      <c r="D1157" s="10" t="s">
        <v>43</v>
      </c>
      <c r="E1157" s="10" t="s">
        <v>17</v>
      </c>
      <c r="F1157" s="10" t="s">
        <v>235</v>
      </c>
      <c r="G1157" s="11">
        <v>41202</v>
      </c>
      <c r="H1157" s="12" t="s">
        <v>237</v>
      </c>
      <c r="I1157" s="10">
        <v>2012</v>
      </c>
      <c r="J1157" s="10">
        <v>754227149</v>
      </c>
      <c r="K1157" s="10">
        <f>_xlfn.DAYS(clean_data[[#This Row],[Ship Date]],clean_data[[#This Row],[Order Date]])</f>
        <v>35</v>
      </c>
      <c r="L1157" s="11">
        <v>41237</v>
      </c>
      <c r="M1157" s="14">
        <v>1429</v>
      </c>
      <c r="N1157" s="15">
        <v>651.21</v>
      </c>
      <c r="O1157" s="15">
        <v>524.96</v>
      </c>
      <c r="P1157" s="15">
        <v>930579.09</v>
      </c>
      <c r="Q1157" s="15">
        <v>750167.84</v>
      </c>
      <c r="R1157" s="15">
        <v>180411.25</v>
      </c>
      <c r="S1157" s="54"/>
      <c r="T1157" s="54"/>
      <c r="Z1157" s="1"/>
      <c r="AA1157" s="1"/>
      <c r="XFB1157"/>
      <c r="XFC1157"/>
    </row>
    <row r="1158" spans="2:27 16382:16383" ht="21" customHeight="1">
      <c r="B1158" s="1" t="s">
        <v>23</v>
      </c>
      <c r="C1158" s="1" t="s">
        <v>128</v>
      </c>
      <c r="D1158" s="1" t="s">
        <v>16</v>
      </c>
      <c r="E1158" s="1" t="s">
        <v>21</v>
      </c>
      <c r="F1158" s="1" t="s">
        <v>232</v>
      </c>
      <c r="G1158" s="9">
        <v>41329</v>
      </c>
      <c r="H1158" s="2" t="s">
        <v>242</v>
      </c>
      <c r="I1158" s="1">
        <v>2013</v>
      </c>
      <c r="J1158" s="1">
        <v>357943856</v>
      </c>
      <c r="K1158" s="1">
        <f>_xlfn.DAYS(clean_data[[#This Row],[Ship Date]],clean_data[[#This Row],[Order Date]])</f>
        <v>21</v>
      </c>
      <c r="L1158" s="9">
        <v>41350</v>
      </c>
      <c r="M1158" s="4">
        <v>2396</v>
      </c>
      <c r="N1158" s="13">
        <v>255.28</v>
      </c>
      <c r="O1158" s="13">
        <v>159.41999999999999</v>
      </c>
      <c r="P1158" s="13">
        <v>611650.88</v>
      </c>
      <c r="Q1158" s="13">
        <v>381970.32</v>
      </c>
      <c r="R1158" s="13">
        <v>229680.56</v>
      </c>
      <c r="S1158" s="54"/>
      <c r="T1158" s="54"/>
      <c r="Z1158" s="1"/>
      <c r="AA1158" s="1"/>
      <c r="XFB1158"/>
      <c r="XFC1158"/>
    </row>
    <row r="1159" spans="2:27 16382:16383" ht="21" customHeight="1">
      <c r="B1159" s="10" t="s">
        <v>40</v>
      </c>
      <c r="C1159" s="10" t="s">
        <v>244</v>
      </c>
      <c r="D1159" s="10" t="s">
        <v>33</v>
      </c>
      <c r="E1159" s="10" t="s">
        <v>21</v>
      </c>
      <c r="F1159" s="10" t="s">
        <v>235</v>
      </c>
      <c r="G1159" s="11">
        <v>41478</v>
      </c>
      <c r="H1159" s="12" t="s">
        <v>230</v>
      </c>
      <c r="I1159" s="10">
        <v>2013</v>
      </c>
      <c r="J1159" s="10">
        <v>179588115</v>
      </c>
      <c r="K1159" s="10">
        <f>_xlfn.DAYS(clean_data[[#This Row],[Ship Date]],clean_data[[#This Row],[Order Date]])</f>
        <v>31</v>
      </c>
      <c r="L1159" s="11">
        <v>41509</v>
      </c>
      <c r="M1159" s="14">
        <v>2969</v>
      </c>
      <c r="N1159" s="15">
        <v>81.73</v>
      </c>
      <c r="O1159" s="15">
        <v>56.67</v>
      </c>
      <c r="P1159" s="15">
        <v>242656.37</v>
      </c>
      <c r="Q1159" s="15">
        <v>168253.23</v>
      </c>
      <c r="R1159" s="15">
        <v>74403.14</v>
      </c>
      <c r="S1159" s="54"/>
      <c r="T1159" s="54"/>
      <c r="Z1159" s="1"/>
      <c r="AA1159" s="1"/>
      <c r="XFB1159"/>
      <c r="XFC1159"/>
    </row>
    <row r="1160" spans="2:27 16382:16383" ht="21" customHeight="1">
      <c r="B1160" s="1" t="s">
        <v>26</v>
      </c>
      <c r="C1160" s="1" t="s">
        <v>87</v>
      </c>
      <c r="D1160" s="1" t="s">
        <v>50</v>
      </c>
      <c r="E1160" s="1" t="s">
        <v>21</v>
      </c>
      <c r="F1160" s="1" t="s">
        <v>235</v>
      </c>
      <c r="G1160" s="9">
        <v>41580</v>
      </c>
      <c r="H1160" s="2" t="s">
        <v>234</v>
      </c>
      <c r="I1160" s="1">
        <v>2013</v>
      </c>
      <c r="J1160" s="1">
        <v>736396253</v>
      </c>
      <c r="K1160" s="1">
        <f>_xlfn.DAYS(clean_data[[#This Row],[Ship Date]],clean_data[[#This Row],[Order Date]])</f>
        <v>3</v>
      </c>
      <c r="L1160" s="9">
        <v>41583</v>
      </c>
      <c r="M1160" s="4">
        <v>4870</v>
      </c>
      <c r="N1160" s="13">
        <v>421.89</v>
      </c>
      <c r="O1160" s="13">
        <v>364.69</v>
      </c>
      <c r="P1160" s="13">
        <v>2054604.3</v>
      </c>
      <c r="Q1160" s="13">
        <v>1776040.3</v>
      </c>
      <c r="R1160" s="13">
        <v>278564</v>
      </c>
      <c r="S1160" s="54"/>
      <c r="T1160" s="54"/>
      <c r="Z1160" s="1"/>
      <c r="AA1160" s="1"/>
      <c r="XFB1160"/>
      <c r="XFC1160"/>
    </row>
    <row r="1161" spans="2:27 16382:16383" ht="21" customHeight="1">
      <c r="B1161" s="10" t="s">
        <v>23</v>
      </c>
      <c r="C1161" s="10" t="s">
        <v>208</v>
      </c>
      <c r="D1161" s="10" t="s">
        <v>45</v>
      </c>
      <c r="E1161" s="10" t="s">
        <v>17</v>
      </c>
      <c r="F1161" s="10" t="s">
        <v>227</v>
      </c>
      <c r="G1161" s="11">
        <v>40571</v>
      </c>
      <c r="H1161" s="12" t="s">
        <v>240</v>
      </c>
      <c r="I1161" s="10">
        <v>2011</v>
      </c>
      <c r="J1161" s="10">
        <v>815917098</v>
      </c>
      <c r="K1161" s="10">
        <f>_xlfn.DAYS(clean_data[[#This Row],[Ship Date]],clean_data[[#This Row],[Order Date]])</f>
        <v>16</v>
      </c>
      <c r="L1161" s="11">
        <v>40587</v>
      </c>
      <c r="M1161" s="14">
        <v>6856</v>
      </c>
      <c r="N1161" s="15">
        <v>437.2</v>
      </c>
      <c r="O1161" s="15">
        <v>263.33</v>
      </c>
      <c r="P1161" s="15">
        <v>2997443.2</v>
      </c>
      <c r="Q1161" s="15">
        <v>1805390.48</v>
      </c>
      <c r="R1161" s="15">
        <v>1192052.72</v>
      </c>
      <c r="S1161" s="54"/>
      <c r="T1161" s="54"/>
      <c r="Z1161" s="1"/>
      <c r="AA1161" s="1"/>
      <c r="XFB1161"/>
      <c r="XFC1161"/>
    </row>
    <row r="1162" spans="2:27 16382:16383" ht="21" customHeight="1">
      <c r="B1162" s="1" t="s">
        <v>23</v>
      </c>
      <c r="C1162" s="1" t="s">
        <v>125</v>
      </c>
      <c r="D1162" s="1" t="s">
        <v>36</v>
      </c>
      <c r="E1162" s="1" t="s">
        <v>21</v>
      </c>
      <c r="F1162" s="1" t="s">
        <v>232</v>
      </c>
      <c r="G1162" s="9">
        <v>40545</v>
      </c>
      <c r="H1162" s="2" t="s">
        <v>240</v>
      </c>
      <c r="I1162" s="1">
        <v>2011</v>
      </c>
      <c r="J1162" s="1">
        <v>626011979</v>
      </c>
      <c r="K1162" s="1">
        <f>_xlfn.DAYS(clean_data[[#This Row],[Ship Date]],clean_data[[#This Row],[Order Date]])</f>
        <v>9</v>
      </c>
      <c r="L1162" s="9">
        <v>40554</v>
      </c>
      <c r="M1162" s="4">
        <v>9711</v>
      </c>
      <c r="N1162" s="13">
        <v>109.28</v>
      </c>
      <c r="O1162" s="13">
        <v>35.840000000000003</v>
      </c>
      <c r="P1162" s="13">
        <v>1061218.08</v>
      </c>
      <c r="Q1162" s="13">
        <v>348042.23999999999</v>
      </c>
      <c r="R1162" s="13">
        <v>713175.84</v>
      </c>
      <c r="S1162" s="54"/>
      <c r="T1162" s="54"/>
      <c r="Z1162" s="1"/>
      <c r="AA1162" s="1"/>
      <c r="XFB1162"/>
      <c r="XFC1162"/>
    </row>
    <row r="1163" spans="2:27 16382:16383" ht="21" customHeight="1">
      <c r="B1163" s="10" t="s">
        <v>53</v>
      </c>
      <c r="C1163" s="10" t="s">
        <v>142</v>
      </c>
      <c r="D1163" s="10" t="s">
        <v>33</v>
      </c>
      <c r="E1163" s="10" t="s">
        <v>21</v>
      </c>
      <c r="F1163" s="10" t="s">
        <v>232</v>
      </c>
      <c r="G1163" s="11">
        <v>42598</v>
      </c>
      <c r="H1163" s="12" t="s">
        <v>238</v>
      </c>
      <c r="I1163" s="10">
        <v>2016</v>
      </c>
      <c r="J1163" s="10">
        <v>444854724</v>
      </c>
      <c r="K1163" s="10">
        <f>_xlfn.DAYS(clean_data[[#This Row],[Ship Date]],clean_data[[#This Row],[Order Date]])</f>
        <v>10</v>
      </c>
      <c r="L1163" s="11">
        <v>42608</v>
      </c>
      <c r="M1163" s="14">
        <v>1253</v>
      </c>
      <c r="N1163" s="15">
        <v>81.73</v>
      </c>
      <c r="O1163" s="15">
        <v>56.67</v>
      </c>
      <c r="P1163" s="15">
        <v>102407.69</v>
      </c>
      <c r="Q1163" s="15">
        <v>71007.509999999995</v>
      </c>
      <c r="R1163" s="15">
        <v>31400.18</v>
      </c>
      <c r="S1163" s="54"/>
      <c r="T1163" s="54"/>
      <c r="Z1163" s="1"/>
      <c r="AA1163" s="1"/>
      <c r="XFB1163"/>
      <c r="XFC1163"/>
    </row>
    <row r="1164" spans="2:27 16382:16383" ht="21" customHeight="1">
      <c r="B1164" s="1" t="s">
        <v>40</v>
      </c>
      <c r="C1164" s="1" t="s">
        <v>137</v>
      </c>
      <c r="D1164" s="1" t="s">
        <v>50</v>
      </c>
      <c r="E1164" s="1" t="s">
        <v>21</v>
      </c>
      <c r="F1164" s="1" t="s">
        <v>232</v>
      </c>
      <c r="G1164" s="9">
        <v>42687</v>
      </c>
      <c r="H1164" s="2" t="s">
        <v>234</v>
      </c>
      <c r="I1164" s="1">
        <v>2016</v>
      </c>
      <c r="J1164" s="1">
        <v>170931661</v>
      </c>
      <c r="K1164" s="1">
        <f>_xlfn.DAYS(clean_data[[#This Row],[Ship Date]],clean_data[[#This Row],[Order Date]])</f>
        <v>12</v>
      </c>
      <c r="L1164" s="9">
        <v>42699</v>
      </c>
      <c r="M1164" s="4">
        <v>1332</v>
      </c>
      <c r="N1164" s="13">
        <v>421.89</v>
      </c>
      <c r="O1164" s="13">
        <v>364.69</v>
      </c>
      <c r="P1164" s="13">
        <v>561957.48</v>
      </c>
      <c r="Q1164" s="13">
        <v>485767.08</v>
      </c>
      <c r="R1164" s="13">
        <v>76190.399999999994</v>
      </c>
      <c r="S1164" s="54"/>
      <c r="T1164" s="54"/>
      <c r="Z1164" s="1"/>
      <c r="AA1164" s="1"/>
      <c r="XFB1164"/>
      <c r="XFC1164"/>
    </row>
    <row r="1165" spans="2:27 16382:16383" ht="21" customHeight="1">
      <c r="B1165" s="10" t="s">
        <v>34</v>
      </c>
      <c r="C1165" s="10" t="s">
        <v>60</v>
      </c>
      <c r="D1165" s="10" t="s">
        <v>79</v>
      </c>
      <c r="E1165" s="10" t="s">
        <v>17</v>
      </c>
      <c r="F1165" s="10" t="s">
        <v>227</v>
      </c>
      <c r="G1165" s="11">
        <v>41303</v>
      </c>
      <c r="H1165" s="12" t="s">
        <v>240</v>
      </c>
      <c r="I1165" s="10">
        <v>2013</v>
      </c>
      <c r="J1165" s="10">
        <v>673041617</v>
      </c>
      <c r="K1165" s="10">
        <f>_xlfn.DAYS(clean_data[[#This Row],[Ship Date]],clean_data[[#This Row],[Order Date]])</f>
        <v>45</v>
      </c>
      <c r="L1165" s="11">
        <v>41348</v>
      </c>
      <c r="M1165" s="14">
        <v>6826</v>
      </c>
      <c r="N1165" s="15">
        <v>668.27</v>
      </c>
      <c r="O1165" s="15">
        <v>502.54</v>
      </c>
      <c r="P1165" s="15">
        <v>4561611.0199999996</v>
      </c>
      <c r="Q1165" s="15">
        <v>3430338.04</v>
      </c>
      <c r="R1165" s="15">
        <v>1131272.98</v>
      </c>
      <c r="S1165" s="54"/>
      <c r="T1165" s="54"/>
      <c r="Z1165" s="1"/>
      <c r="AA1165" s="1"/>
      <c r="XFB1165"/>
      <c r="XFC1165"/>
    </row>
    <row r="1166" spans="2:27 16382:16383" ht="21" customHeight="1">
      <c r="B1166" s="1" t="s">
        <v>23</v>
      </c>
      <c r="C1166" s="1" t="s">
        <v>38</v>
      </c>
      <c r="D1166" s="1" t="s">
        <v>16</v>
      </c>
      <c r="E1166" s="1" t="s">
        <v>17</v>
      </c>
      <c r="F1166" s="1" t="s">
        <v>227</v>
      </c>
      <c r="G1166" s="9">
        <v>42095</v>
      </c>
      <c r="H1166" s="2" t="s">
        <v>239</v>
      </c>
      <c r="I1166" s="1">
        <v>2015</v>
      </c>
      <c r="J1166" s="1">
        <v>640295922</v>
      </c>
      <c r="K1166" s="1">
        <f>_xlfn.DAYS(clean_data[[#This Row],[Ship Date]],clean_data[[#This Row],[Order Date]])</f>
        <v>2</v>
      </c>
      <c r="L1166" s="9">
        <v>42097</v>
      </c>
      <c r="M1166" s="4">
        <v>6647</v>
      </c>
      <c r="N1166" s="13">
        <v>255.28</v>
      </c>
      <c r="O1166" s="13">
        <v>159.41999999999999</v>
      </c>
      <c r="P1166" s="13">
        <v>1696846.16</v>
      </c>
      <c r="Q1166" s="13">
        <v>1059664.74</v>
      </c>
      <c r="R1166" s="13">
        <v>637181.42000000004</v>
      </c>
      <c r="S1166" s="54"/>
      <c r="T1166" s="54"/>
      <c r="Z1166" s="1"/>
      <c r="AA1166" s="1"/>
      <c r="XFB1166"/>
      <c r="XFC1166"/>
    </row>
    <row r="1167" spans="2:27 16382:16383" ht="21" customHeight="1">
      <c r="B1167" s="10" t="s">
        <v>14</v>
      </c>
      <c r="C1167" s="10" t="s">
        <v>246</v>
      </c>
      <c r="D1167" s="10" t="s">
        <v>71</v>
      </c>
      <c r="E1167" s="10" t="s">
        <v>21</v>
      </c>
      <c r="F1167" s="10" t="s">
        <v>235</v>
      </c>
      <c r="G1167" s="11">
        <v>42185</v>
      </c>
      <c r="H1167" s="12" t="s">
        <v>241</v>
      </c>
      <c r="I1167" s="10">
        <v>2015</v>
      </c>
      <c r="J1167" s="10">
        <v>632118403</v>
      </c>
      <c r="K1167" s="10">
        <f>_xlfn.DAYS(clean_data[[#This Row],[Ship Date]],clean_data[[#This Row],[Order Date]])</f>
        <v>15</v>
      </c>
      <c r="L1167" s="11">
        <v>42200</v>
      </c>
      <c r="M1167" s="14">
        <v>6737</v>
      </c>
      <c r="N1167" s="15">
        <v>154.06</v>
      </c>
      <c r="O1167" s="15">
        <v>90.93</v>
      </c>
      <c r="P1167" s="15">
        <v>1037902.22</v>
      </c>
      <c r="Q1167" s="15">
        <v>612595.41</v>
      </c>
      <c r="R1167" s="15">
        <v>425306.81</v>
      </c>
      <c r="S1167" s="54"/>
      <c r="T1167" s="54"/>
      <c r="Z1167" s="1"/>
      <c r="AA1167" s="1"/>
      <c r="XFB1167"/>
      <c r="XFC1167"/>
    </row>
    <row r="1168" spans="2:27 16382:16383" ht="21" customHeight="1">
      <c r="B1168" s="1" t="s">
        <v>40</v>
      </c>
      <c r="C1168" s="1" t="s">
        <v>170</v>
      </c>
      <c r="D1168" s="1" t="s">
        <v>43</v>
      </c>
      <c r="E1168" s="1" t="s">
        <v>17</v>
      </c>
      <c r="F1168" s="1" t="s">
        <v>232</v>
      </c>
      <c r="G1168" s="9">
        <v>41849</v>
      </c>
      <c r="H1168" s="2" t="s">
        <v>230</v>
      </c>
      <c r="I1168" s="1">
        <v>2014</v>
      </c>
      <c r="J1168" s="1">
        <v>828245389</v>
      </c>
      <c r="K1168" s="1">
        <f>_xlfn.DAYS(clean_data[[#This Row],[Ship Date]],clean_data[[#This Row],[Order Date]])</f>
        <v>29</v>
      </c>
      <c r="L1168" s="9">
        <v>41878</v>
      </c>
      <c r="M1168" s="4">
        <v>5071</v>
      </c>
      <c r="N1168" s="13">
        <v>651.21</v>
      </c>
      <c r="O1168" s="13">
        <v>524.96</v>
      </c>
      <c r="P1168" s="13">
        <v>3302285.91</v>
      </c>
      <c r="Q1168" s="13">
        <v>2662072.16</v>
      </c>
      <c r="R1168" s="13">
        <v>640213.75</v>
      </c>
      <c r="S1168" s="54"/>
      <c r="T1168" s="54"/>
      <c r="Z1168" s="1"/>
      <c r="AA1168" s="1"/>
      <c r="XFB1168"/>
      <c r="XFC1168"/>
    </row>
    <row r="1169" spans="2:27 16382:16383" ht="21" customHeight="1">
      <c r="B1169" s="10" t="s">
        <v>40</v>
      </c>
      <c r="C1169" s="10" t="s">
        <v>184</v>
      </c>
      <c r="D1169" s="10" t="s">
        <v>28</v>
      </c>
      <c r="E1169" s="10" t="s">
        <v>21</v>
      </c>
      <c r="F1169" s="10" t="s">
        <v>227</v>
      </c>
      <c r="G1169" s="11">
        <v>40371</v>
      </c>
      <c r="H1169" s="12" t="s">
        <v>230</v>
      </c>
      <c r="I1169" s="10">
        <v>2010</v>
      </c>
      <c r="J1169" s="10">
        <v>578725707</v>
      </c>
      <c r="K1169" s="10">
        <f>_xlfn.DAYS(clean_data[[#This Row],[Ship Date]],clean_data[[#This Row],[Order Date]])</f>
        <v>28</v>
      </c>
      <c r="L1169" s="11">
        <v>40399</v>
      </c>
      <c r="M1169" s="14">
        <v>6652</v>
      </c>
      <c r="N1169" s="15">
        <v>205.7</v>
      </c>
      <c r="O1169" s="15">
        <v>117.11</v>
      </c>
      <c r="P1169" s="15">
        <v>1368316.4</v>
      </c>
      <c r="Q1169" s="15">
        <v>779015.72</v>
      </c>
      <c r="R1169" s="15">
        <v>589300.68000000005</v>
      </c>
      <c r="S1169" s="54"/>
      <c r="T1169" s="54"/>
      <c r="Z1169" s="1"/>
      <c r="AA1169" s="1"/>
      <c r="XFB1169"/>
      <c r="XFC1169"/>
    </row>
    <row r="1170" spans="2:27 16382:16383" ht="21" customHeight="1">
      <c r="B1170" s="1" t="s">
        <v>23</v>
      </c>
      <c r="C1170" s="1" t="s">
        <v>217</v>
      </c>
      <c r="D1170" s="1" t="s">
        <v>20</v>
      </c>
      <c r="E1170" s="1" t="s">
        <v>17</v>
      </c>
      <c r="F1170" s="1" t="s">
        <v>229</v>
      </c>
      <c r="G1170" s="9">
        <v>40189</v>
      </c>
      <c r="H1170" s="2" t="s">
        <v>240</v>
      </c>
      <c r="I1170" s="1">
        <v>2010</v>
      </c>
      <c r="J1170" s="1">
        <v>653920686</v>
      </c>
      <c r="K1170" s="1">
        <f>_xlfn.DAYS(clean_data[[#This Row],[Ship Date]],clean_data[[#This Row],[Order Date]])</f>
        <v>7</v>
      </c>
      <c r="L1170" s="9">
        <v>40196</v>
      </c>
      <c r="M1170" s="4">
        <v>8517</v>
      </c>
      <c r="N1170" s="13">
        <v>152.58000000000001</v>
      </c>
      <c r="O1170" s="13">
        <v>97.44</v>
      </c>
      <c r="P1170" s="13">
        <v>1299523.8600000001</v>
      </c>
      <c r="Q1170" s="13">
        <v>829896.48</v>
      </c>
      <c r="R1170" s="13">
        <v>469627.38</v>
      </c>
      <c r="S1170" s="54"/>
      <c r="T1170" s="54"/>
      <c r="Z1170" s="1"/>
      <c r="AA1170" s="1"/>
      <c r="XFB1170"/>
      <c r="XFC1170"/>
    </row>
    <row r="1171" spans="2:27 16382:16383" ht="21" customHeight="1">
      <c r="B1171" s="10" t="s">
        <v>23</v>
      </c>
      <c r="C1171" s="10" t="s">
        <v>175</v>
      </c>
      <c r="D1171" s="10" t="s">
        <v>59</v>
      </c>
      <c r="E1171" s="10" t="s">
        <v>17</v>
      </c>
      <c r="F1171" s="10" t="s">
        <v>227</v>
      </c>
      <c r="G1171" s="11">
        <v>42745</v>
      </c>
      <c r="H1171" s="12" t="s">
        <v>240</v>
      </c>
      <c r="I1171" s="10">
        <v>2017</v>
      </c>
      <c r="J1171" s="10">
        <v>994504153</v>
      </c>
      <c r="K1171" s="10">
        <f>_xlfn.DAYS(clean_data[[#This Row],[Ship Date]],clean_data[[#This Row],[Order Date]])</f>
        <v>3</v>
      </c>
      <c r="L1171" s="11">
        <v>42748</v>
      </c>
      <c r="M1171" s="14">
        <v>4734</v>
      </c>
      <c r="N1171" s="15">
        <v>9.33</v>
      </c>
      <c r="O1171" s="15">
        <v>6.92</v>
      </c>
      <c r="P1171" s="15">
        <v>44168.22</v>
      </c>
      <c r="Q1171" s="15">
        <v>32759.279999999999</v>
      </c>
      <c r="R1171" s="15">
        <v>11408.94</v>
      </c>
      <c r="S1171" s="54"/>
      <c r="T1171" s="54"/>
      <c r="Z1171" s="1"/>
      <c r="AA1171" s="1"/>
      <c r="XFB1171"/>
      <c r="XFC1171"/>
    </row>
    <row r="1172" spans="2:27 16382:16383" ht="21" customHeight="1">
      <c r="B1172" s="1" t="s">
        <v>26</v>
      </c>
      <c r="C1172" s="1" t="s">
        <v>75</v>
      </c>
      <c r="D1172" s="1" t="s">
        <v>79</v>
      </c>
      <c r="E1172" s="1" t="s">
        <v>17</v>
      </c>
      <c r="F1172" s="1" t="s">
        <v>229</v>
      </c>
      <c r="G1172" s="9">
        <v>41575</v>
      </c>
      <c r="H1172" s="2" t="s">
        <v>237</v>
      </c>
      <c r="I1172" s="1">
        <v>2013</v>
      </c>
      <c r="J1172" s="1">
        <v>261462438</v>
      </c>
      <c r="K1172" s="1">
        <f>_xlfn.DAYS(clean_data[[#This Row],[Ship Date]],clean_data[[#This Row],[Order Date]])</f>
        <v>13</v>
      </c>
      <c r="L1172" s="9">
        <v>41588</v>
      </c>
      <c r="M1172" s="4">
        <v>1400</v>
      </c>
      <c r="N1172" s="13">
        <v>668.27</v>
      </c>
      <c r="O1172" s="13">
        <v>502.54</v>
      </c>
      <c r="P1172" s="13">
        <v>935578</v>
      </c>
      <c r="Q1172" s="13">
        <v>703556</v>
      </c>
      <c r="R1172" s="13">
        <v>232022</v>
      </c>
      <c r="S1172" s="54"/>
      <c r="T1172" s="54"/>
      <c r="Z1172" s="1"/>
      <c r="AA1172" s="1"/>
      <c r="XFB1172"/>
      <c r="XFC1172"/>
    </row>
    <row r="1173" spans="2:27 16382:16383" ht="21" customHeight="1">
      <c r="B1173" s="10" t="s">
        <v>40</v>
      </c>
      <c r="C1173" s="10" t="s">
        <v>244</v>
      </c>
      <c r="D1173" s="10" t="s">
        <v>79</v>
      </c>
      <c r="E1173" s="10" t="s">
        <v>17</v>
      </c>
      <c r="F1173" s="10" t="s">
        <v>227</v>
      </c>
      <c r="G1173" s="11">
        <v>40283</v>
      </c>
      <c r="H1173" s="12" t="s">
        <v>239</v>
      </c>
      <c r="I1173" s="10">
        <v>2010</v>
      </c>
      <c r="J1173" s="10">
        <v>786094367</v>
      </c>
      <c r="K1173" s="10">
        <f>_xlfn.DAYS(clean_data[[#This Row],[Ship Date]],clean_data[[#This Row],[Order Date]])</f>
        <v>23</v>
      </c>
      <c r="L1173" s="11">
        <v>40306</v>
      </c>
      <c r="M1173" s="14">
        <v>1647</v>
      </c>
      <c r="N1173" s="15">
        <v>668.27</v>
      </c>
      <c r="O1173" s="15">
        <v>502.54</v>
      </c>
      <c r="P1173" s="15">
        <v>1100640.69</v>
      </c>
      <c r="Q1173" s="15">
        <v>827683.38</v>
      </c>
      <c r="R1173" s="15">
        <v>272957.31</v>
      </c>
      <c r="S1173" s="54"/>
      <c r="T1173" s="54"/>
      <c r="Z1173" s="1"/>
      <c r="AA1173" s="1"/>
      <c r="XFB1173"/>
      <c r="XFC1173"/>
    </row>
    <row r="1174" spans="2:27 16382:16383" ht="21" customHeight="1">
      <c r="B1174" s="1" t="s">
        <v>23</v>
      </c>
      <c r="C1174" s="1" t="s">
        <v>24</v>
      </c>
      <c r="D1174" s="1" t="s">
        <v>50</v>
      </c>
      <c r="E1174" s="1" t="s">
        <v>21</v>
      </c>
      <c r="F1174" s="1" t="s">
        <v>227</v>
      </c>
      <c r="G1174" s="9">
        <v>42864</v>
      </c>
      <c r="H1174" s="2" t="s">
        <v>233</v>
      </c>
      <c r="I1174" s="1">
        <v>2017</v>
      </c>
      <c r="J1174" s="1">
        <v>920011270</v>
      </c>
      <c r="K1174" s="1">
        <f>_xlfn.DAYS(clean_data[[#This Row],[Ship Date]],clean_data[[#This Row],[Order Date]])</f>
        <v>34</v>
      </c>
      <c r="L1174" s="9">
        <v>42898</v>
      </c>
      <c r="M1174" s="4">
        <v>634</v>
      </c>
      <c r="N1174" s="13">
        <v>421.89</v>
      </c>
      <c r="O1174" s="13">
        <v>364.69</v>
      </c>
      <c r="P1174" s="13">
        <v>267478.26</v>
      </c>
      <c r="Q1174" s="13">
        <v>231213.46</v>
      </c>
      <c r="R1174" s="13">
        <v>36264.800000000003</v>
      </c>
      <c r="S1174" s="54"/>
      <c r="T1174" s="54"/>
      <c r="Z1174" s="1"/>
      <c r="AA1174" s="1"/>
      <c r="XFB1174"/>
      <c r="XFC1174"/>
    </row>
    <row r="1175" spans="2:27 16382:16383" ht="21" customHeight="1">
      <c r="B1175" s="10" t="s">
        <v>53</v>
      </c>
      <c r="C1175" s="10" t="s">
        <v>54</v>
      </c>
      <c r="D1175" s="10" t="s">
        <v>71</v>
      </c>
      <c r="E1175" s="10" t="s">
        <v>21</v>
      </c>
      <c r="F1175" s="10" t="s">
        <v>229</v>
      </c>
      <c r="G1175" s="11">
        <v>41252</v>
      </c>
      <c r="H1175" s="12" t="s">
        <v>228</v>
      </c>
      <c r="I1175" s="10">
        <v>2012</v>
      </c>
      <c r="J1175" s="10">
        <v>885136973</v>
      </c>
      <c r="K1175" s="10">
        <f>_xlfn.DAYS(clean_data[[#This Row],[Ship Date]],clean_data[[#This Row],[Order Date]])</f>
        <v>33</v>
      </c>
      <c r="L1175" s="11">
        <v>41285</v>
      </c>
      <c r="M1175" s="14">
        <v>555</v>
      </c>
      <c r="N1175" s="15">
        <v>154.06</v>
      </c>
      <c r="O1175" s="15">
        <v>90.93</v>
      </c>
      <c r="P1175" s="15">
        <v>85503.3</v>
      </c>
      <c r="Q1175" s="15">
        <v>50466.15</v>
      </c>
      <c r="R1175" s="15">
        <v>35037.15</v>
      </c>
      <c r="S1175" s="54"/>
      <c r="T1175" s="54"/>
      <c r="Z1175" s="1"/>
      <c r="AA1175" s="1"/>
      <c r="XFB1175"/>
      <c r="XFC1175"/>
    </row>
    <row r="1176" spans="2:27 16382:16383" ht="21" customHeight="1">
      <c r="B1176" s="1" t="s">
        <v>23</v>
      </c>
      <c r="C1176" s="1" t="s">
        <v>38</v>
      </c>
      <c r="D1176" s="1" t="s">
        <v>71</v>
      </c>
      <c r="E1176" s="1" t="s">
        <v>17</v>
      </c>
      <c r="F1176" s="1" t="s">
        <v>227</v>
      </c>
      <c r="G1176" s="9">
        <v>41603</v>
      </c>
      <c r="H1176" s="2" t="s">
        <v>234</v>
      </c>
      <c r="I1176" s="1">
        <v>2013</v>
      </c>
      <c r="J1176" s="1">
        <v>523707807</v>
      </c>
      <c r="K1176" s="1">
        <f>_xlfn.DAYS(clean_data[[#This Row],[Ship Date]],clean_data[[#This Row],[Order Date]])</f>
        <v>21</v>
      </c>
      <c r="L1176" s="9">
        <v>41624</v>
      </c>
      <c r="M1176" s="4">
        <v>5633</v>
      </c>
      <c r="N1176" s="13">
        <v>154.06</v>
      </c>
      <c r="O1176" s="13">
        <v>90.93</v>
      </c>
      <c r="P1176" s="13">
        <v>867819.98</v>
      </c>
      <c r="Q1176" s="13">
        <v>512208.69</v>
      </c>
      <c r="R1176" s="13">
        <v>355611.29</v>
      </c>
      <c r="S1176" s="54"/>
      <c r="T1176" s="54"/>
      <c r="Z1176" s="1"/>
      <c r="AA1176" s="1"/>
      <c r="XFB1176"/>
      <c r="XFC1176"/>
    </row>
    <row r="1177" spans="2:27 16382:16383" ht="21" customHeight="1">
      <c r="B1177" s="10" t="s">
        <v>40</v>
      </c>
      <c r="C1177" s="10" t="s">
        <v>193</v>
      </c>
      <c r="D1177" s="10" t="s">
        <v>79</v>
      </c>
      <c r="E1177" s="10" t="s">
        <v>21</v>
      </c>
      <c r="F1177" s="10" t="s">
        <v>227</v>
      </c>
      <c r="G1177" s="11">
        <v>40779</v>
      </c>
      <c r="H1177" s="12" t="s">
        <v>238</v>
      </c>
      <c r="I1177" s="10">
        <v>2011</v>
      </c>
      <c r="J1177" s="10">
        <v>648272597</v>
      </c>
      <c r="K1177" s="10">
        <f>_xlfn.DAYS(clean_data[[#This Row],[Ship Date]],clean_data[[#This Row],[Order Date]])</f>
        <v>39</v>
      </c>
      <c r="L1177" s="11">
        <v>40818</v>
      </c>
      <c r="M1177" s="14">
        <v>7122</v>
      </c>
      <c r="N1177" s="15">
        <v>668.27</v>
      </c>
      <c r="O1177" s="15">
        <v>502.54</v>
      </c>
      <c r="P1177" s="15">
        <v>4759418.9400000004</v>
      </c>
      <c r="Q1177" s="15">
        <v>3579089.88</v>
      </c>
      <c r="R1177" s="15">
        <v>1180329.06</v>
      </c>
      <c r="S1177" s="54"/>
      <c r="T1177" s="54"/>
      <c r="Z1177" s="1"/>
      <c r="AA1177" s="1"/>
      <c r="XFB1177"/>
      <c r="XFC1177"/>
    </row>
    <row r="1178" spans="2:27 16382:16383" ht="21" customHeight="1">
      <c r="B1178" s="1" t="s">
        <v>23</v>
      </c>
      <c r="C1178" s="1" t="s">
        <v>82</v>
      </c>
      <c r="D1178" s="1" t="s">
        <v>59</v>
      </c>
      <c r="E1178" s="1" t="s">
        <v>17</v>
      </c>
      <c r="F1178" s="1" t="s">
        <v>232</v>
      </c>
      <c r="G1178" s="9">
        <v>41564</v>
      </c>
      <c r="H1178" s="2" t="s">
        <v>237</v>
      </c>
      <c r="I1178" s="1">
        <v>2013</v>
      </c>
      <c r="J1178" s="1">
        <v>791692674</v>
      </c>
      <c r="K1178" s="1">
        <f>_xlfn.DAYS(clean_data[[#This Row],[Ship Date]],clean_data[[#This Row],[Order Date]])</f>
        <v>38</v>
      </c>
      <c r="L1178" s="9">
        <v>41602</v>
      </c>
      <c r="M1178" s="4">
        <v>8310</v>
      </c>
      <c r="N1178" s="13">
        <v>9.33</v>
      </c>
      <c r="O1178" s="13">
        <v>6.92</v>
      </c>
      <c r="P1178" s="13">
        <v>77532.3</v>
      </c>
      <c r="Q1178" s="13">
        <v>57505.2</v>
      </c>
      <c r="R1178" s="13">
        <v>20027.099999999999</v>
      </c>
      <c r="S1178" s="54"/>
      <c r="T1178" s="54"/>
      <c r="Z1178" s="1"/>
      <c r="AA1178" s="1"/>
      <c r="XFB1178"/>
      <c r="XFC1178"/>
    </row>
    <row r="1179" spans="2:27 16382:16383" ht="21" customHeight="1">
      <c r="B1179" s="10" t="s">
        <v>31</v>
      </c>
      <c r="C1179" s="10" t="s">
        <v>202</v>
      </c>
      <c r="D1179" s="10" t="s">
        <v>16</v>
      </c>
      <c r="E1179" s="10" t="s">
        <v>21</v>
      </c>
      <c r="F1179" s="10" t="s">
        <v>227</v>
      </c>
      <c r="G1179" s="11">
        <v>40214</v>
      </c>
      <c r="H1179" s="12" t="s">
        <v>242</v>
      </c>
      <c r="I1179" s="10">
        <v>2010</v>
      </c>
      <c r="J1179" s="10">
        <v>557141864</v>
      </c>
      <c r="K1179" s="10">
        <f>_xlfn.DAYS(clean_data[[#This Row],[Ship Date]],clean_data[[#This Row],[Order Date]])</f>
        <v>11</v>
      </c>
      <c r="L1179" s="11">
        <v>40225</v>
      </c>
      <c r="M1179" s="14">
        <v>9513</v>
      </c>
      <c r="N1179" s="15">
        <v>255.28</v>
      </c>
      <c r="O1179" s="15">
        <v>159.41999999999999</v>
      </c>
      <c r="P1179" s="15">
        <v>2428478.64</v>
      </c>
      <c r="Q1179" s="15">
        <v>1516562.46</v>
      </c>
      <c r="R1179" s="15">
        <v>911916.18</v>
      </c>
      <c r="S1179" s="54"/>
      <c r="T1179" s="54"/>
      <c r="Z1179" s="1"/>
      <c r="AA1179" s="1"/>
      <c r="XFB1179"/>
      <c r="XFC1179"/>
    </row>
    <row r="1180" spans="2:27 16382:16383" ht="21" customHeight="1">
      <c r="B1180" s="1" t="s">
        <v>40</v>
      </c>
      <c r="C1180" s="1" t="s">
        <v>113</v>
      </c>
      <c r="D1180" s="1" t="s">
        <v>79</v>
      </c>
      <c r="E1180" s="1" t="s">
        <v>17</v>
      </c>
      <c r="F1180" s="1" t="s">
        <v>227</v>
      </c>
      <c r="G1180" s="9">
        <v>41676</v>
      </c>
      <c r="H1180" s="2" t="s">
        <v>242</v>
      </c>
      <c r="I1180" s="1">
        <v>2014</v>
      </c>
      <c r="J1180" s="1">
        <v>968106496</v>
      </c>
      <c r="K1180" s="1">
        <f>_xlfn.DAYS(clean_data[[#This Row],[Ship Date]],clean_data[[#This Row],[Order Date]])</f>
        <v>11</v>
      </c>
      <c r="L1180" s="9">
        <v>41687</v>
      </c>
      <c r="M1180" s="4">
        <v>3080</v>
      </c>
      <c r="N1180" s="13">
        <v>668.27</v>
      </c>
      <c r="O1180" s="13">
        <v>502.54</v>
      </c>
      <c r="P1180" s="13">
        <v>2058271.6</v>
      </c>
      <c r="Q1180" s="13">
        <v>1547823.2</v>
      </c>
      <c r="R1180" s="13">
        <v>510448.4</v>
      </c>
      <c r="S1180" s="54"/>
      <c r="T1180" s="54"/>
      <c r="Z1180" s="1"/>
      <c r="AA1180" s="1"/>
      <c r="XFB1180"/>
      <c r="XFC1180"/>
    </row>
    <row r="1181" spans="2:27 16382:16383" ht="21" customHeight="1">
      <c r="B1181" s="10" t="s">
        <v>31</v>
      </c>
      <c r="C1181" s="10" t="s">
        <v>202</v>
      </c>
      <c r="D1181" s="10" t="s">
        <v>59</v>
      </c>
      <c r="E1181" s="10" t="s">
        <v>21</v>
      </c>
      <c r="F1181" s="10" t="s">
        <v>227</v>
      </c>
      <c r="G1181" s="11">
        <v>41600</v>
      </c>
      <c r="H1181" s="12" t="s">
        <v>234</v>
      </c>
      <c r="I1181" s="10">
        <v>2013</v>
      </c>
      <c r="J1181" s="10">
        <v>418385398</v>
      </c>
      <c r="K1181" s="10">
        <f>_xlfn.DAYS(clean_data[[#This Row],[Ship Date]],clean_data[[#This Row],[Order Date]])</f>
        <v>32</v>
      </c>
      <c r="L1181" s="11">
        <v>41632</v>
      </c>
      <c r="M1181" s="14">
        <v>8392</v>
      </c>
      <c r="N1181" s="15">
        <v>9.33</v>
      </c>
      <c r="O1181" s="15">
        <v>6.92</v>
      </c>
      <c r="P1181" s="15">
        <v>78297.36</v>
      </c>
      <c r="Q1181" s="15">
        <v>58072.639999999999</v>
      </c>
      <c r="R1181" s="15">
        <v>20224.72</v>
      </c>
      <c r="S1181" s="54"/>
      <c r="T1181" s="54"/>
      <c r="Z1181" s="1"/>
      <c r="AA1181" s="1"/>
      <c r="XFB1181"/>
      <c r="XFC1181"/>
    </row>
    <row r="1182" spans="2:27 16382:16383" ht="21" customHeight="1">
      <c r="B1182" s="1" t="s">
        <v>40</v>
      </c>
      <c r="C1182" s="1" t="s">
        <v>189</v>
      </c>
      <c r="D1182" s="1" t="s">
        <v>59</v>
      </c>
      <c r="E1182" s="1" t="s">
        <v>17</v>
      </c>
      <c r="F1182" s="1" t="s">
        <v>229</v>
      </c>
      <c r="G1182" s="9">
        <v>41561</v>
      </c>
      <c r="H1182" s="2" t="s">
        <v>237</v>
      </c>
      <c r="I1182" s="1">
        <v>2013</v>
      </c>
      <c r="J1182" s="1">
        <v>522089898</v>
      </c>
      <c r="K1182" s="1">
        <f>_xlfn.DAYS(clean_data[[#This Row],[Ship Date]],clean_data[[#This Row],[Order Date]])</f>
        <v>28</v>
      </c>
      <c r="L1182" s="9">
        <v>41589</v>
      </c>
      <c r="M1182" s="4">
        <v>6858</v>
      </c>
      <c r="N1182" s="13">
        <v>9.33</v>
      </c>
      <c r="O1182" s="13">
        <v>6.92</v>
      </c>
      <c r="P1182" s="13">
        <v>63985.14</v>
      </c>
      <c r="Q1182" s="13">
        <v>47457.36</v>
      </c>
      <c r="R1182" s="13">
        <v>16527.78</v>
      </c>
      <c r="S1182" s="54"/>
      <c r="T1182" s="54"/>
      <c r="Z1182" s="1"/>
      <c r="AA1182" s="1"/>
      <c r="XFB1182"/>
      <c r="XFC1182"/>
    </row>
    <row r="1183" spans="2:27 16382:16383" ht="21" customHeight="1">
      <c r="B1183" s="10" t="s">
        <v>40</v>
      </c>
      <c r="C1183" s="10" t="s">
        <v>205</v>
      </c>
      <c r="D1183" s="10" t="s">
        <v>71</v>
      </c>
      <c r="E1183" s="10" t="s">
        <v>17</v>
      </c>
      <c r="F1183" s="10" t="s">
        <v>232</v>
      </c>
      <c r="G1183" s="11">
        <v>42138</v>
      </c>
      <c r="H1183" s="12" t="s">
        <v>233</v>
      </c>
      <c r="I1183" s="10">
        <v>2015</v>
      </c>
      <c r="J1183" s="10">
        <v>263643825</v>
      </c>
      <c r="K1183" s="10">
        <f>_xlfn.DAYS(clean_data[[#This Row],[Ship Date]],clean_data[[#This Row],[Order Date]])</f>
        <v>46</v>
      </c>
      <c r="L1183" s="11">
        <v>42184</v>
      </c>
      <c r="M1183" s="14">
        <v>6921</v>
      </c>
      <c r="N1183" s="15">
        <v>154.06</v>
      </c>
      <c r="O1183" s="15">
        <v>90.93</v>
      </c>
      <c r="P1183" s="15">
        <v>1066249.26</v>
      </c>
      <c r="Q1183" s="15">
        <v>629326.53</v>
      </c>
      <c r="R1183" s="15">
        <v>436922.73</v>
      </c>
      <c r="S1183" s="54"/>
      <c r="T1183" s="54"/>
      <c r="Z1183" s="1"/>
      <c r="AA1183" s="1"/>
      <c r="XFB1183"/>
      <c r="XFC1183"/>
    </row>
    <row r="1184" spans="2:27 16382:16383" ht="21" customHeight="1">
      <c r="B1184" s="1" t="s">
        <v>26</v>
      </c>
      <c r="C1184" s="1" t="s">
        <v>183</v>
      </c>
      <c r="D1184" s="1" t="s">
        <v>16</v>
      </c>
      <c r="E1184" s="1" t="s">
        <v>21</v>
      </c>
      <c r="F1184" s="1" t="s">
        <v>229</v>
      </c>
      <c r="G1184" s="9">
        <v>41533</v>
      </c>
      <c r="H1184" s="2" t="s">
        <v>231</v>
      </c>
      <c r="I1184" s="1">
        <v>2013</v>
      </c>
      <c r="J1184" s="1">
        <v>947783505</v>
      </c>
      <c r="K1184" s="1">
        <f>_xlfn.DAYS(clean_data[[#This Row],[Ship Date]],clean_data[[#This Row],[Order Date]])</f>
        <v>41</v>
      </c>
      <c r="L1184" s="9">
        <v>41574</v>
      </c>
      <c r="M1184" s="4">
        <v>9056</v>
      </c>
      <c r="N1184" s="13">
        <v>255.28</v>
      </c>
      <c r="O1184" s="13">
        <v>159.41999999999999</v>
      </c>
      <c r="P1184" s="13">
        <v>2311815.6800000002</v>
      </c>
      <c r="Q1184" s="13">
        <v>1443707.52</v>
      </c>
      <c r="R1184" s="13">
        <v>868108.16</v>
      </c>
      <c r="S1184" s="54"/>
      <c r="T1184" s="54"/>
      <c r="Z1184" s="1"/>
      <c r="AA1184" s="1"/>
      <c r="XFB1184"/>
      <c r="XFC1184"/>
    </row>
    <row r="1185" spans="2:27 16382:16383" ht="21" customHeight="1">
      <c r="B1185" s="10" t="s">
        <v>31</v>
      </c>
      <c r="C1185" s="10" t="s">
        <v>163</v>
      </c>
      <c r="D1185" s="10" t="s">
        <v>79</v>
      </c>
      <c r="E1185" s="10" t="s">
        <v>21</v>
      </c>
      <c r="F1185" s="10" t="s">
        <v>232</v>
      </c>
      <c r="G1185" s="11">
        <v>42486</v>
      </c>
      <c r="H1185" s="12" t="s">
        <v>239</v>
      </c>
      <c r="I1185" s="10">
        <v>2016</v>
      </c>
      <c r="J1185" s="10">
        <v>349557769</v>
      </c>
      <c r="K1185" s="10">
        <f>_xlfn.DAYS(clean_data[[#This Row],[Ship Date]],clean_data[[#This Row],[Order Date]])</f>
        <v>10</v>
      </c>
      <c r="L1185" s="11">
        <v>42496</v>
      </c>
      <c r="M1185" s="14">
        <v>767</v>
      </c>
      <c r="N1185" s="15">
        <v>668.27</v>
      </c>
      <c r="O1185" s="15">
        <v>502.54</v>
      </c>
      <c r="P1185" s="15">
        <v>512563.09</v>
      </c>
      <c r="Q1185" s="15">
        <v>385448.18</v>
      </c>
      <c r="R1185" s="15">
        <v>127114.91</v>
      </c>
      <c r="S1185" s="54"/>
      <c r="T1185" s="54"/>
      <c r="Z1185" s="1"/>
      <c r="AA1185" s="1"/>
      <c r="XFB1185"/>
      <c r="XFC1185"/>
    </row>
    <row r="1186" spans="2:27 16382:16383" ht="21" customHeight="1">
      <c r="B1186" s="1" t="s">
        <v>31</v>
      </c>
      <c r="C1186" s="1" t="s">
        <v>96</v>
      </c>
      <c r="D1186" s="1" t="s">
        <v>36</v>
      </c>
      <c r="E1186" s="1" t="s">
        <v>21</v>
      </c>
      <c r="F1186" s="1" t="s">
        <v>235</v>
      </c>
      <c r="G1186" s="9">
        <v>42596</v>
      </c>
      <c r="H1186" s="2" t="s">
        <v>238</v>
      </c>
      <c r="I1186" s="1">
        <v>2016</v>
      </c>
      <c r="J1186" s="1">
        <v>364327943</v>
      </c>
      <c r="K1186" s="1">
        <f>_xlfn.DAYS(clean_data[[#This Row],[Ship Date]],clean_data[[#This Row],[Order Date]])</f>
        <v>12</v>
      </c>
      <c r="L1186" s="9">
        <v>42608</v>
      </c>
      <c r="M1186" s="4">
        <v>1589</v>
      </c>
      <c r="N1186" s="13">
        <v>109.28</v>
      </c>
      <c r="O1186" s="13">
        <v>35.840000000000003</v>
      </c>
      <c r="P1186" s="13">
        <v>173645.92</v>
      </c>
      <c r="Q1186" s="13">
        <v>56949.760000000002</v>
      </c>
      <c r="R1186" s="13">
        <v>116696.16</v>
      </c>
      <c r="S1186" s="54"/>
      <c r="T1186" s="54"/>
      <c r="Z1186" s="1"/>
      <c r="AA1186" s="1"/>
      <c r="XFB1186"/>
      <c r="XFC1186"/>
    </row>
    <row r="1187" spans="2:27 16382:16383" ht="21" customHeight="1">
      <c r="B1187" s="10" t="s">
        <v>40</v>
      </c>
      <c r="C1187" s="10" t="s">
        <v>189</v>
      </c>
      <c r="D1187" s="10" t="s">
        <v>33</v>
      </c>
      <c r="E1187" s="10" t="s">
        <v>17</v>
      </c>
      <c r="F1187" s="10" t="s">
        <v>227</v>
      </c>
      <c r="G1187" s="11">
        <v>41231</v>
      </c>
      <c r="H1187" s="12" t="s">
        <v>234</v>
      </c>
      <c r="I1187" s="10">
        <v>2012</v>
      </c>
      <c r="J1187" s="10">
        <v>257767856</v>
      </c>
      <c r="K1187" s="10">
        <f>_xlfn.DAYS(clean_data[[#This Row],[Ship Date]],clean_data[[#This Row],[Order Date]])</f>
        <v>46</v>
      </c>
      <c r="L1187" s="11">
        <v>41277</v>
      </c>
      <c r="M1187" s="14">
        <v>8092</v>
      </c>
      <c r="N1187" s="15">
        <v>81.73</v>
      </c>
      <c r="O1187" s="15">
        <v>56.67</v>
      </c>
      <c r="P1187" s="15">
        <v>661359.16</v>
      </c>
      <c r="Q1187" s="15">
        <v>458573.64</v>
      </c>
      <c r="R1187" s="15">
        <v>202785.52</v>
      </c>
      <c r="S1187" s="54"/>
      <c r="T1187" s="54"/>
      <c r="Z1187" s="1"/>
      <c r="AA1187" s="1"/>
      <c r="XFB1187"/>
      <c r="XFC1187"/>
    </row>
    <row r="1188" spans="2:27 16382:16383" ht="21" customHeight="1">
      <c r="B1188" s="1" t="s">
        <v>23</v>
      </c>
      <c r="C1188" s="1" t="s">
        <v>175</v>
      </c>
      <c r="D1188" s="1" t="s">
        <v>71</v>
      </c>
      <c r="E1188" s="1" t="s">
        <v>17</v>
      </c>
      <c r="F1188" s="1" t="s">
        <v>229</v>
      </c>
      <c r="G1188" s="9">
        <v>40915</v>
      </c>
      <c r="H1188" s="2" t="s">
        <v>240</v>
      </c>
      <c r="I1188" s="1">
        <v>2012</v>
      </c>
      <c r="J1188" s="1">
        <v>715863835</v>
      </c>
      <c r="K1188" s="1">
        <f>_xlfn.DAYS(clean_data[[#This Row],[Ship Date]],clean_data[[#This Row],[Order Date]])</f>
        <v>19</v>
      </c>
      <c r="L1188" s="9">
        <v>40934</v>
      </c>
      <c r="M1188" s="4">
        <v>8872</v>
      </c>
      <c r="N1188" s="13">
        <v>154.06</v>
      </c>
      <c r="O1188" s="13">
        <v>90.93</v>
      </c>
      <c r="P1188" s="13">
        <v>1366820.32</v>
      </c>
      <c r="Q1188" s="13">
        <v>806730.96</v>
      </c>
      <c r="R1188" s="13">
        <v>560089.36</v>
      </c>
      <c r="S1188" s="54"/>
      <c r="T1188" s="54"/>
      <c r="Z1188" s="1"/>
      <c r="AA1188" s="1"/>
      <c r="XFB1188"/>
      <c r="XFC1188"/>
    </row>
    <row r="1189" spans="2:27 16382:16383" ht="21" customHeight="1">
      <c r="B1189" s="10" t="s">
        <v>23</v>
      </c>
      <c r="C1189" s="10" t="s">
        <v>159</v>
      </c>
      <c r="D1189" s="10" t="s">
        <v>45</v>
      </c>
      <c r="E1189" s="10" t="s">
        <v>21</v>
      </c>
      <c r="F1189" s="10" t="s">
        <v>229</v>
      </c>
      <c r="G1189" s="11">
        <v>40413</v>
      </c>
      <c r="H1189" s="12" t="s">
        <v>238</v>
      </c>
      <c r="I1189" s="10">
        <v>2010</v>
      </c>
      <c r="J1189" s="10">
        <v>694914710</v>
      </c>
      <c r="K1189" s="10">
        <f>_xlfn.DAYS(clean_data[[#This Row],[Ship Date]],clean_data[[#This Row],[Order Date]])</f>
        <v>33</v>
      </c>
      <c r="L1189" s="11">
        <v>40446</v>
      </c>
      <c r="M1189" s="14">
        <v>9560</v>
      </c>
      <c r="N1189" s="15">
        <v>437.2</v>
      </c>
      <c r="O1189" s="15">
        <v>263.33</v>
      </c>
      <c r="P1189" s="15">
        <v>4179632</v>
      </c>
      <c r="Q1189" s="15">
        <v>2517434.7999999998</v>
      </c>
      <c r="R1189" s="15">
        <v>1662197.2</v>
      </c>
      <c r="S1189" s="54"/>
      <c r="T1189" s="54"/>
      <c r="Z1189" s="1"/>
      <c r="AA1189" s="1"/>
      <c r="XFB1189"/>
      <c r="XFC1189"/>
    </row>
    <row r="1190" spans="2:27 16382:16383" ht="21" customHeight="1">
      <c r="B1190" s="1" t="s">
        <v>40</v>
      </c>
      <c r="C1190" s="1" t="s">
        <v>188</v>
      </c>
      <c r="D1190" s="1" t="s">
        <v>16</v>
      </c>
      <c r="E1190" s="1" t="s">
        <v>21</v>
      </c>
      <c r="F1190" s="1" t="s">
        <v>227</v>
      </c>
      <c r="G1190" s="9">
        <v>41643</v>
      </c>
      <c r="H1190" s="2" t="s">
        <v>240</v>
      </c>
      <c r="I1190" s="1">
        <v>2014</v>
      </c>
      <c r="J1190" s="1">
        <v>571531808</v>
      </c>
      <c r="K1190" s="1">
        <f>_xlfn.DAYS(clean_data[[#This Row],[Ship Date]],clean_data[[#This Row],[Order Date]])</f>
        <v>49</v>
      </c>
      <c r="L1190" s="9">
        <v>41692</v>
      </c>
      <c r="M1190" s="4">
        <v>7818</v>
      </c>
      <c r="N1190" s="13">
        <v>255.28</v>
      </c>
      <c r="O1190" s="13">
        <v>159.41999999999999</v>
      </c>
      <c r="P1190" s="13">
        <v>1995779.04</v>
      </c>
      <c r="Q1190" s="13">
        <v>1246345.56</v>
      </c>
      <c r="R1190" s="13">
        <v>749433.48</v>
      </c>
      <c r="S1190" s="54"/>
      <c r="T1190" s="54"/>
      <c r="Z1190" s="1"/>
      <c r="AA1190" s="1"/>
      <c r="XFB1190"/>
      <c r="XFC1190"/>
    </row>
    <row r="1191" spans="2:27 16382:16383" ht="21" customHeight="1">
      <c r="B1191" s="10" t="s">
        <v>14</v>
      </c>
      <c r="C1191" s="10" t="s">
        <v>88</v>
      </c>
      <c r="D1191" s="10" t="s">
        <v>28</v>
      </c>
      <c r="E1191" s="10" t="s">
        <v>17</v>
      </c>
      <c r="F1191" s="10" t="s">
        <v>229</v>
      </c>
      <c r="G1191" s="11">
        <v>42766</v>
      </c>
      <c r="H1191" s="12" t="s">
        <v>240</v>
      </c>
      <c r="I1191" s="10">
        <v>2017</v>
      </c>
      <c r="J1191" s="10">
        <v>792638957</v>
      </c>
      <c r="K1191" s="10">
        <f>_xlfn.DAYS(clean_data[[#This Row],[Ship Date]],clean_data[[#This Row],[Order Date]])</f>
        <v>17</v>
      </c>
      <c r="L1191" s="11">
        <v>42783</v>
      </c>
      <c r="M1191" s="14">
        <v>8336</v>
      </c>
      <c r="N1191" s="15">
        <v>205.7</v>
      </c>
      <c r="O1191" s="15">
        <v>117.11</v>
      </c>
      <c r="P1191" s="15">
        <v>1714715.2</v>
      </c>
      <c r="Q1191" s="15">
        <v>976228.96</v>
      </c>
      <c r="R1191" s="15">
        <v>738486.24</v>
      </c>
      <c r="S1191" s="54"/>
      <c r="T1191" s="54"/>
      <c r="Z1191" s="1"/>
      <c r="AA1191" s="1"/>
      <c r="XFB1191"/>
      <c r="XFC1191"/>
    </row>
    <row r="1192" spans="2:27 16382:16383" ht="21" customHeight="1">
      <c r="B1192" s="1" t="s">
        <v>23</v>
      </c>
      <c r="C1192" s="1" t="s">
        <v>178</v>
      </c>
      <c r="D1192" s="1" t="s">
        <v>16</v>
      </c>
      <c r="E1192" s="1" t="s">
        <v>17</v>
      </c>
      <c r="F1192" s="1" t="s">
        <v>227</v>
      </c>
      <c r="G1192" s="9">
        <v>42329</v>
      </c>
      <c r="H1192" s="2" t="s">
        <v>234</v>
      </c>
      <c r="I1192" s="1">
        <v>2015</v>
      </c>
      <c r="J1192" s="1">
        <v>525472486</v>
      </c>
      <c r="K1192" s="1">
        <f>_xlfn.DAYS(clean_data[[#This Row],[Ship Date]],clean_data[[#This Row],[Order Date]])</f>
        <v>2</v>
      </c>
      <c r="L1192" s="9">
        <v>42331</v>
      </c>
      <c r="M1192" s="4">
        <v>7840</v>
      </c>
      <c r="N1192" s="13">
        <v>255.28</v>
      </c>
      <c r="O1192" s="13">
        <v>159.41999999999999</v>
      </c>
      <c r="P1192" s="13">
        <v>2001395.2</v>
      </c>
      <c r="Q1192" s="13">
        <v>1249852.8</v>
      </c>
      <c r="R1192" s="13">
        <v>751542.4</v>
      </c>
      <c r="S1192" s="54"/>
      <c r="T1192" s="54"/>
      <c r="Z1192" s="1"/>
      <c r="AA1192" s="1"/>
      <c r="XFB1192"/>
      <c r="XFC1192"/>
    </row>
    <row r="1193" spans="2:27 16382:16383" ht="21" customHeight="1">
      <c r="B1193" s="10" t="s">
        <v>40</v>
      </c>
      <c r="C1193" s="10" t="s">
        <v>93</v>
      </c>
      <c r="D1193" s="10" t="s">
        <v>20</v>
      </c>
      <c r="E1193" s="10" t="s">
        <v>21</v>
      </c>
      <c r="F1193" s="10" t="s">
        <v>235</v>
      </c>
      <c r="G1193" s="11">
        <v>40652</v>
      </c>
      <c r="H1193" s="12" t="s">
        <v>239</v>
      </c>
      <c r="I1193" s="10">
        <v>2011</v>
      </c>
      <c r="J1193" s="10">
        <v>807581222</v>
      </c>
      <c r="K1193" s="10">
        <f>_xlfn.DAYS(clean_data[[#This Row],[Ship Date]],clean_data[[#This Row],[Order Date]])</f>
        <v>6</v>
      </c>
      <c r="L1193" s="11">
        <v>40658</v>
      </c>
      <c r="M1193" s="14">
        <v>85</v>
      </c>
      <c r="N1193" s="15">
        <v>152.58000000000001</v>
      </c>
      <c r="O1193" s="15">
        <v>97.44</v>
      </c>
      <c r="P1193" s="15">
        <v>12969.3</v>
      </c>
      <c r="Q1193" s="15">
        <v>8282.4</v>
      </c>
      <c r="R1193" s="15">
        <v>4686.8999999999996</v>
      </c>
      <c r="S1193" s="54"/>
      <c r="T1193" s="54"/>
      <c r="Z1193" s="1"/>
      <c r="AA1193" s="1"/>
      <c r="XFB1193"/>
      <c r="XFC1193"/>
    </row>
    <row r="1194" spans="2:27 16382:16383" ht="21" customHeight="1">
      <c r="B1194" s="1" t="s">
        <v>23</v>
      </c>
      <c r="C1194" s="1" t="s">
        <v>218</v>
      </c>
      <c r="D1194" s="1" t="s">
        <v>59</v>
      </c>
      <c r="E1194" s="1" t="s">
        <v>17</v>
      </c>
      <c r="F1194" s="1" t="s">
        <v>232</v>
      </c>
      <c r="G1194" s="9">
        <v>41210</v>
      </c>
      <c r="H1194" s="2" t="s">
        <v>237</v>
      </c>
      <c r="I1194" s="1">
        <v>2012</v>
      </c>
      <c r="J1194" s="1">
        <v>496826493</v>
      </c>
      <c r="K1194" s="1">
        <f>_xlfn.DAYS(clean_data[[#This Row],[Ship Date]],clean_data[[#This Row],[Order Date]])</f>
        <v>44</v>
      </c>
      <c r="L1194" s="9">
        <v>41254</v>
      </c>
      <c r="M1194" s="4">
        <v>855</v>
      </c>
      <c r="N1194" s="13">
        <v>9.33</v>
      </c>
      <c r="O1194" s="13">
        <v>6.92</v>
      </c>
      <c r="P1194" s="13">
        <v>7977.15</v>
      </c>
      <c r="Q1194" s="13">
        <v>5916.6</v>
      </c>
      <c r="R1194" s="13">
        <v>2060.5500000000002</v>
      </c>
      <c r="S1194" s="54"/>
      <c r="T1194" s="54"/>
      <c r="Z1194" s="1"/>
      <c r="AA1194" s="1"/>
      <c r="XFB1194"/>
      <c r="XFC1194"/>
    </row>
    <row r="1195" spans="2:27 16382:16383" ht="21" customHeight="1">
      <c r="B1195" s="10" t="s">
        <v>14</v>
      </c>
      <c r="C1195" s="10" t="s">
        <v>211</v>
      </c>
      <c r="D1195" s="10" t="s">
        <v>20</v>
      </c>
      <c r="E1195" s="10" t="s">
        <v>17</v>
      </c>
      <c r="F1195" s="10" t="s">
        <v>229</v>
      </c>
      <c r="G1195" s="11">
        <v>40953</v>
      </c>
      <c r="H1195" s="12" t="s">
        <v>242</v>
      </c>
      <c r="I1195" s="10">
        <v>2012</v>
      </c>
      <c r="J1195" s="10">
        <v>321382129</v>
      </c>
      <c r="K1195" s="10">
        <f>_xlfn.DAYS(clean_data[[#This Row],[Ship Date]],clean_data[[#This Row],[Order Date]])</f>
        <v>19</v>
      </c>
      <c r="L1195" s="11">
        <v>40972</v>
      </c>
      <c r="M1195" s="14">
        <v>2969</v>
      </c>
      <c r="N1195" s="15">
        <v>152.58000000000001</v>
      </c>
      <c r="O1195" s="15">
        <v>97.44</v>
      </c>
      <c r="P1195" s="15">
        <v>453010.02</v>
      </c>
      <c r="Q1195" s="15">
        <v>289299.36</v>
      </c>
      <c r="R1195" s="15">
        <v>163710.66</v>
      </c>
      <c r="S1195" s="54"/>
      <c r="T1195" s="54"/>
      <c r="Z1195" s="1"/>
      <c r="AA1195" s="1"/>
      <c r="XFB1195"/>
      <c r="XFC1195"/>
    </row>
    <row r="1196" spans="2:27 16382:16383" ht="21" customHeight="1">
      <c r="B1196" s="1" t="s">
        <v>31</v>
      </c>
      <c r="C1196" s="1" t="s">
        <v>67</v>
      </c>
      <c r="D1196" s="1" t="s">
        <v>59</v>
      </c>
      <c r="E1196" s="1" t="s">
        <v>17</v>
      </c>
      <c r="F1196" s="1" t="s">
        <v>227</v>
      </c>
      <c r="G1196" s="9">
        <v>42750</v>
      </c>
      <c r="H1196" s="2" t="s">
        <v>240</v>
      </c>
      <c r="I1196" s="1">
        <v>2017</v>
      </c>
      <c r="J1196" s="1">
        <v>629734456</v>
      </c>
      <c r="K1196" s="1">
        <f>_xlfn.DAYS(clean_data[[#This Row],[Ship Date]],clean_data[[#This Row],[Order Date]])</f>
        <v>50</v>
      </c>
      <c r="L1196" s="9">
        <v>42800</v>
      </c>
      <c r="M1196" s="4">
        <v>1274</v>
      </c>
      <c r="N1196" s="13">
        <v>9.33</v>
      </c>
      <c r="O1196" s="13">
        <v>6.92</v>
      </c>
      <c r="P1196" s="13">
        <v>11886.42</v>
      </c>
      <c r="Q1196" s="13">
        <v>8816.08</v>
      </c>
      <c r="R1196" s="13">
        <v>3070.34</v>
      </c>
      <c r="S1196" s="54"/>
      <c r="T1196" s="54"/>
      <c r="Z1196" s="1"/>
      <c r="AA1196" s="1"/>
      <c r="XFB1196"/>
      <c r="XFC1196"/>
    </row>
    <row r="1197" spans="2:27 16382:16383" ht="21" customHeight="1">
      <c r="B1197" s="10" t="s">
        <v>23</v>
      </c>
      <c r="C1197" s="10" t="s">
        <v>116</v>
      </c>
      <c r="D1197" s="10" t="s">
        <v>28</v>
      </c>
      <c r="E1197" s="10" t="s">
        <v>17</v>
      </c>
      <c r="F1197" s="10" t="s">
        <v>232</v>
      </c>
      <c r="G1197" s="11">
        <v>40179</v>
      </c>
      <c r="H1197" s="12" t="s">
        <v>240</v>
      </c>
      <c r="I1197" s="10">
        <v>2010</v>
      </c>
      <c r="J1197" s="10">
        <v>940682303</v>
      </c>
      <c r="K1197" s="10">
        <f>_xlfn.DAYS(clean_data[[#This Row],[Ship Date]],clean_data[[#This Row],[Order Date]])</f>
        <v>39</v>
      </c>
      <c r="L1197" s="11">
        <v>40218</v>
      </c>
      <c r="M1197" s="14">
        <v>7652</v>
      </c>
      <c r="N1197" s="15">
        <v>205.7</v>
      </c>
      <c r="O1197" s="15">
        <v>117.11</v>
      </c>
      <c r="P1197" s="15">
        <v>1574016.4</v>
      </c>
      <c r="Q1197" s="15">
        <v>896125.72</v>
      </c>
      <c r="R1197" s="15">
        <v>677890.68</v>
      </c>
      <c r="S1197" s="54"/>
      <c r="T1197" s="54"/>
      <c r="Z1197" s="1"/>
      <c r="AA1197" s="1"/>
      <c r="XFB1197"/>
      <c r="XFC1197"/>
    </row>
    <row r="1198" spans="2:27 16382:16383" ht="21" customHeight="1">
      <c r="B1198" s="1" t="s">
        <v>34</v>
      </c>
      <c r="C1198" s="1" t="s">
        <v>197</v>
      </c>
      <c r="D1198" s="1" t="s">
        <v>33</v>
      </c>
      <c r="E1198" s="1" t="s">
        <v>21</v>
      </c>
      <c r="F1198" s="1" t="s">
        <v>229</v>
      </c>
      <c r="G1198" s="9">
        <v>41037</v>
      </c>
      <c r="H1198" s="2" t="s">
        <v>233</v>
      </c>
      <c r="I1198" s="1">
        <v>2012</v>
      </c>
      <c r="J1198" s="1">
        <v>393336999</v>
      </c>
      <c r="K1198" s="1">
        <f>_xlfn.DAYS(clean_data[[#This Row],[Ship Date]],clean_data[[#This Row],[Order Date]])</f>
        <v>6</v>
      </c>
      <c r="L1198" s="9">
        <v>41043</v>
      </c>
      <c r="M1198" s="4">
        <v>6014</v>
      </c>
      <c r="N1198" s="13">
        <v>81.73</v>
      </c>
      <c r="O1198" s="13">
        <v>56.67</v>
      </c>
      <c r="P1198" s="13">
        <v>491524.22</v>
      </c>
      <c r="Q1198" s="13">
        <v>340813.38</v>
      </c>
      <c r="R1198" s="13">
        <v>150710.84</v>
      </c>
      <c r="S1198" s="54"/>
      <c r="T1198" s="54"/>
      <c r="Z1198" s="1"/>
      <c r="AA1198" s="1"/>
      <c r="XFB1198"/>
      <c r="XFC1198"/>
    </row>
    <row r="1199" spans="2:27 16382:16383" ht="21" customHeight="1">
      <c r="B1199" s="10" t="s">
        <v>31</v>
      </c>
      <c r="C1199" s="10" t="s">
        <v>149</v>
      </c>
      <c r="D1199" s="10" t="s">
        <v>59</v>
      </c>
      <c r="E1199" s="10" t="s">
        <v>21</v>
      </c>
      <c r="F1199" s="10" t="s">
        <v>229</v>
      </c>
      <c r="G1199" s="11">
        <v>41064</v>
      </c>
      <c r="H1199" s="12" t="s">
        <v>241</v>
      </c>
      <c r="I1199" s="10">
        <v>2012</v>
      </c>
      <c r="J1199" s="10">
        <v>897122371</v>
      </c>
      <c r="K1199" s="10">
        <f>_xlfn.DAYS(clean_data[[#This Row],[Ship Date]],clean_data[[#This Row],[Order Date]])</f>
        <v>9</v>
      </c>
      <c r="L1199" s="11">
        <v>41073</v>
      </c>
      <c r="M1199" s="14">
        <v>7300</v>
      </c>
      <c r="N1199" s="15">
        <v>9.33</v>
      </c>
      <c r="O1199" s="15">
        <v>6.92</v>
      </c>
      <c r="P1199" s="15">
        <v>68109</v>
      </c>
      <c r="Q1199" s="15">
        <v>50516</v>
      </c>
      <c r="R1199" s="15">
        <v>17593</v>
      </c>
      <c r="S1199" s="54"/>
      <c r="T1199" s="54"/>
      <c r="Z1199" s="1"/>
      <c r="AA1199" s="1"/>
      <c r="XFB1199"/>
      <c r="XFC1199"/>
    </row>
    <row r="1200" spans="2:27 16382:16383" ht="21" customHeight="1">
      <c r="B1200" s="1" t="s">
        <v>23</v>
      </c>
      <c r="C1200" s="1" t="s">
        <v>128</v>
      </c>
      <c r="D1200" s="1" t="s">
        <v>59</v>
      </c>
      <c r="E1200" s="1" t="s">
        <v>21</v>
      </c>
      <c r="F1200" s="1" t="s">
        <v>229</v>
      </c>
      <c r="G1200" s="9">
        <v>41918</v>
      </c>
      <c r="H1200" s="2" t="s">
        <v>237</v>
      </c>
      <c r="I1200" s="1">
        <v>2014</v>
      </c>
      <c r="J1200" s="1">
        <v>381774747</v>
      </c>
      <c r="K1200" s="1">
        <f>_xlfn.DAYS(clean_data[[#This Row],[Ship Date]],clean_data[[#This Row],[Order Date]])</f>
        <v>17</v>
      </c>
      <c r="L1200" s="9">
        <v>41935</v>
      </c>
      <c r="M1200" s="4">
        <v>4486</v>
      </c>
      <c r="N1200" s="13">
        <v>9.33</v>
      </c>
      <c r="O1200" s="13">
        <v>6.92</v>
      </c>
      <c r="P1200" s="13">
        <v>41854.379999999997</v>
      </c>
      <c r="Q1200" s="13">
        <v>31043.119999999999</v>
      </c>
      <c r="R1200" s="13">
        <v>10811.26</v>
      </c>
      <c r="S1200" s="54"/>
      <c r="T1200" s="54"/>
      <c r="Z1200" s="1"/>
      <c r="AA1200" s="1"/>
      <c r="XFB1200"/>
      <c r="XFC1200"/>
    </row>
    <row r="1201" spans="2:27 16382:16383" ht="21" customHeight="1">
      <c r="B1201" s="10" t="s">
        <v>31</v>
      </c>
      <c r="C1201" s="10" t="s">
        <v>61</v>
      </c>
      <c r="D1201" s="10" t="s">
        <v>16</v>
      </c>
      <c r="E1201" s="10" t="s">
        <v>17</v>
      </c>
      <c r="F1201" s="10" t="s">
        <v>227</v>
      </c>
      <c r="G1201" s="11">
        <v>41500</v>
      </c>
      <c r="H1201" s="12" t="s">
        <v>238</v>
      </c>
      <c r="I1201" s="10">
        <v>2013</v>
      </c>
      <c r="J1201" s="10">
        <v>447342956</v>
      </c>
      <c r="K1201" s="10">
        <f>_xlfn.DAYS(clean_data[[#This Row],[Ship Date]],clean_data[[#This Row],[Order Date]])</f>
        <v>38</v>
      </c>
      <c r="L1201" s="11">
        <v>41538</v>
      </c>
      <c r="M1201" s="14">
        <v>7576</v>
      </c>
      <c r="N1201" s="15">
        <v>255.28</v>
      </c>
      <c r="O1201" s="15">
        <v>159.41999999999999</v>
      </c>
      <c r="P1201" s="15">
        <v>1934001.28</v>
      </c>
      <c r="Q1201" s="15">
        <v>1207765.92</v>
      </c>
      <c r="R1201" s="15">
        <v>726235.36</v>
      </c>
      <c r="S1201" s="54"/>
      <c r="T1201" s="54"/>
      <c r="Z1201" s="1"/>
      <c r="AA1201" s="1"/>
      <c r="XFB1201"/>
      <c r="XFC1201"/>
    </row>
    <row r="1202" spans="2:27 16382:16383" ht="21" customHeight="1">
      <c r="B1202" s="1" t="s">
        <v>26</v>
      </c>
      <c r="C1202" s="1" t="s">
        <v>204</v>
      </c>
      <c r="D1202" s="1" t="s">
        <v>71</v>
      </c>
      <c r="E1202" s="1" t="s">
        <v>17</v>
      </c>
      <c r="F1202" s="1" t="s">
        <v>227</v>
      </c>
      <c r="G1202" s="9">
        <v>40865</v>
      </c>
      <c r="H1202" s="2" t="s">
        <v>234</v>
      </c>
      <c r="I1202" s="1">
        <v>2011</v>
      </c>
      <c r="J1202" s="1">
        <v>514188325</v>
      </c>
      <c r="K1202" s="1">
        <f>_xlfn.DAYS(clean_data[[#This Row],[Ship Date]],clean_data[[#This Row],[Order Date]])</f>
        <v>45</v>
      </c>
      <c r="L1202" s="9">
        <v>40910</v>
      </c>
      <c r="M1202" s="4">
        <v>8607</v>
      </c>
      <c r="N1202" s="13">
        <v>154.06</v>
      </c>
      <c r="O1202" s="13">
        <v>90.93</v>
      </c>
      <c r="P1202" s="13">
        <v>1325994.42</v>
      </c>
      <c r="Q1202" s="13">
        <v>782634.51</v>
      </c>
      <c r="R1202" s="13">
        <v>543359.91</v>
      </c>
      <c r="S1202" s="54"/>
      <c r="T1202" s="54"/>
      <c r="Z1202" s="1"/>
      <c r="AA1202" s="1"/>
      <c r="XFB1202"/>
      <c r="XFC1202"/>
    </row>
    <row r="1203" spans="2:27 16382:16383" ht="21" customHeight="1">
      <c r="B1203" s="10" t="s">
        <v>40</v>
      </c>
      <c r="C1203" s="10" t="s">
        <v>213</v>
      </c>
      <c r="D1203" s="10" t="s">
        <v>50</v>
      </c>
      <c r="E1203" s="10" t="s">
        <v>17</v>
      </c>
      <c r="F1203" s="10" t="s">
        <v>235</v>
      </c>
      <c r="G1203" s="11">
        <v>42839</v>
      </c>
      <c r="H1203" s="12" t="s">
        <v>239</v>
      </c>
      <c r="I1203" s="10">
        <v>2017</v>
      </c>
      <c r="J1203" s="10">
        <v>972984683</v>
      </c>
      <c r="K1203" s="10">
        <f>_xlfn.DAYS(clean_data[[#This Row],[Ship Date]],clean_data[[#This Row],[Order Date]])</f>
        <v>46</v>
      </c>
      <c r="L1203" s="11">
        <v>42885</v>
      </c>
      <c r="M1203" s="14">
        <v>6644</v>
      </c>
      <c r="N1203" s="15">
        <v>421.89</v>
      </c>
      <c r="O1203" s="15">
        <v>364.69</v>
      </c>
      <c r="P1203" s="15">
        <v>2803037.16</v>
      </c>
      <c r="Q1203" s="15">
        <v>2423000.36</v>
      </c>
      <c r="R1203" s="15">
        <v>380036.8</v>
      </c>
      <c r="S1203" s="54"/>
      <c r="T1203" s="54"/>
      <c r="Z1203" s="1"/>
      <c r="AA1203" s="1"/>
      <c r="XFB1203"/>
      <c r="XFC1203"/>
    </row>
    <row r="1204" spans="2:27 16382:16383" ht="21" customHeight="1">
      <c r="B1204" s="1" t="s">
        <v>23</v>
      </c>
      <c r="C1204" s="1" t="s">
        <v>208</v>
      </c>
      <c r="D1204" s="1" t="s">
        <v>71</v>
      </c>
      <c r="E1204" s="1" t="s">
        <v>17</v>
      </c>
      <c r="F1204" s="1" t="s">
        <v>235</v>
      </c>
      <c r="G1204" s="9">
        <v>42340</v>
      </c>
      <c r="H1204" s="2" t="s">
        <v>228</v>
      </c>
      <c r="I1204" s="1">
        <v>2015</v>
      </c>
      <c r="J1204" s="1">
        <v>934718358</v>
      </c>
      <c r="K1204" s="1">
        <f>_xlfn.DAYS(clean_data[[#This Row],[Ship Date]],clean_data[[#This Row],[Order Date]])</f>
        <v>14</v>
      </c>
      <c r="L1204" s="9">
        <v>42354</v>
      </c>
      <c r="M1204" s="4">
        <v>2789</v>
      </c>
      <c r="N1204" s="13">
        <v>154.06</v>
      </c>
      <c r="O1204" s="13">
        <v>90.93</v>
      </c>
      <c r="P1204" s="13">
        <v>429673.34</v>
      </c>
      <c r="Q1204" s="13">
        <v>253603.77</v>
      </c>
      <c r="R1204" s="13">
        <v>176069.57</v>
      </c>
      <c r="S1204" s="54"/>
      <c r="T1204" s="54"/>
      <c r="Z1204" s="1"/>
      <c r="AA1204" s="1"/>
      <c r="XFB1204"/>
      <c r="XFC1204"/>
    </row>
    <row r="1205" spans="2:27 16382:16383" ht="21" customHeight="1">
      <c r="B1205" s="10" t="s">
        <v>40</v>
      </c>
      <c r="C1205" s="10" t="s">
        <v>140</v>
      </c>
      <c r="D1205" s="10" t="s">
        <v>20</v>
      </c>
      <c r="E1205" s="10" t="s">
        <v>21</v>
      </c>
      <c r="F1205" s="10" t="s">
        <v>227</v>
      </c>
      <c r="G1205" s="11">
        <v>41590</v>
      </c>
      <c r="H1205" s="12" t="s">
        <v>234</v>
      </c>
      <c r="I1205" s="10">
        <v>2013</v>
      </c>
      <c r="J1205" s="10">
        <v>480688178</v>
      </c>
      <c r="K1205" s="10">
        <f>_xlfn.DAYS(clean_data[[#This Row],[Ship Date]],clean_data[[#This Row],[Order Date]])</f>
        <v>12</v>
      </c>
      <c r="L1205" s="11">
        <v>41602</v>
      </c>
      <c r="M1205" s="14">
        <v>5169</v>
      </c>
      <c r="N1205" s="15">
        <v>152.58000000000001</v>
      </c>
      <c r="O1205" s="15">
        <v>97.44</v>
      </c>
      <c r="P1205" s="15">
        <v>788686.02</v>
      </c>
      <c r="Q1205" s="15">
        <v>503667.36</v>
      </c>
      <c r="R1205" s="15">
        <v>285018.65999999997</v>
      </c>
      <c r="S1205" s="54"/>
      <c r="T1205" s="54"/>
      <c r="Z1205" s="1"/>
      <c r="AA1205" s="1"/>
      <c r="XFB1205"/>
      <c r="XFC1205"/>
    </row>
    <row r="1206" spans="2:27 16382:16383" ht="21" customHeight="1">
      <c r="B1206" s="1" t="s">
        <v>31</v>
      </c>
      <c r="C1206" s="1" t="s">
        <v>202</v>
      </c>
      <c r="D1206" s="1" t="s">
        <v>79</v>
      </c>
      <c r="E1206" s="1" t="s">
        <v>17</v>
      </c>
      <c r="F1206" s="1" t="s">
        <v>229</v>
      </c>
      <c r="G1206" s="9">
        <v>40434</v>
      </c>
      <c r="H1206" s="2" t="s">
        <v>231</v>
      </c>
      <c r="I1206" s="1">
        <v>2010</v>
      </c>
      <c r="J1206" s="1">
        <v>212505471</v>
      </c>
      <c r="K1206" s="1">
        <f>_xlfn.DAYS(clean_data[[#This Row],[Ship Date]],clean_data[[#This Row],[Order Date]])</f>
        <v>15</v>
      </c>
      <c r="L1206" s="9">
        <v>40449</v>
      </c>
      <c r="M1206" s="4">
        <v>3946</v>
      </c>
      <c r="N1206" s="13">
        <v>668.27</v>
      </c>
      <c r="O1206" s="13">
        <v>502.54</v>
      </c>
      <c r="P1206" s="13">
        <v>2636993.42</v>
      </c>
      <c r="Q1206" s="13">
        <v>1983022.84</v>
      </c>
      <c r="R1206" s="13">
        <v>653970.57999999996</v>
      </c>
      <c r="S1206" s="54"/>
      <c r="T1206" s="54"/>
      <c r="Z1206" s="1"/>
      <c r="AA1206" s="1"/>
      <c r="XFB1206"/>
      <c r="XFC1206"/>
    </row>
    <row r="1207" spans="2:27 16382:16383" ht="21" customHeight="1">
      <c r="B1207" s="10" t="s">
        <v>34</v>
      </c>
      <c r="C1207" s="10" t="s">
        <v>197</v>
      </c>
      <c r="D1207" s="10" t="s">
        <v>36</v>
      </c>
      <c r="E1207" s="10" t="s">
        <v>17</v>
      </c>
      <c r="F1207" s="10" t="s">
        <v>227</v>
      </c>
      <c r="G1207" s="11">
        <v>40487</v>
      </c>
      <c r="H1207" s="12" t="s">
        <v>234</v>
      </c>
      <c r="I1207" s="10">
        <v>2010</v>
      </c>
      <c r="J1207" s="10">
        <v>802094066</v>
      </c>
      <c r="K1207" s="10">
        <f>_xlfn.DAYS(clean_data[[#This Row],[Ship Date]],clean_data[[#This Row],[Order Date]])</f>
        <v>35</v>
      </c>
      <c r="L1207" s="11">
        <v>40522</v>
      </c>
      <c r="M1207" s="14">
        <v>6313</v>
      </c>
      <c r="N1207" s="15">
        <v>109.28</v>
      </c>
      <c r="O1207" s="15">
        <v>35.840000000000003</v>
      </c>
      <c r="P1207" s="15">
        <v>689884.64</v>
      </c>
      <c r="Q1207" s="15">
        <v>226257.92000000001</v>
      </c>
      <c r="R1207" s="15">
        <v>463626.72</v>
      </c>
      <c r="S1207" s="54"/>
      <c r="T1207" s="54"/>
      <c r="Z1207" s="1"/>
      <c r="AA1207" s="1"/>
      <c r="XFB1207"/>
      <c r="XFC1207"/>
    </row>
    <row r="1208" spans="2:27 16382:16383" ht="21" customHeight="1">
      <c r="B1208" s="1" t="s">
        <v>23</v>
      </c>
      <c r="C1208" s="1" t="s">
        <v>217</v>
      </c>
      <c r="D1208" s="1" t="s">
        <v>50</v>
      </c>
      <c r="E1208" s="1" t="s">
        <v>21</v>
      </c>
      <c r="F1208" s="1" t="s">
        <v>229</v>
      </c>
      <c r="G1208" s="9">
        <v>40991</v>
      </c>
      <c r="H1208" s="2" t="s">
        <v>236</v>
      </c>
      <c r="I1208" s="1">
        <v>2012</v>
      </c>
      <c r="J1208" s="1">
        <v>741690289</v>
      </c>
      <c r="K1208" s="1">
        <f>_xlfn.DAYS(clean_data[[#This Row],[Ship Date]],clean_data[[#This Row],[Order Date]])</f>
        <v>48</v>
      </c>
      <c r="L1208" s="9">
        <v>41039</v>
      </c>
      <c r="M1208" s="4">
        <v>1494</v>
      </c>
      <c r="N1208" s="13">
        <v>421.89</v>
      </c>
      <c r="O1208" s="13">
        <v>364.69</v>
      </c>
      <c r="P1208" s="13">
        <v>630303.66</v>
      </c>
      <c r="Q1208" s="13">
        <v>544846.86</v>
      </c>
      <c r="R1208" s="13">
        <v>85456.8</v>
      </c>
      <c r="S1208" s="54"/>
      <c r="T1208" s="54"/>
      <c r="Z1208" s="1"/>
      <c r="AA1208" s="1"/>
      <c r="XFB1208"/>
      <c r="XFC1208"/>
    </row>
    <row r="1209" spans="2:27 16382:16383" ht="21" customHeight="1">
      <c r="B1209" s="10" t="s">
        <v>23</v>
      </c>
      <c r="C1209" s="10" t="s">
        <v>106</v>
      </c>
      <c r="D1209" s="10" t="s">
        <v>36</v>
      </c>
      <c r="E1209" s="10" t="s">
        <v>21</v>
      </c>
      <c r="F1209" s="10" t="s">
        <v>232</v>
      </c>
      <c r="G1209" s="11">
        <v>40190</v>
      </c>
      <c r="H1209" s="12" t="s">
        <v>240</v>
      </c>
      <c r="I1209" s="10">
        <v>2010</v>
      </c>
      <c r="J1209" s="10">
        <v>393842971</v>
      </c>
      <c r="K1209" s="10">
        <f>_xlfn.DAYS(clean_data[[#This Row],[Ship Date]],clean_data[[#This Row],[Order Date]])</f>
        <v>19</v>
      </c>
      <c r="L1209" s="11">
        <v>40209</v>
      </c>
      <c r="M1209" s="14">
        <v>5742</v>
      </c>
      <c r="N1209" s="15">
        <v>109.28</v>
      </c>
      <c r="O1209" s="15">
        <v>35.840000000000003</v>
      </c>
      <c r="P1209" s="15">
        <v>627485.76</v>
      </c>
      <c r="Q1209" s="15">
        <v>205793.28</v>
      </c>
      <c r="R1209" s="15">
        <v>421692.48</v>
      </c>
      <c r="S1209" s="54"/>
      <c r="T1209" s="54"/>
      <c r="Z1209" s="1"/>
      <c r="AA1209" s="1"/>
      <c r="XFB1209"/>
      <c r="XFC1209"/>
    </row>
    <row r="1210" spans="2:27 16382:16383" ht="21" customHeight="1">
      <c r="B1210" s="1" t="s">
        <v>14</v>
      </c>
      <c r="C1210" s="1" t="s">
        <v>108</v>
      </c>
      <c r="D1210" s="1" t="s">
        <v>20</v>
      </c>
      <c r="E1210" s="1" t="s">
        <v>17</v>
      </c>
      <c r="F1210" s="1" t="s">
        <v>227</v>
      </c>
      <c r="G1210" s="9">
        <v>42251</v>
      </c>
      <c r="H1210" s="2" t="s">
        <v>231</v>
      </c>
      <c r="I1210" s="1">
        <v>2015</v>
      </c>
      <c r="J1210" s="1">
        <v>641413438</v>
      </c>
      <c r="K1210" s="1">
        <f>_xlfn.DAYS(clean_data[[#This Row],[Ship Date]],clean_data[[#This Row],[Order Date]])</f>
        <v>26</v>
      </c>
      <c r="L1210" s="9">
        <v>42277</v>
      </c>
      <c r="M1210" s="4">
        <v>7345</v>
      </c>
      <c r="N1210" s="13">
        <v>152.58000000000001</v>
      </c>
      <c r="O1210" s="13">
        <v>97.44</v>
      </c>
      <c r="P1210" s="13">
        <v>1120700.1000000001</v>
      </c>
      <c r="Q1210" s="13">
        <v>715696.8</v>
      </c>
      <c r="R1210" s="13">
        <v>405003.3</v>
      </c>
      <c r="S1210" s="54"/>
      <c r="T1210" s="54"/>
      <c r="Z1210" s="1"/>
      <c r="AA1210" s="1"/>
      <c r="XFB1210"/>
      <c r="XFC1210"/>
    </row>
    <row r="1211" spans="2:27 16382:16383" ht="21" customHeight="1">
      <c r="B1211" s="10" t="s">
        <v>40</v>
      </c>
      <c r="C1211" s="10" t="s">
        <v>169</v>
      </c>
      <c r="D1211" s="10" t="s">
        <v>45</v>
      </c>
      <c r="E1211" s="10" t="s">
        <v>21</v>
      </c>
      <c r="F1211" s="10" t="s">
        <v>227</v>
      </c>
      <c r="G1211" s="11">
        <v>42048</v>
      </c>
      <c r="H1211" s="12" t="s">
        <v>242</v>
      </c>
      <c r="I1211" s="10">
        <v>2015</v>
      </c>
      <c r="J1211" s="10">
        <v>637575519</v>
      </c>
      <c r="K1211" s="10">
        <f>_xlfn.DAYS(clean_data[[#This Row],[Ship Date]],clean_data[[#This Row],[Order Date]])</f>
        <v>36</v>
      </c>
      <c r="L1211" s="11">
        <v>42084</v>
      </c>
      <c r="M1211" s="14">
        <v>1619</v>
      </c>
      <c r="N1211" s="15">
        <v>437.2</v>
      </c>
      <c r="O1211" s="15">
        <v>263.33</v>
      </c>
      <c r="P1211" s="15">
        <v>707826.8</v>
      </c>
      <c r="Q1211" s="15">
        <v>426331.27</v>
      </c>
      <c r="R1211" s="15">
        <v>281495.53000000003</v>
      </c>
      <c r="S1211" s="54"/>
      <c r="T1211" s="54"/>
      <c r="Z1211" s="1"/>
      <c r="AA1211" s="1"/>
      <c r="XFB1211"/>
      <c r="XFC1211"/>
    </row>
    <row r="1212" spans="2:27 16382:16383" ht="21" customHeight="1">
      <c r="B1212" s="1" t="s">
        <v>26</v>
      </c>
      <c r="C1212" s="1" t="s">
        <v>81</v>
      </c>
      <c r="D1212" s="1" t="s">
        <v>45</v>
      </c>
      <c r="E1212" s="1" t="s">
        <v>21</v>
      </c>
      <c r="F1212" s="1" t="s">
        <v>227</v>
      </c>
      <c r="G1212" s="9">
        <v>40377</v>
      </c>
      <c r="H1212" s="2" t="s">
        <v>230</v>
      </c>
      <c r="I1212" s="1">
        <v>2010</v>
      </c>
      <c r="J1212" s="1">
        <v>955815541</v>
      </c>
      <c r="K1212" s="1">
        <f>_xlfn.DAYS(clean_data[[#This Row],[Ship Date]],clean_data[[#This Row],[Order Date]])</f>
        <v>26</v>
      </c>
      <c r="L1212" s="9">
        <v>40403</v>
      </c>
      <c r="M1212" s="4">
        <v>5914</v>
      </c>
      <c r="N1212" s="13">
        <v>437.2</v>
      </c>
      <c r="O1212" s="13">
        <v>263.33</v>
      </c>
      <c r="P1212" s="13">
        <v>2585600.7999999998</v>
      </c>
      <c r="Q1212" s="13">
        <v>1557333.62</v>
      </c>
      <c r="R1212" s="13">
        <v>1028267.18</v>
      </c>
      <c r="S1212" s="54"/>
      <c r="T1212" s="54"/>
      <c r="Z1212" s="1"/>
      <c r="AA1212" s="1"/>
      <c r="XFB1212"/>
      <c r="XFC1212"/>
    </row>
    <row r="1213" spans="2:27 16382:16383" ht="21" customHeight="1">
      <c r="B1213" s="10" t="s">
        <v>40</v>
      </c>
      <c r="C1213" s="10" t="s">
        <v>153</v>
      </c>
      <c r="D1213" s="10" t="s">
        <v>28</v>
      </c>
      <c r="E1213" s="10" t="s">
        <v>17</v>
      </c>
      <c r="F1213" s="10" t="s">
        <v>235</v>
      </c>
      <c r="G1213" s="11">
        <v>42572</v>
      </c>
      <c r="H1213" s="12" t="s">
        <v>230</v>
      </c>
      <c r="I1213" s="10">
        <v>2016</v>
      </c>
      <c r="J1213" s="10">
        <v>439932334</v>
      </c>
      <c r="K1213" s="10">
        <f>_xlfn.DAYS(clean_data[[#This Row],[Ship Date]],clean_data[[#This Row],[Order Date]])</f>
        <v>16</v>
      </c>
      <c r="L1213" s="11">
        <v>42588</v>
      </c>
      <c r="M1213" s="14">
        <v>4609</v>
      </c>
      <c r="N1213" s="15">
        <v>205.7</v>
      </c>
      <c r="O1213" s="15">
        <v>117.11</v>
      </c>
      <c r="P1213" s="15">
        <v>948071.3</v>
      </c>
      <c r="Q1213" s="15">
        <v>539759.99</v>
      </c>
      <c r="R1213" s="15">
        <v>408311.31</v>
      </c>
      <c r="S1213" s="54"/>
      <c r="T1213" s="54"/>
      <c r="Z1213" s="1"/>
      <c r="AA1213" s="1"/>
      <c r="XFB1213"/>
      <c r="XFC1213"/>
    </row>
    <row r="1214" spans="2:27 16382:16383" ht="21" customHeight="1">
      <c r="B1214" s="1" t="s">
        <v>40</v>
      </c>
      <c r="C1214" s="1" t="s">
        <v>69</v>
      </c>
      <c r="D1214" s="1" t="s">
        <v>16</v>
      </c>
      <c r="E1214" s="1" t="s">
        <v>21</v>
      </c>
      <c r="F1214" s="1" t="s">
        <v>235</v>
      </c>
      <c r="G1214" s="9">
        <v>40524</v>
      </c>
      <c r="H1214" s="2" t="s">
        <v>228</v>
      </c>
      <c r="I1214" s="1">
        <v>2010</v>
      </c>
      <c r="J1214" s="1">
        <v>254037225</v>
      </c>
      <c r="K1214" s="1">
        <f>_xlfn.DAYS(clean_data[[#This Row],[Ship Date]],clean_data[[#This Row],[Order Date]])</f>
        <v>37</v>
      </c>
      <c r="L1214" s="9">
        <v>40561</v>
      </c>
      <c r="M1214" s="4">
        <v>4115</v>
      </c>
      <c r="N1214" s="13">
        <v>255.28</v>
      </c>
      <c r="O1214" s="13">
        <v>159.41999999999999</v>
      </c>
      <c r="P1214" s="13">
        <v>1050477.2</v>
      </c>
      <c r="Q1214" s="13">
        <v>656013.30000000005</v>
      </c>
      <c r="R1214" s="13">
        <v>394463.9</v>
      </c>
      <c r="S1214" s="54"/>
      <c r="T1214" s="54"/>
      <c r="Z1214" s="1"/>
      <c r="AA1214" s="1"/>
      <c r="XFB1214"/>
      <c r="XFC1214"/>
    </row>
    <row r="1215" spans="2:27 16382:16383" ht="21" customHeight="1">
      <c r="B1215" s="10" t="s">
        <v>34</v>
      </c>
      <c r="C1215" s="10" t="s">
        <v>134</v>
      </c>
      <c r="D1215" s="10" t="s">
        <v>45</v>
      </c>
      <c r="E1215" s="10" t="s">
        <v>17</v>
      </c>
      <c r="F1215" s="10" t="s">
        <v>227</v>
      </c>
      <c r="G1215" s="11">
        <v>41729</v>
      </c>
      <c r="H1215" s="12" t="s">
        <v>236</v>
      </c>
      <c r="I1215" s="10">
        <v>2014</v>
      </c>
      <c r="J1215" s="10">
        <v>732554042</v>
      </c>
      <c r="K1215" s="10">
        <f>_xlfn.DAYS(clean_data[[#This Row],[Ship Date]],clean_data[[#This Row],[Order Date]])</f>
        <v>5</v>
      </c>
      <c r="L1215" s="11">
        <v>41734</v>
      </c>
      <c r="M1215" s="14">
        <v>7875</v>
      </c>
      <c r="N1215" s="15">
        <v>437.2</v>
      </c>
      <c r="O1215" s="15">
        <v>263.33</v>
      </c>
      <c r="P1215" s="15">
        <v>3442950</v>
      </c>
      <c r="Q1215" s="15">
        <v>2073723.75</v>
      </c>
      <c r="R1215" s="15">
        <v>1369226.25</v>
      </c>
      <c r="S1215" s="54"/>
      <c r="T1215" s="54"/>
      <c r="Z1215" s="1"/>
      <c r="AA1215" s="1"/>
      <c r="XFB1215"/>
      <c r="XFC1215"/>
    </row>
    <row r="1216" spans="2:27 16382:16383" ht="21" customHeight="1">
      <c r="B1216" s="1" t="s">
        <v>40</v>
      </c>
      <c r="C1216" s="1" t="s">
        <v>165</v>
      </c>
      <c r="D1216" s="1" t="s">
        <v>43</v>
      </c>
      <c r="E1216" s="1" t="s">
        <v>17</v>
      </c>
      <c r="F1216" s="1" t="s">
        <v>227</v>
      </c>
      <c r="G1216" s="9">
        <v>40240</v>
      </c>
      <c r="H1216" s="2" t="s">
        <v>236</v>
      </c>
      <c r="I1216" s="1">
        <v>2010</v>
      </c>
      <c r="J1216" s="1">
        <v>930219113</v>
      </c>
      <c r="K1216" s="1">
        <f>_xlfn.DAYS(clean_data[[#This Row],[Ship Date]],clean_data[[#This Row],[Order Date]])</f>
        <v>7</v>
      </c>
      <c r="L1216" s="9">
        <v>40247</v>
      </c>
      <c r="M1216" s="4">
        <v>1362</v>
      </c>
      <c r="N1216" s="13">
        <v>651.21</v>
      </c>
      <c r="O1216" s="13">
        <v>524.96</v>
      </c>
      <c r="P1216" s="13">
        <v>886948.02</v>
      </c>
      <c r="Q1216" s="13">
        <v>714995.52</v>
      </c>
      <c r="R1216" s="13">
        <v>171952.5</v>
      </c>
      <c r="S1216" s="54"/>
      <c r="T1216" s="54"/>
      <c r="Z1216" s="1"/>
      <c r="AA1216" s="1"/>
      <c r="XFB1216"/>
      <c r="XFC1216"/>
    </row>
    <row r="1217" spans="2:27 16382:16383" ht="21" customHeight="1">
      <c r="B1217" s="10" t="s">
        <v>40</v>
      </c>
      <c r="C1217" s="10" t="s">
        <v>213</v>
      </c>
      <c r="D1217" s="10" t="s">
        <v>25</v>
      </c>
      <c r="E1217" s="10" t="s">
        <v>17</v>
      </c>
      <c r="F1217" s="10" t="s">
        <v>235</v>
      </c>
      <c r="G1217" s="11">
        <v>40179</v>
      </c>
      <c r="H1217" s="12" t="s">
        <v>240</v>
      </c>
      <c r="I1217" s="10">
        <v>2010</v>
      </c>
      <c r="J1217" s="10">
        <v>872081267</v>
      </c>
      <c r="K1217" s="10">
        <f>_xlfn.DAYS(clean_data[[#This Row],[Ship Date]],clean_data[[#This Row],[Order Date]])</f>
        <v>11</v>
      </c>
      <c r="L1217" s="11">
        <v>40190</v>
      </c>
      <c r="M1217" s="14">
        <v>7081</v>
      </c>
      <c r="N1217" s="15">
        <v>47.45</v>
      </c>
      <c r="O1217" s="15">
        <v>31.79</v>
      </c>
      <c r="P1217" s="15">
        <v>335993.45</v>
      </c>
      <c r="Q1217" s="15">
        <v>225104.99</v>
      </c>
      <c r="R1217" s="15">
        <v>110888.46</v>
      </c>
      <c r="S1217" s="54"/>
      <c r="T1217" s="54"/>
      <c r="Z1217" s="1"/>
      <c r="AA1217" s="1"/>
      <c r="XFB1217"/>
      <c r="XFC1217"/>
    </row>
    <row r="1218" spans="2:27 16382:16383" ht="21" customHeight="1">
      <c r="B1218" s="1" t="s">
        <v>31</v>
      </c>
      <c r="C1218" s="1" t="s">
        <v>96</v>
      </c>
      <c r="D1218" s="1" t="s">
        <v>43</v>
      </c>
      <c r="E1218" s="1" t="s">
        <v>21</v>
      </c>
      <c r="F1218" s="1" t="s">
        <v>235</v>
      </c>
      <c r="G1218" s="9">
        <v>40528</v>
      </c>
      <c r="H1218" s="2" t="s">
        <v>228</v>
      </c>
      <c r="I1218" s="1">
        <v>2010</v>
      </c>
      <c r="J1218" s="1">
        <v>203501832</v>
      </c>
      <c r="K1218" s="1">
        <f>_xlfn.DAYS(clean_data[[#This Row],[Ship Date]],clean_data[[#This Row],[Order Date]])</f>
        <v>2</v>
      </c>
      <c r="L1218" s="9">
        <v>40530</v>
      </c>
      <c r="M1218" s="4">
        <v>9569</v>
      </c>
      <c r="N1218" s="13">
        <v>651.21</v>
      </c>
      <c r="O1218" s="13">
        <v>524.96</v>
      </c>
      <c r="P1218" s="13">
        <v>6231428.4900000002</v>
      </c>
      <c r="Q1218" s="13">
        <v>5023342.24</v>
      </c>
      <c r="R1218" s="13">
        <v>1208086.25</v>
      </c>
      <c r="S1218" s="54"/>
      <c r="T1218" s="54"/>
      <c r="Z1218" s="1"/>
      <c r="AA1218" s="1"/>
      <c r="XFB1218"/>
      <c r="XFC1218"/>
    </row>
    <row r="1219" spans="2:27 16382:16383" ht="21" customHeight="1">
      <c r="B1219" s="10" t="s">
        <v>40</v>
      </c>
      <c r="C1219" s="10" t="s">
        <v>205</v>
      </c>
      <c r="D1219" s="10" t="s">
        <v>36</v>
      </c>
      <c r="E1219" s="10" t="s">
        <v>17</v>
      </c>
      <c r="F1219" s="10" t="s">
        <v>232</v>
      </c>
      <c r="G1219" s="11">
        <v>42038</v>
      </c>
      <c r="H1219" s="12" t="s">
        <v>242</v>
      </c>
      <c r="I1219" s="10">
        <v>2015</v>
      </c>
      <c r="J1219" s="10">
        <v>440154635</v>
      </c>
      <c r="K1219" s="10">
        <f>_xlfn.DAYS(clean_data[[#This Row],[Ship Date]],clean_data[[#This Row],[Order Date]])</f>
        <v>3</v>
      </c>
      <c r="L1219" s="11">
        <v>42041</v>
      </c>
      <c r="M1219" s="14">
        <v>393</v>
      </c>
      <c r="N1219" s="15">
        <v>109.28</v>
      </c>
      <c r="O1219" s="15">
        <v>35.840000000000003</v>
      </c>
      <c r="P1219" s="15">
        <v>42947.040000000001</v>
      </c>
      <c r="Q1219" s="15">
        <v>14085.12</v>
      </c>
      <c r="R1219" s="15">
        <v>28861.919999999998</v>
      </c>
      <c r="S1219" s="54"/>
      <c r="T1219" s="54"/>
      <c r="Z1219" s="1"/>
      <c r="AA1219" s="1"/>
      <c r="XFB1219"/>
      <c r="XFC1219"/>
    </row>
    <row r="1220" spans="2:27 16382:16383" ht="21" customHeight="1">
      <c r="B1220" s="1" t="s">
        <v>40</v>
      </c>
      <c r="C1220" s="1" t="s">
        <v>153</v>
      </c>
      <c r="D1220" s="1" t="s">
        <v>33</v>
      </c>
      <c r="E1220" s="1" t="s">
        <v>17</v>
      </c>
      <c r="F1220" s="1" t="s">
        <v>227</v>
      </c>
      <c r="G1220" s="9">
        <v>40319</v>
      </c>
      <c r="H1220" s="2" t="s">
        <v>233</v>
      </c>
      <c r="I1220" s="1">
        <v>2010</v>
      </c>
      <c r="J1220" s="1">
        <v>918026006</v>
      </c>
      <c r="K1220" s="1">
        <f>_xlfn.DAYS(clean_data[[#This Row],[Ship Date]],clean_data[[#This Row],[Order Date]])</f>
        <v>49</v>
      </c>
      <c r="L1220" s="9">
        <v>40368</v>
      </c>
      <c r="M1220" s="4">
        <v>3151</v>
      </c>
      <c r="N1220" s="13">
        <v>81.73</v>
      </c>
      <c r="O1220" s="13">
        <v>56.67</v>
      </c>
      <c r="P1220" s="13">
        <v>257531.23</v>
      </c>
      <c r="Q1220" s="13">
        <v>178567.17</v>
      </c>
      <c r="R1220" s="13">
        <v>78964.06</v>
      </c>
      <c r="S1220" s="54"/>
      <c r="T1220" s="54"/>
      <c r="Z1220" s="1"/>
      <c r="AA1220" s="1"/>
      <c r="XFB1220"/>
      <c r="XFC1220"/>
    </row>
    <row r="1221" spans="2:27 16382:16383" ht="21" customHeight="1">
      <c r="B1221" s="10" t="s">
        <v>23</v>
      </c>
      <c r="C1221" s="10" t="s">
        <v>208</v>
      </c>
      <c r="D1221" s="10" t="s">
        <v>79</v>
      </c>
      <c r="E1221" s="10" t="s">
        <v>21</v>
      </c>
      <c r="F1221" s="10" t="s">
        <v>235</v>
      </c>
      <c r="G1221" s="11">
        <v>41050</v>
      </c>
      <c r="H1221" s="12" t="s">
        <v>233</v>
      </c>
      <c r="I1221" s="10">
        <v>2012</v>
      </c>
      <c r="J1221" s="10">
        <v>143414771</v>
      </c>
      <c r="K1221" s="10">
        <f>_xlfn.DAYS(clean_data[[#This Row],[Ship Date]],clean_data[[#This Row],[Order Date]])</f>
        <v>13</v>
      </c>
      <c r="L1221" s="11">
        <v>41063</v>
      </c>
      <c r="M1221" s="14">
        <v>8473</v>
      </c>
      <c r="N1221" s="15">
        <v>668.27</v>
      </c>
      <c r="O1221" s="15">
        <v>502.54</v>
      </c>
      <c r="P1221" s="15">
        <v>5662251.71</v>
      </c>
      <c r="Q1221" s="15">
        <v>4258021.42</v>
      </c>
      <c r="R1221" s="15">
        <v>1404230.29</v>
      </c>
      <c r="S1221" s="54"/>
      <c r="T1221" s="54"/>
      <c r="Z1221" s="1"/>
      <c r="AA1221" s="1"/>
      <c r="XFB1221"/>
      <c r="XFC1221"/>
    </row>
    <row r="1222" spans="2:27 16382:16383" ht="21" customHeight="1">
      <c r="B1222" s="1" t="s">
        <v>26</v>
      </c>
      <c r="C1222" s="1" t="s">
        <v>81</v>
      </c>
      <c r="D1222" s="1" t="s">
        <v>71</v>
      </c>
      <c r="E1222" s="1" t="s">
        <v>21</v>
      </c>
      <c r="F1222" s="1" t="s">
        <v>227</v>
      </c>
      <c r="G1222" s="9">
        <v>42001</v>
      </c>
      <c r="H1222" s="2" t="s">
        <v>228</v>
      </c>
      <c r="I1222" s="1">
        <v>2014</v>
      </c>
      <c r="J1222" s="1">
        <v>742932260</v>
      </c>
      <c r="K1222" s="1">
        <f>_xlfn.DAYS(clean_data[[#This Row],[Ship Date]],clean_data[[#This Row],[Order Date]])</f>
        <v>33</v>
      </c>
      <c r="L1222" s="9">
        <v>42034</v>
      </c>
      <c r="M1222" s="4">
        <v>9020</v>
      </c>
      <c r="N1222" s="13">
        <v>154.06</v>
      </c>
      <c r="O1222" s="13">
        <v>90.93</v>
      </c>
      <c r="P1222" s="13">
        <v>1389621.2</v>
      </c>
      <c r="Q1222" s="13">
        <v>820188.6</v>
      </c>
      <c r="R1222" s="13">
        <v>569432.6</v>
      </c>
      <c r="S1222" s="54"/>
      <c r="T1222" s="54"/>
      <c r="Z1222" s="1"/>
      <c r="AA1222" s="1"/>
      <c r="XFB1222"/>
      <c r="XFC1222"/>
    </row>
    <row r="1223" spans="2:27 16382:16383" ht="21" customHeight="1">
      <c r="B1223" s="10" t="s">
        <v>14</v>
      </c>
      <c r="C1223" s="10" t="s">
        <v>115</v>
      </c>
      <c r="D1223" s="10" t="s">
        <v>71</v>
      </c>
      <c r="E1223" s="10" t="s">
        <v>21</v>
      </c>
      <c r="F1223" s="10" t="s">
        <v>232</v>
      </c>
      <c r="G1223" s="11">
        <v>42714</v>
      </c>
      <c r="H1223" s="12" t="s">
        <v>228</v>
      </c>
      <c r="I1223" s="10">
        <v>2016</v>
      </c>
      <c r="J1223" s="10">
        <v>913502299</v>
      </c>
      <c r="K1223" s="10">
        <f>_xlfn.DAYS(clean_data[[#This Row],[Ship Date]],clean_data[[#This Row],[Order Date]])</f>
        <v>35</v>
      </c>
      <c r="L1223" s="11">
        <v>42749</v>
      </c>
      <c r="M1223" s="14">
        <v>4485</v>
      </c>
      <c r="N1223" s="15">
        <v>154.06</v>
      </c>
      <c r="O1223" s="15">
        <v>90.93</v>
      </c>
      <c r="P1223" s="15">
        <v>690959.1</v>
      </c>
      <c r="Q1223" s="15">
        <v>407821.05</v>
      </c>
      <c r="R1223" s="15">
        <v>283138.05</v>
      </c>
      <c r="S1223" s="54"/>
      <c r="T1223" s="54"/>
      <c r="Z1223" s="1"/>
      <c r="AA1223" s="1"/>
      <c r="XFB1223"/>
      <c r="XFC1223"/>
    </row>
    <row r="1224" spans="2:27 16382:16383" ht="21" customHeight="1">
      <c r="B1224" s="1" t="s">
        <v>23</v>
      </c>
      <c r="C1224" s="1" t="s">
        <v>110</v>
      </c>
      <c r="D1224" s="1" t="s">
        <v>20</v>
      </c>
      <c r="E1224" s="1" t="s">
        <v>21</v>
      </c>
      <c r="F1224" s="1" t="s">
        <v>229</v>
      </c>
      <c r="G1224" s="9">
        <v>40355</v>
      </c>
      <c r="H1224" s="2" t="s">
        <v>241</v>
      </c>
      <c r="I1224" s="1">
        <v>2010</v>
      </c>
      <c r="J1224" s="1">
        <v>272361218</v>
      </c>
      <c r="K1224" s="1">
        <f>_xlfn.DAYS(clean_data[[#This Row],[Ship Date]],clean_data[[#This Row],[Order Date]])</f>
        <v>7</v>
      </c>
      <c r="L1224" s="9">
        <v>40362</v>
      </c>
      <c r="M1224" s="4">
        <v>6592</v>
      </c>
      <c r="N1224" s="13">
        <v>152.58000000000001</v>
      </c>
      <c r="O1224" s="13">
        <v>97.44</v>
      </c>
      <c r="P1224" s="13">
        <v>1005807.36</v>
      </c>
      <c r="Q1224" s="13">
        <v>642324.47999999998</v>
      </c>
      <c r="R1224" s="13">
        <v>363482.88</v>
      </c>
      <c r="S1224" s="54"/>
      <c r="T1224" s="54"/>
      <c r="Z1224" s="1"/>
      <c r="AA1224" s="1"/>
      <c r="XFB1224"/>
      <c r="XFC1224"/>
    </row>
    <row r="1225" spans="2:27 16382:16383" ht="21" customHeight="1">
      <c r="B1225" s="10" t="s">
        <v>14</v>
      </c>
      <c r="C1225" s="10" t="s">
        <v>47</v>
      </c>
      <c r="D1225" s="10" t="s">
        <v>71</v>
      </c>
      <c r="E1225" s="10" t="s">
        <v>21</v>
      </c>
      <c r="F1225" s="10" t="s">
        <v>229</v>
      </c>
      <c r="G1225" s="11">
        <v>42159</v>
      </c>
      <c r="H1225" s="12" t="s">
        <v>241</v>
      </c>
      <c r="I1225" s="10">
        <v>2015</v>
      </c>
      <c r="J1225" s="10">
        <v>307057845</v>
      </c>
      <c r="K1225" s="10">
        <f>_xlfn.DAYS(clean_data[[#This Row],[Ship Date]],clean_data[[#This Row],[Order Date]])</f>
        <v>28</v>
      </c>
      <c r="L1225" s="11">
        <v>42187</v>
      </c>
      <c r="M1225" s="14">
        <v>4095</v>
      </c>
      <c r="N1225" s="15">
        <v>154.06</v>
      </c>
      <c r="O1225" s="15">
        <v>90.93</v>
      </c>
      <c r="P1225" s="15">
        <v>630875.69999999995</v>
      </c>
      <c r="Q1225" s="15">
        <v>372358.35</v>
      </c>
      <c r="R1225" s="15">
        <v>258517.35</v>
      </c>
      <c r="S1225" s="54"/>
      <c r="T1225" s="54"/>
      <c r="Z1225" s="1"/>
      <c r="AA1225" s="1"/>
      <c r="XFB1225"/>
      <c r="XFC1225"/>
    </row>
    <row r="1226" spans="2:27 16382:16383" ht="21" customHeight="1">
      <c r="B1226" s="1" t="s">
        <v>26</v>
      </c>
      <c r="C1226" s="1" t="s">
        <v>160</v>
      </c>
      <c r="D1226" s="1" t="s">
        <v>25</v>
      </c>
      <c r="E1226" s="1" t="s">
        <v>17</v>
      </c>
      <c r="F1226" s="1" t="s">
        <v>229</v>
      </c>
      <c r="G1226" s="9">
        <v>41919</v>
      </c>
      <c r="H1226" s="2" t="s">
        <v>237</v>
      </c>
      <c r="I1226" s="1">
        <v>2014</v>
      </c>
      <c r="J1226" s="1">
        <v>325453507</v>
      </c>
      <c r="K1226" s="1">
        <f>_xlfn.DAYS(clean_data[[#This Row],[Ship Date]],clean_data[[#This Row],[Order Date]])</f>
        <v>36</v>
      </c>
      <c r="L1226" s="9">
        <v>41955</v>
      </c>
      <c r="M1226" s="4">
        <v>7780</v>
      </c>
      <c r="N1226" s="13">
        <v>47.45</v>
      </c>
      <c r="O1226" s="13">
        <v>31.79</v>
      </c>
      <c r="P1226" s="13">
        <v>369161</v>
      </c>
      <c r="Q1226" s="13">
        <v>247326.2</v>
      </c>
      <c r="R1226" s="13">
        <v>121834.8</v>
      </c>
      <c r="S1226" s="54"/>
      <c r="T1226" s="54"/>
      <c r="Z1226" s="1"/>
      <c r="AA1226" s="1"/>
      <c r="XFB1226"/>
      <c r="XFC1226"/>
    </row>
    <row r="1227" spans="2:27 16382:16383" ht="21" customHeight="1">
      <c r="B1227" s="10" t="s">
        <v>40</v>
      </c>
      <c r="C1227" s="10" t="s">
        <v>117</v>
      </c>
      <c r="D1227" s="10" t="s">
        <v>16</v>
      </c>
      <c r="E1227" s="10" t="s">
        <v>17</v>
      </c>
      <c r="F1227" s="10" t="s">
        <v>232</v>
      </c>
      <c r="G1227" s="11">
        <v>40734</v>
      </c>
      <c r="H1227" s="12" t="s">
        <v>230</v>
      </c>
      <c r="I1227" s="10">
        <v>2011</v>
      </c>
      <c r="J1227" s="10">
        <v>605722033</v>
      </c>
      <c r="K1227" s="10">
        <f>_xlfn.DAYS(clean_data[[#This Row],[Ship Date]],clean_data[[#This Row],[Order Date]])</f>
        <v>10</v>
      </c>
      <c r="L1227" s="11">
        <v>40744</v>
      </c>
      <c r="M1227" s="14">
        <v>5465</v>
      </c>
      <c r="N1227" s="15">
        <v>255.28</v>
      </c>
      <c r="O1227" s="15">
        <v>159.41999999999999</v>
      </c>
      <c r="P1227" s="15">
        <v>1395105.2</v>
      </c>
      <c r="Q1227" s="15">
        <v>871230.3</v>
      </c>
      <c r="R1227" s="15">
        <v>523874.9</v>
      </c>
      <c r="S1227" s="54"/>
      <c r="T1227" s="54"/>
      <c r="Z1227" s="1"/>
      <c r="AA1227" s="1"/>
      <c r="XFB1227"/>
      <c r="XFC1227"/>
    </row>
    <row r="1228" spans="2:27 16382:16383" ht="21" customHeight="1">
      <c r="B1228" s="1" t="s">
        <v>23</v>
      </c>
      <c r="C1228" s="1" t="s">
        <v>155</v>
      </c>
      <c r="D1228" s="1" t="s">
        <v>71</v>
      </c>
      <c r="E1228" s="1" t="s">
        <v>17</v>
      </c>
      <c r="F1228" s="1" t="s">
        <v>227</v>
      </c>
      <c r="G1228" s="9">
        <v>42856</v>
      </c>
      <c r="H1228" s="2" t="s">
        <v>233</v>
      </c>
      <c r="I1228" s="1">
        <v>2017</v>
      </c>
      <c r="J1228" s="1">
        <v>146349751</v>
      </c>
      <c r="K1228" s="1">
        <f>_xlfn.DAYS(clean_data[[#This Row],[Ship Date]],clean_data[[#This Row],[Order Date]])</f>
        <v>43</v>
      </c>
      <c r="L1228" s="9">
        <v>42899</v>
      </c>
      <c r="M1228" s="4">
        <v>6999</v>
      </c>
      <c r="N1228" s="13">
        <v>154.06</v>
      </c>
      <c r="O1228" s="13">
        <v>90.93</v>
      </c>
      <c r="P1228" s="13">
        <v>1078265.94</v>
      </c>
      <c r="Q1228" s="13">
        <v>636419.06999999995</v>
      </c>
      <c r="R1228" s="13">
        <v>441846.87</v>
      </c>
      <c r="S1228" s="54"/>
      <c r="T1228" s="54"/>
      <c r="Z1228" s="1"/>
      <c r="AA1228" s="1"/>
      <c r="XFB1228"/>
      <c r="XFC1228"/>
    </row>
    <row r="1229" spans="2:27 16382:16383" ht="21" customHeight="1">
      <c r="B1229" s="10" t="s">
        <v>26</v>
      </c>
      <c r="C1229" s="10" t="s">
        <v>46</v>
      </c>
      <c r="D1229" s="10" t="s">
        <v>59</v>
      </c>
      <c r="E1229" s="10" t="s">
        <v>17</v>
      </c>
      <c r="F1229" s="10" t="s">
        <v>229</v>
      </c>
      <c r="G1229" s="11">
        <v>40481</v>
      </c>
      <c r="H1229" s="12" t="s">
        <v>237</v>
      </c>
      <c r="I1229" s="10">
        <v>2010</v>
      </c>
      <c r="J1229" s="10">
        <v>716135489</v>
      </c>
      <c r="K1229" s="10">
        <f>_xlfn.DAYS(clean_data[[#This Row],[Ship Date]],clean_data[[#This Row],[Order Date]])</f>
        <v>14</v>
      </c>
      <c r="L1229" s="11">
        <v>40495</v>
      </c>
      <c r="M1229" s="14">
        <v>9260</v>
      </c>
      <c r="N1229" s="15">
        <v>9.33</v>
      </c>
      <c r="O1229" s="15">
        <v>6.92</v>
      </c>
      <c r="P1229" s="15">
        <v>86395.8</v>
      </c>
      <c r="Q1229" s="15">
        <v>64079.199999999997</v>
      </c>
      <c r="R1229" s="15">
        <v>22316.6</v>
      </c>
      <c r="S1229" s="54"/>
      <c r="T1229" s="54"/>
      <c r="Z1229" s="1"/>
      <c r="AA1229" s="1"/>
      <c r="XFB1229"/>
      <c r="XFC1229"/>
    </row>
    <row r="1230" spans="2:27 16382:16383" ht="21" customHeight="1">
      <c r="B1230" s="1" t="s">
        <v>23</v>
      </c>
      <c r="C1230" s="1" t="s">
        <v>218</v>
      </c>
      <c r="D1230" s="1" t="s">
        <v>50</v>
      </c>
      <c r="E1230" s="1" t="s">
        <v>21</v>
      </c>
      <c r="F1230" s="1" t="s">
        <v>229</v>
      </c>
      <c r="G1230" s="9">
        <v>42788</v>
      </c>
      <c r="H1230" s="2" t="s">
        <v>242</v>
      </c>
      <c r="I1230" s="1">
        <v>2017</v>
      </c>
      <c r="J1230" s="1">
        <v>104190576</v>
      </c>
      <c r="K1230" s="1">
        <f>_xlfn.DAYS(clean_data[[#This Row],[Ship Date]],clean_data[[#This Row],[Order Date]])</f>
        <v>18</v>
      </c>
      <c r="L1230" s="9">
        <v>42806</v>
      </c>
      <c r="M1230" s="4">
        <v>1162</v>
      </c>
      <c r="N1230" s="13">
        <v>421.89</v>
      </c>
      <c r="O1230" s="13">
        <v>364.69</v>
      </c>
      <c r="P1230" s="13">
        <v>490236.18</v>
      </c>
      <c r="Q1230" s="13">
        <v>423769.78</v>
      </c>
      <c r="R1230" s="13">
        <v>66466.399999999994</v>
      </c>
      <c r="S1230" s="54"/>
      <c r="T1230" s="54"/>
      <c r="Z1230" s="1"/>
      <c r="AA1230" s="1"/>
      <c r="XFB1230"/>
      <c r="XFC1230"/>
    </row>
    <row r="1231" spans="2:27 16382:16383" ht="21" customHeight="1">
      <c r="B1231" s="10" t="s">
        <v>26</v>
      </c>
      <c r="C1231" s="10" t="s">
        <v>75</v>
      </c>
      <c r="D1231" s="10" t="s">
        <v>16</v>
      </c>
      <c r="E1231" s="10" t="s">
        <v>21</v>
      </c>
      <c r="F1231" s="10" t="s">
        <v>227</v>
      </c>
      <c r="G1231" s="11">
        <v>41368</v>
      </c>
      <c r="H1231" s="12" t="s">
        <v>239</v>
      </c>
      <c r="I1231" s="10">
        <v>2013</v>
      </c>
      <c r="J1231" s="10">
        <v>669938838</v>
      </c>
      <c r="K1231" s="10">
        <f>_xlfn.DAYS(clean_data[[#This Row],[Ship Date]],clean_data[[#This Row],[Order Date]])</f>
        <v>36</v>
      </c>
      <c r="L1231" s="11">
        <v>41404</v>
      </c>
      <c r="M1231" s="14">
        <v>8645</v>
      </c>
      <c r="N1231" s="15">
        <v>255.28</v>
      </c>
      <c r="O1231" s="15">
        <v>159.41999999999999</v>
      </c>
      <c r="P1231" s="15">
        <v>2206895.6</v>
      </c>
      <c r="Q1231" s="15">
        <v>1378185.9</v>
      </c>
      <c r="R1231" s="15">
        <v>828709.7</v>
      </c>
      <c r="S1231" s="54"/>
      <c r="T1231" s="54"/>
      <c r="Z1231" s="1"/>
      <c r="AA1231" s="1"/>
      <c r="XFB1231"/>
      <c r="XFC1231"/>
    </row>
    <row r="1232" spans="2:27 16382:16383" ht="21" customHeight="1">
      <c r="B1232" s="1" t="s">
        <v>34</v>
      </c>
      <c r="C1232" s="1" t="s">
        <v>84</v>
      </c>
      <c r="D1232" s="1" t="s">
        <v>43</v>
      </c>
      <c r="E1232" s="1" t="s">
        <v>21</v>
      </c>
      <c r="F1232" s="1" t="s">
        <v>232</v>
      </c>
      <c r="G1232" s="9">
        <v>42030</v>
      </c>
      <c r="H1232" s="2" t="s">
        <v>240</v>
      </c>
      <c r="I1232" s="1">
        <v>2015</v>
      </c>
      <c r="J1232" s="1">
        <v>793116605</v>
      </c>
      <c r="K1232" s="1">
        <f>_xlfn.DAYS(clean_data[[#This Row],[Ship Date]],clean_data[[#This Row],[Order Date]])</f>
        <v>12</v>
      </c>
      <c r="L1232" s="9">
        <v>42042</v>
      </c>
      <c r="M1232" s="4">
        <v>9683</v>
      </c>
      <c r="N1232" s="13">
        <v>651.21</v>
      </c>
      <c r="O1232" s="13">
        <v>524.96</v>
      </c>
      <c r="P1232" s="13">
        <v>6305666.4299999997</v>
      </c>
      <c r="Q1232" s="13">
        <v>5083187.68</v>
      </c>
      <c r="R1232" s="13">
        <v>1222478.75</v>
      </c>
      <c r="S1232" s="54"/>
      <c r="T1232" s="54"/>
      <c r="Z1232" s="1"/>
      <c r="AA1232" s="1"/>
      <c r="XFB1232"/>
      <c r="XFC1232"/>
    </row>
    <row r="1233" spans="2:27 16382:16383" ht="21" customHeight="1">
      <c r="B1233" s="10" t="s">
        <v>26</v>
      </c>
      <c r="C1233" s="10" t="s">
        <v>75</v>
      </c>
      <c r="D1233" s="10" t="s">
        <v>79</v>
      </c>
      <c r="E1233" s="10" t="s">
        <v>21</v>
      </c>
      <c r="F1233" s="10" t="s">
        <v>227</v>
      </c>
      <c r="G1233" s="11">
        <v>41289</v>
      </c>
      <c r="H1233" s="12" t="s">
        <v>240</v>
      </c>
      <c r="I1233" s="10">
        <v>2013</v>
      </c>
      <c r="J1233" s="10">
        <v>723772704</v>
      </c>
      <c r="K1233" s="10">
        <f>_xlfn.DAYS(clean_data[[#This Row],[Ship Date]],clean_data[[#This Row],[Order Date]])</f>
        <v>31</v>
      </c>
      <c r="L1233" s="11">
        <v>41320</v>
      </c>
      <c r="M1233" s="14">
        <v>9282</v>
      </c>
      <c r="N1233" s="15">
        <v>668.27</v>
      </c>
      <c r="O1233" s="15">
        <v>502.54</v>
      </c>
      <c r="P1233" s="15">
        <v>6202882.1399999997</v>
      </c>
      <c r="Q1233" s="15">
        <v>4664576.28</v>
      </c>
      <c r="R1233" s="15">
        <v>1538305.86</v>
      </c>
      <c r="S1233" s="54"/>
      <c r="T1233" s="54"/>
      <c r="Z1233" s="1"/>
      <c r="AA1233" s="1"/>
      <c r="XFB1233"/>
      <c r="XFC1233"/>
    </row>
    <row r="1234" spans="2:27 16382:16383" ht="21" customHeight="1">
      <c r="B1234" s="1" t="s">
        <v>23</v>
      </c>
      <c r="C1234" s="1" t="s">
        <v>112</v>
      </c>
      <c r="D1234" s="1" t="s">
        <v>28</v>
      </c>
      <c r="E1234" s="1" t="s">
        <v>17</v>
      </c>
      <c r="F1234" s="1" t="s">
        <v>229</v>
      </c>
      <c r="G1234" s="9">
        <v>41584</v>
      </c>
      <c r="H1234" s="2" t="s">
        <v>234</v>
      </c>
      <c r="I1234" s="1">
        <v>2013</v>
      </c>
      <c r="J1234" s="1">
        <v>332268464</v>
      </c>
      <c r="K1234" s="1">
        <f>_xlfn.DAYS(clean_data[[#This Row],[Ship Date]],clean_data[[#This Row],[Order Date]])</f>
        <v>38</v>
      </c>
      <c r="L1234" s="9">
        <v>41622</v>
      </c>
      <c r="M1234" s="4">
        <v>4477</v>
      </c>
      <c r="N1234" s="13">
        <v>205.7</v>
      </c>
      <c r="O1234" s="13">
        <v>117.11</v>
      </c>
      <c r="P1234" s="13">
        <v>920918.9</v>
      </c>
      <c r="Q1234" s="13">
        <v>524301.47</v>
      </c>
      <c r="R1234" s="13">
        <v>396617.43</v>
      </c>
      <c r="S1234" s="54"/>
      <c r="T1234" s="54"/>
      <c r="Z1234" s="1"/>
      <c r="AA1234" s="1"/>
      <c r="XFB1234"/>
      <c r="XFC1234"/>
    </row>
    <row r="1235" spans="2:27 16382:16383" ht="21" customHeight="1">
      <c r="B1235" s="10" t="s">
        <v>23</v>
      </c>
      <c r="C1235" s="10" t="s">
        <v>171</v>
      </c>
      <c r="D1235" s="10" t="s">
        <v>50</v>
      </c>
      <c r="E1235" s="10" t="s">
        <v>17</v>
      </c>
      <c r="F1235" s="10" t="s">
        <v>227</v>
      </c>
      <c r="G1235" s="11">
        <v>41593</v>
      </c>
      <c r="H1235" s="12" t="s">
        <v>234</v>
      </c>
      <c r="I1235" s="10">
        <v>2013</v>
      </c>
      <c r="J1235" s="10">
        <v>459277713</v>
      </c>
      <c r="K1235" s="10">
        <f>_xlfn.DAYS(clean_data[[#This Row],[Ship Date]],clean_data[[#This Row],[Order Date]])</f>
        <v>19</v>
      </c>
      <c r="L1235" s="11">
        <v>41612</v>
      </c>
      <c r="M1235" s="14">
        <v>9336</v>
      </c>
      <c r="N1235" s="15">
        <v>421.89</v>
      </c>
      <c r="O1235" s="15">
        <v>364.69</v>
      </c>
      <c r="P1235" s="15">
        <v>3938765.04</v>
      </c>
      <c r="Q1235" s="15">
        <v>3404745.84</v>
      </c>
      <c r="R1235" s="15">
        <v>534019.19999999995</v>
      </c>
      <c r="S1235" s="54"/>
      <c r="T1235" s="54"/>
      <c r="Z1235" s="1"/>
      <c r="AA1235" s="1"/>
      <c r="XFB1235"/>
      <c r="XFC1235"/>
    </row>
    <row r="1236" spans="2:27 16382:16383" ht="21" customHeight="1">
      <c r="B1236" s="1" t="s">
        <v>23</v>
      </c>
      <c r="C1236" s="1" t="s">
        <v>217</v>
      </c>
      <c r="D1236" s="1" t="s">
        <v>59</v>
      </c>
      <c r="E1236" s="1" t="s">
        <v>21</v>
      </c>
      <c r="F1236" s="1" t="s">
        <v>232</v>
      </c>
      <c r="G1236" s="9">
        <v>40383</v>
      </c>
      <c r="H1236" s="2" t="s">
        <v>230</v>
      </c>
      <c r="I1236" s="1">
        <v>2010</v>
      </c>
      <c r="J1236" s="1">
        <v>665786778</v>
      </c>
      <c r="K1236" s="1">
        <f>_xlfn.DAYS(clean_data[[#This Row],[Ship Date]],clean_data[[#This Row],[Order Date]])</f>
        <v>22</v>
      </c>
      <c r="L1236" s="9">
        <v>40405</v>
      </c>
      <c r="M1236" s="4">
        <v>9958</v>
      </c>
      <c r="N1236" s="13">
        <v>9.33</v>
      </c>
      <c r="O1236" s="13">
        <v>6.92</v>
      </c>
      <c r="P1236" s="13">
        <v>92908.14</v>
      </c>
      <c r="Q1236" s="13">
        <v>68909.36</v>
      </c>
      <c r="R1236" s="13">
        <v>23998.78</v>
      </c>
      <c r="S1236" s="54"/>
      <c r="T1236" s="54"/>
      <c r="Z1236" s="1"/>
      <c r="AA1236" s="1"/>
      <c r="XFB1236"/>
      <c r="XFC1236"/>
    </row>
    <row r="1237" spans="2:27 16382:16383" ht="21" customHeight="1">
      <c r="B1237" s="10" t="s">
        <v>26</v>
      </c>
      <c r="C1237" s="10" t="s">
        <v>176</v>
      </c>
      <c r="D1237" s="10" t="s">
        <v>79</v>
      </c>
      <c r="E1237" s="10" t="s">
        <v>17</v>
      </c>
      <c r="F1237" s="10" t="s">
        <v>227</v>
      </c>
      <c r="G1237" s="11">
        <v>41557</v>
      </c>
      <c r="H1237" s="12" t="s">
        <v>237</v>
      </c>
      <c r="I1237" s="10">
        <v>2013</v>
      </c>
      <c r="J1237" s="10">
        <v>583094489</v>
      </c>
      <c r="K1237" s="10">
        <f>_xlfn.DAYS(clean_data[[#This Row],[Ship Date]],clean_data[[#This Row],[Order Date]])</f>
        <v>34</v>
      </c>
      <c r="L1237" s="11">
        <v>41591</v>
      </c>
      <c r="M1237" s="14">
        <v>9472</v>
      </c>
      <c r="N1237" s="15">
        <v>668.27</v>
      </c>
      <c r="O1237" s="15">
        <v>502.54</v>
      </c>
      <c r="P1237" s="15">
        <v>6329853.4400000004</v>
      </c>
      <c r="Q1237" s="15">
        <v>4760058.88</v>
      </c>
      <c r="R1237" s="15">
        <v>1569794.56</v>
      </c>
      <c r="S1237" s="54"/>
      <c r="T1237" s="54"/>
      <c r="Z1237" s="1"/>
      <c r="AA1237" s="1"/>
      <c r="XFB1237"/>
      <c r="XFC1237"/>
    </row>
    <row r="1238" spans="2:27 16382:16383" ht="21" customHeight="1">
      <c r="B1238" s="1" t="s">
        <v>40</v>
      </c>
      <c r="C1238" s="1" t="s">
        <v>200</v>
      </c>
      <c r="D1238" s="1" t="s">
        <v>28</v>
      </c>
      <c r="E1238" s="1" t="s">
        <v>21</v>
      </c>
      <c r="F1238" s="1" t="s">
        <v>227</v>
      </c>
      <c r="G1238" s="9">
        <v>40813</v>
      </c>
      <c r="H1238" s="2" t="s">
        <v>231</v>
      </c>
      <c r="I1238" s="1">
        <v>2011</v>
      </c>
      <c r="J1238" s="1">
        <v>362812173</v>
      </c>
      <c r="K1238" s="1">
        <f>_xlfn.DAYS(clean_data[[#This Row],[Ship Date]],clean_data[[#This Row],[Order Date]])</f>
        <v>3</v>
      </c>
      <c r="L1238" s="9">
        <v>40816</v>
      </c>
      <c r="M1238" s="4">
        <v>3039</v>
      </c>
      <c r="N1238" s="13">
        <v>205.7</v>
      </c>
      <c r="O1238" s="13">
        <v>117.11</v>
      </c>
      <c r="P1238" s="13">
        <v>625122.30000000005</v>
      </c>
      <c r="Q1238" s="13">
        <v>355897.29</v>
      </c>
      <c r="R1238" s="13">
        <v>269225.01</v>
      </c>
      <c r="S1238" s="54"/>
      <c r="T1238" s="54"/>
      <c r="Z1238" s="1"/>
      <c r="AA1238" s="1"/>
      <c r="XFB1238"/>
      <c r="XFC1238"/>
    </row>
    <row r="1239" spans="2:27 16382:16383" ht="21" customHeight="1">
      <c r="B1239" s="10" t="s">
        <v>14</v>
      </c>
      <c r="C1239" s="10" t="s">
        <v>108</v>
      </c>
      <c r="D1239" s="10" t="s">
        <v>20</v>
      </c>
      <c r="E1239" s="10" t="s">
        <v>17</v>
      </c>
      <c r="F1239" s="10" t="s">
        <v>229</v>
      </c>
      <c r="G1239" s="11">
        <v>41149</v>
      </c>
      <c r="H1239" s="12" t="s">
        <v>238</v>
      </c>
      <c r="I1239" s="10">
        <v>2012</v>
      </c>
      <c r="J1239" s="10">
        <v>226863658</v>
      </c>
      <c r="K1239" s="10">
        <f>_xlfn.DAYS(clean_data[[#This Row],[Ship Date]],clean_data[[#This Row],[Order Date]])</f>
        <v>19</v>
      </c>
      <c r="L1239" s="11">
        <v>41168</v>
      </c>
      <c r="M1239" s="14">
        <v>2853</v>
      </c>
      <c r="N1239" s="15">
        <v>152.58000000000001</v>
      </c>
      <c r="O1239" s="15">
        <v>97.44</v>
      </c>
      <c r="P1239" s="15">
        <v>435310.74</v>
      </c>
      <c r="Q1239" s="15">
        <v>277996.32</v>
      </c>
      <c r="R1239" s="15">
        <v>157314.42000000001</v>
      </c>
      <c r="S1239" s="54"/>
      <c r="T1239" s="54"/>
      <c r="Z1239" s="1"/>
      <c r="AA1239" s="1"/>
      <c r="XFB1239"/>
      <c r="XFC1239"/>
    </row>
    <row r="1240" spans="2:27 16382:16383" ht="21" customHeight="1">
      <c r="B1240" s="1" t="s">
        <v>23</v>
      </c>
      <c r="C1240" s="1" t="s">
        <v>105</v>
      </c>
      <c r="D1240" s="1" t="s">
        <v>16</v>
      </c>
      <c r="E1240" s="1" t="s">
        <v>17</v>
      </c>
      <c r="F1240" s="1" t="s">
        <v>232</v>
      </c>
      <c r="G1240" s="9">
        <v>40422</v>
      </c>
      <c r="H1240" s="2" t="s">
        <v>231</v>
      </c>
      <c r="I1240" s="1">
        <v>2010</v>
      </c>
      <c r="J1240" s="1">
        <v>917485272</v>
      </c>
      <c r="K1240" s="1">
        <f>_xlfn.DAYS(clean_data[[#This Row],[Ship Date]],clean_data[[#This Row],[Order Date]])</f>
        <v>32</v>
      </c>
      <c r="L1240" s="9">
        <v>40454</v>
      </c>
      <c r="M1240" s="4">
        <v>3136</v>
      </c>
      <c r="N1240" s="13">
        <v>255.28</v>
      </c>
      <c r="O1240" s="13">
        <v>159.41999999999999</v>
      </c>
      <c r="P1240" s="13">
        <v>800558.07999999996</v>
      </c>
      <c r="Q1240" s="13">
        <v>499941.12</v>
      </c>
      <c r="R1240" s="13">
        <v>300616.96000000002</v>
      </c>
      <c r="S1240" s="54"/>
      <c r="T1240" s="54"/>
      <c r="Z1240" s="1"/>
      <c r="AA1240" s="1"/>
      <c r="XFB1240"/>
      <c r="XFC1240"/>
    </row>
    <row r="1241" spans="2:27 16382:16383" ht="21" customHeight="1">
      <c r="B1241" s="10" t="s">
        <v>23</v>
      </c>
      <c r="C1241" s="10" t="s">
        <v>208</v>
      </c>
      <c r="D1241" s="10" t="s">
        <v>33</v>
      </c>
      <c r="E1241" s="10" t="s">
        <v>21</v>
      </c>
      <c r="F1241" s="10" t="s">
        <v>232</v>
      </c>
      <c r="G1241" s="11">
        <v>41027</v>
      </c>
      <c r="H1241" s="12" t="s">
        <v>239</v>
      </c>
      <c r="I1241" s="10">
        <v>2012</v>
      </c>
      <c r="J1241" s="10">
        <v>547225844</v>
      </c>
      <c r="K1241" s="10">
        <f>_xlfn.DAYS(clean_data[[#This Row],[Ship Date]],clean_data[[#This Row],[Order Date]])</f>
        <v>32</v>
      </c>
      <c r="L1241" s="11">
        <v>41059</v>
      </c>
      <c r="M1241" s="14">
        <v>5143</v>
      </c>
      <c r="N1241" s="15">
        <v>81.73</v>
      </c>
      <c r="O1241" s="15">
        <v>56.67</v>
      </c>
      <c r="P1241" s="15">
        <v>420337.39</v>
      </c>
      <c r="Q1241" s="15">
        <v>291453.81</v>
      </c>
      <c r="R1241" s="15">
        <v>128883.58</v>
      </c>
      <c r="S1241" s="54"/>
      <c r="T1241" s="54"/>
      <c r="Z1241" s="1"/>
      <c r="AA1241" s="1"/>
      <c r="XFB1241"/>
      <c r="XFC1241"/>
    </row>
    <row r="1242" spans="2:27 16382:16383" ht="21" customHeight="1">
      <c r="B1242" s="1" t="s">
        <v>40</v>
      </c>
      <c r="C1242" s="1" t="s">
        <v>184</v>
      </c>
      <c r="D1242" s="1" t="s">
        <v>79</v>
      </c>
      <c r="E1242" s="1" t="s">
        <v>21</v>
      </c>
      <c r="F1242" s="1" t="s">
        <v>227</v>
      </c>
      <c r="G1242" s="9">
        <v>40215</v>
      </c>
      <c r="H1242" s="2" t="s">
        <v>242</v>
      </c>
      <c r="I1242" s="1">
        <v>2010</v>
      </c>
      <c r="J1242" s="1">
        <v>448946702</v>
      </c>
      <c r="K1242" s="1">
        <f>_xlfn.DAYS(clean_data[[#This Row],[Ship Date]],clean_data[[#This Row],[Order Date]])</f>
        <v>22</v>
      </c>
      <c r="L1242" s="9">
        <v>40237</v>
      </c>
      <c r="M1242" s="4">
        <v>2161</v>
      </c>
      <c r="N1242" s="13">
        <v>668.27</v>
      </c>
      <c r="O1242" s="13">
        <v>502.54</v>
      </c>
      <c r="P1242" s="13">
        <v>1444131.47</v>
      </c>
      <c r="Q1242" s="13">
        <v>1085988.94</v>
      </c>
      <c r="R1242" s="13">
        <v>358142.53</v>
      </c>
      <c r="S1242" s="54"/>
      <c r="T1242" s="54"/>
      <c r="Z1242" s="1"/>
      <c r="AA1242" s="1"/>
      <c r="XFB1242"/>
      <c r="XFC1242"/>
    </row>
    <row r="1243" spans="2:27 16382:16383" ht="21" customHeight="1">
      <c r="B1243" s="10" t="s">
        <v>40</v>
      </c>
      <c r="C1243" s="10" t="s">
        <v>156</v>
      </c>
      <c r="D1243" s="10" t="s">
        <v>45</v>
      </c>
      <c r="E1243" s="10" t="s">
        <v>17</v>
      </c>
      <c r="F1243" s="10" t="s">
        <v>235</v>
      </c>
      <c r="G1243" s="11">
        <v>42542</v>
      </c>
      <c r="H1243" s="12" t="s">
        <v>241</v>
      </c>
      <c r="I1243" s="10">
        <v>2016</v>
      </c>
      <c r="J1243" s="10">
        <v>225821673</v>
      </c>
      <c r="K1243" s="10">
        <f>_xlfn.DAYS(clean_data[[#This Row],[Ship Date]],clean_data[[#This Row],[Order Date]])</f>
        <v>43</v>
      </c>
      <c r="L1243" s="11">
        <v>42585</v>
      </c>
      <c r="M1243" s="14">
        <v>4506</v>
      </c>
      <c r="N1243" s="15">
        <v>437.2</v>
      </c>
      <c r="O1243" s="15">
        <v>263.33</v>
      </c>
      <c r="P1243" s="15">
        <v>1970023.2</v>
      </c>
      <c r="Q1243" s="15">
        <v>1186564.98</v>
      </c>
      <c r="R1243" s="15">
        <v>783458.22</v>
      </c>
      <c r="S1243" s="54"/>
      <c r="T1243" s="54"/>
      <c r="Z1243" s="1"/>
      <c r="AA1243" s="1"/>
      <c r="XFB1243"/>
      <c r="XFC1243"/>
    </row>
    <row r="1244" spans="2:27 16382:16383" ht="21" customHeight="1">
      <c r="B1244" s="1" t="s">
        <v>26</v>
      </c>
      <c r="C1244" s="1" t="s">
        <v>87</v>
      </c>
      <c r="D1244" s="1" t="s">
        <v>25</v>
      </c>
      <c r="E1244" s="1" t="s">
        <v>17</v>
      </c>
      <c r="F1244" s="1" t="s">
        <v>232</v>
      </c>
      <c r="G1244" s="9">
        <v>41888</v>
      </c>
      <c r="H1244" s="2" t="s">
        <v>231</v>
      </c>
      <c r="I1244" s="1">
        <v>2014</v>
      </c>
      <c r="J1244" s="1">
        <v>901337087</v>
      </c>
      <c r="K1244" s="1">
        <f>_xlfn.DAYS(clean_data[[#This Row],[Ship Date]],clean_data[[#This Row],[Order Date]])</f>
        <v>49</v>
      </c>
      <c r="L1244" s="9">
        <v>41937</v>
      </c>
      <c r="M1244" s="4">
        <v>4529</v>
      </c>
      <c r="N1244" s="13">
        <v>47.45</v>
      </c>
      <c r="O1244" s="13">
        <v>31.79</v>
      </c>
      <c r="P1244" s="13">
        <v>214901.05</v>
      </c>
      <c r="Q1244" s="13">
        <v>143976.91</v>
      </c>
      <c r="R1244" s="13">
        <v>70924.14</v>
      </c>
      <c r="S1244" s="54"/>
      <c r="T1244" s="54"/>
      <c r="Z1244" s="1"/>
      <c r="AA1244" s="1"/>
      <c r="XFB1244"/>
      <c r="XFC1244"/>
    </row>
    <row r="1245" spans="2:27 16382:16383" ht="21" customHeight="1">
      <c r="B1245" s="10" t="s">
        <v>23</v>
      </c>
      <c r="C1245" s="10" t="s">
        <v>74</v>
      </c>
      <c r="D1245" s="10" t="s">
        <v>79</v>
      </c>
      <c r="E1245" s="10" t="s">
        <v>21</v>
      </c>
      <c r="F1245" s="10" t="s">
        <v>232</v>
      </c>
      <c r="G1245" s="11">
        <v>42204</v>
      </c>
      <c r="H1245" s="12" t="s">
        <v>230</v>
      </c>
      <c r="I1245" s="10">
        <v>2015</v>
      </c>
      <c r="J1245" s="10">
        <v>869291770</v>
      </c>
      <c r="K1245" s="10">
        <f>_xlfn.DAYS(clean_data[[#This Row],[Ship Date]],clean_data[[#This Row],[Order Date]])</f>
        <v>33</v>
      </c>
      <c r="L1245" s="11">
        <v>42237</v>
      </c>
      <c r="M1245" s="14">
        <v>1607</v>
      </c>
      <c r="N1245" s="15">
        <v>668.27</v>
      </c>
      <c r="O1245" s="15">
        <v>502.54</v>
      </c>
      <c r="P1245" s="15">
        <v>1073909.8899999999</v>
      </c>
      <c r="Q1245" s="15">
        <v>807581.78</v>
      </c>
      <c r="R1245" s="15">
        <v>266328.11</v>
      </c>
      <c r="S1245" s="54"/>
      <c r="T1245" s="54"/>
      <c r="Z1245" s="1"/>
      <c r="AA1245" s="1"/>
      <c r="XFB1245"/>
      <c r="XFC1245"/>
    </row>
    <row r="1246" spans="2:27 16382:16383" ht="21" customHeight="1">
      <c r="B1246" s="1" t="s">
        <v>14</v>
      </c>
      <c r="C1246" s="1" t="s">
        <v>211</v>
      </c>
      <c r="D1246" s="1" t="s">
        <v>16</v>
      </c>
      <c r="E1246" s="1" t="s">
        <v>21</v>
      </c>
      <c r="F1246" s="1" t="s">
        <v>232</v>
      </c>
      <c r="G1246" s="9">
        <v>42297</v>
      </c>
      <c r="H1246" s="2" t="s">
        <v>237</v>
      </c>
      <c r="I1246" s="1">
        <v>2015</v>
      </c>
      <c r="J1246" s="1">
        <v>843797051</v>
      </c>
      <c r="K1246" s="1">
        <f>_xlfn.DAYS(clean_data[[#This Row],[Ship Date]],clean_data[[#This Row],[Order Date]])</f>
        <v>1</v>
      </c>
      <c r="L1246" s="9">
        <v>42298</v>
      </c>
      <c r="M1246" s="4">
        <v>7153</v>
      </c>
      <c r="N1246" s="13">
        <v>255.28</v>
      </c>
      <c r="O1246" s="13">
        <v>159.41999999999999</v>
      </c>
      <c r="P1246" s="13">
        <v>1826017.84</v>
      </c>
      <c r="Q1246" s="13">
        <v>1140331.26</v>
      </c>
      <c r="R1246" s="13">
        <v>685686.58</v>
      </c>
      <c r="S1246" s="54"/>
      <c r="T1246" s="54"/>
      <c r="Z1246" s="1"/>
      <c r="AA1246" s="1"/>
      <c r="XFB1246"/>
      <c r="XFC1246"/>
    </row>
    <row r="1247" spans="2:27 16382:16383" ht="21" customHeight="1">
      <c r="B1247" s="10" t="s">
        <v>23</v>
      </c>
      <c r="C1247" s="10" t="s">
        <v>217</v>
      </c>
      <c r="D1247" s="10" t="s">
        <v>36</v>
      </c>
      <c r="E1247" s="10" t="s">
        <v>21</v>
      </c>
      <c r="F1247" s="10" t="s">
        <v>232</v>
      </c>
      <c r="G1247" s="11">
        <v>42747</v>
      </c>
      <c r="H1247" s="12" t="s">
        <v>240</v>
      </c>
      <c r="I1247" s="10">
        <v>2017</v>
      </c>
      <c r="J1247" s="10">
        <v>709276759</v>
      </c>
      <c r="K1247" s="10">
        <f>_xlfn.DAYS(clean_data[[#This Row],[Ship Date]],clean_data[[#This Row],[Order Date]])</f>
        <v>48</v>
      </c>
      <c r="L1247" s="11">
        <v>42795</v>
      </c>
      <c r="M1247" s="14">
        <v>9610</v>
      </c>
      <c r="N1247" s="15">
        <v>109.28</v>
      </c>
      <c r="O1247" s="15">
        <v>35.840000000000003</v>
      </c>
      <c r="P1247" s="15">
        <v>1050180.8</v>
      </c>
      <c r="Q1247" s="15">
        <v>344422.40000000002</v>
      </c>
      <c r="R1247" s="15">
        <v>705758.4</v>
      </c>
      <c r="S1247" s="54"/>
      <c r="T1247" s="54"/>
      <c r="Z1247" s="1"/>
      <c r="AA1247" s="1"/>
      <c r="XFB1247"/>
      <c r="XFC1247"/>
    </row>
    <row r="1248" spans="2:27 16382:16383" ht="21" customHeight="1">
      <c r="B1248" s="1" t="s">
        <v>26</v>
      </c>
      <c r="C1248" s="1" t="s">
        <v>203</v>
      </c>
      <c r="D1248" s="1" t="s">
        <v>59</v>
      </c>
      <c r="E1248" s="1" t="s">
        <v>17</v>
      </c>
      <c r="F1248" s="1" t="s">
        <v>227</v>
      </c>
      <c r="G1248" s="9">
        <v>41756</v>
      </c>
      <c r="H1248" s="2" t="s">
        <v>239</v>
      </c>
      <c r="I1248" s="1">
        <v>2014</v>
      </c>
      <c r="J1248" s="1">
        <v>870467221</v>
      </c>
      <c r="K1248" s="1">
        <f>_xlfn.DAYS(clean_data[[#This Row],[Ship Date]],clean_data[[#This Row],[Order Date]])</f>
        <v>31</v>
      </c>
      <c r="L1248" s="9">
        <v>41787</v>
      </c>
      <c r="M1248" s="4">
        <v>9449</v>
      </c>
      <c r="N1248" s="13">
        <v>9.33</v>
      </c>
      <c r="O1248" s="13">
        <v>6.92</v>
      </c>
      <c r="P1248" s="13">
        <v>88159.17</v>
      </c>
      <c r="Q1248" s="13">
        <v>65387.08</v>
      </c>
      <c r="R1248" s="13">
        <v>22772.09</v>
      </c>
      <c r="S1248" s="54"/>
      <c r="T1248" s="54"/>
      <c r="Z1248" s="1"/>
      <c r="AA1248" s="1"/>
      <c r="XFB1248"/>
      <c r="XFC1248"/>
    </row>
    <row r="1249" spans="2:27 16382:16383" ht="21" customHeight="1">
      <c r="B1249" s="10" t="s">
        <v>40</v>
      </c>
      <c r="C1249" s="10" t="s">
        <v>201</v>
      </c>
      <c r="D1249" s="10" t="s">
        <v>16</v>
      </c>
      <c r="E1249" s="10" t="s">
        <v>17</v>
      </c>
      <c r="F1249" s="10" t="s">
        <v>227</v>
      </c>
      <c r="G1249" s="11">
        <v>42064</v>
      </c>
      <c r="H1249" s="12" t="s">
        <v>236</v>
      </c>
      <c r="I1249" s="10">
        <v>2015</v>
      </c>
      <c r="J1249" s="10">
        <v>902417266</v>
      </c>
      <c r="K1249" s="10">
        <f>_xlfn.DAYS(clean_data[[#This Row],[Ship Date]],clean_data[[#This Row],[Order Date]])</f>
        <v>45</v>
      </c>
      <c r="L1249" s="11">
        <v>42109</v>
      </c>
      <c r="M1249" s="14">
        <v>4178</v>
      </c>
      <c r="N1249" s="15">
        <v>255.28</v>
      </c>
      <c r="O1249" s="15">
        <v>159.41999999999999</v>
      </c>
      <c r="P1249" s="15">
        <v>1066559.8400000001</v>
      </c>
      <c r="Q1249" s="15">
        <v>666056.76</v>
      </c>
      <c r="R1249" s="15">
        <v>400503.08</v>
      </c>
      <c r="S1249" s="54"/>
      <c r="T1249" s="54"/>
      <c r="Z1249" s="1"/>
      <c r="AA1249" s="1"/>
      <c r="XFB1249"/>
      <c r="XFC1249"/>
    </row>
    <row r="1250" spans="2:27 16382:16383" ht="21" customHeight="1">
      <c r="B1250" s="1" t="s">
        <v>34</v>
      </c>
      <c r="C1250" s="1" t="s">
        <v>84</v>
      </c>
      <c r="D1250" s="1" t="s">
        <v>43</v>
      </c>
      <c r="E1250" s="1" t="s">
        <v>21</v>
      </c>
      <c r="F1250" s="1" t="s">
        <v>227</v>
      </c>
      <c r="G1250" s="9">
        <v>41269</v>
      </c>
      <c r="H1250" s="2" t="s">
        <v>228</v>
      </c>
      <c r="I1250" s="1">
        <v>2012</v>
      </c>
      <c r="J1250" s="1">
        <v>900488221</v>
      </c>
      <c r="K1250" s="1">
        <f>_xlfn.DAYS(clean_data[[#This Row],[Ship Date]],clean_data[[#This Row],[Order Date]])</f>
        <v>50</v>
      </c>
      <c r="L1250" s="9">
        <v>41319</v>
      </c>
      <c r="M1250" s="4">
        <v>3330</v>
      </c>
      <c r="N1250" s="13">
        <v>651.21</v>
      </c>
      <c r="O1250" s="13">
        <v>524.96</v>
      </c>
      <c r="P1250" s="13">
        <v>2168529.2999999998</v>
      </c>
      <c r="Q1250" s="13">
        <v>1748116.8</v>
      </c>
      <c r="R1250" s="13">
        <v>420412.5</v>
      </c>
      <c r="S1250" s="54"/>
      <c r="T1250" s="54"/>
      <c r="Z1250" s="1"/>
      <c r="AA1250" s="1"/>
      <c r="XFB1250"/>
      <c r="XFC1250"/>
    </row>
    <row r="1251" spans="2:27 16382:16383" ht="21" customHeight="1">
      <c r="B1251" s="10" t="s">
        <v>26</v>
      </c>
      <c r="C1251" s="10" t="s">
        <v>176</v>
      </c>
      <c r="D1251" s="10" t="s">
        <v>36</v>
      </c>
      <c r="E1251" s="10" t="s">
        <v>17</v>
      </c>
      <c r="F1251" s="10" t="s">
        <v>235</v>
      </c>
      <c r="G1251" s="11">
        <v>41505</v>
      </c>
      <c r="H1251" s="12" t="s">
        <v>238</v>
      </c>
      <c r="I1251" s="10">
        <v>2013</v>
      </c>
      <c r="J1251" s="10">
        <v>130353915</v>
      </c>
      <c r="K1251" s="10">
        <f>_xlfn.DAYS(clean_data[[#This Row],[Ship Date]],clean_data[[#This Row],[Order Date]])</f>
        <v>43</v>
      </c>
      <c r="L1251" s="11">
        <v>41548</v>
      </c>
      <c r="M1251" s="14">
        <v>3475</v>
      </c>
      <c r="N1251" s="15">
        <v>109.28</v>
      </c>
      <c r="O1251" s="15">
        <v>35.840000000000003</v>
      </c>
      <c r="P1251" s="15">
        <v>379748</v>
      </c>
      <c r="Q1251" s="15">
        <v>124544</v>
      </c>
      <c r="R1251" s="15">
        <v>255204</v>
      </c>
      <c r="S1251" s="54"/>
      <c r="T1251" s="54"/>
      <c r="Z1251" s="1"/>
      <c r="AA1251" s="1"/>
      <c r="XFB1251"/>
      <c r="XFC1251"/>
    </row>
    <row r="1252" spans="2:27 16382:16383" ht="21" customHeight="1">
      <c r="B1252" s="1" t="s">
        <v>40</v>
      </c>
      <c r="C1252" s="1" t="s">
        <v>184</v>
      </c>
      <c r="D1252" s="1" t="s">
        <v>45</v>
      </c>
      <c r="E1252" s="1" t="s">
        <v>21</v>
      </c>
      <c r="F1252" s="1" t="s">
        <v>235</v>
      </c>
      <c r="G1252" s="9">
        <v>42532</v>
      </c>
      <c r="H1252" s="2" t="s">
        <v>241</v>
      </c>
      <c r="I1252" s="1">
        <v>2016</v>
      </c>
      <c r="J1252" s="1">
        <v>178000676</v>
      </c>
      <c r="K1252" s="1">
        <f>_xlfn.DAYS(clean_data[[#This Row],[Ship Date]],clean_data[[#This Row],[Order Date]])</f>
        <v>35</v>
      </c>
      <c r="L1252" s="9">
        <v>42567</v>
      </c>
      <c r="M1252" s="4">
        <v>3210</v>
      </c>
      <c r="N1252" s="13">
        <v>437.2</v>
      </c>
      <c r="O1252" s="13">
        <v>263.33</v>
      </c>
      <c r="P1252" s="13">
        <v>1403412</v>
      </c>
      <c r="Q1252" s="13">
        <v>845289.3</v>
      </c>
      <c r="R1252" s="13">
        <v>558122.69999999995</v>
      </c>
      <c r="S1252" s="54"/>
      <c r="T1252" s="54"/>
      <c r="Z1252" s="1"/>
      <c r="AA1252" s="1"/>
      <c r="XFB1252"/>
      <c r="XFC1252"/>
    </row>
    <row r="1253" spans="2:27 16382:16383" ht="21" customHeight="1">
      <c r="B1253" s="10" t="s">
        <v>40</v>
      </c>
      <c r="C1253" s="10" t="s">
        <v>126</v>
      </c>
      <c r="D1253" s="10" t="s">
        <v>25</v>
      </c>
      <c r="E1253" s="10" t="s">
        <v>17</v>
      </c>
      <c r="F1253" s="10" t="s">
        <v>232</v>
      </c>
      <c r="G1253" s="11">
        <v>40347</v>
      </c>
      <c r="H1253" s="12" t="s">
        <v>241</v>
      </c>
      <c r="I1253" s="10">
        <v>2010</v>
      </c>
      <c r="J1253" s="10">
        <v>899727332</v>
      </c>
      <c r="K1253" s="10">
        <f>_xlfn.DAYS(clean_data[[#This Row],[Ship Date]],clean_data[[#This Row],[Order Date]])</f>
        <v>25</v>
      </c>
      <c r="L1253" s="11">
        <v>40372</v>
      </c>
      <c r="M1253" s="14">
        <v>8166</v>
      </c>
      <c r="N1253" s="15">
        <v>47.45</v>
      </c>
      <c r="O1253" s="15">
        <v>31.79</v>
      </c>
      <c r="P1253" s="15">
        <v>387476.7</v>
      </c>
      <c r="Q1253" s="15">
        <v>259597.14</v>
      </c>
      <c r="R1253" s="15">
        <v>127879.56</v>
      </c>
      <c r="S1253" s="54"/>
      <c r="T1253" s="54"/>
      <c r="Z1253" s="1"/>
      <c r="AA1253" s="1"/>
      <c r="XFB1253"/>
      <c r="XFC1253"/>
    </row>
    <row r="1254" spans="2:27 16382:16383" ht="21" customHeight="1">
      <c r="B1254" s="1" t="s">
        <v>26</v>
      </c>
      <c r="C1254" s="1" t="s">
        <v>143</v>
      </c>
      <c r="D1254" s="1" t="s">
        <v>16</v>
      </c>
      <c r="E1254" s="1" t="s">
        <v>21</v>
      </c>
      <c r="F1254" s="1" t="s">
        <v>229</v>
      </c>
      <c r="G1254" s="9">
        <v>42401</v>
      </c>
      <c r="H1254" s="2" t="s">
        <v>242</v>
      </c>
      <c r="I1254" s="1">
        <v>2016</v>
      </c>
      <c r="J1254" s="1">
        <v>872145211</v>
      </c>
      <c r="K1254" s="1">
        <f>_xlfn.DAYS(clean_data[[#This Row],[Ship Date]],clean_data[[#This Row],[Order Date]])</f>
        <v>25</v>
      </c>
      <c r="L1254" s="9">
        <v>42426</v>
      </c>
      <c r="M1254" s="4">
        <v>6004</v>
      </c>
      <c r="N1254" s="13">
        <v>255.28</v>
      </c>
      <c r="O1254" s="13">
        <v>159.41999999999999</v>
      </c>
      <c r="P1254" s="13">
        <v>1532701.12</v>
      </c>
      <c r="Q1254" s="13">
        <v>957157.68</v>
      </c>
      <c r="R1254" s="13">
        <v>575543.43999999994</v>
      </c>
      <c r="S1254" s="54"/>
      <c r="T1254" s="54"/>
      <c r="Z1254" s="1"/>
      <c r="AA1254" s="1"/>
      <c r="XFB1254"/>
      <c r="XFC1254"/>
    </row>
    <row r="1255" spans="2:27 16382:16383" ht="21" customHeight="1">
      <c r="B1255" s="10" t="s">
        <v>40</v>
      </c>
      <c r="C1255" s="10" t="s">
        <v>117</v>
      </c>
      <c r="D1255" s="10" t="s">
        <v>43</v>
      </c>
      <c r="E1255" s="10" t="s">
        <v>17</v>
      </c>
      <c r="F1255" s="10" t="s">
        <v>229</v>
      </c>
      <c r="G1255" s="11">
        <v>41323</v>
      </c>
      <c r="H1255" s="12" t="s">
        <v>242</v>
      </c>
      <c r="I1255" s="10">
        <v>2013</v>
      </c>
      <c r="J1255" s="10">
        <v>542178142</v>
      </c>
      <c r="K1255" s="10">
        <f>_xlfn.DAYS(clean_data[[#This Row],[Ship Date]],clean_data[[#This Row],[Order Date]])</f>
        <v>36</v>
      </c>
      <c r="L1255" s="11">
        <v>41359</v>
      </c>
      <c r="M1255" s="14">
        <v>1415</v>
      </c>
      <c r="N1255" s="15">
        <v>651.21</v>
      </c>
      <c r="O1255" s="15">
        <v>524.96</v>
      </c>
      <c r="P1255" s="15">
        <v>921462.15</v>
      </c>
      <c r="Q1255" s="15">
        <v>742818.4</v>
      </c>
      <c r="R1255" s="15">
        <v>178643.75</v>
      </c>
      <c r="S1255" s="54"/>
      <c r="T1255" s="54"/>
      <c r="Z1255" s="1"/>
      <c r="AA1255" s="1"/>
      <c r="XFB1255"/>
      <c r="XFC1255"/>
    </row>
    <row r="1256" spans="2:27 16382:16383" ht="21" customHeight="1">
      <c r="B1256" s="1" t="s">
        <v>23</v>
      </c>
      <c r="C1256" s="1" t="s">
        <v>159</v>
      </c>
      <c r="D1256" s="1" t="s">
        <v>25</v>
      </c>
      <c r="E1256" s="1" t="s">
        <v>17</v>
      </c>
      <c r="F1256" s="1" t="s">
        <v>229</v>
      </c>
      <c r="G1256" s="9">
        <v>41191</v>
      </c>
      <c r="H1256" s="2" t="s">
        <v>237</v>
      </c>
      <c r="I1256" s="1">
        <v>2012</v>
      </c>
      <c r="J1256" s="1">
        <v>877062451</v>
      </c>
      <c r="K1256" s="1">
        <f>_xlfn.DAYS(clean_data[[#This Row],[Ship Date]],clean_data[[#This Row],[Order Date]])</f>
        <v>20</v>
      </c>
      <c r="L1256" s="9">
        <v>41211</v>
      </c>
      <c r="M1256" s="4">
        <v>1124</v>
      </c>
      <c r="N1256" s="13">
        <v>47.45</v>
      </c>
      <c r="O1256" s="13">
        <v>31.79</v>
      </c>
      <c r="P1256" s="13">
        <v>53333.8</v>
      </c>
      <c r="Q1256" s="13">
        <v>35731.96</v>
      </c>
      <c r="R1256" s="13">
        <v>17601.84</v>
      </c>
      <c r="S1256" s="54"/>
      <c r="T1256" s="54"/>
      <c r="Z1256" s="1"/>
      <c r="AA1256" s="1"/>
      <c r="XFB1256"/>
      <c r="XFC1256"/>
    </row>
    <row r="1257" spans="2:27 16382:16383" ht="21" customHeight="1">
      <c r="B1257" s="10" t="s">
        <v>40</v>
      </c>
      <c r="C1257" s="10" t="s">
        <v>222</v>
      </c>
      <c r="D1257" s="10" t="s">
        <v>33</v>
      </c>
      <c r="E1257" s="10" t="s">
        <v>21</v>
      </c>
      <c r="F1257" s="10" t="s">
        <v>227</v>
      </c>
      <c r="G1257" s="11">
        <v>42326</v>
      </c>
      <c r="H1257" s="12" t="s">
        <v>234</v>
      </c>
      <c r="I1257" s="10">
        <v>2015</v>
      </c>
      <c r="J1257" s="10">
        <v>214346969</v>
      </c>
      <c r="K1257" s="10">
        <f>_xlfn.DAYS(clean_data[[#This Row],[Ship Date]],clean_data[[#This Row],[Order Date]])</f>
        <v>32</v>
      </c>
      <c r="L1257" s="11">
        <v>42358</v>
      </c>
      <c r="M1257" s="14">
        <v>8886</v>
      </c>
      <c r="N1257" s="15">
        <v>81.73</v>
      </c>
      <c r="O1257" s="15">
        <v>56.67</v>
      </c>
      <c r="P1257" s="15">
        <v>726252.78</v>
      </c>
      <c r="Q1257" s="15">
        <v>503569.62</v>
      </c>
      <c r="R1257" s="15">
        <v>222683.16</v>
      </c>
      <c r="S1257" s="54"/>
      <c r="T1257" s="54"/>
      <c r="Z1257" s="1"/>
      <c r="AA1257" s="1"/>
      <c r="XFB1257"/>
      <c r="XFC1257"/>
    </row>
    <row r="1258" spans="2:27 16382:16383" ht="21" customHeight="1">
      <c r="B1258" s="1" t="s">
        <v>23</v>
      </c>
      <c r="C1258" s="1" t="s">
        <v>119</v>
      </c>
      <c r="D1258" s="1" t="s">
        <v>16</v>
      </c>
      <c r="E1258" s="1" t="s">
        <v>17</v>
      </c>
      <c r="F1258" s="1" t="s">
        <v>232</v>
      </c>
      <c r="G1258" s="9">
        <v>42671</v>
      </c>
      <c r="H1258" s="2" t="s">
        <v>237</v>
      </c>
      <c r="I1258" s="1">
        <v>2016</v>
      </c>
      <c r="J1258" s="1">
        <v>111893022</v>
      </c>
      <c r="K1258" s="1">
        <f>_xlfn.DAYS(clean_data[[#This Row],[Ship Date]],clean_data[[#This Row],[Order Date]])</f>
        <v>35</v>
      </c>
      <c r="L1258" s="9">
        <v>42706</v>
      </c>
      <c r="M1258" s="4">
        <v>486</v>
      </c>
      <c r="N1258" s="13">
        <v>255.28</v>
      </c>
      <c r="O1258" s="13">
        <v>159.41999999999999</v>
      </c>
      <c r="P1258" s="13">
        <v>124066.08</v>
      </c>
      <c r="Q1258" s="13">
        <v>77478.12</v>
      </c>
      <c r="R1258" s="13">
        <v>46587.96</v>
      </c>
      <c r="S1258" s="54"/>
      <c r="T1258" s="54"/>
      <c r="Z1258" s="1"/>
      <c r="AA1258" s="1"/>
      <c r="XFB1258"/>
      <c r="XFC1258"/>
    </row>
    <row r="1259" spans="2:27 16382:16383" ht="21" customHeight="1">
      <c r="B1259" s="10" t="s">
        <v>23</v>
      </c>
      <c r="C1259" s="10" t="s">
        <v>198</v>
      </c>
      <c r="D1259" s="10" t="s">
        <v>25</v>
      </c>
      <c r="E1259" s="10" t="s">
        <v>17</v>
      </c>
      <c r="F1259" s="10" t="s">
        <v>227</v>
      </c>
      <c r="G1259" s="11">
        <v>41941</v>
      </c>
      <c r="H1259" s="12" t="s">
        <v>237</v>
      </c>
      <c r="I1259" s="10">
        <v>2014</v>
      </c>
      <c r="J1259" s="10">
        <v>397874438</v>
      </c>
      <c r="K1259" s="10">
        <f>_xlfn.DAYS(clean_data[[#This Row],[Ship Date]],clean_data[[#This Row],[Order Date]])</f>
        <v>33</v>
      </c>
      <c r="L1259" s="11">
        <v>41974</v>
      </c>
      <c r="M1259" s="14">
        <v>8743</v>
      </c>
      <c r="N1259" s="15">
        <v>47.45</v>
      </c>
      <c r="O1259" s="15">
        <v>31.79</v>
      </c>
      <c r="P1259" s="15">
        <v>414855.35</v>
      </c>
      <c r="Q1259" s="15">
        <v>277939.96999999997</v>
      </c>
      <c r="R1259" s="15">
        <v>136915.38</v>
      </c>
      <c r="S1259" s="54"/>
      <c r="T1259" s="54"/>
      <c r="Z1259" s="1"/>
      <c r="AA1259" s="1"/>
      <c r="XFB1259"/>
      <c r="XFC1259"/>
    </row>
    <row r="1260" spans="2:27 16382:16383" ht="21" customHeight="1">
      <c r="B1260" s="1" t="s">
        <v>23</v>
      </c>
      <c r="C1260" s="1" t="s">
        <v>52</v>
      </c>
      <c r="D1260" s="1" t="s">
        <v>36</v>
      </c>
      <c r="E1260" s="1" t="s">
        <v>21</v>
      </c>
      <c r="F1260" s="1" t="s">
        <v>229</v>
      </c>
      <c r="G1260" s="9">
        <v>40239</v>
      </c>
      <c r="H1260" s="2" t="s">
        <v>236</v>
      </c>
      <c r="I1260" s="1">
        <v>2010</v>
      </c>
      <c r="J1260" s="1">
        <v>520777547</v>
      </c>
      <c r="K1260" s="1">
        <f>_xlfn.DAYS(clean_data[[#This Row],[Ship Date]],clean_data[[#This Row],[Order Date]])</f>
        <v>44</v>
      </c>
      <c r="L1260" s="9">
        <v>40283</v>
      </c>
      <c r="M1260" s="4">
        <v>8504</v>
      </c>
      <c r="N1260" s="13">
        <v>109.28</v>
      </c>
      <c r="O1260" s="13">
        <v>35.840000000000003</v>
      </c>
      <c r="P1260" s="13">
        <v>929317.12</v>
      </c>
      <c r="Q1260" s="13">
        <v>304783.35999999999</v>
      </c>
      <c r="R1260" s="13">
        <v>624533.76000000001</v>
      </c>
      <c r="S1260" s="54"/>
      <c r="T1260" s="54"/>
      <c r="Z1260" s="1"/>
      <c r="AA1260" s="1"/>
      <c r="XFB1260"/>
      <c r="XFC1260"/>
    </row>
    <row r="1261" spans="2:27 16382:16383" ht="21" customHeight="1">
      <c r="B1261" s="10" t="s">
        <v>26</v>
      </c>
      <c r="C1261" s="10" t="s">
        <v>194</v>
      </c>
      <c r="D1261" s="10" t="s">
        <v>59</v>
      </c>
      <c r="E1261" s="10" t="s">
        <v>21</v>
      </c>
      <c r="F1261" s="10" t="s">
        <v>229</v>
      </c>
      <c r="G1261" s="11">
        <v>42209</v>
      </c>
      <c r="H1261" s="12" t="s">
        <v>230</v>
      </c>
      <c r="I1261" s="10">
        <v>2015</v>
      </c>
      <c r="J1261" s="10">
        <v>899401175</v>
      </c>
      <c r="K1261" s="10">
        <f>_xlfn.DAYS(clean_data[[#This Row],[Ship Date]],clean_data[[#This Row],[Order Date]])</f>
        <v>22</v>
      </c>
      <c r="L1261" s="11">
        <v>42231</v>
      </c>
      <c r="M1261" s="14">
        <v>1649</v>
      </c>
      <c r="N1261" s="15">
        <v>9.33</v>
      </c>
      <c r="O1261" s="15">
        <v>6.92</v>
      </c>
      <c r="P1261" s="15">
        <v>15385.17</v>
      </c>
      <c r="Q1261" s="15">
        <v>11411.08</v>
      </c>
      <c r="R1261" s="15">
        <v>3974.09</v>
      </c>
      <c r="S1261" s="54"/>
      <c r="T1261" s="54"/>
      <c r="Z1261" s="1"/>
      <c r="AA1261" s="1"/>
      <c r="XFB1261"/>
      <c r="XFC1261"/>
    </row>
    <row r="1262" spans="2:27 16382:16383" ht="21" customHeight="1">
      <c r="B1262" s="1" t="s">
        <v>23</v>
      </c>
      <c r="C1262" s="1" t="s">
        <v>206</v>
      </c>
      <c r="D1262" s="1" t="s">
        <v>79</v>
      </c>
      <c r="E1262" s="1" t="s">
        <v>17</v>
      </c>
      <c r="F1262" s="1" t="s">
        <v>229</v>
      </c>
      <c r="G1262" s="9">
        <v>41817</v>
      </c>
      <c r="H1262" s="2" t="s">
        <v>241</v>
      </c>
      <c r="I1262" s="1">
        <v>2014</v>
      </c>
      <c r="J1262" s="1">
        <v>672856652</v>
      </c>
      <c r="K1262" s="1">
        <f>_xlfn.DAYS(clean_data[[#This Row],[Ship Date]],clean_data[[#This Row],[Order Date]])</f>
        <v>37</v>
      </c>
      <c r="L1262" s="9">
        <v>41854</v>
      </c>
      <c r="M1262" s="4">
        <v>2091</v>
      </c>
      <c r="N1262" s="13">
        <v>668.27</v>
      </c>
      <c r="O1262" s="13">
        <v>502.54</v>
      </c>
      <c r="P1262" s="13">
        <v>1397352.57</v>
      </c>
      <c r="Q1262" s="13">
        <v>1050811.1399999999</v>
      </c>
      <c r="R1262" s="13">
        <v>346541.43</v>
      </c>
      <c r="S1262" s="54"/>
      <c r="T1262" s="54"/>
      <c r="Z1262" s="1"/>
      <c r="AA1262" s="1"/>
      <c r="XFB1262"/>
      <c r="XFC1262"/>
    </row>
    <row r="1263" spans="2:27 16382:16383" ht="21" customHeight="1">
      <c r="B1263" s="10" t="s">
        <v>31</v>
      </c>
      <c r="C1263" s="10" t="s">
        <v>100</v>
      </c>
      <c r="D1263" s="10" t="s">
        <v>50</v>
      </c>
      <c r="E1263" s="10" t="s">
        <v>21</v>
      </c>
      <c r="F1263" s="10" t="s">
        <v>232</v>
      </c>
      <c r="G1263" s="11">
        <v>40333</v>
      </c>
      <c r="H1263" s="12" t="s">
        <v>241</v>
      </c>
      <c r="I1263" s="10">
        <v>2010</v>
      </c>
      <c r="J1263" s="10">
        <v>850567805</v>
      </c>
      <c r="K1263" s="10">
        <f>_xlfn.DAYS(clean_data[[#This Row],[Ship Date]],clean_data[[#This Row],[Order Date]])</f>
        <v>44</v>
      </c>
      <c r="L1263" s="11">
        <v>40377</v>
      </c>
      <c r="M1263" s="14">
        <v>770</v>
      </c>
      <c r="N1263" s="15">
        <v>421.89</v>
      </c>
      <c r="O1263" s="15">
        <v>364.69</v>
      </c>
      <c r="P1263" s="15">
        <v>324855.3</v>
      </c>
      <c r="Q1263" s="15">
        <v>280811.3</v>
      </c>
      <c r="R1263" s="15">
        <v>44044</v>
      </c>
      <c r="S1263" s="54"/>
      <c r="T1263" s="54"/>
      <c r="Z1263" s="1"/>
      <c r="AA1263" s="1"/>
      <c r="XFB1263"/>
      <c r="XFC1263"/>
    </row>
    <row r="1264" spans="2:27 16382:16383" ht="21" customHeight="1">
      <c r="B1264" s="1" t="s">
        <v>31</v>
      </c>
      <c r="C1264" s="1" t="s">
        <v>133</v>
      </c>
      <c r="D1264" s="1" t="s">
        <v>20</v>
      </c>
      <c r="E1264" s="1" t="s">
        <v>17</v>
      </c>
      <c r="F1264" s="1" t="s">
        <v>232</v>
      </c>
      <c r="G1264" s="9">
        <v>42184</v>
      </c>
      <c r="H1264" s="2" t="s">
        <v>241</v>
      </c>
      <c r="I1264" s="1">
        <v>2015</v>
      </c>
      <c r="J1264" s="1">
        <v>262270963</v>
      </c>
      <c r="K1264" s="1">
        <f>_xlfn.DAYS(clean_data[[#This Row],[Ship Date]],clean_data[[#This Row],[Order Date]])</f>
        <v>13</v>
      </c>
      <c r="L1264" s="9">
        <v>42197</v>
      </c>
      <c r="M1264" s="4">
        <v>661</v>
      </c>
      <c r="N1264" s="13">
        <v>152.58000000000001</v>
      </c>
      <c r="O1264" s="13">
        <v>97.44</v>
      </c>
      <c r="P1264" s="13">
        <v>100855.38</v>
      </c>
      <c r="Q1264" s="13">
        <v>64407.839999999997</v>
      </c>
      <c r="R1264" s="13">
        <v>36447.54</v>
      </c>
      <c r="S1264" s="54"/>
      <c r="T1264" s="54"/>
      <c r="Z1264" s="1"/>
      <c r="AA1264" s="1"/>
      <c r="XFB1264"/>
      <c r="XFC1264"/>
    </row>
    <row r="1265" spans="2:27 16382:16383" ht="21" customHeight="1">
      <c r="B1265" s="10" t="s">
        <v>31</v>
      </c>
      <c r="C1265" s="10" t="s">
        <v>202</v>
      </c>
      <c r="D1265" s="10" t="s">
        <v>28</v>
      </c>
      <c r="E1265" s="10" t="s">
        <v>21</v>
      </c>
      <c r="F1265" s="10" t="s">
        <v>235</v>
      </c>
      <c r="G1265" s="11">
        <v>42504</v>
      </c>
      <c r="H1265" s="12" t="s">
        <v>233</v>
      </c>
      <c r="I1265" s="10">
        <v>2016</v>
      </c>
      <c r="J1265" s="10">
        <v>508014953</v>
      </c>
      <c r="K1265" s="10">
        <f>_xlfn.DAYS(clean_data[[#This Row],[Ship Date]],clean_data[[#This Row],[Order Date]])</f>
        <v>4</v>
      </c>
      <c r="L1265" s="11">
        <v>42508</v>
      </c>
      <c r="M1265" s="14">
        <v>1769</v>
      </c>
      <c r="N1265" s="15">
        <v>205.7</v>
      </c>
      <c r="O1265" s="15">
        <v>117.11</v>
      </c>
      <c r="P1265" s="15">
        <v>363883.3</v>
      </c>
      <c r="Q1265" s="15">
        <v>207167.59</v>
      </c>
      <c r="R1265" s="15">
        <v>156715.71</v>
      </c>
      <c r="S1265" s="54"/>
      <c r="T1265" s="54"/>
      <c r="Z1265" s="1"/>
      <c r="AA1265" s="1"/>
      <c r="XFB1265"/>
      <c r="XFC1265"/>
    </row>
    <row r="1266" spans="2:27 16382:16383" ht="21" customHeight="1">
      <c r="B1266" s="1" t="s">
        <v>14</v>
      </c>
      <c r="C1266" s="1" t="s">
        <v>108</v>
      </c>
      <c r="D1266" s="1" t="s">
        <v>59</v>
      </c>
      <c r="E1266" s="1" t="s">
        <v>21</v>
      </c>
      <c r="F1266" s="1" t="s">
        <v>229</v>
      </c>
      <c r="G1266" s="9">
        <v>42347</v>
      </c>
      <c r="H1266" s="2" t="s">
        <v>228</v>
      </c>
      <c r="I1266" s="1">
        <v>2015</v>
      </c>
      <c r="J1266" s="1">
        <v>108161103</v>
      </c>
      <c r="K1266" s="1">
        <f>_xlfn.DAYS(clean_data[[#This Row],[Ship Date]],clean_data[[#This Row],[Order Date]])</f>
        <v>39</v>
      </c>
      <c r="L1266" s="9">
        <v>42386</v>
      </c>
      <c r="M1266" s="4">
        <v>6129</v>
      </c>
      <c r="N1266" s="13">
        <v>9.33</v>
      </c>
      <c r="O1266" s="13">
        <v>6.92</v>
      </c>
      <c r="P1266" s="13">
        <v>57183.57</v>
      </c>
      <c r="Q1266" s="13">
        <v>42412.68</v>
      </c>
      <c r="R1266" s="13">
        <v>14770.89</v>
      </c>
      <c r="S1266" s="54"/>
      <c r="T1266" s="54"/>
      <c r="Z1266" s="1"/>
      <c r="AA1266" s="1"/>
      <c r="XFB1266"/>
      <c r="XFC1266"/>
    </row>
    <row r="1267" spans="2:27 16382:16383" ht="21" customHeight="1">
      <c r="B1267" s="10" t="s">
        <v>23</v>
      </c>
      <c r="C1267" s="10" t="s">
        <v>147</v>
      </c>
      <c r="D1267" s="10" t="s">
        <v>43</v>
      </c>
      <c r="E1267" s="10" t="s">
        <v>17</v>
      </c>
      <c r="F1267" s="10" t="s">
        <v>232</v>
      </c>
      <c r="G1267" s="11">
        <v>41774</v>
      </c>
      <c r="H1267" s="12" t="s">
        <v>233</v>
      </c>
      <c r="I1267" s="10">
        <v>2014</v>
      </c>
      <c r="J1267" s="10">
        <v>353383243</v>
      </c>
      <c r="K1267" s="10">
        <f>_xlfn.DAYS(clean_data[[#This Row],[Ship Date]],clean_data[[#This Row],[Order Date]])</f>
        <v>25</v>
      </c>
      <c r="L1267" s="11">
        <v>41799</v>
      </c>
      <c r="M1267" s="14">
        <v>2809</v>
      </c>
      <c r="N1267" s="15">
        <v>651.21</v>
      </c>
      <c r="O1267" s="15">
        <v>524.96</v>
      </c>
      <c r="P1267" s="15">
        <v>1829248.89</v>
      </c>
      <c r="Q1267" s="15">
        <v>1474612.64</v>
      </c>
      <c r="R1267" s="15">
        <v>354636.25</v>
      </c>
      <c r="S1267" s="54"/>
      <c r="T1267" s="54"/>
      <c r="Z1267" s="1"/>
      <c r="AA1267" s="1"/>
      <c r="XFB1267"/>
      <c r="XFC1267"/>
    </row>
    <row r="1268" spans="2:27 16382:16383" ht="21" customHeight="1">
      <c r="B1268" s="1" t="s">
        <v>23</v>
      </c>
      <c r="C1268" s="1" t="s">
        <v>196</v>
      </c>
      <c r="D1268" s="1" t="s">
        <v>43</v>
      </c>
      <c r="E1268" s="1" t="s">
        <v>21</v>
      </c>
      <c r="F1268" s="1" t="s">
        <v>232</v>
      </c>
      <c r="G1268" s="9">
        <v>41234</v>
      </c>
      <c r="H1268" s="2" t="s">
        <v>234</v>
      </c>
      <c r="I1268" s="1">
        <v>2012</v>
      </c>
      <c r="J1268" s="1">
        <v>354667699</v>
      </c>
      <c r="K1268" s="1">
        <f>_xlfn.DAYS(clean_data[[#This Row],[Ship Date]],clean_data[[#This Row],[Order Date]])</f>
        <v>38</v>
      </c>
      <c r="L1268" s="9">
        <v>41272</v>
      </c>
      <c r="M1268" s="4">
        <v>2908</v>
      </c>
      <c r="N1268" s="13">
        <v>651.21</v>
      </c>
      <c r="O1268" s="13">
        <v>524.96</v>
      </c>
      <c r="P1268" s="13">
        <v>1893718.68</v>
      </c>
      <c r="Q1268" s="13">
        <v>1526583.68</v>
      </c>
      <c r="R1268" s="13">
        <v>367135</v>
      </c>
      <c r="S1268" s="54"/>
      <c r="T1268" s="54"/>
      <c r="Z1268" s="1"/>
      <c r="AA1268" s="1"/>
      <c r="XFB1268"/>
      <c r="XFC1268"/>
    </row>
    <row r="1269" spans="2:27 16382:16383" ht="21" customHeight="1">
      <c r="B1269" s="10" t="s">
        <v>53</v>
      </c>
      <c r="C1269" s="10" t="s">
        <v>210</v>
      </c>
      <c r="D1269" s="10" t="s">
        <v>71</v>
      </c>
      <c r="E1269" s="10" t="s">
        <v>21</v>
      </c>
      <c r="F1269" s="10" t="s">
        <v>229</v>
      </c>
      <c r="G1269" s="11">
        <v>40185</v>
      </c>
      <c r="H1269" s="12" t="s">
        <v>240</v>
      </c>
      <c r="I1269" s="10">
        <v>2010</v>
      </c>
      <c r="J1269" s="10">
        <v>193313300</v>
      </c>
      <c r="K1269" s="10">
        <f>_xlfn.DAYS(clean_data[[#This Row],[Ship Date]],clean_data[[#This Row],[Order Date]])</f>
        <v>37</v>
      </c>
      <c r="L1269" s="11">
        <v>40222</v>
      </c>
      <c r="M1269" s="14">
        <v>4556</v>
      </c>
      <c r="N1269" s="15">
        <v>154.06</v>
      </c>
      <c r="O1269" s="15">
        <v>90.93</v>
      </c>
      <c r="P1269" s="15">
        <v>701897.36</v>
      </c>
      <c r="Q1269" s="15">
        <v>414277.08</v>
      </c>
      <c r="R1269" s="15">
        <v>287620.28000000003</v>
      </c>
      <c r="S1269" s="54"/>
      <c r="T1269" s="54"/>
      <c r="Z1269" s="1"/>
      <c r="AA1269" s="1"/>
      <c r="XFB1269"/>
      <c r="XFC1269"/>
    </row>
    <row r="1270" spans="2:27 16382:16383" ht="21" customHeight="1">
      <c r="B1270" s="1" t="s">
        <v>26</v>
      </c>
      <c r="C1270" s="1" t="s">
        <v>129</v>
      </c>
      <c r="D1270" s="1" t="s">
        <v>25</v>
      </c>
      <c r="E1270" s="1" t="s">
        <v>17</v>
      </c>
      <c r="F1270" s="1" t="s">
        <v>227</v>
      </c>
      <c r="G1270" s="9">
        <v>41235</v>
      </c>
      <c r="H1270" s="2" t="s">
        <v>234</v>
      </c>
      <c r="I1270" s="1">
        <v>2012</v>
      </c>
      <c r="J1270" s="1">
        <v>470931375</v>
      </c>
      <c r="K1270" s="1">
        <f>_xlfn.DAYS(clean_data[[#This Row],[Ship Date]],clean_data[[#This Row],[Order Date]])</f>
        <v>49</v>
      </c>
      <c r="L1270" s="9">
        <v>41284</v>
      </c>
      <c r="M1270" s="4">
        <v>7914</v>
      </c>
      <c r="N1270" s="13">
        <v>47.45</v>
      </c>
      <c r="O1270" s="13">
        <v>31.79</v>
      </c>
      <c r="P1270" s="13">
        <v>375519.3</v>
      </c>
      <c r="Q1270" s="13">
        <v>251586.06</v>
      </c>
      <c r="R1270" s="13">
        <v>123933.24</v>
      </c>
      <c r="S1270" s="54"/>
      <c r="T1270" s="54"/>
      <c r="Z1270" s="1"/>
      <c r="AA1270" s="1"/>
      <c r="XFB1270"/>
      <c r="XFC1270"/>
    </row>
    <row r="1271" spans="2:27 16382:16383" ht="21" customHeight="1">
      <c r="B1271" s="10" t="s">
        <v>53</v>
      </c>
      <c r="C1271" s="10" t="s">
        <v>219</v>
      </c>
      <c r="D1271" s="10" t="s">
        <v>20</v>
      </c>
      <c r="E1271" s="10" t="s">
        <v>21</v>
      </c>
      <c r="F1271" s="10" t="s">
        <v>227</v>
      </c>
      <c r="G1271" s="11">
        <v>40470</v>
      </c>
      <c r="H1271" s="12" t="s">
        <v>237</v>
      </c>
      <c r="I1271" s="10">
        <v>2010</v>
      </c>
      <c r="J1271" s="10">
        <v>959445750</v>
      </c>
      <c r="K1271" s="10">
        <f>_xlfn.DAYS(clean_data[[#This Row],[Ship Date]],clean_data[[#This Row],[Order Date]])</f>
        <v>35</v>
      </c>
      <c r="L1271" s="11">
        <v>40505</v>
      </c>
      <c r="M1271" s="14">
        <v>173</v>
      </c>
      <c r="N1271" s="15">
        <v>152.58000000000001</v>
      </c>
      <c r="O1271" s="15">
        <v>97.44</v>
      </c>
      <c r="P1271" s="15">
        <v>26396.34</v>
      </c>
      <c r="Q1271" s="15">
        <v>16857.12</v>
      </c>
      <c r="R1271" s="15">
        <v>9539.2199999999993</v>
      </c>
      <c r="S1271" s="54"/>
      <c r="T1271" s="54"/>
      <c r="Z1271" s="1"/>
      <c r="AA1271" s="1"/>
      <c r="XFB1271"/>
      <c r="XFC1271"/>
    </row>
    <row r="1272" spans="2:27 16382:16383" ht="21" customHeight="1">
      <c r="B1272" s="1" t="s">
        <v>26</v>
      </c>
      <c r="C1272" s="1" t="s">
        <v>203</v>
      </c>
      <c r="D1272" s="1" t="s">
        <v>36</v>
      </c>
      <c r="E1272" s="1" t="s">
        <v>17</v>
      </c>
      <c r="F1272" s="1" t="s">
        <v>229</v>
      </c>
      <c r="G1272" s="9">
        <v>42662</v>
      </c>
      <c r="H1272" s="2" t="s">
        <v>237</v>
      </c>
      <c r="I1272" s="1">
        <v>2016</v>
      </c>
      <c r="J1272" s="1">
        <v>151092755</v>
      </c>
      <c r="K1272" s="1">
        <f>_xlfn.DAYS(clean_data[[#This Row],[Ship Date]],clean_data[[#This Row],[Order Date]])</f>
        <v>23</v>
      </c>
      <c r="L1272" s="9">
        <v>42685</v>
      </c>
      <c r="M1272" s="4">
        <v>559</v>
      </c>
      <c r="N1272" s="13">
        <v>109.28</v>
      </c>
      <c r="O1272" s="13">
        <v>35.840000000000003</v>
      </c>
      <c r="P1272" s="13">
        <v>61087.519999999997</v>
      </c>
      <c r="Q1272" s="13">
        <v>20034.560000000001</v>
      </c>
      <c r="R1272" s="13">
        <v>41052.959999999999</v>
      </c>
      <c r="S1272" s="54"/>
      <c r="T1272" s="54"/>
      <c r="Z1272" s="1"/>
      <c r="AA1272" s="1"/>
      <c r="XFB1272"/>
      <c r="XFC1272"/>
    </row>
    <row r="1273" spans="2:27 16382:16383" ht="21" customHeight="1">
      <c r="B1273" s="10" t="s">
        <v>53</v>
      </c>
      <c r="C1273" s="10" t="s">
        <v>54</v>
      </c>
      <c r="D1273" s="10" t="s">
        <v>59</v>
      </c>
      <c r="E1273" s="10" t="s">
        <v>17</v>
      </c>
      <c r="F1273" s="10" t="s">
        <v>232</v>
      </c>
      <c r="G1273" s="11">
        <v>40524</v>
      </c>
      <c r="H1273" s="12" t="s">
        <v>228</v>
      </c>
      <c r="I1273" s="10">
        <v>2010</v>
      </c>
      <c r="J1273" s="10">
        <v>208421218</v>
      </c>
      <c r="K1273" s="10">
        <f>_xlfn.DAYS(clean_data[[#This Row],[Ship Date]],clean_data[[#This Row],[Order Date]])</f>
        <v>27</v>
      </c>
      <c r="L1273" s="11">
        <v>40551</v>
      </c>
      <c r="M1273" s="14">
        <v>5325</v>
      </c>
      <c r="N1273" s="15">
        <v>9.33</v>
      </c>
      <c r="O1273" s="15">
        <v>6.92</v>
      </c>
      <c r="P1273" s="15">
        <v>49682.25</v>
      </c>
      <c r="Q1273" s="15">
        <v>36849</v>
      </c>
      <c r="R1273" s="15">
        <v>12833.25</v>
      </c>
      <c r="S1273" s="54"/>
      <c r="T1273" s="54"/>
      <c r="Z1273" s="1"/>
      <c r="AA1273" s="1"/>
      <c r="XFB1273"/>
      <c r="XFC1273"/>
    </row>
    <row r="1274" spans="2:27 16382:16383" ht="21" customHeight="1">
      <c r="B1274" s="1" t="s">
        <v>23</v>
      </c>
      <c r="C1274" s="1" t="s">
        <v>74</v>
      </c>
      <c r="D1274" s="1" t="s">
        <v>20</v>
      </c>
      <c r="E1274" s="1" t="s">
        <v>17</v>
      </c>
      <c r="F1274" s="1" t="s">
        <v>232</v>
      </c>
      <c r="G1274" s="9">
        <v>40988</v>
      </c>
      <c r="H1274" s="2" t="s">
        <v>236</v>
      </c>
      <c r="I1274" s="1">
        <v>2012</v>
      </c>
      <c r="J1274" s="1">
        <v>214292466</v>
      </c>
      <c r="K1274" s="1">
        <f>_xlfn.DAYS(clean_data[[#This Row],[Ship Date]],clean_data[[#This Row],[Order Date]])</f>
        <v>24</v>
      </c>
      <c r="L1274" s="9">
        <v>41012</v>
      </c>
      <c r="M1274" s="4">
        <v>2758</v>
      </c>
      <c r="N1274" s="13">
        <v>152.58000000000001</v>
      </c>
      <c r="O1274" s="13">
        <v>97.44</v>
      </c>
      <c r="P1274" s="13">
        <v>420815.64</v>
      </c>
      <c r="Q1274" s="13">
        <v>268739.52</v>
      </c>
      <c r="R1274" s="13">
        <v>152076.12</v>
      </c>
      <c r="S1274" s="54"/>
      <c r="T1274" s="54"/>
      <c r="Z1274" s="1"/>
      <c r="AA1274" s="1"/>
      <c r="XFB1274"/>
      <c r="XFC1274"/>
    </row>
    <row r="1275" spans="2:27 16382:16383" ht="21" customHeight="1">
      <c r="B1275" s="10" t="s">
        <v>26</v>
      </c>
      <c r="C1275" s="10" t="s">
        <v>209</v>
      </c>
      <c r="D1275" s="10" t="s">
        <v>16</v>
      </c>
      <c r="E1275" s="10" t="s">
        <v>17</v>
      </c>
      <c r="F1275" s="10" t="s">
        <v>232</v>
      </c>
      <c r="G1275" s="11">
        <v>41696</v>
      </c>
      <c r="H1275" s="12" t="s">
        <v>242</v>
      </c>
      <c r="I1275" s="10">
        <v>2014</v>
      </c>
      <c r="J1275" s="10">
        <v>221880328</v>
      </c>
      <c r="K1275" s="10">
        <f>_xlfn.DAYS(clean_data[[#This Row],[Ship Date]],clean_data[[#This Row],[Order Date]])</f>
        <v>32</v>
      </c>
      <c r="L1275" s="11">
        <v>41728</v>
      </c>
      <c r="M1275" s="14">
        <v>8175</v>
      </c>
      <c r="N1275" s="15">
        <v>255.28</v>
      </c>
      <c r="O1275" s="15">
        <v>159.41999999999999</v>
      </c>
      <c r="P1275" s="15">
        <v>2086914</v>
      </c>
      <c r="Q1275" s="15">
        <v>1303258.5</v>
      </c>
      <c r="R1275" s="15">
        <v>783655.5</v>
      </c>
      <c r="S1275" s="54"/>
      <c r="T1275" s="54"/>
      <c r="Z1275" s="1"/>
      <c r="AA1275" s="1"/>
      <c r="XFB1275"/>
      <c r="XFC1275"/>
    </row>
    <row r="1276" spans="2:27 16382:16383" ht="21" customHeight="1">
      <c r="B1276" s="1" t="s">
        <v>34</v>
      </c>
      <c r="C1276" s="1" t="s">
        <v>154</v>
      </c>
      <c r="D1276" s="1" t="s">
        <v>25</v>
      </c>
      <c r="E1276" s="1" t="s">
        <v>17</v>
      </c>
      <c r="F1276" s="1" t="s">
        <v>235</v>
      </c>
      <c r="G1276" s="9">
        <v>40676</v>
      </c>
      <c r="H1276" s="2" t="s">
        <v>233</v>
      </c>
      <c r="I1276" s="1">
        <v>2011</v>
      </c>
      <c r="J1276" s="1">
        <v>804671132</v>
      </c>
      <c r="K1276" s="1">
        <f>_xlfn.DAYS(clean_data[[#This Row],[Ship Date]],clean_data[[#This Row],[Order Date]])</f>
        <v>28</v>
      </c>
      <c r="L1276" s="9">
        <v>40704</v>
      </c>
      <c r="M1276" s="4">
        <v>8924</v>
      </c>
      <c r="N1276" s="13">
        <v>47.45</v>
      </c>
      <c r="O1276" s="13">
        <v>31.79</v>
      </c>
      <c r="P1276" s="13">
        <v>423443.8</v>
      </c>
      <c r="Q1276" s="13">
        <v>283693.96000000002</v>
      </c>
      <c r="R1276" s="13">
        <v>139749.84</v>
      </c>
      <c r="S1276" s="54"/>
      <c r="T1276" s="54"/>
      <c r="Z1276" s="1"/>
      <c r="AA1276" s="1"/>
      <c r="XFB1276"/>
      <c r="XFC1276"/>
    </row>
    <row r="1277" spans="2:27 16382:16383" ht="21" customHeight="1">
      <c r="B1277" s="10" t="s">
        <v>14</v>
      </c>
      <c r="C1277" s="10" t="s">
        <v>62</v>
      </c>
      <c r="D1277" s="10" t="s">
        <v>28</v>
      </c>
      <c r="E1277" s="10" t="s">
        <v>17</v>
      </c>
      <c r="F1277" s="10" t="s">
        <v>235</v>
      </c>
      <c r="G1277" s="11">
        <v>40496</v>
      </c>
      <c r="H1277" s="12" t="s">
        <v>234</v>
      </c>
      <c r="I1277" s="10">
        <v>2010</v>
      </c>
      <c r="J1277" s="10">
        <v>806463706</v>
      </c>
      <c r="K1277" s="10">
        <f>_xlfn.DAYS(clean_data[[#This Row],[Ship Date]],clean_data[[#This Row],[Order Date]])</f>
        <v>32</v>
      </c>
      <c r="L1277" s="11">
        <v>40528</v>
      </c>
      <c r="M1277" s="14">
        <v>9387</v>
      </c>
      <c r="N1277" s="15">
        <v>205.7</v>
      </c>
      <c r="O1277" s="15">
        <v>117.11</v>
      </c>
      <c r="P1277" s="15">
        <v>1930905.9</v>
      </c>
      <c r="Q1277" s="15">
        <v>1099311.57</v>
      </c>
      <c r="R1277" s="15">
        <v>831594.33</v>
      </c>
      <c r="S1277" s="54"/>
      <c r="T1277" s="54"/>
      <c r="Z1277" s="1"/>
      <c r="AA1277" s="1"/>
      <c r="XFB1277"/>
      <c r="XFC1277"/>
    </row>
    <row r="1278" spans="2:27 16382:16383" ht="21" customHeight="1">
      <c r="B1278" s="1" t="s">
        <v>31</v>
      </c>
      <c r="C1278" s="1" t="s">
        <v>57</v>
      </c>
      <c r="D1278" s="1" t="s">
        <v>71</v>
      </c>
      <c r="E1278" s="1" t="s">
        <v>21</v>
      </c>
      <c r="F1278" s="1" t="s">
        <v>227</v>
      </c>
      <c r="G1278" s="9">
        <v>41347</v>
      </c>
      <c r="H1278" s="2" t="s">
        <v>236</v>
      </c>
      <c r="I1278" s="1">
        <v>2013</v>
      </c>
      <c r="J1278" s="1">
        <v>491369378</v>
      </c>
      <c r="K1278" s="1">
        <f>_xlfn.DAYS(clean_data[[#This Row],[Ship Date]],clean_data[[#This Row],[Order Date]])</f>
        <v>23</v>
      </c>
      <c r="L1278" s="9">
        <v>41370</v>
      </c>
      <c r="M1278" s="4">
        <v>5973</v>
      </c>
      <c r="N1278" s="13">
        <v>154.06</v>
      </c>
      <c r="O1278" s="13">
        <v>90.93</v>
      </c>
      <c r="P1278" s="13">
        <v>920200.38</v>
      </c>
      <c r="Q1278" s="13">
        <v>543124.89</v>
      </c>
      <c r="R1278" s="13">
        <v>377075.49</v>
      </c>
      <c r="S1278" s="54"/>
      <c r="T1278" s="54"/>
      <c r="Z1278" s="1"/>
      <c r="AA1278" s="1"/>
      <c r="XFB1278"/>
      <c r="XFC1278"/>
    </row>
    <row r="1279" spans="2:27 16382:16383" ht="21" customHeight="1">
      <c r="B1279" s="10" t="s">
        <v>31</v>
      </c>
      <c r="C1279" s="10" t="s">
        <v>32</v>
      </c>
      <c r="D1279" s="10" t="s">
        <v>45</v>
      </c>
      <c r="E1279" s="10" t="s">
        <v>17</v>
      </c>
      <c r="F1279" s="10" t="s">
        <v>229</v>
      </c>
      <c r="G1279" s="11">
        <v>42425</v>
      </c>
      <c r="H1279" s="12" t="s">
        <v>242</v>
      </c>
      <c r="I1279" s="10">
        <v>2016</v>
      </c>
      <c r="J1279" s="10">
        <v>193811976</v>
      </c>
      <c r="K1279" s="10">
        <f>_xlfn.DAYS(clean_data[[#This Row],[Ship Date]],clean_data[[#This Row],[Order Date]])</f>
        <v>22</v>
      </c>
      <c r="L1279" s="11">
        <v>42447</v>
      </c>
      <c r="M1279" s="14">
        <v>2126</v>
      </c>
      <c r="N1279" s="15">
        <v>437.2</v>
      </c>
      <c r="O1279" s="15">
        <v>263.33</v>
      </c>
      <c r="P1279" s="15">
        <v>929487.2</v>
      </c>
      <c r="Q1279" s="15">
        <v>559839.57999999996</v>
      </c>
      <c r="R1279" s="15">
        <v>369647.62</v>
      </c>
      <c r="S1279" s="54"/>
      <c r="T1279" s="54"/>
      <c r="Z1279" s="1"/>
      <c r="AA1279" s="1"/>
      <c r="XFB1279"/>
      <c r="XFC1279"/>
    </row>
    <row r="1280" spans="2:27 16382:16383" ht="21" customHeight="1">
      <c r="B1280" s="1" t="s">
        <v>31</v>
      </c>
      <c r="C1280" s="1" t="s">
        <v>89</v>
      </c>
      <c r="D1280" s="1" t="s">
        <v>71</v>
      </c>
      <c r="E1280" s="1" t="s">
        <v>21</v>
      </c>
      <c r="F1280" s="1" t="s">
        <v>232</v>
      </c>
      <c r="G1280" s="9">
        <v>40549</v>
      </c>
      <c r="H1280" s="2" t="s">
        <v>240</v>
      </c>
      <c r="I1280" s="1">
        <v>2011</v>
      </c>
      <c r="J1280" s="1">
        <v>768527829</v>
      </c>
      <c r="K1280" s="1">
        <f>_xlfn.DAYS(clean_data[[#This Row],[Ship Date]],clean_data[[#This Row],[Order Date]])</f>
        <v>11</v>
      </c>
      <c r="L1280" s="9">
        <v>40560</v>
      </c>
      <c r="M1280" s="4">
        <v>3318</v>
      </c>
      <c r="N1280" s="13">
        <v>154.06</v>
      </c>
      <c r="O1280" s="13">
        <v>90.93</v>
      </c>
      <c r="P1280" s="13">
        <v>511171.08</v>
      </c>
      <c r="Q1280" s="13">
        <v>301705.74</v>
      </c>
      <c r="R1280" s="13">
        <v>209465.34</v>
      </c>
      <c r="S1280" s="54"/>
      <c r="T1280" s="54"/>
      <c r="Z1280" s="1"/>
      <c r="AA1280" s="1"/>
      <c r="XFB1280"/>
      <c r="XFC1280"/>
    </row>
    <row r="1281" spans="2:27 16382:16383" ht="21" customHeight="1">
      <c r="B1281" s="10" t="s">
        <v>26</v>
      </c>
      <c r="C1281" s="10" t="s">
        <v>76</v>
      </c>
      <c r="D1281" s="10" t="s">
        <v>25</v>
      </c>
      <c r="E1281" s="10" t="s">
        <v>17</v>
      </c>
      <c r="F1281" s="10" t="s">
        <v>227</v>
      </c>
      <c r="G1281" s="11">
        <v>42609</v>
      </c>
      <c r="H1281" s="12" t="s">
        <v>238</v>
      </c>
      <c r="I1281" s="10">
        <v>2016</v>
      </c>
      <c r="J1281" s="10">
        <v>440565764</v>
      </c>
      <c r="K1281" s="10">
        <f>_xlfn.DAYS(clean_data[[#This Row],[Ship Date]],clean_data[[#This Row],[Order Date]])</f>
        <v>10</v>
      </c>
      <c r="L1281" s="11">
        <v>42619</v>
      </c>
      <c r="M1281" s="14">
        <v>2055</v>
      </c>
      <c r="N1281" s="15">
        <v>47.45</v>
      </c>
      <c r="O1281" s="15">
        <v>31.79</v>
      </c>
      <c r="P1281" s="15">
        <v>97509.75</v>
      </c>
      <c r="Q1281" s="15">
        <v>65328.45</v>
      </c>
      <c r="R1281" s="15">
        <v>32181.3</v>
      </c>
      <c r="S1281" s="54"/>
      <c r="T1281" s="54"/>
      <c r="Z1281" s="1"/>
      <c r="AA1281" s="1"/>
      <c r="XFB1281"/>
      <c r="XFC1281"/>
    </row>
    <row r="1282" spans="2:27 16382:16383" ht="21" customHeight="1">
      <c r="B1282" s="1" t="s">
        <v>23</v>
      </c>
      <c r="C1282" s="1" t="s">
        <v>110</v>
      </c>
      <c r="D1282" s="1" t="s">
        <v>79</v>
      </c>
      <c r="E1282" s="1" t="s">
        <v>21</v>
      </c>
      <c r="F1282" s="1" t="s">
        <v>235</v>
      </c>
      <c r="G1282" s="9">
        <v>42053</v>
      </c>
      <c r="H1282" s="2" t="s">
        <v>242</v>
      </c>
      <c r="I1282" s="1">
        <v>2015</v>
      </c>
      <c r="J1282" s="1">
        <v>655287110</v>
      </c>
      <c r="K1282" s="1">
        <f>_xlfn.DAYS(clean_data[[#This Row],[Ship Date]],clean_data[[#This Row],[Order Date]])</f>
        <v>4</v>
      </c>
      <c r="L1282" s="9">
        <v>42057</v>
      </c>
      <c r="M1282" s="4">
        <v>2873</v>
      </c>
      <c r="N1282" s="13">
        <v>668.27</v>
      </c>
      <c r="O1282" s="13">
        <v>502.54</v>
      </c>
      <c r="P1282" s="13">
        <v>1919939.71</v>
      </c>
      <c r="Q1282" s="13">
        <v>1443797.42</v>
      </c>
      <c r="R1282" s="13">
        <v>476142.29</v>
      </c>
      <c r="S1282" s="54"/>
      <c r="T1282" s="54"/>
      <c r="Z1282" s="1"/>
      <c r="AA1282" s="1"/>
      <c r="XFB1282"/>
      <c r="XFC1282"/>
    </row>
    <row r="1283" spans="2:27 16382:16383" ht="21" customHeight="1">
      <c r="B1283" s="10" t="s">
        <v>14</v>
      </c>
      <c r="C1283" s="10" t="s">
        <v>111</v>
      </c>
      <c r="D1283" s="10" t="s">
        <v>50</v>
      </c>
      <c r="E1283" s="10" t="s">
        <v>17</v>
      </c>
      <c r="F1283" s="10" t="s">
        <v>235</v>
      </c>
      <c r="G1283" s="11">
        <v>42399</v>
      </c>
      <c r="H1283" s="12" t="s">
        <v>240</v>
      </c>
      <c r="I1283" s="10">
        <v>2016</v>
      </c>
      <c r="J1283" s="10">
        <v>228365695</v>
      </c>
      <c r="K1283" s="10">
        <f>_xlfn.DAYS(clean_data[[#This Row],[Ship Date]],clean_data[[#This Row],[Order Date]])</f>
        <v>15</v>
      </c>
      <c r="L1283" s="11">
        <v>42414</v>
      </c>
      <c r="M1283" s="14">
        <v>7339</v>
      </c>
      <c r="N1283" s="15">
        <v>421.89</v>
      </c>
      <c r="O1283" s="15">
        <v>364.69</v>
      </c>
      <c r="P1283" s="15">
        <v>3096250.71</v>
      </c>
      <c r="Q1283" s="15">
        <v>2676459.91</v>
      </c>
      <c r="R1283" s="15">
        <v>419790.8</v>
      </c>
      <c r="S1283" s="54"/>
      <c r="T1283" s="54"/>
      <c r="Z1283" s="1"/>
      <c r="AA1283" s="1"/>
      <c r="XFB1283"/>
      <c r="XFC1283"/>
    </row>
    <row r="1284" spans="2:27 16382:16383" ht="21" customHeight="1">
      <c r="B1284" s="1" t="s">
        <v>23</v>
      </c>
      <c r="C1284" s="1" t="s">
        <v>116</v>
      </c>
      <c r="D1284" s="1" t="s">
        <v>16</v>
      </c>
      <c r="E1284" s="1" t="s">
        <v>17</v>
      </c>
      <c r="F1284" s="1" t="s">
        <v>235</v>
      </c>
      <c r="G1284" s="9">
        <v>42022</v>
      </c>
      <c r="H1284" s="2" t="s">
        <v>240</v>
      </c>
      <c r="I1284" s="1">
        <v>2015</v>
      </c>
      <c r="J1284" s="1">
        <v>295787847</v>
      </c>
      <c r="K1284" s="1">
        <f>_xlfn.DAYS(clean_data[[#This Row],[Ship Date]],clean_data[[#This Row],[Order Date]])</f>
        <v>29</v>
      </c>
      <c r="L1284" s="9">
        <v>42051</v>
      </c>
      <c r="M1284" s="4">
        <v>9052</v>
      </c>
      <c r="N1284" s="13">
        <v>255.28</v>
      </c>
      <c r="O1284" s="13">
        <v>159.41999999999999</v>
      </c>
      <c r="P1284" s="13">
        <v>2310794.56</v>
      </c>
      <c r="Q1284" s="13">
        <v>1443069.84</v>
      </c>
      <c r="R1284" s="13">
        <v>867724.72</v>
      </c>
      <c r="S1284" s="54"/>
      <c r="T1284" s="54"/>
      <c r="Z1284" s="1"/>
      <c r="AA1284" s="1"/>
      <c r="XFB1284"/>
      <c r="XFC1284"/>
    </row>
    <row r="1285" spans="2:27 16382:16383" ht="21" customHeight="1">
      <c r="B1285" s="10" t="s">
        <v>23</v>
      </c>
      <c r="C1285" s="10" t="s">
        <v>147</v>
      </c>
      <c r="D1285" s="10" t="s">
        <v>16</v>
      </c>
      <c r="E1285" s="10" t="s">
        <v>21</v>
      </c>
      <c r="F1285" s="10" t="s">
        <v>232</v>
      </c>
      <c r="G1285" s="11">
        <v>41070</v>
      </c>
      <c r="H1285" s="12" t="s">
        <v>241</v>
      </c>
      <c r="I1285" s="10">
        <v>2012</v>
      </c>
      <c r="J1285" s="10">
        <v>263852393</v>
      </c>
      <c r="K1285" s="10">
        <f>_xlfn.DAYS(clean_data[[#This Row],[Ship Date]],clean_data[[#This Row],[Order Date]])</f>
        <v>19</v>
      </c>
      <c r="L1285" s="11">
        <v>41089</v>
      </c>
      <c r="M1285" s="14">
        <v>8641</v>
      </c>
      <c r="N1285" s="15">
        <v>255.28</v>
      </c>
      <c r="O1285" s="15">
        <v>159.41999999999999</v>
      </c>
      <c r="P1285" s="15">
        <v>2205874.48</v>
      </c>
      <c r="Q1285" s="15">
        <v>1377548.22</v>
      </c>
      <c r="R1285" s="15">
        <v>828326.26</v>
      </c>
      <c r="S1285" s="54"/>
      <c r="T1285" s="54"/>
      <c r="Z1285" s="1"/>
      <c r="AA1285" s="1"/>
      <c r="XFB1285"/>
      <c r="XFC1285"/>
    </row>
    <row r="1286" spans="2:27 16382:16383" ht="21" customHeight="1">
      <c r="B1286" s="1" t="s">
        <v>40</v>
      </c>
      <c r="C1286" s="1" t="s">
        <v>169</v>
      </c>
      <c r="D1286" s="1" t="s">
        <v>25</v>
      </c>
      <c r="E1286" s="1" t="s">
        <v>21</v>
      </c>
      <c r="F1286" s="1" t="s">
        <v>227</v>
      </c>
      <c r="G1286" s="9">
        <v>42845</v>
      </c>
      <c r="H1286" s="2" t="s">
        <v>239</v>
      </c>
      <c r="I1286" s="1">
        <v>2017</v>
      </c>
      <c r="J1286" s="1">
        <v>959170663</v>
      </c>
      <c r="K1286" s="1">
        <f>_xlfn.DAYS(clean_data[[#This Row],[Ship Date]],clean_data[[#This Row],[Order Date]])</f>
        <v>24</v>
      </c>
      <c r="L1286" s="9">
        <v>42869</v>
      </c>
      <c r="M1286" s="4">
        <v>8769</v>
      </c>
      <c r="N1286" s="13">
        <v>47.45</v>
      </c>
      <c r="O1286" s="13">
        <v>31.79</v>
      </c>
      <c r="P1286" s="13">
        <v>416089.05</v>
      </c>
      <c r="Q1286" s="13">
        <v>278766.51</v>
      </c>
      <c r="R1286" s="13">
        <v>137322.54</v>
      </c>
      <c r="S1286" s="54"/>
      <c r="T1286" s="54"/>
      <c r="Z1286" s="1"/>
      <c r="AA1286" s="1"/>
      <c r="XFB1286"/>
      <c r="XFC1286"/>
    </row>
    <row r="1287" spans="2:27 16382:16383" ht="21" customHeight="1">
      <c r="B1287" s="10" t="s">
        <v>23</v>
      </c>
      <c r="C1287" s="10" t="s">
        <v>98</v>
      </c>
      <c r="D1287" s="10" t="s">
        <v>59</v>
      </c>
      <c r="E1287" s="10" t="s">
        <v>21</v>
      </c>
      <c r="F1287" s="10" t="s">
        <v>235</v>
      </c>
      <c r="G1287" s="11">
        <v>41357</v>
      </c>
      <c r="H1287" s="12" t="s">
        <v>236</v>
      </c>
      <c r="I1287" s="10">
        <v>2013</v>
      </c>
      <c r="J1287" s="10">
        <v>578666484</v>
      </c>
      <c r="K1287" s="10">
        <f>_xlfn.DAYS(clean_data[[#This Row],[Ship Date]],clean_data[[#This Row],[Order Date]])</f>
        <v>18</v>
      </c>
      <c r="L1287" s="11">
        <v>41375</v>
      </c>
      <c r="M1287" s="14">
        <v>9127</v>
      </c>
      <c r="N1287" s="15">
        <v>9.33</v>
      </c>
      <c r="O1287" s="15">
        <v>6.92</v>
      </c>
      <c r="P1287" s="15">
        <v>85154.91</v>
      </c>
      <c r="Q1287" s="15">
        <v>63158.84</v>
      </c>
      <c r="R1287" s="15">
        <v>21996.07</v>
      </c>
      <c r="S1287" s="54"/>
      <c r="T1287" s="54"/>
      <c r="Z1287" s="1"/>
      <c r="AA1287" s="1"/>
      <c r="XFB1287"/>
      <c r="XFC1287"/>
    </row>
    <row r="1288" spans="2:27 16382:16383" ht="21" customHeight="1">
      <c r="B1288" s="1" t="s">
        <v>40</v>
      </c>
      <c r="C1288" s="1" t="s">
        <v>193</v>
      </c>
      <c r="D1288" s="1" t="s">
        <v>71</v>
      </c>
      <c r="E1288" s="1" t="s">
        <v>17</v>
      </c>
      <c r="F1288" s="1" t="s">
        <v>235</v>
      </c>
      <c r="G1288" s="9">
        <v>42070</v>
      </c>
      <c r="H1288" s="2" t="s">
        <v>236</v>
      </c>
      <c r="I1288" s="1">
        <v>2015</v>
      </c>
      <c r="J1288" s="1">
        <v>539576184</v>
      </c>
      <c r="K1288" s="1">
        <f>_xlfn.DAYS(clean_data[[#This Row],[Ship Date]],clean_data[[#This Row],[Order Date]])</f>
        <v>40</v>
      </c>
      <c r="L1288" s="9">
        <v>42110</v>
      </c>
      <c r="M1288" s="4">
        <v>1438</v>
      </c>
      <c r="N1288" s="13">
        <v>154.06</v>
      </c>
      <c r="O1288" s="13">
        <v>90.93</v>
      </c>
      <c r="P1288" s="13">
        <v>221538.28</v>
      </c>
      <c r="Q1288" s="13">
        <v>130757.34</v>
      </c>
      <c r="R1288" s="13">
        <v>90780.94</v>
      </c>
      <c r="S1288" s="54"/>
      <c r="T1288" s="54"/>
      <c r="Z1288" s="1"/>
      <c r="AA1288" s="1"/>
      <c r="XFB1288"/>
      <c r="XFC1288"/>
    </row>
    <row r="1289" spans="2:27 16382:16383" ht="21" customHeight="1">
      <c r="B1289" s="10" t="s">
        <v>34</v>
      </c>
      <c r="C1289" s="10" t="s">
        <v>243</v>
      </c>
      <c r="D1289" s="10" t="s">
        <v>79</v>
      </c>
      <c r="E1289" s="10" t="s">
        <v>21</v>
      </c>
      <c r="F1289" s="10" t="s">
        <v>232</v>
      </c>
      <c r="G1289" s="11">
        <v>41153</v>
      </c>
      <c r="H1289" s="12" t="s">
        <v>231</v>
      </c>
      <c r="I1289" s="10">
        <v>2012</v>
      </c>
      <c r="J1289" s="10">
        <v>529448592</v>
      </c>
      <c r="K1289" s="10">
        <f>_xlfn.DAYS(clean_data[[#This Row],[Ship Date]],clean_data[[#This Row],[Order Date]])</f>
        <v>17</v>
      </c>
      <c r="L1289" s="11">
        <v>41170</v>
      </c>
      <c r="M1289" s="14">
        <v>4459</v>
      </c>
      <c r="N1289" s="15">
        <v>668.27</v>
      </c>
      <c r="O1289" s="15">
        <v>502.54</v>
      </c>
      <c r="P1289" s="15">
        <v>2979815.93</v>
      </c>
      <c r="Q1289" s="15">
        <v>2240825.86</v>
      </c>
      <c r="R1289" s="15">
        <v>738990.07</v>
      </c>
      <c r="S1289" s="54"/>
      <c r="T1289" s="54"/>
      <c r="Z1289" s="1"/>
      <c r="AA1289" s="1"/>
      <c r="XFB1289"/>
      <c r="XFC1289"/>
    </row>
    <row r="1290" spans="2:27 16382:16383" ht="21" customHeight="1">
      <c r="B1290" s="1" t="s">
        <v>40</v>
      </c>
      <c r="C1290" s="1" t="s">
        <v>166</v>
      </c>
      <c r="D1290" s="1" t="s">
        <v>71</v>
      </c>
      <c r="E1290" s="1" t="s">
        <v>17</v>
      </c>
      <c r="F1290" s="1" t="s">
        <v>232</v>
      </c>
      <c r="G1290" s="9">
        <v>40700</v>
      </c>
      <c r="H1290" s="2" t="s">
        <v>241</v>
      </c>
      <c r="I1290" s="1">
        <v>2011</v>
      </c>
      <c r="J1290" s="1">
        <v>756145036</v>
      </c>
      <c r="K1290" s="1">
        <f>_xlfn.DAYS(clean_data[[#This Row],[Ship Date]],clean_data[[#This Row],[Order Date]])</f>
        <v>41</v>
      </c>
      <c r="L1290" s="9">
        <v>40741</v>
      </c>
      <c r="M1290" s="4">
        <v>8974</v>
      </c>
      <c r="N1290" s="13">
        <v>154.06</v>
      </c>
      <c r="O1290" s="13">
        <v>90.93</v>
      </c>
      <c r="P1290" s="13">
        <v>1382534.44</v>
      </c>
      <c r="Q1290" s="13">
        <v>816005.82</v>
      </c>
      <c r="R1290" s="13">
        <v>566528.62</v>
      </c>
      <c r="S1290" s="54"/>
      <c r="T1290" s="54"/>
      <c r="Z1290" s="1"/>
      <c r="AA1290" s="1"/>
      <c r="XFB1290"/>
      <c r="XFC1290"/>
    </row>
    <row r="1291" spans="2:27 16382:16383" ht="21" customHeight="1">
      <c r="B1291" s="10" t="s">
        <v>23</v>
      </c>
      <c r="C1291" s="10" t="s">
        <v>138</v>
      </c>
      <c r="D1291" s="10" t="s">
        <v>33</v>
      </c>
      <c r="E1291" s="10" t="s">
        <v>21</v>
      </c>
      <c r="F1291" s="10" t="s">
        <v>229</v>
      </c>
      <c r="G1291" s="11">
        <v>41808</v>
      </c>
      <c r="H1291" s="12" t="s">
        <v>241</v>
      </c>
      <c r="I1291" s="10">
        <v>2014</v>
      </c>
      <c r="J1291" s="10">
        <v>597839343</v>
      </c>
      <c r="K1291" s="10">
        <f>_xlfn.DAYS(clean_data[[#This Row],[Ship Date]],clean_data[[#This Row],[Order Date]])</f>
        <v>38</v>
      </c>
      <c r="L1291" s="11">
        <v>41846</v>
      </c>
      <c r="M1291" s="14">
        <v>2802</v>
      </c>
      <c r="N1291" s="15">
        <v>81.73</v>
      </c>
      <c r="O1291" s="15">
        <v>56.67</v>
      </c>
      <c r="P1291" s="15">
        <v>229007.46</v>
      </c>
      <c r="Q1291" s="15">
        <v>158789.34</v>
      </c>
      <c r="R1291" s="15">
        <v>70218.12</v>
      </c>
      <c r="S1291" s="54"/>
      <c r="T1291" s="54"/>
      <c r="Z1291" s="1"/>
      <c r="AA1291" s="1"/>
      <c r="XFB1291"/>
      <c r="XFC1291"/>
    </row>
    <row r="1292" spans="2:27 16382:16383" ht="21" customHeight="1">
      <c r="B1292" s="1" t="s">
        <v>34</v>
      </c>
      <c r="C1292" s="1" t="s">
        <v>134</v>
      </c>
      <c r="D1292" s="1" t="s">
        <v>43</v>
      </c>
      <c r="E1292" s="1" t="s">
        <v>21</v>
      </c>
      <c r="F1292" s="1" t="s">
        <v>227</v>
      </c>
      <c r="G1292" s="9">
        <v>40432</v>
      </c>
      <c r="H1292" s="2" t="s">
        <v>231</v>
      </c>
      <c r="I1292" s="1">
        <v>2010</v>
      </c>
      <c r="J1292" s="1">
        <v>853017842</v>
      </c>
      <c r="K1292" s="1">
        <f>_xlfn.DAYS(clean_data[[#This Row],[Ship Date]],clean_data[[#This Row],[Order Date]])</f>
        <v>1</v>
      </c>
      <c r="L1292" s="9">
        <v>40433</v>
      </c>
      <c r="M1292" s="4">
        <v>5790</v>
      </c>
      <c r="N1292" s="13">
        <v>651.21</v>
      </c>
      <c r="O1292" s="13">
        <v>524.96</v>
      </c>
      <c r="P1292" s="13">
        <v>3770505.9</v>
      </c>
      <c r="Q1292" s="13">
        <v>3039518.4</v>
      </c>
      <c r="R1292" s="13">
        <v>730987.5</v>
      </c>
      <c r="S1292" s="54"/>
      <c r="T1292" s="54"/>
      <c r="Z1292" s="1"/>
      <c r="AA1292" s="1"/>
      <c r="XFB1292"/>
      <c r="XFC1292"/>
    </row>
    <row r="1293" spans="2:27 16382:16383" ht="21" customHeight="1">
      <c r="B1293" s="10" t="s">
        <v>31</v>
      </c>
      <c r="C1293" s="10" t="s">
        <v>44</v>
      </c>
      <c r="D1293" s="10" t="s">
        <v>16</v>
      </c>
      <c r="E1293" s="10" t="s">
        <v>21</v>
      </c>
      <c r="F1293" s="10" t="s">
        <v>232</v>
      </c>
      <c r="G1293" s="11">
        <v>42598</v>
      </c>
      <c r="H1293" s="12" t="s">
        <v>238</v>
      </c>
      <c r="I1293" s="10">
        <v>2016</v>
      </c>
      <c r="J1293" s="10">
        <v>590479362</v>
      </c>
      <c r="K1293" s="10">
        <f>_xlfn.DAYS(clean_data[[#This Row],[Ship Date]],clean_data[[#This Row],[Order Date]])</f>
        <v>12</v>
      </c>
      <c r="L1293" s="11">
        <v>42610</v>
      </c>
      <c r="M1293" s="14">
        <v>4820</v>
      </c>
      <c r="N1293" s="15">
        <v>255.28</v>
      </c>
      <c r="O1293" s="15">
        <v>159.41999999999999</v>
      </c>
      <c r="P1293" s="15">
        <v>1230449.6000000001</v>
      </c>
      <c r="Q1293" s="15">
        <v>768404.4</v>
      </c>
      <c r="R1293" s="15">
        <v>462045.2</v>
      </c>
      <c r="S1293" s="54"/>
      <c r="T1293" s="54"/>
      <c r="Z1293" s="1"/>
      <c r="AA1293" s="1"/>
      <c r="XFB1293"/>
      <c r="XFC1293"/>
    </row>
    <row r="1294" spans="2:27 16382:16383" ht="21" customHeight="1">
      <c r="B1294" s="1" t="s">
        <v>23</v>
      </c>
      <c r="C1294" s="1" t="s">
        <v>217</v>
      </c>
      <c r="D1294" s="1" t="s">
        <v>45</v>
      </c>
      <c r="E1294" s="1" t="s">
        <v>21</v>
      </c>
      <c r="F1294" s="1" t="s">
        <v>227</v>
      </c>
      <c r="G1294" s="9">
        <v>40889</v>
      </c>
      <c r="H1294" s="2" t="s">
        <v>228</v>
      </c>
      <c r="I1294" s="1">
        <v>2011</v>
      </c>
      <c r="J1294" s="1">
        <v>299335229</v>
      </c>
      <c r="K1294" s="1">
        <f>_xlfn.DAYS(clean_data[[#This Row],[Ship Date]],clean_data[[#This Row],[Order Date]])</f>
        <v>12</v>
      </c>
      <c r="L1294" s="9">
        <v>40901</v>
      </c>
      <c r="M1294" s="4">
        <v>8801</v>
      </c>
      <c r="N1294" s="13">
        <v>437.2</v>
      </c>
      <c r="O1294" s="13">
        <v>263.33</v>
      </c>
      <c r="P1294" s="13">
        <v>3847797.2</v>
      </c>
      <c r="Q1294" s="13">
        <v>2317567.33</v>
      </c>
      <c r="R1294" s="13">
        <v>1530229.87</v>
      </c>
      <c r="S1294" s="54"/>
      <c r="T1294" s="54"/>
      <c r="Z1294" s="1"/>
      <c r="AA1294" s="1"/>
      <c r="XFB1294"/>
      <c r="XFC1294"/>
    </row>
    <row r="1295" spans="2:27 16382:16383" ht="21" customHeight="1">
      <c r="B1295" s="10" t="s">
        <v>14</v>
      </c>
      <c r="C1295" s="10" t="s">
        <v>161</v>
      </c>
      <c r="D1295" s="10" t="s">
        <v>36</v>
      </c>
      <c r="E1295" s="10" t="s">
        <v>17</v>
      </c>
      <c r="F1295" s="10" t="s">
        <v>229</v>
      </c>
      <c r="G1295" s="11">
        <v>40725</v>
      </c>
      <c r="H1295" s="12" t="s">
        <v>230</v>
      </c>
      <c r="I1295" s="10">
        <v>2011</v>
      </c>
      <c r="J1295" s="10">
        <v>539009273</v>
      </c>
      <c r="K1295" s="10">
        <f>_xlfn.DAYS(clean_data[[#This Row],[Ship Date]],clean_data[[#This Row],[Order Date]])</f>
        <v>34</v>
      </c>
      <c r="L1295" s="11">
        <v>40759</v>
      </c>
      <c r="M1295" s="14">
        <v>3677</v>
      </c>
      <c r="N1295" s="15">
        <v>109.28</v>
      </c>
      <c r="O1295" s="15">
        <v>35.840000000000003</v>
      </c>
      <c r="P1295" s="15">
        <v>401822.56</v>
      </c>
      <c r="Q1295" s="15">
        <v>131783.67999999999</v>
      </c>
      <c r="R1295" s="15">
        <v>270038.88</v>
      </c>
      <c r="S1295" s="54"/>
      <c r="T1295" s="54"/>
      <c r="Z1295" s="1"/>
      <c r="AA1295" s="1"/>
      <c r="XFB1295"/>
      <c r="XFC1295"/>
    </row>
    <row r="1296" spans="2:27 16382:16383" ht="21" customHeight="1">
      <c r="B1296" s="1" t="s">
        <v>31</v>
      </c>
      <c r="C1296" s="1" t="s">
        <v>56</v>
      </c>
      <c r="D1296" s="1" t="s">
        <v>33</v>
      </c>
      <c r="E1296" s="1" t="s">
        <v>17</v>
      </c>
      <c r="F1296" s="1" t="s">
        <v>235</v>
      </c>
      <c r="G1296" s="9">
        <v>42382</v>
      </c>
      <c r="H1296" s="2" t="s">
        <v>240</v>
      </c>
      <c r="I1296" s="1">
        <v>2016</v>
      </c>
      <c r="J1296" s="1">
        <v>589237821</v>
      </c>
      <c r="K1296" s="1">
        <f>_xlfn.DAYS(clean_data[[#This Row],[Ship Date]],clean_data[[#This Row],[Order Date]])</f>
        <v>22</v>
      </c>
      <c r="L1296" s="9">
        <v>42404</v>
      </c>
      <c r="M1296" s="4">
        <v>7420</v>
      </c>
      <c r="N1296" s="13">
        <v>81.73</v>
      </c>
      <c r="O1296" s="13">
        <v>56.67</v>
      </c>
      <c r="P1296" s="13">
        <v>606436.6</v>
      </c>
      <c r="Q1296" s="13">
        <v>420491.4</v>
      </c>
      <c r="R1296" s="13">
        <v>185945.2</v>
      </c>
      <c r="S1296" s="54"/>
      <c r="T1296" s="54"/>
      <c r="Z1296" s="1"/>
      <c r="AA1296" s="1"/>
      <c r="XFB1296"/>
      <c r="XFC1296"/>
    </row>
    <row r="1297" spans="2:27 16382:16383" ht="21" customHeight="1">
      <c r="B1297" s="10" t="s">
        <v>23</v>
      </c>
      <c r="C1297" s="10" t="s">
        <v>206</v>
      </c>
      <c r="D1297" s="10" t="s">
        <v>71</v>
      </c>
      <c r="E1297" s="10" t="s">
        <v>21</v>
      </c>
      <c r="F1297" s="10" t="s">
        <v>232</v>
      </c>
      <c r="G1297" s="11">
        <v>42379</v>
      </c>
      <c r="H1297" s="12" t="s">
        <v>240</v>
      </c>
      <c r="I1297" s="10">
        <v>2016</v>
      </c>
      <c r="J1297" s="10">
        <v>700069701</v>
      </c>
      <c r="K1297" s="10">
        <f>_xlfn.DAYS(clean_data[[#This Row],[Ship Date]],clean_data[[#This Row],[Order Date]])</f>
        <v>11</v>
      </c>
      <c r="L1297" s="11">
        <v>42390</v>
      </c>
      <c r="M1297" s="14">
        <v>5037</v>
      </c>
      <c r="N1297" s="15">
        <v>154.06</v>
      </c>
      <c r="O1297" s="15">
        <v>90.93</v>
      </c>
      <c r="P1297" s="15">
        <v>776000.22</v>
      </c>
      <c r="Q1297" s="15">
        <v>458014.41</v>
      </c>
      <c r="R1297" s="15">
        <v>317985.81</v>
      </c>
      <c r="S1297" s="54"/>
      <c r="T1297" s="54"/>
      <c r="Z1297" s="1"/>
      <c r="AA1297" s="1"/>
      <c r="XFB1297"/>
      <c r="XFC1297"/>
    </row>
    <row r="1298" spans="2:27 16382:16383" ht="21" customHeight="1">
      <c r="B1298" s="1" t="s">
        <v>23</v>
      </c>
      <c r="C1298" s="1" t="s">
        <v>103</v>
      </c>
      <c r="D1298" s="1" t="s">
        <v>79</v>
      </c>
      <c r="E1298" s="1" t="s">
        <v>17</v>
      </c>
      <c r="F1298" s="1" t="s">
        <v>235</v>
      </c>
      <c r="G1298" s="9">
        <v>40387</v>
      </c>
      <c r="H1298" s="2" t="s">
        <v>230</v>
      </c>
      <c r="I1298" s="1">
        <v>2010</v>
      </c>
      <c r="J1298" s="1">
        <v>741866242</v>
      </c>
      <c r="K1298" s="1">
        <f>_xlfn.DAYS(clean_data[[#This Row],[Ship Date]],clean_data[[#This Row],[Order Date]])</f>
        <v>47</v>
      </c>
      <c r="L1298" s="9">
        <v>40434</v>
      </c>
      <c r="M1298" s="4">
        <v>3562</v>
      </c>
      <c r="N1298" s="13">
        <v>668.27</v>
      </c>
      <c r="O1298" s="13">
        <v>502.54</v>
      </c>
      <c r="P1298" s="13">
        <v>2380377.7400000002</v>
      </c>
      <c r="Q1298" s="13">
        <v>1790047.48</v>
      </c>
      <c r="R1298" s="13">
        <v>590330.26</v>
      </c>
      <c r="S1298" s="54"/>
      <c r="T1298" s="54"/>
      <c r="Z1298" s="1"/>
      <c r="AA1298" s="1"/>
      <c r="XFB1298"/>
      <c r="XFC1298"/>
    </row>
    <row r="1299" spans="2:27 16382:16383" ht="21" customHeight="1">
      <c r="B1299" s="10" t="s">
        <v>14</v>
      </c>
      <c r="C1299" s="10" t="s">
        <v>226</v>
      </c>
      <c r="D1299" s="10" t="s">
        <v>28</v>
      </c>
      <c r="E1299" s="10" t="s">
        <v>21</v>
      </c>
      <c r="F1299" s="10" t="s">
        <v>232</v>
      </c>
      <c r="G1299" s="11">
        <v>40614</v>
      </c>
      <c r="H1299" s="12" t="s">
        <v>236</v>
      </c>
      <c r="I1299" s="10">
        <v>2011</v>
      </c>
      <c r="J1299" s="10">
        <v>655301272</v>
      </c>
      <c r="K1299" s="10">
        <f>_xlfn.DAYS(clean_data[[#This Row],[Ship Date]],clean_data[[#This Row],[Order Date]])</f>
        <v>13</v>
      </c>
      <c r="L1299" s="11">
        <v>40627</v>
      </c>
      <c r="M1299" s="14">
        <v>7064</v>
      </c>
      <c r="N1299" s="15">
        <v>205.7</v>
      </c>
      <c r="O1299" s="15">
        <v>117.11</v>
      </c>
      <c r="P1299" s="15">
        <v>1453064.8</v>
      </c>
      <c r="Q1299" s="15">
        <v>827265.04</v>
      </c>
      <c r="R1299" s="15">
        <v>625799.76</v>
      </c>
      <c r="S1299" s="54"/>
      <c r="T1299" s="54"/>
      <c r="Z1299" s="1"/>
      <c r="AA1299" s="1"/>
      <c r="XFB1299"/>
      <c r="XFC1299"/>
    </row>
    <row r="1300" spans="2:27 16382:16383" ht="21" customHeight="1">
      <c r="B1300" s="1" t="s">
        <v>34</v>
      </c>
      <c r="C1300" s="1" t="s">
        <v>215</v>
      </c>
      <c r="D1300" s="1" t="s">
        <v>25</v>
      </c>
      <c r="E1300" s="1" t="s">
        <v>17</v>
      </c>
      <c r="F1300" s="1" t="s">
        <v>229</v>
      </c>
      <c r="G1300" s="9">
        <v>42129</v>
      </c>
      <c r="H1300" s="2" t="s">
        <v>233</v>
      </c>
      <c r="I1300" s="1">
        <v>2015</v>
      </c>
      <c r="J1300" s="1">
        <v>901361119</v>
      </c>
      <c r="K1300" s="1">
        <f>_xlfn.DAYS(clean_data[[#This Row],[Ship Date]],clean_data[[#This Row],[Order Date]])</f>
        <v>9</v>
      </c>
      <c r="L1300" s="9">
        <v>42138</v>
      </c>
      <c r="M1300" s="4">
        <v>1640</v>
      </c>
      <c r="N1300" s="13">
        <v>47.45</v>
      </c>
      <c r="O1300" s="13">
        <v>31.79</v>
      </c>
      <c r="P1300" s="13">
        <v>77818</v>
      </c>
      <c r="Q1300" s="13">
        <v>52135.6</v>
      </c>
      <c r="R1300" s="13">
        <v>25682.400000000001</v>
      </c>
      <c r="S1300" s="54"/>
      <c r="T1300" s="54"/>
      <c r="Z1300" s="1"/>
      <c r="AA1300" s="1"/>
      <c r="XFB1300"/>
      <c r="XFC1300"/>
    </row>
    <row r="1301" spans="2:27 16382:16383" ht="21" customHeight="1">
      <c r="B1301" s="10" t="s">
        <v>23</v>
      </c>
      <c r="C1301" s="10" t="s">
        <v>52</v>
      </c>
      <c r="D1301" s="10" t="s">
        <v>20</v>
      </c>
      <c r="E1301" s="10" t="s">
        <v>21</v>
      </c>
      <c r="F1301" s="10" t="s">
        <v>232</v>
      </c>
      <c r="G1301" s="11">
        <v>40238</v>
      </c>
      <c r="H1301" s="12" t="s">
        <v>236</v>
      </c>
      <c r="I1301" s="10">
        <v>2010</v>
      </c>
      <c r="J1301" s="10">
        <v>211344611</v>
      </c>
      <c r="K1301" s="10">
        <f>_xlfn.DAYS(clean_data[[#This Row],[Ship Date]],clean_data[[#This Row],[Order Date]])</f>
        <v>22</v>
      </c>
      <c r="L1301" s="11">
        <v>40260</v>
      </c>
      <c r="M1301" s="14">
        <v>422</v>
      </c>
      <c r="N1301" s="15">
        <v>152.58000000000001</v>
      </c>
      <c r="O1301" s="15">
        <v>97.44</v>
      </c>
      <c r="P1301" s="15">
        <v>64388.76</v>
      </c>
      <c r="Q1301" s="15">
        <v>41119.68</v>
      </c>
      <c r="R1301" s="15">
        <v>23269.08</v>
      </c>
      <c r="S1301" s="54"/>
      <c r="T1301" s="54"/>
      <c r="Z1301" s="1"/>
      <c r="AA1301" s="1"/>
      <c r="XFB1301"/>
      <c r="XFC1301"/>
    </row>
    <row r="1302" spans="2:27 16382:16383" ht="21" customHeight="1">
      <c r="B1302" s="1" t="s">
        <v>31</v>
      </c>
      <c r="C1302" s="1" t="s">
        <v>42</v>
      </c>
      <c r="D1302" s="1" t="s">
        <v>25</v>
      </c>
      <c r="E1302" s="1" t="s">
        <v>17</v>
      </c>
      <c r="F1302" s="1" t="s">
        <v>232</v>
      </c>
      <c r="G1302" s="9">
        <v>41700</v>
      </c>
      <c r="H1302" s="2" t="s">
        <v>236</v>
      </c>
      <c r="I1302" s="1">
        <v>2014</v>
      </c>
      <c r="J1302" s="1">
        <v>536863076</v>
      </c>
      <c r="K1302" s="1">
        <f>_xlfn.DAYS(clean_data[[#This Row],[Ship Date]],clean_data[[#This Row],[Order Date]])</f>
        <v>0</v>
      </c>
      <c r="L1302" s="9">
        <v>41700</v>
      </c>
      <c r="M1302" s="4">
        <v>8569</v>
      </c>
      <c r="N1302" s="13">
        <v>47.45</v>
      </c>
      <c r="O1302" s="13">
        <v>31.79</v>
      </c>
      <c r="P1302" s="13">
        <v>406599.05</v>
      </c>
      <c r="Q1302" s="13">
        <v>272408.51</v>
      </c>
      <c r="R1302" s="13">
        <v>134190.54</v>
      </c>
      <c r="S1302" s="54"/>
      <c r="T1302" s="54"/>
      <c r="Z1302" s="1"/>
      <c r="AA1302" s="1"/>
      <c r="XFB1302"/>
      <c r="XFC1302"/>
    </row>
    <row r="1303" spans="2:27 16382:16383" ht="21" customHeight="1">
      <c r="B1303" s="10" t="s">
        <v>40</v>
      </c>
      <c r="C1303" s="10" t="s">
        <v>170</v>
      </c>
      <c r="D1303" s="10" t="s">
        <v>33</v>
      </c>
      <c r="E1303" s="10" t="s">
        <v>17</v>
      </c>
      <c r="F1303" s="10" t="s">
        <v>227</v>
      </c>
      <c r="G1303" s="11">
        <v>41218</v>
      </c>
      <c r="H1303" s="12" t="s">
        <v>234</v>
      </c>
      <c r="I1303" s="10">
        <v>2012</v>
      </c>
      <c r="J1303" s="10">
        <v>299840342</v>
      </c>
      <c r="K1303" s="10">
        <f>_xlfn.DAYS(clean_data[[#This Row],[Ship Date]],clean_data[[#This Row],[Order Date]])</f>
        <v>33</v>
      </c>
      <c r="L1303" s="11">
        <v>41251</v>
      </c>
      <c r="M1303" s="14">
        <v>8275</v>
      </c>
      <c r="N1303" s="15">
        <v>81.73</v>
      </c>
      <c r="O1303" s="15">
        <v>56.67</v>
      </c>
      <c r="P1303" s="15">
        <v>676315.75</v>
      </c>
      <c r="Q1303" s="15">
        <v>468944.25</v>
      </c>
      <c r="R1303" s="15">
        <v>207371.5</v>
      </c>
      <c r="S1303" s="54"/>
      <c r="T1303" s="54"/>
      <c r="Z1303" s="1"/>
      <c r="AA1303" s="1"/>
      <c r="XFB1303"/>
      <c r="XFC1303"/>
    </row>
    <row r="1304" spans="2:27 16382:16383" ht="21" customHeight="1">
      <c r="B1304" s="1" t="s">
        <v>14</v>
      </c>
      <c r="C1304" s="1" t="s">
        <v>226</v>
      </c>
      <c r="D1304" s="1" t="s">
        <v>36</v>
      </c>
      <c r="E1304" s="1" t="s">
        <v>21</v>
      </c>
      <c r="F1304" s="1" t="s">
        <v>235</v>
      </c>
      <c r="G1304" s="9">
        <v>42179</v>
      </c>
      <c r="H1304" s="2" t="s">
        <v>241</v>
      </c>
      <c r="I1304" s="1">
        <v>2015</v>
      </c>
      <c r="J1304" s="1">
        <v>242512738</v>
      </c>
      <c r="K1304" s="1">
        <f>_xlfn.DAYS(clean_data[[#This Row],[Ship Date]],clean_data[[#This Row],[Order Date]])</f>
        <v>21</v>
      </c>
      <c r="L1304" s="9">
        <v>42200</v>
      </c>
      <c r="M1304" s="4">
        <v>3763</v>
      </c>
      <c r="N1304" s="13">
        <v>109.28</v>
      </c>
      <c r="O1304" s="13">
        <v>35.840000000000003</v>
      </c>
      <c r="P1304" s="13">
        <v>411220.64</v>
      </c>
      <c r="Q1304" s="13">
        <v>134865.92000000001</v>
      </c>
      <c r="R1304" s="13">
        <v>276354.71999999997</v>
      </c>
      <c r="S1304" s="54"/>
      <c r="T1304" s="54"/>
      <c r="Z1304" s="1"/>
      <c r="AA1304" s="1"/>
      <c r="XFB1304"/>
      <c r="XFC1304"/>
    </row>
    <row r="1305" spans="2:27 16382:16383" ht="21" customHeight="1">
      <c r="B1305" s="10" t="s">
        <v>34</v>
      </c>
      <c r="C1305" s="10" t="s">
        <v>243</v>
      </c>
      <c r="D1305" s="10" t="s">
        <v>36</v>
      </c>
      <c r="E1305" s="10" t="s">
        <v>17</v>
      </c>
      <c r="F1305" s="10" t="s">
        <v>227</v>
      </c>
      <c r="G1305" s="11">
        <v>41447</v>
      </c>
      <c r="H1305" s="12" t="s">
        <v>241</v>
      </c>
      <c r="I1305" s="10">
        <v>2013</v>
      </c>
      <c r="J1305" s="10">
        <v>277429091</v>
      </c>
      <c r="K1305" s="10">
        <f>_xlfn.DAYS(clean_data[[#This Row],[Ship Date]],clean_data[[#This Row],[Order Date]])</f>
        <v>3</v>
      </c>
      <c r="L1305" s="11">
        <v>41450</v>
      </c>
      <c r="M1305" s="14">
        <v>6288</v>
      </c>
      <c r="N1305" s="15">
        <v>109.28</v>
      </c>
      <c r="O1305" s="15">
        <v>35.840000000000003</v>
      </c>
      <c r="P1305" s="15">
        <v>687152.64000000001</v>
      </c>
      <c r="Q1305" s="15">
        <v>225361.92000000001</v>
      </c>
      <c r="R1305" s="15">
        <v>461790.71999999997</v>
      </c>
      <c r="S1305" s="54"/>
      <c r="T1305" s="54"/>
      <c r="Z1305" s="1"/>
      <c r="AA1305" s="1"/>
      <c r="XFB1305"/>
      <c r="XFC1305"/>
    </row>
    <row r="1306" spans="2:27 16382:16383" ht="21" customHeight="1">
      <c r="B1306" s="1" t="s">
        <v>26</v>
      </c>
      <c r="C1306" s="1" t="s">
        <v>30</v>
      </c>
      <c r="D1306" s="1" t="s">
        <v>71</v>
      </c>
      <c r="E1306" s="1" t="s">
        <v>21</v>
      </c>
      <c r="F1306" s="1" t="s">
        <v>235</v>
      </c>
      <c r="G1306" s="9">
        <v>41805</v>
      </c>
      <c r="H1306" s="2" t="s">
        <v>241</v>
      </c>
      <c r="I1306" s="1">
        <v>2014</v>
      </c>
      <c r="J1306" s="1">
        <v>837450730</v>
      </c>
      <c r="K1306" s="1">
        <f>_xlfn.DAYS(clean_data[[#This Row],[Ship Date]],clean_data[[#This Row],[Order Date]])</f>
        <v>34</v>
      </c>
      <c r="L1306" s="9">
        <v>41839</v>
      </c>
      <c r="M1306" s="4">
        <v>9136</v>
      </c>
      <c r="N1306" s="13">
        <v>154.06</v>
      </c>
      <c r="O1306" s="13">
        <v>90.93</v>
      </c>
      <c r="P1306" s="13">
        <v>1407492.16</v>
      </c>
      <c r="Q1306" s="13">
        <v>830736.48</v>
      </c>
      <c r="R1306" s="13">
        <v>576755.68000000005</v>
      </c>
      <c r="S1306" s="54"/>
      <c r="T1306" s="54"/>
      <c r="Z1306" s="1"/>
      <c r="AA1306" s="1"/>
      <c r="XFB1306"/>
      <c r="XFC1306"/>
    </row>
    <row r="1307" spans="2:27 16382:16383" ht="21" customHeight="1">
      <c r="B1307" s="10" t="s">
        <v>23</v>
      </c>
      <c r="C1307" s="10" t="s">
        <v>83</v>
      </c>
      <c r="D1307" s="10" t="s">
        <v>33</v>
      </c>
      <c r="E1307" s="10" t="s">
        <v>21</v>
      </c>
      <c r="F1307" s="10" t="s">
        <v>235</v>
      </c>
      <c r="G1307" s="11">
        <v>42276</v>
      </c>
      <c r="H1307" s="12" t="s">
        <v>231</v>
      </c>
      <c r="I1307" s="10">
        <v>2015</v>
      </c>
      <c r="J1307" s="10">
        <v>625751483</v>
      </c>
      <c r="K1307" s="10">
        <f>_xlfn.DAYS(clean_data[[#This Row],[Ship Date]],clean_data[[#This Row],[Order Date]])</f>
        <v>2</v>
      </c>
      <c r="L1307" s="11">
        <v>42278</v>
      </c>
      <c r="M1307" s="14">
        <v>2624</v>
      </c>
      <c r="N1307" s="15">
        <v>81.73</v>
      </c>
      <c r="O1307" s="15">
        <v>56.67</v>
      </c>
      <c r="P1307" s="15">
        <v>214459.51999999999</v>
      </c>
      <c r="Q1307" s="15">
        <v>148702.07999999999</v>
      </c>
      <c r="R1307" s="15">
        <v>65757.440000000002</v>
      </c>
      <c r="S1307" s="54"/>
      <c r="T1307" s="54"/>
      <c r="Z1307" s="1"/>
      <c r="AA1307" s="1"/>
      <c r="XFB1307"/>
      <c r="XFC1307"/>
    </row>
    <row r="1308" spans="2:27 16382:16383" ht="21" customHeight="1">
      <c r="B1308" s="1" t="s">
        <v>23</v>
      </c>
      <c r="C1308" s="1" t="s">
        <v>106</v>
      </c>
      <c r="D1308" s="1" t="s">
        <v>59</v>
      </c>
      <c r="E1308" s="1" t="s">
        <v>17</v>
      </c>
      <c r="F1308" s="1" t="s">
        <v>229</v>
      </c>
      <c r="G1308" s="9">
        <v>42273</v>
      </c>
      <c r="H1308" s="2" t="s">
        <v>231</v>
      </c>
      <c r="I1308" s="1">
        <v>2015</v>
      </c>
      <c r="J1308" s="1">
        <v>665817677</v>
      </c>
      <c r="K1308" s="1">
        <f>_xlfn.DAYS(clean_data[[#This Row],[Ship Date]],clean_data[[#This Row],[Order Date]])</f>
        <v>14</v>
      </c>
      <c r="L1308" s="9">
        <v>42287</v>
      </c>
      <c r="M1308" s="4">
        <v>9102</v>
      </c>
      <c r="N1308" s="13">
        <v>9.33</v>
      </c>
      <c r="O1308" s="13">
        <v>6.92</v>
      </c>
      <c r="P1308" s="13">
        <v>84921.66</v>
      </c>
      <c r="Q1308" s="13">
        <v>62985.84</v>
      </c>
      <c r="R1308" s="13">
        <v>21935.82</v>
      </c>
      <c r="S1308" s="54"/>
      <c r="T1308" s="54"/>
      <c r="Z1308" s="1"/>
      <c r="AA1308" s="1"/>
      <c r="XFB1308"/>
      <c r="XFC1308"/>
    </row>
    <row r="1309" spans="2:27 16382:16383" ht="21" customHeight="1">
      <c r="B1309" s="10" t="s">
        <v>34</v>
      </c>
      <c r="C1309" s="10" t="s">
        <v>68</v>
      </c>
      <c r="D1309" s="10" t="s">
        <v>59</v>
      </c>
      <c r="E1309" s="10" t="s">
        <v>17</v>
      </c>
      <c r="F1309" s="10" t="s">
        <v>227</v>
      </c>
      <c r="G1309" s="11">
        <v>40215</v>
      </c>
      <c r="H1309" s="12" t="s">
        <v>242</v>
      </c>
      <c r="I1309" s="10">
        <v>2010</v>
      </c>
      <c r="J1309" s="10">
        <v>251448142</v>
      </c>
      <c r="K1309" s="10">
        <f>_xlfn.DAYS(clean_data[[#This Row],[Ship Date]],clean_data[[#This Row],[Order Date]])</f>
        <v>12</v>
      </c>
      <c r="L1309" s="11">
        <v>40227</v>
      </c>
      <c r="M1309" s="14">
        <v>7948</v>
      </c>
      <c r="N1309" s="15">
        <v>9.33</v>
      </c>
      <c r="O1309" s="15">
        <v>6.92</v>
      </c>
      <c r="P1309" s="15">
        <v>74154.84</v>
      </c>
      <c r="Q1309" s="15">
        <v>55000.160000000003</v>
      </c>
      <c r="R1309" s="15">
        <v>19154.68</v>
      </c>
      <c r="S1309" s="54"/>
      <c r="T1309" s="54"/>
      <c r="Z1309" s="1"/>
      <c r="AA1309" s="1"/>
      <c r="XFB1309"/>
      <c r="XFC1309"/>
    </row>
    <row r="1310" spans="2:27 16382:16383" ht="21" customHeight="1">
      <c r="B1310" s="1" t="s">
        <v>23</v>
      </c>
      <c r="C1310" s="1" t="s">
        <v>98</v>
      </c>
      <c r="D1310" s="1" t="s">
        <v>16</v>
      </c>
      <c r="E1310" s="1" t="s">
        <v>21</v>
      </c>
      <c r="F1310" s="1" t="s">
        <v>232</v>
      </c>
      <c r="G1310" s="9">
        <v>40441</v>
      </c>
      <c r="H1310" s="2" t="s">
        <v>231</v>
      </c>
      <c r="I1310" s="1">
        <v>2010</v>
      </c>
      <c r="J1310" s="1">
        <v>996754205</v>
      </c>
      <c r="K1310" s="1">
        <f>_xlfn.DAYS(clean_data[[#This Row],[Ship Date]],clean_data[[#This Row],[Order Date]])</f>
        <v>2</v>
      </c>
      <c r="L1310" s="9">
        <v>40443</v>
      </c>
      <c r="M1310" s="4">
        <v>574</v>
      </c>
      <c r="N1310" s="13">
        <v>255.28</v>
      </c>
      <c r="O1310" s="13">
        <v>159.41999999999999</v>
      </c>
      <c r="P1310" s="13">
        <v>146530.72</v>
      </c>
      <c r="Q1310" s="13">
        <v>91507.08</v>
      </c>
      <c r="R1310" s="13">
        <v>55023.64</v>
      </c>
      <c r="S1310" s="54"/>
      <c r="T1310" s="54"/>
      <c r="Z1310" s="1"/>
      <c r="AA1310" s="1"/>
      <c r="XFB1310"/>
      <c r="XFC1310"/>
    </row>
    <row r="1311" spans="2:27 16382:16383" ht="21" customHeight="1">
      <c r="B1311" s="10" t="s">
        <v>31</v>
      </c>
      <c r="C1311" s="10" t="s">
        <v>149</v>
      </c>
      <c r="D1311" s="10" t="s">
        <v>71</v>
      </c>
      <c r="E1311" s="10" t="s">
        <v>21</v>
      </c>
      <c r="F1311" s="10" t="s">
        <v>235</v>
      </c>
      <c r="G1311" s="11">
        <v>40763</v>
      </c>
      <c r="H1311" s="12" t="s">
        <v>238</v>
      </c>
      <c r="I1311" s="10">
        <v>2011</v>
      </c>
      <c r="J1311" s="10">
        <v>986159694</v>
      </c>
      <c r="K1311" s="10">
        <f>_xlfn.DAYS(clean_data[[#This Row],[Ship Date]],clean_data[[#This Row],[Order Date]])</f>
        <v>29</v>
      </c>
      <c r="L1311" s="11">
        <v>40792</v>
      </c>
      <c r="M1311" s="14">
        <v>5423</v>
      </c>
      <c r="N1311" s="15">
        <v>154.06</v>
      </c>
      <c r="O1311" s="15">
        <v>90.93</v>
      </c>
      <c r="P1311" s="15">
        <v>835467.38</v>
      </c>
      <c r="Q1311" s="15">
        <v>493113.39</v>
      </c>
      <c r="R1311" s="15">
        <v>342353.99</v>
      </c>
      <c r="S1311" s="54"/>
      <c r="T1311" s="54"/>
      <c r="Z1311" s="1"/>
      <c r="AA1311" s="1"/>
      <c r="XFB1311"/>
      <c r="XFC1311"/>
    </row>
    <row r="1312" spans="2:27 16382:16383" ht="21" customHeight="1">
      <c r="B1312" s="1" t="s">
        <v>26</v>
      </c>
      <c r="C1312" s="1" t="s">
        <v>146</v>
      </c>
      <c r="D1312" s="1" t="s">
        <v>79</v>
      </c>
      <c r="E1312" s="1" t="s">
        <v>21</v>
      </c>
      <c r="F1312" s="1" t="s">
        <v>235</v>
      </c>
      <c r="G1312" s="9">
        <v>42152</v>
      </c>
      <c r="H1312" s="2" t="s">
        <v>233</v>
      </c>
      <c r="I1312" s="1">
        <v>2015</v>
      </c>
      <c r="J1312" s="1">
        <v>624400937</v>
      </c>
      <c r="K1312" s="1">
        <f>_xlfn.DAYS(clean_data[[#This Row],[Ship Date]],clean_data[[#This Row],[Order Date]])</f>
        <v>49</v>
      </c>
      <c r="L1312" s="9">
        <v>42201</v>
      </c>
      <c r="M1312" s="4">
        <v>2968</v>
      </c>
      <c r="N1312" s="13">
        <v>668.27</v>
      </c>
      <c r="O1312" s="13">
        <v>502.54</v>
      </c>
      <c r="P1312" s="13">
        <v>1983425.36</v>
      </c>
      <c r="Q1312" s="13">
        <v>1491538.72</v>
      </c>
      <c r="R1312" s="13">
        <v>491886.64</v>
      </c>
      <c r="S1312" s="54"/>
      <c r="T1312" s="54"/>
      <c r="Z1312" s="1"/>
      <c r="AA1312" s="1"/>
      <c r="XFB1312"/>
      <c r="XFC1312"/>
    </row>
    <row r="1313" spans="2:27 16382:16383" ht="21" customHeight="1">
      <c r="B1313" s="10" t="s">
        <v>14</v>
      </c>
      <c r="C1313" s="10" t="s">
        <v>161</v>
      </c>
      <c r="D1313" s="10" t="s">
        <v>33</v>
      </c>
      <c r="E1313" s="10" t="s">
        <v>21</v>
      </c>
      <c r="F1313" s="10" t="s">
        <v>227</v>
      </c>
      <c r="G1313" s="11">
        <v>41814</v>
      </c>
      <c r="H1313" s="12" t="s">
        <v>241</v>
      </c>
      <c r="I1313" s="10">
        <v>2014</v>
      </c>
      <c r="J1313" s="10">
        <v>386526763</v>
      </c>
      <c r="K1313" s="10">
        <f>_xlfn.DAYS(clean_data[[#This Row],[Ship Date]],clean_data[[#This Row],[Order Date]])</f>
        <v>7</v>
      </c>
      <c r="L1313" s="11">
        <v>41821</v>
      </c>
      <c r="M1313" s="14">
        <v>713</v>
      </c>
      <c r="N1313" s="15">
        <v>81.73</v>
      </c>
      <c r="O1313" s="15">
        <v>56.67</v>
      </c>
      <c r="P1313" s="15">
        <v>58273.49</v>
      </c>
      <c r="Q1313" s="15">
        <v>40405.71</v>
      </c>
      <c r="R1313" s="15">
        <v>17867.78</v>
      </c>
      <c r="S1313" s="54"/>
      <c r="T1313" s="54"/>
      <c r="Z1313" s="1"/>
      <c r="AA1313" s="1"/>
      <c r="XFB1313"/>
      <c r="XFC1313"/>
    </row>
    <row r="1314" spans="2:27 16382:16383" ht="21" customHeight="1">
      <c r="B1314" s="1" t="s">
        <v>40</v>
      </c>
      <c r="C1314" s="1" t="s">
        <v>126</v>
      </c>
      <c r="D1314" s="1" t="s">
        <v>45</v>
      </c>
      <c r="E1314" s="1" t="s">
        <v>17</v>
      </c>
      <c r="F1314" s="1" t="s">
        <v>235</v>
      </c>
      <c r="G1314" s="9">
        <v>42880</v>
      </c>
      <c r="H1314" s="2" t="s">
        <v>233</v>
      </c>
      <c r="I1314" s="1">
        <v>2017</v>
      </c>
      <c r="J1314" s="1">
        <v>367898499</v>
      </c>
      <c r="K1314" s="1">
        <f>_xlfn.DAYS(clean_data[[#This Row],[Ship Date]],clean_data[[#This Row],[Order Date]])</f>
        <v>15</v>
      </c>
      <c r="L1314" s="9">
        <v>42895</v>
      </c>
      <c r="M1314" s="4">
        <v>8196</v>
      </c>
      <c r="N1314" s="13">
        <v>437.2</v>
      </c>
      <c r="O1314" s="13">
        <v>263.33</v>
      </c>
      <c r="P1314" s="13">
        <v>3583291.2</v>
      </c>
      <c r="Q1314" s="13">
        <v>2158252.6800000002</v>
      </c>
      <c r="R1314" s="13">
        <v>1425038.52</v>
      </c>
      <c r="S1314" s="54"/>
      <c r="T1314" s="54"/>
      <c r="Z1314" s="1"/>
      <c r="AA1314" s="1"/>
      <c r="XFB1314"/>
      <c r="XFC1314"/>
    </row>
    <row r="1315" spans="2:27 16382:16383" ht="21" customHeight="1">
      <c r="B1315" s="10" t="s">
        <v>23</v>
      </c>
      <c r="C1315" s="10" t="s">
        <v>187</v>
      </c>
      <c r="D1315" s="10" t="s">
        <v>28</v>
      </c>
      <c r="E1315" s="10" t="s">
        <v>17</v>
      </c>
      <c r="F1315" s="10" t="s">
        <v>235</v>
      </c>
      <c r="G1315" s="11">
        <v>41953</v>
      </c>
      <c r="H1315" s="12" t="s">
        <v>234</v>
      </c>
      <c r="I1315" s="10">
        <v>2014</v>
      </c>
      <c r="J1315" s="10">
        <v>734189975</v>
      </c>
      <c r="K1315" s="10">
        <f>_xlfn.DAYS(clean_data[[#This Row],[Ship Date]],clean_data[[#This Row],[Order Date]])</f>
        <v>19</v>
      </c>
      <c r="L1315" s="11">
        <v>41972</v>
      </c>
      <c r="M1315" s="14">
        <v>1984</v>
      </c>
      <c r="N1315" s="15">
        <v>205.7</v>
      </c>
      <c r="O1315" s="15">
        <v>117.11</v>
      </c>
      <c r="P1315" s="15">
        <v>408108.79999999999</v>
      </c>
      <c r="Q1315" s="15">
        <v>232346.23999999999</v>
      </c>
      <c r="R1315" s="15">
        <v>175762.56</v>
      </c>
      <c r="S1315" s="54"/>
      <c r="T1315" s="54"/>
      <c r="Z1315" s="1"/>
      <c r="AA1315" s="1"/>
      <c r="XFB1315"/>
      <c r="XFC1315"/>
    </row>
    <row r="1316" spans="2:27 16382:16383" ht="21" customHeight="1">
      <c r="B1316" s="1" t="s">
        <v>40</v>
      </c>
      <c r="C1316" s="1" t="s">
        <v>188</v>
      </c>
      <c r="D1316" s="1" t="s">
        <v>45</v>
      </c>
      <c r="E1316" s="1" t="s">
        <v>21</v>
      </c>
      <c r="F1316" s="1" t="s">
        <v>232</v>
      </c>
      <c r="G1316" s="9">
        <v>41556</v>
      </c>
      <c r="H1316" s="2" t="s">
        <v>237</v>
      </c>
      <c r="I1316" s="1">
        <v>2013</v>
      </c>
      <c r="J1316" s="1">
        <v>371387517</v>
      </c>
      <c r="K1316" s="1">
        <f>_xlfn.DAYS(clean_data[[#This Row],[Ship Date]],clean_data[[#This Row],[Order Date]])</f>
        <v>30</v>
      </c>
      <c r="L1316" s="9">
        <v>41586</v>
      </c>
      <c r="M1316" s="4">
        <v>674</v>
      </c>
      <c r="N1316" s="13">
        <v>437.2</v>
      </c>
      <c r="O1316" s="13">
        <v>263.33</v>
      </c>
      <c r="P1316" s="13">
        <v>294672.8</v>
      </c>
      <c r="Q1316" s="13">
        <v>177484.42</v>
      </c>
      <c r="R1316" s="13">
        <v>117188.38</v>
      </c>
      <c r="S1316" s="54"/>
      <c r="T1316" s="54"/>
      <c r="Z1316" s="1"/>
      <c r="AA1316" s="1"/>
      <c r="XFB1316"/>
      <c r="XFC1316"/>
    </row>
    <row r="1317" spans="2:27 16382:16383" ht="21" customHeight="1">
      <c r="B1317" s="10" t="s">
        <v>23</v>
      </c>
      <c r="C1317" s="10" t="s">
        <v>207</v>
      </c>
      <c r="D1317" s="10" t="s">
        <v>25</v>
      </c>
      <c r="E1317" s="10" t="s">
        <v>17</v>
      </c>
      <c r="F1317" s="10" t="s">
        <v>232</v>
      </c>
      <c r="G1317" s="11">
        <v>40454</v>
      </c>
      <c r="H1317" s="12" t="s">
        <v>237</v>
      </c>
      <c r="I1317" s="10">
        <v>2010</v>
      </c>
      <c r="J1317" s="10">
        <v>935789954</v>
      </c>
      <c r="K1317" s="10">
        <f>_xlfn.DAYS(clean_data[[#This Row],[Ship Date]],clean_data[[#This Row],[Order Date]])</f>
        <v>46</v>
      </c>
      <c r="L1317" s="11">
        <v>40500</v>
      </c>
      <c r="M1317" s="14">
        <v>9898</v>
      </c>
      <c r="N1317" s="15">
        <v>47.45</v>
      </c>
      <c r="O1317" s="15">
        <v>31.79</v>
      </c>
      <c r="P1317" s="15">
        <v>469660.1</v>
      </c>
      <c r="Q1317" s="15">
        <v>314657.42</v>
      </c>
      <c r="R1317" s="15">
        <v>155002.68</v>
      </c>
      <c r="S1317" s="54"/>
      <c r="T1317" s="54"/>
      <c r="Z1317" s="1"/>
      <c r="AA1317" s="1"/>
      <c r="XFB1317"/>
      <c r="XFC1317"/>
    </row>
    <row r="1318" spans="2:27 16382:16383" ht="21" customHeight="1">
      <c r="B1318" s="1" t="s">
        <v>23</v>
      </c>
      <c r="C1318" s="1" t="s">
        <v>187</v>
      </c>
      <c r="D1318" s="1" t="s">
        <v>28</v>
      </c>
      <c r="E1318" s="1" t="s">
        <v>17</v>
      </c>
      <c r="F1318" s="1" t="s">
        <v>227</v>
      </c>
      <c r="G1318" s="9">
        <v>40566</v>
      </c>
      <c r="H1318" s="2" t="s">
        <v>240</v>
      </c>
      <c r="I1318" s="1">
        <v>2011</v>
      </c>
      <c r="J1318" s="1">
        <v>104008615</v>
      </c>
      <c r="K1318" s="1">
        <f>_xlfn.DAYS(clean_data[[#This Row],[Ship Date]],clean_data[[#This Row],[Order Date]])</f>
        <v>30</v>
      </c>
      <c r="L1318" s="9">
        <v>40596</v>
      </c>
      <c r="M1318" s="4">
        <v>7315</v>
      </c>
      <c r="N1318" s="13">
        <v>205.7</v>
      </c>
      <c r="O1318" s="13">
        <v>117.11</v>
      </c>
      <c r="P1318" s="13">
        <v>1504695.5</v>
      </c>
      <c r="Q1318" s="13">
        <v>856659.65</v>
      </c>
      <c r="R1318" s="13">
        <v>648035.85</v>
      </c>
      <c r="S1318" s="54"/>
      <c r="T1318" s="54"/>
      <c r="Z1318" s="1"/>
      <c r="AA1318" s="1"/>
      <c r="XFB1318"/>
      <c r="XFC1318"/>
    </row>
    <row r="1319" spans="2:27 16382:16383" ht="21" customHeight="1">
      <c r="B1319" s="10" t="s">
        <v>23</v>
      </c>
      <c r="C1319" s="10" t="s">
        <v>207</v>
      </c>
      <c r="D1319" s="10" t="s">
        <v>25</v>
      </c>
      <c r="E1319" s="10" t="s">
        <v>17</v>
      </c>
      <c r="F1319" s="10" t="s">
        <v>235</v>
      </c>
      <c r="G1319" s="11">
        <v>42818</v>
      </c>
      <c r="H1319" s="12" t="s">
        <v>236</v>
      </c>
      <c r="I1319" s="10">
        <v>2017</v>
      </c>
      <c r="J1319" s="10">
        <v>122967326</v>
      </c>
      <c r="K1319" s="10">
        <f>_xlfn.DAYS(clean_data[[#This Row],[Ship Date]],clean_data[[#This Row],[Order Date]])</f>
        <v>32</v>
      </c>
      <c r="L1319" s="11">
        <v>42850</v>
      </c>
      <c r="M1319" s="14">
        <v>7619</v>
      </c>
      <c r="N1319" s="15">
        <v>47.45</v>
      </c>
      <c r="O1319" s="15">
        <v>31.79</v>
      </c>
      <c r="P1319" s="15">
        <v>361521.55</v>
      </c>
      <c r="Q1319" s="15">
        <v>242208.01</v>
      </c>
      <c r="R1319" s="15">
        <v>119313.54</v>
      </c>
      <c r="S1319" s="54"/>
      <c r="T1319" s="54"/>
      <c r="Z1319" s="1"/>
      <c r="AA1319" s="1"/>
      <c r="XFB1319"/>
      <c r="XFC1319"/>
    </row>
    <row r="1320" spans="2:27 16382:16383" ht="21" customHeight="1">
      <c r="B1320" s="1" t="s">
        <v>31</v>
      </c>
      <c r="C1320" s="1" t="s">
        <v>145</v>
      </c>
      <c r="D1320" s="1" t="s">
        <v>16</v>
      </c>
      <c r="E1320" s="1" t="s">
        <v>17</v>
      </c>
      <c r="F1320" s="1" t="s">
        <v>229</v>
      </c>
      <c r="G1320" s="9">
        <v>40226</v>
      </c>
      <c r="H1320" s="2" t="s">
        <v>242</v>
      </c>
      <c r="I1320" s="1">
        <v>2010</v>
      </c>
      <c r="J1320" s="1">
        <v>159902417</v>
      </c>
      <c r="K1320" s="1">
        <f>_xlfn.DAYS(clean_data[[#This Row],[Ship Date]],clean_data[[#This Row],[Order Date]])</f>
        <v>16</v>
      </c>
      <c r="L1320" s="9">
        <v>40242</v>
      </c>
      <c r="M1320" s="4">
        <v>7533</v>
      </c>
      <c r="N1320" s="13">
        <v>255.28</v>
      </c>
      <c r="O1320" s="13">
        <v>159.41999999999999</v>
      </c>
      <c r="P1320" s="13">
        <v>1923024.24</v>
      </c>
      <c r="Q1320" s="13">
        <v>1200910.8600000001</v>
      </c>
      <c r="R1320" s="13">
        <v>722113.38</v>
      </c>
      <c r="S1320" s="54"/>
      <c r="T1320" s="54"/>
      <c r="Z1320" s="1"/>
      <c r="AA1320" s="1"/>
      <c r="XFB1320"/>
      <c r="XFC1320"/>
    </row>
    <row r="1321" spans="2:27 16382:16383" ht="21" customHeight="1">
      <c r="B1321" s="10" t="s">
        <v>53</v>
      </c>
      <c r="C1321" s="10" t="s">
        <v>210</v>
      </c>
      <c r="D1321" s="10" t="s">
        <v>50</v>
      </c>
      <c r="E1321" s="10" t="s">
        <v>21</v>
      </c>
      <c r="F1321" s="10" t="s">
        <v>229</v>
      </c>
      <c r="G1321" s="11">
        <v>41406</v>
      </c>
      <c r="H1321" s="12" t="s">
        <v>233</v>
      </c>
      <c r="I1321" s="10">
        <v>2013</v>
      </c>
      <c r="J1321" s="10">
        <v>352362716</v>
      </c>
      <c r="K1321" s="10">
        <f>_xlfn.DAYS(clean_data[[#This Row],[Ship Date]],clean_data[[#This Row],[Order Date]])</f>
        <v>35</v>
      </c>
      <c r="L1321" s="11">
        <v>41441</v>
      </c>
      <c r="M1321" s="14">
        <v>813</v>
      </c>
      <c r="N1321" s="15">
        <v>421.89</v>
      </c>
      <c r="O1321" s="15">
        <v>364.69</v>
      </c>
      <c r="P1321" s="15">
        <v>342996.57</v>
      </c>
      <c r="Q1321" s="15">
        <v>296492.96999999997</v>
      </c>
      <c r="R1321" s="15">
        <v>46503.6</v>
      </c>
      <c r="S1321" s="54"/>
      <c r="T1321" s="54"/>
      <c r="Z1321" s="1"/>
      <c r="AA1321" s="1"/>
      <c r="XFB1321"/>
      <c r="XFC1321"/>
    </row>
    <row r="1322" spans="2:27 16382:16383" ht="21" customHeight="1">
      <c r="B1322" s="1" t="s">
        <v>40</v>
      </c>
      <c r="C1322" s="1" t="s">
        <v>86</v>
      </c>
      <c r="D1322" s="1" t="s">
        <v>25</v>
      </c>
      <c r="E1322" s="1" t="s">
        <v>17</v>
      </c>
      <c r="F1322" s="1" t="s">
        <v>229</v>
      </c>
      <c r="G1322" s="9">
        <v>41538</v>
      </c>
      <c r="H1322" s="2" t="s">
        <v>231</v>
      </c>
      <c r="I1322" s="1">
        <v>2013</v>
      </c>
      <c r="J1322" s="1">
        <v>458209550</v>
      </c>
      <c r="K1322" s="1">
        <f>_xlfn.DAYS(clean_data[[#This Row],[Ship Date]],clean_data[[#This Row],[Order Date]])</f>
        <v>3</v>
      </c>
      <c r="L1322" s="9">
        <v>41541</v>
      </c>
      <c r="M1322" s="4">
        <v>3243</v>
      </c>
      <c r="N1322" s="13">
        <v>47.45</v>
      </c>
      <c r="O1322" s="13">
        <v>31.79</v>
      </c>
      <c r="P1322" s="13">
        <v>153880.35</v>
      </c>
      <c r="Q1322" s="13">
        <v>103094.97</v>
      </c>
      <c r="R1322" s="13">
        <v>50785.38</v>
      </c>
      <c r="S1322" s="54"/>
      <c r="T1322" s="54"/>
      <c r="Z1322" s="1"/>
      <c r="AA1322" s="1"/>
      <c r="XFB1322"/>
      <c r="XFC1322"/>
    </row>
    <row r="1323" spans="2:27 16382:16383" ht="21" customHeight="1">
      <c r="B1323" s="10" t="s">
        <v>23</v>
      </c>
      <c r="C1323" s="10" t="s">
        <v>63</v>
      </c>
      <c r="D1323" s="10" t="s">
        <v>28</v>
      </c>
      <c r="E1323" s="10" t="s">
        <v>21</v>
      </c>
      <c r="F1323" s="10" t="s">
        <v>227</v>
      </c>
      <c r="G1323" s="11">
        <v>40335</v>
      </c>
      <c r="H1323" s="12" t="s">
        <v>241</v>
      </c>
      <c r="I1323" s="10">
        <v>2010</v>
      </c>
      <c r="J1323" s="10">
        <v>305616748</v>
      </c>
      <c r="K1323" s="10">
        <f>_xlfn.DAYS(clean_data[[#This Row],[Ship Date]],clean_data[[#This Row],[Order Date]])</f>
        <v>25</v>
      </c>
      <c r="L1323" s="11">
        <v>40360</v>
      </c>
      <c r="M1323" s="14">
        <v>7642</v>
      </c>
      <c r="N1323" s="15">
        <v>205.7</v>
      </c>
      <c r="O1323" s="15">
        <v>117.11</v>
      </c>
      <c r="P1323" s="15">
        <v>1571959.4</v>
      </c>
      <c r="Q1323" s="15">
        <v>894954.62</v>
      </c>
      <c r="R1323" s="15">
        <v>677004.78</v>
      </c>
      <c r="S1323" s="54"/>
      <c r="T1323" s="54"/>
      <c r="Z1323" s="1"/>
      <c r="AA1323" s="1"/>
      <c r="XFB1323"/>
      <c r="XFC1323"/>
    </row>
    <row r="1324" spans="2:27 16382:16383" ht="21" customHeight="1">
      <c r="B1324" s="1" t="s">
        <v>23</v>
      </c>
      <c r="C1324" s="1" t="s">
        <v>120</v>
      </c>
      <c r="D1324" s="1" t="s">
        <v>43</v>
      </c>
      <c r="E1324" s="1" t="s">
        <v>21</v>
      </c>
      <c r="F1324" s="1" t="s">
        <v>227</v>
      </c>
      <c r="G1324" s="9">
        <v>40668</v>
      </c>
      <c r="H1324" s="2" t="s">
        <v>233</v>
      </c>
      <c r="I1324" s="1">
        <v>2011</v>
      </c>
      <c r="J1324" s="1">
        <v>243070638</v>
      </c>
      <c r="K1324" s="1">
        <f>_xlfn.DAYS(clean_data[[#This Row],[Ship Date]],clean_data[[#This Row],[Order Date]])</f>
        <v>17</v>
      </c>
      <c r="L1324" s="9">
        <v>40685</v>
      </c>
      <c r="M1324" s="4">
        <v>8858</v>
      </c>
      <c r="N1324" s="13">
        <v>651.21</v>
      </c>
      <c r="O1324" s="13">
        <v>524.96</v>
      </c>
      <c r="P1324" s="13">
        <v>5768418.1799999997</v>
      </c>
      <c r="Q1324" s="13">
        <v>4650095.68</v>
      </c>
      <c r="R1324" s="13">
        <v>1118322.5</v>
      </c>
      <c r="S1324" s="54"/>
      <c r="T1324" s="54"/>
      <c r="Z1324" s="1"/>
      <c r="AA1324" s="1"/>
      <c r="XFB1324"/>
      <c r="XFC1324"/>
    </row>
    <row r="1325" spans="2:27 16382:16383" ht="21" customHeight="1">
      <c r="B1325" s="10" t="s">
        <v>40</v>
      </c>
      <c r="C1325" s="10" t="s">
        <v>123</v>
      </c>
      <c r="D1325" s="10" t="s">
        <v>33</v>
      </c>
      <c r="E1325" s="10" t="s">
        <v>21</v>
      </c>
      <c r="F1325" s="10" t="s">
        <v>227</v>
      </c>
      <c r="G1325" s="11">
        <v>41646</v>
      </c>
      <c r="H1325" s="12" t="s">
        <v>240</v>
      </c>
      <c r="I1325" s="10">
        <v>2014</v>
      </c>
      <c r="J1325" s="10">
        <v>689370048</v>
      </c>
      <c r="K1325" s="10">
        <f>_xlfn.DAYS(clean_data[[#This Row],[Ship Date]],clean_data[[#This Row],[Order Date]])</f>
        <v>34</v>
      </c>
      <c r="L1325" s="11">
        <v>41680</v>
      </c>
      <c r="M1325" s="14">
        <v>8771</v>
      </c>
      <c r="N1325" s="15">
        <v>81.73</v>
      </c>
      <c r="O1325" s="15">
        <v>56.67</v>
      </c>
      <c r="P1325" s="15">
        <v>716853.83</v>
      </c>
      <c r="Q1325" s="15">
        <v>497052.57</v>
      </c>
      <c r="R1325" s="15">
        <v>219801.26</v>
      </c>
      <c r="S1325" s="54"/>
      <c r="T1325" s="54"/>
      <c r="Z1325" s="1"/>
      <c r="AA1325" s="1"/>
      <c r="XFB1325"/>
      <c r="XFC1325"/>
    </row>
    <row r="1326" spans="2:27 16382:16383" ht="21" customHeight="1">
      <c r="B1326" s="1" t="s">
        <v>31</v>
      </c>
      <c r="C1326" s="1" t="s">
        <v>163</v>
      </c>
      <c r="D1326" s="1" t="s">
        <v>25</v>
      </c>
      <c r="E1326" s="1" t="s">
        <v>21</v>
      </c>
      <c r="F1326" s="1" t="s">
        <v>235</v>
      </c>
      <c r="G1326" s="9">
        <v>42769</v>
      </c>
      <c r="H1326" s="2" t="s">
        <v>242</v>
      </c>
      <c r="I1326" s="1">
        <v>2017</v>
      </c>
      <c r="J1326" s="1">
        <v>783626306</v>
      </c>
      <c r="K1326" s="1">
        <f>_xlfn.DAYS(clean_data[[#This Row],[Ship Date]],clean_data[[#This Row],[Order Date]])</f>
        <v>45</v>
      </c>
      <c r="L1326" s="9">
        <v>42814</v>
      </c>
      <c r="M1326" s="4">
        <v>1293</v>
      </c>
      <c r="N1326" s="13">
        <v>47.45</v>
      </c>
      <c r="O1326" s="13">
        <v>31.79</v>
      </c>
      <c r="P1326" s="13">
        <v>61352.85</v>
      </c>
      <c r="Q1326" s="13">
        <v>41104.47</v>
      </c>
      <c r="R1326" s="13">
        <v>20248.38</v>
      </c>
      <c r="S1326" s="54"/>
      <c r="T1326" s="54"/>
      <c r="Z1326" s="1"/>
      <c r="AA1326" s="1"/>
      <c r="XFB1326"/>
      <c r="XFC1326"/>
    </row>
    <row r="1327" spans="2:27 16382:16383" ht="21" customHeight="1">
      <c r="B1327" s="10" t="s">
        <v>31</v>
      </c>
      <c r="C1327" s="10" t="s">
        <v>49</v>
      </c>
      <c r="D1327" s="10" t="s">
        <v>25</v>
      </c>
      <c r="E1327" s="10" t="s">
        <v>21</v>
      </c>
      <c r="F1327" s="10" t="s">
        <v>229</v>
      </c>
      <c r="G1327" s="11">
        <v>42542</v>
      </c>
      <c r="H1327" s="12" t="s">
        <v>241</v>
      </c>
      <c r="I1327" s="10">
        <v>2016</v>
      </c>
      <c r="J1327" s="10">
        <v>635263240</v>
      </c>
      <c r="K1327" s="10">
        <f>_xlfn.DAYS(clean_data[[#This Row],[Ship Date]],clean_data[[#This Row],[Order Date]])</f>
        <v>6</v>
      </c>
      <c r="L1327" s="11">
        <v>42548</v>
      </c>
      <c r="M1327" s="14">
        <v>7364</v>
      </c>
      <c r="N1327" s="15">
        <v>47.45</v>
      </c>
      <c r="O1327" s="15">
        <v>31.79</v>
      </c>
      <c r="P1327" s="15">
        <v>349421.8</v>
      </c>
      <c r="Q1327" s="15">
        <v>234101.56</v>
      </c>
      <c r="R1327" s="15">
        <v>115320.24</v>
      </c>
      <c r="S1327" s="54"/>
      <c r="T1327" s="54"/>
      <c r="Z1327" s="1"/>
      <c r="AA1327" s="1"/>
      <c r="XFB1327"/>
      <c r="XFC1327"/>
    </row>
    <row r="1328" spans="2:27 16382:16383" ht="21" customHeight="1">
      <c r="B1328" s="1" t="s">
        <v>34</v>
      </c>
      <c r="C1328" s="1" t="s">
        <v>60</v>
      </c>
      <c r="D1328" s="1" t="s">
        <v>33</v>
      </c>
      <c r="E1328" s="1" t="s">
        <v>21</v>
      </c>
      <c r="F1328" s="1" t="s">
        <v>232</v>
      </c>
      <c r="G1328" s="9">
        <v>42624</v>
      </c>
      <c r="H1328" s="2" t="s">
        <v>231</v>
      </c>
      <c r="I1328" s="1">
        <v>2016</v>
      </c>
      <c r="J1328" s="1">
        <v>874017179</v>
      </c>
      <c r="K1328" s="1">
        <f>_xlfn.DAYS(clean_data[[#This Row],[Ship Date]],clean_data[[#This Row],[Order Date]])</f>
        <v>38</v>
      </c>
      <c r="L1328" s="9">
        <v>42662</v>
      </c>
      <c r="M1328" s="4">
        <v>9961</v>
      </c>
      <c r="N1328" s="13">
        <v>81.73</v>
      </c>
      <c r="O1328" s="13">
        <v>56.67</v>
      </c>
      <c r="P1328" s="13">
        <v>814112.53</v>
      </c>
      <c r="Q1328" s="13">
        <v>564489.87</v>
      </c>
      <c r="R1328" s="13">
        <v>249622.66</v>
      </c>
      <c r="S1328" s="54"/>
      <c r="T1328" s="54"/>
      <c r="Z1328" s="1"/>
      <c r="AA1328" s="1"/>
      <c r="XFB1328"/>
      <c r="XFC1328"/>
    </row>
    <row r="1329" spans="2:27 16382:16383" ht="21" customHeight="1">
      <c r="B1329" s="10" t="s">
        <v>31</v>
      </c>
      <c r="C1329" s="10" t="s">
        <v>99</v>
      </c>
      <c r="D1329" s="10" t="s">
        <v>43</v>
      </c>
      <c r="E1329" s="10" t="s">
        <v>17</v>
      </c>
      <c r="F1329" s="10" t="s">
        <v>235</v>
      </c>
      <c r="G1329" s="11">
        <v>40915</v>
      </c>
      <c r="H1329" s="12" t="s">
        <v>240</v>
      </c>
      <c r="I1329" s="10">
        <v>2012</v>
      </c>
      <c r="J1329" s="10">
        <v>399936950</v>
      </c>
      <c r="K1329" s="10">
        <f>_xlfn.DAYS(clean_data[[#This Row],[Ship Date]],clean_data[[#This Row],[Order Date]])</f>
        <v>50</v>
      </c>
      <c r="L1329" s="11">
        <v>40965</v>
      </c>
      <c r="M1329" s="14">
        <v>9086</v>
      </c>
      <c r="N1329" s="15">
        <v>651.21</v>
      </c>
      <c r="O1329" s="15">
        <v>524.96</v>
      </c>
      <c r="P1329" s="15">
        <v>5916894.0599999996</v>
      </c>
      <c r="Q1329" s="15">
        <v>4769786.5599999996</v>
      </c>
      <c r="R1329" s="15">
        <v>1147107.5</v>
      </c>
      <c r="S1329" s="54"/>
      <c r="T1329" s="54"/>
      <c r="Z1329" s="1"/>
      <c r="AA1329" s="1"/>
      <c r="XFB1329"/>
      <c r="XFC1329"/>
    </row>
    <row r="1330" spans="2:27 16382:16383" ht="21" customHeight="1">
      <c r="B1330" s="1" t="s">
        <v>31</v>
      </c>
      <c r="C1330" s="1" t="s">
        <v>133</v>
      </c>
      <c r="D1330" s="1" t="s">
        <v>71</v>
      </c>
      <c r="E1330" s="1" t="s">
        <v>17</v>
      </c>
      <c r="F1330" s="1" t="s">
        <v>229</v>
      </c>
      <c r="G1330" s="9">
        <v>41236</v>
      </c>
      <c r="H1330" s="2" t="s">
        <v>234</v>
      </c>
      <c r="I1330" s="1">
        <v>2012</v>
      </c>
      <c r="J1330" s="1">
        <v>433383882</v>
      </c>
      <c r="K1330" s="1">
        <f>_xlfn.DAYS(clean_data[[#This Row],[Ship Date]],clean_data[[#This Row],[Order Date]])</f>
        <v>11</v>
      </c>
      <c r="L1330" s="9">
        <v>41247</v>
      </c>
      <c r="M1330" s="4">
        <v>6776</v>
      </c>
      <c r="N1330" s="13">
        <v>154.06</v>
      </c>
      <c r="O1330" s="13">
        <v>90.93</v>
      </c>
      <c r="P1330" s="13">
        <v>1043910.56</v>
      </c>
      <c r="Q1330" s="13">
        <v>616141.68000000005</v>
      </c>
      <c r="R1330" s="13">
        <v>427768.88</v>
      </c>
      <c r="S1330" s="54"/>
      <c r="T1330" s="54"/>
      <c r="Z1330" s="1"/>
      <c r="AA1330" s="1"/>
      <c r="XFB1330"/>
      <c r="XFC1330"/>
    </row>
    <row r="1331" spans="2:27 16382:16383" ht="21" customHeight="1">
      <c r="B1331" s="10" t="s">
        <v>34</v>
      </c>
      <c r="C1331" s="10" t="s">
        <v>95</v>
      </c>
      <c r="D1331" s="10" t="s">
        <v>50</v>
      </c>
      <c r="E1331" s="10" t="s">
        <v>21</v>
      </c>
      <c r="F1331" s="10" t="s">
        <v>227</v>
      </c>
      <c r="G1331" s="11">
        <v>40881</v>
      </c>
      <c r="H1331" s="12" t="s">
        <v>228</v>
      </c>
      <c r="I1331" s="10">
        <v>2011</v>
      </c>
      <c r="J1331" s="10">
        <v>465031802</v>
      </c>
      <c r="K1331" s="10">
        <f>_xlfn.DAYS(clean_data[[#This Row],[Ship Date]],clean_data[[#This Row],[Order Date]])</f>
        <v>33</v>
      </c>
      <c r="L1331" s="11">
        <v>40914</v>
      </c>
      <c r="M1331" s="14">
        <v>2099</v>
      </c>
      <c r="N1331" s="15">
        <v>421.89</v>
      </c>
      <c r="O1331" s="15">
        <v>364.69</v>
      </c>
      <c r="P1331" s="15">
        <v>885547.11</v>
      </c>
      <c r="Q1331" s="15">
        <v>765484.31</v>
      </c>
      <c r="R1331" s="15">
        <v>120062.8</v>
      </c>
      <c r="S1331" s="54"/>
      <c r="T1331" s="54"/>
      <c r="Z1331" s="1"/>
      <c r="AA1331" s="1"/>
      <c r="XFB1331"/>
      <c r="XFC1331"/>
    </row>
    <row r="1332" spans="2:27 16382:16383" ht="21" customHeight="1">
      <c r="B1332" s="1" t="s">
        <v>23</v>
      </c>
      <c r="C1332" s="1" t="s">
        <v>52</v>
      </c>
      <c r="D1332" s="1" t="s">
        <v>36</v>
      </c>
      <c r="E1332" s="1" t="s">
        <v>21</v>
      </c>
      <c r="F1332" s="1" t="s">
        <v>232</v>
      </c>
      <c r="G1332" s="9">
        <v>40302</v>
      </c>
      <c r="H1332" s="2" t="s">
        <v>233</v>
      </c>
      <c r="I1332" s="1">
        <v>2010</v>
      </c>
      <c r="J1332" s="1">
        <v>505867040</v>
      </c>
      <c r="K1332" s="1">
        <f>_xlfn.DAYS(clean_data[[#This Row],[Ship Date]],clean_data[[#This Row],[Order Date]])</f>
        <v>39</v>
      </c>
      <c r="L1332" s="9">
        <v>40341</v>
      </c>
      <c r="M1332" s="4">
        <v>6153</v>
      </c>
      <c r="N1332" s="13">
        <v>109.28</v>
      </c>
      <c r="O1332" s="13">
        <v>35.840000000000003</v>
      </c>
      <c r="P1332" s="13">
        <v>672399.84</v>
      </c>
      <c r="Q1332" s="13">
        <v>220523.51999999999</v>
      </c>
      <c r="R1332" s="13">
        <v>451876.32</v>
      </c>
      <c r="S1332" s="54"/>
      <c r="T1332" s="54"/>
      <c r="Z1332" s="1"/>
      <c r="AA1332" s="1"/>
      <c r="XFB1332"/>
      <c r="XFC1332"/>
    </row>
    <row r="1333" spans="2:27 16382:16383" ht="21" customHeight="1">
      <c r="B1333" s="10" t="s">
        <v>23</v>
      </c>
      <c r="C1333" s="10" t="s">
        <v>168</v>
      </c>
      <c r="D1333" s="10" t="s">
        <v>45</v>
      </c>
      <c r="E1333" s="10" t="s">
        <v>17</v>
      </c>
      <c r="F1333" s="10" t="s">
        <v>229</v>
      </c>
      <c r="G1333" s="11">
        <v>41718</v>
      </c>
      <c r="H1333" s="12" t="s">
        <v>236</v>
      </c>
      <c r="I1333" s="10">
        <v>2014</v>
      </c>
      <c r="J1333" s="10">
        <v>637188422</v>
      </c>
      <c r="K1333" s="10">
        <f>_xlfn.DAYS(clean_data[[#This Row],[Ship Date]],clean_data[[#This Row],[Order Date]])</f>
        <v>40</v>
      </c>
      <c r="L1333" s="11">
        <v>41758</v>
      </c>
      <c r="M1333" s="14">
        <v>7069</v>
      </c>
      <c r="N1333" s="15">
        <v>437.2</v>
      </c>
      <c r="O1333" s="15">
        <v>263.33</v>
      </c>
      <c r="P1333" s="15">
        <v>3090566.8</v>
      </c>
      <c r="Q1333" s="15">
        <v>1861479.77</v>
      </c>
      <c r="R1333" s="15">
        <v>1229087.03</v>
      </c>
      <c r="S1333" s="54"/>
      <c r="T1333" s="54"/>
      <c r="Z1333" s="1"/>
      <c r="AA1333" s="1"/>
      <c r="XFB1333"/>
      <c r="XFC1333"/>
    </row>
    <row r="1334" spans="2:27 16382:16383" ht="21" customHeight="1">
      <c r="B1334" s="1" t="s">
        <v>31</v>
      </c>
      <c r="C1334" s="1" t="s">
        <v>57</v>
      </c>
      <c r="D1334" s="1" t="s">
        <v>71</v>
      </c>
      <c r="E1334" s="1" t="s">
        <v>17</v>
      </c>
      <c r="F1334" s="1" t="s">
        <v>227</v>
      </c>
      <c r="G1334" s="9">
        <v>42209</v>
      </c>
      <c r="H1334" s="2" t="s">
        <v>230</v>
      </c>
      <c r="I1334" s="1">
        <v>2015</v>
      </c>
      <c r="J1334" s="1">
        <v>560607278</v>
      </c>
      <c r="K1334" s="1">
        <f>_xlfn.DAYS(clean_data[[#This Row],[Ship Date]],clean_data[[#This Row],[Order Date]])</f>
        <v>10</v>
      </c>
      <c r="L1334" s="9">
        <v>42219</v>
      </c>
      <c r="M1334" s="4">
        <v>5006</v>
      </c>
      <c r="N1334" s="13">
        <v>154.06</v>
      </c>
      <c r="O1334" s="13">
        <v>90.93</v>
      </c>
      <c r="P1334" s="13">
        <v>771224.36</v>
      </c>
      <c r="Q1334" s="13">
        <v>455195.58</v>
      </c>
      <c r="R1334" s="13">
        <v>316028.78000000003</v>
      </c>
      <c r="S1334" s="54"/>
      <c r="T1334" s="54"/>
      <c r="Z1334" s="1"/>
      <c r="AA1334" s="1"/>
      <c r="XFB1334"/>
      <c r="XFC1334"/>
    </row>
    <row r="1335" spans="2:27 16382:16383" ht="21" customHeight="1">
      <c r="B1335" s="10" t="s">
        <v>31</v>
      </c>
      <c r="C1335" s="10" t="s">
        <v>172</v>
      </c>
      <c r="D1335" s="10" t="s">
        <v>45</v>
      </c>
      <c r="E1335" s="10" t="s">
        <v>21</v>
      </c>
      <c r="F1335" s="10" t="s">
        <v>227</v>
      </c>
      <c r="G1335" s="11">
        <v>40626</v>
      </c>
      <c r="H1335" s="12" t="s">
        <v>236</v>
      </c>
      <c r="I1335" s="10">
        <v>2011</v>
      </c>
      <c r="J1335" s="10">
        <v>948047435</v>
      </c>
      <c r="K1335" s="10">
        <f>_xlfn.DAYS(clean_data[[#This Row],[Ship Date]],clean_data[[#This Row],[Order Date]])</f>
        <v>13</v>
      </c>
      <c r="L1335" s="11">
        <v>40639</v>
      </c>
      <c r="M1335" s="14">
        <v>7159</v>
      </c>
      <c r="N1335" s="15">
        <v>437.2</v>
      </c>
      <c r="O1335" s="15">
        <v>263.33</v>
      </c>
      <c r="P1335" s="15">
        <v>3129914.8</v>
      </c>
      <c r="Q1335" s="15">
        <v>1885179.47</v>
      </c>
      <c r="R1335" s="15">
        <v>1244735.33</v>
      </c>
      <c r="S1335" s="54"/>
      <c r="T1335" s="54"/>
      <c r="Z1335" s="1"/>
      <c r="AA1335" s="1"/>
      <c r="XFB1335"/>
      <c r="XFC1335"/>
    </row>
    <row r="1336" spans="2:27 16382:16383" ht="21" customHeight="1">
      <c r="B1336" s="1" t="s">
        <v>40</v>
      </c>
      <c r="C1336" s="1" t="s">
        <v>205</v>
      </c>
      <c r="D1336" s="1" t="s">
        <v>45</v>
      </c>
      <c r="E1336" s="1" t="s">
        <v>21</v>
      </c>
      <c r="F1336" s="1" t="s">
        <v>229</v>
      </c>
      <c r="G1336" s="9">
        <v>41740</v>
      </c>
      <c r="H1336" s="2" t="s">
        <v>239</v>
      </c>
      <c r="I1336" s="1">
        <v>2014</v>
      </c>
      <c r="J1336" s="1">
        <v>291745221</v>
      </c>
      <c r="K1336" s="1">
        <f>_xlfn.DAYS(clean_data[[#This Row],[Ship Date]],clean_data[[#This Row],[Order Date]])</f>
        <v>26</v>
      </c>
      <c r="L1336" s="9">
        <v>41766</v>
      </c>
      <c r="M1336" s="4">
        <v>2749</v>
      </c>
      <c r="N1336" s="13">
        <v>437.2</v>
      </c>
      <c r="O1336" s="13">
        <v>263.33</v>
      </c>
      <c r="P1336" s="13">
        <v>1201862.8</v>
      </c>
      <c r="Q1336" s="13">
        <v>723894.17</v>
      </c>
      <c r="R1336" s="13">
        <v>477968.63</v>
      </c>
      <c r="S1336" s="54"/>
      <c r="T1336" s="54"/>
      <c r="Z1336" s="1"/>
      <c r="AA1336" s="1"/>
      <c r="XFB1336"/>
      <c r="XFC1336"/>
    </row>
    <row r="1337" spans="2:27 16382:16383" ht="21" customHeight="1">
      <c r="B1337" s="10" t="s">
        <v>40</v>
      </c>
      <c r="C1337" s="10" t="s">
        <v>72</v>
      </c>
      <c r="D1337" s="10" t="s">
        <v>16</v>
      </c>
      <c r="E1337" s="10" t="s">
        <v>17</v>
      </c>
      <c r="F1337" s="10" t="s">
        <v>235</v>
      </c>
      <c r="G1337" s="11">
        <v>41031</v>
      </c>
      <c r="H1337" s="12" t="s">
        <v>233</v>
      </c>
      <c r="I1337" s="10">
        <v>2012</v>
      </c>
      <c r="J1337" s="10">
        <v>754249465</v>
      </c>
      <c r="K1337" s="10">
        <f>_xlfn.DAYS(clean_data[[#This Row],[Ship Date]],clean_data[[#This Row],[Order Date]])</f>
        <v>12</v>
      </c>
      <c r="L1337" s="11">
        <v>41043</v>
      </c>
      <c r="M1337" s="14">
        <v>8033</v>
      </c>
      <c r="N1337" s="15">
        <v>255.28</v>
      </c>
      <c r="O1337" s="15">
        <v>159.41999999999999</v>
      </c>
      <c r="P1337" s="15">
        <v>2050664.24</v>
      </c>
      <c r="Q1337" s="15">
        <v>1280620.8600000001</v>
      </c>
      <c r="R1337" s="15">
        <v>770043.38</v>
      </c>
      <c r="S1337" s="54"/>
      <c r="T1337" s="54"/>
      <c r="Z1337" s="1"/>
      <c r="AA1337" s="1"/>
      <c r="XFB1337"/>
      <c r="XFC1337"/>
    </row>
    <row r="1338" spans="2:27 16382:16383" ht="21" customHeight="1">
      <c r="B1338" s="1" t="s">
        <v>23</v>
      </c>
      <c r="C1338" s="1" t="s">
        <v>83</v>
      </c>
      <c r="D1338" s="1" t="s">
        <v>28</v>
      </c>
      <c r="E1338" s="1" t="s">
        <v>17</v>
      </c>
      <c r="F1338" s="1" t="s">
        <v>235</v>
      </c>
      <c r="G1338" s="9">
        <v>42665</v>
      </c>
      <c r="H1338" s="2" t="s">
        <v>237</v>
      </c>
      <c r="I1338" s="1">
        <v>2016</v>
      </c>
      <c r="J1338" s="1">
        <v>518421494</v>
      </c>
      <c r="K1338" s="1">
        <f>_xlfn.DAYS(clean_data[[#This Row],[Ship Date]],clean_data[[#This Row],[Order Date]])</f>
        <v>0</v>
      </c>
      <c r="L1338" s="9">
        <v>42665</v>
      </c>
      <c r="M1338" s="4">
        <v>1296</v>
      </c>
      <c r="N1338" s="13">
        <v>205.7</v>
      </c>
      <c r="O1338" s="13">
        <v>117.11</v>
      </c>
      <c r="P1338" s="13">
        <v>266587.2</v>
      </c>
      <c r="Q1338" s="13">
        <v>151774.56</v>
      </c>
      <c r="R1338" s="13">
        <v>114812.64</v>
      </c>
      <c r="S1338" s="54"/>
      <c r="T1338" s="54"/>
      <c r="Z1338" s="1"/>
      <c r="AA1338" s="1"/>
      <c r="XFB1338"/>
      <c r="XFC1338"/>
    </row>
    <row r="1339" spans="2:27 16382:16383" ht="21" customHeight="1">
      <c r="B1339" s="10" t="s">
        <v>31</v>
      </c>
      <c r="C1339" s="10" t="s">
        <v>149</v>
      </c>
      <c r="D1339" s="10" t="s">
        <v>16</v>
      </c>
      <c r="E1339" s="10" t="s">
        <v>17</v>
      </c>
      <c r="F1339" s="10" t="s">
        <v>232</v>
      </c>
      <c r="G1339" s="11">
        <v>41517</v>
      </c>
      <c r="H1339" s="12" t="s">
        <v>238</v>
      </c>
      <c r="I1339" s="10">
        <v>2013</v>
      </c>
      <c r="J1339" s="10">
        <v>537435138</v>
      </c>
      <c r="K1339" s="10">
        <f>_xlfn.DAYS(clean_data[[#This Row],[Ship Date]],clean_data[[#This Row],[Order Date]])</f>
        <v>5</v>
      </c>
      <c r="L1339" s="11">
        <v>41522</v>
      </c>
      <c r="M1339" s="14">
        <v>7855</v>
      </c>
      <c r="N1339" s="15">
        <v>255.28</v>
      </c>
      <c r="O1339" s="15">
        <v>159.41999999999999</v>
      </c>
      <c r="P1339" s="15">
        <v>2005224.4</v>
      </c>
      <c r="Q1339" s="15">
        <v>1252244.1000000001</v>
      </c>
      <c r="R1339" s="15">
        <v>752980.3</v>
      </c>
      <c r="S1339" s="54"/>
      <c r="T1339" s="54"/>
      <c r="Z1339" s="1"/>
      <c r="AA1339" s="1"/>
      <c r="XFB1339"/>
      <c r="XFC1339"/>
    </row>
    <row r="1340" spans="2:27 16382:16383" ht="21" customHeight="1">
      <c r="B1340" s="1" t="s">
        <v>40</v>
      </c>
      <c r="C1340" s="1" t="s">
        <v>135</v>
      </c>
      <c r="D1340" s="1" t="s">
        <v>25</v>
      </c>
      <c r="E1340" s="1" t="s">
        <v>17</v>
      </c>
      <c r="F1340" s="1" t="s">
        <v>235</v>
      </c>
      <c r="G1340" s="9">
        <v>41148</v>
      </c>
      <c r="H1340" s="2" t="s">
        <v>238</v>
      </c>
      <c r="I1340" s="1">
        <v>2012</v>
      </c>
      <c r="J1340" s="1">
        <v>484776723</v>
      </c>
      <c r="K1340" s="1">
        <f>_xlfn.DAYS(clean_data[[#This Row],[Ship Date]],clean_data[[#This Row],[Order Date]])</f>
        <v>8</v>
      </c>
      <c r="L1340" s="9">
        <v>41156</v>
      </c>
      <c r="M1340" s="4">
        <v>5060</v>
      </c>
      <c r="N1340" s="13">
        <v>47.45</v>
      </c>
      <c r="O1340" s="13">
        <v>31.79</v>
      </c>
      <c r="P1340" s="13">
        <v>240097</v>
      </c>
      <c r="Q1340" s="13">
        <v>160857.4</v>
      </c>
      <c r="R1340" s="13">
        <v>79239.600000000006</v>
      </c>
      <c r="S1340" s="54"/>
      <c r="T1340" s="54"/>
      <c r="Z1340" s="1"/>
      <c r="AA1340" s="1"/>
      <c r="XFB1340"/>
      <c r="XFC1340"/>
    </row>
    <row r="1341" spans="2:27 16382:16383" ht="21" customHeight="1">
      <c r="B1341" s="10" t="s">
        <v>23</v>
      </c>
      <c r="C1341" s="10" t="s">
        <v>118</v>
      </c>
      <c r="D1341" s="10" t="s">
        <v>59</v>
      </c>
      <c r="E1341" s="10" t="s">
        <v>21</v>
      </c>
      <c r="F1341" s="10" t="s">
        <v>227</v>
      </c>
      <c r="G1341" s="11">
        <v>41360</v>
      </c>
      <c r="H1341" s="12" t="s">
        <v>236</v>
      </c>
      <c r="I1341" s="10">
        <v>2013</v>
      </c>
      <c r="J1341" s="10">
        <v>104245078</v>
      </c>
      <c r="K1341" s="10">
        <f>_xlfn.DAYS(clean_data[[#This Row],[Ship Date]],clean_data[[#This Row],[Order Date]])</f>
        <v>25</v>
      </c>
      <c r="L1341" s="11">
        <v>41385</v>
      </c>
      <c r="M1341" s="14">
        <v>7290</v>
      </c>
      <c r="N1341" s="15">
        <v>9.33</v>
      </c>
      <c r="O1341" s="15">
        <v>6.92</v>
      </c>
      <c r="P1341" s="15">
        <v>68015.7</v>
      </c>
      <c r="Q1341" s="15">
        <v>50446.8</v>
      </c>
      <c r="R1341" s="15">
        <v>17568.900000000001</v>
      </c>
      <c r="S1341" s="54"/>
      <c r="T1341" s="54"/>
      <c r="Z1341" s="1"/>
      <c r="AA1341" s="1"/>
      <c r="XFB1341"/>
      <c r="XFC1341"/>
    </row>
    <row r="1342" spans="2:27 16382:16383" ht="21" customHeight="1">
      <c r="B1342" s="1" t="s">
        <v>14</v>
      </c>
      <c r="C1342" s="1" t="s">
        <v>161</v>
      </c>
      <c r="D1342" s="1" t="s">
        <v>25</v>
      </c>
      <c r="E1342" s="1" t="s">
        <v>21</v>
      </c>
      <c r="F1342" s="1" t="s">
        <v>235</v>
      </c>
      <c r="G1342" s="9">
        <v>42343</v>
      </c>
      <c r="H1342" s="2" t="s">
        <v>228</v>
      </c>
      <c r="I1342" s="1">
        <v>2015</v>
      </c>
      <c r="J1342" s="1">
        <v>559951531</v>
      </c>
      <c r="K1342" s="1">
        <f>_xlfn.DAYS(clean_data[[#This Row],[Ship Date]],clean_data[[#This Row],[Order Date]])</f>
        <v>39</v>
      </c>
      <c r="L1342" s="9">
        <v>42382</v>
      </c>
      <c r="M1342" s="4">
        <v>956</v>
      </c>
      <c r="N1342" s="13">
        <v>47.45</v>
      </c>
      <c r="O1342" s="13">
        <v>31.79</v>
      </c>
      <c r="P1342" s="13">
        <v>45362.2</v>
      </c>
      <c r="Q1342" s="13">
        <v>30391.24</v>
      </c>
      <c r="R1342" s="13">
        <v>14970.96</v>
      </c>
      <c r="S1342" s="54"/>
      <c r="T1342" s="54"/>
      <c r="Z1342" s="1"/>
      <c r="AA1342" s="1"/>
      <c r="XFB1342"/>
      <c r="XFC1342"/>
    </row>
    <row r="1343" spans="2:27 16382:16383" ht="21" customHeight="1">
      <c r="B1343" s="10" t="s">
        <v>23</v>
      </c>
      <c r="C1343" s="10" t="s">
        <v>171</v>
      </c>
      <c r="D1343" s="10" t="s">
        <v>71</v>
      </c>
      <c r="E1343" s="10" t="s">
        <v>17</v>
      </c>
      <c r="F1343" s="10" t="s">
        <v>229</v>
      </c>
      <c r="G1343" s="11">
        <v>40528</v>
      </c>
      <c r="H1343" s="12" t="s">
        <v>228</v>
      </c>
      <c r="I1343" s="10">
        <v>2010</v>
      </c>
      <c r="J1343" s="10">
        <v>386319911</v>
      </c>
      <c r="K1343" s="10">
        <f>_xlfn.DAYS(clean_data[[#This Row],[Ship Date]],clean_data[[#This Row],[Order Date]])</f>
        <v>17</v>
      </c>
      <c r="L1343" s="11">
        <v>40545</v>
      </c>
      <c r="M1343" s="14">
        <v>9501</v>
      </c>
      <c r="N1343" s="15">
        <v>154.06</v>
      </c>
      <c r="O1343" s="15">
        <v>90.93</v>
      </c>
      <c r="P1343" s="15">
        <v>1463724.06</v>
      </c>
      <c r="Q1343" s="15">
        <v>863925.93</v>
      </c>
      <c r="R1343" s="15">
        <v>599798.13</v>
      </c>
      <c r="S1343" s="54"/>
      <c r="T1343" s="54"/>
      <c r="Z1343" s="1"/>
      <c r="AA1343" s="1"/>
      <c r="XFB1343"/>
      <c r="XFC1343"/>
    </row>
    <row r="1344" spans="2:27 16382:16383" ht="21" customHeight="1">
      <c r="B1344" s="1" t="s">
        <v>40</v>
      </c>
      <c r="C1344" s="1" t="s">
        <v>140</v>
      </c>
      <c r="D1344" s="1" t="s">
        <v>71</v>
      </c>
      <c r="E1344" s="1" t="s">
        <v>21</v>
      </c>
      <c r="F1344" s="1" t="s">
        <v>229</v>
      </c>
      <c r="G1344" s="9">
        <v>41032</v>
      </c>
      <c r="H1344" s="2" t="s">
        <v>233</v>
      </c>
      <c r="I1344" s="1">
        <v>2012</v>
      </c>
      <c r="J1344" s="1">
        <v>438086545</v>
      </c>
      <c r="K1344" s="1">
        <f>_xlfn.DAYS(clean_data[[#This Row],[Ship Date]],clean_data[[#This Row],[Order Date]])</f>
        <v>43</v>
      </c>
      <c r="L1344" s="9">
        <v>41075</v>
      </c>
      <c r="M1344" s="4">
        <v>8399</v>
      </c>
      <c r="N1344" s="13">
        <v>154.06</v>
      </c>
      <c r="O1344" s="13">
        <v>90.93</v>
      </c>
      <c r="P1344" s="13">
        <v>1293949.94</v>
      </c>
      <c r="Q1344" s="13">
        <v>763721.07</v>
      </c>
      <c r="R1344" s="13">
        <v>530228.87</v>
      </c>
      <c r="S1344" s="54"/>
      <c r="T1344" s="54"/>
      <c r="Z1344" s="1"/>
      <c r="AA1344" s="1"/>
      <c r="XFB1344"/>
      <c r="XFC1344"/>
    </row>
    <row r="1345" spans="2:27 16382:16383" ht="21" customHeight="1">
      <c r="B1345" s="10" t="s">
        <v>23</v>
      </c>
      <c r="C1345" s="10" t="s">
        <v>124</v>
      </c>
      <c r="D1345" s="10" t="s">
        <v>16</v>
      </c>
      <c r="E1345" s="10" t="s">
        <v>17</v>
      </c>
      <c r="F1345" s="10" t="s">
        <v>227</v>
      </c>
      <c r="G1345" s="11">
        <v>42446</v>
      </c>
      <c r="H1345" s="12" t="s">
        <v>236</v>
      </c>
      <c r="I1345" s="10">
        <v>2016</v>
      </c>
      <c r="J1345" s="10">
        <v>740300261</v>
      </c>
      <c r="K1345" s="10">
        <f>_xlfn.DAYS(clean_data[[#This Row],[Ship Date]],clean_data[[#This Row],[Order Date]])</f>
        <v>37</v>
      </c>
      <c r="L1345" s="11">
        <v>42483</v>
      </c>
      <c r="M1345" s="14">
        <v>153</v>
      </c>
      <c r="N1345" s="15">
        <v>255.28</v>
      </c>
      <c r="O1345" s="15">
        <v>159.41999999999999</v>
      </c>
      <c r="P1345" s="15">
        <v>39057.839999999997</v>
      </c>
      <c r="Q1345" s="15">
        <v>24391.26</v>
      </c>
      <c r="R1345" s="15">
        <v>14666.58</v>
      </c>
      <c r="S1345" s="54"/>
      <c r="T1345" s="54"/>
      <c r="Z1345" s="1"/>
      <c r="AA1345" s="1"/>
      <c r="XFB1345"/>
      <c r="XFC1345"/>
    </row>
    <row r="1346" spans="2:27 16382:16383" ht="21" customHeight="1">
      <c r="B1346" s="1" t="s">
        <v>40</v>
      </c>
      <c r="C1346" s="1" t="s">
        <v>78</v>
      </c>
      <c r="D1346" s="1" t="s">
        <v>16</v>
      </c>
      <c r="E1346" s="1" t="s">
        <v>21</v>
      </c>
      <c r="F1346" s="1" t="s">
        <v>227</v>
      </c>
      <c r="G1346" s="9">
        <v>40985</v>
      </c>
      <c r="H1346" s="2" t="s">
        <v>236</v>
      </c>
      <c r="I1346" s="1">
        <v>2012</v>
      </c>
      <c r="J1346" s="1">
        <v>938322389</v>
      </c>
      <c r="K1346" s="1">
        <f>_xlfn.DAYS(clean_data[[#This Row],[Ship Date]],clean_data[[#This Row],[Order Date]])</f>
        <v>34</v>
      </c>
      <c r="L1346" s="9">
        <v>41019</v>
      </c>
      <c r="M1346" s="4">
        <v>9301</v>
      </c>
      <c r="N1346" s="13">
        <v>255.28</v>
      </c>
      <c r="O1346" s="13">
        <v>159.41999999999999</v>
      </c>
      <c r="P1346" s="13">
        <v>2374359.2799999998</v>
      </c>
      <c r="Q1346" s="13">
        <v>1482765.42</v>
      </c>
      <c r="R1346" s="13">
        <v>891593.86</v>
      </c>
      <c r="S1346" s="54"/>
      <c r="T1346" s="54"/>
      <c r="Z1346" s="1"/>
      <c r="AA1346" s="1"/>
      <c r="XFB1346"/>
      <c r="XFC1346"/>
    </row>
    <row r="1347" spans="2:27 16382:16383" ht="21" customHeight="1">
      <c r="B1347" s="10" t="s">
        <v>23</v>
      </c>
      <c r="C1347" s="10" t="s">
        <v>178</v>
      </c>
      <c r="D1347" s="10" t="s">
        <v>43</v>
      </c>
      <c r="E1347" s="10" t="s">
        <v>21</v>
      </c>
      <c r="F1347" s="10" t="s">
        <v>229</v>
      </c>
      <c r="G1347" s="11">
        <v>42933</v>
      </c>
      <c r="H1347" s="12" t="s">
        <v>230</v>
      </c>
      <c r="I1347" s="10">
        <v>2017</v>
      </c>
      <c r="J1347" s="10">
        <v>747826755</v>
      </c>
      <c r="K1347" s="10">
        <f>_xlfn.DAYS(clean_data[[#This Row],[Ship Date]],clean_data[[#This Row],[Order Date]])</f>
        <v>5</v>
      </c>
      <c r="L1347" s="11">
        <v>42938</v>
      </c>
      <c r="M1347" s="14">
        <v>7410</v>
      </c>
      <c r="N1347" s="15">
        <v>651.21</v>
      </c>
      <c r="O1347" s="15">
        <v>524.96</v>
      </c>
      <c r="P1347" s="15">
        <v>4825466.0999999996</v>
      </c>
      <c r="Q1347" s="15">
        <v>3889953.6</v>
      </c>
      <c r="R1347" s="15">
        <v>935512.5</v>
      </c>
      <c r="S1347" s="54"/>
      <c r="T1347" s="54"/>
      <c r="Z1347" s="1"/>
      <c r="AA1347" s="1"/>
      <c r="XFB1347"/>
      <c r="XFC1347"/>
    </row>
    <row r="1348" spans="2:27 16382:16383" ht="21" customHeight="1">
      <c r="B1348" s="1" t="s">
        <v>31</v>
      </c>
      <c r="C1348" s="1" t="s">
        <v>99</v>
      </c>
      <c r="D1348" s="1" t="s">
        <v>79</v>
      </c>
      <c r="E1348" s="1" t="s">
        <v>17</v>
      </c>
      <c r="F1348" s="1" t="s">
        <v>227</v>
      </c>
      <c r="G1348" s="9">
        <v>41133</v>
      </c>
      <c r="H1348" s="2" t="s">
        <v>238</v>
      </c>
      <c r="I1348" s="1">
        <v>2012</v>
      </c>
      <c r="J1348" s="1">
        <v>404799687</v>
      </c>
      <c r="K1348" s="1">
        <f>_xlfn.DAYS(clean_data[[#This Row],[Ship Date]],clean_data[[#This Row],[Order Date]])</f>
        <v>37</v>
      </c>
      <c r="L1348" s="9">
        <v>41170</v>
      </c>
      <c r="M1348" s="4">
        <v>8078</v>
      </c>
      <c r="N1348" s="13">
        <v>668.27</v>
      </c>
      <c r="O1348" s="13">
        <v>502.54</v>
      </c>
      <c r="P1348" s="13">
        <v>5398285.0599999996</v>
      </c>
      <c r="Q1348" s="13">
        <v>4059518.12</v>
      </c>
      <c r="R1348" s="13">
        <v>1338766.94</v>
      </c>
      <c r="S1348" s="54"/>
      <c r="T1348" s="54"/>
      <c r="Z1348" s="1"/>
      <c r="AA1348" s="1"/>
      <c r="XFB1348"/>
      <c r="XFC1348"/>
    </row>
    <row r="1349" spans="2:27 16382:16383" ht="21" customHeight="1">
      <c r="B1349" s="10" t="s">
        <v>23</v>
      </c>
      <c r="C1349" s="10" t="s">
        <v>217</v>
      </c>
      <c r="D1349" s="10" t="s">
        <v>33</v>
      </c>
      <c r="E1349" s="10" t="s">
        <v>21</v>
      </c>
      <c r="F1349" s="10" t="s">
        <v>227</v>
      </c>
      <c r="G1349" s="11">
        <v>41264</v>
      </c>
      <c r="H1349" s="12" t="s">
        <v>228</v>
      </c>
      <c r="I1349" s="10">
        <v>2012</v>
      </c>
      <c r="J1349" s="10">
        <v>215540015</v>
      </c>
      <c r="K1349" s="10">
        <f>_xlfn.DAYS(clean_data[[#This Row],[Ship Date]],clean_data[[#This Row],[Order Date]])</f>
        <v>3</v>
      </c>
      <c r="L1349" s="11">
        <v>41267</v>
      </c>
      <c r="M1349" s="14">
        <v>1935</v>
      </c>
      <c r="N1349" s="15">
        <v>81.73</v>
      </c>
      <c r="O1349" s="15">
        <v>56.67</v>
      </c>
      <c r="P1349" s="15">
        <v>158147.54999999999</v>
      </c>
      <c r="Q1349" s="15">
        <v>109656.45</v>
      </c>
      <c r="R1349" s="15">
        <v>48491.1</v>
      </c>
      <c r="S1349" s="54"/>
      <c r="T1349" s="54"/>
      <c r="Z1349" s="1"/>
      <c r="AA1349" s="1"/>
      <c r="XFB1349"/>
      <c r="XFC1349"/>
    </row>
    <row r="1350" spans="2:27 16382:16383" ht="21" customHeight="1">
      <c r="B1350" s="1" t="s">
        <v>14</v>
      </c>
      <c r="C1350" s="1" t="s">
        <v>246</v>
      </c>
      <c r="D1350" s="1" t="s">
        <v>33</v>
      </c>
      <c r="E1350" s="1" t="s">
        <v>21</v>
      </c>
      <c r="F1350" s="1" t="s">
        <v>232</v>
      </c>
      <c r="G1350" s="9">
        <v>41097</v>
      </c>
      <c r="H1350" s="2" t="s">
        <v>230</v>
      </c>
      <c r="I1350" s="1">
        <v>2012</v>
      </c>
      <c r="J1350" s="1">
        <v>106659066</v>
      </c>
      <c r="K1350" s="1">
        <f>_xlfn.DAYS(clean_data[[#This Row],[Ship Date]],clean_data[[#This Row],[Order Date]])</f>
        <v>43</v>
      </c>
      <c r="L1350" s="9">
        <v>41140</v>
      </c>
      <c r="M1350" s="4">
        <v>1643</v>
      </c>
      <c r="N1350" s="13">
        <v>81.73</v>
      </c>
      <c r="O1350" s="13">
        <v>56.67</v>
      </c>
      <c r="P1350" s="13">
        <v>134282.39000000001</v>
      </c>
      <c r="Q1350" s="13">
        <v>93108.81</v>
      </c>
      <c r="R1350" s="13">
        <v>41173.58</v>
      </c>
      <c r="S1350" s="54"/>
      <c r="T1350" s="54"/>
      <c r="Z1350" s="1"/>
      <c r="AA1350" s="1"/>
      <c r="XFB1350"/>
      <c r="XFC1350"/>
    </row>
    <row r="1351" spans="2:27 16382:16383" ht="21" customHeight="1">
      <c r="B1351" s="10" t="s">
        <v>23</v>
      </c>
      <c r="C1351" s="10" t="s">
        <v>147</v>
      </c>
      <c r="D1351" s="10" t="s">
        <v>71</v>
      </c>
      <c r="E1351" s="10" t="s">
        <v>21</v>
      </c>
      <c r="F1351" s="10" t="s">
        <v>229</v>
      </c>
      <c r="G1351" s="11">
        <v>42939</v>
      </c>
      <c r="H1351" s="12" t="s">
        <v>230</v>
      </c>
      <c r="I1351" s="10">
        <v>2017</v>
      </c>
      <c r="J1351" s="10">
        <v>975080668</v>
      </c>
      <c r="K1351" s="10">
        <f>_xlfn.DAYS(clean_data[[#This Row],[Ship Date]],clean_data[[#This Row],[Order Date]])</f>
        <v>28</v>
      </c>
      <c r="L1351" s="11">
        <v>42967</v>
      </c>
      <c r="M1351" s="14">
        <v>6893</v>
      </c>
      <c r="N1351" s="15">
        <v>154.06</v>
      </c>
      <c r="O1351" s="15">
        <v>90.93</v>
      </c>
      <c r="P1351" s="15">
        <v>1061935.58</v>
      </c>
      <c r="Q1351" s="15">
        <v>626780.49</v>
      </c>
      <c r="R1351" s="15">
        <v>435155.09</v>
      </c>
      <c r="S1351" s="54"/>
      <c r="T1351" s="54"/>
      <c r="Z1351" s="1"/>
      <c r="AA1351" s="1"/>
      <c r="XFB1351"/>
      <c r="XFC1351"/>
    </row>
    <row r="1352" spans="2:27 16382:16383" ht="21" customHeight="1">
      <c r="B1352" s="1" t="s">
        <v>23</v>
      </c>
      <c r="C1352" s="1" t="s">
        <v>38</v>
      </c>
      <c r="D1352" s="1" t="s">
        <v>16</v>
      </c>
      <c r="E1352" s="1" t="s">
        <v>17</v>
      </c>
      <c r="F1352" s="1" t="s">
        <v>232</v>
      </c>
      <c r="G1352" s="9">
        <v>41191</v>
      </c>
      <c r="H1352" s="2" t="s">
        <v>237</v>
      </c>
      <c r="I1352" s="1">
        <v>2012</v>
      </c>
      <c r="J1352" s="1">
        <v>638041150</v>
      </c>
      <c r="K1352" s="1">
        <f>_xlfn.DAYS(clean_data[[#This Row],[Ship Date]],clean_data[[#This Row],[Order Date]])</f>
        <v>50</v>
      </c>
      <c r="L1352" s="9">
        <v>41241</v>
      </c>
      <c r="M1352" s="4">
        <v>9410</v>
      </c>
      <c r="N1352" s="13">
        <v>255.28</v>
      </c>
      <c r="O1352" s="13">
        <v>159.41999999999999</v>
      </c>
      <c r="P1352" s="13">
        <v>2402184.7999999998</v>
      </c>
      <c r="Q1352" s="13">
        <v>1500142.2</v>
      </c>
      <c r="R1352" s="13">
        <v>902042.6</v>
      </c>
      <c r="S1352" s="54"/>
      <c r="T1352" s="54"/>
      <c r="Z1352" s="1"/>
      <c r="AA1352" s="1"/>
      <c r="XFB1352"/>
      <c r="XFC1352"/>
    </row>
    <row r="1353" spans="2:27 16382:16383" ht="21" customHeight="1">
      <c r="B1353" s="10" t="s">
        <v>23</v>
      </c>
      <c r="C1353" s="10" t="s">
        <v>179</v>
      </c>
      <c r="D1353" s="10" t="s">
        <v>45</v>
      </c>
      <c r="E1353" s="10" t="s">
        <v>17</v>
      </c>
      <c r="F1353" s="10" t="s">
        <v>229</v>
      </c>
      <c r="G1353" s="11">
        <v>40320</v>
      </c>
      <c r="H1353" s="12" t="s">
        <v>233</v>
      </c>
      <c r="I1353" s="10">
        <v>2010</v>
      </c>
      <c r="J1353" s="10">
        <v>583089339</v>
      </c>
      <c r="K1353" s="10">
        <f>_xlfn.DAYS(clean_data[[#This Row],[Ship Date]],clean_data[[#This Row],[Order Date]])</f>
        <v>35</v>
      </c>
      <c r="L1353" s="11">
        <v>40355</v>
      </c>
      <c r="M1353" s="14">
        <v>7948</v>
      </c>
      <c r="N1353" s="15">
        <v>437.2</v>
      </c>
      <c r="O1353" s="15">
        <v>263.33</v>
      </c>
      <c r="P1353" s="15">
        <v>3474865.6</v>
      </c>
      <c r="Q1353" s="15">
        <v>2092946.84</v>
      </c>
      <c r="R1353" s="15">
        <v>1381918.76</v>
      </c>
      <c r="S1353" s="54"/>
      <c r="T1353" s="54"/>
      <c r="Z1353" s="1"/>
      <c r="AA1353" s="1"/>
      <c r="XFB1353"/>
      <c r="XFC1353"/>
    </row>
    <row r="1354" spans="2:27 16382:16383" ht="21" customHeight="1">
      <c r="B1354" s="1" t="s">
        <v>23</v>
      </c>
      <c r="C1354" s="1" t="s">
        <v>128</v>
      </c>
      <c r="D1354" s="1" t="s">
        <v>20</v>
      </c>
      <c r="E1354" s="1" t="s">
        <v>17</v>
      </c>
      <c r="F1354" s="1" t="s">
        <v>227</v>
      </c>
      <c r="G1354" s="9">
        <v>42419</v>
      </c>
      <c r="H1354" s="2" t="s">
        <v>242</v>
      </c>
      <c r="I1354" s="1">
        <v>2016</v>
      </c>
      <c r="J1354" s="1">
        <v>118086564</v>
      </c>
      <c r="K1354" s="1">
        <f>_xlfn.DAYS(clean_data[[#This Row],[Ship Date]],clean_data[[#This Row],[Order Date]])</f>
        <v>23</v>
      </c>
      <c r="L1354" s="9">
        <v>42442</v>
      </c>
      <c r="M1354" s="4">
        <v>3293</v>
      </c>
      <c r="N1354" s="13">
        <v>152.58000000000001</v>
      </c>
      <c r="O1354" s="13">
        <v>97.44</v>
      </c>
      <c r="P1354" s="13">
        <v>502445.94</v>
      </c>
      <c r="Q1354" s="13">
        <v>320869.92</v>
      </c>
      <c r="R1354" s="13">
        <v>181576.02</v>
      </c>
      <c r="S1354" s="54"/>
      <c r="T1354" s="54"/>
      <c r="Z1354" s="1"/>
      <c r="AA1354" s="1"/>
      <c r="XFB1354"/>
      <c r="XFC1354"/>
    </row>
    <row r="1355" spans="2:27 16382:16383" ht="21" customHeight="1">
      <c r="B1355" s="10" t="s">
        <v>40</v>
      </c>
      <c r="C1355" s="10" t="s">
        <v>244</v>
      </c>
      <c r="D1355" s="10" t="s">
        <v>43</v>
      </c>
      <c r="E1355" s="10" t="s">
        <v>17</v>
      </c>
      <c r="F1355" s="10" t="s">
        <v>232</v>
      </c>
      <c r="G1355" s="11">
        <v>40289</v>
      </c>
      <c r="H1355" s="12" t="s">
        <v>239</v>
      </c>
      <c r="I1355" s="10">
        <v>2010</v>
      </c>
      <c r="J1355" s="10">
        <v>421206653</v>
      </c>
      <c r="K1355" s="10">
        <f>_xlfn.DAYS(clean_data[[#This Row],[Ship Date]],clean_data[[#This Row],[Order Date]])</f>
        <v>44</v>
      </c>
      <c r="L1355" s="11">
        <v>40333</v>
      </c>
      <c r="M1355" s="14">
        <v>3264</v>
      </c>
      <c r="N1355" s="15">
        <v>651.21</v>
      </c>
      <c r="O1355" s="15">
        <v>524.96</v>
      </c>
      <c r="P1355" s="15">
        <v>2125549.44</v>
      </c>
      <c r="Q1355" s="15">
        <v>1713469.4399999999</v>
      </c>
      <c r="R1355" s="15">
        <v>412080</v>
      </c>
      <c r="S1355" s="54"/>
      <c r="T1355" s="54"/>
      <c r="Z1355" s="1"/>
      <c r="AA1355" s="1"/>
      <c r="XFB1355"/>
      <c r="XFC1355"/>
    </row>
    <row r="1356" spans="2:27 16382:16383" ht="21" customHeight="1">
      <c r="B1356" s="1" t="s">
        <v>14</v>
      </c>
      <c r="C1356" s="1" t="s">
        <v>152</v>
      </c>
      <c r="D1356" s="1" t="s">
        <v>36</v>
      </c>
      <c r="E1356" s="1" t="s">
        <v>21</v>
      </c>
      <c r="F1356" s="1" t="s">
        <v>229</v>
      </c>
      <c r="G1356" s="9">
        <v>40947</v>
      </c>
      <c r="H1356" s="2" t="s">
        <v>242</v>
      </c>
      <c r="I1356" s="1">
        <v>2012</v>
      </c>
      <c r="J1356" s="1">
        <v>490935933</v>
      </c>
      <c r="K1356" s="1">
        <f>_xlfn.DAYS(clean_data[[#This Row],[Ship Date]],clean_data[[#This Row],[Order Date]])</f>
        <v>39</v>
      </c>
      <c r="L1356" s="9">
        <v>40986</v>
      </c>
      <c r="M1356" s="4">
        <v>7707</v>
      </c>
      <c r="N1356" s="13">
        <v>109.28</v>
      </c>
      <c r="O1356" s="13">
        <v>35.840000000000003</v>
      </c>
      <c r="P1356" s="13">
        <v>842220.96</v>
      </c>
      <c r="Q1356" s="13">
        <v>276218.88</v>
      </c>
      <c r="R1356" s="13">
        <v>566002.07999999996</v>
      </c>
      <c r="S1356" s="54"/>
      <c r="T1356" s="54"/>
      <c r="Z1356" s="1"/>
      <c r="AA1356" s="1"/>
      <c r="XFB1356"/>
      <c r="XFC1356"/>
    </row>
    <row r="1357" spans="2:27 16382:16383" ht="21" customHeight="1">
      <c r="B1357" s="10" t="s">
        <v>23</v>
      </c>
      <c r="C1357" s="10" t="s">
        <v>120</v>
      </c>
      <c r="D1357" s="10" t="s">
        <v>16</v>
      </c>
      <c r="E1357" s="10" t="s">
        <v>21</v>
      </c>
      <c r="F1357" s="10" t="s">
        <v>229</v>
      </c>
      <c r="G1357" s="11">
        <v>42121</v>
      </c>
      <c r="H1357" s="12" t="s">
        <v>239</v>
      </c>
      <c r="I1357" s="10">
        <v>2015</v>
      </c>
      <c r="J1357" s="10">
        <v>296073234</v>
      </c>
      <c r="K1357" s="10">
        <f>_xlfn.DAYS(clean_data[[#This Row],[Ship Date]],clean_data[[#This Row],[Order Date]])</f>
        <v>38</v>
      </c>
      <c r="L1357" s="11">
        <v>42159</v>
      </c>
      <c r="M1357" s="14">
        <v>3504</v>
      </c>
      <c r="N1357" s="15">
        <v>255.28</v>
      </c>
      <c r="O1357" s="15">
        <v>159.41999999999999</v>
      </c>
      <c r="P1357" s="15">
        <v>894501.12</v>
      </c>
      <c r="Q1357" s="15">
        <v>558607.68000000005</v>
      </c>
      <c r="R1357" s="15">
        <v>335893.44</v>
      </c>
      <c r="S1357" s="54"/>
      <c r="T1357" s="54"/>
      <c r="Z1357" s="1"/>
      <c r="AA1357" s="1"/>
      <c r="XFB1357"/>
      <c r="XFC1357"/>
    </row>
    <row r="1358" spans="2:27 16382:16383" ht="21" customHeight="1">
      <c r="B1358" s="1" t="s">
        <v>14</v>
      </c>
      <c r="C1358" s="1" t="s">
        <v>47</v>
      </c>
      <c r="D1358" s="1" t="s">
        <v>16</v>
      </c>
      <c r="E1358" s="1" t="s">
        <v>17</v>
      </c>
      <c r="F1358" s="1" t="s">
        <v>227</v>
      </c>
      <c r="G1358" s="9">
        <v>41928</v>
      </c>
      <c r="H1358" s="2" t="s">
        <v>237</v>
      </c>
      <c r="I1358" s="1">
        <v>2014</v>
      </c>
      <c r="J1358" s="1">
        <v>325729882</v>
      </c>
      <c r="K1358" s="1">
        <f>_xlfn.DAYS(clean_data[[#This Row],[Ship Date]],clean_data[[#This Row],[Order Date]])</f>
        <v>34</v>
      </c>
      <c r="L1358" s="9">
        <v>41962</v>
      </c>
      <c r="M1358" s="4">
        <v>9565</v>
      </c>
      <c r="N1358" s="13">
        <v>255.28</v>
      </c>
      <c r="O1358" s="13">
        <v>159.41999999999999</v>
      </c>
      <c r="P1358" s="13">
        <v>2441753.2000000002</v>
      </c>
      <c r="Q1358" s="13">
        <v>1524852.3</v>
      </c>
      <c r="R1358" s="13">
        <v>916900.9</v>
      </c>
      <c r="S1358" s="54"/>
      <c r="T1358" s="54"/>
      <c r="Z1358" s="1"/>
      <c r="AA1358" s="1"/>
      <c r="XFB1358"/>
      <c r="XFC1358"/>
    </row>
    <row r="1359" spans="2:27 16382:16383" ht="21" customHeight="1">
      <c r="B1359" s="10" t="s">
        <v>26</v>
      </c>
      <c r="C1359" s="10" t="s">
        <v>30</v>
      </c>
      <c r="D1359" s="10" t="s">
        <v>36</v>
      </c>
      <c r="E1359" s="10" t="s">
        <v>17</v>
      </c>
      <c r="F1359" s="10" t="s">
        <v>232</v>
      </c>
      <c r="G1359" s="11">
        <v>40254</v>
      </c>
      <c r="H1359" s="12" t="s">
        <v>236</v>
      </c>
      <c r="I1359" s="10">
        <v>2010</v>
      </c>
      <c r="J1359" s="10">
        <v>239329707</v>
      </c>
      <c r="K1359" s="10">
        <f>_xlfn.DAYS(clean_data[[#This Row],[Ship Date]],clean_data[[#This Row],[Order Date]])</f>
        <v>10</v>
      </c>
      <c r="L1359" s="11">
        <v>40264</v>
      </c>
      <c r="M1359" s="14">
        <v>1834</v>
      </c>
      <c r="N1359" s="15">
        <v>109.28</v>
      </c>
      <c r="O1359" s="15">
        <v>35.840000000000003</v>
      </c>
      <c r="P1359" s="15">
        <v>200419.52</v>
      </c>
      <c r="Q1359" s="15">
        <v>65730.559999999998</v>
      </c>
      <c r="R1359" s="15">
        <v>134688.95999999999</v>
      </c>
      <c r="S1359" s="54"/>
      <c r="T1359" s="54"/>
      <c r="Z1359" s="1"/>
      <c r="AA1359" s="1"/>
      <c r="XFB1359"/>
      <c r="XFC1359"/>
    </row>
    <row r="1360" spans="2:27 16382:16383" ht="21" customHeight="1">
      <c r="B1360" s="1" t="s">
        <v>53</v>
      </c>
      <c r="C1360" s="1" t="s">
        <v>54</v>
      </c>
      <c r="D1360" s="1" t="s">
        <v>25</v>
      </c>
      <c r="E1360" s="1" t="s">
        <v>21</v>
      </c>
      <c r="F1360" s="1" t="s">
        <v>232</v>
      </c>
      <c r="G1360" s="9">
        <v>42908</v>
      </c>
      <c r="H1360" s="2" t="s">
        <v>241</v>
      </c>
      <c r="I1360" s="1">
        <v>2017</v>
      </c>
      <c r="J1360" s="1">
        <v>216609036</v>
      </c>
      <c r="K1360" s="1">
        <f>_xlfn.DAYS(clean_data[[#This Row],[Ship Date]],clean_data[[#This Row],[Order Date]])</f>
        <v>11</v>
      </c>
      <c r="L1360" s="9">
        <v>42919</v>
      </c>
      <c r="M1360" s="4">
        <v>8282</v>
      </c>
      <c r="N1360" s="13">
        <v>47.45</v>
      </c>
      <c r="O1360" s="13">
        <v>31.79</v>
      </c>
      <c r="P1360" s="13">
        <v>392980.9</v>
      </c>
      <c r="Q1360" s="13">
        <v>263284.78000000003</v>
      </c>
      <c r="R1360" s="13">
        <v>129696.12</v>
      </c>
      <c r="S1360" s="54"/>
      <c r="T1360" s="54"/>
      <c r="Z1360" s="1"/>
      <c r="AA1360" s="1"/>
      <c r="XFB1360"/>
      <c r="XFC1360"/>
    </row>
    <row r="1361" spans="2:27 16382:16383" ht="21" customHeight="1">
      <c r="B1361" s="10" t="s">
        <v>26</v>
      </c>
      <c r="C1361" s="10" t="s">
        <v>27</v>
      </c>
      <c r="D1361" s="10" t="s">
        <v>59</v>
      </c>
      <c r="E1361" s="10" t="s">
        <v>21</v>
      </c>
      <c r="F1361" s="10" t="s">
        <v>235</v>
      </c>
      <c r="G1361" s="11">
        <v>40876</v>
      </c>
      <c r="H1361" s="12" t="s">
        <v>234</v>
      </c>
      <c r="I1361" s="10">
        <v>2011</v>
      </c>
      <c r="J1361" s="10">
        <v>507616698</v>
      </c>
      <c r="K1361" s="10">
        <f>_xlfn.DAYS(clean_data[[#This Row],[Ship Date]],clean_data[[#This Row],[Order Date]])</f>
        <v>19</v>
      </c>
      <c r="L1361" s="11">
        <v>40895</v>
      </c>
      <c r="M1361" s="14">
        <v>3916</v>
      </c>
      <c r="N1361" s="15">
        <v>9.33</v>
      </c>
      <c r="O1361" s="15">
        <v>6.92</v>
      </c>
      <c r="P1361" s="15">
        <v>36536.28</v>
      </c>
      <c r="Q1361" s="15">
        <v>27098.720000000001</v>
      </c>
      <c r="R1361" s="15">
        <v>9437.56</v>
      </c>
      <c r="S1361" s="54"/>
      <c r="T1361" s="54"/>
      <c r="Z1361" s="1"/>
      <c r="AA1361" s="1"/>
      <c r="XFB1361"/>
      <c r="XFC1361"/>
    </row>
    <row r="1362" spans="2:27 16382:16383" ht="21" customHeight="1">
      <c r="B1362" s="1" t="s">
        <v>14</v>
      </c>
      <c r="C1362" s="1" t="s">
        <v>152</v>
      </c>
      <c r="D1362" s="1" t="s">
        <v>71</v>
      </c>
      <c r="E1362" s="1" t="s">
        <v>17</v>
      </c>
      <c r="F1362" s="1" t="s">
        <v>232</v>
      </c>
      <c r="G1362" s="9">
        <v>42128</v>
      </c>
      <c r="H1362" s="2" t="s">
        <v>233</v>
      </c>
      <c r="I1362" s="1">
        <v>2015</v>
      </c>
      <c r="J1362" s="1">
        <v>982714021</v>
      </c>
      <c r="K1362" s="1">
        <f>_xlfn.DAYS(clean_data[[#This Row],[Ship Date]],clean_data[[#This Row],[Order Date]])</f>
        <v>33</v>
      </c>
      <c r="L1362" s="9">
        <v>42161</v>
      </c>
      <c r="M1362" s="4">
        <v>5772</v>
      </c>
      <c r="N1362" s="13">
        <v>154.06</v>
      </c>
      <c r="O1362" s="13">
        <v>90.93</v>
      </c>
      <c r="P1362" s="13">
        <v>889234.32</v>
      </c>
      <c r="Q1362" s="13">
        <v>524847.96</v>
      </c>
      <c r="R1362" s="13">
        <v>364386.36</v>
      </c>
      <c r="S1362" s="54"/>
      <c r="T1362" s="54"/>
      <c r="Z1362" s="1"/>
      <c r="AA1362" s="1"/>
      <c r="XFB1362"/>
      <c r="XFC1362"/>
    </row>
    <row r="1363" spans="2:27 16382:16383" ht="21" customHeight="1">
      <c r="B1363" s="10" t="s">
        <v>40</v>
      </c>
      <c r="C1363" s="10" t="s">
        <v>184</v>
      </c>
      <c r="D1363" s="10" t="s">
        <v>36</v>
      </c>
      <c r="E1363" s="10" t="s">
        <v>21</v>
      </c>
      <c r="F1363" s="10" t="s">
        <v>235</v>
      </c>
      <c r="G1363" s="11">
        <v>42575</v>
      </c>
      <c r="H1363" s="12" t="s">
        <v>230</v>
      </c>
      <c r="I1363" s="10">
        <v>2016</v>
      </c>
      <c r="J1363" s="10">
        <v>682574832</v>
      </c>
      <c r="K1363" s="10">
        <f>_xlfn.DAYS(clean_data[[#This Row],[Ship Date]],clean_data[[#This Row],[Order Date]])</f>
        <v>35</v>
      </c>
      <c r="L1363" s="11">
        <v>42610</v>
      </c>
      <c r="M1363" s="14">
        <v>7916</v>
      </c>
      <c r="N1363" s="15">
        <v>109.28</v>
      </c>
      <c r="O1363" s="15">
        <v>35.840000000000003</v>
      </c>
      <c r="P1363" s="15">
        <v>865060.48</v>
      </c>
      <c r="Q1363" s="15">
        <v>283709.44</v>
      </c>
      <c r="R1363" s="15">
        <v>581351.04</v>
      </c>
      <c r="S1363" s="54"/>
      <c r="T1363" s="54"/>
      <c r="Z1363" s="1"/>
      <c r="AA1363" s="1"/>
      <c r="XFB1363"/>
      <c r="XFC1363"/>
    </row>
    <row r="1364" spans="2:27 16382:16383" ht="21" customHeight="1">
      <c r="B1364" s="1" t="s">
        <v>23</v>
      </c>
      <c r="C1364" s="1" t="s">
        <v>112</v>
      </c>
      <c r="D1364" s="1" t="s">
        <v>20</v>
      </c>
      <c r="E1364" s="1" t="s">
        <v>17</v>
      </c>
      <c r="F1364" s="1" t="s">
        <v>227</v>
      </c>
      <c r="G1364" s="9">
        <v>41283</v>
      </c>
      <c r="H1364" s="2" t="s">
        <v>240</v>
      </c>
      <c r="I1364" s="1">
        <v>2013</v>
      </c>
      <c r="J1364" s="1">
        <v>968185460</v>
      </c>
      <c r="K1364" s="1">
        <f>_xlfn.DAYS(clean_data[[#This Row],[Ship Date]],clean_data[[#This Row],[Order Date]])</f>
        <v>25</v>
      </c>
      <c r="L1364" s="9">
        <v>41308</v>
      </c>
      <c r="M1364" s="4">
        <v>6448</v>
      </c>
      <c r="N1364" s="13">
        <v>152.58000000000001</v>
      </c>
      <c r="O1364" s="13">
        <v>97.44</v>
      </c>
      <c r="P1364" s="13">
        <v>983835.84</v>
      </c>
      <c r="Q1364" s="13">
        <v>628293.12</v>
      </c>
      <c r="R1364" s="13">
        <v>355542.72</v>
      </c>
      <c r="S1364" s="54"/>
      <c r="T1364" s="54"/>
      <c r="Z1364" s="1"/>
      <c r="AA1364" s="1"/>
      <c r="XFB1364"/>
      <c r="XFC1364"/>
    </row>
    <row r="1365" spans="2:27 16382:16383" ht="21" customHeight="1">
      <c r="B1365" s="10" t="s">
        <v>14</v>
      </c>
      <c r="C1365" s="10" t="s">
        <v>48</v>
      </c>
      <c r="D1365" s="10" t="s">
        <v>59</v>
      </c>
      <c r="E1365" s="10" t="s">
        <v>21</v>
      </c>
      <c r="F1365" s="10" t="s">
        <v>235</v>
      </c>
      <c r="G1365" s="11">
        <v>41858</v>
      </c>
      <c r="H1365" s="12" t="s">
        <v>238</v>
      </c>
      <c r="I1365" s="10">
        <v>2014</v>
      </c>
      <c r="J1365" s="10">
        <v>570844733</v>
      </c>
      <c r="K1365" s="10">
        <f>_xlfn.DAYS(clean_data[[#This Row],[Ship Date]],clean_data[[#This Row],[Order Date]])</f>
        <v>39</v>
      </c>
      <c r="L1365" s="11">
        <v>41897</v>
      </c>
      <c r="M1365" s="14">
        <v>4497</v>
      </c>
      <c r="N1365" s="15">
        <v>9.33</v>
      </c>
      <c r="O1365" s="15">
        <v>6.92</v>
      </c>
      <c r="P1365" s="15">
        <v>41957.01</v>
      </c>
      <c r="Q1365" s="15">
        <v>31119.24</v>
      </c>
      <c r="R1365" s="15">
        <v>10837.77</v>
      </c>
      <c r="S1365" s="54"/>
      <c r="T1365" s="54"/>
      <c r="Z1365" s="1"/>
      <c r="AA1365" s="1"/>
      <c r="XFB1365"/>
      <c r="XFC1365"/>
    </row>
    <row r="1366" spans="2:27 16382:16383" ht="21" customHeight="1">
      <c r="B1366" s="1" t="s">
        <v>40</v>
      </c>
      <c r="C1366" s="1" t="s">
        <v>244</v>
      </c>
      <c r="D1366" s="1" t="s">
        <v>16</v>
      </c>
      <c r="E1366" s="1" t="s">
        <v>17</v>
      </c>
      <c r="F1366" s="1" t="s">
        <v>227</v>
      </c>
      <c r="G1366" s="9">
        <v>42761</v>
      </c>
      <c r="H1366" s="2" t="s">
        <v>240</v>
      </c>
      <c r="I1366" s="1">
        <v>2017</v>
      </c>
      <c r="J1366" s="1">
        <v>542163980</v>
      </c>
      <c r="K1366" s="1">
        <f>_xlfn.DAYS(clean_data[[#This Row],[Ship Date]],clean_data[[#This Row],[Order Date]])</f>
        <v>26</v>
      </c>
      <c r="L1366" s="9">
        <v>42787</v>
      </c>
      <c r="M1366" s="4">
        <v>7224</v>
      </c>
      <c r="N1366" s="13">
        <v>255.28</v>
      </c>
      <c r="O1366" s="13">
        <v>159.41999999999999</v>
      </c>
      <c r="P1366" s="13">
        <v>1844142.72</v>
      </c>
      <c r="Q1366" s="13">
        <v>1151650.08</v>
      </c>
      <c r="R1366" s="13">
        <v>692492.64</v>
      </c>
      <c r="S1366" s="54"/>
      <c r="T1366" s="54"/>
      <c r="Z1366" s="1"/>
      <c r="AA1366" s="1"/>
      <c r="XFB1366"/>
      <c r="XFC1366"/>
    </row>
    <row r="1367" spans="2:27 16382:16383" ht="21" customHeight="1">
      <c r="B1367" s="10" t="s">
        <v>40</v>
      </c>
      <c r="C1367" s="10" t="s">
        <v>117</v>
      </c>
      <c r="D1367" s="10" t="s">
        <v>50</v>
      </c>
      <c r="E1367" s="10" t="s">
        <v>17</v>
      </c>
      <c r="F1367" s="10" t="s">
        <v>235</v>
      </c>
      <c r="G1367" s="11">
        <v>41460</v>
      </c>
      <c r="H1367" s="12" t="s">
        <v>230</v>
      </c>
      <c r="I1367" s="10">
        <v>2013</v>
      </c>
      <c r="J1367" s="10">
        <v>204067027</v>
      </c>
      <c r="K1367" s="10">
        <f>_xlfn.DAYS(clean_data[[#This Row],[Ship Date]],clean_data[[#This Row],[Order Date]])</f>
        <v>26</v>
      </c>
      <c r="L1367" s="11">
        <v>41486</v>
      </c>
      <c r="M1367" s="14">
        <v>6823</v>
      </c>
      <c r="N1367" s="15">
        <v>421.89</v>
      </c>
      <c r="O1367" s="15">
        <v>364.69</v>
      </c>
      <c r="P1367" s="15">
        <v>2878555.47</v>
      </c>
      <c r="Q1367" s="15">
        <v>2488279.87</v>
      </c>
      <c r="R1367" s="15">
        <v>390275.6</v>
      </c>
      <c r="S1367" s="54"/>
      <c r="T1367" s="54"/>
      <c r="Z1367" s="1"/>
      <c r="AA1367" s="1"/>
      <c r="XFB1367"/>
      <c r="XFC1367"/>
    </row>
    <row r="1368" spans="2:27 16382:16383" ht="21" customHeight="1">
      <c r="B1368" s="1" t="s">
        <v>40</v>
      </c>
      <c r="C1368" s="1" t="s">
        <v>65</v>
      </c>
      <c r="D1368" s="1" t="s">
        <v>36</v>
      </c>
      <c r="E1368" s="1" t="s">
        <v>21</v>
      </c>
      <c r="F1368" s="1" t="s">
        <v>235</v>
      </c>
      <c r="G1368" s="9">
        <v>41344</v>
      </c>
      <c r="H1368" s="2" t="s">
        <v>236</v>
      </c>
      <c r="I1368" s="1">
        <v>2013</v>
      </c>
      <c r="J1368" s="1">
        <v>298790204</v>
      </c>
      <c r="K1368" s="1">
        <f>_xlfn.DAYS(clean_data[[#This Row],[Ship Date]],clean_data[[#This Row],[Order Date]])</f>
        <v>38</v>
      </c>
      <c r="L1368" s="9">
        <v>41382</v>
      </c>
      <c r="M1368" s="4">
        <v>7516</v>
      </c>
      <c r="N1368" s="13">
        <v>109.28</v>
      </c>
      <c r="O1368" s="13">
        <v>35.840000000000003</v>
      </c>
      <c r="P1368" s="13">
        <v>821348.48</v>
      </c>
      <c r="Q1368" s="13">
        <v>269373.44</v>
      </c>
      <c r="R1368" s="13">
        <v>551975.04</v>
      </c>
      <c r="S1368" s="54"/>
      <c r="T1368" s="54"/>
      <c r="Z1368" s="1"/>
      <c r="AA1368" s="1"/>
      <c r="XFB1368"/>
      <c r="XFC1368"/>
    </row>
    <row r="1369" spans="2:27 16382:16383" ht="21" customHeight="1">
      <c r="B1369" s="10" t="s">
        <v>14</v>
      </c>
      <c r="C1369" s="10" t="s">
        <v>152</v>
      </c>
      <c r="D1369" s="10" t="s">
        <v>28</v>
      </c>
      <c r="E1369" s="10" t="s">
        <v>17</v>
      </c>
      <c r="F1369" s="10" t="s">
        <v>227</v>
      </c>
      <c r="G1369" s="11">
        <v>42041</v>
      </c>
      <c r="H1369" s="12" t="s">
        <v>242</v>
      </c>
      <c r="I1369" s="10">
        <v>2015</v>
      </c>
      <c r="J1369" s="10">
        <v>738882339</v>
      </c>
      <c r="K1369" s="10">
        <f>_xlfn.DAYS(clean_data[[#This Row],[Ship Date]],clean_data[[#This Row],[Order Date]])</f>
        <v>3</v>
      </c>
      <c r="L1369" s="11">
        <v>42044</v>
      </c>
      <c r="M1369" s="14">
        <v>558</v>
      </c>
      <c r="N1369" s="15">
        <v>205.7</v>
      </c>
      <c r="O1369" s="15">
        <v>117.11</v>
      </c>
      <c r="P1369" s="15">
        <v>114780.6</v>
      </c>
      <c r="Q1369" s="15">
        <v>65347.38</v>
      </c>
      <c r="R1369" s="15">
        <v>49433.22</v>
      </c>
      <c r="S1369" s="54"/>
      <c r="T1369" s="54"/>
      <c r="Z1369" s="1"/>
      <c r="AA1369" s="1"/>
      <c r="XFB1369"/>
      <c r="XFC1369"/>
    </row>
    <row r="1370" spans="2:27 16382:16383" ht="21" customHeight="1">
      <c r="B1370" s="1" t="s">
        <v>14</v>
      </c>
      <c r="C1370" s="1" t="s">
        <v>115</v>
      </c>
      <c r="D1370" s="1" t="s">
        <v>45</v>
      </c>
      <c r="E1370" s="1" t="s">
        <v>17</v>
      </c>
      <c r="F1370" s="1" t="s">
        <v>227</v>
      </c>
      <c r="G1370" s="9">
        <v>40802</v>
      </c>
      <c r="H1370" s="2" t="s">
        <v>231</v>
      </c>
      <c r="I1370" s="1">
        <v>2011</v>
      </c>
      <c r="J1370" s="1">
        <v>157204759</v>
      </c>
      <c r="K1370" s="1">
        <f>_xlfn.DAYS(clean_data[[#This Row],[Ship Date]],clean_data[[#This Row],[Order Date]])</f>
        <v>23</v>
      </c>
      <c r="L1370" s="9">
        <v>40825</v>
      </c>
      <c r="M1370" s="4">
        <v>9236</v>
      </c>
      <c r="N1370" s="13">
        <v>437.2</v>
      </c>
      <c r="O1370" s="13">
        <v>263.33</v>
      </c>
      <c r="P1370" s="13">
        <v>4037979.2</v>
      </c>
      <c r="Q1370" s="13">
        <v>2432115.88</v>
      </c>
      <c r="R1370" s="13">
        <v>1605863.32</v>
      </c>
      <c r="S1370" s="54"/>
      <c r="T1370" s="54"/>
      <c r="Z1370" s="1"/>
      <c r="AA1370" s="1"/>
      <c r="XFB1370"/>
      <c r="XFC1370"/>
    </row>
    <row r="1371" spans="2:27 16382:16383" ht="21" customHeight="1">
      <c r="B1371" s="10" t="s">
        <v>31</v>
      </c>
      <c r="C1371" s="10" t="s">
        <v>89</v>
      </c>
      <c r="D1371" s="10" t="s">
        <v>59</v>
      </c>
      <c r="E1371" s="10" t="s">
        <v>21</v>
      </c>
      <c r="F1371" s="10" t="s">
        <v>232</v>
      </c>
      <c r="G1371" s="11">
        <v>42183</v>
      </c>
      <c r="H1371" s="12" t="s">
        <v>241</v>
      </c>
      <c r="I1371" s="10">
        <v>2015</v>
      </c>
      <c r="J1371" s="10">
        <v>856931293</v>
      </c>
      <c r="K1371" s="10">
        <f>_xlfn.DAYS(clean_data[[#This Row],[Ship Date]],clean_data[[#This Row],[Order Date]])</f>
        <v>41</v>
      </c>
      <c r="L1371" s="11">
        <v>42224</v>
      </c>
      <c r="M1371" s="14">
        <v>3867</v>
      </c>
      <c r="N1371" s="15">
        <v>9.33</v>
      </c>
      <c r="O1371" s="15">
        <v>6.92</v>
      </c>
      <c r="P1371" s="15">
        <v>36079.11</v>
      </c>
      <c r="Q1371" s="15">
        <v>26759.64</v>
      </c>
      <c r="R1371" s="15">
        <v>9319.4699999999993</v>
      </c>
      <c r="S1371" s="54"/>
      <c r="T1371" s="54"/>
      <c r="Z1371" s="1"/>
      <c r="AA1371" s="1"/>
      <c r="XFB1371"/>
      <c r="XFC1371"/>
    </row>
    <row r="1372" spans="2:27 16382:16383" ht="21" customHeight="1">
      <c r="B1372" s="1" t="s">
        <v>40</v>
      </c>
      <c r="C1372" s="1" t="s">
        <v>136</v>
      </c>
      <c r="D1372" s="1" t="s">
        <v>20</v>
      </c>
      <c r="E1372" s="1" t="s">
        <v>21</v>
      </c>
      <c r="F1372" s="1" t="s">
        <v>232</v>
      </c>
      <c r="G1372" s="9">
        <v>42832</v>
      </c>
      <c r="H1372" s="2" t="s">
        <v>239</v>
      </c>
      <c r="I1372" s="1">
        <v>2017</v>
      </c>
      <c r="J1372" s="1">
        <v>261548268</v>
      </c>
      <c r="K1372" s="1">
        <f>_xlfn.DAYS(clean_data[[#This Row],[Ship Date]],clean_data[[#This Row],[Order Date]])</f>
        <v>8</v>
      </c>
      <c r="L1372" s="9">
        <v>42840</v>
      </c>
      <c r="M1372" s="4">
        <v>6800</v>
      </c>
      <c r="N1372" s="13">
        <v>152.58000000000001</v>
      </c>
      <c r="O1372" s="13">
        <v>97.44</v>
      </c>
      <c r="P1372" s="13">
        <v>1037544</v>
      </c>
      <c r="Q1372" s="13">
        <v>662592</v>
      </c>
      <c r="R1372" s="13">
        <v>374952</v>
      </c>
      <c r="S1372" s="54"/>
      <c r="T1372" s="54"/>
      <c r="Z1372" s="1"/>
      <c r="AA1372" s="1"/>
      <c r="XFB1372"/>
      <c r="XFC1372"/>
    </row>
    <row r="1373" spans="2:27 16382:16383" ht="21" customHeight="1">
      <c r="B1373" s="10" t="s">
        <v>23</v>
      </c>
      <c r="C1373" s="10" t="s">
        <v>147</v>
      </c>
      <c r="D1373" s="10" t="s">
        <v>16</v>
      </c>
      <c r="E1373" s="10" t="s">
        <v>21</v>
      </c>
      <c r="F1373" s="10" t="s">
        <v>227</v>
      </c>
      <c r="G1373" s="11">
        <v>41165</v>
      </c>
      <c r="H1373" s="12" t="s">
        <v>231</v>
      </c>
      <c r="I1373" s="10">
        <v>2012</v>
      </c>
      <c r="J1373" s="10">
        <v>364854514</v>
      </c>
      <c r="K1373" s="10">
        <f>_xlfn.DAYS(clean_data[[#This Row],[Ship Date]],clean_data[[#This Row],[Order Date]])</f>
        <v>20</v>
      </c>
      <c r="L1373" s="11">
        <v>41185</v>
      </c>
      <c r="M1373" s="14">
        <v>7413</v>
      </c>
      <c r="N1373" s="15">
        <v>255.28</v>
      </c>
      <c r="O1373" s="15">
        <v>159.41999999999999</v>
      </c>
      <c r="P1373" s="15">
        <v>1892390.64</v>
      </c>
      <c r="Q1373" s="15">
        <v>1181780.46</v>
      </c>
      <c r="R1373" s="15">
        <v>710610.18</v>
      </c>
      <c r="S1373" s="54"/>
      <c r="T1373" s="54"/>
      <c r="Z1373" s="1"/>
      <c r="AA1373" s="1"/>
      <c r="XFB1373"/>
      <c r="XFC1373"/>
    </row>
    <row r="1374" spans="2:27 16382:16383" ht="21" customHeight="1">
      <c r="B1374" s="1" t="s">
        <v>23</v>
      </c>
      <c r="C1374" s="1" t="s">
        <v>70</v>
      </c>
      <c r="D1374" s="1" t="s">
        <v>45</v>
      </c>
      <c r="E1374" s="1" t="s">
        <v>17</v>
      </c>
      <c r="F1374" s="1" t="s">
        <v>229</v>
      </c>
      <c r="G1374" s="9">
        <v>41523</v>
      </c>
      <c r="H1374" s="2" t="s">
        <v>231</v>
      </c>
      <c r="I1374" s="1">
        <v>2013</v>
      </c>
      <c r="J1374" s="1">
        <v>980961358</v>
      </c>
      <c r="K1374" s="1">
        <f>_xlfn.DAYS(clean_data[[#This Row],[Ship Date]],clean_data[[#This Row],[Order Date]])</f>
        <v>32</v>
      </c>
      <c r="L1374" s="9">
        <v>41555</v>
      </c>
      <c r="M1374" s="4">
        <v>7120</v>
      </c>
      <c r="N1374" s="13">
        <v>437.2</v>
      </c>
      <c r="O1374" s="13">
        <v>263.33</v>
      </c>
      <c r="P1374" s="13">
        <v>3112864</v>
      </c>
      <c r="Q1374" s="13">
        <v>1874909.6</v>
      </c>
      <c r="R1374" s="13">
        <v>1237954.3999999999</v>
      </c>
      <c r="S1374" s="54"/>
      <c r="T1374" s="54"/>
      <c r="Z1374" s="1"/>
      <c r="AA1374" s="1"/>
      <c r="XFB1374"/>
      <c r="XFC1374"/>
    </row>
    <row r="1375" spans="2:27 16382:16383" ht="21" customHeight="1">
      <c r="B1375" s="10" t="s">
        <v>26</v>
      </c>
      <c r="C1375" s="10" t="s">
        <v>160</v>
      </c>
      <c r="D1375" s="10" t="s">
        <v>45</v>
      </c>
      <c r="E1375" s="10" t="s">
        <v>21</v>
      </c>
      <c r="F1375" s="10" t="s">
        <v>232</v>
      </c>
      <c r="G1375" s="11">
        <v>41719</v>
      </c>
      <c r="H1375" s="12" t="s">
        <v>236</v>
      </c>
      <c r="I1375" s="10">
        <v>2014</v>
      </c>
      <c r="J1375" s="10">
        <v>194292628</v>
      </c>
      <c r="K1375" s="10">
        <f>_xlfn.DAYS(clean_data[[#This Row],[Ship Date]],clean_data[[#This Row],[Order Date]])</f>
        <v>37</v>
      </c>
      <c r="L1375" s="11">
        <v>41756</v>
      </c>
      <c r="M1375" s="14">
        <v>4361</v>
      </c>
      <c r="N1375" s="15">
        <v>437.2</v>
      </c>
      <c r="O1375" s="15">
        <v>263.33</v>
      </c>
      <c r="P1375" s="15">
        <v>1906629.2</v>
      </c>
      <c r="Q1375" s="15">
        <v>1148382.1299999999</v>
      </c>
      <c r="R1375" s="15">
        <v>758247.07</v>
      </c>
      <c r="S1375" s="54"/>
      <c r="T1375" s="54"/>
      <c r="Z1375" s="1"/>
      <c r="AA1375" s="1"/>
      <c r="XFB1375"/>
      <c r="XFC1375"/>
    </row>
    <row r="1376" spans="2:27 16382:16383" ht="21" customHeight="1">
      <c r="B1376" s="1" t="s">
        <v>31</v>
      </c>
      <c r="C1376" s="1" t="s">
        <v>89</v>
      </c>
      <c r="D1376" s="1" t="s">
        <v>71</v>
      </c>
      <c r="E1376" s="1" t="s">
        <v>21</v>
      </c>
      <c r="F1376" s="1" t="s">
        <v>235</v>
      </c>
      <c r="G1376" s="9">
        <v>42721</v>
      </c>
      <c r="H1376" s="2" t="s">
        <v>228</v>
      </c>
      <c r="I1376" s="1">
        <v>2016</v>
      </c>
      <c r="J1376" s="1">
        <v>209584653</v>
      </c>
      <c r="K1376" s="1">
        <f>_xlfn.DAYS(clean_data[[#This Row],[Ship Date]],clean_data[[#This Row],[Order Date]])</f>
        <v>44</v>
      </c>
      <c r="L1376" s="9">
        <v>42765</v>
      </c>
      <c r="M1376" s="4">
        <v>9611</v>
      </c>
      <c r="N1376" s="13">
        <v>154.06</v>
      </c>
      <c r="O1376" s="13">
        <v>90.93</v>
      </c>
      <c r="P1376" s="13">
        <v>1480670.66</v>
      </c>
      <c r="Q1376" s="13">
        <v>873928.23</v>
      </c>
      <c r="R1376" s="13">
        <v>606742.43000000005</v>
      </c>
      <c r="S1376" s="54"/>
      <c r="T1376" s="54"/>
      <c r="Z1376" s="1"/>
      <c r="AA1376" s="1"/>
      <c r="XFB1376"/>
      <c r="XFC1376"/>
    </row>
    <row r="1377" spans="2:27 16382:16383" ht="21" customHeight="1">
      <c r="B1377" s="10" t="s">
        <v>23</v>
      </c>
      <c r="C1377" s="10" t="s">
        <v>168</v>
      </c>
      <c r="D1377" s="10" t="s">
        <v>59</v>
      </c>
      <c r="E1377" s="10" t="s">
        <v>21</v>
      </c>
      <c r="F1377" s="10" t="s">
        <v>229</v>
      </c>
      <c r="G1377" s="11">
        <v>41738</v>
      </c>
      <c r="H1377" s="12" t="s">
        <v>239</v>
      </c>
      <c r="I1377" s="10">
        <v>2014</v>
      </c>
      <c r="J1377" s="10">
        <v>601886260</v>
      </c>
      <c r="K1377" s="10">
        <f>_xlfn.DAYS(clean_data[[#This Row],[Ship Date]],clean_data[[#This Row],[Order Date]])</f>
        <v>48</v>
      </c>
      <c r="L1377" s="11">
        <v>41786</v>
      </c>
      <c r="M1377" s="14">
        <v>374</v>
      </c>
      <c r="N1377" s="15">
        <v>9.33</v>
      </c>
      <c r="O1377" s="15">
        <v>6.92</v>
      </c>
      <c r="P1377" s="15">
        <v>3489.42</v>
      </c>
      <c r="Q1377" s="15">
        <v>2588.08</v>
      </c>
      <c r="R1377" s="15">
        <v>901.34</v>
      </c>
      <c r="S1377" s="54"/>
      <c r="T1377" s="54"/>
      <c r="Z1377" s="1"/>
      <c r="AA1377" s="1"/>
      <c r="XFB1377"/>
      <c r="XFC1377"/>
    </row>
    <row r="1378" spans="2:27 16382:16383" ht="21" customHeight="1">
      <c r="B1378" s="1" t="s">
        <v>14</v>
      </c>
      <c r="C1378" s="1" t="s">
        <v>246</v>
      </c>
      <c r="D1378" s="1" t="s">
        <v>45</v>
      </c>
      <c r="E1378" s="1" t="s">
        <v>17</v>
      </c>
      <c r="F1378" s="1" t="s">
        <v>229</v>
      </c>
      <c r="G1378" s="9">
        <v>41899</v>
      </c>
      <c r="H1378" s="2" t="s">
        <v>231</v>
      </c>
      <c r="I1378" s="1">
        <v>2014</v>
      </c>
      <c r="J1378" s="1">
        <v>566558778</v>
      </c>
      <c r="K1378" s="1">
        <f>_xlfn.DAYS(clean_data[[#This Row],[Ship Date]],clean_data[[#This Row],[Order Date]])</f>
        <v>8</v>
      </c>
      <c r="L1378" s="9">
        <v>41907</v>
      </c>
      <c r="M1378" s="4">
        <v>6187</v>
      </c>
      <c r="N1378" s="13">
        <v>437.2</v>
      </c>
      <c r="O1378" s="13">
        <v>263.33</v>
      </c>
      <c r="P1378" s="13">
        <v>2704956.4</v>
      </c>
      <c r="Q1378" s="13">
        <v>1629222.71</v>
      </c>
      <c r="R1378" s="13">
        <v>1075733.69</v>
      </c>
      <c r="S1378" s="54"/>
      <c r="T1378" s="54"/>
      <c r="Z1378" s="1"/>
      <c r="AA1378" s="1"/>
      <c r="XFB1378"/>
      <c r="XFC1378"/>
    </row>
    <row r="1379" spans="2:27 16382:16383" ht="21" customHeight="1">
      <c r="B1379" s="10" t="s">
        <v>40</v>
      </c>
      <c r="C1379" s="10" t="s">
        <v>102</v>
      </c>
      <c r="D1379" s="10" t="s">
        <v>33</v>
      </c>
      <c r="E1379" s="10" t="s">
        <v>21</v>
      </c>
      <c r="F1379" s="10" t="s">
        <v>227</v>
      </c>
      <c r="G1379" s="11">
        <v>42573</v>
      </c>
      <c r="H1379" s="12" t="s">
        <v>230</v>
      </c>
      <c r="I1379" s="10">
        <v>2016</v>
      </c>
      <c r="J1379" s="10">
        <v>269276034</v>
      </c>
      <c r="K1379" s="10">
        <f>_xlfn.DAYS(clean_data[[#This Row],[Ship Date]],clean_data[[#This Row],[Order Date]])</f>
        <v>23</v>
      </c>
      <c r="L1379" s="11">
        <v>42596</v>
      </c>
      <c r="M1379" s="14">
        <v>3617</v>
      </c>
      <c r="N1379" s="15">
        <v>81.73</v>
      </c>
      <c r="O1379" s="15">
        <v>56.67</v>
      </c>
      <c r="P1379" s="15">
        <v>295617.40999999997</v>
      </c>
      <c r="Q1379" s="15">
        <v>204975.39</v>
      </c>
      <c r="R1379" s="15">
        <v>90642.02</v>
      </c>
      <c r="S1379" s="54"/>
      <c r="T1379" s="54"/>
      <c r="Z1379" s="1"/>
      <c r="AA1379" s="1"/>
      <c r="XFB1379"/>
      <c r="XFC1379"/>
    </row>
    <row r="1380" spans="2:27 16382:16383" ht="21" customHeight="1">
      <c r="B1380" s="1" t="s">
        <v>31</v>
      </c>
      <c r="C1380" s="1" t="s">
        <v>133</v>
      </c>
      <c r="D1380" s="1" t="s">
        <v>43</v>
      </c>
      <c r="E1380" s="1" t="s">
        <v>21</v>
      </c>
      <c r="F1380" s="1" t="s">
        <v>232</v>
      </c>
      <c r="G1380" s="9">
        <v>40753</v>
      </c>
      <c r="H1380" s="2" t="s">
        <v>230</v>
      </c>
      <c r="I1380" s="1">
        <v>2011</v>
      </c>
      <c r="J1380" s="1">
        <v>396024358</v>
      </c>
      <c r="K1380" s="1">
        <f>_xlfn.DAYS(clean_data[[#This Row],[Ship Date]],clean_data[[#This Row],[Order Date]])</f>
        <v>1</v>
      </c>
      <c r="L1380" s="9">
        <v>40754</v>
      </c>
      <c r="M1380" s="4">
        <v>1263</v>
      </c>
      <c r="N1380" s="13">
        <v>651.21</v>
      </c>
      <c r="O1380" s="13">
        <v>524.96</v>
      </c>
      <c r="P1380" s="13">
        <v>822478.23</v>
      </c>
      <c r="Q1380" s="13">
        <v>663024.48</v>
      </c>
      <c r="R1380" s="13">
        <v>159453.75</v>
      </c>
      <c r="S1380" s="54"/>
      <c r="T1380" s="54"/>
      <c r="Z1380" s="1"/>
      <c r="AA1380" s="1"/>
      <c r="XFB1380"/>
      <c r="XFC1380"/>
    </row>
    <row r="1381" spans="2:27 16382:16383" ht="21" customHeight="1">
      <c r="B1381" s="10" t="s">
        <v>40</v>
      </c>
      <c r="C1381" s="10" t="s">
        <v>188</v>
      </c>
      <c r="D1381" s="10" t="s">
        <v>28</v>
      </c>
      <c r="E1381" s="10" t="s">
        <v>21</v>
      </c>
      <c r="F1381" s="10" t="s">
        <v>229</v>
      </c>
      <c r="G1381" s="11">
        <v>40734</v>
      </c>
      <c r="H1381" s="12" t="s">
        <v>230</v>
      </c>
      <c r="I1381" s="10">
        <v>2011</v>
      </c>
      <c r="J1381" s="10">
        <v>803102576</v>
      </c>
      <c r="K1381" s="10">
        <f>_xlfn.DAYS(clean_data[[#This Row],[Ship Date]],clean_data[[#This Row],[Order Date]])</f>
        <v>45</v>
      </c>
      <c r="L1381" s="11">
        <v>40779</v>
      </c>
      <c r="M1381" s="14">
        <v>4754</v>
      </c>
      <c r="N1381" s="15">
        <v>205.7</v>
      </c>
      <c r="O1381" s="15">
        <v>117.11</v>
      </c>
      <c r="P1381" s="15">
        <v>977897.8</v>
      </c>
      <c r="Q1381" s="15">
        <v>556740.93999999994</v>
      </c>
      <c r="R1381" s="15">
        <v>421156.86</v>
      </c>
      <c r="S1381" s="54"/>
      <c r="T1381" s="54"/>
      <c r="Z1381" s="1"/>
      <c r="AA1381" s="1"/>
      <c r="XFB1381"/>
      <c r="XFC1381"/>
    </row>
    <row r="1382" spans="2:27 16382:16383" ht="21" customHeight="1">
      <c r="B1382" s="1" t="s">
        <v>40</v>
      </c>
      <c r="C1382" s="1" t="s">
        <v>114</v>
      </c>
      <c r="D1382" s="1" t="s">
        <v>43</v>
      </c>
      <c r="E1382" s="1" t="s">
        <v>17</v>
      </c>
      <c r="F1382" s="1" t="s">
        <v>227</v>
      </c>
      <c r="G1382" s="9">
        <v>41670</v>
      </c>
      <c r="H1382" s="2" t="s">
        <v>240</v>
      </c>
      <c r="I1382" s="1">
        <v>2014</v>
      </c>
      <c r="J1382" s="1">
        <v>967122018</v>
      </c>
      <c r="K1382" s="1">
        <f>_xlfn.DAYS(clean_data[[#This Row],[Ship Date]],clean_data[[#This Row],[Order Date]])</f>
        <v>12</v>
      </c>
      <c r="L1382" s="9">
        <v>41682</v>
      </c>
      <c r="M1382" s="4">
        <v>1752</v>
      </c>
      <c r="N1382" s="13">
        <v>651.21</v>
      </c>
      <c r="O1382" s="13">
        <v>524.96</v>
      </c>
      <c r="P1382" s="13">
        <v>1140919.92</v>
      </c>
      <c r="Q1382" s="13">
        <v>919729.92</v>
      </c>
      <c r="R1382" s="13">
        <v>221190</v>
      </c>
      <c r="S1382" s="54"/>
      <c r="T1382" s="54"/>
      <c r="Z1382" s="1"/>
      <c r="AA1382" s="1"/>
      <c r="XFB1382"/>
      <c r="XFC1382"/>
    </row>
    <row r="1383" spans="2:27 16382:16383" ht="21" customHeight="1">
      <c r="B1383" s="10" t="s">
        <v>40</v>
      </c>
      <c r="C1383" s="10" t="s">
        <v>41</v>
      </c>
      <c r="D1383" s="10" t="s">
        <v>33</v>
      </c>
      <c r="E1383" s="10" t="s">
        <v>17</v>
      </c>
      <c r="F1383" s="10" t="s">
        <v>232</v>
      </c>
      <c r="G1383" s="11">
        <v>41721</v>
      </c>
      <c r="H1383" s="12" t="s">
        <v>236</v>
      </c>
      <c r="I1383" s="10">
        <v>2014</v>
      </c>
      <c r="J1383" s="10">
        <v>435006511</v>
      </c>
      <c r="K1383" s="10">
        <f>_xlfn.DAYS(clean_data[[#This Row],[Ship Date]],clean_data[[#This Row],[Order Date]])</f>
        <v>6</v>
      </c>
      <c r="L1383" s="11">
        <v>41727</v>
      </c>
      <c r="M1383" s="14">
        <v>6948</v>
      </c>
      <c r="N1383" s="15">
        <v>81.73</v>
      </c>
      <c r="O1383" s="15">
        <v>56.67</v>
      </c>
      <c r="P1383" s="15">
        <v>567860.04</v>
      </c>
      <c r="Q1383" s="15">
        <v>393743.16</v>
      </c>
      <c r="R1383" s="15">
        <v>174116.88</v>
      </c>
      <c r="S1383" s="54"/>
      <c r="T1383" s="54"/>
      <c r="Z1383" s="1"/>
      <c r="AA1383" s="1"/>
      <c r="XFB1383"/>
      <c r="XFC1383"/>
    </row>
    <row r="1384" spans="2:27 16382:16383" ht="21" customHeight="1">
      <c r="B1384" s="1" t="s">
        <v>31</v>
      </c>
      <c r="C1384" s="1" t="s">
        <v>96</v>
      </c>
      <c r="D1384" s="1" t="s">
        <v>71</v>
      </c>
      <c r="E1384" s="1" t="s">
        <v>17</v>
      </c>
      <c r="F1384" s="1" t="s">
        <v>229</v>
      </c>
      <c r="G1384" s="9">
        <v>42199</v>
      </c>
      <c r="H1384" s="2" t="s">
        <v>230</v>
      </c>
      <c r="I1384" s="1">
        <v>2015</v>
      </c>
      <c r="J1384" s="1">
        <v>173992383</v>
      </c>
      <c r="K1384" s="1">
        <f>_xlfn.DAYS(clean_data[[#This Row],[Ship Date]],clean_data[[#This Row],[Order Date]])</f>
        <v>41</v>
      </c>
      <c r="L1384" s="9">
        <v>42240</v>
      </c>
      <c r="M1384" s="4">
        <v>7067</v>
      </c>
      <c r="N1384" s="13">
        <v>154.06</v>
      </c>
      <c r="O1384" s="13">
        <v>90.93</v>
      </c>
      <c r="P1384" s="13">
        <v>1088742.02</v>
      </c>
      <c r="Q1384" s="13">
        <v>642602.31000000006</v>
      </c>
      <c r="R1384" s="13">
        <v>446139.71</v>
      </c>
      <c r="S1384" s="54"/>
      <c r="T1384" s="54"/>
      <c r="Z1384" s="1"/>
      <c r="AA1384" s="1"/>
      <c r="XFB1384"/>
      <c r="XFC1384"/>
    </row>
    <row r="1385" spans="2:27 16382:16383" ht="21" customHeight="1">
      <c r="B1385" s="10" t="s">
        <v>23</v>
      </c>
      <c r="C1385" s="10" t="s">
        <v>112</v>
      </c>
      <c r="D1385" s="10" t="s">
        <v>79</v>
      </c>
      <c r="E1385" s="10" t="s">
        <v>17</v>
      </c>
      <c r="F1385" s="10" t="s">
        <v>232</v>
      </c>
      <c r="G1385" s="11">
        <v>40660</v>
      </c>
      <c r="H1385" s="12" t="s">
        <v>239</v>
      </c>
      <c r="I1385" s="10">
        <v>2011</v>
      </c>
      <c r="J1385" s="10">
        <v>321628463</v>
      </c>
      <c r="K1385" s="10">
        <f>_xlfn.DAYS(clean_data[[#This Row],[Ship Date]],clean_data[[#This Row],[Order Date]])</f>
        <v>17</v>
      </c>
      <c r="L1385" s="11">
        <v>40677</v>
      </c>
      <c r="M1385" s="14">
        <v>5864</v>
      </c>
      <c r="N1385" s="15">
        <v>668.27</v>
      </c>
      <c r="O1385" s="15">
        <v>502.54</v>
      </c>
      <c r="P1385" s="15">
        <v>3918735.28</v>
      </c>
      <c r="Q1385" s="15">
        <v>2946894.56</v>
      </c>
      <c r="R1385" s="15">
        <v>971840.72</v>
      </c>
      <c r="S1385" s="54"/>
      <c r="T1385" s="54"/>
      <c r="Z1385" s="1"/>
      <c r="AA1385" s="1"/>
      <c r="XFB1385"/>
      <c r="XFC1385"/>
    </row>
    <row r="1386" spans="2:27 16382:16383" ht="21" customHeight="1">
      <c r="B1386" s="1" t="s">
        <v>34</v>
      </c>
      <c r="C1386" s="1" t="s">
        <v>212</v>
      </c>
      <c r="D1386" s="1" t="s">
        <v>28</v>
      </c>
      <c r="E1386" s="1" t="s">
        <v>21</v>
      </c>
      <c r="F1386" s="1" t="s">
        <v>227</v>
      </c>
      <c r="G1386" s="9">
        <v>40578</v>
      </c>
      <c r="H1386" s="2" t="s">
        <v>242</v>
      </c>
      <c r="I1386" s="1">
        <v>2011</v>
      </c>
      <c r="J1386" s="1">
        <v>635776078</v>
      </c>
      <c r="K1386" s="1">
        <f>_xlfn.DAYS(clean_data[[#This Row],[Ship Date]],clean_data[[#This Row],[Order Date]])</f>
        <v>0</v>
      </c>
      <c r="L1386" s="9">
        <v>40578</v>
      </c>
      <c r="M1386" s="4">
        <v>9125</v>
      </c>
      <c r="N1386" s="13">
        <v>205.7</v>
      </c>
      <c r="O1386" s="13">
        <v>117.11</v>
      </c>
      <c r="P1386" s="13">
        <v>1877012.5</v>
      </c>
      <c r="Q1386" s="13">
        <v>1068628.75</v>
      </c>
      <c r="R1386" s="13">
        <v>808383.75</v>
      </c>
      <c r="S1386" s="54"/>
      <c r="T1386" s="54"/>
      <c r="Z1386" s="1"/>
      <c r="AA1386" s="1"/>
      <c r="XFB1386"/>
      <c r="XFC1386"/>
    </row>
    <row r="1387" spans="2:27 16382:16383" ht="21" customHeight="1">
      <c r="B1387" s="10" t="s">
        <v>23</v>
      </c>
      <c r="C1387" s="10" t="s">
        <v>110</v>
      </c>
      <c r="D1387" s="10" t="s">
        <v>50</v>
      </c>
      <c r="E1387" s="10" t="s">
        <v>17</v>
      </c>
      <c r="F1387" s="10" t="s">
        <v>232</v>
      </c>
      <c r="G1387" s="11">
        <v>41669</v>
      </c>
      <c r="H1387" s="12" t="s">
        <v>240</v>
      </c>
      <c r="I1387" s="10">
        <v>2014</v>
      </c>
      <c r="J1387" s="10">
        <v>944609057</v>
      </c>
      <c r="K1387" s="10">
        <f>_xlfn.DAYS(clean_data[[#This Row],[Ship Date]],clean_data[[#This Row],[Order Date]])</f>
        <v>45</v>
      </c>
      <c r="L1387" s="11">
        <v>41714</v>
      </c>
      <c r="M1387" s="14">
        <v>9666</v>
      </c>
      <c r="N1387" s="15">
        <v>421.89</v>
      </c>
      <c r="O1387" s="15">
        <v>364.69</v>
      </c>
      <c r="P1387" s="15">
        <v>4077988.74</v>
      </c>
      <c r="Q1387" s="15">
        <v>3525093.54</v>
      </c>
      <c r="R1387" s="15">
        <v>552895.19999999995</v>
      </c>
      <c r="S1387" s="54"/>
      <c r="T1387" s="54"/>
      <c r="Z1387" s="1"/>
      <c r="AA1387" s="1"/>
      <c r="XFB1387"/>
      <c r="XFC1387"/>
    </row>
    <row r="1388" spans="2:27 16382:16383" ht="21" customHeight="1">
      <c r="B1388" s="1" t="s">
        <v>14</v>
      </c>
      <c r="C1388" s="1" t="s">
        <v>211</v>
      </c>
      <c r="D1388" s="1" t="s">
        <v>71</v>
      </c>
      <c r="E1388" s="1" t="s">
        <v>17</v>
      </c>
      <c r="F1388" s="1" t="s">
        <v>227</v>
      </c>
      <c r="G1388" s="9">
        <v>41269</v>
      </c>
      <c r="H1388" s="2" t="s">
        <v>228</v>
      </c>
      <c r="I1388" s="1">
        <v>2012</v>
      </c>
      <c r="J1388" s="1">
        <v>696613729</v>
      </c>
      <c r="K1388" s="1">
        <f>_xlfn.DAYS(clean_data[[#This Row],[Ship Date]],clean_data[[#This Row],[Order Date]])</f>
        <v>18</v>
      </c>
      <c r="L1388" s="9">
        <v>41287</v>
      </c>
      <c r="M1388" s="4">
        <v>2337</v>
      </c>
      <c r="N1388" s="13">
        <v>154.06</v>
      </c>
      <c r="O1388" s="13">
        <v>90.93</v>
      </c>
      <c r="P1388" s="13">
        <v>360038.22</v>
      </c>
      <c r="Q1388" s="13">
        <v>212503.41</v>
      </c>
      <c r="R1388" s="13">
        <v>147534.81</v>
      </c>
      <c r="S1388" s="54"/>
      <c r="T1388" s="54"/>
      <c r="Z1388" s="1"/>
      <c r="AA1388" s="1"/>
      <c r="XFB1388"/>
      <c r="XFC1388"/>
    </row>
    <row r="1389" spans="2:27 16382:16383" ht="21" customHeight="1">
      <c r="B1389" s="10" t="s">
        <v>23</v>
      </c>
      <c r="C1389" s="10" t="s">
        <v>120</v>
      </c>
      <c r="D1389" s="10" t="s">
        <v>45</v>
      </c>
      <c r="E1389" s="10" t="s">
        <v>21</v>
      </c>
      <c r="F1389" s="10" t="s">
        <v>235</v>
      </c>
      <c r="G1389" s="11">
        <v>41257</v>
      </c>
      <c r="H1389" s="12" t="s">
        <v>228</v>
      </c>
      <c r="I1389" s="10">
        <v>2012</v>
      </c>
      <c r="J1389" s="10">
        <v>310588920</v>
      </c>
      <c r="K1389" s="10">
        <f>_xlfn.DAYS(clean_data[[#This Row],[Ship Date]],clean_data[[#This Row],[Order Date]])</f>
        <v>23</v>
      </c>
      <c r="L1389" s="11">
        <v>41280</v>
      </c>
      <c r="M1389" s="14">
        <v>9018</v>
      </c>
      <c r="N1389" s="15">
        <v>437.2</v>
      </c>
      <c r="O1389" s="15">
        <v>263.33</v>
      </c>
      <c r="P1389" s="15">
        <v>3942669.6</v>
      </c>
      <c r="Q1389" s="15">
        <v>2374709.94</v>
      </c>
      <c r="R1389" s="15">
        <v>1567959.66</v>
      </c>
      <c r="S1389" s="54"/>
      <c r="T1389" s="54"/>
      <c r="Z1389" s="1"/>
      <c r="AA1389" s="1"/>
      <c r="XFB1389"/>
      <c r="XFC1389"/>
    </row>
    <row r="1390" spans="2:27 16382:16383" ht="21" customHeight="1">
      <c r="B1390" s="1" t="s">
        <v>40</v>
      </c>
      <c r="C1390" s="1" t="s">
        <v>144</v>
      </c>
      <c r="D1390" s="1" t="s">
        <v>43</v>
      </c>
      <c r="E1390" s="1" t="s">
        <v>17</v>
      </c>
      <c r="F1390" s="1" t="s">
        <v>229</v>
      </c>
      <c r="G1390" s="9">
        <v>41129</v>
      </c>
      <c r="H1390" s="2" t="s">
        <v>238</v>
      </c>
      <c r="I1390" s="1">
        <v>2012</v>
      </c>
      <c r="J1390" s="1">
        <v>725645959</v>
      </c>
      <c r="K1390" s="1">
        <f>_xlfn.DAYS(clean_data[[#This Row],[Ship Date]],clean_data[[#This Row],[Order Date]])</f>
        <v>31</v>
      </c>
      <c r="L1390" s="9">
        <v>41160</v>
      </c>
      <c r="M1390" s="4">
        <v>3620</v>
      </c>
      <c r="N1390" s="13">
        <v>651.21</v>
      </c>
      <c r="O1390" s="13">
        <v>524.96</v>
      </c>
      <c r="P1390" s="13">
        <v>2357380.2000000002</v>
      </c>
      <c r="Q1390" s="13">
        <v>1900355.2</v>
      </c>
      <c r="R1390" s="13">
        <v>457025</v>
      </c>
      <c r="S1390" s="54"/>
      <c r="T1390" s="54"/>
      <c r="Z1390" s="1"/>
      <c r="AA1390" s="1"/>
      <c r="XFB1390"/>
      <c r="XFC1390"/>
    </row>
    <row r="1391" spans="2:27 16382:16383" ht="21" customHeight="1">
      <c r="B1391" s="10" t="s">
        <v>23</v>
      </c>
      <c r="C1391" s="10" t="s">
        <v>132</v>
      </c>
      <c r="D1391" s="10" t="s">
        <v>50</v>
      </c>
      <c r="E1391" s="10" t="s">
        <v>21</v>
      </c>
      <c r="F1391" s="10" t="s">
        <v>227</v>
      </c>
      <c r="G1391" s="11">
        <v>42157</v>
      </c>
      <c r="H1391" s="12" t="s">
        <v>241</v>
      </c>
      <c r="I1391" s="10">
        <v>2015</v>
      </c>
      <c r="J1391" s="10">
        <v>251208674</v>
      </c>
      <c r="K1391" s="10">
        <f>_xlfn.DAYS(clean_data[[#This Row],[Ship Date]],clean_data[[#This Row],[Order Date]])</f>
        <v>47</v>
      </c>
      <c r="L1391" s="11">
        <v>42204</v>
      </c>
      <c r="M1391" s="14">
        <v>7084</v>
      </c>
      <c r="N1391" s="15">
        <v>421.89</v>
      </c>
      <c r="O1391" s="15">
        <v>364.69</v>
      </c>
      <c r="P1391" s="15">
        <v>2988668.76</v>
      </c>
      <c r="Q1391" s="15">
        <v>2583463.96</v>
      </c>
      <c r="R1391" s="15">
        <v>405204.8</v>
      </c>
      <c r="S1391" s="54"/>
      <c r="T1391" s="54"/>
      <c r="Z1391" s="1"/>
      <c r="AA1391" s="1"/>
      <c r="XFB1391"/>
      <c r="XFC1391"/>
    </row>
    <row r="1392" spans="2:27 16382:16383" ht="21" customHeight="1">
      <c r="B1392" s="1" t="s">
        <v>40</v>
      </c>
      <c r="C1392" s="1" t="s">
        <v>113</v>
      </c>
      <c r="D1392" s="1" t="s">
        <v>33</v>
      </c>
      <c r="E1392" s="1" t="s">
        <v>17</v>
      </c>
      <c r="F1392" s="1" t="s">
        <v>235</v>
      </c>
      <c r="G1392" s="9">
        <v>40470</v>
      </c>
      <c r="H1392" s="2" t="s">
        <v>237</v>
      </c>
      <c r="I1392" s="1">
        <v>2010</v>
      </c>
      <c r="J1392" s="1">
        <v>417013394</v>
      </c>
      <c r="K1392" s="1">
        <f>_xlfn.DAYS(clean_data[[#This Row],[Ship Date]],clean_data[[#This Row],[Order Date]])</f>
        <v>41</v>
      </c>
      <c r="L1392" s="9">
        <v>40511</v>
      </c>
      <c r="M1392" s="4">
        <v>2385</v>
      </c>
      <c r="N1392" s="13">
        <v>81.73</v>
      </c>
      <c r="O1392" s="13">
        <v>56.67</v>
      </c>
      <c r="P1392" s="13">
        <v>194926.05</v>
      </c>
      <c r="Q1392" s="13">
        <v>135157.95000000001</v>
      </c>
      <c r="R1392" s="13">
        <v>59768.1</v>
      </c>
      <c r="S1392" s="54"/>
      <c r="T1392" s="54"/>
      <c r="Z1392" s="1"/>
      <c r="AA1392" s="1"/>
      <c r="XFB1392"/>
      <c r="XFC1392"/>
    </row>
    <row r="1393" spans="2:27 16382:16383" ht="21" customHeight="1">
      <c r="B1393" s="10" t="s">
        <v>31</v>
      </c>
      <c r="C1393" s="10" t="s">
        <v>32</v>
      </c>
      <c r="D1393" s="10" t="s">
        <v>25</v>
      </c>
      <c r="E1393" s="10" t="s">
        <v>17</v>
      </c>
      <c r="F1393" s="10" t="s">
        <v>227</v>
      </c>
      <c r="G1393" s="11">
        <v>42264</v>
      </c>
      <c r="H1393" s="12" t="s">
        <v>231</v>
      </c>
      <c r="I1393" s="10">
        <v>2015</v>
      </c>
      <c r="J1393" s="10">
        <v>123108947</v>
      </c>
      <c r="K1393" s="10">
        <f>_xlfn.DAYS(clean_data[[#This Row],[Ship Date]],clean_data[[#This Row],[Order Date]])</f>
        <v>22</v>
      </c>
      <c r="L1393" s="11">
        <v>42286</v>
      </c>
      <c r="M1393" s="14">
        <v>9528</v>
      </c>
      <c r="N1393" s="15">
        <v>47.45</v>
      </c>
      <c r="O1393" s="15">
        <v>31.79</v>
      </c>
      <c r="P1393" s="15">
        <v>452103.6</v>
      </c>
      <c r="Q1393" s="15">
        <v>302895.12</v>
      </c>
      <c r="R1393" s="15">
        <v>149208.48000000001</v>
      </c>
      <c r="S1393" s="54"/>
      <c r="T1393" s="54"/>
      <c r="Z1393" s="1"/>
      <c r="AA1393" s="1"/>
      <c r="XFB1393"/>
      <c r="XFC1393"/>
    </row>
    <row r="1394" spans="2:27 16382:16383" ht="21" customHeight="1">
      <c r="B1394" s="1" t="s">
        <v>40</v>
      </c>
      <c r="C1394" s="1" t="s">
        <v>91</v>
      </c>
      <c r="D1394" s="1" t="s">
        <v>33</v>
      </c>
      <c r="E1394" s="1" t="s">
        <v>17</v>
      </c>
      <c r="F1394" s="1" t="s">
        <v>229</v>
      </c>
      <c r="G1394" s="9">
        <v>40297</v>
      </c>
      <c r="H1394" s="2" t="s">
        <v>239</v>
      </c>
      <c r="I1394" s="1">
        <v>2010</v>
      </c>
      <c r="J1394" s="1">
        <v>589856660</v>
      </c>
      <c r="K1394" s="1">
        <f>_xlfn.DAYS(clean_data[[#This Row],[Ship Date]],clean_data[[#This Row],[Order Date]])</f>
        <v>11</v>
      </c>
      <c r="L1394" s="9">
        <v>40308</v>
      </c>
      <c r="M1394" s="4">
        <v>548</v>
      </c>
      <c r="N1394" s="13">
        <v>81.73</v>
      </c>
      <c r="O1394" s="13">
        <v>56.67</v>
      </c>
      <c r="P1394" s="13">
        <v>44788.04</v>
      </c>
      <c r="Q1394" s="13">
        <v>31055.16</v>
      </c>
      <c r="R1394" s="13">
        <v>13732.88</v>
      </c>
      <c r="S1394" s="54"/>
      <c r="T1394" s="54"/>
      <c r="Z1394" s="1"/>
      <c r="AA1394" s="1"/>
      <c r="XFB1394"/>
      <c r="XFC1394"/>
    </row>
    <row r="1395" spans="2:27 16382:16383" ht="21" customHeight="1">
      <c r="B1395" s="10" t="s">
        <v>14</v>
      </c>
      <c r="C1395" s="10" t="s">
        <v>152</v>
      </c>
      <c r="D1395" s="10" t="s">
        <v>36</v>
      </c>
      <c r="E1395" s="10" t="s">
        <v>17</v>
      </c>
      <c r="F1395" s="10" t="s">
        <v>232</v>
      </c>
      <c r="G1395" s="11">
        <v>42928</v>
      </c>
      <c r="H1395" s="12" t="s">
        <v>230</v>
      </c>
      <c r="I1395" s="10">
        <v>2017</v>
      </c>
      <c r="J1395" s="10">
        <v>407930362</v>
      </c>
      <c r="K1395" s="10">
        <f>_xlfn.DAYS(clean_data[[#This Row],[Ship Date]],clean_data[[#This Row],[Order Date]])</f>
        <v>19</v>
      </c>
      <c r="L1395" s="11">
        <v>42947</v>
      </c>
      <c r="M1395" s="14">
        <v>4514</v>
      </c>
      <c r="N1395" s="15">
        <v>109.28</v>
      </c>
      <c r="O1395" s="15">
        <v>35.840000000000003</v>
      </c>
      <c r="P1395" s="15">
        <v>493289.92</v>
      </c>
      <c r="Q1395" s="15">
        <v>161781.76000000001</v>
      </c>
      <c r="R1395" s="15">
        <v>331508.15999999997</v>
      </c>
      <c r="S1395" s="54"/>
      <c r="T1395" s="54"/>
      <c r="Z1395" s="1"/>
      <c r="AA1395" s="1"/>
      <c r="XFB1395"/>
      <c r="XFC1395"/>
    </row>
    <row r="1396" spans="2:27 16382:16383" ht="21" customHeight="1">
      <c r="B1396" s="1" t="s">
        <v>23</v>
      </c>
      <c r="C1396" s="1" t="s">
        <v>179</v>
      </c>
      <c r="D1396" s="1" t="s">
        <v>59</v>
      </c>
      <c r="E1396" s="1" t="s">
        <v>17</v>
      </c>
      <c r="F1396" s="1" t="s">
        <v>232</v>
      </c>
      <c r="G1396" s="9">
        <v>42308</v>
      </c>
      <c r="H1396" s="2" t="s">
        <v>237</v>
      </c>
      <c r="I1396" s="1">
        <v>2015</v>
      </c>
      <c r="J1396" s="1">
        <v>488316380</v>
      </c>
      <c r="K1396" s="1">
        <f>_xlfn.DAYS(clean_data[[#This Row],[Ship Date]],clean_data[[#This Row],[Order Date]])</f>
        <v>18</v>
      </c>
      <c r="L1396" s="9">
        <v>42326</v>
      </c>
      <c r="M1396" s="4">
        <v>2523</v>
      </c>
      <c r="N1396" s="13">
        <v>9.33</v>
      </c>
      <c r="O1396" s="13">
        <v>6.92</v>
      </c>
      <c r="P1396" s="13">
        <v>23539.59</v>
      </c>
      <c r="Q1396" s="13">
        <v>17459.16</v>
      </c>
      <c r="R1396" s="13">
        <v>6080.43</v>
      </c>
      <c r="S1396" s="54"/>
      <c r="T1396" s="54"/>
      <c r="Z1396" s="1"/>
      <c r="AA1396" s="1"/>
      <c r="XFB1396"/>
      <c r="XFC1396"/>
    </row>
    <row r="1397" spans="2:27 16382:16383" ht="21" customHeight="1">
      <c r="B1397" s="10" t="s">
        <v>31</v>
      </c>
      <c r="C1397" s="10" t="s">
        <v>44</v>
      </c>
      <c r="D1397" s="10" t="s">
        <v>28</v>
      </c>
      <c r="E1397" s="10" t="s">
        <v>21</v>
      </c>
      <c r="F1397" s="10" t="s">
        <v>235</v>
      </c>
      <c r="G1397" s="11">
        <v>40658</v>
      </c>
      <c r="H1397" s="12" t="s">
        <v>239</v>
      </c>
      <c r="I1397" s="10">
        <v>2011</v>
      </c>
      <c r="J1397" s="10">
        <v>912313544</v>
      </c>
      <c r="K1397" s="10">
        <f>_xlfn.DAYS(clean_data[[#This Row],[Ship Date]],clean_data[[#This Row],[Order Date]])</f>
        <v>20</v>
      </c>
      <c r="L1397" s="11">
        <v>40678</v>
      </c>
      <c r="M1397" s="14">
        <v>2706</v>
      </c>
      <c r="N1397" s="15">
        <v>205.7</v>
      </c>
      <c r="O1397" s="15">
        <v>117.11</v>
      </c>
      <c r="P1397" s="15">
        <v>556624.19999999995</v>
      </c>
      <c r="Q1397" s="15">
        <v>316899.65999999997</v>
      </c>
      <c r="R1397" s="15">
        <v>239724.54</v>
      </c>
      <c r="S1397" s="54"/>
      <c r="T1397" s="54"/>
      <c r="Z1397" s="1"/>
      <c r="AA1397" s="1"/>
      <c r="XFB1397"/>
      <c r="XFC1397"/>
    </row>
    <row r="1398" spans="2:27 16382:16383" ht="21" customHeight="1">
      <c r="B1398" s="1" t="s">
        <v>31</v>
      </c>
      <c r="C1398" s="1" t="s">
        <v>223</v>
      </c>
      <c r="D1398" s="1" t="s">
        <v>25</v>
      </c>
      <c r="E1398" s="1" t="s">
        <v>17</v>
      </c>
      <c r="F1398" s="1" t="s">
        <v>232</v>
      </c>
      <c r="G1398" s="9">
        <v>40590</v>
      </c>
      <c r="H1398" s="2" t="s">
        <v>242</v>
      </c>
      <c r="I1398" s="1">
        <v>2011</v>
      </c>
      <c r="J1398" s="1">
        <v>481533181</v>
      </c>
      <c r="K1398" s="1">
        <f>_xlfn.DAYS(clean_data[[#This Row],[Ship Date]],clean_data[[#This Row],[Order Date]])</f>
        <v>50</v>
      </c>
      <c r="L1398" s="9">
        <v>40640</v>
      </c>
      <c r="M1398" s="4">
        <v>5224</v>
      </c>
      <c r="N1398" s="13">
        <v>47.45</v>
      </c>
      <c r="O1398" s="13">
        <v>31.79</v>
      </c>
      <c r="P1398" s="13">
        <v>247878.8</v>
      </c>
      <c r="Q1398" s="13">
        <v>166070.96</v>
      </c>
      <c r="R1398" s="13">
        <v>81807.839999999997</v>
      </c>
      <c r="S1398" s="54"/>
      <c r="T1398" s="54"/>
      <c r="Z1398" s="1"/>
      <c r="AA1398" s="1"/>
      <c r="XFB1398"/>
      <c r="XFC1398"/>
    </row>
    <row r="1399" spans="2:27 16382:16383" ht="21" customHeight="1">
      <c r="B1399" s="10" t="s">
        <v>40</v>
      </c>
      <c r="C1399" s="10" t="s">
        <v>188</v>
      </c>
      <c r="D1399" s="10" t="s">
        <v>33</v>
      </c>
      <c r="E1399" s="10" t="s">
        <v>17</v>
      </c>
      <c r="F1399" s="10" t="s">
        <v>232</v>
      </c>
      <c r="G1399" s="11">
        <v>40955</v>
      </c>
      <c r="H1399" s="12" t="s">
        <v>242</v>
      </c>
      <c r="I1399" s="10">
        <v>2012</v>
      </c>
      <c r="J1399" s="10">
        <v>767899119</v>
      </c>
      <c r="K1399" s="10">
        <f>_xlfn.DAYS(clean_data[[#This Row],[Ship Date]],clean_data[[#This Row],[Order Date]])</f>
        <v>20</v>
      </c>
      <c r="L1399" s="11">
        <v>40975</v>
      </c>
      <c r="M1399" s="14">
        <v>7269</v>
      </c>
      <c r="N1399" s="15">
        <v>81.73</v>
      </c>
      <c r="O1399" s="15">
        <v>56.67</v>
      </c>
      <c r="P1399" s="15">
        <v>594095.37</v>
      </c>
      <c r="Q1399" s="15">
        <v>411934.23</v>
      </c>
      <c r="R1399" s="15">
        <v>182161.14</v>
      </c>
      <c r="S1399" s="54"/>
      <c r="T1399" s="54"/>
      <c r="Z1399" s="1"/>
      <c r="AA1399" s="1"/>
      <c r="XFB1399"/>
      <c r="XFC1399"/>
    </row>
    <row r="1400" spans="2:27 16382:16383" ht="21" customHeight="1">
      <c r="B1400" s="1" t="s">
        <v>23</v>
      </c>
      <c r="C1400" s="1" t="s">
        <v>206</v>
      </c>
      <c r="D1400" s="1" t="s">
        <v>36</v>
      </c>
      <c r="E1400" s="1" t="s">
        <v>17</v>
      </c>
      <c r="F1400" s="1" t="s">
        <v>227</v>
      </c>
      <c r="G1400" s="9">
        <v>40991</v>
      </c>
      <c r="H1400" s="2" t="s">
        <v>236</v>
      </c>
      <c r="I1400" s="1">
        <v>2012</v>
      </c>
      <c r="J1400" s="1">
        <v>263647687</v>
      </c>
      <c r="K1400" s="1">
        <f>_xlfn.DAYS(clean_data[[#This Row],[Ship Date]],clean_data[[#This Row],[Order Date]])</f>
        <v>7</v>
      </c>
      <c r="L1400" s="9">
        <v>40998</v>
      </c>
      <c r="M1400" s="4">
        <v>8064</v>
      </c>
      <c r="N1400" s="13">
        <v>109.28</v>
      </c>
      <c r="O1400" s="13">
        <v>35.840000000000003</v>
      </c>
      <c r="P1400" s="13">
        <v>881233.92000000004</v>
      </c>
      <c r="Q1400" s="13">
        <v>289013.76000000001</v>
      </c>
      <c r="R1400" s="13">
        <v>592220.16000000003</v>
      </c>
      <c r="S1400" s="54"/>
      <c r="T1400" s="54"/>
      <c r="Z1400" s="1"/>
      <c r="AA1400" s="1"/>
      <c r="XFB1400"/>
      <c r="XFC1400"/>
    </row>
    <row r="1401" spans="2:27 16382:16383" ht="21" customHeight="1">
      <c r="B1401" s="10" t="s">
        <v>40</v>
      </c>
      <c r="C1401" s="10" t="s">
        <v>113</v>
      </c>
      <c r="D1401" s="10" t="s">
        <v>25</v>
      </c>
      <c r="E1401" s="10" t="s">
        <v>17</v>
      </c>
      <c r="F1401" s="10" t="s">
        <v>232</v>
      </c>
      <c r="G1401" s="11">
        <v>41711</v>
      </c>
      <c r="H1401" s="12" t="s">
        <v>236</v>
      </c>
      <c r="I1401" s="10">
        <v>2014</v>
      </c>
      <c r="J1401" s="10">
        <v>231327712</v>
      </c>
      <c r="K1401" s="10">
        <f>_xlfn.DAYS(clean_data[[#This Row],[Ship Date]],clean_data[[#This Row],[Order Date]])</f>
        <v>26</v>
      </c>
      <c r="L1401" s="11">
        <v>41737</v>
      </c>
      <c r="M1401" s="14">
        <v>3865</v>
      </c>
      <c r="N1401" s="15">
        <v>47.45</v>
      </c>
      <c r="O1401" s="15">
        <v>31.79</v>
      </c>
      <c r="P1401" s="15">
        <v>183394.25</v>
      </c>
      <c r="Q1401" s="15">
        <v>122868.35</v>
      </c>
      <c r="R1401" s="15">
        <v>60525.9</v>
      </c>
      <c r="S1401" s="54"/>
      <c r="T1401" s="54"/>
      <c r="Z1401" s="1"/>
      <c r="AA1401" s="1"/>
      <c r="XFB1401"/>
      <c r="XFC1401"/>
    </row>
    <row r="1402" spans="2:27 16382:16383" ht="21" customHeight="1">
      <c r="B1402" s="1" t="s">
        <v>23</v>
      </c>
      <c r="C1402" s="1" t="s">
        <v>74</v>
      </c>
      <c r="D1402" s="1" t="s">
        <v>33</v>
      </c>
      <c r="E1402" s="1" t="s">
        <v>21</v>
      </c>
      <c r="F1402" s="1" t="s">
        <v>235</v>
      </c>
      <c r="G1402" s="9">
        <v>41748</v>
      </c>
      <c r="H1402" s="2" t="s">
        <v>239</v>
      </c>
      <c r="I1402" s="1">
        <v>2014</v>
      </c>
      <c r="J1402" s="1">
        <v>653800523</v>
      </c>
      <c r="K1402" s="1">
        <f>_xlfn.DAYS(clean_data[[#This Row],[Ship Date]],clean_data[[#This Row],[Order Date]])</f>
        <v>4</v>
      </c>
      <c r="L1402" s="9">
        <v>41752</v>
      </c>
      <c r="M1402" s="4">
        <v>2958</v>
      </c>
      <c r="N1402" s="13">
        <v>81.73</v>
      </c>
      <c r="O1402" s="13">
        <v>56.67</v>
      </c>
      <c r="P1402" s="13">
        <v>241757.34</v>
      </c>
      <c r="Q1402" s="13">
        <v>167629.85999999999</v>
      </c>
      <c r="R1402" s="13">
        <v>74127.48</v>
      </c>
      <c r="S1402" s="54"/>
      <c r="T1402" s="54"/>
      <c r="Z1402" s="1"/>
      <c r="AA1402" s="1"/>
      <c r="XFB1402"/>
      <c r="XFC1402"/>
    </row>
    <row r="1403" spans="2:27 16382:16383" ht="21" customHeight="1">
      <c r="B1403" s="10" t="s">
        <v>23</v>
      </c>
      <c r="C1403" s="10" t="s">
        <v>175</v>
      </c>
      <c r="D1403" s="10" t="s">
        <v>45</v>
      </c>
      <c r="E1403" s="10" t="s">
        <v>17</v>
      </c>
      <c r="F1403" s="10" t="s">
        <v>232</v>
      </c>
      <c r="G1403" s="11">
        <v>41510</v>
      </c>
      <c r="H1403" s="12" t="s">
        <v>238</v>
      </c>
      <c r="I1403" s="10">
        <v>2013</v>
      </c>
      <c r="J1403" s="10">
        <v>684239947</v>
      </c>
      <c r="K1403" s="10">
        <f>_xlfn.DAYS(clean_data[[#This Row],[Ship Date]],clean_data[[#This Row],[Order Date]])</f>
        <v>7</v>
      </c>
      <c r="L1403" s="11">
        <v>41517</v>
      </c>
      <c r="M1403" s="14">
        <v>661</v>
      </c>
      <c r="N1403" s="15">
        <v>437.2</v>
      </c>
      <c r="O1403" s="15">
        <v>263.33</v>
      </c>
      <c r="P1403" s="15">
        <v>288989.2</v>
      </c>
      <c r="Q1403" s="15">
        <v>174061.13</v>
      </c>
      <c r="R1403" s="15">
        <v>114928.07</v>
      </c>
      <c r="S1403" s="54"/>
      <c r="T1403" s="54"/>
      <c r="Z1403" s="1"/>
      <c r="AA1403" s="1"/>
      <c r="XFB1403"/>
      <c r="XFC1403"/>
    </row>
    <row r="1404" spans="2:27 16382:16383" ht="21" customHeight="1">
      <c r="B1404" s="1" t="s">
        <v>40</v>
      </c>
      <c r="C1404" s="1" t="s">
        <v>102</v>
      </c>
      <c r="D1404" s="1" t="s">
        <v>28</v>
      </c>
      <c r="E1404" s="1" t="s">
        <v>21</v>
      </c>
      <c r="F1404" s="1" t="s">
        <v>227</v>
      </c>
      <c r="G1404" s="9">
        <v>41793</v>
      </c>
      <c r="H1404" s="2" t="s">
        <v>241</v>
      </c>
      <c r="I1404" s="1">
        <v>2014</v>
      </c>
      <c r="J1404" s="1">
        <v>896132314</v>
      </c>
      <c r="K1404" s="1">
        <f>_xlfn.DAYS(clean_data[[#This Row],[Ship Date]],clean_data[[#This Row],[Order Date]])</f>
        <v>16</v>
      </c>
      <c r="L1404" s="9">
        <v>41809</v>
      </c>
      <c r="M1404" s="4">
        <v>4321</v>
      </c>
      <c r="N1404" s="13">
        <v>205.7</v>
      </c>
      <c r="O1404" s="13">
        <v>117.11</v>
      </c>
      <c r="P1404" s="13">
        <v>888829.7</v>
      </c>
      <c r="Q1404" s="13">
        <v>506032.31</v>
      </c>
      <c r="R1404" s="13">
        <v>382797.39</v>
      </c>
      <c r="S1404" s="54"/>
      <c r="T1404" s="54"/>
      <c r="Z1404" s="1"/>
      <c r="AA1404" s="1"/>
      <c r="XFB1404"/>
      <c r="XFC1404"/>
    </row>
    <row r="1405" spans="2:27 16382:16383" ht="21" customHeight="1">
      <c r="B1405" s="10" t="s">
        <v>23</v>
      </c>
      <c r="C1405" s="10" t="s">
        <v>206</v>
      </c>
      <c r="D1405" s="10" t="s">
        <v>33</v>
      </c>
      <c r="E1405" s="10" t="s">
        <v>17</v>
      </c>
      <c r="F1405" s="10" t="s">
        <v>235</v>
      </c>
      <c r="G1405" s="11">
        <v>42396</v>
      </c>
      <c r="H1405" s="12" t="s">
        <v>240</v>
      </c>
      <c r="I1405" s="10">
        <v>2016</v>
      </c>
      <c r="J1405" s="10">
        <v>133276450</v>
      </c>
      <c r="K1405" s="10">
        <f>_xlfn.DAYS(clean_data[[#This Row],[Ship Date]],clean_data[[#This Row],[Order Date]])</f>
        <v>48</v>
      </c>
      <c r="L1405" s="11">
        <v>42444</v>
      </c>
      <c r="M1405" s="14">
        <v>8318</v>
      </c>
      <c r="N1405" s="15">
        <v>81.73</v>
      </c>
      <c r="O1405" s="15">
        <v>56.67</v>
      </c>
      <c r="P1405" s="15">
        <v>679830.14</v>
      </c>
      <c r="Q1405" s="15">
        <v>471381.06</v>
      </c>
      <c r="R1405" s="15">
        <v>208449.08</v>
      </c>
      <c r="S1405" s="54"/>
      <c r="T1405" s="54"/>
      <c r="Z1405" s="1"/>
      <c r="AA1405" s="1"/>
      <c r="XFB1405"/>
      <c r="XFC1405"/>
    </row>
    <row r="1406" spans="2:27 16382:16383" ht="21" customHeight="1">
      <c r="B1406" s="1" t="s">
        <v>26</v>
      </c>
      <c r="C1406" s="1" t="s">
        <v>176</v>
      </c>
      <c r="D1406" s="1" t="s">
        <v>36</v>
      </c>
      <c r="E1406" s="1" t="s">
        <v>21</v>
      </c>
      <c r="F1406" s="1" t="s">
        <v>235</v>
      </c>
      <c r="G1406" s="9">
        <v>40746</v>
      </c>
      <c r="H1406" s="2" t="s">
        <v>230</v>
      </c>
      <c r="I1406" s="1">
        <v>2011</v>
      </c>
      <c r="J1406" s="1">
        <v>459783685</v>
      </c>
      <c r="K1406" s="1">
        <f>_xlfn.DAYS(clean_data[[#This Row],[Ship Date]],clean_data[[#This Row],[Order Date]])</f>
        <v>32</v>
      </c>
      <c r="L1406" s="9">
        <v>40778</v>
      </c>
      <c r="M1406" s="4">
        <v>9065</v>
      </c>
      <c r="N1406" s="13">
        <v>109.28</v>
      </c>
      <c r="O1406" s="13">
        <v>35.840000000000003</v>
      </c>
      <c r="P1406" s="13">
        <v>990623.2</v>
      </c>
      <c r="Q1406" s="13">
        <v>324889.59999999998</v>
      </c>
      <c r="R1406" s="13">
        <v>665733.6</v>
      </c>
      <c r="S1406" s="54"/>
      <c r="T1406" s="54"/>
      <c r="Z1406" s="1"/>
      <c r="AA1406" s="1"/>
      <c r="XFB1406"/>
      <c r="XFC1406"/>
    </row>
    <row r="1407" spans="2:27 16382:16383" ht="21" customHeight="1">
      <c r="B1407" s="10" t="s">
        <v>40</v>
      </c>
      <c r="C1407" s="10" t="s">
        <v>169</v>
      </c>
      <c r="D1407" s="10" t="s">
        <v>36</v>
      </c>
      <c r="E1407" s="10" t="s">
        <v>17</v>
      </c>
      <c r="F1407" s="10" t="s">
        <v>227</v>
      </c>
      <c r="G1407" s="11">
        <v>41570</v>
      </c>
      <c r="H1407" s="12" t="s">
        <v>237</v>
      </c>
      <c r="I1407" s="10">
        <v>2013</v>
      </c>
      <c r="J1407" s="10">
        <v>410077846</v>
      </c>
      <c r="K1407" s="10">
        <f>_xlfn.DAYS(clean_data[[#This Row],[Ship Date]],clean_data[[#This Row],[Order Date]])</f>
        <v>40</v>
      </c>
      <c r="L1407" s="11">
        <v>41610</v>
      </c>
      <c r="M1407" s="14">
        <v>2</v>
      </c>
      <c r="N1407" s="15">
        <v>109.28</v>
      </c>
      <c r="O1407" s="15">
        <v>35.840000000000003</v>
      </c>
      <c r="P1407" s="15">
        <v>218.56</v>
      </c>
      <c r="Q1407" s="15">
        <v>71.680000000000007</v>
      </c>
      <c r="R1407" s="15">
        <v>146.88</v>
      </c>
      <c r="S1407" s="54"/>
      <c r="T1407" s="54"/>
      <c r="Z1407" s="1"/>
      <c r="AA1407" s="1"/>
      <c r="XFB1407"/>
      <c r="XFC1407"/>
    </row>
    <row r="1408" spans="2:27 16382:16383" ht="21" customHeight="1">
      <c r="B1408" s="1" t="s">
        <v>23</v>
      </c>
      <c r="C1408" s="1" t="s">
        <v>247</v>
      </c>
      <c r="D1408" s="1" t="s">
        <v>33</v>
      </c>
      <c r="E1408" s="1" t="s">
        <v>21</v>
      </c>
      <c r="F1408" s="1" t="s">
        <v>232</v>
      </c>
      <c r="G1408" s="9">
        <v>41687</v>
      </c>
      <c r="H1408" s="2" t="s">
        <v>242</v>
      </c>
      <c r="I1408" s="1">
        <v>2014</v>
      </c>
      <c r="J1408" s="1">
        <v>838895261</v>
      </c>
      <c r="K1408" s="1">
        <f>_xlfn.DAYS(clean_data[[#This Row],[Ship Date]],clean_data[[#This Row],[Order Date]])</f>
        <v>2</v>
      </c>
      <c r="L1408" s="9">
        <v>41689</v>
      </c>
      <c r="M1408" s="4">
        <v>6605</v>
      </c>
      <c r="N1408" s="13">
        <v>81.73</v>
      </c>
      <c r="O1408" s="13">
        <v>56.67</v>
      </c>
      <c r="P1408" s="13">
        <v>539826.65</v>
      </c>
      <c r="Q1408" s="13">
        <v>374305.35</v>
      </c>
      <c r="R1408" s="13">
        <v>165521.29999999999</v>
      </c>
      <c r="S1408" s="54"/>
      <c r="T1408" s="54"/>
      <c r="Z1408" s="1"/>
      <c r="AA1408" s="1"/>
      <c r="XFB1408"/>
      <c r="XFC1408"/>
    </row>
    <row r="1409" spans="2:27 16382:16383" ht="21" customHeight="1">
      <c r="B1409" s="10" t="s">
        <v>14</v>
      </c>
      <c r="C1409" s="10" t="s">
        <v>246</v>
      </c>
      <c r="D1409" s="10" t="s">
        <v>71</v>
      </c>
      <c r="E1409" s="10" t="s">
        <v>17</v>
      </c>
      <c r="F1409" s="10" t="s">
        <v>227</v>
      </c>
      <c r="G1409" s="11">
        <v>42456</v>
      </c>
      <c r="H1409" s="12" t="s">
        <v>236</v>
      </c>
      <c r="I1409" s="10">
        <v>2016</v>
      </c>
      <c r="J1409" s="10">
        <v>871284759</v>
      </c>
      <c r="K1409" s="10">
        <f>_xlfn.DAYS(clean_data[[#This Row],[Ship Date]],clean_data[[#This Row],[Order Date]])</f>
        <v>42</v>
      </c>
      <c r="L1409" s="11">
        <v>42498</v>
      </c>
      <c r="M1409" s="14">
        <v>1377</v>
      </c>
      <c r="N1409" s="15">
        <v>154.06</v>
      </c>
      <c r="O1409" s="15">
        <v>90.93</v>
      </c>
      <c r="P1409" s="15">
        <v>212140.62</v>
      </c>
      <c r="Q1409" s="15">
        <v>125210.61</v>
      </c>
      <c r="R1409" s="15">
        <v>86930.01</v>
      </c>
      <c r="S1409" s="54"/>
      <c r="T1409" s="54"/>
      <c r="Z1409" s="1"/>
      <c r="AA1409" s="1"/>
      <c r="XFB1409"/>
      <c r="XFC1409"/>
    </row>
    <row r="1410" spans="2:27 16382:16383" ht="21" customHeight="1">
      <c r="B1410" s="1" t="s">
        <v>31</v>
      </c>
      <c r="C1410" s="1" t="s">
        <v>89</v>
      </c>
      <c r="D1410" s="1" t="s">
        <v>79</v>
      </c>
      <c r="E1410" s="1" t="s">
        <v>21</v>
      </c>
      <c r="F1410" s="1" t="s">
        <v>229</v>
      </c>
      <c r="G1410" s="9">
        <v>42856</v>
      </c>
      <c r="H1410" s="2" t="s">
        <v>233</v>
      </c>
      <c r="I1410" s="1">
        <v>2017</v>
      </c>
      <c r="J1410" s="1">
        <v>152607667</v>
      </c>
      <c r="K1410" s="1">
        <f>_xlfn.DAYS(clean_data[[#This Row],[Ship Date]],clean_data[[#This Row],[Order Date]])</f>
        <v>41</v>
      </c>
      <c r="L1410" s="9">
        <v>42897</v>
      </c>
      <c r="M1410" s="4">
        <v>8855</v>
      </c>
      <c r="N1410" s="13">
        <v>668.27</v>
      </c>
      <c r="O1410" s="13">
        <v>502.54</v>
      </c>
      <c r="P1410" s="13">
        <v>5917530.8499999996</v>
      </c>
      <c r="Q1410" s="13">
        <v>4449991.7</v>
      </c>
      <c r="R1410" s="13">
        <v>1467539.15</v>
      </c>
      <c r="S1410" s="54"/>
      <c r="T1410" s="54"/>
      <c r="Z1410" s="1"/>
      <c r="AA1410" s="1"/>
      <c r="XFB1410"/>
      <c r="XFC1410"/>
    </row>
    <row r="1411" spans="2:27 16382:16383" ht="21" customHeight="1">
      <c r="B1411" s="10" t="s">
        <v>23</v>
      </c>
      <c r="C1411" s="10" t="s">
        <v>138</v>
      </c>
      <c r="D1411" s="10" t="s">
        <v>50</v>
      </c>
      <c r="E1411" s="10" t="s">
        <v>17</v>
      </c>
      <c r="F1411" s="10" t="s">
        <v>229</v>
      </c>
      <c r="G1411" s="11">
        <v>40873</v>
      </c>
      <c r="H1411" s="12" t="s">
        <v>234</v>
      </c>
      <c r="I1411" s="10">
        <v>2011</v>
      </c>
      <c r="J1411" s="10">
        <v>198537814</v>
      </c>
      <c r="K1411" s="10">
        <f>_xlfn.DAYS(clean_data[[#This Row],[Ship Date]],clean_data[[#This Row],[Order Date]])</f>
        <v>23</v>
      </c>
      <c r="L1411" s="11">
        <v>40896</v>
      </c>
      <c r="M1411" s="14">
        <v>606</v>
      </c>
      <c r="N1411" s="15">
        <v>421.89</v>
      </c>
      <c r="O1411" s="15">
        <v>364.69</v>
      </c>
      <c r="P1411" s="15">
        <v>255665.34</v>
      </c>
      <c r="Q1411" s="15">
        <v>221002.14</v>
      </c>
      <c r="R1411" s="15">
        <v>34663.199999999997</v>
      </c>
      <c r="S1411" s="54"/>
      <c r="T1411" s="54"/>
      <c r="Z1411" s="1"/>
      <c r="AA1411" s="1"/>
      <c r="XFB1411"/>
      <c r="XFC1411"/>
    </row>
    <row r="1412" spans="2:27 16382:16383" ht="21" customHeight="1">
      <c r="B1412" s="1" t="s">
        <v>34</v>
      </c>
      <c r="C1412" s="1" t="s">
        <v>134</v>
      </c>
      <c r="D1412" s="1" t="s">
        <v>50</v>
      </c>
      <c r="E1412" s="1" t="s">
        <v>21</v>
      </c>
      <c r="F1412" s="1" t="s">
        <v>229</v>
      </c>
      <c r="G1412" s="9">
        <v>40416</v>
      </c>
      <c r="H1412" s="2" t="s">
        <v>238</v>
      </c>
      <c r="I1412" s="1">
        <v>2010</v>
      </c>
      <c r="J1412" s="1">
        <v>345061528</v>
      </c>
      <c r="K1412" s="1">
        <f>_xlfn.DAYS(clean_data[[#This Row],[Ship Date]],clean_data[[#This Row],[Order Date]])</f>
        <v>24</v>
      </c>
      <c r="L1412" s="9">
        <v>40440</v>
      </c>
      <c r="M1412" s="4">
        <v>229</v>
      </c>
      <c r="N1412" s="13">
        <v>421.89</v>
      </c>
      <c r="O1412" s="13">
        <v>364.69</v>
      </c>
      <c r="P1412" s="13">
        <v>96612.81</v>
      </c>
      <c r="Q1412" s="13">
        <v>83514.009999999995</v>
      </c>
      <c r="R1412" s="13">
        <v>13098.8</v>
      </c>
      <c r="S1412" s="54"/>
      <c r="T1412" s="54"/>
      <c r="Z1412" s="1"/>
      <c r="AA1412" s="1"/>
      <c r="XFB1412"/>
      <c r="XFC1412"/>
    </row>
    <row r="1413" spans="2:27 16382:16383" ht="21" customHeight="1">
      <c r="B1413" s="10" t="s">
        <v>14</v>
      </c>
      <c r="C1413" s="10" t="s">
        <v>108</v>
      </c>
      <c r="D1413" s="10" t="s">
        <v>71</v>
      </c>
      <c r="E1413" s="10" t="s">
        <v>21</v>
      </c>
      <c r="F1413" s="10" t="s">
        <v>227</v>
      </c>
      <c r="G1413" s="11">
        <v>41630</v>
      </c>
      <c r="H1413" s="12" t="s">
        <v>228</v>
      </c>
      <c r="I1413" s="10">
        <v>2013</v>
      </c>
      <c r="J1413" s="10">
        <v>898477637</v>
      </c>
      <c r="K1413" s="10">
        <f>_xlfn.DAYS(clean_data[[#This Row],[Ship Date]],clean_data[[#This Row],[Order Date]])</f>
        <v>16</v>
      </c>
      <c r="L1413" s="11">
        <v>41646</v>
      </c>
      <c r="M1413" s="14">
        <v>8354</v>
      </c>
      <c r="N1413" s="15">
        <v>154.06</v>
      </c>
      <c r="O1413" s="15">
        <v>90.93</v>
      </c>
      <c r="P1413" s="15">
        <v>1287017.24</v>
      </c>
      <c r="Q1413" s="15">
        <v>759629.22</v>
      </c>
      <c r="R1413" s="15">
        <v>527388.02</v>
      </c>
      <c r="S1413" s="54"/>
      <c r="T1413" s="54"/>
      <c r="Z1413" s="1"/>
      <c r="AA1413" s="1"/>
      <c r="XFB1413"/>
      <c r="XFC1413"/>
    </row>
    <row r="1414" spans="2:27 16382:16383" ht="21" customHeight="1">
      <c r="B1414" s="1" t="s">
        <v>23</v>
      </c>
      <c r="C1414" s="1" t="s">
        <v>119</v>
      </c>
      <c r="D1414" s="1" t="s">
        <v>50</v>
      </c>
      <c r="E1414" s="1" t="s">
        <v>17</v>
      </c>
      <c r="F1414" s="1" t="s">
        <v>227</v>
      </c>
      <c r="G1414" s="9">
        <v>42287</v>
      </c>
      <c r="H1414" s="2" t="s">
        <v>237</v>
      </c>
      <c r="I1414" s="1">
        <v>2015</v>
      </c>
      <c r="J1414" s="1">
        <v>885397469</v>
      </c>
      <c r="K1414" s="1">
        <f>_xlfn.DAYS(clean_data[[#This Row],[Ship Date]],clean_data[[#This Row],[Order Date]])</f>
        <v>39</v>
      </c>
      <c r="L1414" s="9">
        <v>42326</v>
      </c>
      <c r="M1414" s="4">
        <v>7642</v>
      </c>
      <c r="N1414" s="13">
        <v>421.89</v>
      </c>
      <c r="O1414" s="13">
        <v>364.69</v>
      </c>
      <c r="P1414" s="13">
        <v>3224083.38</v>
      </c>
      <c r="Q1414" s="13">
        <v>2786960.98</v>
      </c>
      <c r="R1414" s="13">
        <v>437122.4</v>
      </c>
      <c r="S1414" s="54"/>
      <c r="T1414" s="54"/>
      <c r="Z1414" s="1"/>
      <c r="AA1414" s="1"/>
      <c r="XFB1414"/>
      <c r="XFC1414"/>
    </row>
    <row r="1415" spans="2:27 16382:16383" ht="21" customHeight="1">
      <c r="B1415" s="10" t="s">
        <v>23</v>
      </c>
      <c r="C1415" s="10" t="s">
        <v>148</v>
      </c>
      <c r="D1415" s="10" t="s">
        <v>33</v>
      </c>
      <c r="E1415" s="10" t="s">
        <v>21</v>
      </c>
      <c r="F1415" s="10" t="s">
        <v>235</v>
      </c>
      <c r="G1415" s="11">
        <v>41928</v>
      </c>
      <c r="H1415" s="12" t="s">
        <v>237</v>
      </c>
      <c r="I1415" s="10">
        <v>2014</v>
      </c>
      <c r="J1415" s="10">
        <v>302744853</v>
      </c>
      <c r="K1415" s="10">
        <f>_xlfn.DAYS(clean_data[[#This Row],[Ship Date]],clean_data[[#This Row],[Order Date]])</f>
        <v>17</v>
      </c>
      <c r="L1415" s="11">
        <v>41945</v>
      </c>
      <c r="M1415" s="14">
        <v>7785</v>
      </c>
      <c r="N1415" s="15">
        <v>81.73</v>
      </c>
      <c r="O1415" s="15">
        <v>56.67</v>
      </c>
      <c r="P1415" s="15">
        <v>636268.05000000005</v>
      </c>
      <c r="Q1415" s="15">
        <v>441175.95</v>
      </c>
      <c r="R1415" s="15">
        <v>195092.1</v>
      </c>
      <c r="S1415" s="54"/>
      <c r="T1415" s="54"/>
      <c r="Z1415" s="1"/>
      <c r="AA1415" s="1"/>
      <c r="XFB1415"/>
      <c r="XFC1415"/>
    </row>
    <row r="1416" spans="2:27 16382:16383" ht="21" customHeight="1">
      <c r="B1416" s="1" t="s">
        <v>40</v>
      </c>
      <c r="C1416" s="1" t="s">
        <v>244</v>
      </c>
      <c r="D1416" s="1" t="s">
        <v>25</v>
      </c>
      <c r="E1416" s="1" t="s">
        <v>17</v>
      </c>
      <c r="F1416" s="1" t="s">
        <v>232</v>
      </c>
      <c r="G1416" s="9">
        <v>40485</v>
      </c>
      <c r="H1416" s="2" t="s">
        <v>234</v>
      </c>
      <c r="I1416" s="1">
        <v>2010</v>
      </c>
      <c r="J1416" s="1">
        <v>567756116</v>
      </c>
      <c r="K1416" s="1">
        <f>_xlfn.DAYS(clean_data[[#This Row],[Ship Date]],clean_data[[#This Row],[Order Date]])</f>
        <v>39</v>
      </c>
      <c r="L1416" s="9">
        <v>40524</v>
      </c>
      <c r="M1416" s="4">
        <v>506</v>
      </c>
      <c r="N1416" s="13">
        <v>47.45</v>
      </c>
      <c r="O1416" s="13">
        <v>31.79</v>
      </c>
      <c r="P1416" s="13">
        <v>24009.7</v>
      </c>
      <c r="Q1416" s="13">
        <v>16085.74</v>
      </c>
      <c r="R1416" s="13">
        <v>7923.96</v>
      </c>
      <c r="S1416" s="54"/>
      <c r="T1416" s="54"/>
      <c r="Z1416" s="1"/>
      <c r="AA1416" s="1"/>
      <c r="XFB1416"/>
      <c r="XFC1416"/>
    </row>
    <row r="1417" spans="2:27 16382:16383" ht="21" customHeight="1">
      <c r="B1417" s="10" t="s">
        <v>40</v>
      </c>
      <c r="C1417" s="10" t="s">
        <v>244</v>
      </c>
      <c r="D1417" s="10" t="s">
        <v>25</v>
      </c>
      <c r="E1417" s="10" t="s">
        <v>17</v>
      </c>
      <c r="F1417" s="10" t="s">
        <v>227</v>
      </c>
      <c r="G1417" s="11">
        <v>42426</v>
      </c>
      <c r="H1417" s="12" t="s">
        <v>242</v>
      </c>
      <c r="I1417" s="10">
        <v>2016</v>
      </c>
      <c r="J1417" s="10">
        <v>467980086</v>
      </c>
      <c r="K1417" s="10">
        <f>_xlfn.DAYS(clean_data[[#This Row],[Ship Date]],clean_data[[#This Row],[Order Date]])</f>
        <v>31</v>
      </c>
      <c r="L1417" s="11">
        <v>42457</v>
      </c>
      <c r="M1417" s="14">
        <v>4562</v>
      </c>
      <c r="N1417" s="15">
        <v>47.45</v>
      </c>
      <c r="O1417" s="15">
        <v>31.79</v>
      </c>
      <c r="P1417" s="15">
        <v>216466.9</v>
      </c>
      <c r="Q1417" s="15">
        <v>145025.98000000001</v>
      </c>
      <c r="R1417" s="15">
        <v>71440.92</v>
      </c>
      <c r="S1417" s="54"/>
      <c r="T1417" s="54"/>
      <c r="Z1417" s="1"/>
      <c r="AA1417" s="1"/>
      <c r="XFB1417"/>
      <c r="XFC1417"/>
    </row>
    <row r="1418" spans="2:27 16382:16383" ht="21" customHeight="1">
      <c r="B1418" s="1" t="s">
        <v>31</v>
      </c>
      <c r="C1418" s="1" t="s">
        <v>223</v>
      </c>
      <c r="D1418" s="1" t="s">
        <v>33</v>
      </c>
      <c r="E1418" s="1" t="s">
        <v>17</v>
      </c>
      <c r="F1418" s="1" t="s">
        <v>232</v>
      </c>
      <c r="G1418" s="9">
        <v>41546</v>
      </c>
      <c r="H1418" s="2" t="s">
        <v>231</v>
      </c>
      <c r="I1418" s="1">
        <v>2013</v>
      </c>
      <c r="J1418" s="1">
        <v>211278092</v>
      </c>
      <c r="K1418" s="1">
        <f>_xlfn.DAYS(clean_data[[#This Row],[Ship Date]],clean_data[[#This Row],[Order Date]])</f>
        <v>35</v>
      </c>
      <c r="L1418" s="9">
        <v>41581</v>
      </c>
      <c r="M1418" s="4">
        <v>737</v>
      </c>
      <c r="N1418" s="13">
        <v>81.73</v>
      </c>
      <c r="O1418" s="13">
        <v>56.67</v>
      </c>
      <c r="P1418" s="13">
        <v>60235.01</v>
      </c>
      <c r="Q1418" s="13">
        <v>41765.79</v>
      </c>
      <c r="R1418" s="13">
        <v>18469.22</v>
      </c>
      <c r="S1418" s="54"/>
      <c r="T1418" s="54"/>
      <c r="Z1418" s="1"/>
      <c r="AA1418" s="1"/>
      <c r="XFB1418"/>
      <c r="XFC1418"/>
    </row>
    <row r="1419" spans="2:27 16382:16383" ht="21" customHeight="1">
      <c r="B1419" s="10" t="s">
        <v>23</v>
      </c>
      <c r="C1419" s="10" t="s">
        <v>179</v>
      </c>
      <c r="D1419" s="10" t="s">
        <v>43</v>
      </c>
      <c r="E1419" s="10" t="s">
        <v>17</v>
      </c>
      <c r="F1419" s="10" t="s">
        <v>232</v>
      </c>
      <c r="G1419" s="11">
        <v>41709</v>
      </c>
      <c r="H1419" s="12" t="s">
        <v>236</v>
      </c>
      <c r="I1419" s="10">
        <v>2014</v>
      </c>
      <c r="J1419" s="10">
        <v>975823962</v>
      </c>
      <c r="K1419" s="10">
        <f>_xlfn.DAYS(clean_data[[#This Row],[Ship Date]],clean_data[[#This Row],[Order Date]])</f>
        <v>28</v>
      </c>
      <c r="L1419" s="11">
        <v>41737</v>
      </c>
      <c r="M1419" s="14">
        <v>6850</v>
      </c>
      <c r="N1419" s="15">
        <v>651.21</v>
      </c>
      <c r="O1419" s="15">
        <v>524.96</v>
      </c>
      <c r="P1419" s="15">
        <v>4460788.5</v>
      </c>
      <c r="Q1419" s="15">
        <v>3595976</v>
      </c>
      <c r="R1419" s="15">
        <v>864812.5</v>
      </c>
      <c r="S1419" s="54"/>
      <c r="T1419" s="54"/>
      <c r="Z1419" s="1"/>
      <c r="AA1419" s="1"/>
      <c r="XFB1419"/>
      <c r="XFC1419"/>
    </row>
    <row r="1420" spans="2:27 16382:16383" ht="21" customHeight="1">
      <c r="B1420" s="1" t="s">
        <v>23</v>
      </c>
      <c r="C1420" s="1" t="s">
        <v>138</v>
      </c>
      <c r="D1420" s="1" t="s">
        <v>45</v>
      </c>
      <c r="E1420" s="1" t="s">
        <v>21</v>
      </c>
      <c r="F1420" s="1" t="s">
        <v>227</v>
      </c>
      <c r="G1420" s="9">
        <v>41635</v>
      </c>
      <c r="H1420" s="2" t="s">
        <v>228</v>
      </c>
      <c r="I1420" s="1">
        <v>2013</v>
      </c>
      <c r="J1420" s="1">
        <v>860104024</v>
      </c>
      <c r="K1420" s="1">
        <f>_xlfn.DAYS(clean_data[[#This Row],[Ship Date]],clean_data[[#This Row],[Order Date]])</f>
        <v>3</v>
      </c>
      <c r="L1420" s="9">
        <v>41638</v>
      </c>
      <c r="M1420" s="4">
        <v>2749</v>
      </c>
      <c r="N1420" s="13">
        <v>437.2</v>
      </c>
      <c r="O1420" s="13">
        <v>263.33</v>
      </c>
      <c r="P1420" s="13">
        <v>1201862.8</v>
      </c>
      <c r="Q1420" s="13">
        <v>723894.17</v>
      </c>
      <c r="R1420" s="13">
        <v>477968.63</v>
      </c>
      <c r="S1420" s="54"/>
      <c r="T1420" s="54"/>
      <c r="Z1420" s="1"/>
      <c r="AA1420" s="1"/>
      <c r="XFB1420"/>
      <c r="XFC1420"/>
    </row>
    <row r="1421" spans="2:27 16382:16383" ht="21" customHeight="1">
      <c r="B1421" s="10" t="s">
        <v>40</v>
      </c>
      <c r="C1421" s="10" t="s">
        <v>221</v>
      </c>
      <c r="D1421" s="10" t="s">
        <v>45</v>
      </c>
      <c r="E1421" s="10" t="s">
        <v>17</v>
      </c>
      <c r="F1421" s="10" t="s">
        <v>227</v>
      </c>
      <c r="G1421" s="11">
        <v>41818</v>
      </c>
      <c r="H1421" s="12" t="s">
        <v>241</v>
      </c>
      <c r="I1421" s="10">
        <v>2014</v>
      </c>
      <c r="J1421" s="10">
        <v>732917106</v>
      </c>
      <c r="K1421" s="10">
        <f>_xlfn.DAYS(clean_data[[#This Row],[Ship Date]],clean_data[[#This Row],[Order Date]])</f>
        <v>42</v>
      </c>
      <c r="L1421" s="11">
        <v>41860</v>
      </c>
      <c r="M1421" s="14">
        <v>5313</v>
      </c>
      <c r="N1421" s="15">
        <v>437.2</v>
      </c>
      <c r="O1421" s="15">
        <v>263.33</v>
      </c>
      <c r="P1421" s="15">
        <v>2322843.6</v>
      </c>
      <c r="Q1421" s="15">
        <v>1399072.29</v>
      </c>
      <c r="R1421" s="15">
        <v>923771.31</v>
      </c>
      <c r="S1421" s="54"/>
      <c r="T1421" s="54"/>
      <c r="Z1421" s="1"/>
      <c r="AA1421" s="1"/>
      <c r="XFB1421"/>
      <c r="XFC1421"/>
    </row>
    <row r="1422" spans="2:27 16382:16383" ht="21" customHeight="1">
      <c r="B1422" s="1" t="s">
        <v>40</v>
      </c>
      <c r="C1422" s="1" t="s">
        <v>93</v>
      </c>
      <c r="D1422" s="1" t="s">
        <v>28</v>
      </c>
      <c r="E1422" s="1" t="s">
        <v>17</v>
      </c>
      <c r="F1422" s="1" t="s">
        <v>232</v>
      </c>
      <c r="G1422" s="9">
        <v>40373</v>
      </c>
      <c r="H1422" s="2" t="s">
        <v>230</v>
      </c>
      <c r="I1422" s="1">
        <v>2010</v>
      </c>
      <c r="J1422" s="1">
        <v>183374536</v>
      </c>
      <c r="K1422" s="1">
        <f>_xlfn.DAYS(clean_data[[#This Row],[Ship Date]],clean_data[[#This Row],[Order Date]])</f>
        <v>35</v>
      </c>
      <c r="L1422" s="9">
        <v>40408</v>
      </c>
      <c r="M1422" s="4">
        <v>3455</v>
      </c>
      <c r="N1422" s="13">
        <v>205.7</v>
      </c>
      <c r="O1422" s="13">
        <v>117.11</v>
      </c>
      <c r="P1422" s="13">
        <v>710693.5</v>
      </c>
      <c r="Q1422" s="13">
        <v>404615.05</v>
      </c>
      <c r="R1422" s="13">
        <v>306078.45</v>
      </c>
      <c r="S1422" s="54"/>
      <c r="T1422" s="54"/>
      <c r="Z1422" s="1"/>
      <c r="AA1422" s="1"/>
      <c r="XFB1422"/>
      <c r="XFC1422"/>
    </row>
    <row r="1423" spans="2:27 16382:16383" ht="21" customHeight="1">
      <c r="B1423" s="10" t="s">
        <v>40</v>
      </c>
      <c r="C1423" s="10" t="s">
        <v>170</v>
      </c>
      <c r="D1423" s="10" t="s">
        <v>16</v>
      </c>
      <c r="E1423" s="10" t="s">
        <v>21</v>
      </c>
      <c r="F1423" s="10" t="s">
        <v>229</v>
      </c>
      <c r="G1423" s="11">
        <v>42722</v>
      </c>
      <c r="H1423" s="12" t="s">
        <v>228</v>
      </c>
      <c r="I1423" s="10">
        <v>2016</v>
      </c>
      <c r="J1423" s="10">
        <v>670900142</v>
      </c>
      <c r="K1423" s="10">
        <f>_xlfn.DAYS(clean_data[[#This Row],[Ship Date]],clean_data[[#This Row],[Order Date]])</f>
        <v>15</v>
      </c>
      <c r="L1423" s="11">
        <v>42737</v>
      </c>
      <c r="M1423" s="14">
        <v>3116</v>
      </c>
      <c r="N1423" s="15">
        <v>255.28</v>
      </c>
      <c r="O1423" s="15">
        <v>159.41999999999999</v>
      </c>
      <c r="P1423" s="15">
        <v>795452.48</v>
      </c>
      <c r="Q1423" s="15">
        <v>496752.72</v>
      </c>
      <c r="R1423" s="15">
        <v>298699.76</v>
      </c>
      <c r="S1423" s="54"/>
      <c r="T1423" s="54"/>
      <c r="Z1423" s="1"/>
      <c r="AA1423" s="1"/>
      <c r="XFB1423"/>
      <c r="XFC1423"/>
    </row>
    <row r="1424" spans="2:27 16382:16383" ht="21" customHeight="1">
      <c r="B1424" s="1" t="s">
        <v>34</v>
      </c>
      <c r="C1424" s="1" t="s">
        <v>84</v>
      </c>
      <c r="D1424" s="1" t="s">
        <v>50</v>
      </c>
      <c r="E1424" s="1" t="s">
        <v>17</v>
      </c>
      <c r="F1424" s="1" t="s">
        <v>232</v>
      </c>
      <c r="G1424" s="9">
        <v>40841</v>
      </c>
      <c r="H1424" s="2" t="s">
        <v>237</v>
      </c>
      <c r="I1424" s="1">
        <v>2011</v>
      </c>
      <c r="J1424" s="1">
        <v>575230252</v>
      </c>
      <c r="K1424" s="1">
        <f>_xlfn.DAYS(clean_data[[#This Row],[Ship Date]],clean_data[[#This Row],[Order Date]])</f>
        <v>28</v>
      </c>
      <c r="L1424" s="9">
        <v>40869</v>
      </c>
      <c r="M1424" s="4">
        <v>2269</v>
      </c>
      <c r="N1424" s="13">
        <v>421.89</v>
      </c>
      <c r="O1424" s="13">
        <v>364.69</v>
      </c>
      <c r="P1424" s="13">
        <v>957268.41</v>
      </c>
      <c r="Q1424" s="13">
        <v>827481.61</v>
      </c>
      <c r="R1424" s="13">
        <v>129786.8</v>
      </c>
      <c r="S1424" s="54"/>
      <c r="T1424" s="54"/>
      <c r="Z1424" s="1"/>
      <c r="AA1424" s="1"/>
      <c r="XFB1424"/>
      <c r="XFC1424"/>
    </row>
    <row r="1425" spans="2:27 16382:16383" ht="21" customHeight="1">
      <c r="B1425" s="10" t="s">
        <v>14</v>
      </c>
      <c r="C1425" s="10" t="s">
        <v>19</v>
      </c>
      <c r="D1425" s="10" t="s">
        <v>43</v>
      </c>
      <c r="E1425" s="10" t="s">
        <v>21</v>
      </c>
      <c r="F1425" s="10" t="s">
        <v>235</v>
      </c>
      <c r="G1425" s="11">
        <v>42313</v>
      </c>
      <c r="H1425" s="12" t="s">
        <v>234</v>
      </c>
      <c r="I1425" s="10">
        <v>2015</v>
      </c>
      <c r="J1425" s="10">
        <v>146413695</v>
      </c>
      <c r="K1425" s="10">
        <f>_xlfn.DAYS(clean_data[[#This Row],[Ship Date]],clean_data[[#This Row],[Order Date]])</f>
        <v>6</v>
      </c>
      <c r="L1425" s="11">
        <v>42319</v>
      </c>
      <c r="M1425" s="14">
        <v>5921</v>
      </c>
      <c r="N1425" s="15">
        <v>651.21</v>
      </c>
      <c r="O1425" s="15">
        <v>524.96</v>
      </c>
      <c r="P1425" s="15">
        <v>3855814.41</v>
      </c>
      <c r="Q1425" s="15">
        <v>3108288.16</v>
      </c>
      <c r="R1425" s="15">
        <v>747526.25</v>
      </c>
      <c r="S1425" s="54"/>
      <c r="T1425" s="54"/>
      <c r="Z1425" s="1"/>
      <c r="AA1425" s="1"/>
      <c r="XFB1425"/>
      <c r="XFC1425"/>
    </row>
    <row r="1426" spans="2:27 16382:16383" ht="21" customHeight="1">
      <c r="B1426" s="1" t="s">
        <v>40</v>
      </c>
      <c r="C1426" s="1" t="s">
        <v>135</v>
      </c>
      <c r="D1426" s="1" t="s">
        <v>59</v>
      </c>
      <c r="E1426" s="1" t="s">
        <v>21</v>
      </c>
      <c r="F1426" s="1" t="s">
        <v>232</v>
      </c>
      <c r="G1426" s="9">
        <v>41276</v>
      </c>
      <c r="H1426" s="2" t="s">
        <v>240</v>
      </c>
      <c r="I1426" s="1">
        <v>2013</v>
      </c>
      <c r="J1426" s="1">
        <v>154811799</v>
      </c>
      <c r="K1426" s="1">
        <f>_xlfn.DAYS(clean_data[[#This Row],[Ship Date]],clean_data[[#This Row],[Order Date]])</f>
        <v>48</v>
      </c>
      <c r="L1426" s="9">
        <v>41324</v>
      </c>
      <c r="M1426" s="4">
        <v>1106</v>
      </c>
      <c r="N1426" s="13">
        <v>9.33</v>
      </c>
      <c r="O1426" s="13">
        <v>6.92</v>
      </c>
      <c r="P1426" s="13">
        <v>10318.98</v>
      </c>
      <c r="Q1426" s="13">
        <v>7653.52</v>
      </c>
      <c r="R1426" s="13">
        <v>2665.46</v>
      </c>
      <c r="S1426" s="54"/>
      <c r="T1426" s="54"/>
      <c r="Z1426" s="1"/>
      <c r="AA1426" s="1"/>
      <c r="XFB1426"/>
      <c r="XFC1426"/>
    </row>
    <row r="1427" spans="2:27 16382:16383" ht="21" customHeight="1">
      <c r="B1427" s="10" t="s">
        <v>40</v>
      </c>
      <c r="C1427" s="10" t="s">
        <v>193</v>
      </c>
      <c r="D1427" s="10" t="s">
        <v>79</v>
      </c>
      <c r="E1427" s="10" t="s">
        <v>17</v>
      </c>
      <c r="F1427" s="10" t="s">
        <v>229</v>
      </c>
      <c r="G1427" s="11">
        <v>41942</v>
      </c>
      <c r="H1427" s="12" t="s">
        <v>237</v>
      </c>
      <c r="I1427" s="10">
        <v>2014</v>
      </c>
      <c r="J1427" s="10">
        <v>541098392</v>
      </c>
      <c r="K1427" s="10">
        <f>_xlfn.DAYS(clean_data[[#This Row],[Ship Date]],clean_data[[#This Row],[Order Date]])</f>
        <v>35</v>
      </c>
      <c r="L1427" s="11">
        <v>41977</v>
      </c>
      <c r="M1427" s="14">
        <v>1893</v>
      </c>
      <c r="N1427" s="15">
        <v>668.27</v>
      </c>
      <c r="O1427" s="15">
        <v>502.54</v>
      </c>
      <c r="P1427" s="15">
        <v>1265035.1100000001</v>
      </c>
      <c r="Q1427" s="15">
        <v>951308.22</v>
      </c>
      <c r="R1427" s="15">
        <v>313726.89</v>
      </c>
      <c r="S1427" s="54"/>
      <c r="T1427" s="54"/>
      <c r="Z1427" s="1"/>
      <c r="AA1427" s="1"/>
      <c r="XFB1427"/>
      <c r="XFC1427"/>
    </row>
    <row r="1428" spans="2:27 16382:16383" ht="21" customHeight="1">
      <c r="B1428" s="1" t="s">
        <v>26</v>
      </c>
      <c r="C1428" s="1" t="s">
        <v>151</v>
      </c>
      <c r="D1428" s="1" t="s">
        <v>16</v>
      </c>
      <c r="E1428" s="1" t="s">
        <v>17</v>
      </c>
      <c r="F1428" s="1" t="s">
        <v>227</v>
      </c>
      <c r="G1428" s="9">
        <v>40609</v>
      </c>
      <c r="H1428" s="2" t="s">
        <v>236</v>
      </c>
      <c r="I1428" s="1">
        <v>2011</v>
      </c>
      <c r="J1428" s="1">
        <v>866259801</v>
      </c>
      <c r="K1428" s="1">
        <f>_xlfn.DAYS(clean_data[[#This Row],[Ship Date]],clean_data[[#This Row],[Order Date]])</f>
        <v>18</v>
      </c>
      <c r="L1428" s="9">
        <v>40627</v>
      </c>
      <c r="M1428" s="4">
        <v>4380</v>
      </c>
      <c r="N1428" s="13">
        <v>255.28</v>
      </c>
      <c r="O1428" s="13">
        <v>159.41999999999999</v>
      </c>
      <c r="P1428" s="13">
        <v>1118126.3999999999</v>
      </c>
      <c r="Q1428" s="13">
        <v>698259.6</v>
      </c>
      <c r="R1428" s="13">
        <v>419866.8</v>
      </c>
      <c r="S1428" s="54"/>
      <c r="T1428" s="54"/>
      <c r="Z1428" s="1"/>
      <c r="AA1428" s="1"/>
      <c r="XFB1428"/>
      <c r="XFC1428"/>
    </row>
    <row r="1429" spans="2:27 16382:16383" ht="21" customHeight="1">
      <c r="B1429" s="10" t="s">
        <v>26</v>
      </c>
      <c r="C1429" s="10" t="s">
        <v>27</v>
      </c>
      <c r="D1429" s="10" t="s">
        <v>36</v>
      </c>
      <c r="E1429" s="10" t="s">
        <v>21</v>
      </c>
      <c r="F1429" s="10" t="s">
        <v>229</v>
      </c>
      <c r="G1429" s="11">
        <v>40885</v>
      </c>
      <c r="H1429" s="12" t="s">
        <v>228</v>
      </c>
      <c r="I1429" s="10">
        <v>2011</v>
      </c>
      <c r="J1429" s="10">
        <v>761594855</v>
      </c>
      <c r="K1429" s="10">
        <f>_xlfn.DAYS(clean_data[[#This Row],[Ship Date]],clean_data[[#This Row],[Order Date]])</f>
        <v>34</v>
      </c>
      <c r="L1429" s="11">
        <v>40919</v>
      </c>
      <c r="M1429" s="14">
        <v>1697</v>
      </c>
      <c r="N1429" s="15">
        <v>109.28</v>
      </c>
      <c r="O1429" s="15">
        <v>35.840000000000003</v>
      </c>
      <c r="P1429" s="15">
        <v>185448.16</v>
      </c>
      <c r="Q1429" s="15">
        <v>60820.480000000003</v>
      </c>
      <c r="R1429" s="15">
        <v>124627.68</v>
      </c>
      <c r="S1429" s="54"/>
      <c r="T1429" s="54"/>
      <c r="Z1429" s="1"/>
      <c r="AA1429" s="1"/>
      <c r="XFB1429"/>
      <c r="XFC1429"/>
    </row>
    <row r="1430" spans="2:27 16382:16383" ht="21" customHeight="1">
      <c r="B1430" s="1" t="s">
        <v>23</v>
      </c>
      <c r="C1430" s="1" t="s">
        <v>63</v>
      </c>
      <c r="D1430" s="1" t="s">
        <v>45</v>
      </c>
      <c r="E1430" s="1" t="s">
        <v>21</v>
      </c>
      <c r="F1430" s="1" t="s">
        <v>227</v>
      </c>
      <c r="G1430" s="9">
        <v>41229</v>
      </c>
      <c r="H1430" s="2" t="s">
        <v>234</v>
      </c>
      <c r="I1430" s="1">
        <v>2012</v>
      </c>
      <c r="J1430" s="1">
        <v>378714883</v>
      </c>
      <c r="K1430" s="1">
        <f>_xlfn.DAYS(clean_data[[#This Row],[Ship Date]],clean_data[[#This Row],[Order Date]])</f>
        <v>30</v>
      </c>
      <c r="L1430" s="9">
        <v>41259</v>
      </c>
      <c r="M1430" s="4">
        <v>9005</v>
      </c>
      <c r="N1430" s="13">
        <v>437.2</v>
      </c>
      <c r="O1430" s="13">
        <v>263.33</v>
      </c>
      <c r="P1430" s="13">
        <v>3936986</v>
      </c>
      <c r="Q1430" s="13">
        <v>2371286.65</v>
      </c>
      <c r="R1430" s="13">
        <v>1565699.35</v>
      </c>
      <c r="S1430" s="54"/>
      <c r="T1430" s="54"/>
      <c r="Z1430" s="1"/>
      <c r="AA1430" s="1"/>
      <c r="XFB1430"/>
      <c r="XFC1430"/>
    </row>
    <row r="1431" spans="2:27 16382:16383" ht="21" customHeight="1">
      <c r="B1431" s="10" t="s">
        <v>31</v>
      </c>
      <c r="C1431" s="10" t="s">
        <v>99</v>
      </c>
      <c r="D1431" s="10" t="s">
        <v>33</v>
      </c>
      <c r="E1431" s="10" t="s">
        <v>17</v>
      </c>
      <c r="F1431" s="10" t="s">
        <v>235</v>
      </c>
      <c r="G1431" s="11">
        <v>41875</v>
      </c>
      <c r="H1431" s="12" t="s">
        <v>238</v>
      </c>
      <c r="I1431" s="10">
        <v>2014</v>
      </c>
      <c r="J1431" s="10">
        <v>839543712</v>
      </c>
      <c r="K1431" s="10">
        <f>_xlfn.DAYS(clean_data[[#This Row],[Ship Date]],clean_data[[#This Row],[Order Date]])</f>
        <v>47</v>
      </c>
      <c r="L1431" s="11">
        <v>41922</v>
      </c>
      <c r="M1431" s="14">
        <v>8496</v>
      </c>
      <c r="N1431" s="15">
        <v>81.73</v>
      </c>
      <c r="O1431" s="15">
        <v>56.67</v>
      </c>
      <c r="P1431" s="15">
        <v>694378.08</v>
      </c>
      <c r="Q1431" s="15">
        <v>481468.32</v>
      </c>
      <c r="R1431" s="15">
        <v>212909.76</v>
      </c>
      <c r="S1431" s="54"/>
      <c r="T1431" s="54"/>
      <c r="Z1431" s="1"/>
      <c r="AA1431" s="1"/>
      <c r="XFB1431"/>
      <c r="XFC1431"/>
    </row>
    <row r="1432" spans="2:27 16382:16383" ht="21" customHeight="1">
      <c r="B1432" s="1" t="s">
        <v>26</v>
      </c>
      <c r="C1432" s="1" t="s">
        <v>27</v>
      </c>
      <c r="D1432" s="1" t="s">
        <v>25</v>
      </c>
      <c r="E1432" s="1" t="s">
        <v>17</v>
      </c>
      <c r="F1432" s="1" t="s">
        <v>227</v>
      </c>
      <c r="G1432" s="9">
        <v>40681</v>
      </c>
      <c r="H1432" s="2" t="s">
        <v>233</v>
      </c>
      <c r="I1432" s="1">
        <v>2011</v>
      </c>
      <c r="J1432" s="1">
        <v>186317670</v>
      </c>
      <c r="K1432" s="1">
        <f>_xlfn.DAYS(clean_data[[#This Row],[Ship Date]],clean_data[[#This Row],[Order Date]])</f>
        <v>34</v>
      </c>
      <c r="L1432" s="9">
        <v>40715</v>
      </c>
      <c r="M1432" s="4">
        <v>4394</v>
      </c>
      <c r="N1432" s="13">
        <v>47.45</v>
      </c>
      <c r="O1432" s="13">
        <v>31.79</v>
      </c>
      <c r="P1432" s="13">
        <v>208495.3</v>
      </c>
      <c r="Q1432" s="13">
        <v>139685.26</v>
      </c>
      <c r="R1432" s="13">
        <v>68810.039999999994</v>
      </c>
      <c r="S1432" s="54"/>
      <c r="T1432" s="54"/>
      <c r="Z1432" s="1"/>
      <c r="AA1432" s="1"/>
      <c r="XFB1432"/>
      <c r="XFC1432"/>
    </row>
    <row r="1433" spans="2:27 16382:16383" ht="21" customHeight="1">
      <c r="B1433" s="10" t="s">
        <v>23</v>
      </c>
      <c r="C1433" s="10" t="s">
        <v>168</v>
      </c>
      <c r="D1433" s="10" t="s">
        <v>33</v>
      </c>
      <c r="E1433" s="10" t="s">
        <v>21</v>
      </c>
      <c r="F1433" s="10" t="s">
        <v>229</v>
      </c>
      <c r="G1433" s="11">
        <v>42807</v>
      </c>
      <c r="H1433" s="12" t="s">
        <v>236</v>
      </c>
      <c r="I1433" s="10">
        <v>2017</v>
      </c>
      <c r="J1433" s="10">
        <v>131585586</v>
      </c>
      <c r="K1433" s="10">
        <f>_xlfn.DAYS(clean_data[[#This Row],[Ship Date]],clean_data[[#This Row],[Order Date]])</f>
        <v>31</v>
      </c>
      <c r="L1433" s="11">
        <v>42838</v>
      </c>
      <c r="M1433" s="14">
        <v>7954</v>
      </c>
      <c r="N1433" s="15">
        <v>81.73</v>
      </c>
      <c r="O1433" s="15">
        <v>56.67</v>
      </c>
      <c r="P1433" s="15">
        <v>650080.42000000004</v>
      </c>
      <c r="Q1433" s="15">
        <v>450753.18</v>
      </c>
      <c r="R1433" s="15">
        <v>199327.24</v>
      </c>
      <c r="S1433" s="54"/>
      <c r="T1433" s="54"/>
      <c r="Z1433" s="1"/>
      <c r="AA1433" s="1"/>
      <c r="XFB1433"/>
      <c r="XFC1433"/>
    </row>
    <row r="1434" spans="2:27 16382:16383" ht="21" customHeight="1">
      <c r="B1434" s="1" t="s">
        <v>31</v>
      </c>
      <c r="C1434" s="1" t="s">
        <v>96</v>
      </c>
      <c r="D1434" s="1" t="s">
        <v>59</v>
      </c>
      <c r="E1434" s="1" t="s">
        <v>21</v>
      </c>
      <c r="F1434" s="1" t="s">
        <v>229</v>
      </c>
      <c r="G1434" s="9">
        <v>42738</v>
      </c>
      <c r="H1434" s="2" t="s">
        <v>240</v>
      </c>
      <c r="I1434" s="1">
        <v>2017</v>
      </c>
      <c r="J1434" s="1">
        <v>208208787</v>
      </c>
      <c r="K1434" s="1">
        <f>_xlfn.DAYS(clean_data[[#This Row],[Ship Date]],clean_data[[#This Row],[Order Date]])</f>
        <v>42</v>
      </c>
      <c r="L1434" s="9">
        <v>42780</v>
      </c>
      <c r="M1434" s="4">
        <v>2462</v>
      </c>
      <c r="N1434" s="13">
        <v>9.33</v>
      </c>
      <c r="O1434" s="13">
        <v>6.92</v>
      </c>
      <c r="P1434" s="13">
        <v>22970.46</v>
      </c>
      <c r="Q1434" s="13">
        <v>17037.04</v>
      </c>
      <c r="R1434" s="13">
        <v>5933.42</v>
      </c>
      <c r="S1434" s="54"/>
      <c r="T1434" s="54"/>
      <c r="Z1434" s="1"/>
      <c r="AA1434" s="1"/>
      <c r="XFB1434"/>
      <c r="XFC1434"/>
    </row>
    <row r="1435" spans="2:27 16382:16383" ht="21" customHeight="1">
      <c r="B1435" s="10" t="s">
        <v>26</v>
      </c>
      <c r="C1435" s="10" t="s">
        <v>151</v>
      </c>
      <c r="D1435" s="10" t="s">
        <v>16</v>
      </c>
      <c r="E1435" s="10" t="s">
        <v>21</v>
      </c>
      <c r="F1435" s="10" t="s">
        <v>227</v>
      </c>
      <c r="G1435" s="11">
        <v>42264</v>
      </c>
      <c r="H1435" s="12" t="s">
        <v>231</v>
      </c>
      <c r="I1435" s="10">
        <v>2015</v>
      </c>
      <c r="J1435" s="10">
        <v>919361102</v>
      </c>
      <c r="K1435" s="10">
        <f>_xlfn.DAYS(clean_data[[#This Row],[Ship Date]],clean_data[[#This Row],[Order Date]])</f>
        <v>6</v>
      </c>
      <c r="L1435" s="11">
        <v>42270</v>
      </c>
      <c r="M1435" s="14">
        <v>8235</v>
      </c>
      <c r="N1435" s="15">
        <v>255.28</v>
      </c>
      <c r="O1435" s="15">
        <v>159.41999999999999</v>
      </c>
      <c r="P1435" s="15">
        <v>2102230.7999999998</v>
      </c>
      <c r="Q1435" s="15">
        <v>1312823.7</v>
      </c>
      <c r="R1435" s="15">
        <v>789407.1</v>
      </c>
      <c r="S1435" s="54"/>
      <c r="T1435" s="54"/>
      <c r="Z1435" s="1"/>
      <c r="AA1435" s="1"/>
      <c r="XFB1435"/>
      <c r="XFC1435"/>
    </row>
    <row r="1436" spans="2:27 16382:16383" ht="21" customHeight="1">
      <c r="B1436" s="1" t="s">
        <v>23</v>
      </c>
      <c r="C1436" s="1" t="s">
        <v>179</v>
      </c>
      <c r="D1436" s="1" t="s">
        <v>33</v>
      </c>
      <c r="E1436" s="1" t="s">
        <v>17</v>
      </c>
      <c r="F1436" s="1" t="s">
        <v>232</v>
      </c>
      <c r="G1436" s="9">
        <v>40797</v>
      </c>
      <c r="H1436" s="2" t="s">
        <v>231</v>
      </c>
      <c r="I1436" s="1">
        <v>2011</v>
      </c>
      <c r="J1436" s="1">
        <v>588528859</v>
      </c>
      <c r="K1436" s="1">
        <f>_xlfn.DAYS(clean_data[[#This Row],[Ship Date]],clean_data[[#This Row],[Order Date]])</f>
        <v>31</v>
      </c>
      <c r="L1436" s="9">
        <v>40828</v>
      </c>
      <c r="M1436" s="4">
        <v>7623</v>
      </c>
      <c r="N1436" s="13">
        <v>81.73</v>
      </c>
      <c r="O1436" s="13">
        <v>56.67</v>
      </c>
      <c r="P1436" s="13">
        <v>623027.79</v>
      </c>
      <c r="Q1436" s="13">
        <v>431995.41</v>
      </c>
      <c r="R1436" s="13">
        <v>191032.38</v>
      </c>
      <c r="S1436" s="54"/>
      <c r="T1436" s="54"/>
      <c r="Z1436" s="1"/>
      <c r="AA1436" s="1"/>
      <c r="XFB1436"/>
      <c r="XFC1436"/>
    </row>
    <row r="1437" spans="2:27 16382:16383" ht="21" customHeight="1">
      <c r="B1437" s="10" t="s">
        <v>34</v>
      </c>
      <c r="C1437" s="10" t="s">
        <v>154</v>
      </c>
      <c r="D1437" s="10" t="s">
        <v>25</v>
      </c>
      <c r="E1437" s="10" t="s">
        <v>21</v>
      </c>
      <c r="F1437" s="10" t="s">
        <v>232</v>
      </c>
      <c r="G1437" s="11">
        <v>42288</v>
      </c>
      <c r="H1437" s="12" t="s">
        <v>237</v>
      </c>
      <c r="I1437" s="10">
        <v>2015</v>
      </c>
      <c r="J1437" s="10">
        <v>309510886</v>
      </c>
      <c r="K1437" s="10">
        <f>_xlfn.DAYS(clean_data[[#This Row],[Ship Date]],clean_data[[#This Row],[Order Date]])</f>
        <v>6</v>
      </c>
      <c r="L1437" s="11">
        <v>42294</v>
      </c>
      <c r="M1437" s="14">
        <v>4</v>
      </c>
      <c r="N1437" s="15">
        <v>47.45</v>
      </c>
      <c r="O1437" s="15">
        <v>31.79</v>
      </c>
      <c r="P1437" s="15">
        <v>189.8</v>
      </c>
      <c r="Q1437" s="15">
        <v>127.16</v>
      </c>
      <c r="R1437" s="15">
        <v>62.64</v>
      </c>
      <c r="S1437" s="54"/>
      <c r="T1437" s="54"/>
      <c r="Z1437" s="1"/>
      <c r="AA1437" s="1"/>
      <c r="XFB1437"/>
      <c r="XFC1437"/>
    </row>
    <row r="1438" spans="2:27 16382:16383" ht="21" customHeight="1">
      <c r="B1438" s="1" t="s">
        <v>23</v>
      </c>
      <c r="C1438" s="1" t="s">
        <v>178</v>
      </c>
      <c r="D1438" s="1" t="s">
        <v>50</v>
      </c>
      <c r="E1438" s="1" t="s">
        <v>17</v>
      </c>
      <c r="F1438" s="1" t="s">
        <v>232</v>
      </c>
      <c r="G1438" s="9">
        <v>42778</v>
      </c>
      <c r="H1438" s="2" t="s">
        <v>242</v>
      </c>
      <c r="I1438" s="1">
        <v>2017</v>
      </c>
      <c r="J1438" s="1">
        <v>796418511</v>
      </c>
      <c r="K1438" s="1">
        <f>_xlfn.DAYS(clean_data[[#This Row],[Ship Date]],clean_data[[#This Row],[Order Date]])</f>
        <v>39</v>
      </c>
      <c r="L1438" s="9">
        <v>42817</v>
      </c>
      <c r="M1438" s="4">
        <v>6791</v>
      </c>
      <c r="N1438" s="13">
        <v>421.89</v>
      </c>
      <c r="O1438" s="13">
        <v>364.69</v>
      </c>
      <c r="P1438" s="13">
        <v>2865054.99</v>
      </c>
      <c r="Q1438" s="13">
        <v>2476609.79</v>
      </c>
      <c r="R1438" s="13">
        <v>388445.2</v>
      </c>
      <c r="S1438" s="54"/>
      <c r="T1438" s="54"/>
      <c r="Z1438" s="1"/>
      <c r="AA1438" s="1"/>
      <c r="XFB1438"/>
      <c r="XFC1438"/>
    </row>
    <row r="1439" spans="2:27 16382:16383" ht="21" customHeight="1">
      <c r="B1439" s="10" t="s">
        <v>34</v>
      </c>
      <c r="C1439" s="10" t="s">
        <v>68</v>
      </c>
      <c r="D1439" s="10" t="s">
        <v>45</v>
      </c>
      <c r="E1439" s="10" t="s">
        <v>21</v>
      </c>
      <c r="F1439" s="10" t="s">
        <v>232</v>
      </c>
      <c r="G1439" s="11">
        <v>42847</v>
      </c>
      <c r="H1439" s="12" t="s">
        <v>239</v>
      </c>
      <c r="I1439" s="10">
        <v>2017</v>
      </c>
      <c r="J1439" s="10">
        <v>133675563</v>
      </c>
      <c r="K1439" s="10">
        <f>_xlfn.DAYS(clean_data[[#This Row],[Ship Date]],clean_data[[#This Row],[Order Date]])</f>
        <v>24</v>
      </c>
      <c r="L1439" s="11">
        <v>42871</v>
      </c>
      <c r="M1439" s="14">
        <v>6424</v>
      </c>
      <c r="N1439" s="15">
        <v>437.2</v>
      </c>
      <c r="O1439" s="15">
        <v>263.33</v>
      </c>
      <c r="P1439" s="15">
        <v>2808572.8</v>
      </c>
      <c r="Q1439" s="15">
        <v>1691631.92</v>
      </c>
      <c r="R1439" s="15">
        <v>1116940.8799999999</v>
      </c>
      <c r="S1439" s="54"/>
      <c r="T1439" s="54"/>
      <c r="Z1439" s="1"/>
      <c r="AA1439" s="1"/>
      <c r="XFB1439"/>
      <c r="XFC1439"/>
    </row>
    <row r="1440" spans="2:27 16382:16383" ht="21" customHeight="1">
      <c r="B1440" s="1" t="s">
        <v>23</v>
      </c>
      <c r="C1440" s="1" t="s">
        <v>147</v>
      </c>
      <c r="D1440" s="1" t="s">
        <v>45</v>
      </c>
      <c r="E1440" s="1" t="s">
        <v>17</v>
      </c>
      <c r="F1440" s="1" t="s">
        <v>227</v>
      </c>
      <c r="G1440" s="9">
        <v>40697</v>
      </c>
      <c r="H1440" s="2" t="s">
        <v>241</v>
      </c>
      <c r="I1440" s="1">
        <v>2011</v>
      </c>
      <c r="J1440" s="1">
        <v>526018369</v>
      </c>
      <c r="K1440" s="1">
        <f>_xlfn.DAYS(clean_data[[#This Row],[Ship Date]],clean_data[[#This Row],[Order Date]])</f>
        <v>18</v>
      </c>
      <c r="L1440" s="9">
        <v>40715</v>
      </c>
      <c r="M1440" s="4">
        <v>9379</v>
      </c>
      <c r="N1440" s="13">
        <v>437.2</v>
      </c>
      <c r="O1440" s="13">
        <v>263.33</v>
      </c>
      <c r="P1440" s="13">
        <v>4100498.8</v>
      </c>
      <c r="Q1440" s="13">
        <v>2469772.0699999998</v>
      </c>
      <c r="R1440" s="13">
        <v>1630726.73</v>
      </c>
      <c r="S1440" s="54"/>
      <c r="T1440" s="54"/>
      <c r="Z1440" s="1"/>
      <c r="AA1440" s="1"/>
      <c r="XFB1440"/>
      <c r="XFC1440"/>
    </row>
    <row r="1441" spans="2:27 16382:16383" ht="21" customHeight="1">
      <c r="B1441" s="10" t="s">
        <v>31</v>
      </c>
      <c r="C1441" s="10" t="s">
        <v>145</v>
      </c>
      <c r="D1441" s="10" t="s">
        <v>45</v>
      </c>
      <c r="E1441" s="10" t="s">
        <v>17</v>
      </c>
      <c r="F1441" s="10" t="s">
        <v>232</v>
      </c>
      <c r="G1441" s="11">
        <v>41834</v>
      </c>
      <c r="H1441" s="12" t="s">
        <v>230</v>
      </c>
      <c r="I1441" s="10">
        <v>2014</v>
      </c>
      <c r="J1441" s="10">
        <v>648495757</v>
      </c>
      <c r="K1441" s="10">
        <f>_xlfn.DAYS(clean_data[[#This Row],[Ship Date]],clean_data[[#This Row],[Order Date]])</f>
        <v>17</v>
      </c>
      <c r="L1441" s="11">
        <v>41851</v>
      </c>
      <c r="M1441" s="14">
        <v>3160</v>
      </c>
      <c r="N1441" s="15">
        <v>437.2</v>
      </c>
      <c r="O1441" s="15">
        <v>263.33</v>
      </c>
      <c r="P1441" s="15">
        <v>1381552</v>
      </c>
      <c r="Q1441" s="15">
        <v>832122.8</v>
      </c>
      <c r="R1441" s="15">
        <v>549429.19999999995</v>
      </c>
      <c r="S1441" s="54"/>
      <c r="T1441" s="54"/>
      <c r="Z1441" s="1"/>
      <c r="AA1441" s="1"/>
      <c r="XFB1441"/>
      <c r="XFC1441"/>
    </row>
    <row r="1442" spans="2:27 16382:16383" ht="21" customHeight="1">
      <c r="B1442" s="1" t="s">
        <v>14</v>
      </c>
      <c r="C1442" s="1" t="s">
        <v>88</v>
      </c>
      <c r="D1442" s="1" t="s">
        <v>71</v>
      </c>
      <c r="E1442" s="1" t="s">
        <v>21</v>
      </c>
      <c r="F1442" s="1" t="s">
        <v>235</v>
      </c>
      <c r="G1442" s="9">
        <v>41090</v>
      </c>
      <c r="H1442" s="2" t="s">
        <v>241</v>
      </c>
      <c r="I1442" s="1">
        <v>2012</v>
      </c>
      <c r="J1442" s="1">
        <v>596469056</v>
      </c>
      <c r="K1442" s="1">
        <f>_xlfn.DAYS(clean_data[[#This Row],[Ship Date]],clean_data[[#This Row],[Order Date]])</f>
        <v>30</v>
      </c>
      <c r="L1442" s="9">
        <v>41120</v>
      </c>
      <c r="M1442" s="4">
        <v>7303</v>
      </c>
      <c r="N1442" s="13">
        <v>154.06</v>
      </c>
      <c r="O1442" s="13">
        <v>90.93</v>
      </c>
      <c r="P1442" s="13">
        <v>1125100.18</v>
      </c>
      <c r="Q1442" s="13">
        <v>664061.79</v>
      </c>
      <c r="R1442" s="13">
        <v>461038.39</v>
      </c>
      <c r="S1442" s="54"/>
      <c r="T1442" s="54"/>
      <c r="Z1442" s="1"/>
      <c r="AA1442" s="1"/>
      <c r="XFB1442"/>
      <c r="XFC1442"/>
    </row>
    <row r="1443" spans="2:27 16382:16383" ht="21" customHeight="1">
      <c r="B1443" s="10" t="s">
        <v>31</v>
      </c>
      <c r="C1443" s="10" t="s">
        <v>133</v>
      </c>
      <c r="D1443" s="10" t="s">
        <v>59</v>
      </c>
      <c r="E1443" s="10" t="s">
        <v>17</v>
      </c>
      <c r="F1443" s="10" t="s">
        <v>235</v>
      </c>
      <c r="G1443" s="11">
        <v>40600</v>
      </c>
      <c r="H1443" s="12" t="s">
        <v>242</v>
      </c>
      <c r="I1443" s="10">
        <v>2011</v>
      </c>
      <c r="J1443" s="10">
        <v>535612094</v>
      </c>
      <c r="K1443" s="10">
        <f>_xlfn.DAYS(clean_data[[#This Row],[Ship Date]],clean_data[[#This Row],[Order Date]])</f>
        <v>5</v>
      </c>
      <c r="L1443" s="11">
        <v>40605</v>
      </c>
      <c r="M1443" s="14">
        <v>8376</v>
      </c>
      <c r="N1443" s="15">
        <v>9.33</v>
      </c>
      <c r="O1443" s="15">
        <v>6.92</v>
      </c>
      <c r="P1443" s="15">
        <v>78148.08</v>
      </c>
      <c r="Q1443" s="15">
        <v>57961.919999999998</v>
      </c>
      <c r="R1443" s="15">
        <v>20186.16</v>
      </c>
      <c r="S1443" s="54"/>
      <c r="T1443" s="54"/>
      <c r="Z1443" s="1"/>
      <c r="AA1443" s="1"/>
      <c r="XFB1443"/>
      <c r="XFC1443"/>
    </row>
    <row r="1444" spans="2:27 16382:16383" ht="21" customHeight="1">
      <c r="B1444" s="1" t="s">
        <v>53</v>
      </c>
      <c r="C1444" s="1" t="s">
        <v>54</v>
      </c>
      <c r="D1444" s="1" t="s">
        <v>20</v>
      </c>
      <c r="E1444" s="1" t="s">
        <v>21</v>
      </c>
      <c r="F1444" s="1" t="s">
        <v>232</v>
      </c>
      <c r="G1444" s="9">
        <v>42888</v>
      </c>
      <c r="H1444" s="2" t="s">
        <v>241</v>
      </c>
      <c r="I1444" s="1">
        <v>2017</v>
      </c>
      <c r="J1444" s="1">
        <v>251911199</v>
      </c>
      <c r="K1444" s="1">
        <f>_xlfn.DAYS(clean_data[[#This Row],[Ship Date]],clean_data[[#This Row],[Order Date]])</f>
        <v>2</v>
      </c>
      <c r="L1444" s="9">
        <v>42890</v>
      </c>
      <c r="M1444" s="4">
        <v>4977</v>
      </c>
      <c r="N1444" s="13">
        <v>152.58000000000001</v>
      </c>
      <c r="O1444" s="13">
        <v>97.44</v>
      </c>
      <c r="P1444" s="13">
        <v>759390.66</v>
      </c>
      <c r="Q1444" s="13">
        <v>484958.88</v>
      </c>
      <c r="R1444" s="13">
        <v>274431.78000000003</v>
      </c>
      <c r="S1444" s="54"/>
      <c r="T1444" s="54"/>
      <c r="Z1444" s="1"/>
      <c r="AA1444" s="1"/>
      <c r="XFB1444"/>
      <c r="XFC1444"/>
    </row>
    <row r="1445" spans="2:27 16382:16383" ht="21" customHeight="1">
      <c r="B1445" s="10" t="s">
        <v>14</v>
      </c>
      <c r="C1445" s="10" t="s">
        <v>220</v>
      </c>
      <c r="D1445" s="10" t="s">
        <v>43</v>
      </c>
      <c r="E1445" s="10" t="s">
        <v>21</v>
      </c>
      <c r="F1445" s="10" t="s">
        <v>232</v>
      </c>
      <c r="G1445" s="11">
        <v>41187</v>
      </c>
      <c r="H1445" s="12" t="s">
        <v>237</v>
      </c>
      <c r="I1445" s="10">
        <v>2012</v>
      </c>
      <c r="J1445" s="10">
        <v>501665198</v>
      </c>
      <c r="K1445" s="10">
        <f>_xlfn.DAYS(clean_data[[#This Row],[Ship Date]],clean_data[[#This Row],[Order Date]])</f>
        <v>21</v>
      </c>
      <c r="L1445" s="11">
        <v>41208</v>
      </c>
      <c r="M1445" s="14">
        <v>2735</v>
      </c>
      <c r="N1445" s="15">
        <v>651.21</v>
      </c>
      <c r="O1445" s="15">
        <v>524.96</v>
      </c>
      <c r="P1445" s="15">
        <v>1781059.35</v>
      </c>
      <c r="Q1445" s="15">
        <v>1435765.6</v>
      </c>
      <c r="R1445" s="15">
        <v>345293.75</v>
      </c>
      <c r="S1445" s="54"/>
      <c r="T1445" s="54"/>
      <c r="Z1445" s="1"/>
      <c r="AA1445" s="1"/>
      <c r="XFB1445"/>
      <c r="XFC1445"/>
    </row>
    <row r="1446" spans="2:27 16382:16383" ht="21" customHeight="1">
      <c r="B1446" s="1" t="s">
        <v>26</v>
      </c>
      <c r="C1446" s="1" t="s">
        <v>46</v>
      </c>
      <c r="D1446" s="1" t="s">
        <v>25</v>
      </c>
      <c r="E1446" s="1" t="s">
        <v>21</v>
      </c>
      <c r="F1446" s="1" t="s">
        <v>232</v>
      </c>
      <c r="G1446" s="9">
        <v>40181</v>
      </c>
      <c r="H1446" s="2" t="s">
        <v>240</v>
      </c>
      <c r="I1446" s="1">
        <v>2010</v>
      </c>
      <c r="J1446" s="1">
        <v>761485421</v>
      </c>
      <c r="K1446" s="1">
        <f>_xlfn.DAYS(clean_data[[#This Row],[Ship Date]],clean_data[[#This Row],[Order Date]])</f>
        <v>23</v>
      </c>
      <c r="L1446" s="9">
        <v>40204</v>
      </c>
      <c r="M1446" s="4">
        <v>9313</v>
      </c>
      <c r="N1446" s="13">
        <v>47.45</v>
      </c>
      <c r="O1446" s="13">
        <v>31.79</v>
      </c>
      <c r="P1446" s="13">
        <v>441901.85</v>
      </c>
      <c r="Q1446" s="13">
        <v>296060.27</v>
      </c>
      <c r="R1446" s="13">
        <v>145841.57999999999</v>
      </c>
      <c r="S1446" s="54"/>
      <c r="T1446" s="54"/>
      <c r="Z1446" s="1"/>
      <c r="AA1446" s="1"/>
      <c r="XFB1446"/>
      <c r="XFC1446"/>
    </row>
    <row r="1447" spans="2:27 16382:16383" ht="21" customHeight="1">
      <c r="B1447" s="10" t="s">
        <v>31</v>
      </c>
      <c r="C1447" s="10" t="s">
        <v>67</v>
      </c>
      <c r="D1447" s="10" t="s">
        <v>50</v>
      </c>
      <c r="E1447" s="10" t="s">
        <v>21</v>
      </c>
      <c r="F1447" s="10" t="s">
        <v>232</v>
      </c>
      <c r="G1447" s="11">
        <v>40796</v>
      </c>
      <c r="H1447" s="12" t="s">
        <v>231</v>
      </c>
      <c r="I1447" s="10">
        <v>2011</v>
      </c>
      <c r="J1447" s="10">
        <v>578295695</v>
      </c>
      <c r="K1447" s="10">
        <f>_xlfn.DAYS(clean_data[[#This Row],[Ship Date]],clean_data[[#This Row],[Order Date]])</f>
        <v>9</v>
      </c>
      <c r="L1447" s="11">
        <v>40805</v>
      </c>
      <c r="M1447" s="14">
        <v>9402</v>
      </c>
      <c r="N1447" s="15">
        <v>421.89</v>
      </c>
      <c r="O1447" s="15">
        <v>364.69</v>
      </c>
      <c r="P1447" s="15">
        <v>3966609.78</v>
      </c>
      <c r="Q1447" s="15">
        <v>3428815.38</v>
      </c>
      <c r="R1447" s="15">
        <v>537794.4</v>
      </c>
      <c r="S1447" s="54"/>
      <c r="T1447" s="54"/>
      <c r="Z1447" s="1"/>
      <c r="AA1447" s="1"/>
      <c r="XFB1447"/>
      <c r="XFC1447"/>
    </row>
    <row r="1448" spans="2:27 16382:16383" ht="21" customHeight="1">
      <c r="B1448" s="1" t="s">
        <v>31</v>
      </c>
      <c r="C1448" s="1" t="s">
        <v>149</v>
      </c>
      <c r="D1448" s="1" t="s">
        <v>20</v>
      </c>
      <c r="E1448" s="1" t="s">
        <v>21</v>
      </c>
      <c r="F1448" s="1" t="s">
        <v>227</v>
      </c>
      <c r="G1448" s="9">
        <v>41580</v>
      </c>
      <c r="H1448" s="2" t="s">
        <v>234</v>
      </c>
      <c r="I1448" s="1">
        <v>2013</v>
      </c>
      <c r="J1448" s="1">
        <v>919332349</v>
      </c>
      <c r="K1448" s="1">
        <f>_xlfn.DAYS(clean_data[[#This Row],[Ship Date]],clean_data[[#This Row],[Order Date]])</f>
        <v>43</v>
      </c>
      <c r="L1448" s="9">
        <v>41623</v>
      </c>
      <c r="M1448" s="4">
        <v>9726</v>
      </c>
      <c r="N1448" s="13">
        <v>152.58000000000001</v>
      </c>
      <c r="O1448" s="13">
        <v>97.44</v>
      </c>
      <c r="P1448" s="13">
        <v>1483993.08</v>
      </c>
      <c r="Q1448" s="13">
        <v>947701.44</v>
      </c>
      <c r="R1448" s="13">
        <v>536291.64</v>
      </c>
      <c r="S1448" s="54"/>
      <c r="T1448" s="54"/>
      <c r="Z1448" s="1"/>
      <c r="AA1448" s="1"/>
      <c r="XFB1448"/>
      <c r="XFC1448"/>
    </row>
    <row r="1449" spans="2:27 16382:16383" ht="21" customHeight="1">
      <c r="B1449" s="10" t="s">
        <v>23</v>
      </c>
      <c r="C1449" s="10" t="s">
        <v>63</v>
      </c>
      <c r="D1449" s="10" t="s">
        <v>25</v>
      </c>
      <c r="E1449" s="10" t="s">
        <v>21</v>
      </c>
      <c r="F1449" s="10" t="s">
        <v>229</v>
      </c>
      <c r="G1449" s="11">
        <v>42852</v>
      </c>
      <c r="H1449" s="12" t="s">
        <v>239</v>
      </c>
      <c r="I1449" s="10">
        <v>2017</v>
      </c>
      <c r="J1449" s="10">
        <v>122144210</v>
      </c>
      <c r="K1449" s="10">
        <f>_xlfn.DAYS(clean_data[[#This Row],[Ship Date]],clean_data[[#This Row],[Order Date]])</f>
        <v>27</v>
      </c>
      <c r="L1449" s="11">
        <v>42879</v>
      </c>
      <c r="M1449" s="14">
        <v>4041</v>
      </c>
      <c r="N1449" s="15">
        <v>47.45</v>
      </c>
      <c r="O1449" s="15">
        <v>31.79</v>
      </c>
      <c r="P1449" s="15">
        <v>191745.45</v>
      </c>
      <c r="Q1449" s="15">
        <v>128463.39</v>
      </c>
      <c r="R1449" s="15">
        <v>63282.06</v>
      </c>
      <c r="S1449" s="54"/>
      <c r="T1449" s="54"/>
      <c r="Z1449" s="1"/>
      <c r="AA1449" s="1"/>
      <c r="XFB1449"/>
      <c r="XFC1449"/>
    </row>
    <row r="1450" spans="2:27 16382:16383" ht="21" customHeight="1">
      <c r="B1450" s="1" t="s">
        <v>23</v>
      </c>
      <c r="C1450" s="1" t="s">
        <v>207</v>
      </c>
      <c r="D1450" s="1" t="s">
        <v>43</v>
      </c>
      <c r="E1450" s="1" t="s">
        <v>21</v>
      </c>
      <c r="F1450" s="1" t="s">
        <v>235</v>
      </c>
      <c r="G1450" s="9">
        <v>42557</v>
      </c>
      <c r="H1450" s="2" t="s">
        <v>230</v>
      </c>
      <c r="I1450" s="1">
        <v>2016</v>
      </c>
      <c r="J1450" s="1">
        <v>644592607</v>
      </c>
      <c r="K1450" s="1">
        <f>_xlfn.DAYS(clean_data[[#This Row],[Ship Date]],clean_data[[#This Row],[Order Date]])</f>
        <v>25</v>
      </c>
      <c r="L1450" s="9">
        <v>42582</v>
      </c>
      <c r="M1450" s="4">
        <v>8131</v>
      </c>
      <c r="N1450" s="13">
        <v>651.21</v>
      </c>
      <c r="O1450" s="13">
        <v>524.96</v>
      </c>
      <c r="P1450" s="13">
        <v>5294988.51</v>
      </c>
      <c r="Q1450" s="13">
        <v>4268449.76</v>
      </c>
      <c r="R1450" s="13">
        <v>1026538.75</v>
      </c>
      <c r="S1450" s="54"/>
      <c r="T1450" s="54"/>
      <c r="Z1450" s="1"/>
      <c r="AA1450" s="1"/>
      <c r="XFB1450"/>
      <c r="XFC1450"/>
    </row>
    <row r="1451" spans="2:27 16382:16383" ht="21" customHeight="1">
      <c r="B1451" s="10" t="s">
        <v>53</v>
      </c>
      <c r="C1451" s="10" t="s">
        <v>210</v>
      </c>
      <c r="D1451" s="10" t="s">
        <v>28</v>
      </c>
      <c r="E1451" s="10" t="s">
        <v>21</v>
      </c>
      <c r="F1451" s="10" t="s">
        <v>235</v>
      </c>
      <c r="G1451" s="11">
        <v>40409</v>
      </c>
      <c r="H1451" s="12" t="s">
        <v>238</v>
      </c>
      <c r="I1451" s="10">
        <v>2010</v>
      </c>
      <c r="J1451" s="10">
        <v>514851367</v>
      </c>
      <c r="K1451" s="10">
        <f>_xlfn.DAYS(clean_data[[#This Row],[Ship Date]],clean_data[[#This Row],[Order Date]])</f>
        <v>44</v>
      </c>
      <c r="L1451" s="11">
        <v>40453</v>
      </c>
      <c r="M1451" s="14">
        <v>4815</v>
      </c>
      <c r="N1451" s="15">
        <v>205.7</v>
      </c>
      <c r="O1451" s="15">
        <v>117.11</v>
      </c>
      <c r="P1451" s="15">
        <v>990445.5</v>
      </c>
      <c r="Q1451" s="15">
        <v>563884.65</v>
      </c>
      <c r="R1451" s="15">
        <v>426560.85</v>
      </c>
      <c r="S1451" s="54"/>
      <c r="T1451" s="54"/>
      <c r="Z1451" s="1"/>
      <c r="AA1451" s="1"/>
      <c r="XFB1451"/>
      <c r="XFC1451"/>
    </row>
    <row r="1452" spans="2:27 16382:16383" ht="21" customHeight="1">
      <c r="B1452" s="1" t="s">
        <v>40</v>
      </c>
      <c r="C1452" s="1" t="s">
        <v>201</v>
      </c>
      <c r="D1452" s="1" t="s">
        <v>71</v>
      </c>
      <c r="E1452" s="1" t="s">
        <v>21</v>
      </c>
      <c r="F1452" s="1" t="s">
        <v>229</v>
      </c>
      <c r="G1452" s="9">
        <v>42044</v>
      </c>
      <c r="H1452" s="2" t="s">
        <v>242</v>
      </c>
      <c r="I1452" s="1">
        <v>2015</v>
      </c>
      <c r="J1452" s="1">
        <v>981406819</v>
      </c>
      <c r="K1452" s="1">
        <f>_xlfn.DAYS(clean_data[[#This Row],[Ship Date]],clean_data[[#This Row],[Order Date]])</f>
        <v>47</v>
      </c>
      <c r="L1452" s="9">
        <v>42091</v>
      </c>
      <c r="M1452" s="4">
        <v>8942</v>
      </c>
      <c r="N1452" s="13">
        <v>154.06</v>
      </c>
      <c r="O1452" s="13">
        <v>90.93</v>
      </c>
      <c r="P1452" s="13">
        <v>1377604.52</v>
      </c>
      <c r="Q1452" s="13">
        <v>813096.06</v>
      </c>
      <c r="R1452" s="13">
        <v>564508.46</v>
      </c>
      <c r="S1452" s="54"/>
      <c r="T1452" s="54"/>
      <c r="Z1452" s="1"/>
      <c r="AA1452" s="1"/>
      <c r="XFB1452"/>
      <c r="XFC1452"/>
    </row>
    <row r="1453" spans="2:27 16382:16383" ht="21" customHeight="1">
      <c r="B1453" s="10" t="s">
        <v>31</v>
      </c>
      <c r="C1453" s="10" t="s">
        <v>149</v>
      </c>
      <c r="D1453" s="10" t="s">
        <v>25</v>
      </c>
      <c r="E1453" s="10" t="s">
        <v>21</v>
      </c>
      <c r="F1453" s="10" t="s">
        <v>227</v>
      </c>
      <c r="G1453" s="11">
        <v>41040</v>
      </c>
      <c r="H1453" s="12" t="s">
        <v>233</v>
      </c>
      <c r="I1453" s="10">
        <v>2012</v>
      </c>
      <c r="J1453" s="10">
        <v>663057792</v>
      </c>
      <c r="K1453" s="10">
        <f>_xlfn.DAYS(clean_data[[#This Row],[Ship Date]],clean_data[[#This Row],[Order Date]])</f>
        <v>42</v>
      </c>
      <c r="L1453" s="11">
        <v>41082</v>
      </c>
      <c r="M1453" s="14">
        <v>2390</v>
      </c>
      <c r="N1453" s="15">
        <v>47.45</v>
      </c>
      <c r="O1453" s="15">
        <v>31.79</v>
      </c>
      <c r="P1453" s="15">
        <v>113405.5</v>
      </c>
      <c r="Q1453" s="15">
        <v>75978.100000000006</v>
      </c>
      <c r="R1453" s="15">
        <v>37427.4</v>
      </c>
      <c r="S1453" s="54"/>
      <c r="T1453" s="54"/>
      <c r="Z1453" s="1"/>
      <c r="AA1453" s="1"/>
      <c r="XFB1453"/>
      <c r="XFC1453"/>
    </row>
    <row r="1454" spans="2:27 16382:16383" ht="21" customHeight="1">
      <c r="B1454" s="1" t="s">
        <v>14</v>
      </c>
      <c r="C1454" s="1" t="s">
        <v>48</v>
      </c>
      <c r="D1454" s="1" t="s">
        <v>28</v>
      </c>
      <c r="E1454" s="1" t="s">
        <v>17</v>
      </c>
      <c r="F1454" s="1" t="s">
        <v>229</v>
      </c>
      <c r="G1454" s="9">
        <v>42427</v>
      </c>
      <c r="H1454" s="2" t="s">
        <v>242</v>
      </c>
      <c r="I1454" s="1">
        <v>2016</v>
      </c>
      <c r="J1454" s="1">
        <v>498915612</v>
      </c>
      <c r="K1454" s="1">
        <f>_xlfn.DAYS(clean_data[[#This Row],[Ship Date]],clean_data[[#This Row],[Order Date]])</f>
        <v>46</v>
      </c>
      <c r="L1454" s="9">
        <v>42473</v>
      </c>
      <c r="M1454" s="4">
        <v>9072</v>
      </c>
      <c r="N1454" s="13">
        <v>205.7</v>
      </c>
      <c r="O1454" s="13">
        <v>117.11</v>
      </c>
      <c r="P1454" s="13">
        <v>1866110.4</v>
      </c>
      <c r="Q1454" s="13">
        <v>1062421.92</v>
      </c>
      <c r="R1454" s="13">
        <v>803688.48</v>
      </c>
      <c r="S1454" s="54"/>
      <c r="T1454" s="54"/>
      <c r="Z1454" s="1"/>
      <c r="AA1454" s="1"/>
      <c r="XFB1454"/>
      <c r="XFC1454"/>
    </row>
    <row r="1455" spans="2:27 16382:16383" ht="21" customHeight="1">
      <c r="B1455" s="10" t="s">
        <v>23</v>
      </c>
      <c r="C1455" s="10" t="s">
        <v>247</v>
      </c>
      <c r="D1455" s="10" t="s">
        <v>59</v>
      </c>
      <c r="E1455" s="10" t="s">
        <v>17</v>
      </c>
      <c r="F1455" s="10" t="s">
        <v>235</v>
      </c>
      <c r="G1455" s="11">
        <v>41946</v>
      </c>
      <c r="H1455" s="12" t="s">
        <v>234</v>
      </c>
      <c r="I1455" s="10">
        <v>2014</v>
      </c>
      <c r="J1455" s="10">
        <v>598404109</v>
      </c>
      <c r="K1455" s="10">
        <f>_xlfn.DAYS(clean_data[[#This Row],[Ship Date]],clean_data[[#This Row],[Order Date]])</f>
        <v>15</v>
      </c>
      <c r="L1455" s="11">
        <v>41961</v>
      </c>
      <c r="M1455" s="14">
        <v>9929</v>
      </c>
      <c r="N1455" s="15">
        <v>9.33</v>
      </c>
      <c r="O1455" s="15">
        <v>6.92</v>
      </c>
      <c r="P1455" s="15">
        <v>92637.57</v>
      </c>
      <c r="Q1455" s="15">
        <v>68708.679999999993</v>
      </c>
      <c r="R1455" s="15">
        <v>23928.89</v>
      </c>
      <c r="S1455" s="54"/>
      <c r="T1455" s="54"/>
      <c r="Z1455" s="1"/>
      <c r="AA1455" s="1"/>
      <c r="XFB1455"/>
      <c r="XFC1455"/>
    </row>
    <row r="1456" spans="2:27 16382:16383" ht="21" customHeight="1">
      <c r="B1456" s="1" t="s">
        <v>40</v>
      </c>
      <c r="C1456" s="1" t="s">
        <v>214</v>
      </c>
      <c r="D1456" s="1" t="s">
        <v>79</v>
      </c>
      <c r="E1456" s="1" t="s">
        <v>21</v>
      </c>
      <c r="F1456" s="1" t="s">
        <v>232</v>
      </c>
      <c r="G1456" s="9">
        <v>41255</v>
      </c>
      <c r="H1456" s="2" t="s">
        <v>228</v>
      </c>
      <c r="I1456" s="1">
        <v>2012</v>
      </c>
      <c r="J1456" s="1">
        <v>691259610</v>
      </c>
      <c r="K1456" s="1">
        <f>_xlfn.DAYS(clean_data[[#This Row],[Ship Date]],clean_data[[#This Row],[Order Date]])</f>
        <v>22</v>
      </c>
      <c r="L1456" s="9">
        <v>41277</v>
      </c>
      <c r="M1456" s="4">
        <v>7935</v>
      </c>
      <c r="N1456" s="13">
        <v>668.27</v>
      </c>
      <c r="O1456" s="13">
        <v>502.54</v>
      </c>
      <c r="P1456" s="13">
        <v>5302722.45</v>
      </c>
      <c r="Q1456" s="13">
        <v>3987654.9</v>
      </c>
      <c r="R1456" s="13">
        <v>1315067.55</v>
      </c>
      <c r="S1456" s="54"/>
      <c r="T1456" s="54"/>
      <c r="Z1456" s="1"/>
      <c r="AA1456" s="1"/>
      <c r="XFB1456"/>
      <c r="XFC1456"/>
    </row>
    <row r="1457" spans="2:27 16382:16383" ht="21" customHeight="1">
      <c r="B1457" s="10" t="s">
        <v>23</v>
      </c>
      <c r="C1457" s="10" t="s">
        <v>24</v>
      </c>
      <c r="D1457" s="10" t="s">
        <v>33</v>
      </c>
      <c r="E1457" s="10" t="s">
        <v>17</v>
      </c>
      <c r="F1457" s="10" t="s">
        <v>229</v>
      </c>
      <c r="G1457" s="11">
        <v>41021</v>
      </c>
      <c r="H1457" s="12" t="s">
        <v>239</v>
      </c>
      <c r="I1457" s="10">
        <v>2012</v>
      </c>
      <c r="J1457" s="10">
        <v>577530944</v>
      </c>
      <c r="K1457" s="10">
        <f>_xlfn.DAYS(clean_data[[#This Row],[Ship Date]],clean_data[[#This Row],[Order Date]])</f>
        <v>23</v>
      </c>
      <c r="L1457" s="11">
        <v>41044</v>
      </c>
      <c r="M1457" s="14">
        <v>3095</v>
      </c>
      <c r="N1457" s="15">
        <v>81.73</v>
      </c>
      <c r="O1457" s="15">
        <v>56.67</v>
      </c>
      <c r="P1457" s="15">
        <v>252954.35</v>
      </c>
      <c r="Q1457" s="15">
        <v>175393.65</v>
      </c>
      <c r="R1457" s="15">
        <v>77560.7</v>
      </c>
      <c r="S1457" s="54"/>
      <c r="T1457" s="54"/>
      <c r="Z1457" s="1"/>
      <c r="AA1457" s="1"/>
      <c r="XFB1457"/>
      <c r="XFC1457"/>
    </row>
    <row r="1458" spans="2:27 16382:16383" ht="21" customHeight="1">
      <c r="B1458" s="1" t="s">
        <v>53</v>
      </c>
      <c r="C1458" s="1" t="s">
        <v>142</v>
      </c>
      <c r="D1458" s="1" t="s">
        <v>28</v>
      </c>
      <c r="E1458" s="1" t="s">
        <v>21</v>
      </c>
      <c r="F1458" s="1" t="s">
        <v>227</v>
      </c>
      <c r="G1458" s="9">
        <v>42298</v>
      </c>
      <c r="H1458" s="2" t="s">
        <v>237</v>
      </c>
      <c r="I1458" s="1">
        <v>2015</v>
      </c>
      <c r="J1458" s="1">
        <v>577579438</v>
      </c>
      <c r="K1458" s="1">
        <f>_xlfn.DAYS(clean_data[[#This Row],[Ship Date]],clean_data[[#This Row],[Order Date]])</f>
        <v>40</v>
      </c>
      <c r="L1458" s="9">
        <v>42338</v>
      </c>
      <c r="M1458" s="4">
        <v>7446</v>
      </c>
      <c r="N1458" s="13">
        <v>205.7</v>
      </c>
      <c r="O1458" s="13">
        <v>117.11</v>
      </c>
      <c r="P1458" s="13">
        <v>1531642.2</v>
      </c>
      <c r="Q1458" s="13">
        <v>872001.06</v>
      </c>
      <c r="R1458" s="13">
        <v>659641.14</v>
      </c>
      <c r="S1458" s="54"/>
      <c r="T1458" s="54"/>
      <c r="Z1458" s="1"/>
      <c r="AA1458" s="1"/>
      <c r="XFB1458"/>
      <c r="XFC1458"/>
    </row>
    <row r="1459" spans="2:27 16382:16383" ht="21" customHeight="1">
      <c r="B1459" s="10" t="s">
        <v>23</v>
      </c>
      <c r="C1459" s="10" t="s">
        <v>80</v>
      </c>
      <c r="D1459" s="10" t="s">
        <v>59</v>
      </c>
      <c r="E1459" s="10" t="s">
        <v>21</v>
      </c>
      <c r="F1459" s="10" t="s">
        <v>235</v>
      </c>
      <c r="G1459" s="11">
        <v>42381</v>
      </c>
      <c r="H1459" s="12" t="s">
        <v>240</v>
      </c>
      <c r="I1459" s="10">
        <v>2016</v>
      </c>
      <c r="J1459" s="10">
        <v>182078921</v>
      </c>
      <c r="K1459" s="10">
        <f>_xlfn.DAYS(clean_data[[#This Row],[Ship Date]],clean_data[[#This Row],[Order Date]])</f>
        <v>33</v>
      </c>
      <c r="L1459" s="11">
        <v>42414</v>
      </c>
      <c r="M1459" s="14">
        <v>54</v>
      </c>
      <c r="N1459" s="15">
        <v>9.33</v>
      </c>
      <c r="O1459" s="15">
        <v>6.92</v>
      </c>
      <c r="P1459" s="15">
        <v>503.82</v>
      </c>
      <c r="Q1459" s="15">
        <v>373.68</v>
      </c>
      <c r="R1459" s="15">
        <v>130.13999999999999</v>
      </c>
      <c r="S1459" s="54"/>
      <c r="T1459" s="54"/>
      <c r="Z1459" s="1"/>
      <c r="AA1459" s="1"/>
      <c r="XFB1459"/>
      <c r="XFC1459"/>
    </row>
    <row r="1460" spans="2:27 16382:16383" ht="21" customHeight="1">
      <c r="B1460" s="1" t="s">
        <v>23</v>
      </c>
      <c r="C1460" s="1" t="s">
        <v>106</v>
      </c>
      <c r="D1460" s="1" t="s">
        <v>16</v>
      </c>
      <c r="E1460" s="1" t="s">
        <v>17</v>
      </c>
      <c r="F1460" s="1" t="s">
        <v>235</v>
      </c>
      <c r="G1460" s="9">
        <v>41720</v>
      </c>
      <c r="H1460" s="2" t="s">
        <v>236</v>
      </c>
      <c r="I1460" s="1">
        <v>2014</v>
      </c>
      <c r="J1460" s="1">
        <v>302015721</v>
      </c>
      <c r="K1460" s="1">
        <f>_xlfn.DAYS(clean_data[[#This Row],[Ship Date]],clean_data[[#This Row],[Order Date]])</f>
        <v>26</v>
      </c>
      <c r="L1460" s="9">
        <v>41746</v>
      </c>
      <c r="M1460" s="4">
        <v>2018</v>
      </c>
      <c r="N1460" s="13">
        <v>255.28</v>
      </c>
      <c r="O1460" s="13">
        <v>159.41999999999999</v>
      </c>
      <c r="P1460" s="13">
        <v>515155.04</v>
      </c>
      <c r="Q1460" s="13">
        <v>321709.56</v>
      </c>
      <c r="R1460" s="13">
        <v>193445.48</v>
      </c>
      <c r="S1460" s="54"/>
      <c r="T1460" s="54"/>
      <c r="Z1460" s="1"/>
      <c r="AA1460" s="1"/>
      <c r="XFB1460"/>
      <c r="XFC1460"/>
    </row>
    <row r="1461" spans="2:27 16382:16383" ht="21" customHeight="1">
      <c r="B1461" s="10" t="s">
        <v>31</v>
      </c>
      <c r="C1461" s="10" t="s">
        <v>39</v>
      </c>
      <c r="D1461" s="10" t="s">
        <v>59</v>
      </c>
      <c r="E1461" s="10" t="s">
        <v>17</v>
      </c>
      <c r="F1461" s="10" t="s">
        <v>232</v>
      </c>
      <c r="G1461" s="11">
        <v>42537</v>
      </c>
      <c r="H1461" s="12" t="s">
        <v>241</v>
      </c>
      <c r="I1461" s="10">
        <v>2016</v>
      </c>
      <c r="J1461" s="10">
        <v>118688666</v>
      </c>
      <c r="K1461" s="10">
        <f>_xlfn.DAYS(clean_data[[#This Row],[Ship Date]],clean_data[[#This Row],[Order Date]])</f>
        <v>29</v>
      </c>
      <c r="L1461" s="11">
        <v>42566</v>
      </c>
      <c r="M1461" s="14">
        <v>1469</v>
      </c>
      <c r="N1461" s="15">
        <v>9.33</v>
      </c>
      <c r="O1461" s="15">
        <v>6.92</v>
      </c>
      <c r="P1461" s="15">
        <v>13705.77</v>
      </c>
      <c r="Q1461" s="15">
        <v>10165.48</v>
      </c>
      <c r="R1461" s="15">
        <v>3540.29</v>
      </c>
      <c r="S1461" s="54"/>
      <c r="T1461" s="54"/>
      <c r="Z1461" s="1"/>
      <c r="AA1461" s="1"/>
      <c r="XFB1461"/>
      <c r="XFC1461"/>
    </row>
    <row r="1462" spans="2:27 16382:16383" ht="21" customHeight="1">
      <c r="B1462" s="1" t="s">
        <v>23</v>
      </c>
      <c r="C1462" s="1" t="s">
        <v>105</v>
      </c>
      <c r="D1462" s="1" t="s">
        <v>36</v>
      </c>
      <c r="E1462" s="1" t="s">
        <v>21</v>
      </c>
      <c r="F1462" s="1" t="s">
        <v>227</v>
      </c>
      <c r="G1462" s="9">
        <v>41910</v>
      </c>
      <c r="H1462" s="2" t="s">
        <v>231</v>
      </c>
      <c r="I1462" s="1">
        <v>2014</v>
      </c>
      <c r="J1462" s="1">
        <v>233709084</v>
      </c>
      <c r="K1462" s="1">
        <f>_xlfn.DAYS(clean_data[[#This Row],[Ship Date]],clean_data[[#This Row],[Order Date]])</f>
        <v>18</v>
      </c>
      <c r="L1462" s="9">
        <v>41928</v>
      </c>
      <c r="M1462" s="4">
        <v>8566</v>
      </c>
      <c r="N1462" s="13">
        <v>109.28</v>
      </c>
      <c r="O1462" s="13">
        <v>35.840000000000003</v>
      </c>
      <c r="P1462" s="13">
        <v>936092.48</v>
      </c>
      <c r="Q1462" s="13">
        <v>307005.44</v>
      </c>
      <c r="R1462" s="13">
        <v>629087.04</v>
      </c>
      <c r="S1462" s="54"/>
      <c r="T1462" s="54"/>
      <c r="Z1462" s="1"/>
      <c r="AA1462" s="1"/>
      <c r="XFB1462"/>
      <c r="XFC1462"/>
    </row>
    <row r="1463" spans="2:27 16382:16383" ht="21" customHeight="1">
      <c r="B1463" s="10" t="s">
        <v>40</v>
      </c>
      <c r="C1463" s="10" t="s">
        <v>222</v>
      </c>
      <c r="D1463" s="10" t="s">
        <v>71</v>
      </c>
      <c r="E1463" s="10" t="s">
        <v>17</v>
      </c>
      <c r="F1463" s="10" t="s">
        <v>227</v>
      </c>
      <c r="G1463" s="11">
        <v>41456</v>
      </c>
      <c r="H1463" s="12" t="s">
        <v>230</v>
      </c>
      <c r="I1463" s="10">
        <v>2013</v>
      </c>
      <c r="J1463" s="10">
        <v>419000804</v>
      </c>
      <c r="K1463" s="10">
        <f>_xlfn.DAYS(clean_data[[#This Row],[Ship Date]],clean_data[[#This Row],[Order Date]])</f>
        <v>4</v>
      </c>
      <c r="L1463" s="11">
        <v>41460</v>
      </c>
      <c r="M1463" s="14">
        <v>504</v>
      </c>
      <c r="N1463" s="15">
        <v>154.06</v>
      </c>
      <c r="O1463" s="15">
        <v>90.93</v>
      </c>
      <c r="P1463" s="15">
        <v>77646.240000000005</v>
      </c>
      <c r="Q1463" s="15">
        <v>45828.72</v>
      </c>
      <c r="R1463" s="15">
        <v>31817.52</v>
      </c>
      <c r="S1463" s="54"/>
      <c r="T1463" s="54"/>
      <c r="Z1463" s="1"/>
      <c r="AA1463" s="1"/>
      <c r="XFB1463"/>
      <c r="XFC1463"/>
    </row>
    <row r="1464" spans="2:27 16382:16383" ht="21" customHeight="1">
      <c r="B1464" s="1" t="s">
        <v>23</v>
      </c>
      <c r="C1464" s="1" t="s">
        <v>58</v>
      </c>
      <c r="D1464" s="1" t="s">
        <v>50</v>
      </c>
      <c r="E1464" s="1" t="s">
        <v>21</v>
      </c>
      <c r="F1464" s="1" t="s">
        <v>227</v>
      </c>
      <c r="G1464" s="9">
        <v>40415</v>
      </c>
      <c r="H1464" s="2" t="s">
        <v>238</v>
      </c>
      <c r="I1464" s="1">
        <v>2010</v>
      </c>
      <c r="J1464" s="1">
        <v>966800153</v>
      </c>
      <c r="K1464" s="1">
        <f>_xlfn.DAYS(clean_data[[#This Row],[Ship Date]],clean_data[[#This Row],[Order Date]])</f>
        <v>16</v>
      </c>
      <c r="L1464" s="9">
        <v>40431</v>
      </c>
      <c r="M1464" s="4">
        <v>6505</v>
      </c>
      <c r="N1464" s="13">
        <v>421.89</v>
      </c>
      <c r="O1464" s="13">
        <v>364.69</v>
      </c>
      <c r="P1464" s="13">
        <v>2744394.45</v>
      </c>
      <c r="Q1464" s="13">
        <v>2372308.4500000002</v>
      </c>
      <c r="R1464" s="13">
        <v>372086</v>
      </c>
      <c r="S1464" s="54"/>
      <c r="T1464" s="54"/>
      <c r="Z1464" s="1"/>
      <c r="AA1464" s="1"/>
      <c r="XFB1464"/>
      <c r="XFC1464"/>
    </row>
    <row r="1465" spans="2:27 16382:16383" ht="21" customHeight="1">
      <c r="B1465" s="10" t="s">
        <v>26</v>
      </c>
      <c r="C1465" s="10" t="s">
        <v>122</v>
      </c>
      <c r="D1465" s="10" t="s">
        <v>16</v>
      </c>
      <c r="E1465" s="10" t="s">
        <v>17</v>
      </c>
      <c r="F1465" s="10" t="s">
        <v>232</v>
      </c>
      <c r="G1465" s="11">
        <v>42563</v>
      </c>
      <c r="H1465" s="12" t="s">
        <v>230</v>
      </c>
      <c r="I1465" s="10">
        <v>2016</v>
      </c>
      <c r="J1465" s="10">
        <v>439655959</v>
      </c>
      <c r="K1465" s="10">
        <f>_xlfn.DAYS(clean_data[[#This Row],[Ship Date]],clean_data[[#This Row],[Order Date]])</f>
        <v>18</v>
      </c>
      <c r="L1465" s="11">
        <v>42581</v>
      </c>
      <c r="M1465" s="14">
        <v>2823</v>
      </c>
      <c r="N1465" s="15">
        <v>255.28</v>
      </c>
      <c r="O1465" s="15">
        <v>159.41999999999999</v>
      </c>
      <c r="P1465" s="15">
        <v>720655.44</v>
      </c>
      <c r="Q1465" s="15">
        <v>450042.66</v>
      </c>
      <c r="R1465" s="15">
        <v>270612.78000000003</v>
      </c>
      <c r="S1465" s="54"/>
      <c r="T1465" s="54"/>
      <c r="Z1465" s="1"/>
      <c r="AA1465" s="1"/>
      <c r="XFB1465"/>
      <c r="XFC1465"/>
    </row>
    <row r="1466" spans="2:27 16382:16383" ht="21" customHeight="1">
      <c r="B1466" s="1" t="s">
        <v>14</v>
      </c>
      <c r="C1466" s="1" t="s">
        <v>108</v>
      </c>
      <c r="D1466" s="1" t="s">
        <v>45</v>
      </c>
      <c r="E1466" s="1" t="s">
        <v>21</v>
      </c>
      <c r="F1466" s="1" t="s">
        <v>235</v>
      </c>
      <c r="G1466" s="9">
        <v>41004</v>
      </c>
      <c r="H1466" s="2" t="s">
        <v>239</v>
      </c>
      <c r="I1466" s="1">
        <v>2012</v>
      </c>
      <c r="J1466" s="1">
        <v>620429551</v>
      </c>
      <c r="K1466" s="1">
        <f>_xlfn.DAYS(clean_data[[#This Row],[Ship Date]],clean_data[[#This Row],[Order Date]])</f>
        <v>36</v>
      </c>
      <c r="L1466" s="9">
        <v>41040</v>
      </c>
      <c r="M1466" s="4">
        <v>7746</v>
      </c>
      <c r="N1466" s="13">
        <v>437.2</v>
      </c>
      <c r="O1466" s="13">
        <v>263.33</v>
      </c>
      <c r="P1466" s="13">
        <v>3386551.2</v>
      </c>
      <c r="Q1466" s="13">
        <v>2039754.18</v>
      </c>
      <c r="R1466" s="13">
        <v>1346797.02</v>
      </c>
      <c r="S1466" s="54"/>
      <c r="T1466" s="54"/>
      <c r="Z1466" s="1"/>
      <c r="AA1466" s="1"/>
      <c r="XFB1466"/>
      <c r="XFC1466"/>
    </row>
    <row r="1467" spans="2:27 16382:16383" ht="21" customHeight="1">
      <c r="B1467" s="10" t="s">
        <v>40</v>
      </c>
      <c r="C1467" s="10" t="s">
        <v>193</v>
      </c>
      <c r="D1467" s="10" t="s">
        <v>33</v>
      </c>
      <c r="E1467" s="10" t="s">
        <v>17</v>
      </c>
      <c r="F1467" s="10" t="s">
        <v>235</v>
      </c>
      <c r="G1467" s="11">
        <v>41677</v>
      </c>
      <c r="H1467" s="12" t="s">
        <v>242</v>
      </c>
      <c r="I1467" s="10">
        <v>2014</v>
      </c>
      <c r="J1467" s="10">
        <v>662294757</v>
      </c>
      <c r="K1467" s="10">
        <f>_xlfn.DAYS(clean_data[[#This Row],[Ship Date]],clean_data[[#This Row],[Order Date]])</f>
        <v>38</v>
      </c>
      <c r="L1467" s="11">
        <v>41715</v>
      </c>
      <c r="M1467" s="14">
        <v>6591</v>
      </c>
      <c r="N1467" s="15">
        <v>81.73</v>
      </c>
      <c r="O1467" s="15">
        <v>56.67</v>
      </c>
      <c r="P1467" s="15">
        <v>538682.43000000005</v>
      </c>
      <c r="Q1467" s="15">
        <v>373511.97</v>
      </c>
      <c r="R1467" s="15">
        <v>165170.46</v>
      </c>
      <c r="S1467" s="54"/>
      <c r="T1467" s="54"/>
      <c r="Z1467" s="1"/>
      <c r="AA1467" s="1"/>
      <c r="XFB1467"/>
      <c r="XFC1467"/>
    </row>
    <row r="1468" spans="2:27 16382:16383" ht="21" customHeight="1">
      <c r="B1468" s="1" t="s">
        <v>40</v>
      </c>
      <c r="C1468" s="1" t="s">
        <v>41</v>
      </c>
      <c r="D1468" s="1" t="s">
        <v>43</v>
      </c>
      <c r="E1468" s="1" t="s">
        <v>21</v>
      </c>
      <c r="F1468" s="1" t="s">
        <v>235</v>
      </c>
      <c r="G1468" s="9">
        <v>42610</v>
      </c>
      <c r="H1468" s="2" t="s">
        <v>238</v>
      </c>
      <c r="I1468" s="1">
        <v>2016</v>
      </c>
      <c r="J1468" s="1">
        <v>238737905</v>
      </c>
      <c r="K1468" s="1">
        <f>_xlfn.DAYS(clean_data[[#This Row],[Ship Date]],clean_data[[#This Row],[Order Date]])</f>
        <v>2</v>
      </c>
      <c r="L1468" s="9">
        <v>42612</v>
      </c>
      <c r="M1468" s="4">
        <v>6706</v>
      </c>
      <c r="N1468" s="13">
        <v>651.21</v>
      </c>
      <c r="O1468" s="13">
        <v>524.96</v>
      </c>
      <c r="P1468" s="13">
        <v>4367014.26</v>
      </c>
      <c r="Q1468" s="13">
        <v>3520381.76</v>
      </c>
      <c r="R1468" s="13">
        <v>846632.5</v>
      </c>
      <c r="S1468" s="54"/>
      <c r="T1468" s="54"/>
      <c r="Z1468" s="1"/>
      <c r="AA1468" s="1"/>
      <c r="XFB1468"/>
      <c r="XFC1468"/>
    </row>
    <row r="1469" spans="2:27 16382:16383" ht="21" customHeight="1">
      <c r="B1469" s="10" t="s">
        <v>14</v>
      </c>
      <c r="C1469" s="10" t="s">
        <v>185</v>
      </c>
      <c r="D1469" s="10" t="s">
        <v>28</v>
      </c>
      <c r="E1469" s="10" t="s">
        <v>21</v>
      </c>
      <c r="F1469" s="10" t="s">
        <v>235</v>
      </c>
      <c r="G1469" s="11">
        <v>40839</v>
      </c>
      <c r="H1469" s="12" t="s">
        <v>237</v>
      </c>
      <c r="I1469" s="10">
        <v>2011</v>
      </c>
      <c r="J1469" s="10">
        <v>893557822</v>
      </c>
      <c r="K1469" s="10">
        <f>_xlfn.DAYS(clean_data[[#This Row],[Ship Date]],clean_data[[#This Row],[Order Date]])</f>
        <v>47</v>
      </c>
      <c r="L1469" s="11">
        <v>40886</v>
      </c>
      <c r="M1469" s="14">
        <v>2471</v>
      </c>
      <c r="N1469" s="15">
        <v>205.7</v>
      </c>
      <c r="O1469" s="15">
        <v>117.11</v>
      </c>
      <c r="P1469" s="15">
        <v>508284.7</v>
      </c>
      <c r="Q1469" s="15">
        <v>289378.81</v>
      </c>
      <c r="R1469" s="15">
        <v>218905.89</v>
      </c>
      <c r="S1469" s="54"/>
      <c r="T1469" s="54"/>
      <c r="Z1469" s="1"/>
      <c r="AA1469" s="1"/>
      <c r="XFB1469"/>
      <c r="XFC1469"/>
    </row>
    <row r="1470" spans="2:27 16382:16383" ht="21" customHeight="1">
      <c r="B1470" s="1" t="s">
        <v>14</v>
      </c>
      <c r="C1470" s="1" t="s">
        <v>220</v>
      </c>
      <c r="D1470" s="1" t="s">
        <v>79</v>
      </c>
      <c r="E1470" s="1" t="s">
        <v>21</v>
      </c>
      <c r="F1470" s="1" t="s">
        <v>227</v>
      </c>
      <c r="G1470" s="9">
        <v>42087</v>
      </c>
      <c r="H1470" s="2" t="s">
        <v>236</v>
      </c>
      <c r="I1470" s="1">
        <v>2015</v>
      </c>
      <c r="J1470" s="1">
        <v>190865838</v>
      </c>
      <c r="K1470" s="1">
        <f>_xlfn.DAYS(clean_data[[#This Row],[Ship Date]],clean_data[[#This Row],[Order Date]])</f>
        <v>3</v>
      </c>
      <c r="L1470" s="9">
        <v>42090</v>
      </c>
      <c r="M1470" s="4">
        <v>298</v>
      </c>
      <c r="N1470" s="13">
        <v>668.27</v>
      </c>
      <c r="O1470" s="13">
        <v>502.54</v>
      </c>
      <c r="P1470" s="13">
        <v>199144.46</v>
      </c>
      <c r="Q1470" s="13">
        <v>149756.92000000001</v>
      </c>
      <c r="R1470" s="13">
        <v>49387.54</v>
      </c>
      <c r="S1470" s="54"/>
      <c r="T1470" s="54"/>
      <c r="Z1470" s="1"/>
      <c r="AA1470" s="1"/>
      <c r="XFB1470"/>
      <c r="XFC1470"/>
    </row>
    <row r="1471" spans="2:27 16382:16383" ht="21" customHeight="1">
      <c r="B1471" s="10" t="s">
        <v>31</v>
      </c>
      <c r="C1471" s="10" t="s">
        <v>42</v>
      </c>
      <c r="D1471" s="10" t="s">
        <v>71</v>
      </c>
      <c r="E1471" s="10" t="s">
        <v>17</v>
      </c>
      <c r="F1471" s="10" t="s">
        <v>229</v>
      </c>
      <c r="G1471" s="11">
        <v>42784</v>
      </c>
      <c r="H1471" s="12" t="s">
        <v>242</v>
      </c>
      <c r="I1471" s="10">
        <v>2017</v>
      </c>
      <c r="J1471" s="10">
        <v>265085780</v>
      </c>
      <c r="K1471" s="10">
        <f>_xlfn.DAYS(clean_data[[#This Row],[Ship Date]],clean_data[[#This Row],[Order Date]])</f>
        <v>40</v>
      </c>
      <c r="L1471" s="11">
        <v>42824</v>
      </c>
      <c r="M1471" s="14">
        <v>3628</v>
      </c>
      <c r="N1471" s="15">
        <v>154.06</v>
      </c>
      <c r="O1471" s="15">
        <v>90.93</v>
      </c>
      <c r="P1471" s="15">
        <v>558929.68000000005</v>
      </c>
      <c r="Q1471" s="15">
        <v>329894.03999999998</v>
      </c>
      <c r="R1471" s="15">
        <v>229035.64</v>
      </c>
      <c r="S1471" s="54"/>
      <c r="T1471" s="54"/>
      <c r="Z1471" s="1"/>
      <c r="AA1471" s="1"/>
      <c r="XFB1471"/>
      <c r="XFC1471"/>
    </row>
    <row r="1472" spans="2:27 16382:16383" ht="21" customHeight="1">
      <c r="B1472" s="1" t="s">
        <v>26</v>
      </c>
      <c r="C1472" s="1" t="s">
        <v>183</v>
      </c>
      <c r="D1472" s="1" t="s">
        <v>16</v>
      </c>
      <c r="E1472" s="1" t="s">
        <v>21</v>
      </c>
      <c r="F1472" s="1" t="s">
        <v>232</v>
      </c>
      <c r="G1472" s="9">
        <v>42516</v>
      </c>
      <c r="H1472" s="2" t="s">
        <v>233</v>
      </c>
      <c r="I1472" s="1">
        <v>2016</v>
      </c>
      <c r="J1472" s="1">
        <v>170953977</v>
      </c>
      <c r="K1472" s="1">
        <f>_xlfn.DAYS(clean_data[[#This Row],[Ship Date]],clean_data[[#This Row],[Order Date]])</f>
        <v>40</v>
      </c>
      <c r="L1472" s="9">
        <v>42556</v>
      </c>
      <c r="M1472" s="4">
        <v>7936</v>
      </c>
      <c r="N1472" s="13">
        <v>255.28</v>
      </c>
      <c r="O1472" s="13">
        <v>159.41999999999999</v>
      </c>
      <c r="P1472" s="13">
        <v>2025902.0800000001</v>
      </c>
      <c r="Q1472" s="13">
        <v>1265157.1200000001</v>
      </c>
      <c r="R1472" s="13">
        <v>760744.95999999996</v>
      </c>
      <c r="S1472" s="54"/>
      <c r="T1472" s="54"/>
      <c r="Z1472" s="1"/>
      <c r="AA1472" s="1"/>
      <c r="XFB1472"/>
      <c r="XFC1472"/>
    </row>
    <row r="1473" spans="2:27 16382:16383" ht="21" customHeight="1">
      <c r="B1473" s="10" t="s">
        <v>26</v>
      </c>
      <c r="C1473" s="10" t="s">
        <v>141</v>
      </c>
      <c r="D1473" s="10" t="s">
        <v>36</v>
      </c>
      <c r="E1473" s="10" t="s">
        <v>21</v>
      </c>
      <c r="F1473" s="10" t="s">
        <v>229</v>
      </c>
      <c r="G1473" s="11">
        <v>42639</v>
      </c>
      <c r="H1473" s="12" t="s">
        <v>231</v>
      </c>
      <c r="I1473" s="10">
        <v>2016</v>
      </c>
      <c r="J1473" s="10">
        <v>833519256</v>
      </c>
      <c r="K1473" s="10">
        <f>_xlfn.DAYS(clean_data[[#This Row],[Ship Date]],clean_data[[#This Row],[Order Date]])</f>
        <v>24</v>
      </c>
      <c r="L1473" s="11">
        <v>42663</v>
      </c>
      <c r="M1473" s="14">
        <v>5725</v>
      </c>
      <c r="N1473" s="15">
        <v>109.28</v>
      </c>
      <c r="O1473" s="15">
        <v>35.840000000000003</v>
      </c>
      <c r="P1473" s="15">
        <v>625628</v>
      </c>
      <c r="Q1473" s="15">
        <v>205184</v>
      </c>
      <c r="R1473" s="15">
        <v>420444</v>
      </c>
      <c r="S1473" s="54"/>
      <c r="T1473" s="54"/>
      <c r="Z1473" s="1"/>
      <c r="AA1473" s="1"/>
      <c r="XFB1473"/>
      <c r="XFC1473"/>
    </row>
    <row r="1474" spans="2:27 16382:16383" ht="21" customHeight="1">
      <c r="B1474" s="1" t="s">
        <v>40</v>
      </c>
      <c r="C1474" s="1" t="s">
        <v>153</v>
      </c>
      <c r="D1474" s="1" t="s">
        <v>43</v>
      </c>
      <c r="E1474" s="1" t="s">
        <v>21</v>
      </c>
      <c r="F1474" s="1" t="s">
        <v>232</v>
      </c>
      <c r="G1474" s="9">
        <v>42134</v>
      </c>
      <c r="H1474" s="2" t="s">
        <v>233</v>
      </c>
      <c r="I1474" s="1">
        <v>2015</v>
      </c>
      <c r="J1474" s="1">
        <v>998142945</v>
      </c>
      <c r="K1474" s="1">
        <f>_xlfn.DAYS(clean_data[[#This Row],[Ship Date]],clean_data[[#This Row],[Order Date]])</f>
        <v>27</v>
      </c>
      <c r="L1474" s="9">
        <v>42161</v>
      </c>
      <c r="M1474" s="4">
        <v>1533</v>
      </c>
      <c r="N1474" s="13">
        <v>651.21</v>
      </c>
      <c r="O1474" s="13">
        <v>524.96</v>
      </c>
      <c r="P1474" s="13">
        <v>998304.93</v>
      </c>
      <c r="Q1474" s="13">
        <v>804763.68</v>
      </c>
      <c r="R1474" s="13">
        <v>193541.25</v>
      </c>
      <c r="S1474" s="54"/>
      <c r="T1474" s="54"/>
      <c r="Z1474" s="1"/>
      <c r="AA1474" s="1"/>
      <c r="XFB1474"/>
      <c r="XFC1474"/>
    </row>
    <row r="1475" spans="2:27 16382:16383" ht="21" customHeight="1">
      <c r="B1475" s="10" t="s">
        <v>23</v>
      </c>
      <c r="C1475" s="10" t="s">
        <v>52</v>
      </c>
      <c r="D1475" s="10" t="s">
        <v>36</v>
      </c>
      <c r="E1475" s="10" t="s">
        <v>17</v>
      </c>
      <c r="F1475" s="10" t="s">
        <v>235</v>
      </c>
      <c r="G1475" s="11">
        <v>41753</v>
      </c>
      <c r="H1475" s="12" t="s">
        <v>239</v>
      </c>
      <c r="I1475" s="10">
        <v>2014</v>
      </c>
      <c r="J1475" s="10">
        <v>380498874</v>
      </c>
      <c r="K1475" s="10">
        <f>_xlfn.DAYS(clean_data[[#This Row],[Ship Date]],clean_data[[#This Row],[Order Date]])</f>
        <v>19</v>
      </c>
      <c r="L1475" s="11">
        <v>41772</v>
      </c>
      <c r="M1475" s="14">
        <v>6927</v>
      </c>
      <c r="N1475" s="15">
        <v>109.28</v>
      </c>
      <c r="O1475" s="15">
        <v>35.840000000000003</v>
      </c>
      <c r="P1475" s="15">
        <v>756982.56</v>
      </c>
      <c r="Q1475" s="15">
        <v>248263.67999999999</v>
      </c>
      <c r="R1475" s="15">
        <v>508718.88</v>
      </c>
      <c r="S1475" s="54"/>
      <c r="T1475" s="54"/>
      <c r="Z1475" s="1"/>
      <c r="AA1475" s="1"/>
      <c r="XFB1475"/>
      <c r="XFC1475"/>
    </row>
    <row r="1476" spans="2:27 16382:16383" ht="21" customHeight="1">
      <c r="B1476" s="1" t="s">
        <v>40</v>
      </c>
      <c r="C1476" s="1" t="s">
        <v>213</v>
      </c>
      <c r="D1476" s="1" t="s">
        <v>50</v>
      </c>
      <c r="E1476" s="1" t="s">
        <v>21</v>
      </c>
      <c r="F1476" s="1" t="s">
        <v>229</v>
      </c>
      <c r="G1476" s="9">
        <v>42638</v>
      </c>
      <c r="H1476" s="2" t="s">
        <v>231</v>
      </c>
      <c r="I1476" s="1">
        <v>2016</v>
      </c>
      <c r="J1476" s="1">
        <v>116573369</v>
      </c>
      <c r="K1476" s="1">
        <f>_xlfn.DAYS(clean_data[[#This Row],[Ship Date]],clean_data[[#This Row],[Order Date]])</f>
        <v>39</v>
      </c>
      <c r="L1476" s="9">
        <v>42677</v>
      </c>
      <c r="M1476" s="4">
        <v>5505</v>
      </c>
      <c r="N1476" s="13">
        <v>421.89</v>
      </c>
      <c r="O1476" s="13">
        <v>364.69</v>
      </c>
      <c r="P1476" s="13">
        <v>2322504.4500000002</v>
      </c>
      <c r="Q1476" s="13">
        <v>2007618.45</v>
      </c>
      <c r="R1476" s="13">
        <v>314886</v>
      </c>
      <c r="S1476" s="54"/>
      <c r="T1476" s="54"/>
      <c r="Z1476" s="1"/>
      <c r="AA1476" s="1"/>
      <c r="XFB1476"/>
      <c r="XFC1476"/>
    </row>
    <row r="1477" spans="2:27 16382:16383" ht="21" customHeight="1">
      <c r="B1477" s="10" t="s">
        <v>40</v>
      </c>
      <c r="C1477" s="10" t="s">
        <v>69</v>
      </c>
      <c r="D1477" s="10" t="s">
        <v>59</v>
      </c>
      <c r="E1477" s="10" t="s">
        <v>21</v>
      </c>
      <c r="F1477" s="10" t="s">
        <v>229</v>
      </c>
      <c r="G1477" s="11">
        <v>42170</v>
      </c>
      <c r="H1477" s="12" t="s">
        <v>241</v>
      </c>
      <c r="I1477" s="10">
        <v>2015</v>
      </c>
      <c r="J1477" s="10">
        <v>512665259</v>
      </c>
      <c r="K1477" s="10">
        <f>_xlfn.DAYS(clean_data[[#This Row],[Ship Date]],clean_data[[#This Row],[Order Date]])</f>
        <v>7</v>
      </c>
      <c r="L1477" s="11">
        <v>42177</v>
      </c>
      <c r="M1477" s="14">
        <v>7898</v>
      </c>
      <c r="N1477" s="15">
        <v>9.33</v>
      </c>
      <c r="O1477" s="15">
        <v>6.92</v>
      </c>
      <c r="P1477" s="15">
        <v>73688.34</v>
      </c>
      <c r="Q1477" s="15">
        <v>54654.16</v>
      </c>
      <c r="R1477" s="15">
        <v>19034.18</v>
      </c>
      <c r="S1477" s="54"/>
      <c r="T1477" s="54"/>
      <c r="Z1477" s="1"/>
      <c r="AA1477" s="1"/>
      <c r="XFB1477"/>
      <c r="XFC1477"/>
    </row>
    <row r="1478" spans="2:27 16382:16383" ht="21" customHeight="1">
      <c r="B1478" s="1" t="s">
        <v>23</v>
      </c>
      <c r="C1478" s="1" t="s">
        <v>70</v>
      </c>
      <c r="D1478" s="1" t="s">
        <v>33</v>
      </c>
      <c r="E1478" s="1" t="s">
        <v>21</v>
      </c>
      <c r="F1478" s="1" t="s">
        <v>227</v>
      </c>
      <c r="G1478" s="9">
        <v>40884</v>
      </c>
      <c r="H1478" s="2" t="s">
        <v>228</v>
      </c>
      <c r="I1478" s="1">
        <v>2011</v>
      </c>
      <c r="J1478" s="1">
        <v>595385873</v>
      </c>
      <c r="K1478" s="1">
        <f>_xlfn.DAYS(clean_data[[#This Row],[Ship Date]],clean_data[[#This Row],[Order Date]])</f>
        <v>14</v>
      </c>
      <c r="L1478" s="9">
        <v>40898</v>
      </c>
      <c r="M1478" s="4">
        <v>6765</v>
      </c>
      <c r="N1478" s="13">
        <v>81.73</v>
      </c>
      <c r="O1478" s="13">
        <v>56.67</v>
      </c>
      <c r="P1478" s="13">
        <v>552903.44999999995</v>
      </c>
      <c r="Q1478" s="13">
        <v>383372.55</v>
      </c>
      <c r="R1478" s="13">
        <v>169530.9</v>
      </c>
      <c r="S1478" s="54"/>
      <c r="T1478" s="54"/>
      <c r="Z1478" s="1"/>
      <c r="AA1478" s="1"/>
      <c r="XFB1478"/>
      <c r="XFC1478"/>
    </row>
    <row r="1479" spans="2:27 16382:16383" ht="21" customHeight="1">
      <c r="B1479" s="10" t="s">
        <v>23</v>
      </c>
      <c r="C1479" s="10" t="s">
        <v>70</v>
      </c>
      <c r="D1479" s="10" t="s">
        <v>28</v>
      </c>
      <c r="E1479" s="10" t="s">
        <v>17</v>
      </c>
      <c r="F1479" s="10" t="s">
        <v>232</v>
      </c>
      <c r="G1479" s="11">
        <v>41090</v>
      </c>
      <c r="H1479" s="12" t="s">
        <v>241</v>
      </c>
      <c r="I1479" s="10">
        <v>2012</v>
      </c>
      <c r="J1479" s="10">
        <v>361659038</v>
      </c>
      <c r="K1479" s="10">
        <f>_xlfn.DAYS(clean_data[[#This Row],[Ship Date]],clean_data[[#This Row],[Order Date]])</f>
        <v>34</v>
      </c>
      <c r="L1479" s="11">
        <v>41124</v>
      </c>
      <c r="M1479" s="14">
        <v>1801</v>
      </c>
      <c r="N1479" s="15">
        <v>205.7</v>
      </c>
      <c r="O1479" s="15">
        <v>117.11</v>
      </c>
      <c r="P1479" s="15">
        <v>370465.7</v>
      </c>
      <c r="Q1479" s="15">
        <v>210915.11</v>
      </c>
      <c r="R1479" s="15">
        <v>159550.59</v>
      </c>
      <c r="S1479" s="54"/>
      <c r="T1479" s="54"/>
      <c r="Z1479" s="1"/>
      <c r="AA1479" s="1"/>
      <c r="XFB1479"/>
      <c r="XFC1479"/>
    </row>
    <row r="1480" spans="2:27 16382:16383" ht="21" customHeight="1">
      <c r="B1480" s="1" t="s">
        <v>23</v>
      </c>
      <c r="C1480" s="1" t="s">
        <v>147</v>
      </c>
      <c r="D1480" s="1" t="s">
        <v>16</v>
      </c>
      <c r="E1480" s="1" t="s">
        <v>17</v>
      </c>
      <c r="F1480" s="1" t="s">
        <v>232</v>
      </c>
      <c r="G1480" s="9">
        <v>42718</v>
      </c>
      <c r="H1480" s="2" t="s">
        <v>228</v>
      </c>
      <c r="I1480" s="1">
        <v>2016</v>
      </c>
      <c r="J1480" s="1">
        <v>328721082</v>
      </c>
      <c r="K1480" s="1">
        <f>_xlfn.DAYS(clean_data[[#This Row],[Ship Date]],clean_data[[#This Row],[Order Date]])</f>
        <v>4</v>
      </c>
      <c r="L1480" s="9">
        <v>42722</v>
      </c>
      <c r="M1480" s="4">
        <v>4728</v>
      </c>
      <c r="N1480" s="13">
        <v>255.28</v>
      </c>
      <c r="O1480" s="13">
        <v>159.41999999999999</v>
      </c>
      <c r="P1480" s="13">
        <v>1206963.8400000001</v>
      </c>
      <c r="Q1480" s="13">
        <v>753737.76</v>
      </c>
      <c r="R1480" s="13">
        <v>453226.08</v>
      </c>
      <c r="S1480" s="54"/>
      <c r="T1480" s="54"/>
      <c r="Z1480" s="1"/>
      <c r="AA1480" s="1"/>
      <c r="XFB1480"/>
      <c r="XFC1480"/>
    </row>
    <row r="1481" spans="2:27 16382:16383" ht="21" customHeight="1">
      <c r="B1481" s="10" t="s">
        <v>23</v>
      </c>
      <c r="C1481" s="10" t="s">
        <v>138</v>
      </c>
      <c r="D1481" s="10" t="s">
        <v>36</v>
      </c>
      <c r="E1481" s="10" t="s">
        <v>21</v>
      </c>
      <c r="F1481" s="10" t="s">
        <v>235</v>
      </c>
      <c r="G1481" s="11">
        <v>41939</v>
      </c>
      <c r="H1481" s="12" t="s">
        <v>237</v>
      </c>
      <c r="I1481" s="10">
        <v>2014</v>
      </c>
      <c r="J1481" s="10">
        <v>184120833</v>
      </c>
      <c r="K1481" s="10">
        <f>_xlfn.DAYS(clean_data[[#This Row],[Ship Date]],clean_data[[#This Row],[Order Date]])</f>
        <v>4</v>
      </c>
      <c r="L1481" s="11">
        <v>41943</v>
      </c>
      <c r="M1481" s="14">
        <v>4301</v>
      </c>
      <c r="N1481" s="15">
        <v>109.28</v>
      </c>
      <c r="O1481" s="15">
        <v>35.840000000000003</v>
      </c>
      <c r="P1481" s="15">
        <v>470013.28</v>
      </c>
      <c r="Q1481" s="15">
        <v>154147.84</v>
      </c>
      <c r="R1481" s="15">
        <v>315865.44</v>
      </c>
      <c r="S1481" s="54"/>
      <c r="T1481" s="54"/>
      <c r="Z1481" s="1"/>
      <c r="AA1481" s="1"/>
      <c r="XFB1481"/>
      <c r="XFC1481"/>
    </row>
    <row r="1482" spans="2:27 16382:16383" ht="21" customHeight="1">
      <c r="B1482" s="1" t="s">
        <v>26</v>
      </c>
      <c r="C1482" s="1" t="s">
        <v>122</v>
      </c>
      <c r="D1482" s="1" t="s">
        <v>50</v>
      </c>
      <c r="E1482" s="1" t="s">
        <v>17</v>
      </c>
      <c r="F1482" s="1" t="s">
        <v>235</v>
      </c>
      <c r="G1482" s="9">
        <v>40845</v>
      </c>
      <c r="H1482" s="2" t="s">
        <v>237</v>
      </c>
      <c r="I1482" s="1">
        <v>2011</v>
      </c>
      <c r="J1482" s="1">
        <v>135719621</v>
      </c>
      <c r="K1482" s="1">
        <f>_xlfn.DAYS(clean_data[[#This Row],[Ship Date]],clean_data[[#This Row],[Order Date]])</f>
        <v>24</v>
      </c>
      <c r="L1482" s="9">
        <v>40869</v>
      </c>
      <c r="M1482" s="4">
        <v>1307</v>
      </c>
      <c r="N1482" s="13">
        <v>421.89</v>
      </c>
      <c r="O1482" s="13">
        <v>364.69</v>
      </c>
      <c r="P1482" s="13">
        <v>551410.23</v>
      </c>
      <c r="Q1482" s="13">
        <v>476649.83</v>
      </c>
      <c r="R1482" s="13">
        <v>74760.399999999994</v>
      </c>
      <c r="S1482" s="54"/>
      <c r="T1482" s="54"/>
      <c r="Z1482" s="1"/>
      <c r="AA1482" s="1"/>
      <c r="XFB1482"/>
      <c r="XFC1482"/>
    </row>
    <row r="1483" spans="2:27 16382:16383" ht="21" customHeight="1">
      <c r="B1483" s="10" t="s">
        <v>34</v>
      </c>
      <c r="C1483" s="10" t="s">
        <v>243</v>
      </c>
      <c r="D1483" s="10" t="s">
        <v>33</v>
      </c>
      <c r="E1483" s="10" t="s">
        <v>21</v>
      </c>
      <c r="F1483" s="10" t="s">
        <v>229</v>
      </c>
      <c r="G1483" s="11">
        <v>40535</v>
      </c>
      <c r="H1483" s="12" t="s">
        <v>228</v>
      </c>
      <c r="I1483" s="10">
        <v>2010</v>
      </c>
      <c r="J1483" s="10">
        <v>461691272</v>
      </c>
      <c r="K1483" s="10">
        <f>_xlfn.DAYS(clean_data[[#This Row],[Ship Date]],clean_data[[#This Row],[Order Date]])</f>
        <v>41</v>
      </c>
      <c r="L1483" s="11">
        <v>40576</v>
      </c>
      <c r="M1483" s="14">
        <v>3562</v>
      </c>
      <c r="N1483" s="15">
        <v>81.73</v>
      </c>
      <c r="O1483" s="15">
        <v>56.67</v>
      </c>
      <c r="P1483" s="15">
        <v>291122.26</v>
      </c>
      <c r="Q1483" s="15">
        <v>201858.54</v>
      </c>
      <c r="R1483" s="15">
        <v>89263.72</v>
      </c>
      <c r="S1483" s="54"/>
      <c r="T1483" s="54"/>
      <c r="Z1483" s="1"/>
      <c r="AA1483" s="1"/>
      <c r="XFB1483"/>
      <c r="XFC1483"/>
    </row>
    <row r="1484" spans="2:27 16382:16383" ht="21" customHeight="1">
      <c r="B1484" s="1" t="s">
        <v>26</v>
      </c>
      <c r="C1484" s="1" t="s">
        <v>143</v>
      </c>
      <c r="D1484" s="1" t="s">
        <v>20</v>
      </c>
      <c r="E1484" s="1" t="s">
        <v>21</v>
      </c>
      <c r="F1484" s="1" t="s">
        <v>227</v>
      </c>
      <c r="G1484" s="9">
        <v>42496</v>
      </c>
      <c r="H1484" s="2" t="s">
        <v>233</v>
      </c>
      <c r="I1484" s="1">
        <v>2016</v>
      </c>
      <c r="J1484" s="1">
        <v>160522115</v>
      </c>
      <c r="K1484" s="1">
        <f>_xlfn.DAYS(clean_data[[#This Row],[Ship Date]],clean_data[[#This Row],[Order Date]])</f>
        <v>47</v>
      </c>
      <c r="L1484" s="9">
        <v>42543</v>
      </c>
      <c r="M1484" s="4">
        <v>916</v>
      </c>
      <c r="N1484" s="13">
        <v>152.58000000000001</v>
      </c>
      <c r="O1484" s="13">
        <v>97.44</v>
      </c>
      <c r="P1484" s="13">
        <v>139763.28</v>
      </c>
      <c r="Q1484" s="13">
        <v>89255.039999999994</v>
      </c>
      <c r="R1484" s="13">
        <v>50508.24</v>
      </c>
      <c r="S1484" s="54"/>
      <c r="T1484" s="54"/>
      <c r="Z1484" s="1"/>
      <c r="AA1484" s="1"/>
      <c r="XFB1484"/>
      <c r="XFC1484"/>
    </row>
    <row r="1485" spans="2:27 16382:16383" ht="21" customHeight="1">
      <c r="B1485" s="10" t="s">
        <v>26</v>
      </c>
      <c r="C1485" s="10" t="s">
        <v>141</v>
      </c>
      <c r="D1485" s="10" t="s">
        <v>50</v>
      </c>
      <c r="E1485" s="10" t="s">
        <v>17</v>
      </c>
      <c r="F1485" s="10" t="s">
        <v>235</v>
      </c>
      <c r="G1485" s="11">
        <v>41687</v>
      </c>
      <c r="H1485" s="12" t="s">
        <v>242</v>
      </c>
      <c r="I1485" s="10">
        <v>2014</v>
      </c>
      <c r="J1485" s="10">
        <v>101010978</v>
      </c>
      <c r="K1485" s="10">
        <f>_xlfn.DAYS(clean_data[[#This Row],[Ship Date]],clean_data[[#This Row],[Order Date]])</f>
        <v>23</v>
      </c>
      <c r="L1485" s="11">
        <v>41710</v>
      </c>
      <c r="M1485" s="14">
        <v>248</v>
      </c>
      <c r="N1485" s="15">
        <v>421.89</v>
      </c>
      <c r="O1485" s="15">
        <v>364.69</v>
      </c>
      <c r="P1485" s="15">
        <v>104628.72</v>
      </c>
      <c r="Q1485" s="15">
        <v>90443.12</v>
      </c>
      <c r="R1485" s="15">
        <v>14185.6</v>
      </c>
      <c r="S1485" s="54"/>
      <c r="T1485" s="54"/>
      <c r="Z1485" s="1"/>
      <c r="AA1485" s="1"/>
      <c r="XFB1485"/>
      <c r="XFC1485"/>
    </row>
    <row r="1486" spans="2:27 16382:16383" ht="21" customHeight="1">
      <c r="B1486" s="1" t="s">
        <v>31</v>
      </c>
      <c r="C1486" s="1" t="s">
        <v>100</v>
      </c>
      <c r="D1486" s="1" t="s">
        <v>71</v>
      </c>
      <c r="E1486" s="1" t="s">
        <v>17</v>
      </c>
      <c r="F1486" s="1" t="s">
        <v>227</v>
      </c>
      <c r="G1486" s="9">
        <v>41758</v>
      </c>
      <c r="H1486" s="2" t="s">
        <v>239</v>
      </c>
      <c r="I1486" s="1">
        <v>2014</v>
      </c>
      <c r="J1486" s="1">
        <v>772269189</v>
      </c>
      <c r="K1486" s="1">
        <f>_xlfn.DAYS(clean_data[[#This Row],[Ship Date]],clean_data[[#This Row],[Order Date]])</f>
        <v>13</v>
      </c>
      <c r="L1486" s="9">
        <v>41771</v>
      </c>
      <c r="M1486" s="4">
        <v>469</v>
      </c>
      <c r="N1486" s="13">
        <v>154.06</v>
      </c>
      <c r="O1486" s="13">
        <v>90.93</v>
      </c>
      <c r="P1486" s="13">
        <v>72254.14</v>
      </c>
      <c r="Q1486" s="13">
        <v>42646.17</v>
      </c>
      <c r="R1486" s="13">
        <v>29607.97</v>
      </c>
      <c r="S1486" s="54"/>
      <c r="T1486" s="54"/>
      <c r="Z1486" s="1"/>
      <c r="AA1486" s="1"/>
      <c r="XFB1486"/>
      <c r="XFC1486"/>
    </row>
    <row r="1487" spans="2:27 16382:16383" ht="21" customHeight="1">
      <c r="B1487" s="10" t="s">
        <v>23</v>
      </c>
      <c r="C1487" s="10" t="s">
        <v>116</v>
      </c>
      <c r="D1487" s="10" t="s">
        <v>71</v>
      </c>
      <c r="E1487" s="10" t="s">
        <v>21</v>
      </c>
      <c r="F1487" s="10" t="s">
        <v>235</v>
      </c>
      <c r="G1487" s="11">
        <v>42596</v>
      </c>
      <c r="H1487" s="12" t="s">
        <v>238</v>
      </c>
      <c r="I1487" s="10">
        <v>2016</v>
      </c>
      <c r="J1487" s="10">
        <v>933720576</v>
      </c>
      <c r="K1487" s="10">
        <f>_xlfn.DAYS(clean_data[[#This Row],[Ship Date]],clean_data[[#This Row],[Order Date]])</f>
        <v>48</v>
      </c>
      <c r="L1487" s="11">
        <v>42644</v>
      </c>
      <c r="M1487" s="14">
        <v>7523</v>
      </c>
      <c r="N1487" s="15">
        <v>154.06</v>
      </c>
      <c r="O1487" s="15">
        <v>90.93</v>
      </c>
      <c r="P1487" s="15">
        <v>1158993.3799999999</v>
      </c>
      <c r="Q1487" s="15">
        <v>684066.39</v>
      </c>
      <c r="R1487" s="15">
        <v>474926.99</v>
      </c>
      <c r="S1487" s="54"/>
      <c r="T1487" s="54"/>
      <c r="Z1487" s="1"/>
      <c r="AA1487" s="1"/>
      <c r="XFB1487"/>
      <c r="XFC1487"/>
    </row>
    <row r="1488" spans="2:27 16382:16383" ht="21" customHeight="1">
      <c r="B1488" s="1" t="s">
        <v>23</v>
      </c>
      <c r="C1488" s="1" t="s">
        <v>105</v>
      </c>
      <c r="D1488" s="1" t="s">
        <v>45</v>
      </c>
      <c r="E1488" s="1" t="s">
        <v>17</v>
      </c>
      <c r="F1488" s="1" t="s">
        <v>235</v>
      </c>
      <c r="G1488" s="9">
        <v>41712</v>
      </c>
      <c r="H1488" s="2" t="s">
        <v>236</v>
      </c>
      <c r="I1488" s="1">
        <v>2014</v>
      </c>
      <c r="J1488" s="1">
        <v>765101468</v>
      </c>
      <c r="K1488" s="1">
        <f>_xlfn.DAYS(clean_data[[#This Row],[Ship Date]],clean_data[[#This Row],[Order Date]])</f>
        <v>23</v>
      </c>
      <c r="L1488" s="9">
        <v>41735</v>
      </c>
      <c r="M1488" s="4">
        <v>9382</v>
      </c>
      <c r="N1488" s="13">
        <v>437.2</v>
      </c>
      <c r="O1488" s="13">
        <v>263.33</v>
      </c>
      <c r="P1488" s="13">
        <v>4101810.4</v>
      </c>
      <c r="Q1488" s="13">
        <v>2470562.06</v>
      </c>
      <c r="R1488" s="13">
        <v>1631248.34</v>
      </c>
      <c r="S1488" s="54"/>
      <c r="T1488" s="54"/>
      <c r="Z1488" s="1"/>
      <c r="AA1488" s="1"/>
      <c r="XFB1488"/>
      <c r="XFC1488"/>
    </row>
    <row r="1489" spans="2:27 16382:16383" ht="21" customHeight="1">
      <c r="B1489" s="10" t="s">
        <v>23</v>
      </c>
      <c r="C1489" s="10" t="s">
        <v>132</v>
      </c>
      <c r="D1489" s="10" t="s">
        <v>79</v>
      </c>
      <c r="E1489" s="10" t="s">
        <v>21</v>
      </c>
      <c r="F1489" s="10" t="s">
        <v>227</v>
      </c>
      <c r="G1489" s="11">
        <v>41155</v>
      </c>
      <c r="H1489" s="12" t="s">
        <v>231</v>
      </c>
      <c r="I1489" s="10">
        <v>2012</v>
      </c>
      <c r="J1489" s="10">
        <v>516460692</v>
      </c>
      <c r="K1489" s="10">
        <f>_xlfn.DAYS(clean_data[[#This Row],[Ship Date]],clean_data[[#This Row],[Order Date]])</f>
        <v>21</v>
      </c>
      <c r="L1489" s="11">
        <v>41176</v>
      </c>
      <c r="M1489" s="14">
        <v>1051</v>
      </c>
      <c r="N1489" s="15">
        <v>668.27</v>
      </c>
      <c r="O1489" s="15">
        <v>502.54</v>
      </c>
      <c r="P1489" s="15">
        <v>702351.77</v>
      </c>
      <c r="Q1489" s="15">
        <v>528169.54</v>
      </c>
      <c r="R1489" s="15">
        <v>174182.23</v>
      </c>
      <c r="S1489" s="54"/>
      <c r="T1489" s="54"/>
      <c r="Z1489" s="1"/>
      <c r="AA1489" s="1"/>
      <c r="XFB1489"/>
      <c r="XFC1489"/>
    </row>
    <row r="1490" spans="2:27 16382:16383" ht="21" customHeight="1">
      <c r="B1490" s="1" t="s">
        <v>26</v>
      </c>
      <c r="C1490" s="1" t="s">
        <v>27</v>
      </c>
      <c r="D1490" s="1" t="s">
        <v>59</v>
      </c>
      <c r="E1490" s="1" t="s">
        <v>17</v>
      </c>
      <c r="F1490" s="1" t="s">
        <v>232</v>
      </c>
      <c r="G1490" s="9">
        <v>40597</v>
      </c>
      <c r="H1490" s="2" t="s">
        <v>242</v>
      </c>
      <c r="I1490" s="1">
        <v>2011</v>
      </c>
      <c r="J1490" s="1">
        <v>958159577</v>
      </c>
      <c r="K1490" s="1">
        <f>_xlfn.DAYS(clean_data[[#This Row],[Ship Date]],clean_data[[#This Row],[Order Date]])</f>
        <v>40</v>
      </c>
      <c r="L1490" s="9">
        <v>40637</v>
      </c>
      <c r="M1490" s="4">
        <v>9566</v>
      </c>
      <c r="N1490" s="13">
        <v>9.33</v>
      </c>
      <c r="O1490" s="13">
        <v>6.92</v>
      </c>
      <c r="P1490" s="13">
        <v>89250.78</v>
      </c>
      <c r="Q1490" s="13">
        <v>66196.72</v>
      </c>
      <c r="R1490" s="13">
        <v>23054.06</v>
      </c>
      <c r="S1490" s="54"/>
      <c r="T1490" s="54"/>
      <c r="Z1490" s="1"/>
      <c r="AA1490" s="1"/>
      <c r="XFB1490"/>
      <c r="XFC1490"/>
    </row>
    <row r="1491" spans="2:27 16382:16383" ht="21" customHeight="1">
      <c r="B1491" s="10" t="s">
        <v>26</v>
      </c>
      <c r="C1491" s="10" t="s">
        <v>203</v>
      </c>
      <c r="D1491" s="10" t="s">
        <v>79</v>
      </c>
      <c r="E1491" s="10" t="s">
        <v>21</v>
      </c>
      <c r="F1491" s="10" t="s">
        <v>235</v>
      </c>
      <c r="G1491" s="11">
        <v>41481</v>
      </c>
      <c r="H1491" s="12" t="s">
        <v>230</v>
      </c>
      <c r="I1491" s="10">
        <v>2013</v>
      </c>
      <c r="J1491" s="10">
        <v>230871951</v>
      </c>
      <c r="K1491" s="10">
        <f>_xlfn.DAYS(clean_data[[#This Row],[Ship Date]],clean_data[[#This Row],[Order Date]])</f>
        <v>13</v>
      </c>
      <c r="L1491" s="11">
        <v>41494</v>
      </c>
      <c r="M1491" s="14">
        <v>8996</v>
      </c>
      <c r="N1491" s="15">
        <v>668.27</v>
      </c>
      <c r="O1491" s="15">
        <v>502.54</v>
      </c>
      <c r="P1491" s="15">
        <v>6011756.9199999999</v>
      </c>
      <c r="Q1491" s="15">
        <v>4520849.84</v>
      </c>
      <c r="R1491" s="15">
        <v>1490907.08</v>
      </c>
      <c r="S1491" s="54"/>
      <c r="T1491" s="54"/>
      <c r="Z1491" s="1"/>
      <c r="AA1491" s="1"/>
      <c r="XFB1491"/>
      <c r="XFC1491"/>
    </row>
    <row r="1492" spans="2:27 16382:16383" ht="21" customHeight="1">
      <c r="B1492" s="1" t="s">
        <v>40</v>
      </c>
      <c r="C1492" s="1" t="s">
        <v>221</v>
      </c>
      <c r="D1492" s="1" t="s">
        <v>59</v>
      </c>
      <c r="E1492" s="1" t="s">
        <v>17</v>
      </c>
      <c r="F1492" s="1" t="s">
        <v>227</v>
      </c>
      <c r="G1492" s="9">
        <v>42875</v>
      </c>
      <c r="H1492" s="2" t="s">
        <v>233</v>
      </c>
      <c r="I1492" s="1">
        <v>2017</v>
      </c>
      <c r="J1492" s="1">
        <v>595584142</v>
      </c>
      <c r="K1492" s="1">
        <f>_xlfn.DAYS(clean_data[[#This Row],[Ship Date]],clean_data[[#This Row],[Order Date]])</f>
        <v>40</v>
      </c>
      <c r="L1492" s="9">
        <v>42915</v>
      </c>
      <c r="M1492" s="4">
        <v>5438</v>
      </c>
      <c r="N1492" s="13">
        <v>9.33</v>
      </c>
      <c r="O1492" s="13">
        <v>6.92</v>
      </c>
      <c r="P1492" s="13">
        <v>50736.54</v>
      </c>
      <c r="Q1492" s="13">
        <v>37630.959999999999</v>
      </c>
      <c r="R1492" s="13">
        <v>13105.58</v>
      </c>
      <c r="S1492" s="54"/>
      <c r="T1492" s="54"/>
      <c r="Z1492" s="1"/>
      <c r="AA1492" s="1"/>
      <c r="XFB1492"/>
      <c r="XFC1492"/>
    </row>
    <row r="1493" spans="2:27 16382:16383" ht="21" customHeight="1">
      <c r="B1493" s="10" t="s">
        <v>23</v>
      </c>
      <c r="C1493" s="10" t="s">
        <v>103</v>
      </c>
      <c r="D1493" s="10" t="s">
        <v>50</v>
      </c>
      <c r="E1493" s="10" t="s">
        <v>21</v>
      </c>
      <c r="F1493" s="10" t="s">
        <v>235</v>
      </c>
      <c r="G1493" s="11">
        <v>42850</v>
      </c>
      <c r="H1493" s="12" t="s">
        <v>239</v>
      </c>
      <c r="I1493" s="10">
        <v>2017</v>
      </c>
      <c r="J1493" s="10">
        <v>783594977</v>
      </c>
      <c r="K1493" s="10">
        <f>_xlfn.DAYS(clean_data[[#This Row],[Ship Date]],clean_data[[#This Row],[Order Date]])</f>
        <v>6</v>
      </c>
      <c r="L1493" s="11">
        <v>42856</v>
      </c>
      <c r="M1493" s="14">
        <v>2022</v>
      </c>
      <c r="N1493" s="15">
        <v>421.89</v>
      </c>
      <c r="O1493" s="15">
        <v>364.69</v>
      </c>
      <c r="P1493" s="15">
        <v>853061.58</v>
      </c>
      <c r="Q1493" s="15">
        <v>737403.18</v>
      </c>
      <c r="R1493" s="15">
        <v>115658.4</v>
      </c>
      <c r="S1493" s="54"/>
      <c r="T1493" s="54"/>
      <c r="Z1493" s="1"/>
      <c r="AA1493" s="1"/>
      <c r="XFB1493"/>
      <c r="XFC1493"/>
    </row>
    <row r="1494" spans="2:27 16382:16383" ht="21" customHeight="1">
      <c r="B1494" s="1" t="s">
        <v>26</v>
      </c>
      <c r="C1494" s="1" t="s">
        <v>183</v>
      </c>
      <c r="D1494" s="1" t="s">
        <v>33</v>
      </c>
      <c r="E1494" s="1" t="s">
        <v>17</v>
      </c>
      <c r="F1494" s="1" t="s">
        <v>232</v>
      </c>
      <c r="G1494" s="9">
        <v>42635</v>
      </c>
      <c r="H1494" s="2" t="s">
        <v>231</v>
      </c>
      <c r="I1494" s="1">
        <v>2016</v>
      </c>
      <c r="J1494" s="1">
        <v>946515786</v>
      </c>
      <c r="K1494" s="1">
        <f>_xlfn.DAYS(clean_data[[#This Row],[Ship Date]],clean_data[[#This Row],[Order Date]])</f>
        <v>12</v>
      </c>
      <c r="L1494" s="9">
        <v>42647</v>
      </c>
      <c r="M1494" s="4">
        <v>3910</v>
      </c>
      <c r="N1494" s="13">
        <v>81.73</v>
      </c>
      <c r="O1494" s="13">
        <v>56.67</v>
      </c>
      <c r="P1494" s="13">
        <v>319564.3</v>
      </c>
      <c r="Q1494" s="13">
        <v>221579.7</v>
      </c>
      <c r="R1494" s="13">
        <v>97984.6</v>
      </c>
      <c r="S1494" s="54"/>
      <c r="T1494" s="54"/>
      <c r="Z1494" s="1"/>
      <c r="AA1494" s="1"/>
      <c r="XFB1494"/>
      <c r="XFC1494"/>
    </row>
    <row r="1495" spans="2:27 16382:16383" ht="21" customHeight="1">
      <c r="B1495" s="10" t="s">
        <v>23</v>
      </c>
      <c r="C1495" s="10" t="s">
        <v>217</v>
      </c>
      <c r="D1495" s="10" t="s">
        <v>20</v>
      </c>
      <c r="E1495" s="10" t="s">
        <v>17</v>
      </c>
      <c r="F1495" s="10" t="s">
        <v>232</v>
      </c>
      <c r="G1495" s="11">
        <v>42463</v>
      </c>
      <c r="H1495" s="12" t="s">
        <v>239</v>
      </c>
      <c r="I1495" s="10">
        <v>2016</v>
      </c>
      <c r="J1495" s="10">
        <v>406270396</v>
      </c>
      <c r="K1495" s="10">
        <f>_xlfn.DAYS(clean_data[[#This Row],[Ship Date]],clean_data[[#This Row],[Order Date]])</f>
        <v>46</v>
      </c>
      <c r="L1495" s="11">
        <v>42509</v>
      </c>
      <c r="M1495" s="14">
        <v>3293</v>
      </c>
      <c r="N1495" s="15">
        <v>152.58000000000001</v>
      </c>
      <c r="O1495" s="15">
        <v>97.44</v>
      </c>
      <c r="P1495" s="15">
        <v>502445.94</v>
      </c>
      <c r="Q1495" s="15">
        <v>320869.92</v>
      </c>
      <c r="R1495" s="15">
        <v>181576.02</v>
      </c>
      <c r="S1495" s="54"/>
      <c r="T1495" s="54"/>
      <c r="Z1495" s="1"/>
      <c r="AA1495" s="1"/>
      <c r="XFB1495"/>
      <c r="XFC1495"/>
    </row>
    <row r="1496" spans="2:27 16382:16383" ht="21" customHeight="1">
      <c r="B1496" s="1" t="s">
        <v>23</v>
      </c>
      <c r="C1496" s="1" t="s">
        <v>147</v>
      </c>
      <c r="D1496" s="1" t="s">
        <v>71</v>
      </c>
      <c r="E1496" s="1" t="s">
        <v>17</v>
      </c>
      <c r="F1496" s="1" t="s">
        <v>232</v>
      </c>
      <c r="G1496" s="9">
        <v>40191</v>
      </c>
      <c r="H1496" s="2" t="s">
        <v>240</v>
      </c>
      <c r="I1496" s="1">
        <v>2010</v>
      </c>
      <c r="J1496" s="1">
        <v>805095136</v>
      </c>
      <c r="K1496" s="1">
        <f>_xlfn.DAYS(clean_data[[#This Row],[Ship Date]],clean_data[[#This Row],[Order Date]])</f>
        <v>7</v>
      </c>
      <c r="L1496" s="9">
        <v>40198</v>
      </c>
      <c r="M1496" s="4">
        <v>4396</v>
      </c>
      <c r="N1496" s="13">
        <v>154.06</v>
      </c>
      <c r="O1496" s="13">
        <v>90.93</v>
      </c>
      <c r="P1496" s="13">
        <v>677247.76</v>
      </c>
      <c r="Q1496" s="13">
        <v>399728.28</v>
      </c>
      <c r="R1496" s="13">
        <v>277519.48</v>
      </c>
      <c r="S1496" s="54"/>
      <c r="T1496" s="54"/>
      <c r="Z1496" s="1"/>
      <c r="AA1496" s="1"/>
      <c r="XFB1496"/>
      <c r="XFC1496"/>
    </row>
    <row r="1497" spans="2:27 16382:16383" ht="21" customHeight="1">
      <c r="B1497" s="10" t="s">
        <v>26</v>
      </c>
      <c r="C1497" s="10" t="s">
        <v>129</v>
      </c>
      <c r="D1497" s="10" t="s">
        <v>59</v>
      </c>
      <c r="E1497" s="10" t="s">
        <v>21</v>
      </c>
      <c r="F1497" s="10" t="s">
        <v>227</v>
      </c>
      <c r="G1497" s="11">
        <v>40980</v>
      </c>
      <c r="H1497" s="12" t="s">
        <v>236</v>
      </c>
      <c r="I1497" s="10">
        <v>2012</v>
      </c>
      <c r="J1497" s="10">
        <v>255538833</v>
      </c>
      <c r="K1497" s="10">
        <f>_xlfn.DAYS(clean_data[[#This Row],[Ship Date]],clean_data[[#This Row],[Order Date]])</f>
        <v>37</v>
      </c>
      <c r="L1497" s="11">
        <v>41017</v>
      </c>
      <c r="M1497" s="14">
        <v>8474</v>
      </c>
      <c r="N1497" s="15">
        <v>9.33</v>
      </c>
      <c r="O1497" s="15">
        <v>6.92</v>
      </c>
      <c r="P1497" s="15">
        <v>79062.42</v>
      </c>
      <c r="Q1497" s="15">
        <v>58640.08</v>
      </c>
      <c r="R1497" s="15">
        <v>20422.34</v>
      </c>
      <c r="S1497" s="54"/>
      <c r="T1497" s="54"/>
      <c r="Z1497" s="1"/>
      <c r="AA1497" s="1"/>
      <c r="XFB1497"/>
      <c r="XFC1497"/>
    </row>
    <row r="1498" spans="2:27 16382:16383" ht="21" customHeight="1">
      <c r="B1498" s="1" t="s">
        <v>40</v>
      </c>
      <c r="C1498" s="1" t="s">
        <v>140</v>
      </c>
      <c r="D1498" s="1" t="s">
        <v>43</v>
      </c>
      <c r="E1498" s="1" t="s">
        <v>17</v>
      </c>
      <c r="F1498" s="1" t="s">
        <v>229</v>
      </c>
      <c r="G1498" s="9">
        <v>42080</v>
      </c>
      <c r="H1498" s="2" t="s">
        <v>236</v>
      </c>
      <c r="I1498" s="1">
        <v>2015</v>
      </c>
      <c r="J1498" s="1">
        <v>990462815</v>
      </c>
      <c r="K1498" s="1">
        <f>_xlfn.DAYS(clean_data[[#This Row],[Ship Date]],clean_data[[#This Row],[Order Date]])</f>
        <v>38</v>
      </c>
      <c r="L1498" s="9">
        <v>42118</v>
      </c>
      <c r="M1498" s="4">
        <v>8812</v>
      </c>
      <c r="N1498" s="13">
        <v>651.21</v>
      </c>
      <c r="O1498" s="13">
        <v>524.96</v>
      </c>
      <c r="P1498" s="13">
        <v>5738462.5199999996</v>
      </c>
      <c r="Q1498" s="13">
        <v>4625947.5199999996</v>
      </c>
      <c r="R1498" s="13">
        <v>1112515</v>
      </c>
      <c r="S1498" s="54"/>
      <c r="T1498" s="54"/>
      <c r="Z1498" s="1"/>
      <c r="AA1498" s="1"/>
      <c r="XFB1498"/>
      <c r="XFC1498"/>
    </row>
    <row r="1499" spans="2:27 16382:16383" ht="21" customHeight="1">
      <c r="B1499" s="10" t="s">
        <v>34</v>
      </c>
      <c r="C1499" s="10" t="s">
        <v>68</v>
      </c>
      <c r="D1499" s="10" t="s">
        <v>16</v>
      </c>
      <c r="E1499" s="10" t="s">
        <v>21</v>
      </c>
      <c r="F1499" s="10" t="s">
        <v>227</v>
      </c>
      <c r="G1499" s="11">
        <v>42516</v>
      </c>
      <c r="H1499" s="12" t="s">
        <v>233</v>
      </c>
      <c r="I1499" s="10">
        <v>2016</v>
      </c>
      <c r="J1499" s="10">
        <v>813040912</v>
      </c>
      <c r="K1499" s="10">
        <f>_xlfn.DAYS(clean_data[[#This Row],[Ship Date]],clean_data[[#This Row],[Order Date]])</f>
        <v>0</v>
      </c>
      <c r="L1499" s="11">
        <v>42516</v>
      </c>
      <c r="M1499" s="14">
        <v>5728</v>
      </c>
      <c r="N1499" s="15">
        <v>255.28</v>
      </c>
      <c r="O1499" s="15">
        <v>159.41999999999999</v>
      </c>
      <c r="P1499" s="15">
        <v>1462243.84</v>
      </c>
      <c r="Q1499" s="15">
        <v>913157.76</v>
      </c>
      <c r="R1499" s="15">
        <v>549086.07999999996</v>
      </c>
      <c r="S1499" s="54"/>
      <c r="T1499" s="54"/>
      <c r="Z1499" s="1"/>
      <c r="AA1499" s="1"/>
      <c r="XFB1499"/>
      <c r="XFC1499"/>
    </row>
    <row r="1500" spans="2:27 16382:16383" ht="21" customHeight="1">
      <c r="B1500" s="1" t="s">
        <v>40</v>
      </c>
      <c r="C1500" s="1" t="s">
        <v>136</v>
      </c>
      <c r="D1500" s="1" t="s">
        <v>33</v>
      </c>
      <c r="E1500" s="1" t="s">
        <v>17</v>
      </c>
      <c r="F1500" s="1" t="s">
        <v>229</v>
      </c>
      <c r="G1500" s="9">
        <v>41701</v>
      </c>
      <c r="H1500" s="2" t="s">
        <v>236</v>
      </c>
      <c r="I1500" s="1">
        <v>2014</v>
      </c>
      <c r="J1500" s="1">
        <v>746759450</v>
      </c>
      <c r="K1500" s="1">
        <f>_xlfn.DAYS(clean_data[[#This Row],[Ship Date]],clean_data[[#This Row],[Order Date]])</f>
        <v>31</v>
      </c>
      <c r="L1500" s="9">
        <v>41732</v>
      </c>
      <c r="M1500" s="4">
        <v>1571</v>
      </c>
      <c r="N1500" s="13">
        <v>81.73</v>
      </c>
      <c r="O1500" s="13">
        <v>56.67</v>
      </c>
      <c r="P1500" s="13">
        <v>128397.83</v>
      </c>
      <c r="Q1500" s="13">
        <v>89028.57</v>
      </c>
      <c r="R1500" s="13">
        <v>39369.26</v>
      </c>
      <c r="S1500" s="54"/>
      <c r="T1500" s="54"/>
      <c r="Z1500" s="1"/>
      <c r="AA1500" s="1"/>
      <c r="XFB1500"/>
      <c r="XFC1500"/>
    </row>
    <row r="1501" spans="2:27 16382:16383" ht="21" customHeight="1">
      <c r="B1501" s="10" t="s">
        <v>23</v>
      </c>
      <c r="C1501" s="10" t="s">
        <v>118</v>
      </c>
      <c r="D1501" s="10" t="s">
        <v>28</v>
      </c>
      <c r="E1501" s="10" t="s">
        <v>17</v>
      </c>
      <c r="F1501" s="10" t="s">
        <v>227</v>
      </c>
      <c r="G1501" s="11">
        <v>40817</v>
      </c>
      <c r="H1501" s="12" t="s">
        <v>237</v>
      </c>
      <c r="I1501" s="10">
        <v>2011</v>
      </c>
      <c r="J1501" s="10">
        <v>985417258</v>
      </c>
      <c r="K1501" s="10">
        <f>_xlfn.DAYS(clean_data[[#This Row],[Ship Date]],clean_data[[#This Row],[Order Date]])</f>
        <v>20</v>
      </c>
      <c r="L1501" s="11">
        <v>40837</v>
      </c>
      <c r="M1501" s="14">
        <v>5720</v>
      </c>
      <c r="N1501" s="15">
        <v>205.7</v>
      </c>
      <c r="O1501" s="15">
        <v>117.11</v>
      </c>
      <c r="P1501" s="15">
        <v>1176604</v>
      </c>
      <c r="Q1501" s="15">
        <v>669869.19999999995</v>
      </c>
      <c r="R1501" s="15">
        <v>506734.8</v>
      </c>
      <c r="S1501" s="54"/>
      <c r="T1501" s="54"/>
      <c r="Z1501" s="1"/>
      <c r="AA1501" s="1"/>
      <c r="XFB1501"/>
      <c r="XFC1501"/>
    </row>
    <row r="1502" spans="2:27 16382:16383" ht="21" customHeight="1">
      <c r="B1502" s="1" t="s">
        <v>23</v>
      </c>
      <c r="C1502" s="1" t="s">
        <v>106</v>
      </c>
      <c r="D1502" s="1" t="s">
        <v>28</v>
      </c>
      <c r="E1502" s="1" t="s">
        <v>21</v>
      </c>
      <c r="F1502" s="1" t="s">
        <v>227</v>
      </c>
      <c r="G1502" s="9">
        <v>41440</v>
      </c>
      <c r="H1502" s="2" t="s">
        <v>241</v>
      </c>
      <c r="I1502" s="1">
        <v>2013</v>
      </c>
      <c r="J1502" s="1">
        <v>443125665</v>
      </c>
      <c r="K1502" s="1">
        <f>_xlfn.DAYS(clean_data[[#This Row],[Ship Date]],clean_data[[#This Row],[Order Date]])</f>
        <v>24</v>
      </c>
      <c r="L1502" s="9">
        <v>41464</v>
      </c>
      <c r="M1502" s="4">
        <v>9586</v>
      </c>
      <c r="N1502" s="13">
        <v>205.7</v>
      </c>
      <c r="O1502" s="13">
        <v>117.11</v>
      </c>
      <c r="P1502" s="13">
        <v>1971840.2</v>
      </c>
      <c r="Q1502" s="13">
        <v>1122616.46</v>
      </c>
      <c r="R1502" s="13">
        <v>849223.74</v>
      </c>
      <c r="S1502" s="54"/>
      <c r="T1502" s="54"/>
      <c r="Z1502" s="1"/>
      <c r="AA1502" s="1"/>
      <c r="XFB1502"/>
      <c r="XFC1502"/>
    </row>
    <row r="1503" spans="2:27 16382:16383" ht="21" customHeight="1">
      <c r="B1503" s="10" t="s">
        <v>40</v>
      </c>
      <c r="C1503" s="10" t="s">
        <v>245</v>
      </c>
      <c r="D1503" s="10" t="s">
        <v>71</v>
      </c>
      <c r="E1503" s="10" t="s">
        <v>21</v>
      </c>
      <c r="F1503" s="10" t="s">
        <v>229</v>
      </c>
      <c r="G1503" s="11">
        <v>41382</v>
      </c>
      <c r="H1503" s="12" t="s">
        <v>239</v>
      </c>
      <c r="I1503" s="10">
        <v>2013</v>
      </c>
      <c r="J1503" s="10">
        <v>804308497</v>
      </c>
      <c r="K1503" s="10">
        <f>_xlfn.DAYS(clean_data[[#This Row],[Ship Date]],clean_data[[#This Row],[Order Date]])</f>
        <v>39</v>
      </c>
      <c r="L1503" s="11">
        <v>41421</v>
      </c>
      <c r="M1503" s="14">
        <v>1613</v>
      </c>
      <c r="N1503" s="15">
        <v>154.06</v>
      </c>
      <c r="O1503" s="15">
        <v>90.93</v>
      </c>
      <c r="P1503" s="15">
        <v>248498.78</v>
      </c>
      <c r="Q1503" s="15">
        <v>146670.09</v>
      </c>
      <c r="R1503" s="15">
        <v>101828.69</v>
      </c>
      <c r="S1503" s="54"/>
      <c r="T1503" s="54"/>
      <c r="Z1503" s="1"/>
      <c r="AA1503" s="1"/>
      <c r="XFB1503"/>
      <c r="XFC1503"/>
    </row>
    <row r="1504" spans="2:27 16382:16383" ht="21" customHeight="1">
      <c r="B1504" s="1" t="s">
        <v>14</v>
      </c>
      <c r="C1504" s="1" t="s">
        <v>174</v>
      </c>
      <c r="D1504" s="1" t="s">
        <v>45</v>
      </c>
      <c r="E1504" s="1" t="s">
        <v>17</v>
      </c>
      <c r="F1504" s="1" t="s">
        <v>235</v>
      </c>
      <c r="G1504" s="9">
        <v>41612</v>
      </c>
      <c r="H1504" s="2" t="s">
        <v>228</v>
      </c>
      <c r="I1504" s="1">
        <v>2013</v>
      </c>
      <c r="J1504" s="1">
        <v>673702085</v>
      </c>
      <c r="K1504" s="1">
        <f>_xlfn.DAYS(clean_data[[#This Row],[Ship Date]],clean_data[[#This Row],[Order Date]])</f>
        <v>20</v>
      </c>
      <c r="L1504" s="9">
        <v>41632</v>
      </c>
      <c r="M1504" s="4">
        <v>2273</v>
      </c>
      <c r="N1504" s="13">
        <v>437.2</v>
      </c>
      <c r="O1504" s="13">
        <v>263.33</v>
      </c>
      <c r="P1504" s="13">
        <v>993755.6</v>
      </c>
      <c r="Q1504" s="13">
        <v>598549.09</v>
      </c>
      <c r="R1504" s="13">
        <v>395206.51</v>
      </c>
      <c r="S1504" s="54"/>
      <c r="T1504" s="54"/>
      <c r="Z1504" s="1"/>
      <c r="AA1504" s="1"/>
      <c r="XFB1504"/>
      <c r="XFC1504"/>
    </row>
    <row r="1505" spans="2:27 16382:16383" ht="21" customHeight="1">
      <c r="B1505" s="10" t="s">
        <v>26</v>
      </c>
      <c r="C1505" s="10" t="s">
        <v>30</v>
      </c>
      <c r="D1505" s="10" t="s">
        <v>59</v>
      </c>
      <c r="E1505" s="10" t="s">
        <v>21</v>
      </c>
      <c r="F1505" s="10" t="s">
        <v>232</v>
      </c>
      <c r="G1505" s="11">
        <v>42103</v>
      </c>
      <c r="H1505" s="12" t="s">
        <v>239</v>
      </c>
      <c r="I1505" s="10">
        <v>2015</v>
      </c>
      <c r="J1505" s="10">
        <v>526355254</v>
      </c>
      <c r="K1505" s="10">
        <f>_xlfn.DAYS(clean_data[[#This Row],[Ship Date]],clean_data[[#This Row],[Order Date]])</f>
        <v>13</v>
      </c>
      <c r="L1505" s="11">
        <v>42116</v>
      </c>
      <c r="M1505" s="14">
        <v>9071</v>
      </c>
      <c r="N1505" s="15">
        <v>9.33</v>
      </c>
      <c r="O1505" s="15">
        <v>6.92</v>
      </c>
      <c r="P1505" s="15">
        <v>84632.43</v>
      </c>
      <c r="Q1505" s="15">
        <v>62771.32</v>
      </c>
      <c r="R1505" s="15">
        <v>21861.11</v>
      </c>
      <c r="S1505" s="54"/>
      <c r="T1505" s="54"/>
      <c r="Z1505" s="1"/>
      <c r="AA1505" s="1"/>
      <c r="XFB1505"/>
      <c r="XFC1505"/>
    </row>
    <row r="1506" spans="2:27 16382:16383" ht="21" customHeight="1">
      <c r="B1506" s="1" t="s">
        <v>14</v>
      </c>
      <c r="C1506" s="1" t="s">
        <v>185</v>
      </c>
      <c r="D1506" s="1" t="s">
        <v>36</v>
      </c>
      <c r="E1506" s="1" t="s">
        <v>21</v>
      </c>
      <c r="F1506" s="1" t="s">
        <v>232</v>
      </c>
      <c r="G1506" s="9">
        <v>40454</v>
      </c>
      <c r="H1506" s="2" t="s">
        <v>237</v>
      </c>
      <c r="I1506" s="1">
        <v>2010</v>
      </c>
      <c r="J1506" s="1">
        <v>457629334</v>
      </c>
      <c r="K1506" s="1">
        <f>_xlfn.DAYS(clean_data[[#This Row],[Ship Date]],clean_data[[#This Row],[Order Date]])</f>
        <v>30</v>
      </c>
      <c r="L1506" s="9">
        <v>40484</v>
      </c>
      <c r="M1506" s="4">
        <v>1544</v>
      </c>
      <c r="N1506" s="13">
        <v>109.28</v>
      </c>
      <c r="O1506" s="13">
        <v>35.840000000000003</v>
      </c>
      <c r="P1506" s="13">
        <v>168728.32000000001</v>
      </c>
      <c r="Q1506" s="13">
        <v>55336.959999999999</v>
      </c>
      <c r="R1506" s="13">
        <v>113391.36</v>
      </c>
      <c r="S1506" s="54"/>
      <c r="T1506" s="54"/>
      <c r="Z1506" s="1"/>
      <c r="AA1506" s="1"/>
      <c r="XFB1506"/>
      <c r="XFC1506"/>
    </row>
    <row r="1507" spans="2:27 16382:16383" ht="21" customHeight="1">
      <c r="B1507" s="10" t="s">
        <v>40</v>
      </c>
      <c r="C1507" s="10" t="s">
        <v>86</v>
      </c>
      <c r="D1507" s="10" t="s">
        <v>28</v>
      </c>
      <c r="E1507" s="10" t="s">
        <v>21</v>
      </c>
      <c r="F1507" s="10" t="s">
        <v>235</v>
      </c>
      <c r="G1507" s="11">
        <v>41566</v>
      </c>
      <c r="H1507" s="12" t="s">
        <v>237</v>
      </c>
      <c r="I1507" s="10">
        <v>2013</v>
      </c>
      <c r="J1507" s="10">
        <v>633198153</v>
      </c>
      <c r="K1507" s="10">
        <f>_xlfn.DAYS(clean_data[[#This Row],[Ship Date]],clean_data[[#This Row],[Order Date]])</f>
        <v>15</v>
      </c>
      <c r="L1507" s="11">
        <v>41581</v>
      </c>
      <c r="M1507" s="14">
        <v>6260</v>
      </c>
      <c r="N1507" s="15">
        <v>205.7</v>
      </c>
      <c r="O1507" s="15">
        <v>117.11</v>
      </c>
      <c r="P1507" s="15">
        <v>1287682</v>
      </c>
      <c r="Q1507" s="15">
        <v>733108.6</v>
      </c>
      <c r="R1507" s="15">
        <v>554573.4</v>
      </c>
      <c r="S1507" s="54"/>
      <c r="T1507" s="54"/>
      <c r="Z1507" s="1"/>
      <c r="AA1507" s="1"/>
      <c r="XFB1507"/>
      <c r="XFC1507"/>
    </row>
    <row r="1508" spans="2:27 16382:16383" ht="21" customHeight="1">
      <c r="B1508" s="1" t="s">
        <v>34</v>
      </c>
      <c r="C1508" s="1" t="s">
        <v>182</v>
      </c>
      <c r="D1508" s="1" t="s">
        <v>43</v>
      </c>
      <c r="E1508" s="1" t="s">
        <v>21</v>
      </c>
      <c r="F1508" s="1" t="s">
        <v>235</v>
      </c>
      <c r="G1508" s="9">
        <v>42431</v>
      </c>
      <c r="H1508" s="2" t="s">
        <v>236</v>
      </c>
      <c r="I1508" s="1">
        <v>2016</v>
      </c>
      <c r="J1508" s="1">
        <v>839048039</v>
      </c>
      <c r="K1508" s="1">
        <f>_xlfn.DAYS(clean_data[[#This Row],[Ship Date]],clean_data[[#This Row],[Order Date]])</f>
        <v>31</v>
      </c>
      <c r="L1508" s="9">
        <v>42462</v>
      </c>
      <c r="M1508" s="4">
        <v>1815</v>
      </c>
      <c r="N1508" s="13">
        <v>651.21</v>
      </c>
      <c r="O1508" s="13">
        <v>524.96</v>
      </c>
      <c r="P1508" s="13">
        <v>1181946.1499999999</v>
      </c>
      <c r="Q1508" s="13">
        <v>952802.4</v>
      </c>
      <c r="R1508" s="13">
        <v>229143.75</v>
      </c>
      <c r="S1508" s="54"/>
      <c r="T1508" s="54"/>
      <c r="Z1508" s="1"/>
      <c r="AA1508" s="1"/>
      <c r="XFB1508"/>
      <c r="XFC1508"/>
    </row>
    <row r="1509" spans="2:27 16382:16383" ht="21" customHeight="1">
      <c r="B1509" s="10" t="s">
        <v>23</v>
      </c>
      <c r="C1509" s="10" t="s">
        <v>82</v>
      </c>
      <c r="D1509" s="10" t="s">
        <v>25</v>
      </c>
      <c r="E1509" s="10" t="s">
        <v>17</v>
      </c>
      <c r="F1509" s="10" t="s">
        <v>232</v>
      </c>
      <c r="G1509" s="11">
        <v>41813</v>
      </c>
      <c r="H1509" s="12" t="s">
        <v>241</v>
      </c>
      <c r="I1509" s="10">
        <v>2014</v>
      </c>
      <c r="J1509" s="10">
        <v>931477820</v>
      </c>
      <c r="K1509" s="10">
        <f>_xlfn.DAYS(clean_data[[#This Row],[Ship Date]],clean_data[[#This Row],[Order Date]])</f>
        <v>26</v>
      </c>
      <c r="L1509" s="11">
        <v>41839</v>
      </c>
      <c r="M1509" s="14">
        <v>3841</v>
      </c>
      <c r="N1509" s="15">
        <v>47.45</v>
      </c>
      <c r="O1509" s="15">
        <v>31.79</v>
      </c>
      <c r="P1509" s="15">
        <v>182255.45</v>
      </c>
      <c r="Q1509" s="15">
        <v>122105.39</v>
      </c>
      <c r="R1509" s="15">
        <v>60150.06</v>
      </c>
      <c r="S1509" s="54"/>
      <c r="T1509" s="54"/>
      <c r="Z1509" s="1"/>
      <c r="AA1509" s="1"/>
      <c r="XFB1509"/>
      <c r="XFC1509"/>
    </row>
    <row r="1510" spans="2:27 16382:16383" ht="21" customHeight="1">
      <c r="B1510" s="1" t="s">
        <v>23</v>
      </c>
      <c r="C1510" s="1" t="s">
        <v>118</v>
      </c>
      <c r="D1510" s="1" t="s">
        <v>33</v>
      </c>
      <c r="E1510" s="1" t="s">
        <v>21</v>
      </c>
      <c r="F1510" s="1" t="s">
        <v>235</v>
      </c>
      <c r="G1510" s="9">
        <v>41631</v>
      </c>
      <c r="H1510" s="2" t="s">
        <v>228</v>
      </c>
      <c r="I1510" s="1">
        <v>2013</v>
      </c>
      <c r="J1510" s="1">
        <v>387098824</v>
      </c>
      <c r="K1510" s="1">
        <f>_xlfn.DAYS(clean_data[[#This Row],[Ship Date]],clean_data[[#This Row],[Order Date]])</f>
        <v>12</v>
      </c>
      <c r="L1510" s="9">
        <v>41643</v>
      </c>
      <c r="M1510" s="4">
        <v>9999</v>
      </c>
      <c r="N1510" s="13">
        <v>81.73</v>
      </c>
      <c r="O1510" s="13">
        <v>56.67</v>
      </c>
      <c r="P1510" s="13">
        <v>817218.27</v>
      </c>
      <c r="Q1510" s="13">
        <v>566643.32999999996</v>
      </c>
      <c r="R1510" s="13">
        <v>250574.94</v>
      </c>
      <c r="S1510" s="54"/>
      <c r="T1510" s="54"/>
      <c r="Z1510" s="1"/>
      <c r="AA1510" s="1"/>
      <c r="XFB1510"/>
      <c r="XFC1510"/>
    </row>
    <row r="1511" spans="2:27 16382:16383" ht="21" customHeight="1">
      <c r="B1511" s="10" t="s">
        <v>40</v>
      </c>
      <c r="C1511" s="10" t="s">
        <v>201</v>
      </c>
      <c r="D1511" s="10" t="s">
        <v>50</v>
      </c>
      <c r="E1511" s="10" t="s">
        <v>17</v>
      </c>
      <c r="F1511" s="10" t="s">
        <v>232</v>
      </c>
      <c r="G1511" s="11">
        <v>42810</v>
      </c>
      <c r="H1511" s="12" t="s">
        <v>236</v>
      </c>
      <c r="I1511" s="10">
        <v>2017</v>
      </c>
      <c r="J1511" s="10">
        <v>552834880</v>
      </c>
      <c r="K1511" s="10">
        <f>_xlfn.DAYS(clean_data[[#This Row],[Ship Date]],clean_data[[#This Row],[Order Date]])</f>
        <v>40</v>
      </c>
      <c r="L1511" s="11">
        <v>42850</v>
      </c>
      <c r="M1511" s="14">
        <v>4981</v>
      </c>
      <c r="N1511" s="15">
        <v>421.89</v>
      </c>
      <c r="O1511" s="15">
        <v>364.69</v>
      </c>
      <c r="P1511" s="15">
        <v>2101434.09</v>
      </c>
      <c r="Q1511" s="15">
        <v>1816520.89</v>
      </c>
      <c r="R1511" s="15">
        <v>284913.2</v>
      </c>
      <c r="S1511" s="54"/>
      <c r="T1511" s="54"/>
      <c r="Z1511" s="1"/>
      <c r="AA1511" s="1"/>
      <c r="XFB1511"/>
      <c r="XFC1511"/>
    </row>
    <row r="1512" spans="2:27 16382:16383" ht="21" customHeight="1">
      <c r="B1512" s="1" t="s">
        <v>23</v>
      </c>
      <c r="C1512" s="1" t="s">
        <v>138</v>
      </c>
      <c r="D1512" s="1" t="s">
        <v>50</v>
      </c>
      <c r="E1512" s="1" t="s">
        <v>21</v>
      </c>
      <c r="F1512" s="1" t="s">
        <v>227</v>
      </c>
      <c r="G1512" s="9">
        <v>41133</v>
      </c>
      <c r="H1512" s="2" t="s">
        <v>238</v>
      </c>
      <c r="I1512" s="1">
        <v>2012</v>
      </c>
      <c r="J1512" s="1">
        <v>595922315</v>
      </c>
      <c r="K1512" s="1">
        <f>_xlfn.DAYS(clean_data[[#This Row],[Ship Date]],clean_data[[#This Row],[Order Date]])</f>
        <v>23</v>
      </c>
      <c r="L1512" s="9">
        <v>41156</v>
      </c>
      <c r="M1512" s="4">
        <v>5510</v>
      </c>
      <c r="N1512" s="13">
        <v>421.89</v>
      </c>
      <c r="O1512" s="13">
        <v>364.69</v>
      </c>
      <c r="P1512" s="13">
        <v>2324613.9</v>
      </c>
      <c r="Q1512" s="13">
        <v>2009441.9</v>
      </c>
      <c r="R1512" s="13">
        <v>315172</v>
      </c>
      <c r="S1512" s="54"/>
      <c r="T1512" s="54"/>
      <c r="Z1512" s="1"/>
      <c r="AA1512" s="1"/>
      <c r="XFB1512"/>
      <c r="XFC1512"/>
    </row>
    <row r="1513" spans="2:27 16382:16383" ht="21" customHeight="1">
      <c r="B1513" s="10" t="s">
        <v>23</v>
      </c>
      <c r="C1513" s="10" t="s">
        <v>198</v>
      </c>
      <c r="D1513" s="10" t="s">
        <v>43</v>
      </c>
      <c r="E1513" s="10" t="s">
        <v>17</v>
      </c>
      <c r="F1513" s="10" t="s">
        <v>227</v>
      </c>
      <c r="G1513" s="11">
        <v>42452</v>
      </c>
      <c r="H1513" s="12" t="s">
        <v>236</v>
      </c>
      <c r="I1513" s="10">
        <v>2016</v>
      </c>
      <c r="J1513" s="10">
        <v>653909957</v>
      </c>
      <c r="K1513" s="10">
        <f>_xlfn.DAYS(clean_data[[#This Row],[Ship Date]],clean_data[[#This Row],[Order Date]])</f>
        <v>14</v>
      </c>
      <c r="L1513" s="11">
        <v>42466</v>
      </c>
      <c r="M1513" s="14">
        <v>5342</v>
      </c>
      <c r="N1513" s="15">
        <v>651.21</v>
      </c>
      <c r="O1513" s="15">
        <v>524.96</v>
      </c>
      <c r="P1513" s="15">
        <v>3478763.82</v>
      </c>
      <c r="Q1513" s="15">
        <v>2804336.32</v>
      </c>
      <c r="R1513" s="15">
        <v>674427.5</v>
      </c>
      <c r="S1513" s="54"/>
      <c r="T1513" s="54"/>
      <c r="Z1513" s="1"/>
      <c r="AA1513" s="1"/>
      <c r="XFB1513"/>
      <c r="XFC1513"/>
    </row>
    <row r="1514" spans="2:27 16382:16383" ht="21" customHeight="1">
      <c r="B1514" s="1" t="s">
        <v>40</v>
      </c>
      <c r="C1514" s="1" t="s">
        <v>114</v>
      </c>
      <c r="D1514" s="1" t="s">
        <v>25</v>
      </c>
      <c r="E1514" s="1" t="s">
        <v>17</v>
      </c>
      <c r="F1514" s="1" t="s">
        <v>227</v>
      </c>
      <c r="G1514" s="9">
        <v>41943</v>
      </c>
      <c r="H1514" s="2" t="s">
        <v>237</v>
      </c>
      <c r="I1514" s="1">
        <v>2014</v>
      </c>
      <c r="J1514" s="1">
        <v>484659135</v>
      </c>
      <c r="K1514" s="1">
        <f>_xlfn.DAYS(clean_data[[#This Row],[Ship Date]],clean_data[[#This Row],[Order Date]])</f>
        <v>29</v>
      </c>
      <c r="L1514" s="9">
        <v>41972</v>
      </c>
      <c r="M1514" s="4">
        <v>263</v>
      </c>
      <c r="N1514" s="13">
        <v>47.45</v>
      </c>
      <c r="O1514" s="13">
        <v>31.79</v>
      </c>
      <c r="P1514" s="13">
        <v>12479.35</v>
      </c>
      <c r="Q1514" s="13">
        <v>8360.77</v>
      </c>
      <c r="R1514" s="13">
        <v>4118.58</v>
      </c>
      <c r="S1514" s="54"/>
      <c r="T1514" s="54"/>
      <c r="Z1514" s="1"/>
      <c r="AA1514" s="1"/>
      <c r="XFB1514"/>
      <c r="XFC1514"/>
    </row>
    <row r="1515" spans="2:27 16382:16383" ht="21" customHeight="1">
      <c r="B1515" s="10" t="s">
        <v>40</v>
      </c>
      <c r="C1515" s="10" t="s">
        <v>222</v>
      </c>
      <c r="D1515" s="10" t="s">
        <v>20</v>
      </c>
      <c r="E1515" s="10" t="s">
        <v>17</v>
      </c>
      <c r="F1515" s="10" t="s">
        <v>235</v>
      </c>
      <c r="G1515" s="11">
        <v>42088</v>
      </c>
      <c r="H1515" s="12" t="s">
        <v>236</v>
      </c>
      <c r="I1515" s="10">
        <v>2015</v>
      </c>
      <c r="J1515" s="10">
        <v>816343677</v>
      </c>
      <c r="K1515" s="10">
        <f>_xlfn.DAYS(clean_data[[#This Row],[Ship Date]],clean_data[[#This Row],[Order Date]])</f>
        <v>19</v>
      </c>
      <c r="L1515" s="11">
        <v>42107</v>
      </c>
      <c r="M1515" s="14">
        <v>3090</v>
      </c>
      <c r="N1515" s="15">
        <v>152.58000000000001</v>
      </c>
      <c r="O1515" s="15">
        <v>97.44</v>
      </c>
      <c r="P1515" s="15">
        <v>471472.2</v>
      </c>
      <c r="Q1515" s="15">
        <v>301089.59999999998</v>
      </c>
      <c r="R1515" s="15">
        <v>170382.6</v>
      </c>
      <c r="S1515" s="54"/>
      <c r="T1515" s="54"/>
      <c r="Z1515" s="1"/>
      <c r="AA1515" s="1"/>
      <c r="XFB1515"/>
      <c r="XFC1515"/>
    </row>
    <row r="1516" spans="2:27 16382:16383" ht="21" customHeight="1">
      <c r="B1516" s="1" t="s">
        <v>26</v>
      </c>
      <c r="C1516" s="1" t="s">
        <v>146</v>
      </c>
      <c r="D1516" s="1" t="s">
        <v>33</v>
      </c>
      <c r="E1516" s="1" t="s">
        <v>17</v>
      </c>
      <c r="F1516" s="1" t="s">
        <v>227</v>
      </c>
      <c r="G1516" s="9">
        <v>40225</v>
      </c>
      <c r="H1516" s="2" t="s">
        <v>242</v>
      </c>
      <c r="I1516" s="1">
        <v>2010</v>
      </c>
      <c r="J1516" s="1">
        <v>197449910</v>
      </c>
      <c r="K1516" s="1">
        <f>_xlfn.DAYS(clean_data[[#This Row],[Ship Date]],clean_data[[#This Row],[Order Date]])</f>
        <v>4</v>
      </c>
      <c r="L1516" s="9">
        <v>40229</v>
      </c>
      <c r="M1516" s="4">
        <v>8671</v>
      </c>
      <c r="N1516" s="13">
        <v>81.73</v>
      </c>
      <c r="O1516" s="13">
        <v>56.67</v>
      </c>
      <c r="P1516" s="13">
        <v>708680.83</v>
      </c>
      <c r="Q1516" s="13">
        <v>491385.57</v>
      </c>
      <c r="R1516" s="13">
        <v>217295.26</v>
      </c>
      <c r="S1516" s="54"/>
      <c r="T1516" s="54"/>
      <c r="Z1516" s="1"/>
      <c r="AA1516" s="1"/>
      <c r="XFB1516"/>
      <c r="XFC1516"/>
    </row>
    <row r="1517" spans="2:27 16382:16383" ht="21" customHeight="1">
      <c r="B1517" s="10" t="s">
        <v>26</v>
      </c>
      <c r="C1517" s="10" t="s">
        <v>104</v>
      </c>
      <c r="D1517" s="10" t="s">
        <v>20</v>
      </c>
      <c r="E1517" s="10" t="s">
        <v>21</v>
      </c>
      <c r="F1517" s="10" t="s">
        <v>232</v>
      </c>
      <c r="G1517" s="11">
        <v>40995</v>
      </c>
      <c r="H1517" s="12" t="s">
        <v>236</v>
      </c>
      <c r="I1517" s="10">
        <v>2012</v>
      </c>
      <c r="J1517" s="10">
        <v>846776664</v>
      </c>
      <c r="K1517" s="10">
        <f>_xlfn.DAYS(clean_data[[#This Row],[Ship Date]],clean_data[[#This Row],[Order Date]])</f>
        <v>37</v>
      </c>
      <c r="L1517" s="11">
        <v>41032</v>
      </c>
      <c r="M1517" s="14">
        <v>8887</v>
      </c>
      <c r="N1517" s="15">
        <v>152.58000000000001</v>
      </c>
      <c r="O1517" s="15">
        <v>97.44</v>
      </c>
      <c r="P1517" s="15">
        <v>1355978.46</v>
      </c>
      <c r="Q1517" s="15">
        <v>865949.28</v>
      </c>
      <c r="R1517" s="15">
        <v>490029.18</v>
      </c>
      <c r="S1517" s="54"/>
      <c r="T1517" s="54"/>
      <c r="Z1517" s="1"/>
      <c r="AA1517" s="1"/>
      <c r="XFB1517"/>
      <c r="XFC1517"/>
    </row>
    <row r="1518" spans="2:27 16382:16383" ht="21" customHeight="1">
      <c r="B1518" s="1" t="s">
        <v>23</v>
      </c>
      <c r="C1518" s="1" t="s">
        <v>106</v>
      </c>
      <c r="D1518" s="1" t="s">
        <v>25</v>
      </c>
      <c r="E1518" s="1" t="s">
        <v>21</v>
      </c>
      <c r="F1518" s="1" t="s">
        <v>235</v>
      </c>
      <c r="G1518" s="9">
        <v>41132</v>
      </c>
      <c r="H1518" s="2" t="s">
        <v>238</v>
      </c>
      <c r="I1518" s="1">
        <v>2012</v>
      </c>
      <c r="J1518" s="1">
        <v>103435266</v>
      </c>
      <c r="K1518" s="1">
        <f>_xlfn.DAYS(clean_data[[#This Row],[Ship Date]],clean_data[[#This Row],[Order Date]])</f>
        <v>38</v>
      </c>
      <c r="L1518" s="9">
        <v>41170</v>
      </c>
      <c r="M1518" s="4">
        <v>7648</v>
      </c>
      <c r="N1518" s="13">
        <v>47.45</v>
      </c>
      <c r="O1518" s="13">
        <v>31.79</v>
      </c>
      <c r="P1518" s="13">
        <v>362897.6</v>
      </c>
      <c r="Q1518" s="13">
        <v>243129.92</v>
      </c>
      <c r="R1518" s="13">
        <v>119767.67999999999</v>
      </c>
      <c r="S1518" s="54"/>
      <c r="T1518" s="54"/>
      <c r="Z1518" s="1"/>
      <c r="AA1518" s="1"/>
      <c r="XFB1518"/>
      <c r="XFC1518"/>
    </row>
    <row r="1519" spans="2:27 16382:16383" ht="21" customHeight="1">
      <c r="B1519" s="10" t="s">
        <v>14</v>
      </c>
      <c r="C1519" s="10" t="s">
        <v>246</v>
      </c>
      <c r="D1519" s="10" t="s">
        <v>59</v>
      </c>
      <c r="E1519" s="10" t="s">
        <v>17</v>
      </c>
      <c r="F1519" s="10" t="s">
        <v>235</v>
      </c>
      <c r="G1519" s="11">
        <v>41907</v>
      </c>
      <c r="H1519" s="12" t="s">
        <v>231</v>
      </c>
      <c r="I1519" s="10">
        <v>2014</v>
      </c>
      <c r="J1519" s="10">
        <v>776849544</v>
      </c>
      <c r="K1519" s="10">
        <f>_xlfn.DAYS(clean_data[[#This Row],[Ship Date]],clean_data[[#This Row],[Order Date]])</f>
        <v>12</v>
      </c>
      <c r="L1519" s="11">
        <v>41919</v>
      </c>
      <c r="M1519" s="14">
        <v>5898</v>
      </c>
      <c r="N1519" s="15">
        <v>9.33</v>
      </c>
      <c r="O1519" s="15">
        <v>6.92</v>
      </c>
      <c r="P1519" s="15">
        <v>55028.34</v>
      </c>
      <c r="Q1519" s="15">
        <v>40814.160000000003</v>
      </c>
      <c r="R1519" s="15">
        <v>14214.18</v>
      </c>
      <c r="S1519" s="54"/>
      <c r="T1519" s="54"/>
      <c r="Z1519" s="1"/>
      <c r="AA1519" s="1"/>
      <c r="XFB1519"/>
      <c r="XFC1519"/>
    </row>
    <row r="1520" spans="2:27 16382:16383" ht="21" customHeight="1">
      <c r="B1520" s="1" t="s">
        <v>40</v>
      </c>
      <c r="C1520" s="1" t="s">
        <v>205</v>
      </c>
      <c r="D1520" s="1" t="s">
        <v>16</v>
      </c>
      <c r="E1520" s="1" t="s">
        <v>21</v>
      </c>
      <c r="F1520" s="1" t="s">
        <v>232</v>
      </c>
      <c r="G1520" s="9">
        <v>42213</v>
      </c>
      <c r="H1520" s="2" t="s">
        <v>230</v>
      </c>
      <c r="I1520" s="1">
        <v>2015</v>
      </c>
      <c r="J1520" s="1">
        <v>796755826</v>
      </c>
      <c r="K1520" s="1">
        <f>_xlfn.DAYS(clean_data[[#This Row],[Ship Date]],clean_data[[#This Row],[Order Date]])</f>
        <v>31</v>
      </c>
      <c r="L1520" s="9">
        <v>42244</v>
      </c>
      <c r="M1520" s="4">
        <v>6609</v>
      </c>
      <c r="N1520" s="13">
        <v>255.28</v>
      </c>
      <c r="O1520" s="13">
        <v>159.41999999999999</v>
      </c>
      <c r="P1520" s="13">
        <v>1687145.52</v>
      </c>
      <c r="Q1520" s="13">
        <v>1053606.78</v>
      </c>
      <c r="R1520" s="13">
        <v>633538.74</v>
      </c>
      <c r="S1520" s="54"/>
      <c r="T1520" s="54"/>
      <c r="Z1520" s="1"/>
      <c r="AA1520" s="1"/>
      <c r="XFB1520"/>
      <c r="XFC1520"/>
    </row>
    <row r="1521" spans="2:27 16382:16383" ht="21" customHeight="1">
      <c r="B1521" s="10" t="s">
        <v>23</v>
      </c>
      <c r="C1521" s="10" t="s">
        <v>175</v>
      </c>
      <c r="D1521" s="10" t="s">
        <v>50</v>
      </c>
      <c r="E1521" s="10" t="s">
        <v>21</v>
      </c>
      <c r="F1521" s="10" t="s">
        <v>232</v>
      </c>
      <c r="G1521" s="11">
        <v>42716</v>
      </c>
      <c r="H1521" s="12" t="s">
        <v>228</v>
      </c>
      <c r="I1521" s="10">
        <v>2016</v>
      </c>
      <c r="J1521" s="10">
        <v>863202941</v>
      </c>
      <c r="K1521" s="10">
        <f>_xlfn.DAYS(clean_data[[#This Row],[Ship Date]],clean_data[[#This Row],[Order Date]])</f>
        <v>1</v>
      </c>
      <c r="L1521" s="11">
        <v>42717</v>
      </c>
      <c r="M1521" s="14">
        <v>9787</v>
      </c>
      <c r="N1521" s="15">
        <v>421.89</v>
      </c>
      <c r="O1521" s="15">
        <v>364.69</v>
      </c>
      <c r="P1521" s="15">
        <v>4129037.43</v>
      </c>
      <c r="Q1521" s="15">
        <v>3569221.03</v>
      </c>
      <c r="R1521" s="15">
        <v>559816.4</v>
      </c>
      <c r="S1521" s="54"/>
      <c r="T1521" s="54"/>
      <c r="Z1521" s="1"/>
      <c r="AA1521" s="1"/>
      <c r="XFB1521"/>
      <c r="XFC1521"/>
    </row>
    <row r="1522" spans="2:27 16382:16383" ht="21" customHeight="1">
      <c r="B1522" s="1" t="s">
        <v>23</v>
      </c>
      <c r="C1522" s="1" t="s">
        <v>124</v>
      </c>
      <c r="D1522" s="1" t="s">
        <v>36</v>
      </c>
      <c r="E1522" s="1" t="s">
        <v>21</v>
      </c>
      <c r="F1522" s="1" t="s">
        <v>227</v>
      </c>
      <c r="G1522" s="9">
        <v>41706</v>
      </c>
      <c r="H1522" s="2" t="s">
        <v>236</v>
      </c>
      <c r="I1522" s="1">
        <v>2014</v>
      </c>
      <c r="J1522" s="1">
        <v>396552217</v>
      </c>
      <c r="K1522" s="1">
        <f>_xlfn.DAYS(clean_data[[#This Row],[Ship Date]],clean_data[[#This Row],[Order Date]])</f>
        <v>47</v>
      </c>
      <c r="L1522" s="9">
        <v>41753</v>
      </c>
      <c r="M1522" s="4">
        <v>7468</v>
      </c>
      <c r="N1522" s="13">
        <v>109.28</v>
      </c>
      <c r="O1522" s="13">
        <v>35.840000000000003</v>
      </c>
      <c r="P1522" s="13">
        <v>816103.04</v>
      </c>
      <c r="Q1522" s="13">
        <v>267653.12</v>
      </c>
      <c r="R1522" s="13">
        <v>548449.92000000004</v>
      </c>
      <c r="S1522" s="54"/>
      <c r="T1522" s="54"/>
      <c r="Z1522" s="1"/>
      <c r="AA1522" s="1"/>
      <c r="XFB1522"/>
      <c r="XFC1522"/>
    </row>
    <row r="1523" spans="2:27 16382:16383" ht="21" customHeight="1">
      <c r="B1523" s="10" t="s">
        <v>26</v>
      </c>
      <c r="C1523" s="10" t="s">
        <v>81</v>
      </c>
      <c r="D1523" s="10" t="s">
        <v>25</v>
      </c>
      <c r="E1523" s="10" t="s">
        <v>21</v>
      </c>
      <c r="F1523" s="10" t="s">
        <v>229</v>
      </c>
      <c r="G1523" s="11">
        <v>42008</v>
      </c>
      <c r="H1523" s="12" t="s">
        <v>240</v>
      </c>
      <c r="I1523" s="10">
        <v>2015</v>
      </c>
      <c r="J1523" s="10">
        <v>687477481</v>
      </c>
      <c r="K1523" s="10">
        <f>_xlfn.DAYS(clean_data[[#This Row],[Ship Date]],clean_data[[#This Row],[Order Date]])</f>
        <v>26</v>
      </c>
      <c r="L1523" s="11">
        <v>42034</v>
      </c>
      <c r="M1523" s="14">
        <v>8719</v>
      </c>
      <c r="N1523" s="15">
        <v>47.45</v>
      </c>
      <c r="O1523" s="15">
        <v>31.79</v>
      </c>
      <c r="P1523" s="15">
        <v>413716.55</v>
      </c>
      <c r="Q1523" s="15">
        <v>277177.01</v>
      </c>
      <c r="R1523" s="15">
        <v>136539.54</v>
      </c>
      <c r="S1523" s="54"/>
      <c r="T1523" s="54"/>
      <c r="Z1523" s="1"/>
      <c r="AA1523" s="1"/>
      <c r="XFB1523"/>
      <c r="XFC1523"/>
    </row>
    <row r="1524" spans="2:27 16382:16383" ht="21" customHeight="1">
      <c r="B1524" s="1" t="s">
        <v>40</v>
      </c>
      <c r="C1524" s="1" t="s">
        <v>72</v>
      </c>
      <c r="D1524" s="1" t="s">
        <v>20</v>
      </c>
      <c r="E1524" s="1" t="s">
        <v>17</v>
      </c>
      <c r="F1524" s="1" t="s">
        <v>235</v>
      </c>
      <c r="G1524" s="9">
        <v>41306</v>
      </c>
      <c r="H1524" s="2" t="s">
        <v>242</v>
      </c>
      <c r="I1524" s="1">
        <v>2013</v>
      </c>
      <c r="J1524" s="1">
        <v>846965062</v>
      </c>
      <c r="K1524" s="1">
        <f>_xlfn.DAYS(clean_data[[#This Row],[Ship Date]],clean_data[[#This Row],[Order Date]])</f>
        <v>11</v>
      </c>
      <c r="L1524" s="9">
        <v>41317</v>
      </c>
      <c r="M1524" s="4">
        <v>4638</v>
      </c>
      <c r="N1524" s="13">
        <v>152.58000000000001</v>
      </c>
      <c r="O1524" s="13">
        <v>97.44</v>
      </c>
      <c r="P1524" s="13">
        <v>707666.04</v>
      </c>
      <c r="Q1524" s="13">
        <v>451926.72</v>
      </c>
      <c r="R1524" s="13">
        <v>255739.32</v>
      </c>
      <c r="S1524" s="54"/>
      <c r="T1524" s="54"/>
      <c r="Z1524" s="1"/>
      <c r="AA1524" s="1"/>
      <c r="XFB1524"/>
      <c r="XFC1524"/>
    </row>
    <row r="1525" spans="2:27 16382:16383" ht="21" customHeight="1">
      <c r="B1525" s="10" t="s">
        <v>31</v>
      </c>
      <c r="C1525" s="10" t="s">
        <v>39</v>
      </c>
      <c r="D1525" s="10" t="s">
        <v>33</v>
      </c>
      <c r="E1525" s="10" t="s">
        <v>17</v>
      </c>
      <c r="F1525" s="10" t="s">
        <v>227</v>
      </c>
      <c r="G1525" s="11">
        <v>41823</v>
      </c>
      <c r="H1525" s="12" t="s">
        <v>230</v>
      </c>
      <c r="I1525" s="10">
        <v>2014</v>
      </c>
      <c r="J1525" s="10">
        <v>956313788</v>
      </c>
      <c r="K1525" s="10">
        <f>_xlfn.DAYS(clean_data[[#This Row],[Ship Date]],clean_data[[#This Row],[Order Date]])</f>
        <v>16</v>
      </c>
      <c r="L1525" s="11">
        <v>41839</v>
      </c>
      <c r="M1525" s="14">
        <v>3356</v>
      </c>
      <c r="N1525" s="15">
        <v>81.73</v>
      </c>
      <c r="O1525" s="15">
        <v>56.67</v>
      </c>
      <c r="P1525" s="15">
        <v>274285.88</v>
      </c>
      <c r="Q1525" s="15">
        <v>190184.52</v>
      </c>
      <c r="R1525" s="15">
        <v>84101.36</v>
      </c>
      <c r="S1525" s="54"/>
      <c r="T1525" s="54"/>
      <c r="Z1525" s="1"/>
      <c r="AA1525" s="1"/>
      <c r="XFB1525"/>
      <c r="XFC1525"/>
    </row>
    <row r="1526" spans="2:27 16382:16383" ht="21" customHeight="1">
      <c r="B1526" s="1" t="s">
        <v>14</v>
      </c>
      <c r="C1526" s="1" t="s">
        <v>115</v>
      </c>
      <c r="D1526" s="1" t="s">
        <v>36</v>
      </c>
      <c r="E1526" s="1" t="s">
        <v>21</v>
      </c>
      <c r="F1526" s="1" t="s">
        <v>235</v>
      </c>
      <c r="G1526" s="9">
        <v>40637</v>
      </c>
      <c r="H1526" s="2" t="s">
        <v>239</v>
      </c>
      <c r="I1526" s="1">
        <v>2011</v>
      </c>
      <c r="J1526" s="1">
        <v>717134988</v>
      </c>
      <c r="K1526" s="1">
        <f>_xlfn.DAYS(clean_data[[#This Row],[Ship Date]],clean_data[[#This Row],[Order Date]])</f>
        <v>13</v>
      </c>
      <c r="L1526" s="9">
        <v>40650</v>
      </c>
      <c r="M1526" s="4">
        <v>5034</v>
      </c>
      <c r="N1526" s="13">
        <v>109.28</v>
      </c>
      <c r="O1526" s="13">
        <v>35.840000000000003</v>
      </c>
      <c r="P1526" s="13">
        <v>550115.52</v>
      </c>
      <c r="Q1526" s="13">
        <v>180418.56</v>
      </c>
      <c r="R1526" s="13">
        <v>369696.96</v>
      </c>
      <c r="S1526" s="54"/>
      <c r="T1526" s="54"/>
      <c r="Z1526" s="1"/>
      <c r="AA1526" s="1"/>
      <c r="XFB1526"/>
      <c r="XFC1526"/>
    </row>
    <row r="1527" spans="2:27 16382:16383" ht="21" customHeight="1">
      <c r="B1527" s="10" t="s">
        <v>23</v>
      </c>
      <c r="C1527" s="10" t="s">
        <v>118</v>
      </c>
      <c r="D1527" s="10" t="s">
        <v>45</v>
      </c>
      <c r="E1527" s="10" t="s">
        <v>21</v>
      </c>
      <c r="F1527" s="10" t="s">
        <v>227</v>
      </c>
      <c r="G1527" s="11">
        <v>42130</v>
      </c>
      <c r="H1527" s="12" t="s">
        <v>233</v>
      </c>
      <c r="I1527" s="10">
        <v>2015</v>
      </c>
      <c r="J1527" s="10">
        <v>801352488</v>
      </c>
      <c r="K1527" s="10">
        <f>_xlfn.DAYS(clean_data[[#This Row],[Ship Date]],clean_data[[#This Row],[Order Date]])</f>
        <v>17</v>
      </c>
      <c r="L1527" s="11">
        <v>42147</v>
      </c>
      <c r="M1527" s="14">
        <v>6864</v>
      </c>
      <c r="N1527" s="15">
        <v>437.2</v>
      </c>
      <c r="O1527" s="15">
        <v>263.33</v>
      </c>
      <c r="P1527" s="15">
        <v>3000940.8</v>
      </c>
      <c r="Q1527" s="15">
        <v>1807497.12</v>
      </c>
      <c r="R1527" s="15">
        <v>1193443.68</v>
      </c>
      <c r="S1527" s="54"/>
      <c r="T1527" s="54"/>
      <c r="Z1527" s="1"/>
      <c r="AA1527" s="1"/>
      <c r="XFB1527"/>
      <c r="XFC1527"/>
    </row>
    <row r="1528" spans="2:27 16382:16383" ht="21" customHeight="1">
      <c r="B1528" s="1" t="s">
        <v>31</v>
      </c>
      <c r="C1528" s="1" t="s">
        <v>56</v>
      </c>
      <c r="D1528" s="1" t="s">
        <v>43</v>
      </c>
      <c r="E1528" s="1" t="s">
        <v>21</v>
      </c>
      <c r="F1528" s="1" t="s">
        <v>227</v>
      </c>
      <c r="G1528" s="9">
        <v>42777</v>
      </c>
      <c r="H1528" s="2" t="s">
        <v>242</v>
      </c>
      <c r="I1528" s="1">
        <v>2017</v>
      </c>
      <c r="J1528" s="1">
        <v>601202619</v>
      </c>
      <c r="K1528" s="1">
        <f>_xlfn.DAYS(clean_data[[#This Row],[Ship Date]],clean_data[[#This Row],[Order Date]])</f>
        <v>4</v>
      </c>
      <c r="L1528" s="9">
        <v>42781</v>
      </c>
      <c r="M1528" s="4">
        <v>8070</v>
      </c>
      <c r="N1528" s="13">
        <v>651.21</v>
      </c>
      <c r="O1528" s="13">
        <v>524.96</v>
      </c>
      <c r="P1528" s="13">
        <v>5255264.7</v>
      </c>
      <c r="Q1528" s="13">
        <v>4236427.2</v>
      </c>
      <c r="R1528" s="13">
        <v>1018837.5</v>
      </c>
      <c r="S1528" s="54"/>
      <c r="T1528" s="54"/>
      <c r="Z1528" s="1"/>
      <c r="AA1528" s="1"/>
      <c r="XFB1528"/>
      <c r="XFC1528"/>
    </row>
    <row r="1529" spans="2:27 16382:16383" ht="21" customHeight="1">
      <c r="B1529" s="10" t="s">
        <v>23</v>
      </c>
      <c r="C1529" s="10" t="s">
        <v>70</v>
      </c>
      <c r="D1529" s="10" t="s">
        <v>59</v>
      </c>
      <c r="E1529" s="10" t="s">
        <v>17</v>
      </c>
      <c r="F1529" s="10" t="s">
        <v>235</v>
      </c>
      <c r="G1529" s="11">
        <v>40823</v>
      </c>
      <c r="H1529" s="12" t="s">
        <v>237</v>
      </c>
      <c r="I1529" s="10">
        <v>2011</v>
      </c>
      <c r="J1529" s="10">
        <v>479234206</v>
      </c>
      <c r="K1529" s="10">
        <f>_xlfn.DAYS(clean_data[[#This Row],[Ship Date]],clean_data[[#This Row],[Order Date]])</f>
        <v>38</v>
      </c>
      <c r="L1529" s="11">
        <v>40861</v>
      </c>
      <c r="M1529" s="14">
        <v>4906</v>
      </c>
      <c r="N1529" s="15">
        <v>9.33</v>
      </c>
      <c r="O1529" s="15">
        <v>6.92</v>
      </c>
      <c r="P1529" s="15">
        <v>45772.98</v>
      </c>
      <c r="Q1529" s="15">
        <v>33949.519999999997</v>
      </c>
      <c r="R1529" s="15">
        <v>11823.46</v>
      </c>
      <c r="S1529" s="54"/>
      <c r="T1529" s="54"/>
      <c r="Z1529" s="1"/>
      <c r="AA1529" s="1"/>
      <c r="XFB1529"/>
      <c r="XFC1529"/>
    </row>
    <row r="1530" spans="2:27 16382:16383" ht="21" customHeight="1">
      <c r="B1530" s="1" t="s">
        <v>40</v>
      </c>
      <c r="C1530" s="1" t="s">
        <v>131</v>
      </c>
      <c r="D1530" s="1" t="s">
        <v>16</v>
      </c>
      <c r="E1530" s="1" t="s">
        <v>21</v>
      </c>
      <c r="F1530" s="1" t="s">
        <v>232</v>
      </c>
      <c r="G1530" s="9">
        <v>40434</v>
      </c>
      <c r="H1530" s="2" t="s">
        <v>231</v>
      </c>
      <c r="I1530" s="1">
        <v>2010</v>
      </c>
      <c r="J1530" s="1">
        <v>418308579</v>
      </c>
      <c r="K1530" s="1">
        <f>_xlfn.DAYS(clean_data[[#This Row],[Ship Date]],clean_data[[#This Row],[Order Date]])</f>
        <v>47</v>
      </c>
      <c r="L1530" s="9">
        <v>40481</v>
      </c>
      <c r="M1530" s="4">
        <v>5659</v>
      </c>
      <c r="N1530" s="13">
        <v>255.28</v>
      </c>
      <c r="O1530" s="13">
        <v>159.41999999999999</v>
      </c>
      <c r="P1530" s="13">
        <v>1444629.52</v>
      </c>
      <c r="Q1530" s="13">
        <v>902157.78</v>
      </c>
      <c r="R1530" s="13">
        <v>542471.74</v>
      </c>
      <c r="S1530" s="54"/>
      <c r="T1530" s="54"/>
      <c r="Z1530" s="1"/>
      <c r="AA1530" s="1"/>
      <c r="XFB1530"/>
      <c r="XFC1530"/>
    </row>
    <row r="1531" spans="2:27 16382:16383" ht="21" customHeight="1">
      <c r="B1531" s="10" t="s">
        <v>31</v>
      </c>
      <c r="C1531" s="10" t="s">
        <v>42</v>
      </c>
      <c r="D1531" s="10" t="s">
        <v>45</v>
      </c>
      <c r="E1531" s="10" t="s">
        <v>21</v>
      </c>
      <c r="F1531" s="10" t="s">
        <v>232</v>
      </c>
      <c r="G1531" s="11">
        <v>42016</v>
      </c>
      <c r="H1531" s="12" t="s">
        <v>240</v>
      </c>
      <c r="I1531" s="10">
        <v>2015</v>
      </c>
      <c r="J1531" s="10">
        <v>471599566</v>
      </c>
      <c r="K1531" s="10">
        <f>_xlfn.DAYS(clean_data[[#This Row],[Ship Date]],clean_data[[#This Row],[Order Date]])</f>
        <v>47</v>
      </c>
      <c r="L1531" s="11">
        <v>42063</v>
      </c>
      <c r="M1531" s="14">
        <v>5647</v>
      </c>
      <c r="N1531" s="15">
        <v>437.2</v>
      </c>
      <c r="O1531" s="15">
        <v>263.33</v>
      </c>
      <c r="P1531" s="15">
        <v>2468868.4</v>
      </c>
      <c r="Q1531" s="15">
        <v>1487024.51</v>
      </c>
      <c r="R1531" s="15">
        <v>981843.89</v>
      </c>
      <c r="S1531" s="54"/>
      <c r="T1531" s="54"/>
      <c r="Z1531" s="1"/>
      <c r="AA1531" s="1"/>
      <c r="XFB1531"/>
      <c r="XFC1531"/>
    </row>
    <row r="1532" spans="2:27 16382:16383" ht="21" customHeight="1">
      <c r="B1532" s="1" t="s">
        <v>40</v>
      </c>
      <c r="C1532" s="1" t="s">
        <v>78</v>
      </c>
      <c r="D1532" s="1" t="s">
        <v>16</v>
      </c>
      <c r="E1532" s="1" t="s">
        <v>17</v>
      </c>
      <c r="F1532" s="1" t="s">
        <v>235</v>
      </c>
      <c r="G1532" s="9">
        <v>40834</v>
      </c>
      <c r="H1532" s="2" t="s">
        <v>237</v>
      </c>
      <c r="I1532" s="1">
        <v>2011</v>
      </c>
      <c r="J1532" s="1">
        <v>312593495</v>
      </c>
      <c r="K1532" s="1">
        <f>_xlfn.DAYS(clean_data[[#This Row],[Ship Date]],clean_data[[#This Row],[Order Date]])</f>
        <v>16</v>
      </c>
      <c r="L1532" s="9">
        <v>40850</v>
      </c>
      <c r="M1532" s="4">
        <v>2217</v>
      </c>
      <c r="N1532" s="13">
        <v>255.28</v>
      </c>
      <c r="O1532" s="13">
        <v>159.41999999999999</v>
      </c>
      <c r="P1532" s="13">
        <v>565955.76</v>
      </c>
      <c r="Q1532" s="13">
        <v>353434.14</v>
      </c>
      <c r="R1532" s="13">
        <v>212521.62</v>
      </c>
      <c r="S1532" s="54"/>
      <c r="T1532" s="54"/>
      <c r="Z1532" s="1"/>
      <c r="AA1532" s="1"/>
      <c r="XFB1532"/>
      <c r="XFC1532"/>
    </row>
    <row r="1533" spans="2:27 16382:16383" ht="21" customHeight="1">
      <c r="B1533" s="10" t="s">
        <v>40</v>
      </c>
      <c r="C1533" s="10" t="s">
        <v>165</v>
      </c>
      <c r="D1533" s="10" t="s">
        <v>20</v>
      </c>
      <c r="E1533" s="10" t="s">
        <v>21</v>
      </c>
      <c r="F1533" s="10" t="s">
        <v>227</v>
      </c>
      <c r="G1533" s="11">
        <v>42221</v>
      </c>
      <c r="H1533" s="12" t="s">
        <v>238</v>
      </c>
      <c r="I1533" s="10">
        <v>2015</v>
      </c>
      <c r="J1533" s="10">
        <v>585089194</v>
      </c>
      <c r="K1533" s="10">
        <f>_xlfn.DAYS(clean_data[[#This Row],[Ship Date]],clean_data[[#This Row],[Order Date]])</f>
        <v>25</v>
      </c>
      <c r="L1533" s="11">
        <v>42246</v>
      </c>
      <c r="M1533" s="14">
        <v>9749</v>
      </c>
      <c r="N1533" s="15">
        <v>152.58000000000001</v>
      </c>
      <c r="O1533" s="15">
        <v>97.44</v>
      </c>
      <c r="P1533" s="15">
        <v>1487502.42</v>
      </c>
      <c r="Q1533" s="15">
        <v>949942.56</v>
      </c>
      <c r="R1533" s="15">
        <v>537559.86</v>
      </c>
      <c r="S1533" s="54"/>
      <c r="T1533" s="54"/>
      <c r="Z1533" s="1"/>
      <c r="AA1533" s="1"/>
      <c r="XFB1533"/>
      <c r="XFC1533"/>
    </row>
    <row r="1534" spans="2:27 16382:16383" ht="21" customHeight="1">
      <c r="B1534" s="1" t="s">
        <v>31</v>
      </c>
      <c r="C1534" s="1" t="s">
        <v>163</v>
      </c>
      <c r="D1534" s="1" t="s">
        <v>20</v>
      </c>
      <c r="E1534" s="1" t="s">
        <v>17</v>
      </c>
      <c r="F1534" s="1" t="s">
        <v>229</v>
      </c>
      <c r="G1534" s="9">
        <v>40836</v>
      </c>
      <c r="H1534" s="2" t="s">
        <v>237</v>
      </c>
      <c r="I1534" s="1">
        <v>2011</v>
      </c>
      <c r="J1534" s="1">
        <v>653197991</v>
      </c>
      <c r="K1534" s="1">
        <f>_xlfn.DAYS(clean_data[[#This Row],[Ship Date]],clean_data[[#This Row],[Order Date]])</f>
        <v>2</v>
      </c>
      <c r="L1534" s="9">
        <v>40838</v>
      </c>
      <c r="M1534" s="4">
        <v>4656</v>
      </c>
      <c r="N1534" s="13">
        <v>152.58000000000001</v>
      </c>
      <c r="O1534" s="13">
        <v>97.44</v>
      </c>
      <c r="P1534" s="13">
        <v>710412.48</v>
      </c>
      <c r="Q1534" s="13">
        <v>453680.64000000001</v>
      </c>
      <c r="R1534" s="13">
        <v>256731.84</v>
      </c>
      <c r="S1534" s="54"/>
      <c r="T1534" s="54"/>
      <c r="Z1534" s="1"/>
      <c r="AA1534" s="1"/>
      <c r="XFB1534"/>
      <c r="XFC1534"/>
    </row>
    <row r="1535" spans="2:27 16382:16383" ht="21" customHeight="1">
      <c r="B1535" s="10" t="s">
        <v>40</v>
      </c>
      <c r="C1535" s="10" t="s">
        <v>127</v>
      </c>
      <c r="D1535" s="10" t="s">
        <v>28</v>
      </c>
      <c r="E1535" s="10" t="s">
        <v>17</v>
      </c>
      <c r="F1535" s="10" t="s">
        <v>229</v>
      </c>
      <c r="G1535" s="11">
        <v>41406</v>
      </c>
      <c r="H1535" s="12" t="s">
        <v>233</v>
      </c>
      <c r="I1535" s="10">
        <v>2013</v>
      </c>
      <c r="J1535" s="10">
        <v>851343715</v>
      </c>
      <c r="K1535" s="10">
        <f>_xlfn.DAYS(clean_data[[#This Row],[Ship Date]],clean_data[[#This Row],[Order Date]])</f>
        <v>19</v>
      </c>
      <c r="L1535" s="11">
        <v>41425</v>
      </c>
      <c r="M1535" s="14">
        <v>379</v>
      </c>
      <c r="N1535" s="15">
        <v>205.7</v>
      </c>
      <c r="O1535" s="15">
        <v>117.11</v>
      </c>
      <c r="P1535" s="15">
        <v>77960.3</v>
      </c>
      <c r="Q1535" s="15">
        <v>44384.69</v>
      </c>
      <c r="R1535" s="15">
        <v>33575.61</v>
      </c>
      <c r="S1535" s="54"/>
      <c r="T1535" s="54"/>
      <c r="Z1535" s="1"/>
      <c r="AA1535" s="1"/>
      <c r="XFB1535"/>
      <c r="XFC1535"/>
    </row>
    <row r="1536" spans="2:27 16382:16383" ht="21" customHeight="1">
      <c r="B1536" s="1" t="s">
        <v>40</v>
      </c>
      <c r="C1536" s="1" t="s">
        <v>144</v>
      </c>
      <c r="D1536" s="1" t="s">
        <v>79</v>
      </c>
      <c r="E1536" s="1" t="s">
        <v>21</v>
      </c>
      <c r="F1536" s="1" t="s">
        <v>229</v>
      </c>
      <c r="G1536" s="9">
        <v>40751</v>
      </c>
      <c r="H1536" s="2" t="s">
        <v>230</v>
      </c>
      <c r="I1536" s="1">
        <v>2011</v>
      </c>
      <c r="J1536" s="1">
        <v>234262692</v>
      </c>
      <c r="K1536" s="1">
        <f>_xlfn.DAYS(clean_data[[#This Row],[Ship Date]],clean_data[[#This Row],[Order Date]])</f>
        <v>6</v>
      </c>
      <c r="L1536" s="9">
        <v>40757</v>
      </c>
      <c r="M1536" s="4">
        <v>2391</v>
      </c>
      <c r="N1536" s="13">
        <v>668.27</v>
      </c>
      <c r="O1536" s="13">
        <v>502.54</v>
      </c>
      <c r="P1536" s="13">
        <v>1597833.57</v>
      </c>
      <c r="Q1536" s="13">
        <v>1201573.1399999999</v>
      </c>
      <c r="R1536" s="13">
        <v>396260.43</v>
      </c>
      <c r="S1536" s="54"/>
      <c r="T1536" s="54"/>
      <c r="Z1536" s="1"/>
      <c r="AA1536" s="1"/>
      <c r="XFB1536"/>
      <c r="XFC1536"/>
    </row>
    <row r="1537" spans="2:27 16382:16383" ht="21" customHeight="1">
      <c r="B1537" s="10" t="s">
        <v>23</v>
      </c>
      <c r="C1537" s="10" t="s">
        <v>217</v>
      </c>
      <c r="D1537" s="10" t="s">
        <v>50</v>
      </c>
      <c r="E1537" s="10" t="s">
        <v>21</v>
      </c>
      <c r="F1537" s="10" t="s">
        <v>227</v>
      </c>
      <c r="G1537" s="11">
        <v>40228</v>
      </c>
      <c r="H1537" s="12" t="s">
        <v>242</v>
      </c>
      <c r="I1537" s="10">
        <v>2010</v>
      </c>
      <c r="J1537" s="10">
        <v>627003753</v>
      </c>
      <c r="K1537" s="10">
        <f>_xlfn.DAYS(clean_data[[#This Row],[Ship Date]],clean_data[[#This Row],[Order Date]])</f>
        <v>35</v>
      </c>
      <c r="L1537" s="11">
        <v>40263</v>
      </c>
      <c r="M1537" s="14">
        <v>3199</v>
      </c>
      <c r="N1537" s="15">
        <v>421.89</v>
      </c>
      <c r="O1537" s="15">
        <v>364.69</v>
      </c>
      <c r="P1537" s="15">
        <v>1349626.11</v>
      </c>
      <c r="Q1537" s="15">
        <v>1166643.31</v>
      </c>
      <c r="R1537" s="15">
        <v>182982.8</v>
      </c>
      <c r="S1537" s="54"/>
      <c r="T1537" s="54"/>
      <c r="Z1537" s="1"/>
      <c r="AA1537" s="1"/>
      <c r="XFB1537"/>
      <c r="XFC1537"/>
    </row>
    <row r="1538" spans="2:27 16382:16383" ht="21" customHeight="1">
      <c r="B1538" s="1" t="s">
        <v>31</v>
      </c>
      <c r="C1538" s="1" t="s">
        <v>223</v>
      </c>
      <c r="D1538" s="1" t="s">
        <v>71</v>
      </c>
      <c r="E1538" s="1" t="s">
        <v>21</v>
      </c>
      <c r="F1538" s="1" t="s">
        <v>229</v>
      </c>
      <c r="G1538" s="9">
        <v>41584</v>
      </c>
      <c r="H1538" s="2" t="s">
        <v>234</v>
      </c>
      <c r="I1538" s="1">
        <v>2013</v>
      </c>
      <c r="J1538" s="1">
        <v>774928224</v>
      </c>
      <c r="K1538" s="1">
        <f>_xlfn.DAYS(clean_data[[#This Row],[Ship Date]],clean_data[[#This Row],[Order Date]])</f>
        <v>41</v>
      </c>
      <c r="L1538" s="9">
        <v>41625</v>
      </c>
      <c r="M1538" s="4">
        <v>7337</v>
      </c>
      <c r="N1538" s="13">
        <v>154.06</v>
      </c>
      <c r="O1538" s="13">
        <v>90.93</v>
      </c>
      <c r="P1538" s="13">
        <v>1130338.22</v>
      </c>
      <c r="Q1538" s="13">
        <v>667153.41</v>
      </c>
      <c r="R1538" s="13">
        <v>463184.81</v>
      </c>
      <c r="S1538" s="54"/>
      <c r="T1538" s="54"/>
      <c r="Z1538" s="1"/>
      <c r="AA1538" s="1"/>
      <c r="XFB1538"/>
      <c r="XFC1538"/>
    </row>
    <row r="1539" spans="2:27 16382:16383" ht="21" customHeight="1">
      <c r="B1539" s="10" t="s">
        <v>23</v>
      </c>
      <c r="C1539" s="10" t="s">
        <v>168</v>
      </c>
      <c r="D1539" s="10" t="s">
        <v>59</v>
      </c>
      <c r="E1539" s="10" t="s">
        <v>21</v>
      </c>
      <c r="F1539" s="10" t="s">
        <v>229</v>
      </c>
      <c r="G1539" s="11">
        <v>42806</v>
      </c>
      <c r="H1539" s="12" t="s">
        <v>236</v>
      </c>
      <c r="I1539" s="10">
        <v>2017</v>
      </c>
      <c r="J1539" s="10">
        <v>393709933</v>
      </c>
      <c r="K1539" s="10">
        <f>_xlfn.DAYS(clean_data[[#This Row],[Ship Date]],clean_data[[#This Row],[Order Date]])</f>
        <v>44</v>
      </c>
      <c r="L1539" s="11">
        <v>42850</v>
      </c>
      <c r="M1539" s="14">
        <v>6373</v>
      </c>
      <c r="N1539" s="15">
        <v>9.33</v>
      </c>
      <c r="O1539" s="15">
        <v>6.92</v>
      </c>
      <c r="P1539" s="15">
        <v>59460.09</v>
      </c>
      <c r="Q1539" s="15">
        <v>44101.16</v>
      </c>
      <c r="R1539" s="15">
        <v>15358.93</v>
      </c>
      <c r="S1539" s="54"/>
      <c r="T1539" s="54"/>
      <c r="Z1539" s="1"/>
      <c r="AA1539" s="1"/>
      <c r="XFB1539"/>
      <c r="XFC1539"/>
    </row>
    <row r="1540" spans="2:27 16382:16383" ht="21" customHeight="1">
      <c r="B1540" s="1" t="s">
        <v>40</v>
      </c>
      <c r="C1540" s="1" t="s">
        <v>244</v>
      </c>
      <c r="D1540" s="1" t="s">
        <v>79</v>
      </c>
      <c r="E1540" s="1" t="s">
        <v>17</v>
      </c>
      <c r="F1540" s="1" t="s">
        <v>229</v>
      </c>
      <c r="G1540" s="9">
        <v>42267</v>
      </c>
      <c r="H1540" s="2" t="s">
        <v>231</v>
      </c>
      <c r="I1540" s="1">
        <v>2015</v>
      </c>
      <c r="J1540" s="1">
        <v>619335210</v>
      </c>
      <c r="K1540" s="1">
        <f>_xlfn.DAYS(clean_data[[#This Row],[Ship Date]],clean_data[[#This Row],[Order Date]])</f>
        <v>31</v>
      </c>
      <c r="L1540" s="9">
        <v>42298</v>
      </c>
      <c r="M1540" s="4">
        <v>3906</v>
      </c>
      <c r="N1540" s="13">
        <v>668.27</v>
      </c>
      <c r="O1540" s="13">
        <v>502.54</v>
      </c>
      <c r="P1540" s="13">
        <v>2610262.62</v>
      </c>
      <c r="Q1540" s="13">
        <v>1962921.24</v>
      </c>
      <c r="R1540" s="13">
        <v>647341.38</v>
      </c>
      <c r="S1540" s="54"/>
      <c r="T1540" s="54"/>
      <c r="Z1540" s="1"/>
      <c r="AA1540" s="1"/>
      <c r="XFB1540"/>
      <c r="XFC1540"/>
    </row>
    <row r="1541" spans="2:27 16382:16383" ht="21" customHeight="1">
      <c r="B1541" s="10" t="s">
        <v>26</v>
      </c>
      <c r="C1541" s="10" t="s">
        <v>76</v>
      </c>
      <c r="D1541" s="10" t="s">
        <v>43</v>
      </c>
      <c r="E1541" s="10" t="s">
        <v>17</v>
      </c>
      <c r="F1541" s="10" t="s">
        <v>227</v>
      </c>
      <c r="G1541" s="11">
        <v>42882</v>
      </c>
      <c r="H1541" s="12" t="s">
        <v>233</v>
      </c>
      <c r="I1541" s="10">
        <v>2017</v>
      </c>
      <c r="J1541" s="10">
        <v>858102881</v>
      </c>
      <c r="K1541" s="10">
        <f>_xlfn.DAYS(clean_data[[#This Row],[Ship Date]],clean_data[[#This Row],[Order Date]])</f>
        <v>27</v>
      </c>
      <c r="L1541" s="11">
        <v>42909</v>
      </c>
      <c r="M1541" s="14">
        <v>566</v>
      </c>
      <c r="N1541" s="15">
        <v>651.21</v>
      </c>
      <c r="O1541" s="15">
        <v>524.96</v>
      </c>
      <c r="P1541" s="15">
        <v>368584.86</v>
      </c>
      <c r="Q1541" s="15">
        <v>297127.36</v>
      </c>
      <c r="R1541" s="15">
        <v>71457.5</v>
      </c>
      <c r="S1541" s="54"/>
      <c r="T1541" s="54"/>
      <c r="Z1541" s="1"/>
      <c r="AA1541" s="1"/>
      <c r="XFB1541"/>
      <c r="XFC1541"/>
    </row>
    <row r="1542" spans="2:27 16382:16383" ht="21" customHeight="1">
      <c r="B1542" s="1" t="s">
        <v>23</v>
      </c>
      <c r="C1542" s="1" t="s">
        <v>105</v>
      </c>
      <c r="D1542" s="1" t="s">
        <v>25</v>
      </c>
      <c r="E1542" s="1" t="s">
        <v>21</v>
      </c>
      <c r="F1542" s="1" t="s">
        <v>232</v>
      </c>
      <c r="G1542" s="9">
        <v>42420</v>
      </c>
      <c r="H1542" s="2" t="s">
        <v>242</v>
      </c>
      <c r="I1542" s="1">
        <v>2016</v>
      </c>
      <c r="J1542" s="1">
        <v>136624276</v>
      </c>
      <c r="K1542" s="1">
        <f>_xlfn.DAYS(clean_data[[#This Row],[Ship Date]],clean_data[[#This Row],[Order Date]])</f>
        <v>17</v>
      </c>
      <c r="L1542" s="9">
        <v>42437</v>
      </c>
      <c r="M1542" s="4">
        <v>9014</v>
      </c>
      <c r="N1542" s="13">
        <v>47.45</v>
      </c>
      <c r="O1542" s="13">
        <v>31.79</v>
      </c>
      <c r="P1542" s="13">
        <v>427714.3</v>
      </c>
      <c r="Q1542" s="13">
        <v>286555.06</v>
      </c>
      <c r="R1542" s="13">
        <v>141159.24</v>
      </c>
      <c r="S1542" s="54"/>
      <c r="T1542" s="54"/>
      <c r="Z1542" s="1"/>
      <c r="AA1542" s="1"/>
      <c r="XFB1542"/>
      <c r="XFC1542"/>
    </row>
    <row r="1543" spans="2:27 16382:16383" ht="21" customHeight="1">
      <c r="B1543" s="10" t="s">
        <v>23</v>
      </c>
      <c r="C1543" s="10" t="s">
        <v>118</v>
      </c>
      <c r="D1543" s="10" t="s">
        <v>36</v>
      </c>
      <c r="E1543" s="10" t="s">
        <v>17</v>
      </c>
      <c r="F1543" s="10" t="s">
        <v>232</v>
      </c>
      <c r="G1543" s="11">
        <v>40424</v>
      </c>
      <c r="H1543" s="12" t="s">
        <v>231</v>
      </c>
      <c r="I1543" s="10">
        <v>2010</v>
      </c>
      <c r="J1543" s="10">
        <v>251823222</v>
      </c>
      <c r="K1543" s="10">
        <f>_xlfn.DAYS(clean_data[[#This Row],[Ship Date]],clean_data[[#This Row],[Order Date]])</f>
        <v>28</v>
      </c>
      <c r="L1543" s="11">
        <v>40452</v>
      </c>
      <c r="M1543" s="14">
        <v>8942</v>
      </c>
      <c r="N1543" s="15">
        <v>109.28</v>
      </c>
      <c r="O1543" s="15">
        <v>35.840000000000003</v>
      </c>
      <c r="P1543" s="15">
        <v>977181.76</v>
      </c>
      <c r="Q1543" s="15">
        <v>320481.28000000003</v>
      </c>
      <c r="R1543" s="15">
        <v>656700.48</v>
      </c>
      <c r="S1543" s="54"/>
      <c r="T1543" s="54"/>
      <c r="Z1543" s="1"/>
      <c r="AA1543" s="1"/>
      <c r="XFB1543"/>
      <c r="XFC1543"/>
    </row>
    <row r="1544" spans="2:27 16382:16383" ht="21" customHeight="1">
      <c r="B1544" s="1" t="s">
        <v>26</v>
      </c>
      <c r="C1544" s="1" t="s">
        <v>164</v>
      </c>
      <c r="D1544" s="1" t="s">
        <v>59</v>
      </c>
      <c r="E1544" s="1" t="s">
        <v>17</v>
      </c>
      <c r="F1544" s="1" t="s">
        <v>235</v>
      </c>
      <c r="G1544" s="9">
        <v>42358</v>
      </c>
      <c r="H1544" s="2" t="s">
        <v>228</v>
      </c>
      <c r="I1544" s="1">
        <v>2015</v>
      </c>
      <c r="J1544" s="1">
        <v>820936048</v>
      </c>
      <c r="K1544" s="1">
        <f>_xlfn.DAYS(clean_data[[#This Row],[Ship Date]],clean_data[[#This Row],[Order Date]])</f>
        <v>50</v>
      </c>
      <c r="L1544" s="9">
        <v>42408</v>
      </c>
      <c r="M1544" s="4">
        <v>2074</v>
      </c>
      <c r="N1544" s="13">
        <v>9.33</v>
      </c>
      <c r="O1544" s="13">
        <v>6.92</v>
      </c>
      <c r="P1544" s="13">
        <v>19350.419999999998</v>
      </c>
      <c r="Q1544" s="13">
        <v>14352.08</v>
      </c>
      <c r="R1544" s="13">
        <v>4998.34</v>
      </c>
      <c r="S1544" s="54"/>
      <c r="T1544" s="54"/>
      <c r="Z1544" s="1"/>
      <c r="AA1544" s="1"/>
      <c r="XFB1544"/>
      <c r="XFC1544"/>
    </row>
    <row r="1545" spans="2:27 16382:16383" ht="21" customHeight="1">
      <c r="B1545" s="10" t="s">
        <v>40</v>
      </c>
      <c r="C1545" s="10" t="s">
        <v>117</v>
      </c>
      <c r="D1545" s="10" t="s">
        <v>20</v>
      </c>
      <c r="E1545" s="10" t="s">
        <v>17</v>
      </c>
      <c r="F1545" s="10" t="s">
        <v>227</v>
      </c>
      <c r="G1545" s="11">
        <v>41625</v>
      </c>
      <c r="H1545" s="12" t="s">
        <v>228</v>
      </c>
      <c r="I1545" s="10">
        <v>2013</v>
      </c>
      <c r="J1545" s="10">
        <v>631511580</v>
      </c>
      <c r="K1545" s="10">
        <f>_xlfn.DAYS(clean_data[[#This Row],[Ship Date]],clean_data[[#This Row],[Order Date]])</f>
        <v>6</v>
      </c>
      <c r="L1545" s="11">
        <v>41631</v>
      </c>
      <c r="M1545" s="14">
        <v>7165</v>
      </c>
      <c r="N1545" s="15">
        <v>152.58000000000001</v>
      </c>
      <c r="O1545" s="15">
        <v>97.44</v>
      </c>
      <c r="P1545" s="15">
        <v>1093235.7</v>
      </c>
      <c r="Q1545" s="15">
        <v>698157.6</v>
      </c>
      <c r="R1545" s="15">
        <v>395078.1</v>
      </c>
      <c r="S1545" s="54"/>
      <c r="T1545" s="54"/>
      <c r="Z1545" s="1"/>
      <c r="AA1545" s="1"/>
      <c r="XFB1545"/>
      <c r="XFC1545"/>
    </row>
    <row r="1546" spans="2:27 16382:16383" ht="21" customHeight="1">
      <c r="B1546" s="1" t="s">
        <v>26</v>
      </c>
      <c r="C1546" s="1" t="s">
        <v>164</v>
      </c>
      <c r="D1546" s="1" t="s">
        <v>79</v>
      </c>
      <c r="E1546" s="1" t="s">
        <v>17</v>
      </c>
      <c r="F1546" s="1" t="s">
        <v>229</v>
      </c>
      <c r="G1546" s="9">
        <v>40318</v>
      </c>
      <c r="H1546" s="2" t="s">
        <v>233</v>
      </c>
      <c r="I1546" s="1">
        <v>2010</v>
      </c>
      <c r="J1546" s="1">
        <v>791411149</v>
      </c>
      <c r="K1546" s="1">
        <f>_xlfn.DAYS(clean_data[[#This Row],[Ship Date]],clean_data[[#This Row],[Order Date]])</f>
        <v>41</v>
      </c>
      <c r="L1546" s="9">
        <v>40359</v>
      </c>
      <c r="M1546" s="4">
        <v>5001</v>
      </c>
      <c r="N1546" s="13">
        <v>668.27</v>
      </c>
      <c r="O1546" s="13">
        <v>502.54</v>
      </c>
      <c r="P1546" s="13">
        <v>3342018.27</v>
      </c>
      <c r="Q1546" s="13">
        <v>2513202.54</v>
      </c>
      <c r="R1546" s="13">
        <v>828815.73</v>
      </c>
      <c r="S1546" s="54"/>
      <c r="T1546" s="54"/>
      <c r="Z1546" s="1"/>
      <c r="AA1546" s="1"/>
      <c r="XFB1546"/>
      <c r="XFC1546"/>
    </row>
    <row r="1547" spans="2:27 16382:16383" ht="21" customHeight="1">
      <c r="B1547" s="10" t="s">
        <v>14</v>
      </c>
      <c r="C1547" s="10" t="s">
        <v>48</v>
      </c>
      <c r="D1547" s="10" t="s">
        <v>25</v>
      </c>
      <c r="E1547" s="10" t="s">
        <v>17</v>
      </c>
      <c r="F1547" s="10" t="s">
        <v>227</v>
      </c>
      <c r="G1547" s="11">
        <v>42301</v>
      </c>
      <c r="H1547" s="12" t="s">
        <v>237</v>
      </c>
      <c r="I1547" s="10">
        <v>2015</v>
      </c>
      <c r="J1547" s="10">
        <v>678808581</v>
      </c>
      <c r="K1547" s="10">
        <f>_xlfn.DAYS(clean_data[[#This Row],[Ship Date]],clean_data[[#This Row],[Order Date]])</f>
        <v>31</v>
      </c>
      <c r="L1547" s="11">
        <v>42332</v>
      </c>
      <c r="M1547" s="14">
        <v>3399</v>
      </c>
      <c r="N1547" s="15">
        <v>47.45</v>
      </c>
      <c r="O1547" s="15">
        <v>31.79</v>
      </c>
      <c r="P1547" s="15">
        <v>161282.54999999999</v>
      </c>
      <c r="Q1547" s="15">
        <v>108054.21</v>
      </c>
      <c r="R1547" s="15">
        <v>53228.34</v>
      </c>
      <c r="S1547" s="54"/>
      <c r="T1547" s="54"/>
      <c r="Z1547" s="1"/>
      <c r="AA1547" s="1"/>
      <c r="XFB1547"/>
      <c r="XFC1547"/>
    </row>
    <row r="1548" spans="2:27 16382:16383" ht="21" customHeight="1">
      <c r="B1548" s="1" t="s">
        <v>34</v>
      </c>
      <c r="C1548" s="1" t="s">
        <v>215</v>
      </c>
      <c r="D1548" s="1" t="s">
        <v>79</v>
      </c>
      <c r="E1548" s="1" t="s">
        <v>17</v>
      </c>
      <c r="F1548" s="1" t="s">
        <v>229</v>
      </c>
      <c r="G1548" s="9">
        <v>40763</v>
      </c>
      <c r="H1548" s="2" t="s">
        <v>238</v>
      </c>
      <c r="I1548" s="1">
        <v>2011</v>
      </c>
      <c r="J1548" s="1">
        <v>192190206</v>
      </c>
      <c r="K1548" s="1">
        <f>_xlfn.DAYS(clean_data[[#This Row],[Ship Date]],clean_data[[#This Row],[Order Date]])</f>
        <v>18</v>
      </c>
      <c r="L1548" s="9">
        <v>40781</v>
      </c>
      <c r="M1548" s="4">
        <v>2208</v>
      </c>
      <c r="N1548" s="13">
        <v>668.27</v>
      </c>
      <c r="O1548" s="13">
        <v>502.54</v>
      </c>
      <c r="P1548" s="13">
        <v>1475540.16</v>
      </c>
      <c r="Q1548" s="13">
        <v>1109608.32</v>
      </c>
      <c r="R1548" s="13">
        <v>365931.84</v>
      </c>
      <c r="S1548" s="54"/>
      <c r="T1548" s="54"/>
      <c r="Z1548" s="1"/>
      <c r="AA1548" s="1"/>
      <c r="XFB1548"/>
      <c r="XFC1548"/>
    </row>
    <row r="1549" spans="2:27 16382:16383" ht="21" customHeight="1">
      <c r="B1549" s="10" t="s">
        <v>23</v>
      </c>
      <c r="C1549" s="10" t="s">
        <v>178</v>
      </c>
      <c r="D1549" s="10" t="s">
        <v>16</v>
      </c>
      <c r="E1549" s="10" t="s">
        <v>21</v>
      </c>
      <c r="F1549" s="10" t="s">
        <v>235</v>
      </c>
      <c r="G1549" s="11">
        <v>41730</v>
      </c>
      <c r="H1549" s="12" t="s">
        <v>239</v>
      </c>
      <c r="I1549" s="10">
        <v>2014</v>
      </c>
      <c r="J1549" s="10">
        <v>200354850</v>
      </c>
      <c r="K1549" s="10">
        <f>_xlfn.DAYS(clean_data[[#This Row],[Ship Date]],clean_data[[#This Row],[Order Date]])</f>
        <v>33</v>
      </c>
      <c r="L1549" s="11">
        <v>41763</v>
      </c>
      <c r="M1549" s="14">
        <v>8307</v>
      </c>
      <c r="N1549" s="15">
        <v>255.28</v>
      </c>
      <c r="O1549" s="15">
        <v>159.41999999999999</v>
      </c>
      <c r="P1549" s="15">
        <v>2120610.96</v>
      </c>
      <c r="Q1549" s="15">
        <v>1324301.94</v>
      </c>
      <c r="R1549" s="15">
        <v>796309.02</v>
      </c>
      <c r="S1549" s="54"/>
      <c r="T1549" s="54"/>
      <c r="Z1549" s="1"/>
      <c r="AA1549" s="1"/>
      <c r="XFB1549"/>
      <c r="XFC1549"/>
    </row>
    <row r="1550" spans="2:27 16382:16383" ht="21" customHeight="1">
      <c r="B1550" s="1" t="s">
        <v>53</v>
      </c>
      <c r="C1550" s="1" t="s">
        <v>142</v>
      </c>
      <c r="D1550" s="1" t="s">
        <v>36</v>
      </c>
      <c r="E1550" s="1" t="s">
        <v>21</v>
      </c>
      <c r="F1550" s="1" t="s">
        <v>235</v>
      </c>
      <c r="G1550" s="9">
        <v>40550</v>
      </c>
      <c r="H1550" s="2" t="s">
        <v>240</v>
      </c>
      <c r="I1550" s="1">
        <v>2011</v>
      </c>
      <c r="J1550" s="1">
        <v>292413842</v>
      </c>
      <c r="K1550" s="1">
        <f>_xlfn.DAYS(clean_data[[#This Row],[Ship Date]],clean_data[[#This Row],[Order Date]])</f>
        <v>19</v>
      </c>
      <c r="L1550" s="9">
        <v>40569</v>
      </c>
      <c r="M1550" s="4">
        <v>609</v>
      </c>
      <c r="N1550" s="13">
        <v>109.28</v>
      </c>
      <c r="O1550" s="13">
        <v>35.840000000000003</v>
      </c>
      <c r="P1550" s="13">
        <v>66551.520000000004</v>
      </c>
      <c r="Q1550" s="13">
        <v>21826.560000000001</v>
      </c>
      <c r="R1550" s="13">
        <v>44724.959999999999</v>
      </c>
      <c r="S1550" s="54"/>
      <c r="T1550" s="54"/>
      <c r="Z1550" s="1"/>
      <c r="AA1550" s="1"/>
      <c r="XFB1550"/>
      <c r="XFC1550"/>
    </row>
    <row r="1551" spans="2:27 16382:16383" ht="21" customHeight="1">
      <c r="B1551" s="10" t="s">
        <v>26</v>
      </c>
      <c r="C1551" s="10" t="s">
        <v>186</v>
      </c>
      <c r="D1551" s="10" t="s">
        <v>25</v>
      </c>
      <c r="E1551" s="10" t="s">
        <v>21</v>
      </c>
      <c r="F1551" s="10" t="s">
        <v>229</v>
      </c>
      <c r="G1551" s="11">
        <v>42644</v>
      </c>
      <c r="H1551" s="12" t="s">
        <v>237</v>
      </c>
      <c r="I1551" s="10">
        <v>2016</v>
      </c>
      <c r="J1551" s="10">
        <v>127791011</v>
      </c>
      <c r="K1551" s="10">
        <f>_xlfn.DAYS(clean_data[[#This Row],[Ship Date]],clean_data[[#This Row],[Order Date]])</f>
        <v>8</v>
      </c>
      <c r="L1551" s="11">
        <v>42652</v>
      </c>
      <c r="M1551" s="14">
        <v>5055</v>
      </c>
      <c r="N1551" s="15">
        <v>47.45</v>
      </c>
      <c r="O1551" s="15">
        <v>31.79</v>
      </c>
      <c r="P1551" s="15">
        <v>239859.75</v>
      </c>
      <c r="Q1551" s="15">
        <v>160698.45000000001</v>
      </c>
      <c r="R1551" s="15">
        <v>79161.3</v>
      </c>
      <c r="S1551" s="54"/>
      <c r="T1551" s="54"/>
      <c r="Z1551" s="1"/>
      <c r="AA1551" s="1"/>
      <c r="XFB1551"/>
      <c r="XFC1551"/>
    </row>
    <row r="1552" spans="2:27 16382:16383" ht="21" customHeight="1">
      <c r="B1552" s="1" t="s">
        <v>34</v>
      </c>
      <c r="C1552" s="1" t="s">
        <v>68</v>
      </c>
      <c r="D1552" s="1" t="s">
        <v>28</v>
      </c>
      <c r="E1552" s="1" t="s">
        <v>17</v>
      </c>
      <c r="F1552" s="1" t="s">
        <v>232</v>
      </c>
      <c r="G1552" s="9">
        <v>42757</v>
      </c>
      <c r="H1552" s="2" t="s">
        <v>240</v>
      </c>
      <c r="I1552" s="1">
        <v>2017</v>
      </c>
      <c r="J1552" s="1">
        <v>786222684</v>
      </c>
      <c r="K1552" s="1">
        <f>_xlfn.DAYS(clean_data[[#This Row],[Ship Date]],clean_data[[#This Row],[Order Date]])</f>
        <v>46</v>
      </c>
      <c r="L1552" s="9">
        <v>42803</v>
      </c>
      <c r="M1552" s="4">
        <v>9619</v>
      </c>
      <c r="N1552" s="13">
        <v>205.7</v>
      </c>
      <c r="O1552" s="13">
        <v>117.11</v>
      </c>
      <c r="P1552" s="13">
        <v>1978628.3</v>
      </c>
      <c r="Q1552" s="13">
        <v>1126481.0900000001</v>
      </c>
      <c r="R1552" s="13">
        <v>852147.21</v>
      </c>
      <c r="S1552" s="54"/>
      <c r="T1552" s="54"/>
      <c r="Z1552" s="1"/>
      <c r="AA1552" s="1"/>
      <c r="XFB1552"/>
      <c r="XFC1552"/>
    </row>
    <row r="1553" spans="2:27 16382:16383" ht="21" customHeight="1">
      <c r="B1553" s="10" t="s">
        <v>34</v>
      </c>
      <c r="C1553" s="10" t="s">
        <v>60</v>
      </c>
      <c r="D1553" s="10" t="s">
        <v>45</v>
      </c>
      <c r="E1553" s="10" t="s">
        <v>17</v>
      </c>
      <c r="F1553" s="10" t="s">
        <v>229</v>
      </c>
      <c r="G1553" s="11">
        <v>42937</v>
      </c>
      <c r="H1553" s="12" t="s">
        <v>230</v>
      </c>
      <c r="I1553" s="10">
        <v>2017</v>
      </c>
      <c r="J1553" s="10">
        <v>717757689</v>
      </c>
      <c r="K1553" s="10">
        <f>_xlfn.DAYS(clean_data[[#This Row],[Ship Date]],clean_data[[#This Row],[Order Date]])</f>
        <v>14</v>
      </c>
      <c r="L1553" s="11">
        <v>42951</v>
      </c>
      <c r="M1553" s="14">
        <v>9305</v>
      </c>
      <c r="N1553" s="15">
        <v>437.2</v>
      </c>
      <c r="O1553" s="15">
        <v>263.33</v>
      </c>
      <c r="P1553" s="15">
        <v>4068146</v>
      </c>
      <c r="Q1553" s="15">
        <v>2450285.65</v>
      </c>
      <c r="R1553" s="15">
        <v>1617860.35</v>
      </c>
      <c r="S1553" s="54"/>
      <c r="T1553" s="54"/>
      <c r="Z1553" s="1"/>
      <c r="AA1553" s="1"/>
      <c r="XFB1553"/>
      <c r="XFC1553"/>
    </row>
    <row r="1554" spans="2:27 16382:16383" ht="21" customHeight="1">
      <c r="B1554" s="1" t="s">
        <v>23</v>
      </c>
      <c r="C1554" s="1" t="s">
        <v>187</v>
      </c>
      <c r="D1554" s="1" t="s">
        <v>50</v>
      </c>
      <c r="E1554" s="1" t="s">
        <v>21</v>
      </c>
      <c r="F1554" s="1" t="s">
        <v>235</v>
      </c>
      <c r="G1554" s="9">
        <v>42857</v>
      </c>
      <c r="H1554" s="2" t="s">
        <v>233</v>
      </c>
      <c r="I1554" s="1">
        <v>2017</v>
      </c>
      <c r="J1554" s="1">
        <v>692757356</v>
      </c>
      <c r="K1554" s="1">
        <f>_xlfn.DAYS(clean_data[[#This Row],[Ship Date]],clean_data[[#This Row],[Order Date]])</f>
        <v>10</v>
      </c>
      <c r="L1554" s="9">
        <v>42867</v>
      </c>
      <c r="M1554" s="4">
        <v>1151</v>
      </c>
      <c r="N1554" s="13">
        <v>421.89</v>
      </c>
      <c r="O1554" s="13">
        <v>364.69</v>
      </c>
      <c r="P1554" s="13">
        <v>485595.39</v>
      </c>
      <c r="Q1554" s="13">
        <v>419758.19</v>
      </c>
      <c r="R1554" s="13">
        <v>65837.2</v>
      </c>
      <c r="S1554" s="54"/>
      <c r="T1554" s="54"/>
      <c r="Z1554" s="1"/>
      <c r="AA1554" s="1"/>
      <c r="XFB1554"/>
      <c r="XFC1554"/>
    </row>
    <row r="1555" spans="2:27 16382:16383" ht="21" customHeight="1">
      <c r="B1555" s="10" t="s">
        <v>23</v>
      </c>
      <c r="C1555" s="10" t="s">
        <v>116</v>
      </c>
      <c r="D1555" s="10" t="s">
        <v>16</v>
      </c>
      <c r="E1555" s="10" t="s">
        <v>21</v>
      </c>
      <c r="F1555" s="10" t="s">
        <v>232</v>
      </c>
      <c r="G1555" s="11">
        <v>41194</v>
      </c>
      <c r="H1555" s="12" t="s">
        <v>237</v>
      </c>
      <c r="I1555" s="10">
        <v>2012</v>
      </c>
      <c r="J1555" s="10">
        <v>651895511</v>
      </c>
      <c r="K1555" s="10">
        <f>_xlfn.DAYS(clean_data[[#This Row],[Ship Date]],clean_data[[#This Row],[Order Date]])</f>
        <v>20</v>
      </c>
      <c r="L1555" s="11">
        <v>41214</v>
      </c>
      <c r="M1555" s="14">
        <v>9223</v>
      </c>
      <c r="N1555" s="15">
        <v>255.28</v>
      </c>
      <c r="O1555" s="15">
        <v>159.41999999999999</v>
      </c>
      <c r="P1555" s="15">
        <v>2354447.44</v>
      </c>
      <c r="Q1555" s="15">
        <v>1470330.66</v>
      </c>
      <c r="R1555" s="15">
        <v>884116.78</v>
      </c>
      <c r="S1555" s="54"/>
      <c r="T1555" s="54"/>
      <c r="Z1555" s="1"/>
      <c r="AA1555" s="1"/>
      <c r="XFB1555"/>
      <c r="XFC1555"/>
    </row>
    <row r="1556" spans="2:27 16382:16383" ht="21" customHeight="1">
      <c r="B1556" s="1" t="s">
        <v>23</v>
      </c>
      <c r="C1556" s="1" t="s">
        <v>155</v>
      </c>
      <c r="D1556" s="1" t="s">
        <v>36</v>
      </c>
      <c r="E1556" s="1" t="s">
        <v>21</v>
      </c>
      <c r="F1556" s="1" t="s">
        <v>229</v>
      </c>
      <c r="G1556" s="9">
        <v>42547</v>
      </c>
      <c r="H1556" s="2" t="s">
        <v>241</v>
      </c>
      <c r="I1556" s="1">
        <v>2016</v>
      </c>
      <c r="J1556" s="1">
        <v>156158483</v>
      </c>
      <c r="K1556" s="1">
        <f>_xlfn.DAYS(clean_data[[#This Row],[Ship Date]],clean_data[[#This Row],[Order Date]])</f>
        <v>40</v>
      </c>
      <c r="L1556" s="9">
        <v>42587</v>
      </c>
      <c r="M1556" s="4">
        <v>9620</v>
      </c>
      <c r="N1556" s="13">
        <v>109.28</v>
      </c>
      <c r="O1556" s="13">
        <v>35.840000000000003</v>
      </c>
      <c r="P1556" s="13">
        <v>1051273.6000000001</v>
      </c>
      <c r="Q1556" s="13">
        <v>344780.79999999999</v>
      </c>
      <c r="R1556" s="13">
        <v>706492.8</v>
      </c>
      <c r="S1556" s="54"/>
      <c r="T1556" s="54"/>
      <c r="Z1556" s="1"/>
      <c r="AA1556" s="1"/>
      <c r="XFB1556"/>
      <c r="XFC1556"/>
    </row>
    <row r="1557" spans="2:27 16382:16383" ht="21" customHeight="1">
      <c r="B1557" s="10" t="s">
        <v>26</v>
      </c>
      <c r="C1557" s="10" t="s">
        <v>160</v>
      </c>
      <c r="D1557" s="10" t="s">
        <v>43</v>
      </c>
      <c r="E1557" s="10" t="s">
        <v>21</v>
      </c>
      <c r="F1557" s="10" t="s">
        <v>232</v>
      </c>
      <c r="G1557" s="11">
        <v>42222</v>
      </c>
      <c r="H1557" s="12" t="s">
        <v>238</v>
      </c>
      <c r="I1557" s="10">
        <v>2015</v>
      </c>
      <c r="J1557" s="10">
        <v>636845099</v>
      </c>
      <c r="K1557" s="10">
        <f>_xlfn.DAYS(clean_data[[#This Row],[Ship Date]],clean_data[[#This Row],[Order Date]])</f>
        <v>7</v>
      </c>
      <c r="L1557" s="11">
        <v>42229</v>
      </c>
      <c r="M1557" s="14">
        <v>5472</v>
      </c>
      <c r="N1557" s="15">
        <v>651.21</v>
      </c>
      <c r="O1557" s="15">
        <v>524.96</v>
      </c>
      <c r="P1557" s="15">
        <v>3563421.12</v>
      </c>
      <c r="Q1557" s="15">
        <v>2872581.12</v>
      </c>
      <c r="R1557" s="15">
        <v>690840</v>
      </c>
      <c r="S1557" s="54"/>
      <c r="T1557" s="54"/>
      <c r="Z1557" s="1"/>
      <c r="AA1557" s="1"/>
      <c r="XFB1557"/>
      <c r="XFC1557"/>
    </row>
    <row r="1558" spans="2:27 16382:16383" ht="21" customHeight="1">
      <c r="B1558" s="1" t="s">
        <v>40</v>
      </c>
      <c r="C1558" s="1" t="s">
        <v>213</v>
      </c>
      <c r="D1558" s="1" t="s">
        <v>45</v>
      </c>
      <c r="E1558" s="1" t="s">
        <v>21</v>
      </c>
      <c r="F1558" s="1" t="s">
        <v>235</v>
      </c>
      <c r="G1558" s="9">
        <v>41448</v>
      </c>
      <c r="H1558" s="2" t="s">
        <v>241</v>
      </c>
      <c r="I1558" s="1">
        <v>2013</v>
      </c>
      <c r="J1558" s="1">
        <v>445566689</v>
      </c>
      <c r="K1558" s="1">
        <f>_xlfn.DAYS(clean_data[[#This Row],[Ship Date]],clean_data[[#This Row],[Order Date]])</f>
        <v>22</v>
      </c>
      <c r="L1558" s="9">
        <v>41470</v>
      </c>
      <c r="M1558" s="4">
        <v>1940</v>
      </c>
      <c r="N1558" s="13">
        <v>437.2</v>
      </c>
      <c r="O1558" s="13">
        <v>263.33</v>
      </c>
      <c r="P1558" s="13">
        <v>848168</v>
      </c>
      <c r="Q1558" s="13">
        <v>510860.2</v>
      </c>
      <c r="R1558" s="13">
        <v>337307.8</v>
      </c>
      <c r="S1558" s="54"/>
      <c r="T1558" s="54"/>
      <c r="Z1558" s="1"/>
      <c r="AA1558" s="1"/>
      <c r="XFB1558"/>
      <c r="XFC1558"/>
    </row>
    <row r="1559" spans="2:27 16382:16383" ht="21" customHeight="1">
      <c r="B1559" s="10" t="s">
        <v>40</v>
      </c>
      <c r="C1559" s="10" t="s">
        <v>91</v>
      </c>
      <c r="D1559" s="10" t="s">
        <v>71</v>
      </c>
      <c r="E1559" s="10" t="s">
        <v>21</v>
      </c>
      <c r="F1559" s="10" t="s">
        <v>235</v>
      </c>
      <c r="G1559" s="11">
        <v>40458</v>
      </c>
      <c r="H1559" s="12" t="s">
        <v>237</v>
      </c>
      <c r="I1559" s="10">
        <v>2010</v>
      </c>
      <c r="J1559" s="10">
        <v>704247081</v>
      </c>
      <c r="K1559" s="10">
        <f>_xlfn.DAYS(clean_data[[#This Row],[Ship Date]],clean_data[[#This Row],[Order Date]])</f>
        <v>22</v>
      </c>
      <c r="L1559" s="11">
        <v>40480</v>
      </c>
      <c r="M1559" s="14">
        <v>1216</v>
      </c>
      <c r="N1559" s="15">
        <v>154.06</v>
      </c>
      <c r="O1559" s="15">
        <v>90.93</v>
      </c>
      <c r="P1559" s="15">
        <v>187336.95999999999</v>
      </c>
      <c r="Q1559" s="15">
        <v>110570.88</v>
      </c>
      <c r="R1559" s="15">
        <v>76766.080000000002</v>
      </c>
      <c r="S1559" s="54"/>
      <c r="T1559" s="54"/>
      <c r="Z1559" s="1"/>
      <c r="AA1559" s="1"/>
      <c r="XFB1559"/>
      <c r="XFC1559"/>
    </row>
    <row r="1560" spans="2:27 16382:16383" ht="21" customHeight="1">
      <c r="B1560" s="1" t="s">
        <v>40</v>
      </c>
      <c r="C1560" s="1" t="s">
        <v>140</v>
      </c>
      <c r="D1560" s="1" t="s">
        <v>25</v>
      </c>
      <c r="E1560" s="1" t="s">
        <v>17</v>
      </c>
      <c r="F1560" s="1" t="s">
        <v>232</v>
      </c>
      <c r="G1560" s="9">
        <v>42640</v>
      </c>
      <c r="H1560" s="2" t="s">
        <v>231</v>
      </c>
      <c r="I1560" s="1">
        <v>2016</v>
      </c>
      <c r="J1560" s="1">
        <v>355122601</v>
      </c>
      <c r="K1560" s="1">
        <f>_xlfn.DAYS(clean_data[[#This Row],[Ship Date]],clean_data[[#This Row],[Order Date]])</f>
        <v>8</v>
      </c>
      <c r="L1560" s="9">
        <v>42648</v>
      </c>
      <c r="M1560" s="4">
        <v>7524</v>
      </c>
      <c r="N1560" s="13">
        <v>47.45</v>
      </c>
      <c r="O1560" s="13">
        <v>31.79</v>
      </c>
      <c r="P1560" s="13">
        <v>357013.8</v>
      </c>
      <c r="Q1560" s="13">
        <v>239187.96</v>
      </c>
      <c r="R1560" s="13">
        <v>117825.84</v>
      </c>
      <c r="S1560" s="54"/>
      <c r="T1560" s="54"/>
      <c r="Z1560" s="1"/>
      <c r="AA1560" s="1"/>
      <c r="XFB1560"/>
      <c r="XFC1560"/>
    </row>
    <row r="1561" spans="2:27 16382:16383" ht="21" customHeight="1">
      <c r="B1561" s="10" t="s">
        <v>34</v>
      </c>
      <c r="C1561" s="10" t="s">
        <v>199</v>
      </c>
      <c r="D1561" s="10" t="s">
        <v>28</v>
      </c>
      <c r="E1561" s="10" t="s">
        <v>17</v>
      </c>
      <c r="F1561" s="10" t="s">
        <v>227</v>
      </c>
      <c r="G1561" s="11">
        <v>42092</v>
      </c>
      <c r="H1561" s="12" t="s">
        <v>236</v>
      </c>
      <c r="I1561" s="10">
        <v>2015</v>
      </c>
      <c r="J1561" s="10">
        <v>210742080</v>
      </c>
      <c r="K1561" s="10">
        <f>_xlfn.DAYS(clean_data[[#This Row],[Ship Date]],clean_data[[#This Row],[Order Date]])</f>
        <v>21</v>
      </c>
      <c r="L1561" s="11">
        <v>42113</v>
      </c>
      <c r="M1561" s="14">
        <v>2119</v>
      </c>
      <c r="N1561" s="15">
        <v>205.7</v>
      </c>
      <c r="O1561" s="15">
        <v>117.11</v>
      </c>
      <c r="P1561" s="15">
        <v>435878.3</v>
      </c>
      <c r="Q1561" s="15">
        <v>248156.09</v>
      </c>
      <c r="R1561" s="15">
        <v>187722.21</v>
      </c>
      <c r="S1561" s="54"/>
      <c r="T1561" s="54"/>
      <c r="Z1561" s="1"/>
      <c r="AA1561" s="1"/>
      <c r="XFB1561"/>
      <c r="XFC1561"/>
    </row>
    <row r="1562" spans="2:27 16382:16383" ht="21" customHeight="1">
      <c r="B1562" s="1" t="s">
        <v>23</v>
      </c>
      <c r="C1562" s="1" t="s">
        <v>106</v>
      </c>
      <c r="D1562" s="1" t="s">
        <v>20</v>
      </c>
      <c r="E1562" s="1" t="s">
        <v>21</v>
      </c>
      <c r="F1562" s="1" t="s">
        <v>229</v>
      </c>
      <c r="G1562" s="9">
        <v>41596</v>
      </c>
      <c r="H1562" s="2" t="s">
        <v>234</v>
      </c>
      <c r="I1562" s="1">
        <v>2013</v>
      </c>
      <c r="J1562" s="1">
        <v>703966844</v>
      </c>
      <c r="K1562" s="1">
        <f>_xlfn.DAYS(clean_data[[#This Row],[Ship Date]],clean_data[[#This Row],[Order Date]])</f>
        <v>12</v>
      </c>
      <c r="L1562" s="9">
        <v>41608</v>
      </c>
      <c r="M1562" s="4">
        <v>8288</v>
      </c>
      <c r="N1562" s="13">
        <v>152.58000000000001</v>
      </c>
      <c r="O1562" s="13">
        <v>97.44</v>
      </c>
      <c r="P1562" s="13">
        <v>1264583.04</v>
      </c>
      <c r="Q1562" s="13">
        <v>807582.71999999997</v>
      </c>
      <c r="R1562" s="13">
        <v>457000.32</v>
      </c>
      <c r="S1562" s="54"/>
      <c r="T1562" s="54"/>
      <c r="Z1562" s="1"/>
      <c r="AA1562" s="1"/>
      <c r="XFB1562"/>
      <c r="XFC1562"/>
    </row>
    <row r="1563" spans="2:27 16382:16383" ht="21" customHeight="1">
      <c r="B1563" s="10" t="s">
        <v>40</v>
      </c>
      <c r="C1563" s="10" t="s">
        <v>113</v>
      </c>
      <c r="D1563" s="10" t="s">
        <v>45</v>
      </c>
      <c r="E1563" s="10" t="s">
        <v>17</v>
      </c>
      <c r="F1563" s="10" t="s">
        <v>229</v>
      </c>
      <c r="G1563" s="11">
        <v>42942</v>
      </c>
      <c r="H1563" s="12" t="s">
        <v>230</v>
      </c>
      <c r="I1563" s="10">
        <v>2017</v>
      </c>
      <c r="J1563" s="10">
        <v>537970721</v>
      </c>
      <c r="K1563" s="10">
        <f>_xlfn.DAYS(clean_data[[#This Row],[Ship Date]],clean_data[[#This Row],[Order Date]])</f>
        <v>23</v>
      </c>
      <c r="L1563" s="11">
        <v>42965</v>
      </c>
      <c r="M1563" s="14">
        <v>6346</v>
      </c>
      <c r="N1563" s="15">
        <v>437.2</v>
      </c>
      <c r="O1563" s="15">
        <v>263.33</v>
      </c>
      <c r="P1563" s="15">
        <v>2774471.2</v>
      </c>
      <c r="Q1563" s="15">
        <v>1671092.18</v>
      </c>
      <c r="R1563" s="15">
        <v>1103379.02</v>
      </c>
      <c r="S1563" s="54"/>
      <c r="T1563" s="54"/>
      <c r="Z1563" s="1"/>
      <c r="AA1563" s="1"/>
      <c r="XFB1563"/>
      <c r="XFC1563"/>
    </row>
    <row r="1564" spans="2:27 16382:16383" ht="21" customHeight="1">
      <c r="B1564" s="1" t="s">
        <v>23</v>
      </c>
      <c r="C1564" s="1" t="s">
        <v>119</v>
      </c>
      <c r="D1564" s="1" t="s">
        <v>79</v>
      </c>
      <c r="E1564" s="1" t="s">
        <v>21</v>
      </c>
      <c r="F1564" s="1" t="s">
        <v>232</v>
      </c>
      <c r="G1564" s="9">
        <v>42777</v>
      </c>
      <c r="H1564" s="2" t="s">
        <v>242</v>
      </c>
      <c r="I1564" s="1">
        <v>2017</v>
      </c>
      <c r="J1564" s="1">
        <v>736240041</v>
      </c>
      <c r="K1564" s="1">
        <f>_xlfn.DAYS(clean_data[[#This Row],[Ship Date]],clean_data[[#This Row],[Order Date]])</f>
        <v>9</v>
      </c>
      <c r="L1564" s="9">
        <v>42786</v>
      </c>
      <c r="M1564" s="4">
        <v>8644</v>
      </c>
      <c r="N1564" s="13">
        <v>668.27</v>
      </c>
      <c r="O1564" s="13">
        <v>502.54</v>
      </c>
      <c r="P1564" s="13">
        <v>5776525.8799999999</v>
      </c>
      <c r="Q1564" s="13">
        <v>4343955.76</v>
      </c>
      <c r="R1564" s="13">
        <v>1432570.12</v>
      </c>
      <c r="S1564" s="54"/>
      <c r="T1564" s="54"/>
      <c r="Z1564" s="1"/>
      <c r="AA1564" s="1"/>
      <c r="XFB1564"/>
      <c r="XFC1564"/>
    </row>
    <row r="1565" spans="2:27 16382:16383" ht="21" customHeight="1">
      <c r="B1565" s="10" t="s">
        <v>31</v>
      </c>
      <c r="C1565" s="10" t="s">
        <v>100</v>
      </c>
      <c r="D1565" s="10" t="s">
        <v>43</v>
      </c>
      <c r="E1565" s="10" t="s">
        <v>17</v>
      </c>
      <c r="F1565" s="10" t="s">
        <v>235</v>
      </c>
      <c r="G1565" s="11">
        <v>42286</v>
      </c>
      <c r="H1565" s="12" t="s">
        <v>237</v>
      </c>
      <c r="I1565" s="10">
        <v>2015</v>
      </c>
      <c r="J1565" s="10">
        <v>592573630</v>
      </c>
      <c r="K1565" s="10">
        <f>_xlfn.DAYS(clean_data[[#This Row],[Ship Date]],clean_data[[#This Row],[Order Date]])</f>
        <v>12</v>
      </c>
      <c r="L1565" s="11">
        <v>42298</v>
      </c>
      <c r="M1565" s="14">
        <v>4560</v>
      </c>
      <c r="N1565" s="15">
        <v>651.21</v>
      </c>
      <c r="O1565" s="15">
        <v>524.96</v>
      </c>
      <c r="P1565" s="15">
        <v>2969517.6</v>
      </c>
      <c r="Q1565" s="15">
        <v>2393817.6</v>
      </c>
      <c r="R1565" s="15">
        <v>575700</v>
      </c>
      <c r="S1565" s="54"/>
      <c r="T1565" s="54"/>
      <c r="Z1565" s="1"/>
      <c r="AA1565" s="1"/>
      <c r="XFB1565"/>
      <c r="XFC1565"/>
    </row>
    <row r="1566" spans="2:27 16382:16383" ht="21" customHeight="1">
      <c r="B1566" s="1" t="s">
        <v>14</v>
      </c>
      <c r="C1566" s="1" t="s">
        <v>115</v>
      </c>
      <c r="D1566" s="1" t="s">
        <v>20</v>
      </c>
      <c r="E1566" s="1" t="s">
        <v>17</v>
      </c>
      <c r="F1566" s="1" t="s">
        <v>232</v>
      </c>
      <c r="G1566" s="9">
        <v>40275</v>
      </c>
      <c r="H1566" s="2" t="s">
        <v>239</v>
      </c>
      <c r="I1566" s="1">
        <v>2010</v>
      </c>
      <c r="J1566" s="1">
        <v>821082818</v>
      </c>
      <c r="K1566" s="1">
        <f>_xlfn.DAYS(clean_data[[#This Row],[Ship Date]],clean_data[[#This Row],[Order Date]])</f>
        <v>38</v>
      </c>
      <c r="L1566" s="9">
        <v>40313</v>
      </c>
      <c r="M1566" s="4">
        <v>5507</v>
      </c>
      <c r="N1566" s="13">
        <v>152.58000000000001</v>
      </c>
      <c r="O1566" s="13">
        <v>97.44</v>
      </c>
      <c r="P1566" s="13">
        <v>840258.06</v>
      </c>
      <c r="Q1566" s="13">
        <v>536602.07999999996</v>
      </c>
      <c r="R1566" s="13">
        <v>303655.98</v>
      </c>
      <c r="S1566" s="54"/>
      <c r="T1566" s="54"/>
      <c r="Z1566" s="1"/>
      <c r="AA1566" s="1"/>
      <c r="XFB1566"/>
      <c r="XFC1566"/>
    </row>
    <row r="1567" spans="2:27 16382:16383" ht="21" customHeight="1">
      <c r="B1567" s="10" t="s">
        <v>40</v>
      </c>
      <c r="C1567" s="10" t="s">
        <v>213</v>
      </c>
      <c r="D1567" s="10" t="s">
        <v>79</v>
      </c>
      <c r="E1567" s="10" t="s">
        <v>21</v>
      </c>
      <c r="F1567" s="10" t="s">
        <v>232</v>
      </c>
      <c r="G1567" s="11">
        <v>42856</v>
      </c>
      <c r="H1567" s="12" t="s">
        <v>233</v>
      </c>
      <c r="I1567" s="10">
        <v>2017</v>
      </c>
      <c r="J1567" s="10">
        <v>406191432</v>
      </c>
      <c r="K1567" s="10">
        <f>_xlfn.DAYS(clean_data[[#This Row],[Ship Date]],clean_data[[#This Row],[Order Date]])</f>
        <v>31</v>
      </c>
      <c r="L1567" s="11">
        <v>42887</v>
      </c>
      <c r="M1567" s="14">
        <v>9926</v>
      </c>
      <c r="N1567" s="15">
        <v>668.27</v>
      </c>
      <c r="O1567" s="15">
        <v>502.54</v>
      </c>
      <c r="P1567" s="15">
        <v>6633248.0199999996</v>
      </c>
      <c r="Q1567" s="15">
        <v>4988212.04</v>
      </c>
      <c r="R1567" s="15">
        <v>1645035.98</v>
      </c>
      <c r="S1567" s="54"/>
      <c r="T1567" s="54"/>
      <c r="Z1567" s="1"/>
      <c r="AA1567" s="1"/>
      <c r="XFB1567"/>
      <c r="XFC1567"/>
    </row>
    <row r="1568" spans="2:27 16382:16383" ht="21" customHeight="1">
      <c r="B1568" s="1" t="s">
        <v>40</v>
      </c>
      <c r="C1568" s="1" t="s">
        <v>130</v>
      </c>
      <c r="D1568" s="1" t="s">
        <v>43</v>
      </c>
      <c r="E1568" s="1" t="s">
        <v>17</v>
      </c>
      <c r="F1568" s="1" t="s">
        <v>235</v>
      </c>
      <c r="G1568" s="9">
        <v>42699</v>
      </c>
      <c r="H1568" s="2" t="s">
        <v>234</v>
      </c>
      <c r="I1568" s="1">
        <v>2016</v>
      </c>
      <c r="J1568" s="1">
        <v>652635800</v>
      </c>
      <c r="K1568" s="1">
        <f>_xlfn.DAYS(clean_data[[#This Row],[Ship Date]],clean_data[[#This Row],[Order Date]])</f>
        <v>50</v>
      </c>
      <c r="L1568" s="9">
        <v>42749</v>
      </c>
      <c r="M1568" s="4">
        <v>8291</v>
      </c>
      <c r="N1568" s="13">
        <v>651.21</v>
      </c>
      <c r="O1568" s="13">
        <v>524.96</v>
      </c>
      <c r="P1568" s="13">
        <v>5399182.1100000003</v>
      </c>
      <c r="Q1568" s="13">
        <v>4352443.3600000003</v>
      </c>
      <c r="R1568" s="13">
        <v>1046738.75</v>
      </c>
      <c r="S1568" s="54"/>
      <c r="T1568" s="54"/>
      <c r="Z1568" s="1"/>
      <c r="AA1568" s="1"/>
      <c r="XFB1568"/>
      <c r="XFC1568"/>
    </row>
    <row r="1569" spans="2:27 16382:16383" ht="21" customHeight="1">
      <c r="B1569" s="10" t="s">
        <v>26</v>
      </c>
      <c r="C1569" s="10" t="s">
        <v>104</v>
      </c>
      <c r="D1569" s="10" t="s">
        <v>50</v>
      </c>
      <c r="E1569" s="10" t="s">
        <v>21</v>
      </c>
      <c r="F1569" s="10" t="s">
        <v>235</v>
      </c>
      <c r="G1569" s="11">
        <v>42545</v>
      </c>
      <c r="H1569" s="12" t="s">
        <v>241</v>
      </c>
      <c r="I1569" s="10">
        <v>2016</v>
      </c>
      <c r="J1569" s="10">
        <v>235464751</v>
      </c>
      <c r="K1569" s="10">
        <f>_xlfn.DAYS(clean_data[[#This Row],[Ship Date]],clean_data[[#This Row],[Order Date]])</f>
        <v>39</v>
      </c>
      <c r="L1569" s="11">
        <v>42584</v>
      </c>
      <c r="M1569" s="14">
        <v>8107</v>
      </c>
      <c r="N1569" s="15">
        <v>421.89</v>
      </c>
      <c r="O1569" s="15">
        <v>364.69</v>
      </c>
      <c r="P1569" s="15">
        <v>3420262.23</v>
      </c>
      <c r="Q1569" s="15">
        <v>2956541.83</v>
      </c>
      <c r="R1569" s="15">
        <v>463720.4</v>
      </c>
      <c r="S1569" s="54"/>
      <c r="T1569" s="54"/>
      <c r="Z1569" s="1"/>
      <c r="AA1569" s="1"/>
      <c r="XFB1569"/>
      <c r="XFC1569"/>
    </row>
    <row r="1570" spans="2:27 16382:16383" ht="21" customHeight="1">
      <c r="B1570" s="1" t="s">
        <v>40</v>
      </c>
      <c r="C1570" s="1" t="s">
        <v>77</v>
      </c>
      <c r="D1570" s="1" t="s">
        <v>59</v>
      </c>
      <c r="E1570" s="1" t="s">
        <v>21</v>
      </c>
      <c r="F1570" s="1" t="s">
        <v>227</v>
      </c>
      <c r="G1570" s="9">
        <v>42758</v>
      </c>
      <c r="H1570" s="2" t="s">
        <v>240</v>
      </c>
      <c r="I1570" s="1">
        <v>2017</v>
      </c>
      <c r="J1570" s="1">
        <v>150039613</v>
      </c>
      <c r="K1570" s="1">
        <f>_xlfn.DAYS(clean_data[[#This Row],[Ship Date]],clean_data[[#This Row],[Order Date]])</f>
        <v>7</v>
      </c>
      <c r="L1570" s="9">
        <v>42765</v>
      </c>
      <c r="M1570" s="4">
        <v>8910</v>
      </c>
      <c r="N1570" s="13">
        <v>9.33</v>
      </c>
      <c r="O1570" s="13">
        <v>6.92</v>
      </c>
      <c r="P1570" s="13">
        <v>83130.3</v>
      </c>
      <c r="Q1570" s="13">
        <v>61657.2</v>
      </c>
      <c r="R1570" s="13">
        <v>21473.1</v>
      </c>
      <c r="S1570" s="54"/>
      <c r="T1570" s="54"/>
      <c r="Z1570" s="1"/>
      <c r="AA1570" s="1"/>
      <c r="XFB1570"/>
      <c r="XFC1570"/>
    </row>
    <row r="1571" spans="2:27 16382:16383" ht="21" customHeight="1">
      <c r="B1571" s="10" t="s">
        <v>31</v>
      </c>
      <c r="C1571" s="10" t="s">
        <v>177</v>
      </c>
      <c r="D1571" s="10" t="s">
        <v>45</v>
      </c>
      <c r="E1571" s="10" t="s">
        <v>21</v>
      </c>
      <c r="F1571" s="10" t="s">
        <v>227</v>
      </c>
      <c r="G1571" s="11">
        <v>42705</v>
      </c>
      <c r="H1571" s="12" t="s">
        <v>228</v>
      </c>
      <c r="I1571" s="10">
        <v>2016</v>
      </c>
      <c r="J1571" s="10">
        <v>562034213</v>
      </c>
      <c r="K1571" s="10">
        <f>_xlfn.DAYS(clean_data[[#This Row],[Ship Date]],clean_data[[#This Row],[Order Date]])</f>
        <v>3</v>
      </c>
      <c r="L1571" s="11">
        <v>42708</v>
      </c>
      <c r="M1571" s="14">
        <v>7268</v>
      </c>
      <c r="N1571" s="15">
        <v>437.2</v>
      </c>
      <c r="O1571" s="15">
        <v>263.33</v>
      </c>
      <c r="P1571" s="15">
        <v>3177569.6</v>
      </c>
      <c r="Q1571" s="15">
        <v>1913882.44</v>
      </c>
      <c r="R1571" s="15">
        <v>1263687.1599999999</v>
      </c>
      <c r="S1571" s="54"/>
      <c r="T1571" s="54"/>
      <c r="Z1571" s="1"/>
      <c r="AA1571" s="1"/>
      <c r="XFB1571"/>
      <c r="XFC1571"/>
    </row>
    <row r="1572" spans="2:27 16382:16383" ht="21" customHeight="1">
      <c r="B1572" s="1" t="s">
        <v>23</v>
      </c>
      <c r="C1572" s="1" t="s">
        <v>63</v>
      </c>
      <c r="D1572" s="1" t="s">
        <v>45</v>
      </c>
      <c r="E1572" s="1" t="s">
        <v>17</v>
      </c>
      <c r="F1572" s="1" t="s">
        <v>229</v>
      </c>
      <c r="G1572" s="9">
        <v>42146</v>
      </c>
      <c r="H1572" s="2" t="s">
        <v>233</v>
      </c>
      <c r="I1572" s="1">
        <v>2015</v>
      </c>
      <c r="J1572" s="1">
        <v>357434880</v>
      </c>
      <c r="K1572" s="1">
        <f>_xlfn.DAYS(clean_data[[#This Row],[Ship Date]],clean_data[[#This Row],[Order Date]])</f>
        <v>38</v>
      </c>
      <c r="L1572" s="9">
        <v>42184</v>
      </c>
      <c r="M1572" s="4">
        <v>1779</v>
      </c>
      <c r="N1572" s="13">
        <v>437.2</v>
      </c>
      <c r="O1572" s="13">
        <v>263.33</v>
      </c>
      <c r="P1572" s="13">
        <v>777778.8</v>
      </c>
      <c r="Q1572" s="13">
        <v>468464.07</v>
      </c>
      <c r="R1572" s="13">
        <v>309314.73</v>
      </c>
      <c r="S1572" s="54"/>
      <c r="T1572" s="54"/>
      <c r="Z1572" s="1"/>
      <c r="AA1572" s="1"/>
      <c r="XFB1572"/>
      <c r="XFC1572"/>
    </row>
    <row r="1573" spans="2:27 16382:16383" ht="21" customHeight="1">
      <c r="B1573" s="10" t="s">
        <v>26</v>
      </c>
      <c r="C1573" s="10" t="s">
        <v>104</v>
      </c>
      <c r="D1573" s="10" t="s">
        <v>79</v>
      </c>
      <c r="E1573" s="10" t="s">
        <v>21</v>
      </c>
      <c r="F1573" s="10" t="s">
        <v>235</v>
      </c>
      <c r="G1573" s="11">
        <v>42611</v>
      </c>
      <c r="H1573" s="12" t="s">
        <v>238</v>
      </c>
      <c r="I1573" s="10">
        <v>2016</v>
      </c>
      <c r="J1573" s="10">
        <v>292540442</v>
      </c>
      <c r="K1573" s="10">
        <f>_xlfn.DAYS(clean_data[[#This Row],[Ship Date]],clean_data[[#This Row],[Order Date]])</f>
        <v>9</v>
      </c>
      <c r="L1573" s="11">
        <v>42620</v>
      </c>
      <c r="M1573" s="14">
        <v>8073</v>
      </c>
      <c r="N1573" s="15">
        <v>668.27</v>
      </c>
      <c r="O1573" s="15">
        <v>502.54</v>
      </c>
      <c r="P1573" s="15">
        <v>5394943.71</v>
      </c>
      <c r="Q1573" s="15">
        <v>4057005.42</v>
      </c>
      <c r="R1573" s="15">
        <v>1337938.29</v>
      </c>
      <c r="S1573" s="54"/>
      <c r="T1573" s="54"/>
      <c r="Z1573" s="1"/>
      <c r="AA1573" s="1"/>
      <c r="XFB1573"/>
      <c r="XFC1573"/>
    </row>
    <row r="1574" spans="2:27 16382:16383" ht="21" customHeight="1">
      <c r="B1574" s="1" t="s">
        <v>26</v>
      </c>
      <c r="C1574" s="1" t="s">
        <v>176</v>
      </c>
      <c r="D1574" s="1" t="s">
        <v>50</v>
      </c>
      <c r="E1574" s="1" t="s">
        <v>17</v>
      </c>
      <c r="F1574" s="1" t="s">
        <v>235</v>
      </c>
      <c r="G1574" s="9">
        <v>40487</v>
      </c>
      <c r="H1574" s="2" t="s">
        <v>234</v>
      </c>
      <c r="I1574" s="1">
        <v>2010</v>
      </c>
      <c r="J1574" s="1">
        <v>743962228</v>
      </c>
      <c r="K1574" s="1">
        <f>_xlfn.DAYS(clean_data[[#This Row],[Ship Date]],clean_data[[#This Row],[Order Date]])</f>
        <v>29</v>
      </c>
      <c r="L1574" s="9">
        <v>40516</v>
      </c>
      <c r="M1574" s="4">
        <v>3811</v>
      </c>
      <c r="N1574" s="13">
        <v>421.89</v>
      </c>
      <c r="O1574" s="13">
        <v>364.69</v>
      </c>
      <c r="P1574" s="13">
        <v>1607822.79</v>
      </c>
      <c r="Q1574" s="13">
        <v>1389833.59</v>
      </c>
      <c r="R1574" s="13">
        <v>217989.2</v>
      </c>
      <c r="S1574" s="54"/>
      <c r="T1574" s="54"/>
      <c r="Z1574" s="1"/>
      <c r="AA1574" s="1"/>
      <c r="XFB1574"/>
      <c r="XFC1574"/>
    </row>
    <row r="1575" spans="2:27 16382:16383" ht="21" customHeight="1">
      <c r="B1575" s="10" t="s">
        <v>23</v>
      </c>
      <c r="C1575" s="10" t="s">
        <v>98</v>
      </c>
      <c r="D1575" s="10" t="s">
        <v>36</v>
      </c>
      <c r="E1575" s="10" t="s">
        <v>21</v>
      </c>
      <c r="F1575" s="10" t="s">
        <v>235</v>
      </c>
      <c r="G1575" s="11">
        <v>42231</v>
      </c>
      <c r="H1575" s="12" t="s">
        <v>238</v>
      </c>
      <c r="I1575" s="10">
        <v>2015</v>
      </c>
      <c r="J1575" s="10">
        <v>358624064</v>
      </c>
      <c r="K1575" s="10">
        <f>_xlfn.DAYS(clean_data[[#This Row],[Ship Date]],clean_data[[#This Row],[Order Date]])</f>
        <v>49</v>
      </c>
      <c r="L1575" s="11">
        <v>42280</v>
      </c>
      <c r="M1575" s="14">
        <v>3685</v>
      </c>
      <c r="N1575" s="15">
        <v>109.28</v>
      </c>
      <c r="O1575" s="15">
        <v>35.840000000000003</v>
      </c>
      <c r="P1575" s="15">
        <v>402696.8</v>
      </c>
      <c r="Q1575" s="15">
        <v>132070.39999999999</v>
      </c>
      <c r="R1575" s="15">
        <v>270626.40000000002</v>
      </c>
      <c r="S1575" s="54"/>
      <c r="T1575" s="54"/>
      <c r="Z1575" s="1"/>
      <c r="AA1575" s="1"/>
      <c r="XFB1575"/>
      <c r="XFC1575"/>
    </row>
    <row r="1576" spans="2:27 16382:16383" ht="21" customHeight="1">
      <c r="B1576" s="1" t="s">
        <v>23</v>
      </c>
      <c r="C1576" s="1" t="s">
        <v>171</v>
      </c>
      <c r="D1576" s="1" t="s">
        <v>71</v>
      </c>
      <c r="E1576" s="1" t="s">
        <v>17</v>
      </c>
      <c r="F1576" s="1" t="s">
        <v>227</v>
      </c>
      <c r="G1576" s="9">
        <v>40859</v>
      </c>
      <c r="H1576" s="2" t="s">
        <v>234</v>
      </c>
      <c r="I1576" s="1">
        <v>2011</v>
      </c>
      <c r="J1576" s="1">
        <v>103762280</v>
      </c>
      <c r="K1576" s="1">
        <f>_xlfn.DAYS(clean_data[[#This Row],[Ship Date]],clean_data[[#This Row],[Order Date]])</f>
        <v>32</v>
      </c>
      <c r="L1576" s="9">
        <v>40891</v>
      </c>
      <c r="M1576" s="4">
        <v>4419</v>
      </c>
      <c r="N1576" s="13">
        <v>154.06</v>
      </c>
      <c r="O1576" s="13">
        <v>90.93</v>
      </c>
      <c r="P1576" s="13">
        <v>680791.14</v>
      </c>
      <c r="Q1576" s="13">
        <v>401819.67</v>
      </c>
      <c r="R1576" s="13">
        <v>278971.46999999997</v>
      </c>
      <c r="S1576" s="54"/>
      <c r="T1576" s="54"/>
      <c r="Z1576" s="1"/>
      <c r="AA1576" s="1"/>
      <c r="XFB1576"/>
      <c r="XFC1576"/>
    </row>
    <row r="1577" spans="2:27 16382:16383" ht="21" customHeight="1">
      <c r="B1577" s="10" t="s">
        <v>14</v>
      </c>
      <c r="C1577" s="10" t="s">
        <v>211</v>
      </c>
      <c r="D1577" s="10" t="s">
        <v>28</v>
      </c>
      <c r="E1577" s="10" t="s">
        <v>17</v>
      </c>
      <c r="F1577" s="10" t="s">
        <v>235</v>
      </c>
      <c r="G1577" s="11">
        <v>42224</v>
      </c>
      <c r="H1577" s="12" t="s">
        <v>238</v>
      </c>
      <c r="I1577" s="10">
        <v>2015</v>
      </c>
      <c r="J1577" s="10">
        <v>116925704</v>
      </c>
      <c r="K1577" s="10">
        <f>_xlfn.DAYS(clean_data[[#This Row],[Ship Date]],clean_data[[#This Row],[Order Date]])</f>
        <v>31</v>
      </c>
      <c r="L1577" s="11">
        <v>42255</v>
      </c>
      <c r="M1577" s="14">
        <v>9769</v>
      </c>
      <c r="N1577" s="15">
        <v>205.7</v>
      </c>
      <c r="O1577" s="15">
        <v>117.11</v>
      </c>
      <c r="P1577" s="15">
        <v>2009483.3</v>
      </c>
      <c r="Q1577" s="15">
        <v>1144047.5900000001</v>
      </c>
      <c r="R1577" s="15">
        <v>865435.71</v>
      </c>
      <c r="S1577" s="54"/>
      <c r="T1577" s="54"/>
      <c r="Z1577" s="1"/>
      <c r="AA1577" s="1"/>
      <c r="XFB1577"/>
      <c r="XFC1577"/>
    </row>
    <row r="1578" spans="2:27 16382:16383" ht="21" customHeight="1">
      <c r="B1578" s="1" t="s">
        <v>26</v>
      </c>
      <c r="C1578" s="1" t="s">
        <v>87</v>
      </c>
      <c r="D1578" s="1" t="s">
        <v>79</v>
      </c>
      <c r="E1578" s="1" t="s">
        <v>17</v>
      </c>
      <c r="F1578" s="1" t="s">
        <v>229</v>
      </c>
      <c r="G1578" s="9">
        <v>41502</v>
      </c>
      <c r="H1578" s="2" t="s">
        <v>238</v>
      </c>
      <c r="I1578" s="1">
        <v>2013</v>
      </c>
      <c r="J1578" s="1">
        <v>155975663</v>
      </c>
      <c r="K1578" s="1">
        <f>_xlfn.DAYS(clean_data[[#This Row],[Ship Date]],clean_data[[#This Row],[Order Date]])</f>
        <v>10</v>
      </c>
      <c r="L1578" s="9">
        <v>41512</v>
      </c>
      <c r="M1578" s="4">
        <v>5520</v>
      </c>
      <c r="N1578" s="13">
        <v>668.27</v>
      </c>
      <c r="O1578" s="13">
        <v>502.54</v>
      </c>
      <c r="P1578" s="13">
        <v>3688850.4</v>
      </c>
      <c r="Q1578" s="13">
        <v>2774020.8</v>
      </c>
      <c r="R1578" s="13">
        <v>914829.6</v>
      </c>
      <c r="S1578" s="54"/>
      <c r="T1578" s="54"/>
      <c r="Z1578" s="1"/>
      <c r="AA1578" s="1"/>
      <c r="XFB1578"/>
      <c r="XFC1578"/>
    </row>
    <row r="1579" spans="2:27 16382:16383" ht="21" customHeight="1">
      <c r="B1579" s="10" t="s">
        <v>40</v>
      </c>
      <c r="C1579" s="10" t="s">
        <v>93</v>
      </c>
      <c r="D1579" s="10" t="s">
        <v>36</v>
      </c>
      <c r="E1579" s="10" t="s">
        <v>17</v>
      </c>
      <c r="F1579" s="10" t="s">
        <v>227</v>
      </c>
      <c r="G1579" s="11">
        <v>41174</v>
      </c>
      <c r="H1579" s="12" t="s">
        <v>231</v>
      </c>
      <c r="I1579" s="10">
        <v>2012</v>
      </c>
      <c r="J1579" s="10">
        <v>949085986</v>
      </c>
      <c r="K1579" s="10">
        <f>_xlfn.DAYS(clean_data[[#This Row],[Ship Date]],clean_data[[#This Row],[Order Date]])</f>
        <v>24</v>
      </c>
      <c r="L1579" s="11">
        <v>41198</v>
      </c>
      <c r="M1579" s="14">
        <v>4489</v>
      </c>
      <c r="N1579" s="15">
        <v>109.28</v>
      </c>
      <c r="O1579" s="15">
        <v>35.840000000000003</v>
      </c>
      <c r="P1579" s="15">
        <v>490557.92</v>
      </c>
      <c r="Q1579" s="15">
        <v>160885.76000000001</v>
      </c>
      <c r="R1579" s="15">
        <v>329672.15999999997</v>
      </c>
      <c r="S1579" s="54"/>
      <c r="T1579" s="54"/>
      <c r="Z1579" s="1"/>
      <c r="AA1579" s="1"/>
      <c r="XFB1579"/>
      <c r="XFC1579"/>
    </row>
    <row r="1580" spans="2:27 16382:16383" ht="21" customHeight="1">
      <c r="B1580" s="1" t="s">
        <v>23</v>
      </c>
      <c r="C1580" s="1" t="s">
        <v>119</v>
      </c>
      <c r="D1580" s="1" t="s">
        <v>16</v>
      </c>
      <c r="E1580" s="1" t="s">
        <v>21</v>
      </c>
      <c r="F1580" s="1" t="s">
        <v>227</v>
      </c>
      <c r="G1580" s="9">
        <v>41345</v>
      </c>
      <c r="H1580" s="2" t="s">
        <v>236</v>
      </c>
      <c r="I1580" s="1">
        <v>2013</v>
      </c>
      <c r="J1580" s="1">
        <v>144743001</v>
      </c>
      <c r="K1580" s="1">
        <f>_xlfn.DAYS(clean_data[[#This Row],[Ship Date]],clean_data[[#This Row],[Order Date]])</f>
        <v>40</v>
      </c>
      <c r="L1580" s="9">
        <v>41385</v>
      </c>
      <c r="M1580" s="4">
        <v>1525</v>
      </c>
      <c r="N1580" s="13">
        <v>255.28</v>
      </c>
      <c r="O1580" s="13">
        <v>159.41999999999999</v>
      </c>
      <c r="P1580" s="13">
        <v>389302</v>
      </c>
      <c r="Q1580" s="13">
        <v>243115.5</v>
      </c>
      <c r="R1580" s="13">
        <v>146186.5</v>
      </c>
      <c r="S1580" s="54"/>
      <c r="T1580" s="54"/>
      <c r="Z1580" s="1"/>
      <c r="AA1580" s="1"/>
      <c r="XFB1580"/>
      <c r="XFC1580"/>
    </row>
    <row r="1581" spans="2:27 16382:16383" ht="21" customHeight="1">
      <c r="B1581" s="10" t="s">
        <v>26</v>
      </c>
      <c r="C1581" s="10" t="s">
        <v>194</v>
      </c>
      <c r="D1581" s="10" t="s">
        <v>16</v>
      </c>
      <c r="E1581" s="10" t="s">
        <v>17</v>
      </c>
      <c r="F1581" s="10" t="s">
        <v>227</v>
      </c>
      <c r="G1581" s="11">
        <v>41124</v>
      </c>
      <c r="H1581" s="12" t="s">
        <v>238</v>
      </c>
      <c r="I1581" s="10">
        <v>2012</v>
      </c>
      <c r="J1581" s="10">
        <v>861745536</v>
      </c>
      <c r="K1581" s="10">
        <f>_xlfn.DAYS(clean_data[[#This Row],[Ship Date]],clean_data[[#This Row],[Order Date]])</f>
        <v>11</v>
      </c>
      <c r="L1581" s="11">
        <v>41135</v>
      </c>
      <c r="M1581" s="14">
        <v>8509</v>
      </c>
      <c r="N1581" s="15">
        <v>255.28</v>
      </c>
      <c r="O1581" s="15">
        <v>159.41999999999999</v>
      </c>
      <c r="P1581" s="15">
        <v>2172177.52</v>
      </c>
      <c r="Q1581" s="15">
        <v>1356504.78</v>
      </c>
      <c r="R1581" s="15">
        <v>815672.74</v>
      </c>
      <c r="S1581" s="54"/>
      <c r="T1581" s="54"/>
      <c r="Z1581" s="1"/>
      <c r="AA1581" s="1"/>
      <c r="XFB1581"/>
      <c r="XFC1581"/>
    </row>
    <row r="1582" spans="2:27 16382:16383" ht="21" customHeight="1">
      <c r="B1582" s="1" t="s">
        <v>23</v>
      </c>
      <c r="C1582" s="1" t="s">
        <v>192</v>
      </c>
      <c r="D1582" s="1" t="s">
        <v>25</v>
      </c>
      <c r="E1582" s="1" t="s">
        <v>17</v>
      </c>
      <c r="F1582" s="1" t="s">
        <v>232</v>
      </c>
      <c r="G1582" s="9">
        <v>42777</v>
      </c>
      <c r="H1582" s="2" t="s">
        <v>242</v>
      </c>
      <c r="I1582" s="1">
        <v>2017</v>
      </c>
      <c r="J1582" s="1">
        <v>439204919</v>
      </c>
      <c r="K1582" s="1">
        <f>_xlfn.DAYS(clean_data[[#This Row],[Ship Date]],clean_data[[#This Row],[Order Date]])</f>
        <v>8</v>
      </c>
      <c r="L1582" s="9">
        <v>42785</v>
      </c>
      <c r="M1582" s="4">
        <v>9350</v>
      </c>
      <c r="N1582" s="13">
        <v>47.45</v>
      </c>
      <c r="O1582" s="13">
        <v>31.79</v>
      </c>
      <c r="P1582" s="13">
        <v>443657.5</v>
      </c>
      <c r="Q1582" s="13">
        <v>297236.5</v>
      </c>
      <c r="R1582" s="13">
        <v>146421</v>
      </c>
      <c r="S1582" s="54"/>
      <c r="T1582" s="54"/>
      <c r="Z1582" s="1"/>
      <c r="AA1582" s="1"/>
      <c r="XFB1582"/>
      <c r="XFC1582"/>
    </row>
    <row r="1583" spans="2:27 16382:16383" ht="21" customHeight="1">
      <c r="B1583" s="10" t="s">
        <v>40</v>
      </c>
      <c r="C1583" s="10" t="s">
        <v>117</v>
      </c>
      <c r="D1583" s="10" t="s">
        <v>43</v>
      </c>
      <c r="E1583" s="10" t="s">
        <v>21</v>
      </c>
      <c r="F1583" s="10" t="s">
        <v>232</v>
      </c>
      <c r="G1583" s="11">
        <v>42041</v>
      </c>
      <c r="H1583" s="12" t="s">
        <v>242</v>
      </c>
      <c r="I1583" s="10">
        <v>2015</v>
      </c>
      <c r="J1583" s="10">
        <v>786544978</v>
      </c>
      <c r="K1583" s="10">
        <f>_xlfn.DAYS(clean_data[[#This Row],[Ship Date]],clean_data[[#This Row],[Order Date]])</f>
        <v>37</v>
      </c>
      <c r="L1583" s="11">
        <v>42078</v>
      </c>
      <c r="M1583" s="14">
        <v>4993</v>
      </c>
      <c r="N1583" s="15">
        <v>651.21</v>
      </c>
      <c r="O1583" s="15">
        <v>524.96</v>
      </c>
      <c r="P1583" s="15">
        <v>3251491.53</v>
      </c>
      <c r="Q1583" s="15">
        <v>2621125.2799999998</v>
      </c>
      <c r="R1583" s="15">
        <v>630366.25</v>
      </c>
      <c r="S1583" s="54"/>
      <c r="T1583" s="54"/>
      <c r="Z1583" s="1"/>
      <c r="AA1583" s="1"/>
      <c r="XFB1583"/>
      <c r="XFC1583"/>
    </row>
    <row r="1584" spans="2:27 16382:16383" ht="21" customHeight="1">
      <c r="B1584" s="1" t="s">
        <v>40</v>
      </c>
      <c r="C1584" s="1" t="s">
        <v>109</v>
      </c>
      <c r="D1584" s="1" t="s">
        <v>50</v>
      </c>
      <c r="E1584" s="1" t="s">
        <v>17</v>
      </c>
      <c r="F1584" s="1" t="s">
        <v>229</v>
      </c>
      <c r="G1584" s="9">
        <v>40578</v>
      </c>
      <c r="H1584" s="2" t="s">
        <v>242</v>
      </c>
      <c r="I1584" s="1">
        <v>2011</v>
      </c>
      <c r="J1584" s="1">
        <v>733502042</v>
      </c>
      <c r="K1584" s="1">
        <f>_xlfn.DAYS(clean_data[[#This Row],[Ship Date]],clean_data[[#This Row],[Order Date]])</f>
        <v>18</v>
      </c>
      <c r="L1584" s="9">
        <v>40596</v>
      </c>
      <c r="M1584" s="4">
        <v>8409</v>
      </c>
      <c r="N1584" s="13">
        <v>421.89</v>
      </c>
      <c r="O1584" s="13">
        <v>364.69</v>
      </c>
      <c r="P1584" s="13">
        <v>3547673.01</v>
      </c>
      <c r="Q1584" s="13">
        <v>3066678.21</v>
      </c>
      <c r="R1584" s="13">
        <v>480994.8</v>
      </c>
      <c r="S1584" s="54"/>
      <c r="T1584" s="54"/>
      <c r="Z1584" s="1"/>
      <c r="AA1584" s="1"/>
      <c r="XFB1584"/>
      <c r="XFC1584"/>
    </row>
    <row r="1585" spans="2:27 16382:16383" ht="21" customHeight="1">
      <c r="B1585" s="10" t="s">
        <v>40</v>
      </c>
      <c r="C1585" s="10" t="s">
        <v>41</v>
      </c>
      <c r="D1585" s="10" t="s">
        <v>33</v>
      </c>
      <c r="E1585" s="10" t="s">
        <v>17</v>
      </c>
      <c r="F1585" s="10" t="s">
        <v>229</v>
      </c>
      <c r="G1585" s="11">
        <v>41819</v>
      </c>
      <c r="H1585" s="12" t="s">
        <v>241</v>
      </c>
      <c r="I1585" s="10">
        <v>2014</v>
      </c>
      <c r="J1585" s="10">
        <v>980124938</v>
      </c>
      <c r="K1585" s="10">
        <f>_xlfn.DAYS(clean_data[[#This Row],[Ship Date]],clean_data[[#This Row],[Order Date]])</f>
        <v>8</v>
      </c>
      <c r="L1585" s="11">
        <v>41827</v>
      </c>
      <c r="M1585" s="14">
        <v>9605</v>
      </c>
      <c r="N1585" s="15">
        <v>81.73</v>
      </c>
      <c r="O1585" s="15">
        <v>56.67</v>
      </c>
      <c r="P1585" s="15">
        <v>785016.65</v>
      </c>
      <c r="Q1585" s="15">
        <v>544315.35</v>
      </c>
      <c r="R1585" s="15">
        <v>240701.3</v>
      </c>
      <c r="S1585" s="54"/>
      <c r="T1585" s="54"/>
      <c r="Z1585" s="1"/>
      <c r="AA1585" s="1"/>
      <c r="XFB1585"/>
      <c r="XFC1585"/>
    </row>
    <row r="1586" spans="2:27 16382:16383" ht="21" customHeight="1">
      <c r="B1586" s="1" t="s">
        <v>31</v>
      </c>
      <c r="C1586" s="1" t="s">
        <v>99</v>
      </c>
      <c r="D1586" s="1" t="s">
        <v>33</v>
      </c>
      <c r="E1586" s="1" t="s">
        <v>17</v>
      </c>
      <c r="F1586" s="1" t="s">
        <v>227</v>
      </c>
      <c r="G1586" s="9">
        <v>41286</v>
      </c>
      <c r="H1586" s="2" t="s">
        <v>240</v>
      </c>
      <c r="I1586" s="1">
        <v>2013</v>
      </c>
      <c r="J1586" s="1">
        <v>946774995</v>
      </c>
      <c r="K1586" s="1">
        <f>_xlfn.DAYS(clean_data[[#This Row],[Ship Date]],clean_data[[#This Row],[Order Date]])</f>
        <v>32</v>
      </c>
      <c r="L1586" s="9">
        <v>41318</v>
      </c>
      <c r="M1586" s="4">
        <v>615</v>
      </c>
      <c r="N1586" s="13">
        <v>81.73</v>
      </c>
      <c r="O1586" s="13">
        <v>56.67</v>
      </c>
      <c r="P1586" s="13">
        <v>50263.95</v>
      </c>
      <c r="Q1586" s="13">
        <v>34852.050000000003</v>
      </c>
      <c r="R1586" s="13">
        <v>15411.9</v>
      </c>
      <c r="S1586" s="54"/>
      <c r="T1586" s="54"/>
      <c r="Z1586" s="1"/>
      <c r="AA1586" s="1"/>
      <c r="XFB1586"/>
      <c r="XFC1586"/>
    </row>
    <row r="1587" spans="2:27 16382:16383" ht="21" customHeight="1">
      <c r="B1587" s="10" t="s">
        <v>34</v>
      </c>
      <c r="C1587" s="10" t="s">
        <v>195</v>
      </c>
      <c r="D1587" s="10" t="s">
        <v>36</v>
      </c>
      <c r="E1587" s="10" t="s">
        <v>21</v>
      </c>
      <c r="F1587" s="10" t="s">
        <v>235</v>
      </c>
      <c r="G1587" s="11">
        <v>41807</v>
      </c>
      <c r="H1587" s="12" t="s">
        <v>241</v>
      </c>
      <c r="I1587" s="10">
        <v>2014</v>
      </c>
      <c r="J1587" s="10">
        <v>124126040</v>
      </c>
      <c r="K1587" s="10">
        <f>_xlfn.DAYS(clean_data[[#This Row],[Ship Date]],clean_data[[#This Row],[Order Date]])</f>
        <v>46</v>
      </c>
      <c r="L1587" s="11">
        <v>41853</v>
      </c>
      <c r="M1587" s="14">
        <v>509</v>
      </c>
      <c r="N1587" s="15">
        <v>109.28</v>
      </c>
      <c r="O1587" s="15">
        <v>35.840000000000003</v>
      </c>
      <c r="P1587" s="15">
        <v>55623.519999999997</v>
      </c>
      <c r="Q1587" s="15">
        <v>18242.560000000001</v>
      </c>
      <c r="R1587" s="15">
        <v>37380.959999999999</v>
      </c>
      <c r="S1587" s="54"/>
      <c r="T1587" s="54"/>
      <c r="Z1587" s="1"/>
      <c r="AA1587" s="1"/>
      <c r="XFB1587"/>
      <c r="XFC1587"/>
    </row>
    <row r="1588" spans="2:27 16382:16383" ht="21" customHeight="1">
      <c r="B1588" s="1" t="s">
        <v>40</v>
      </c>
      <c r="C1588" s="1" t="s">
        <v>117</v>
      </c>
      <c r="D1588" s="1" t="s">
        <v>25</v>
      </c>
      <c r="E1588" s="1" t="s">
        <v>17</v>
      </c>
      <c r="F1588" s="1" t="s">
        <v>235</v>
      </c>
      <c r="G1588" s="9">
        <v>41065</v>
      </c>
      <c r="H1588" s="2" t="s">
        <v>241</v>
      </c>
      <c r="I1588" s="1">
        <v>2012</v>
      </c>
      <c r="J1588" s="1">
        <v>323164403</v>
      </c>
      <c r="K1588" s="1">
        <f>_xlfn.DAYS(clean_data[[#This Row],[Ship Date]],clean_data[[#This Row],[Order Date]])</f>
        <v>25</v>
      </c>
      <c r="L1588" s="9">
        <v>41090</v>
      </c>
      <c r="M1588" s="4">
        <v>383</v>
      </c>
      <c r="N1588" s="13">
        <v>47.45</v>
      </c>
      <c r="O1588" s="13">
        <v>31.79</v>
      </c>
      <c r="P1588" s="13">
        <v>18173.349999999999</v>
      </c>
      <c r="Q1588" s="13">
        <v>12175.57</v>
      </c>
      <c r="R1588" s="13">
        <v>5997.78</v>
      </c>
      <c r="S1588" s="54"/>
      <c r="T1588" s="54"/>
      <c r="Z1588" s="1"/>
      <c r="AA1588" s="1"/>
      <c r="XFB1588"/>
      <c r="XFC1588"/>
    </row>
    <row r="1589" spans="2:27 16382:16383" ht="21" customHeight="1">
      <c r="B1589" s="10" t="s">
        <v>31</v>
      </c>
      <c r="C1589" s="10" t="s">
        <v>49</v>
      </c>
      <c r="D1589" s="10" t="s">
        <v>28</v>
      </c>
      <c r="E1589" s="10" t="s">
        <v>17</v>
      </c>
      <c r="F1589" s="10" t="s">
        <v>232</v>
      </c>
      <c r="G1589" s="11">
        <v>41282</v>
      </c>
      <c r="H1589" s="12" t="s">
        <v>240</v>
      </c>
      <c r="I1589" s="10">
        <v>2013</v>
      </c>
      <c r="J1589" s="10">
        <v>725188910</v>
      </c>
      <c r="K1589" s="10">
        <f>_xlfn.DAYS(clean_data[[#This Row],[Ship Date]],clean_data[[#This Row],[Order Date]])</f>
        <v>31</v>
      </c>
      <c r="L1589" s="11">
        <v>41313</v>
      </c>
      <c r="M1589" s="14">
        <v>8369</v>
      </c>
      <c r="N1589" s="15">
        <v>205.7</v>
      </c>
      <c r="O1589" s="15">
        <v>117.11</v>
      </c>
      <c r="P1589" s="15">
        <v>1721503.3</v>
      </c>
      <c r="Q1589" s="15">
        <v>980093.59</v>
      </c>
      <c r="R1589" s="15">
        <v>741409.71</v>
      </c>
      <c r="S1589" s="54"/>
      <c r="T1589" s="54"/>
      <c r="Z1589" s="1"/>
      <c r="AA1589" s="1"/>
      <c r="XFB1589"/>
      <c r="XFC1589"/>
    </row>
    <row r="1590" spans="2:27 16382:16383" ht="21" customHeight="1">
      <c r="B1590" s="1" t="s">
        <v>40</v>
      </c>
      <c r="C1590" s="1" t="s">
        <v>137</v>
      </c>
      <c r="D1590" s="1" t="s">
        <v>25</v>
      </c>
      <c r="E1590" s="1" t="s">
        <v>17</v>
      </c>
      <c r="F1590" s="1" t="s">
        <v>227</v>
      </c>
      <c r="G1590" s="9">
        <v>42303</v>
      </c>
      <c r="H1590" s="2" t="s">
        <v>237</v>
      </c>
      <c r="I1590" s="1">
        <v>2015</v>
      </c>
      <c r="J1590" s="1">
        <v>131810891</v>
      </c>
      <c r="K1590" s="1">
        <f>_xlfn.DAYS(clean_data[[#This Row],[Ship Date]],clean_data[[#This Row],[Order Date]])</f>
        <v>38</v>
      </c>
      <c r="L1590" s="9">
        <v>42341</v>
      </c>
      <c r="M1590" s="4">
        <v>4627</v>
      </c>
      <c r="N1590" s="13">
        <v>47.45</v>
      </c>
      <c r="O1590" s="13">
        <v>31.79</v>
      </c>
      <c r="P1590" s="13">
        <v>219551.15</v>
      </c>
      <c r="Q1590" s="13">
        <v>147092.32999999999</v>
      </c>
      <c r="R1590" s="13">
        <v>72458.820000000007</v>
      </c>
      <c r="S1590" s="54"/>
      <c r="T1590" s="54"/>
      <c r="Z1590" s="1"/>
      <c r="AA1590" s="1"/>
      <c r="XFB1590"/>
      <c r="XFC1590"/>
    </row>
    <row r="1591" spans="2:27 16382:16383" ht="21" customHeight="1">
      <c r="B1591" s="10" t="s">
        <v>23</v>
      </c>
      <c r="C1591" s="10" t="s">
        <v>120</v>
      </c>
      <c r="D1591" s="10" t="s">
        <v>59</v>
      </c>
      <c r="E1591" s="10" t="s">
        <v>21</v>
      </c>
      <c r="F1591" s="10" t="s">
        <v>229</v>
      </c>
      <c r="G1591" s="11">
        <v>40212</v>
      </c>
      <c r="H1591" s="12" t="s">
        <v>242</v>
      </c>
      <c r="I1591" s="10">
        <v>2010</v>
      </c>
      <c r="J1591" s="10">
        <v>114954173</v>
      </c>
      <c r="K1591" s="10">
        <f>_xlfn.DAYS(clean_data[[#This Row],[Ship Date]],clean_data[[#This Row],[Order Date]])</f>
        <v>8</v>
      </c>
      <c r="L1591" s="11">
        <v>40220</v>
      </c>
      <c r="M1591" s="14">
        <v>6349</v>
      </c>
      <c r="N1591" s="15">
        <v>9.33</v>
      </c>
      <c r="O1591" s="15">
        <v>6.92</v>
      </c>
      <c r="P1591" s="15">
        <v>59236.17</v>
      </c>
      <c r="Q1591" s="15">
        <v>43935.08</v>
      </c>
      <c r="R1591" s="15">
        <v>15301.09</v>
      </c>
      <c r="S1591" s="54"/>
      <c r="T1591" s="54"/>
      <c r="Z1591" s="1"/>
      <c r="AA1591" s="1"/>
      <c r="XFB1591"/>
      <c r="XFC1591"/>
    </row>
    <row r="1592" spans="2:27 16382:16383" ht="21" customHeight="1">
      <c r="B1592" s="1" t="s">
        <v>31</v>
      </c>
      <c r="C1592" s="1" t="s">
        <v>39</v>
      </c>
      <c r="D1592" s="1" t="s">
        <v>33</v>
      </c>
      <c r="E1592" s="1" t="s">
        <v>17</v>
      </c>
      <c r="F1592" s="1" t="s">
        <v>229</v>
      </c>
      <c r="G1592" s="9">
        <v>42547</v>
      </c>
      <c r="H1592" s="2" t="s">
        <v>241</v>
      </c>
      <c r="I1592" s="1">
        <v>2016</v>
      </c>
      <c r="J1592" s="1">
        <v>966855084</v>
      </c>
      <c r="K1592" s="1">
        <f>_xlfn.DAYS(clean_data[[#This Row],[Ship Date]],clean_data[[#This Row],[Order Date]])</f>
        <v>20</v>
      </c>
      <c r="L1592" s="9">
        <v>42567</v>
      </c>
      <c r="M1592" s="4">
        <v>2760</v>
      </c>
      <c r="N1592" s="13">
        <v>81.73</v>
      </c>
      <c r="O1592" s="13">
        <v>56.67</v>
      </c>
      <c r="P1592" s="13">
        <v>225574.8</v>
      </c>
      <c r="Q1592" s="13">
        <v>156409.20000000001</v>
      </c>
      <c r="R1592" s="13">
        <v>69165.600000000006</v>
      </c>
      <c r="S1592" s="54"/>
      <c r="T1592" s="54"/>
      <c r="Z1592" s="1"/>
      <c r="AA1592" s="1"/>
      <c r="XFB1592"/>
      <c r="XFC1592"/>
    </row>
    <row r="1593" spans="2:27 16382:16383" ht="21" customHeight="1">
      <c r="B1593" s="10" t="s">
        <v>40</v>
      </c>
      <c r="C1593" s="10" t="s">
        <v>156</v>
      </c>
      <c r="D1593" s="10" t="s">
        <v>36</v>
      </c>
      <c r="E1593" s="10" t="s">
        <v>21</v>
      </c>
      <c r="F1593" s="10" t="s">
        <v>232</v>
      </c>
      <c r="G1593" s="11">
        <v>42021</v>
      </c>
      <c r="H1593" s="12" t="s">
        <v>240</v>
      </c>
      <c r="I1593" s="10">
        <v>2015</v>
      </c>
      <c r="J1593" s="10">
        <v>350062453</v>
      </c>
      <c r="K1593" s="10">
        <f>_xlfn.DAYS(clean_data[[#This Row],[Ship Date]],clean_data[[#This Row],[Order Date]])</f>
        <v>36</v>
      </c>
      <c r="L1593" s="11">
        <v>42057</v>
      </c>
      <c r="M1593" s="14">
        <v>114</v>
      </c>
      <c r="N1593" s="15">
        <v>109.28</v>
      </c>
      <c r="O1593" s="15">
        <v>35.840000000000003</v>
      </c>
      <c r="P1593" s="15">
        <v>12457.92</v>
      </c>
      <c r="Q1593" s="15">
        <v>4085.76</v>
      </c>
      <c r="R1593" s="15">
        <v>8372.16</v>
      </c>
      <c r="S1593" s="54"/>
      <c r="T1593" s="54"/>
      <c r="Z1593" s="1"/>
      <c r="AA1593" s="1"/>
      <c r="XFB1593"/>
      <c r="XFC1593"/>
    </row>
    <row r="1594" spans="2:27 16382:16383" ht="21" customHeight="1">
      <c r="B1594" s="1" t="s">
        <v>34</v>
      </c>
      <c r="C1594" s="1" t="s">
        <v>95</v>
      </c>
      <c r="D1594" s="1" t="s">
        <v>16</v>
      </c>
      <c r="E1594" s="1" t="s">
        <v>17</v>
      </c>
      <c r="F1594" s="1" t="s">
        <v>232</v>
      </c>
      <c r="G1594" s="9">
        <v>42802</v>
      </c>
      <c r="H1594" s="2" t="s">
        <v>236</v>
      </c>
      <c r="I1594" s="1">
        <v>2017</v>
      </c>
      <c r="J1594" s="1">
        <v>947437608</v>
      </c>
      <c r="K1594" s="1">
        <f>_xlfn.DAYS(clean_data[[#This Row],[Ship Date]],clean_data[[#This Row],[Order Date]])</f>
        <v>35</v>
      </c>
      <c r="L1594" s="9">
        <v>42837</v>
      </c>
      <c r="M1594" s="4">
        <v>6697</v>
      </c>
      <c r="N1594" s="13">
        <v>255.28</v>
      </c>
      <c r="O1594" s="13">
        <v>159.41999999999999</v>
      </c>
      <c r="P1594" s="13">
        <v>1709610.16</v>
      </c>
      <c r="Q1594" s="13">
        <v>1067635.74</v>
      </c>
      <c r="R1594" s="13">
        <v>641974.42000000004</v>
      </c>
      <c r="S1594" s="54"/>
      <c r="T1594" s="54"/>
      <c r="Z1594" s="1"/>
      <c r="AA1594" s="1"/>
      <c r="XFB1594"/>
      <c r="XFC1594"/>
    </row>
    <row r="1595" spans="2:27 16382:16383" ht="21" customHeight="1">
      <c r="B1595" s="10" t="s">
        <v>40</v>
      </c>
      <c r="C1595" s="10" t="s">
        <v>170</v>
      </c>
      <c r="D1595" s="10" t="s">
        <v>25</v>
      </c>
      <c r="E1595" s="10" t="s">
        <v>17</v>
      </c>
      <c r="F1595" s="10" t="s">
        <v>229</v>
      </c>
      <c r="G1595" s="11">
        <v>42529</v>
      </c>
      <c r="H1595" s="12" t="s">
        <v>241</v>
      </c>
      <c r="I1595" s="10">
        <v>2016</v>
      </c>
      <c r="J1595" s="10">
        <v>112154376</v>
      </c>
      <c r="K1595" s="10">
        <f>_xlfn.DAYS(clean_data[[#This Row],[Ship Date]],clean_data[[#This Row],[Order Date]])</f>
        <v>33</v>
      </c>
      <c r="L1595" s="11">
        <v>42562</v>
      </c>
      <c r="M1595" s="14">
        <v>7827</v>
      </c>
      <c r="N1595" s="15">
        <v>47.45</v>
      </c>
      <c r="O1595" s="15">
        <v>31.79</v>
      </c>
      <c r="P1595" s="15">
        <v>371391.15</v>
      </c>
      <c r="Q1595" s="15">
        <v>248820.33</v>
      </c>
      <c r="R1595" s="15">
        <v>122570.82</v>
      </c>
      <c r="S1595" s="54"/>
      <c r="T1595" s="54"/>
      <c r="Z1595" s="1"/>
      <c r="AA1595" s="1"/>
      <c r="XFB1595"/>
      <c r="XFC1595"/>
    </row>
    <row r="1596" spans="2:27 16382:16383" ht="21" customHeight="1">
      <c r="B1596" s="1" t="s">
        <v>34</v>
      </c>
      <c r="C1596" s="1" t="s">
        <v>84</v>
      </c>
      <c r="D1596" s="1" t="s">
        <v>79</v>
      </c>
      <c r="E1596" s="1" t="s">
        <v>21</v>
      </c>
      <c r="F1596" s="1" t="s">
        <v>227</v>
      </c>
      <c r="G1596" s="9">
        <v>41998</v>
      </c>
      <c r="H1596" s="2" t="s">
        <v>228</v>
      </c>
      <c r="I1596" s="1">
        <v>2014</v>
      </c>
      <c r="J1596" s="1">
        <v>217699086</v>
      </c>
      <c r="K1596" s="1">
        <f>_xlfn.DAYS(clean_data[[#This Row],[Ship Date]],clean_data[[#This Row],[Order Date]])</f>
        <v>8</v>
      </c>
      <c r="L1596" s="9">
        <v>42006</v>
      </c>
      <c r="M1596" s="4">
        <v>852</v>
      </c>
      <c r="N1596" s="13">
        <v>668.27</v>
      </c>
      <c r="O1596" s="13">
        <v>502.54</v>
      </c>
      <c r="P1596" s="13">
        <v>569366.04</v>
      </c>
      <c r="Q1596" s="13">
        <v>428164.08</v>
      </c>
      <c r="R1596" s="13">
        <v>141201.96</v>
      </c>
      <c r="S1596" s="54"/>
      <c r="T1596" s="54"/>
      <c r="Z1596" s="1"/>
      <c r="AA1596" s="1"/>
      <c r="XFB1596"/>
      <c r="XFC1596"/>
    </row>
    <row r="1597" spans="2:27 16382:16383" ht="21" customHeight="1">
      <c r="B1597" s="10" t="s">
        <v>40</v>
      </c>
      <c r="C1597" s="10" t="s">
        <v>117</v>
      </c>
      <c r="D1597" s="10" t="s">
        <v>36</v>
      </c>
      <c r="E1597" s="10" t="s">
        <v>21</v>
      </c>
      <c r="F1597" s="10" t="s">
        <v>229</v>
      </c>
      <c r="G1597" s="11">
        <v>41010</v>
      </c>
      <c r="H1597" s="12" t="s">
        <v>239</v>
      </c>
      <c r="I1597" s="10">
        <v>2012</v>
      </c>
      <c r="J1597" s="10">
        <v>107870566</v>
      </c>
      <c r="K1597" s="10">
        <f>_xlfn.DAYS(clean_data[[#This Row],[Ship Date]],clean_data[[#This Row],[Order Date]])</f>
        <v>31</v>
      </c>
      <c r="L1597" s="11">
        <v>41041</v>
      </c>
      <c r="M1597" s="14">
        <v>153</v>
      </c>
      <c r="N1597" s="15">
        <v>109.28</v>
      </c>
      <c r="O1597" s="15">
        <v>35.840000000000003</v>
      </c>
      <c r="P1597" s="15">
        <v>16719.84</v>
      </c>
      <c r="Q1597" s="15">
        <v>5483.52</v>
      </c>
      <c r="R1597" s="15">
        <v>11236.32</v>
      </c>
      <c r="S1597" s="54"/>
      <c r="T1597" s="54"/>
      <c r="Z1597" s="1"/>
      <c r="AA1597" s="1"/>
      <c r="XFB1597"/>
      <c r="XFC1597"/>
    </row>
    <row r="1598" spans="2:27 16382:16383" ht="21" customHeight="1">
      <c r="B1598" s="1" t="s">
        <v>40</v>
      </c>
      <c r="C1598" s="1" t="s">
        <v>109</v>
      </c>
      <c r="D1598" s="1" t="s">
        <v>28</v>
      </c>
      <c r="E1598" s="1" t="s">
        <v>17</v>
      </c>
      <c r="F1598" s="1" t="s">
        <v>229</v>
      </c>
      <c r="G1598" s="9">
        <v>42523</v>
      </c>
      <c r="H1598" s="2" t="s">
        <v>241</v>
      </c>
      <c r="I1598" s="1">
        <v>2016</v>
      </c>
      <c r="J1598" s="1">
        <v>946780145</v>
      </c>
      <c r="K1598" s="1">
        <f>_xlfn.DAYS(clean_data[[#This Row],[Ship Date]],clean_data[[#This Row],[Order Date]])</f>
        <v>30</v>
      </c>
      <c r="L1598" s="9">
        <v>42553</v>
      </c>
      <c r="M1598" s="4">
        <v>2139</v>
      </c>
      <c r="N1598" s="13">
        <v>205.7</v>
      </c>
      <c r="O1598" s="13">
        <v>117.11</v>
      </c>
      <c r="P1598" s="13">
        <v>439992.3</v>
      </c>
      <c r="Q1598" s="13">
        <v>250498.29</v>
      </c>
      <c r="R1598" s="13">
        <v>189494.01</v>
      </c>
      <c r="S1598" s="54"/>
      <c r="T1598" s="54"/>
      <c r="Z1598" s="1"/>
      <c r="AA1598" s="1"/>
      <c r="XFB1598"/>
      <c r="XFC1598"/>
    </row>
    <row r="1599" spans="2:27 16382:16383" ht="21" customHeight="1">
      <c r="B1599" s="10" t="s">
        <v>31</v>
      </c>
      <c r="C1599" s="10" t="s">
        <v>177</v>
      </c>
      <c r="D1599" s="10" t="s">
        <v>28</v>
      </c>
      <c r="E1599" s="10" t="s">
        <v>17</v>
      </c>
      <c r="F1599" s="10" t="s">
        <v>235</v>
      </c>
      <c r="G1599" s="11">
        <v>40200</v>
      </c>
      <c r="H1599" s="12" t="s">
        <v>240</v>
      </c>
      <c r="I1599" s="10">
        <v>2010</v>
      </c>
      <c r="J1599" s="10">
        <v>368851649</v>
      </c>
      <c r="K1599" s="10">
        <f>_xlfn.DAYS(clean_data[[#This Row],[Ship Date]],clean_data[[#This Row],[Order Date]])</f>
        <v>26</v>
      </c>
      <c r="L1599" s="11">
        <v>40226</v>
      </c>
      <c r="M1599" s="14">
        <v>255</v>
      </c>
      <c r="N1599" s="15">
        <v>205.7</v>
      </c>
      <c r="O1599" s="15">
        <v>117.11</v>
      </c>
      <c r="P1599" s="15">
        <v>52453.5</v>
      </c>
      <c r="Q1599" s="15">
        <v>29863.05</v>
      </c>
      <c r="R1599" s="15">
        <v>22590.45</v>
      </c>
      <c r="S1599" s="54"/>
      <c r="T1599" s="54"/>
      <c r="Z1599" s="1"/>
      <c r="AA1599" s="1"/>
      <c r="XFB1599"/>
      <c r="XFC1599"/>
    </row>
    <row r="1600" spans="2:27 16382:16383" ht="21" customHeight="1">
      <c r="B1600" s="1" t="s">
        <v>40</v>
      </c>
      <c r="C1600" s="1" t="s">
        <v>221</v>
      </c>
      <c r="D1600" s="1" t="s">
        <v>43</v>
      </c>
      <c r="E1600" s="1" t="s">
        <v>17</v>
      </c>
      <c r="F1600" s="1" t="s">
        <v>232</v>
      </c>
      <c r="G1600" s="9">
        <v>41925</v>
      </c>
      <c r="H1600" s="2" t="s">
        <v>237</v>
      </c>
      <c r="I1600" s="1">
        <v>2014</v>
      </c>
      <c r="J1600" s="1">
        <v>128821408</v>
      </c>
      <c r="K1600" s="1">
        <f>_xlfn.DAYS(clean_data[[#This Row],[Ship Date]],clean_data[[#This Row],[Order Date]])</f>
        <v>0</v>
      </c>
      <c r="L1600" s="9">
        <v>41925</v>
      </c>
      <c r="M1600" s="4">
        <v>9972</v>
      </c>
      <c r="N1600" s="13">
        <v>651.21</v>
      </c>
      <c r="O1600" s="13">
        <v>524.96</v>
      </c>
      <c r="P1600" s="13">
        <v>6493866.1200000001</v>
      </c>
      <c r="Q1600" s="13">
        <v>5234901.12</v>
      </c>
      <c r="R1600" s="13">
        <v>1258965</v>
      </c>
      <c r="S1600" s="54"/>
      <c r="T1600" s="54"/>
      <c r="Z1600" s="1"/>
      <c r="AA1600" s="1"/>
      <c r="XFB1600"/>
      <c r="XFC1600"/>
    </row>
    <row r="1601" spans="2:27 16382:16383" ht="21" customHeight="1">
      <c r="B1601" s="10" t="s">
        <v>34</v>
      </c>
      <c r="C1601" s="10" t="s">
        <v>243</v>
      </c>
      <c r="D1601" s="10" t="s">
        <v>71</v>
      </c>
      <c r="E1601" s="10" t="s">
        <v>21</v>
      </c>
      <c r="F1601" s="10" t="s">
        <v>232</v>
      </c>
      <c r="G1601" s="11">
        <v>40757</v>
      </c>
      <c r="H1601" s="12" t="s">
        <v>238</v>
      </c>
      <c r="I1601" s="10">
        <v>2011</v>
      </c>
      <c r="J1601" s="10">
        <v>251738250</v>
      </c>
      <c r="K1601" s="10">
        <f>_xlfn.DAYS(clean_data[[#This Row],[Ship Date]],clean_data[[#This Row],[Order Date]])</f>
        <v>24</v>
      </c>
      <c r="L1601" s="11">
        <v>40781</v>
      </c>
      <c r="M1601" s="14">
        <v>3797</v>
      </c>
      <c r="N1601" s="15">
        <v>154.06</v>
      </c>
      <c r="O1601" s="15">
        <v>90.93</v>
      </c>
      <c r="P1601" s="15">
        <v>584965.81999999995</v>
      </c>
      <c r="Q1601" s="15">
        <v>345261.21</v>
      </c>
      <c r="R1601" s="15">
        <v>239704.61</v>
      </c>
      <c r="S1601" s="54"/>
      <c r="T1601" s="54"/>
      <c r="Z1601" s="1"/>
      <c r="AA1601" s="1"/>
      <c r="XFB1601"/>
      <c r="XFC1601"/>
    </row>
    <row r="1602" spans="2:27 16382:16383" ht="21" customHeight="1">
      <c r="B1602" s="1" t="s">
        <v>40</v>
      </c>
      <c r="C1602" s="1" t="s">
        <v>169</v>
      </c>
      <c r="D1602" s="1" t="s">
        <v>50</v>
      </c>
      <c r="E1602" s="1" t="s">
        <v>17</v>
      </c>
      <c r="F1602" s="1" t="s">
        <v>227</v>
      </c>
      <c r="G1602" s="9">
        <v>41208</v>
      </c>
      <c r="H1602" s="2" t="s">
        <v>237</v>
      </c>
      <c r="I1602" s="1">
        <v>2012</v>
      </c>
      <c r="J1602" s="1">
        <v>382963502</v>
      </c>
      <c r="K1602" s="1">
        <f>_xlfn.DAYS(clean_data[[#This Row],[Ship Date]],clean_data[[#This Row],[Order Date]])</f>
        <v>32</v>
      </c>
      <c r="L1602" s="9">
        <v>41240</v>
      </c>
      <c r="M1602" s="4">
        <v>6265</v>
      </c>
      <c r="N1602" s="13">
        <v>421.89</v>
      </c>
      <c r="O1602" s="13">
        <v>364.69</v>
      </c>
      <c r="P1602" s="13">
        <v>2643140.85</v>
      </c>
      <c r="Q1602" s="13">
        <v>2284782.85</v>
      </c>
      <c r="R1602" s="13">
        <v>358358</v>
      </c>
      <c r="S1602" s="54"/>
      <c r="T1602" s="54"/>
      <c r="Z1602" s="1"/>
      <c r="AA1602" s="1"/>
      <c r="XFB1602"/>
      <c r="XFC1602"/>
    </row>
    <row r="1603" spans="2:27 16382:16383" ht="21" customHeight="1">
      <c r="B1603" s="10" t="s">
        <v>23</v>
      </c>
      <c r="C1603" s="10" t="s">
        <v>128</v>
      </c>
      <c r="D1603" s="10" t="s">
        <v>25</v>
      </c>
      <c r="E1603" s="10" t="s">
        <v>21</v>
      </c>
      <c r="F1603" s="10" t="s">
        <v>232</v>
      </c>
      <c r="G1603" s="11">
        <v>41265</v>
      </c>
      <c r="H1603" s="12" t="s">
        <v>228</v>
      </c>
      <c r="I1603" s="10">
        <v>2012</v>
      </c>
      <c r="J1603" s="10">
        <v>238170993</v>
      </c>
      <c r="K1603" s="10">
        <f>_xlfn.DAYS(clean_data[[#This Row],[Ship Date]],clean_data[[#This Row],[Order Date]])</f>
        <v>47</v>
      </c>
      <c r="L1603" s="11">
        <v>41312</v>
      </c>
      <c r="M1603" s="14">
        <v>8944</v>
      </c>
      <c r="N1603" s="15">
        <v>47.45</v>
      </c>
      <c r="O1603" s="15">
        <v>31.79</v>
      </c>
      <c r="P1603" s="15">
        <v>424392.8</v>
      </c>
      <c r="Q1603" s="15">
        <v>284329.76</v>
      </c>
      <c r="R1603" s="15">
        <v>140063.04000000001</v>
      </c>
      <c r="S1603" s="54"/>
      <c r="T1603" s="54"/>
      <c r="Z1603" s="1"/>
      <c r="AA1603" s="1"/>
      <c r="XFB1603"/>
      <c r="XFC1603"/>
    </row>
    <row r="1604" spans="2:27 16382:16383" ht="21" customHeight="1">
      <c r="B1604" s="1" t="s">
        <v>40</v>
      </c>
      <c r="C1604" s="1" t="s">
        <v>150</v>
      </c>
      <c r="D1604" s="1" t="s">
        <v>16</v>
      </c>
      <c r="E1604" s="1" t="s">
        <v>21</v>
      </c>
      <c r="F1604" s="1" t="s">
        <v>227</v>
      </c>
      <c r="G1604" s="9">
        <v>42069</v>
      </c>
      <c r="H1604" s="2" t="s">
        <v>236</v>
      </c>
      <c r="I1604" s="1">
        <v>2015</v>
      </c>
      <c r="J1604" s="1">
        <v>953347051</v>
      </c>
      <c r="K1604" s="1">
        <f>_xlfn.DAYS(clean_data[[#This Row],[Ship Date]],clean_data[[#This Row],[Order Date]])</f>
        <v>2</v>
      </c>
      <c r="L1604" s="9">
        <v>42071</v>
      </c>
      <c r="M1604" s="4">
        <v>5433</v>
      </c>
      <c r="N1604" s="13">
        <v>255.28</v>
      </c>
      <c r="O1604" s="13">
        <v>159.41999999999999</v>
      </c>
      <c r="P1604" s="13">
        <v>1386936.24</v>
      </c>
      <c r="Q1604" s="13">
        <v>866128.86</v>
      </c>
      <c r="R1604" s="13">
        <v>520807.38</v>
      </c>
      <c r="S1604" s="54"/>
      <c r="T1604" s="54"/>
      <c r="Z1604" s="1"/>
      <c r="AA1604" s="1"/>
      <c r="XFB1604"/>
      <c r="XFC1604"/>
    </row>
    <row r="1605" spans="2:27 16382:16383" ht="21" customHeight="1">
      <c r="B1605" s="10" t="s">
        <v>23</v>
      </c>
      <c r="C1605" s="10" t="s">
        <v>181</v>
      </c>
      <c r="D1605" s="10" t="s">
        <v>36</v>
      </c>
      <c r="E1605" s="10" t="s">
        <v>17</v>
      </c>
      <c r="F1605" s="10" t="s">
        <v>227</v>
      </c>
      <c r="G1605" s="11">
        <v>41001</v>
      </c>
      <c r="H1605" s="12" t="s">
        <v>239</v>
      </c>
      <c r="I1605" s="10">
        <v>2012</v>
      </c>
      <c r="J1605" s="10">
        <v>134790503</v>
      </c>
      <c r="K1605" s="10">
        <f>_xlfn.DAYS(clean_data[[#This Row],[Ship Date]],clean_data[[#This Row],[Order Date]])</f>
        <v>24</v>
      </c>
      <c r="L1605" s="11">
        <v>41025</v>
      </c>
      <c r="M1605" s="14">
        <v>6360</v>
      </c>
      <c r="N1605" s="15">
        <v>109.28</v>
      </c>
      <c r="O1605" s="15">
        <v>35.840000000000003</v>
      </c>
      <c r="P1605" s="15">
        <v>695020.8</v>
      </c>
      <c r="Q1605" s="15">
        <v>227942.39999999999</v>
      </c>
      <c r="R1605" s="15">
        <v>467078.40000000002</v>
      </c>
      <c r="S1605" s="54"/>
      <c r="T1605" s="54"/>
      <c r="Z1605" s="1"/>
      <c r="AA1605" s="1"/>
      <c r="XFB1605"/>
      <c r="XFC1605"/>
    </row>
    <row r="1606" spans="2:27 16382:16383" ht="21" customHeight="1">
      <c r="B1606" s="1" t="s">
        <v>23</v>
      </c>
      <c r="C1606" s="1" t="s">
        <v>63</v>
      </c>
      <c r="D1606" s="1" t="s">
        <v>71</v>
      </c>
      <c r="E1606" s="1" t="s">
        <v>17</v>
      </c>
      <c r="F1606" s="1" t="s">
        <v>235</v>
      </c>
      <c r="G1606" s="9">
        <v>41363</v>
      </c>
      <c r="H1606" s="2" t="s">
        <v>236</v>
      </c>
      <c r="I1606" s="1">
        <v>2013</v>
      </c>
      <c r="J1606" s="1">
        <v>409112679</v>
      </c>
      <c r="K1606" s="1">
        <f>_xlfn.DAYS(clean_data[[#This Row],[Ship Date]],clean_data[[#This Row],[Order Date]])</f>
        <v>49</v>
      </c>
      <c r="L1606" s="9">
        <v>41412</v>
      </c>
      <c r="M1606" s="4">
        <v>4388</v>
      </c>
      <c r="N1606" s="13">
        <v>154.06</v>
      </c>
      <c r="O1606" s="13">
        <v>90.93</v>
      </c>
      <c r="P1606" s="13">
        <v>676015.28</v>
      </c>
      <c r="Q1606" s="13">
        <v>399000.84</v>
      </c>
      <c r="R1606" s="13">
        <v>277014.44</v>
      </c>
      <c r="S1606" s="54"/>
      <c r="T1606" s="54"/>
      <c r="Z1606" s="1"/>
      <c r="AA1606" s="1"/>
      <c r="XFB1606"/>
      <c r="XFC1606"/>
    </row>
    <row r="1607" spans="2:27 16382:16383" ht="21" customHeight="1">
      <c r="B1607" s="10" t="s">
        <v>40</v>
      </c>
      <c r="C1607" s="10" t="s">
        <v>123</v>
      </c>
      <c r="D1607" s="10" t="s">
        <v>33</v>
      </c>
      <c r="E1607" s="10" t="s">
        <v>21</v>
      </c>
      <c r="F1607" s="10" t="s">
        <v>232</v>
      </c>
      <c r="G1607" s="11">
        <v>42698</v>
      </c>
      <c r="H1607" s="12" t="s">
        <v>234</v>
      </c>
      <c r="I1607" s="10">
        <v>2016</v>
      </c>
      <c r="J1607" s="10">
        <v>873237407</v>
      </c>
      <c r="K1607" s="10">
        <f>_xlfn.DAYS(clean_data[[#This Row],[Ship Date]],clean_data[[#This Row],[Order Date]])</f>
        <v>1</v>
      </c>
      <c r="L1607" s="11">
        <v>42699</v>
      </c>
      <c r="M1607" s="14">
        <v>9209</v>
      </c>
      <c r="N1607" s="15">
        <v>81.73</v>
      </c>
      <c r="O1607" s="15">
        <v>56.67</v>
      </c>
      <c r="P1607" s="15">
        <v>752651.57</v>
      </c>
      <c r="Q1607" s="15">
        <v>521874.03</v>
      </c>
      <c r="R1607" s="15">
        <v>230777.54</v>
      </c>
      <c r="S1607" s="54"/>
      <c r="T1607" s="54"/>
      <c r="Z1607" s="1"/>
      <c r="AA1607" s="1"/>
      <c r="XFB1607"/>
      <c r="XFC1607"/>
    </row>
    <row r="1608" spans="2:27 16382:16383" ht="21" customHeight="1">
      <c r="B1608" s="1" t="s">
        <v>40</v>
      </c>
      <c r="C1608" s="1" t="s">
        <v>127</v>
      </c>
      <c r="D1608" s="1" t="s">
        <v>79</v>
      </c>
      <c r="E1608" s="1" t="s">
        <v>21</v>
      </c>
      <c r="F1608" s="1" t="s">
        <v>229</v>
      </c>
      <c r="G1608" s="9">
        <v>42170</v>
      </c>
      <c r="H1608" s="2" t="s">
        <v>241</v>
      </c>
      <c r="I1608" s="1">
        <v>2015</v>
      </c>
      <c r="J1608" s="1">
        <v>244401013</v>
      </c>
      <c r="K1608" s="1">
        <f>_xlfn.DAYS(clean_data[[#This Row],[Ship Date]],clean_data[[#This Row],[Order Date]])</f>
        <v>22</v>
      </c>
      <c r="L1608" s="9">
        <v>42192</v>
      </c>
      <c r="M1608" s="4">
        <v>2546</v>
      </c>
      <c r="N1608" s="13">
        <v>668.27</v>
      </c>
      <c r="O1608" s="13">
        <v>502.54</v>
      </c>
      <c r="P1608" s="13">
        <v>1701415.42</v>
      </c>
      <c r="Q1608" s="13">
        <v>1279466.8400000001</v>
      </c>
      <c r="R1608" s="13">
        <v>421948.58</v>
      </c>
      <c r="S1608" s="54"/>
      <c r="T1608" s="54"/>
      <c r="Z1608" s="1"/>
      <c r="AA1608" s="1"/>
      <c r="XFB1608"/>
      <c r="XFC1608"/>
    </row>
    <row r="1609" spans="2:27 16382:16383" ht="21" customHeight="1">
      <c r="B1609" s="10" t="s">
        <v>53</v>
      </c>
      <c r="C1609" s="10" t="s">
        <v>142</v>
      </c>
      <c r="D1609" s="10" t="s">
        <v>28</v>
      </c>
      <c r="E1609" s="10" t="s">
        <v>17</v>
      </c>
      <c r="F1609" s="10" t="s">
        <v>229</v>
      </c>
      <c r="G1609" s="11">
        <v>41483</v>
      </c>
      <c r="H1609" s="12" t="s">
        <v>230</v>
      </c>
      <c r="I1609" s="10">
        <v>2013</v>
      </c>
      <c r="J1609" s="10">
        <v>910152328</v>
      </c>
      <c r="K1609" s="10">
        <f>_xlfn.DAYS(clean_data[[#This Row],[Ship Date]],clean_data[[#This Row],[Order Date]])</f>
        <v>37</v>
      </c>
      <c r="L1609" s="11">
        <v>41520</v>
      </c>
      <c r="M1609" s="14">
        <v>3154</v>
      </c>
      <c r="N1609" s="15">
        <v>205.7</v>
      </c>
      <c r="O1609" s="15">
        <v>117.11</v>
      </c>
      <c r="P1609" s="15">
        <v>648777.80000000005</v>
      </c>
      <c r="Q1609" s="15">
        <v>369364.94</v>
      </c>
      <c r="R1609" s="15">
        <v>279412.86</v>
      </c>
      <c r="S1609" s="54"/>
      <c r="T1609" s="54"/>
      <c r="Z1609" s="1"/>
      <c r="AA1609" s="1"/>
      <c r="XFB1609"/>
      <c r="XFC1609"/>
    </row>
    <row r="1610" spans="2:27 16382:16383" ht="21" customHeight="1">
      <c r="B1610" s="1" t="s">
        <v>26</v>
      </c>
      <c r="C1610" s="1" t="s">
        <v>194</v>
      </c>
      <c r="D1610" s="1" t="s">
        <v>25</v>
      </c>
      <c r="E1610" s="1" t="s">
        <v>17</v>
      </c>
      <c r="F1610" s="1" t="s">
        <v>235</v>
      </c>
      <c r="G1610" s="9">
        <v>42729</v>
      </c>
      <c r="H1610" s="2" t="s">
        <v>228</v>
      </c>
      <c r="I1610" s="1">
        <v>2016</v>
      </c>
      <c r="J1610" s="1">
        <v>378352677</v>
      </c>
      <c r="K1610" s="1">
        <f>_xlfn.DAYS(clean_data[[#This Row],[Ship Date]],clean_data[[#This Row],[Order Date]])</f>
        <v>36</v>
      </c>
      <c r="L1610" s="9">
        <v>42765</v>
      </c>
      <c r="M1610" s="4">
        <v>1820</v>
      </c>
      <c r="N1610" s="13">
        <v>47.45</v>
      </c>
      <c r="O1610" s="13">
        <v>31.79</v>
      </c>
      <c r="P1610" s="13">
        <v>86359</v>
      </c>
      <c r="Q1610" s="13">
        <v>57857.8</v>
      </c>
      <c r="R1610" s="13">
        <v>28501.200000000001</v>
      </c>
      <c r="S1610" s="54"/>
      <c r="T1610" s="54"/>
      <c r="Z1610" s="1"/>
      <c r="AA1610" s="1"/>
      <c r="XFB1610"/>
      <c r="XFC1610"/>
    </row>
    <row r="1611" spans="2:27 16382:16383" ht="21" customHeight="1">
      <c r="B1611" s="10" t="s">
        <v>23</v>
      </c>
      <c r="C1611" s="10" t="s">
        <v>181</v>
      </c>
      <c r="D1611" s="10" t="s">
        <v>50</v>
      </c>
      <c r="E1611" s="10" t="s">
        <v>21</v>
      </c>
      <c r="F1611" s="10" t="s">
        <v>235</v>
      </c>
      <c r="G1611" s="11">
        <v>41474</v>
      </c>
      <c r="H1611" s="12" t="s">
        <v>230</v>
      </c>
      <c r="I1611" s="10">
        <v>2013</v>
      </c>
      <c r="J1611" s="10">
        <v>727175891</v>
      </c>
      <c r="K1611" s="10">
        <f>_xlfn.DAYS(clean_data[[#This Row],[Ship Date]],clean_data[[#This Row],[Order Date]])</f>
        <v>50</v>
      </c>
      <c r="L1611" s="11">
        <v>41524</v>
      </c>
      <c r="M1611" s="14">
        <v>6360</v>
      </c>
      <c r="N1611" s="15">
        <v>421.89</v>
      </c>
      <c r="O1611" s="15">
        <v>364.69</v>
      </c>
      <c r="P1611" s="15">
        <v>2683220.4</v>
      </c>
      <c r="Q1611" s="15">
        <v>2319428.4</v>
      </c>
      <c r="R1611" s="15">
        <v>363792</v>
      </c>
      <c r="S1611" s="54"/>
      <c r="T1611" s="54"/>
      <c r="Z1611" s="1"/>
      <c r="AA1611" s="1"/>
      <c r="XFB1611"/>
      <c r="XFC1611"/>
    </row>
    <row r="1612" spans="2:27 16382:16383" ht="21" customHeight="1">
      <c r="B1612" s="1" t="s">
        <v>40</v>
      </c>
      <c r="C1612" s="1" t="s">
        <v>150</v>
      </c>
      <c r="D1612" s="1" t="s">
        <v>79</v>
      </c>
      <c r="E1612" s="1" t="s">
        <v>21</v>
      </c>
      <c r="F1612" s="1" t="s">
        <v>227</v>
      </c>
      <c r="G1612" s="9">
        <v>41970</v>
      </c>
      <c r="H1612" s="2" t="s">
        <v>234</v>
      </c>
      <c r="I1612" s="1">
        <v>2014</v>
      </c>
      <c r="J1612" s="1">
        <v>955108296</v>
      </c>
      <c r="K1612" s="1">
        <f>_xlfn.DAYS(clean_data[[#This Row],[Ship Date]],clean_data[[#This Row],[Order Date]])</f>
        <v>17</v>
      </c>
      <c r="L1612" s="9">
        <v>41987</v>
      </c>
      <c r="M1612" s="4">
        <v>6624</v>
      </c>
      <c r="N1612" s="13">
        <v>668.27</v>
      </c>
      <c r="O1612" s="13">
        <v>502.54</v>
      </c>
      <c r="P1612" s="13">
        <v>4426620.4800000004</v>
      </c>
      <c r="Q1612" s="13">
        <v>3328824.96</v>
      </c>
      <c r="R1612" s="13">
        <v>1097795.52</v>
      </c>
      <c r="S1612" s="54"/>
      <c r="T1612" s="54"/>
      <c r="Z1612" s="1"/>
      <c r="AA1612" s="1"/>
      <c r="XFB1612"/>
      <c r="XFC1612"/>
    </row>
    <row r="1613" spans="2:27 16382:16383" ht="21" customHeight="1">
      <c r="B1613" s="10" t="s">
        <v>40</v>
      </c>
      <c r="C1613" s="10" t="s">
        <v>92</v>
      </c>
      <c r="D1613" s="10" t="s">
        <v>36</v>
      </c>
      <c r="E1613" s="10" t="s">
        <v>21</v>
      </c>
      <c r="F1613" s="10" t="s">
        <v>232</v>
      </c>
      <c r="G1613" s="11">
        <v>41945</v>
      </c>
      <c r="H1613" s="12" t="s">
        <v>234</v>
      </c>
      <c r="I1613" s="10">
        <v>2014</v>
      </c>
      <c r="J1613" s="10">
        <v>130948722</v>
      </c>
      <c r="K1613" s="10">
        <f>_xlfn.DAYS(clean_data[[#This Row],[Ship Date]],clean_data[[#This Row],[Order Date]])</f>
        <v>21</v>
      </c>
      <c r="L1613" s="11">
        <v>41966</v>
      </c>
      <c r="M1613" s="14">
        <v>9492</v>
      </c>
      <c r="N1613" s="15">
        <v>109.28</v>
      </c>
      <c r="O1613" s="15">
        <v>35.840000000000003</v>
      </c>
      <c r="P1613" s="15">
        <v>1037285.76</v>
      </c>
      <c r="Q1613" s="15">
        <v>340193.28000000003</v>
      </c>
      <c r="R1613" s="15">
        <v>697092.48</v>
      </c>
      <c r="S1613" s="54"/>
      <c r="T1613" s="54"/>
      <c r="Z1613" s="1"/>
      <c r="AA1613" s="1"/>
      <c r="XFB1613"/>
      <c r="XFC1613"/>
    </row>
    <row r="1614" spans="2:27 16382:16383" ht="21" customHeight="1">
      <c r="B1614" s="1" t="s">
        <v>34</v>
      </c>
      <c r="C1614" s="1" t="s">
        <v>199</v>
      </c>
      <c r="D1614" s="1" t="s">
        <v>43</v>
      </c>
      <c r="E1614" s="1" t="s">
        <v>17</v>
      </c>
      <c r="F1614" s="1" t="s">
        <v>227</v>
      </c>
      <c r="G1614" s="9">
        <v>42280</v>
      </c>
      <c r="H1614" s="2" t="s">
        <v>237</v>
      </c>
      <c r="I1614" s="1">
        <v>2015</v>
      </c>
      <c r="J1614" s="1">
        <v>543808495</v>
      </c>
      <c r="K1614" s="1">
        <f>_xlfn.DAYS(clean_data[[#This Row],[Ship Date]],clean_data[[#This Row],[Order Date]])</f>
        <v>4</v>
      </c>
      <c r="L1614" s="9">
        <v>42284</v>
      </c>
      <c r="M1614" s="4">
        <v>3873</v>
      </c>
      <c r="N1614" s="13">
        <v>651.21</v>
      </c>
      <c r="O1614" s="13">
        <v>524.96</v>
      </c>
      <c r="P1614" s="13">
        <v>2522136.33</v>
      </c>
      <c r="Q1614" s="13">
        <v>2033170.08</v>
      </c>
      <c r="R1614" s="13">
        <v>488966.25</v>
      </c>
      <c r="S1614" s="54"/>
      <c r="T1614" s="54"/>
      <c r="Z1614" s="1"/>
      <c r="AA1614" s="1"/>
      <c r="XFB1614"/>
      <c r="XFC1614"/>
    </row>
    <row r="1615" spans="2:27 16382:16383" ht="21" customHeight="1">
      <c r="B1615" s="10" t="s">
        <v>34</v>
      </c>
      <c r="C1615" s="10" t="s">
        <v>197</v>
      </c>
      <c r="D1615" s="10" t="s">
        <v>79</v>
      </c>
      <c r="E1615" s="10" t="s">
        <v>21</v>
      </c>
      <c r="F1615" s="10" t="s">
        <v>235</v>
      </c>
      <c r="G1615" s="11">
        <v>42865</v>
      </c>
      <c r="H1615" s="12" t="s">
        <v>233</v>
      </c>
      <c r="I1615" s="10">
        <v>2017</v>
      </c>
      <c r="J1615" s="10">
        <v>953111445</v>
      </c>
      <c r="K1615" s="10">
        <f>_xlfn.DAYS(clean_data[[#This Row],[Ship Date]],clean_data[[#This Row],[Order Date]])</f>
        <v>48</v>
      </c>
      <c r="L1615" s="11">
        <v>42913</v>
      </c>
      <c r="M1615" s="14">
        <v>5712</v>
      </c>
      <c r="N1615" s="15">
        <v>668.27</v>
      </c>
      <c r="O1615" s="15">
        <v>502.54</v>
      </c>
      <c r="P1615" s="15">
        <v>3817158.24</v>
      </c>
      <c r="Q1615" s="15">
        <v>2870508.48</v>
      </c>
      <c r="R1615" s="15">
        <v>946649.76</v>
      </c>
      <c r="S1615" s="54"/>
      <c r="T1615" s="54"/>
      <c r="Z1615" s="1"/>
      <c r="AA1615" s="1"/>
      <c r="XFB1615"/>
      <c r="XFC1615"/>
    </row>
    <row r="1616" spans="2:27 16382:16383" ht="21" customHeight="1">
      <c r="B1616" s="1" t="s">
        <v>23</v>
      </c>
      <c r="C1616" s="1" t="s">
        <v>175</v>
      </c>
      <c r="D1616" s="1" t="s">
        <v>45</v>
      </c>
      <c r="E1616" s="1" t="s">
        <v>17</v>
      </c>
      <c r="F1616" s="1" t="s">
        <v>232</v>
      </c>
      <c r="G1616" s="9">
        <v>41208</v>
      </c>
      <c r="H1616" s="2" t="s">
        <v>237</v>
      </c>
      <c r="I1616" s="1">
        <v>2012</v>
      </c>
      <c r="J1616" s="1">
        <v>638593900</v>
      </c>
      <c r="K1616" s="1">
        <f>_xlfn.DAYS(clean_data[[#This Row],[Ship Date]],clean_data[[#This Row],[Order Date]])</f>
        <v>47</v>
      </c>
      <c r="L1616" s="9">
        <v>41255</v>
      </c>
      <c r="M1616" s="4">
        <v>2981</v>
      </c>
      <c r="N1616" s="13">
        <v>437.2</v>
      </c>
      <c r="O1616" s="13">
        <v>263.33</v>
      </c>
      <c r="P1616" s="13">
        <v>1303293.2</v>
      </c>
      <c r="Q1616" s="13">
        <v>784986.73</v>
      </c>
      <c r="R1616" s="13">
        <v>518306.47</v>
      </c>
      <c r="S1616" s="54"/>
      <c r="T1616" s="54"/>
      <c r="Z1616" s="1"/>
      <c r="AA1616" s="1"/>
      <c r="XFB1616"/>
      <c r="XFC1616"/>
    </row>
    <row r="1617" spans="2:27 16382:16383" ht="21" customHeight="1">
      <c r="B1617" s="10" t="s">
        <v>40</v>
      </c>
      <c r="C1617" s="10" t="s">
        <v>200</v>
      </c>
      <c r="D1617" s="10" t="s">
        <v>20</v>
      </c>
      <c r="E1617" s="10" t="s">
        <v>17</v>
      </c>
      <c r="F1617" s="10" t="s">
        <v>229</v>
      </c>
      <c r="G1617" s="11">
        <v>42126</v>
      </c>
      <c r="H1617" s="12" t="s">
        <v>233</v>
      </c>
      <c r="I1617" s="10">
        <v>2015</v>
      </c>
      <c r="J1617" s="10">
        <v>750304687</v>
      </c>
      <c r="K1617" s="10">
        <f>_xlfn.DAYS(clean_data[[#This Row],[Ship Date]],clean_data[[#This Row],[Order Date]])</f>
        <v>36</v>
      </c>
      <c r="L1617" s="11">
        <v>42162</v>
      </c>
      <c r="M1617" s="14">
        <v>685</v>
      </c>
      <c r="N1617" s="15">
        <v>152.58000000000001</v>
      </c>
      <c r="O1617" s="15">
        <v>97.44</v>
      </c>
      <c r="P1617" s="15">
        <v>104517.3</v>
      </c>
      <c r="Q1617" s="15">
        <v>66746.399999999994</v>
      </c>
      <c r="R1617" s="15">
        <v>37770.9</v>
      </c>
      <c r="S1617" s="54"/>
      <c r="T1617" s="54"/>
      <c r="Z1617" s="1"/>
      <c r="AA1617" s="1"/>
      <c r="XFB1617"/>
      <c r="XFC1617"/>
    </row>
    <row r="1618" spans="2:27 16382:16383" ht="21" customHeight="1">
      <c r="B1618" s="1" t="s">
        <v>40</v>
      </c>
      <c r="C1618" s="1" t="s">
        <v>170</v>
      </c>
      <c r="D1618" s="1" t="s">
        <v>16</v>
      </c>
      <c r="E1618" s="1" t="s">
        <v>17</v>
      </c>
      <c r="F1618" s="1" t="s">
        <v>235</v>
      </c>
      <c r="G1618" s="9">
        <v>42524</v>
      </c>
      <c r="H1618" s="2" t="s">
        <v>241</v>
      </c>
      <c r="I1618" s="1">
        <v>2016</v>
      </c>
      <c r="J1618" s="1">
        <v>258605134</v>
      </c>
      <c r="K1618" s="1">
        <f>_xlfn.DAYS(clean_data[[#This Row],[Ship Date]],clean_data[[#This Row],[Order Date]])</f>
        <v>9</v>
      </c>
      <c r="L1618" s="9">
        <v>42533</v>
      </c>
      <c r="M1618" s="4">
        <v>5861</v>
      </c>
      <c r="N1618" s="13">
        <v>255.28</v>
      </c>
      <c r="O1618" s="13">
        <v>159.41999999999999</v>
      </c>
      <c r="P1618" s="13">
        <v>1496196.08</v>
      </c>
      <c r="Q1618" s="13">
        <v>934360.62</v>
      </c>
      <c r="R1618" s="13">
        <v>561835.46</v>
      </c>
      <c r="S1618" s="54"/>
      <c r="T1618" s="54"/>
      <c r="Z1618" s="1"/>
      <c r="AA1618" s="1"/>
      <c r="XFB1618"/>
      <c r="XFC1618"/>
    </row>
    <row r="1619" spans="2:27 16382:16383" ht="21" customHeight="1">
      <c r="B1619" s="10" t="s">
        <v>40</v>
      </c>
      <c r="C1619" s="10" t="s">
        <v>65</v>
      </c>
      <c r="D1619" s="10" t="s">
        <v>43</v>
      </c>
      <c r="E1619" s="10" t="s">
        <v>21</v>
      </c>
      <c r="F1619" s="10" t="s">
        <v>227</v>
      </c>
      <c r="G1619" s="11">
        <v>41080</v>
      </c>
      <c r="H1619" s="12" t="s">
        <v>241</v>
      </c>
      <c r="I1619" s="10">
        <v>2012</v>
      </c>
      <c r="J1619" s="10">
        <v>904169070</v>
      </c>
      <c r="K1619" s="10">
        <f>_xlfn.DAYS(clean_data[[#This Row],[Ship Date]],clean_data[[#This Row],[Order Date]])</f>
        <v>4</v>
      </c>
      <c r="L1619" s="11">
        <v>41084</v>
      </c>
      <c r="M1619" s="14">
        <v>2575</v>
      </c>
      <c r="N1619" s="15">
        <v>651.21</v>
      </c>
      <c r="O1619" s="15">
        <v>524.96</v>
      </c>
      <c r="P1619" s="15">
        <v>1676865.75</v>
      </c>
      <c r="Q1619" s="15">
        <v>1351772</v>
      </c>
      <c r="R1619" s="15">
        <v>325093.75</v>
      </c>
      <c r="S1619" s="54"/>
      <c r="T1619" s="54"/>
      <c r="Z1619" s="1"/>
      <c r="AA1619" s="1"/>
      <c r="XFB1619"/>
      <c r="XFC1619"/>
    </row>
    <row r="1620" spans="2:27 16382:16383" ht="21" customHeight="1">
      <c r="B1620" s="1" t="s">
        <v>31</v>
      </c>
      <c r="C1620" s="1" t="s">
        <v>100</v>
      </c>
      <c r="D1620" s="1" t="s">
        <v>43</v>
      </c>
      <c r="E1620" s="1" t="s">
        <v>21</v>
      </c>
      <c r="F1620" s="1" t="s">
        <v>232</v>
      </c>
      <c r="G1620" s="9">
        <v>42392</v>
      </c>
      <c r="H1620" s="2" t="s">
        <v>240</v>
      </c>
      <c r="I1620" s="1">
        <v>2016</v>
      </c>
      <c r="J1620" s="1">
        <v>447982823</v>
      </c>
      <c r="K1620" s="1">
        <f>_xlfn.DAYS(clean_data[[#This Row],[Ship Date]],clean_data[[#This Row],[Order Date]])</f>
        <v>18</v>
      </c>
      <c r="L1620" s="9">
        <v>42410</v>
      </c>
      <c r="M1620" s="4">
        <v>6927</v>
      </c>
      <c r="N1620" s="13">
        <v>651.21</v>
      </c>
      <c r="O1620" s="13">
        <v>524.96</v>
      </c>
      <c r="P1620" s="13">
        <v>4510931.67</v>
      </c>
      <c r="Q1620" s="13">
        <v>3636397.92</v>
      </c>
      <c r="R1620" s="13">
        <v>874533.75</v>
      </c>
      <c r="S1620" s="54"/>
      <c r="T1620" s="54"/>
      <c r="Z1620" s="1"/>
      <c r="AA1620" s="1"/>
      <c r="XFB1620"/>
      <c r="XFC1620"/>
    </row>
    <row r="1621" spans="2:27 16382:16383" ht="21" customHeight="1">
      <c r="B1621" s="10" t="s">
        <v>14</v>
      </c>
      <c r="C1621" s="10" t="s">
        <v>152</v>
      </c>
      <c r="D1621" s="10" t="s">
        <v>50</v>
      </c>
      <c r="E1621" s="10" t="s">
        <v>21</v>
      </c>
      <c r="F1621" s="10" t="s">
        <v>227</v>
      </c>
      <c r="G1621" s="11">
        <v>41768</v>
      </c>
      <c r="H1621" s="12" t="s">
        <v>233</v>
      </c>
      <c r="I1621" s="10">
        <v>2014</v>
      </c>
      <c r="J1621" s="10">
        <v>321345221</v>
      </c>
      <c r="K1621" s="10">
        <f>_xlfn.DAYS(clean_data[[#This Row],[Ship Date]],clean_data[[#This Row],[Order Date]])</f>
        <v>37</v>
      </c>
      <c r="L1621" s="11">
        <v>41805</v>
      </c>
      <c r="M1621" s="14">
        <v>2047</v>
      </c>
      <c r="N1621" s="15">
        <v>421.89</v>
      </c>
      <c r="O1621" s="15">
        <v>364.69</v>
      </c>
      <c r="P1621" s="15">
        <v>863608.83</v>
      </c>
      <c r="Q1621" s="15">
        <v>746520.43</v>
      </c>
      <c r="R1621" s="15">
        <v>117088.4</v>
      </c>
      <c r="S1621" s="54"/>
      <c r="T1621" s="54"/>
      <c r="Z1621" s="1"/>
      <c r="AA1621" s="1"/>
      <c r="XFB1621"/>
      <c r="XFC1621"/>
    </row>
    <row r="1622" spans="2:27 16382:16383" ht="21" customHeight="1">
      <c r="B1622" s="1" t="s">
        <v>40</v>
      </c>
      <c r="C1622" s="1" t="s">
        <v>222</v>
      </c>
      <c r="D1622" s="1" t="s">
        <v>25</v>
      </c>
      <c r="E1622" s="1" t="s">
        <v>17</v>
      </c>
      <c r="F1622" s="1" t="s">
        <v>235</v>
      </c>
      <c r="G1622" s="9">
        <v>40434</v>
      </c>
      <c r="H1622" s="2" t="s">
        <v>231</v>
      </c>
      <c r="I1622" s="1">
        <v>2010</v>
      </c>
      <c r="J1622" s="1">
        <v>675867593</v>
      </c>
      <c r="K1622" s="1">
        <f>_xlfn.DAYS(clean_data[[#This Row],[Ship Date]],clean_data[[#This Row],[Order Date]])</f>
        <v>10</v>
      </c>
      <c r="L1622" s="9">
        <v>40444</v>
      </c>
      <c r="M1622" s="4">
        <v>3095</v>
      </c>
      <c r="N1622" s="13">
        <v>47.45</v>
      </c>
      <c r="O1622" s="13">
        <v>31.79</v>
      </c>
      <c r="P1622" s="13">
        <v>146857.75</v>
      </c>
      <c r="Q1622" s="13">
        <v>98390.05</v>
      </c>
      <c r="R1622" s="13">
        <v>48467.7</v>
      </c>
      <c r="S1622" s="54"/>
      <c r="T1622" s="54"/>
      <c r="Z1622" s="1"/>
      <c r="AA1622" s="1"/>
      <c r="XFB1622"/>
      <c r="XFC1622"/>
    </row>
    <row r="1623" spans="2:27 16382:16383" ht="21" customHeight="1">
      <c r="B1623" s="10" t="s">
        <v>23</v>
      </c>
      <c r="C1623" s="10" t="s">
        <v>159</v>
      </c>
      <c r="D1623" s="10" t="s">
        <v>25</v>
      </c>
      <c r="E1623" s="10" t="s">
        <v>21</v>
      </c>
      <c r="F1623" s="10" t="s">
        <v>235</v>
      </c>
      <c r="G1623" s="11">
        <v>41392</v>
      </c>
      <c r="H1623" s="12" t="s">
        <v>239</v>
      </c>
      <c r="I1623" s="10">
        <v>2013</v>
      </c>
      <c r="J1623" s="10">
        <v>833473765</v>
      </c>
      <c r="K1623" s="10">
        <f>_xlfn.DAYS(clean_data[[#This Row],[Ship Date]],clean_data[[#This Row],[Order Date]])</f>
        <v>27</v>
      </c>
      <c r="L1623" s="11">
        <v>41419</v>
      </c>
      <c r="M1623" s="14">
        <v>2264</v>
      </c>
      <c r="N1623" s="15">
        <v>47.45</v>
      </c>
      <c r="O1623" s="15">
        <v>31.79</v>
      </c>
      <c r="P1623" s="15">
        <v>107426.8</v>
      </c>
      <c r="Q1623" s="15">
        <v>71972.56</v>
      </c>
      <c r="R1623" s="15">
        <v>35454.239999999998</v>
      </c>
      <c r="S1623" s="54"/>
      <c r="T1623" s="54"/>
      <c r="Z1623" s="1"/>
      <c r="AA1623" s="1"/>
      <c r="XFB1623"/>
      <c r="XFC1623"/>
    </row>
    <row r="1624" spans="2:27 16382:16383" ht="21" customHeight="1">
      <c r="B1624" s="1" t="s">
        <v>31</v>
      </c>
      <c r="C1624" s="1" t="s">
        <v>67</v>
      </c>
      <c r="D1624" s="1" t="s">
        <v>79</v>
      </c>
      <c r="E1624" s="1" t="s">
        <v>17</v>
      </c>
      <c r="F1624" s="1" t="s">
        <v>232</v>
      </c>
      <c r="G1624" s="9">
        <v>42496</v>
      </c>
      <c r="H1624" s="2" t="s">
        <v>233</v>
      </c>
      <c r="I1624" s="1">
        <v>2016</v>
      </c>
      <c r="J1624" s="1">
        <v>636400067</v>
      </c>
      <c r="K1624" s="1">
        <f>_xlfn.DAYS(clean_data[[#This Row],[Ship Date]],clean_data[[#This Row],[Order Date]])</f>
        <v>38</v>
      </c>
      <c r="L1624" s="9">
        <v>42534</v>
      </c>
      <c r="M1624" s="4">
        <v>3777</v>
      </c>
      <c r="N1624" s="13">
        <v>668.27</v>
      </c>
      <c r="O1624" s="13">
        <v>502.54</v>
      </c>
      <c r="P1624" s="13">
        <v>2524055.79</v>
      </c>
      <c r="Q1624" s="13">
        <v>1898093.58</v>
      </c>
      <c r="R1624" s="13">
        <v>625962.21</v>
      </c>
      <c r="S1624" s="54"/>
      <c r="T1624" s="54"/>
      <c r="Z1624" s="1"/>
      <c r="AA1624" s="1"/>
      <c r="XFB1624"/>
      <c r="XFC1624"/>
    </row>
    <row r="1625" spans="2:27 16382:16383" ht="21" customHeight="1">
      <c r="B1625" s="10" t="s">
        <v>40</v>
      </c>
      <c r="C1625" s="10" t="s">
        <v>92</v>
      </c>
      <c r="D1625" s="10" t="s">
        <v>45</v>
      </c>
      <c r="E1625" s="10" t="s">
        <v>21</v>
      </c>
      <c r="F1625" s="10" t="s">
        <v>232</v>
      </c>
      <c r="G1625" s="11">
        <v>40611</v>
      </c>
      <c r="H1625" s="12" t="s">
        <v>236</v>
      </c>
      <c r="I1625" s="10">
        <v>2011</v>
      </c>
      <c r="J1625" s="10">
        <v>897195327</v>
      </c>
      <c r="K1625" s="10">
        <f>_xlfn.DAYS(clean_data[[#This Row],[Ship Date]],clean_data[[#This Row],[Order Date]])</f>
        <v>33</v>
      </c>
      <c r="L1625" s="11">
        <v>40644</v>
      </c>
      <c r="M1625" s="14">
        <v>8890</v>
      </c>
      <c r="N1625" s="15">
        <v>437.2</v>
      </c>
      <c r="O1625" s="15">
        <v>263.33</v>
      </c>
      <c r="P1625" s="15">
        <v>3886708</v>
      </c>
      <c r="Q1625" s="15">
        <v>2341003.7000000002</v>
      </c>
      <c r="R1625" s="15">
        <v>1545704.3</v>
      </c>
      <c r="S1625" s="54"/>
      <c r="T1625" s="54"/>
      <c r="Z1625" s="1"/>
      <c r="AA1625" s="1"/>
      <c r="XFB1625"/>
      <c r="XFC1625"/>
    </row>
    <row r="1626" spans="2:27 16382:16383" ht="21" customHeight="1">
      <c r="B1626" s="1" t="s">
        <v>31</v>
      </c>
      <c r="C1626" s="1" t="s">
        <v>61</v>
      </c>
      <c r="D1626" s="1" t="s">
        <v>43</v>
      </c>
      <c r="E1626" s="1" t="s">
        <v>17</v>
      </c>
      <c r="F1626" s="1" t="s">
        <v>227</v>
      </c>
      <c r="G1626" s="9">
        <v>41284</v>
      </c>
      <c r="H1626" s="2" t="s">
        <v>240</v>
      </c>
      <c r="I1626" s="1">
        <v>2013</v>
      </c>
      <c r="J1626" s="1">
        <v>248720872</v>
      </c>
      <c r="K1626" s="1">
        <f>_xlfn.DAYS(clean_data[[#This Row],[Ship Date]],clean_data[[#This Row],[Order Date]])</f>
        <v>14</v>
      </c>
      <c r="L1626" s="9">
        <v>41298</v>
      </c>
      <c r="M1626" s="4">
        <v>888</v>
      </c>
      <c r="N1626" s="13">
        <v>651.21</v>
      </c>
      <c r="O1626" s="13">
        <v>524.96</v>
      </c>
      <c r="P1626" s="13">
        <v>578274.48</v>
      </c>
      <c r="Q1626" s="13">
        <v>466164.47999999998</v>
      </c>
      <c r="R1626" s="13">
        <v>112110</v>
      </c>
      <c r="S1626" s="54"/>
      <c r="T1626" s="54"/>
      <c r="Z1626" s="1"/>
      <c r="AA1626" s="1"/>
      <c r="XFB1626"/>
      <c r="XFC1626"/>
    </row>
    <row r="1627" spans="2:27 16382:16383" ht="21" customHeight="1">
      <c r="B1627" s="10" t="s">
        <v>40</v>
      </c>
      <c r="C1627" s="10" t="s">
        <v>245</v>
      </c>
      <c r="D1627" s="10" t="s">
        <v>50</v>
      </c>
      <c r="E1627" s="10" t="s">
        <v>17</v>
      </c>
      <c r="F1627" s="10" t="s">
        <v>232</v>
      </c>
      <c r="G1627" s="11">
        <v>40775</v>
      </c>
      <c r="H1627" s="12" t="s">
        <v>238</v>
      </c>
      <c r="I1627" s="10">
        <v>2011</v>
      </c>
      <c r="J1627" s="10">
        <v>994150531</v>
      </c>
      <c r="K1627" s="10">
        <f>_xlfn.DAYS(clean_data[[#This Row],[Ship Date]],clean_data[[#This Row],[Order Date]])</f>
        <v>24</v>
      </c>
      <c r="L1627" s="11">
        <v>40799</v>
      </c>
      <c r="M1627" s="14">
        <v>89</v>
      </c>
      <c r="N1627" s="15">
        <v>421.89</v>
      </c>
      <c r="O1627" s="15">
        <v>364.69</v>
      </c>
      <c r="P1627" s="15">
        <v>37548.21</v>
      </c>
      <c r="Q1627" s="15">
        <v>32457.41</v>
      </c>
      <c r="R1627" s="15">
        <v>5090.8</v>
      </c>
      <c r="S1627" s="54"/>
      <c r="T1627" s="54"/>
      <c r="Z1627" s="1"/>
      <c r="AA1627" s="1"/>
      <c r="XFB1627"/>
      <c r="XFC1627"/>
    </row>
    <row r="1628" spans="2:27 16382:16383" ht="21" customHeight="1">
      <c r="B1628" s="1" t="s">
        <v>31</v>
      </c>
      <c r="C1628" s="1" t="s">
        <v>39</v>
      </c>
      <c r="D1628" s="1" t="s">
        <v>16</v>
      </c>
      <c r="E1628" s="1" t="s">
        <v>21</v>
      </c>
      <c r="F1628" s="1" t="s">
        <v>232</v>
      </c>
      <c r="G1628" s="9">
        <v>41261</v>
      </c>
      <c r="H1628" s="2" t="s">
        <v>228</v>
      </c>
      <c r="I1628" s="1">
        <v>2012</v>
      </c>
      <c r="J1628" s="1">
        <v>556970632</v>
      </c>
      <c r="K1628" s="1">
        <f>_xlfn.DAYS(clean_data[[#This Row],[Ship Date]],clean_data[[#This Row],[Order Date]])</f>
        <v>15</v>
      </c>
      <c r="L1628" s="9">
        <v>41276</v>
      </c>
      <c r="M1628" s="4">
        <v>8842</v>
      </c>
      <c r="N1628" s="13">
        <v>255.28</v>
      </c>
      <c r="O1628" s="13">
        <v>159.41999999999999</v>
      </c>
      <c r="P1628" s="13">
        <v>2257185.7599999998</v>
      </c>
      <c r="Q1628" s="13">
        <v>1409591.64</v>
      </c>
      <c r="R1628" s="13">
        <v>847594.12</v>
      </c>
      <c r="S1628" s="54"/>
      <c r="T1628" s="54"/>
      <c r="Z1628" s="1"/>
      <c r="AA1628" s="1"/>
      <c r="XFB1628"/>
      <c r="XFC1628"/>
    </row>
    <row r="1629" spans="2:27 16382:16383" ht="21" customHeight="1">
      <c r="B1629" s="10" t="s">
        <v>40</v>
      </c>
      <c r="C1629" s="10" t="s">
        <v>130</v>
      </c>
      <c r="D1629" s="10" t="s">
        <v>25</v>
      </c>
      <c r="E1629" s="10" t="s">
        <v>21</v>
      </c>
      <c r="F1629" s="10" t="s">
        <v>227</v>
      </c>
      <c r="G1629" s="11">
        <v>41161</v>
      </c>
      <c r="H1629" s="12" t="s">
        <v>231</v>
      </c>
      <c r="I1629" s="10">
        <v>2012</v>
      </c>
      <c r="J1629" s="10">
        <v>930980002</v>
      </c>
      <c r="K1629" s="10">
        <f>_xlfn.DAYS(clean_data[[#This Row],[Ship Date]],clean_data[[#This Row],[Order Date]])</f>
        <v>32</v>
      </c>
      <c r="L1629" s="11">
        <v>41193</v>
      </c>
      <c r="M1629" s="14">
        <v>6526</v>
      </c>
      <c r="N1629" s="15">
        <v>47.45</v>
      </c>
      <c r="O1629" s="15">
        <v>31.79</v>
      </c>
      <c r="P1629" s="15">
        <v>309658.7</v>
      </c>
      <c r="Q1629" s="15">
        <v>207461.54</v>
      </c>
      <c r="R1629" s="15">
        <v>102197.16</v>
      </c>
      <c r="S1629" s="54"/>
      <c r="T1629" s="54"/>
      <c r="Z1629" s="1"/>
      <c r="AA1629" s="1"/>
      <c r="XFB1629"/>
      <c r="XFC1629"/>
    </row>
    <row r="1630" spans="2:27 16382:16383" ht="21" customHeight="1">
      <c r="B1630" s="1" t="s">
        <v>40</v>
      </c>
      <c r="C1630" s="1" t="s">
        <v>135</v>
      </c>
      <c r="D1630" s="1" t="s">
        <v>36</v>
      </c>
      <c r="E1630" s="1" t="s">
        <v>17</v>
      </c>
      <c r="F1630" s="1" t="s">
        <v>227</v>
      </c>
      <c r="G1630" s="9">
        <v>42049</v>
      </c>
      <c r="H1630" s="2" t="s">
        <v>242</v>
      </c>
      <c r="I1630" s="1">
        <v>2015</v>
      </c>
      <c r="J1630" s="1">
        <v>130289971</v>
      </c>
      <c r="K1630" s="1">
        <f>_xlfn.DAYS(clean_data[[#This Row],[Ship Date]],clean_data[[#This Row],[Order Date]])</f>
        <v>30</v>
      </c>
      <c r="L1630" s="9">
        <v>42079</v>
      </c>
      <c r="M1630" s="4">
        <v>4553</v>
      </c>
      <c r="N1630" s="13">
        <v>109.28</v>
      </c>
      <c r="O1630" s="13">
        <v>35.840000000000003</v>
      </c>
      <c r="P1630" s="13">
        <v>497551.84</v>
      </c>
      <c r="Q1630" s="13">
        <v>163179.51999999999</v>
      </c>
      <c r="R1630" s="13">
        <v>334372.32</v>
      </c>
      <c r="S1630" s="54"/>
      <c r="T1630" s="54"/>
      <c r="Z1630" s="1"/>
      <c r="AA1630" s="1"/>
      <c r="XFB1630"/>
      <c r="XFC1630"/>
    </row>
    <row r="1631" spans="2:27 16382:16383" ht="21" customHeight="1">
      <c r="B1631" s="10" t="s">
        <v>34</v>
      </c>
      <c r="C1631" s="10" t="s">
        <v>215</v>
      </c>
      <c r="D1631" s="10" t="s">
        <v>59</v>
      </c>
      <c r="E1631" s="10" t="s">
        <v>17</v>
      </c>
      <c r="F1631" s="10" t="s">
        <v>227</v>
      </c>
      <c r="G1631" s="11">
        <v>41737</v>
      </c>
      <c r="H1631" s="12" t="s">
        <v>239</v>
      </c>
      <c r="I1631" s="10">
        <v>2014</v>
      </c>
      <c r="J1631" s="10">
        <v>739324367</v>
      </c>
      <c r="K1631" s="10">
        <f>_xlfn.DAYS(clean_data[[#This Row],[Ship Date]],clean_data[[#This Row],[Order Date]])</f>
        <v>2</v>
      </c>
      <c r="L1631" s="11">
        <v>41739</v>
      </c>
      <c r="M1631" s="14">
        <v>1364</v>
      </c>
      <c r="N1631" s="15">
        <v>9.33</v>
      </c>
      <c r="O1631" s="15">
        <v>6.92</v>
      </c>
      <c r="P1631" s="15">
        <v>12726.12</v>
      </c>
      <c r="Q1631" s="15">
        <v>9438.8799999999992</v>
      </c>
      <c r="R1631" s="15">
        <v>3287.24</v>
      </c>
      <c r="S1631" s="54"/>
      <c r="T1631" s="54"/>
      <c r="Z1631" s="1"/>
      <c r="AA1631" s="1"/>
      <c r="XFB1631"/>
      <c r="XFC1631"/>
    </row>
    <row r="1632" spans="2:27 16382:16383" ht="21" customHeight="1">
      <c r="B1632" s="1" t="s">
        <v>31</v>
      </c>
      <c r="C1632" s="1" t="s">
        <v>42</v>
      </c>
      <c r="D1632" s="1" t="s">
        <v>36</v>
      </c>
      <c r="E1632" s="1" t="s">
        <v>17</v>
      </c>
      <c r="F1632" s="1" t="s">
        <v>227</v>
      </c>
      <c r="G1632" s="9">
        <v>41194</v>
      </c>
      <c r="H1632" s="2" t="s">
        <v>237</v>
      </c>
      <c r="I1632" s="1">
        <v>2012</v>
      </c>
      <c r="J1632" s="1">
        <v>462819516</v>
      </c>
      <c r="K1632" s="1">
        <f>_xlfn.DAYS(clean_data[[#This Row],[Ship Date]],clean_data[[#This Row],[Order Date]])</f>
        <v>8</v>
      </c>
      <c r="L1632" s="9">
        <v>41202</v>
      </c>
      <c r="M1632" s="4">
        <v>7435</v>
      </c>
      <c r="N1632" s="13">
        <v>109.28</v>
      </c>
      <c r="O1632" s="13">
        <v>35.840000000000003</v>
      </c>
      <c r="P1632" s="13">
        <v>812496.8</v>
      </c>
      <c r="Q1632" s="13">
        <v>266470.40000000002</v>
      </c>
      <c r="R1632" s="13">
        <v>546026.4</v>
      </c>
      <c r="S1632" s="54"/>
      <c r="T1632" s="54"/>
      <c r="Z1632" s="1"/>
      <c r="AA1632" s="1"/>
      <c r="XFB1632"/>
      <c r="XFC1632"/>
    </row>
    <row r="1633" spans="2:27 16382:16383" ht="21" customHeight="1">
      <c r="B1633" s="10" t="s">
        <v>26</v>
      </c>
      <c r="C1633" s="10" t="s">
        <v>129</v>
      </c>
      <c r="D1633" s="10" t="s">
        <v>16</v>
      </c>
      <c r="E1633" s="10" t="s">
        <v>17</v>
      </c>
      <c r="F1633" s="10" t="s">
        <v>229</v>
      </c>
      <c r="G1633" s="11">
        <v>40394</v>
      </c>
      <c r="H1633" s="12" t="s">
        <v>238</v>
      </c>
      <c r="I1633" s="10">
        <v>2010</v>
      </c>
      <c r="J1633" s="10">
        <v>675824248</v>
      </c>
      <c r="K1633" s="10">
        <f>_xlfn.DAYS(clean_data[[#This Row],[Ship Date]],clean_data[[#This Row],[Order Date]])</f>
        <v>42</v>
      </c>
      <c r="L1633" s="11">
        <v>40436</v>
      </c>
      <c r="M1633" s="14">
        <v>268</v>
      </c>
      <c r="N1633" s="15">
        <v>255.28</v>
      </c>
      <c r="O1633" s="15">
        <v>159.41999999999999</v>
      </c>
      <c r="P1633" s="15">
        <v>68415.039999999994</v>
      </c>
      <c r="Q1633" s="15">
        <v>42724.56</v>
      </c>
      <c r="R1633" s="15">
        <v>25690.48</v>
      </c>
      <c r="S1633" s="54"/>
      <c r="T1633" s="54"/>
      <c r="Z1633" s="1"/>
      <c r="AA1633" s="1"/>
      <c r="XFB1633"/>
      <c r="XFC1633"/>
    </row>
    <row r="1634" spans="2:27 16382:16383" ht="21" customHeight="1">
      <c r="B1634" s="1" t="s">
        <v>40</v>
      </c>
      <c r="C1634" s="1" t="s">
        <v>140</v>
      </c>
      <c r="D1634" s="1" t="s">
        <v>16</v>
      </c>
      <c r="E1634" s="1" t="s">
        <v>21</v>
      </c>
      <c r="F1634" s="1" t="s">
        <v>232</v>
      </c>
      <c r="G1634" s="9">
        <v>42468</v>
      </c>
      <c r="H1634" s="2" t="s">
        <v>239</v>
      </c>
      <c r="I1634" s="1">
        <v>2016</v>
      </c>
      <c r="J1634" s="1">
        <v>573699891</v>
      </c>
      <c r="K1634" s="1">
        <f>_xlfn.DAYS(clean_data[[#This Row],[Ship Date]],clean_data[[#This Row],[Order Date]])</f>
        <v>13</v>
      </c>
      <c r="L1634" s="9">
        <v>42481</v>
      </c>
      <c r="M1634" s="4">
        <v>9402</v>
      </c>
      <c r="N1634" s="13">
        <v>255.28</v>
      </c>
      <c r="O1634" s="13">
        <v>159.41999999999999</v>
      </c>
      <c r="P1634" s="13">
        <v>2400142.56</v>
      </c>
      <c r="Q1634" s="13">
        <v>1498866.84</v>
      </c>
      <c r="R1634" s="13">
        <v>901275.72</v>
      </c>
      <c r="S1634" s="54"/>
      <c r="T1634" s="54"/>
      <c r="Z1634" s="1"/>
      <c r="AA1634" s="1"/>
      <c r="XFB1634"/>
      <c r="XFC1634"/>
    </row>
    <row r="1635" spans="2:27 16382:16383" ht="21" customHeight="1">
      <c r="B1635" s="10" t="s">
        <v>40</v>
      </c>
      <c r="C1635" s="10" t="s">
        <v>130</v>
      </c>
      <c r="D1635" s="10" t="s">
        <v>43</v>
      </c>
      <c r="E1635" s="10" t="s">
        <v>21</v>
      </c>
      <c r="F1635" s="10" t="s">
        <v>229</v>
      </c>
      <c r="G1635" s="11">
        <v>41251</v>
      </c>
      <c r="H1635" s="12" t="s">
        <v>228</v>
      </c>
      <c r="I1635" s="10">
        <v>2012</v>
      </c>
      <c r="J1635" s="10">
        <v>322120273</v>
      </c>
      <c r="K1635" s="10">
        <f>_xlfn.DAYS(clean_data[[#This Row],[Ship Date]],clean_data[[#This Row],[Order Date]])</f>
        <v>20</v>
      </c>
      <c r="L1635" s="11">
        <v>41271</v>
      </c>
      <c r="M1635" s="14">
        <v>1402</v>
      </c>
      <c r="N1635" s="15">
        <v>651.21</v>
      </c>
      <c r="O1635" s="15">
        <v>524.96</v>
      </c>
      <c r="P1635" s="15">
        <v>912996.42</v>
      </c>
      <c r="Q1635" s="15">
        <v>735993.92</v>
      </c>
      <c r="R1635" s="15">
        <v>177002.5</v>
      </c>
      <c r="S1635" s="54"/>
      <c r="T1635" s="54"/>
      <c r="Z1635" s="1"/>
      <c r="AA1635" s="1"/>
      <c r="XFB1635"/>
      <c r="XFC1635"/>
    </row>
    <row r="1636" spans="2:27 16382:16383" ht="21" customHeight="1">
      <c r="B1636" s="1" t="s">
        <v>34</v>
      </c>
      <c r="C1636" s="1" t="s">
        <v>95</v>
      </c>
      <c r="D1636" s="1" t="s">
        <v>45</v>
      </c>
      <c r="E1636" s="1" t="s">
        <v>17</v>
      </c>
      <c r="F1636" s="1" t="s">
        <v>235</v>
      </c>
      <c r="G1636" s="9">
        <v>42035</v>
      </c>
      <c r="H1636" s="2" t="s">
        <v>240</v>
      </c>
      <c r="I1636" s="1">
        <v>2015</v>
      </c>
      <c r="J1636" s="1">
        <v>607071721</v>
      </c>
      <c r="K1636" s="1">
        <f>_xlfn.DAYS(clean_data[[#This Row],[Ship Date]],clean_data[[#This Row],[Order Date]])</f>
        <v>23</v>
      </c>
      <c r="L1636" s="9">
        <v>42058</v>
      </c>
      <c r="M1636" s="4">
        <v>4868</v>
      </c>
      <c r="N1636" s="13">
        <v>437.2</v>
      </c>
      <c r="O1636" s="13">
        <v>263.33</v>
      </c>
      <c r="P1636" s="13">
        <v>2128289.6</v>
      </c>
      <c r="Q1636" s="13">
        <v>1281890.44</v>
      </c>
      <c r="R1636" s="13">
        <v>846399.16</v>
      </c>
      <c r="S1636" s="54"/>
      <c r="T1636" s="54"/>
      <c r="Z1636" s="1"/>
      <c r="AA1636" s="1"/>
      <c r="XFB1636"/>
      <c r="XFC1636"/>
    </row>
    <row r="1637" spans="2:27 16382:16383" ht="21" customHeight="1">
      <c r="B1637" s="10" t="s">
        <v>34</v>
      </c>
      <c r="C1637" s="10" t="s">
        <v>197</v>
      </c>
      <c r="D1637" s="10" t="s">
        <v>33</v>
      </c>
      <c r="E1637" s="10" t="s">
        <v>17</v>
      </c>
      <c r="F1637" s="10" t="s">
        <v>232</v>
      </c>
      <c r="G1637" s="11">
        <v>40817</v>
      </c>
      <c r="H1637" s="12" t="s">
        <v>237</v>
      </c>
      <c r="I1637" s="10">
        <v>2011</v>
      </c>
      <c r="J1637" s="10">
        <v>384853065</v>
      </c>
      <c r="K1637" s="10">
        <f>_xlfn.DAYS(clean_data[[#This Row],[Ship Date]],clean_data[[#This Row],[Order Date]])</f>
        <v>20</v>
      </c>
      <c r="L1637" s="11">
        <v>40837</v>
      </c>
      <c r="M1637" s="14">
        <v>5429</v>
      </c>
      <c r="N1637" s="15">
        <v>81.73</v>
      </c>
      <c r="O1637" s="15">
        <v>56.67</v>
      </c>
      <c r="P1637" s="15">
        <v>443712.17</v>
      </c>
      <c r="Q1637" s="15">
        <v>307661.43</v>
      </c>
      <c r="R1637" s="15">
        <v>136050.74</v>
      </c>
      <c r="S1637" s="54"/>
      <c r="T1637" s="54"/>
      <c r="Z1637" s="1"/>
      <c r="AA1637" s="1"/>
      <c r="XFB1637"/>
      <c r="XFC1637"/>
    </row>
    <row r="1638" spans="2:27 16382:16383" ht="21" customHeight="1">
      <c r="B1638" s="1" t="s">
        <v>14</v>
      </c>
      <c r="C1638" s="1" t="s">
        <v>64</v>
      </c>
      <c r="D1638" s="1" t="s">
        <v>33</v>
      </c>
      <c r="E1638" s="1" t="s">
        <v>21</v>
      </c>
      <c r="F1638" s="1" t="s">
        <v>227</v>
      </c>
      <c r="G1638" s="9">
        <v>42282</v>
      </c>
      <c r="H1638" s="2" t="s">
        <v>237</v>
      </c>
      <c r="I1638" s="1">
        <v>2015</v>
      </c>
      <c r="J1638" s="1">
        <v>932075631</v>
      </c>
      <c r="K1638" s="1">
        <f>_xlfn.DAYS(clean_data[[#This Row],[Ship Date]],clean_data[[#This Row],[Order Date]])</f>
        <v>24</v>
      </c>
      <c r="L1638" s="9">
        <v>42306</v>
      </c>
      <c r="M1638" s="4">
        <v>747</v>
      </c>
      <c r="N1638" s="13">
        <v>81.73</v>
      </c>
      <c r="O1638" s="13">
        <v>56.67</v>
      </c>
      <c r="P1638" s="13">
        <v>61052.31</v>
      </c>
      <c r="Q1638" s="13">
        <v>42332.49</v>
      </c>
      <c r="R1638" s="13">
        <v>18719.82</v>
      </c>
      <c r="S1638" s="54"/>
      <c r="T1638" s="54"/>
      <c r="Z1638" s="1"/>
      <c r="AA1638" s="1"/>
      <c r="XFB1638"/>
      <c r="XFC1638"/>
    </row>
    <row r="1639" spans="2:27 16382:16383" ht="21" customHeight="1">
      <c r="B1639" s="10" t="s">
        <v>31</v>
      </c>
      <c r="C1639" s="10" t="s">
        <v>96</v>
      </c>
      <c r="D1639" s="10" t="s">
        <v>59</v>
      </c>
      <c r="E1639" s="10" t="s">
        <v>17</v>
      </c>
      <c r="F1639" s="10" t="s">
        <v>235</v>
      </c>
      <c r="G1639" s="11">
        <v>41825</v>
      </c>
      <c r="H1639" s="12" t="s">
        <v>230</v>
      </c>
      <c r="I1639" s="10">
        <v>2014</v>
      </c>
      <c r="J1639" s="10">
        <v>895663249</v>
      </c>
      <c r="K1639" s="10">
        <f>_xlfn.DAYS(clean_data[[#This Row],[Ship Date]],clean_data[[#This Row],[Order Date]])</f>
        <v>36</v>
      </c>
      <c r="L1639" s="11">
        <v>41861</v>
      </c>
      <c r="M1639" s="14">
        <v>5514</v>
      </c>
      <c r="N1639" s="15">
        <v>9.33</v>
      </c>
      <c r="O1639" s="15">
        <v>6.92</v>
      </c>
      <c r="P1639" s="15">
        <v>51445.62</v>
      </c>
      <c r="Q1639" s="15">
        <v>38156.879999999997</v>
      </c>
      <c r="R1639" s="15">
        <v>13288.74</v>
      </c>
      <c r="S1639" s="54"/>
      <c r="T1639" s="54"/>
      <c r="Z1639" s="1"/>
      <c r="AA1639" s="1"/>
      <c r="XFB1639"/>
      <c r="XFC1639"/>
    </row>
    <row r="1640" spans="2:27 16382:16383" ht="21" customHeight="1">
      <c r="B1640" s="1" t="s">
        <v>40</v>
      </c>
      <c r="C1640" s="1" t="s">
        <v>127</v>
      </c>
      <c r="D1640" s="1" t="s">
        <v>71</v>
      </c>
      <c r="E1640" s="1" t="s">
        <v>21</v>
      </c>
      <c r="F1640" s="1" t="s">
        <v>229</v>
      </c>
      <c r="G1640" s="9">
        <v>40758</v>
      </c>
      <c r="H1640" s="2" t="s">
        <v>238</v>
      </c>
      <c r="I1640" s="1">
        <v>2011</v>
      </c>
      <c r="J1640" s="1">
        <v>342852246</v>
      </c>
      <c r="K1640" s="1">
        <f>_xlfn.DAYS(clean_data[[#This Row],[Ship Date]],clean_data[[#This Row],[Order Date]])</f>
        <v>19</v>
      </c>
      <c r="L1640" s="9">
        <v>40777</v>
      </c>
      <c r="M1640" s="4">
        <v>6453</v>
      </c>
      <c r="N1640" s="13">
        <v>154.06</v>
      </c>
      <c r="O1640" s="13">
        <v>90.93</v>
      </c>
      <c r="P1640" s="13">
        <v>994149.18</v>
      </c>
      <c r="Q1640" s="13">
        <v>586771.29</v>
      </c>
      <c r="R1640" s="13">
        <v>407377.89</v>
      </c>
      <c r="S1640" s="54"/>
      <c r="T1640" s="54"/>
      <c r="Z1640" s="1"/>
      <c r="AA1640" s="1"/>
      <c r="XFB1640"/>
      <c r="XFC1640"/>
    </row>
    <row r="1641" spans="2:27 16382:16383" ht="21" customHeight="1">
      <c r="B1641" s="10" t="s">
        <v>40</v>
      </c>
      <c r="C1641" s="10" t="s">
        <v>65</v>
      </c>
      <c r="D1641" s="10" t="s">
        <v>25</v>
      </c>
      <c r="E1641" s="10" t="s">
        <v>17</v>
      </c>
      <c r="F1641" s="10" t="s">
        <v>227</v>
      </c>
      <c r="G1641" s="11">
        <v>42169</v>
      </c>
      <c r="H1641" s="12" t="s">
        <v>241</v>
      </c>
      <c r="I1641" s="10">
        <v>2015</v>
      </c>
      <c r="J1641" s="10">
        <v>311191451</v>
      </c>
      <c r="K1641" s="10">
        <f>_xlfn.DAYS(clean_data[[#This Row],[Ship Date]],clean_data[[#This Row],[Order Date]])</f>
        <v>25</v>
      </c>
      <c r="L1641" s="11">
        <v>42194</v>
      </c>
      <c r="M1641" s="14">
        <v>7321</v>
      </c>
      <c r="N1641" s="15">
        <v>47.45</v>
      </c>
      <c r="O1641" s="15">
        <v>31.79</v>
      </c>
      <c r="P1641" s="15">
        <v>347381.45</v>
      </c>
      <c r="Q1641" s="15">
        <v>232734.59</v>
      </c>
      <c r="R1641" s="15">
        <v>114646.86</v>
      </c>
      <c r="S1641" s="54"/>
      <c r="T1641" s="54"/>
      <c r="Z1641" s="1"/>
      <c r="AA1641" s="1"/>
      <c r="XFB1641"/>
      <c r="XFC1641"/>
    </row>
    <row r="1642" spans="2:27 16382:16383" ht="21" customHeight="1">
      <c r="B1642" s="1" t="s">
        <v>14</v>
      </c>
      <c r="C1642" s="1" t="s">
        <v>48</v>
      </c>
      <c r="D1642" s="1" t="s">
        <v>50</v>
      </c>
      <c r="E1642" s="1" t="s">
        <v>17</v>
      </c>
      <c r="F1642" s="1" t="s">
        <v>232</v>
      </c>
      <c r="G1642" s="9">
        <v>41233</v>
      </c>
      <c r="H1642" s="2" t="s">
        <v>234</v>
      </c>
      <c r="I1642" s="1">
        <v>2012</v>
      </c>
      <c r="J1642" s="1">
        <v>558542191</v>
      </c>
      <c r="K1642" s="1">
        <f>_xlfn.DAYS(clean_data[[#This Row],[Ship Date]],clean_data[[#This Row],[Order Date]])</f>
        <v>19</v>
      </c>
      <c r="L1642" s="9">
        <v>41252</v>
      </c>
      <c r="M1642" s="4">
        <v>3901</v>
      </c>
      <c r="N1642" s="13">
        <v>421.89</v>
      </c>
      <c r="O1642" s="13">
        <v>364.69</v>
      </c>
      <c r="P1642" s="13">
        <v>1645792.89</v>
      </c>
      <c r="Q1642" s="13">
        <v>1422655.69</v>
      </c>
      <c r="R1642" s="13">
        <v>223137.2</v>
      </c>
      <c r="S1642" s="54"/>
      <c r="T1642" s="54"/>
      <c r="Z1642" s="1"/>
      <c r="AA1642" s="1"/>
      <c r="XFB1642"/>
      <c r="XFC1642"/>
    </row>
    <row r="1643" spans="2:27 16382:16383" ht="21" customHeight="1">
      <c r="B1643" s="10" t="s">
        <v>31</v>
      </c>
      <c r="C1643" s="10" t="s">
        <v>57</v>
      </c>
      <c r="D1643" s="10" t="s">
        <v>25</v>
      </c>
      <c r="E1643" s="10" t="s">
        <v>21</v>
      </c>
      <c r="F1643" s="10" t="s">
        <v>229</v>
      </c>
      <c r="G1643" s="11">
        <v>40433</v>
      </c>
      <c r="H1643" s="12" t="s">
        <v>231</v>
      </c>
      <c r="I1643" s="10">
        <v>2010</v>
      </c>
      <c r="J1643" s="10">
        <v>913078296</v>
      </c>
      <c r="K1643" s="10">
        <f>_xlfn.DAYS(clean_data[[#This Row],[Ship Date]],clean_data[[#This Row],[Order Date]])</f>
        <v>6</v>
      </c>
      <c r="L1643" s="11">
        <v>40439</v>
      </c>
      <c r="M1643" s="14">
        <v>9013</v>
      </c>
      <c r="N1643" s="15">
        <v>47.45</v>
      </c>
      <c r="O1643" s="15">
        <v>31.79</v>
      </c>
      <c r="P1643" s="15">
        <v>427666.85</v>
      </c>
      <c r="Q1643" s="15">
        <v>286523.27</v>
      </c>
      <c r="R1643" s="15">
        <v>141143.57999999999</v>
      </c>
      <c r="S1643" s="54"/>
      <c r="T1643" s="54"/>
      <c r="Z1643" s="1"/>
      <c r="AA1643" s="1"/>
      <c r="XFB1643"/>
      <c r="XFC1643"/>
    </row>
    <row r="1644" spans="2:27 16382:16383" ht="21" customHeight="1">
      <c r="B1644" s="1" t="s">
        <v>34</v>
      </c>
      <c r="C1644" s="1" t="s">
        <v>68</v>
      </c>
      <c r="D1644" s="1" t="s">
        <v>79</v>
      </c>
      <c r="E1644" s="1" t="s">
        <v>17</v>
      </c>
      <c r="F1644" s="1" t="s">
        <v>232</v>
      </c>
      <c r="G1644" s="9">
        <v>42638</v>
      </c>
      <c r="H1644" s="2" t="s">
        <v>231</v>
      </c>
      <c r="I1644" s="1">
        <v>2016</v>
      </c>
      <c r="J1644" s="1">
        <v>823286092</v>
      </c>
      <c r="K1644" s="1">
        <f>_xlfn.DAYS(clean_data[[#This Row],[Ship Date]],clean_data[[#This Row],[Order Date]])</f>
        <v>2</v>
      </c>
      <c r="L1644" s="9">
        <v>42640</v>
      </c>
      <c r="M1644" s="4">
        <v>7505</v>
      </c>
      <c r="N1644" s="13">
        <v>668.27</v>
      </c>
      <c r="O1644" s="13">
        <v>502.54</v>
      </c>
      <c r="P1644" s="13">
        <v>5015366.3499999996</v>
      </c>
      <c r="Q1644" s="13">
        <v>3771562.7</v>
      </c>
      <c r="R1644" s="13">
        <v>1243803.6499999999</v>
      </c>
      <c r="S1644" s="54"/>
      <c r="T1644" s="54"/>
      <c r="Z1644" s="1"/>
      <c r="AA1644" s="1"/>
      <c r="XFB1644"/>
      <c r="XFC1644"/>
    </row>
    <row r="1645" spans="2:27 16382:16383" ht="21" customHeight="1">
      <c r="B1645" s="10" t="s">
        <v>26</v>
      </c>
      <c r="C1645" s="10" t="s">
        <v>209</v>
      </c>
      <c r="D1645" s="10" t="s">
        <v>59</v>
      </c>
      <c r="E1645" s="10" t="s">
        <v>17</v>
      </c>
      <c r="F1645" s="10" t="s">
        <v>232</v>
      </c>
      <c r="G1645" s="11">
        <v>41426</v>
      </c>
      <c r="H1645" s="12" t="s">
        <v>241</v>
      </c>
      <c r="I1645" s="10">
        <v>2013</v>
      </c>
      <c r="J1645" s="10">
        <v>707964408</v>
      </c>
      <c r="K1645" s="10">
        <f>_xlfn.DAYS(clean_data[[#This Row],[Ship Date]],clean_data[[#This Row],[Order Date]])</f>
        <v>13</v>
      </c>
      <c r="L1645" s="11">
        <v>41439</v>
      </c>
      <c r="M1645" s="14">
        <v>1256</v>
      </c>
      <c r="N1645" s="15">
        <v>9.33</v>
      </c>
      <c r="O1645" s="15">
        <v>6.92</v>
      </c>
      <c r="P1645" s="15">
        <v>11718.48</v>
      </c>
      <c r="Q1645" s="15">
        <v>8691.52</v>
      </c>
      <c r="R1645" s="15">
        <v>3026.96</v>
      </c>
      <c r="S1645" s="54"/>
      <c r="T1645" s="54"/>
      <c r="Z1645" s="1"/>
      <c r="AA1645" s="1"/>
      <c r="XFB1645"/>
      <c r="XFC1645"/>
    </row>
    <row r="1646" spans="2:27 16382:16383" ht="21" customHeight="1">
      <c r="B1646" s="1" t="s">
        <v>23</v>
      </c>
      <c r="C1646" s="1" t="s">
        <v>138</v>
      </c>
      <c r="D1646" s="1" t="s">
        <v>45</v>
      </c>
      <c r="E1646" s="1" t="s">
        <v>21</v>
      </c>
      <c r="F1646" s="1" t="s">
        <v>227</v>
      </c>
      <c r="G1646" s="9">
        <v>41828</v>
      </c>
      <c r="H1646" s="2" t="s">
        <v>230</v>
      </c>
      <c r="I1646" s="1">
        <v>2014</v>
      </c>
      <c r="J1646" s="1">
        <v>606224572</v>
      </c>
      <c r="K1646" s="1">
        <f>_xlfn.DAYS(clean_data[[#This Row],[Ship Date]],clean_data[[#This Row],[Order Date]])</f>
        <v>7</v>
      </c>
      <c r="L1646" s="9">
        <v>41835</v>
      </c>
      <c r="M1646" s="4">
        <v>4177</v>
      </c>
      <c r="N1646" s="13">
        <v>437.2</v>
      </c>
      <c r="O1646" s="13">
        <v>263.33</v>
      </c>
      <c r="P1646" s="13">
        <v>1826184.4</v>
      </c>
      <c r="Q1646" s="13">
        <v>1099929.4099999999</v>
      </c>
      <c r="R1646" s="13">
        <v>726254.99</v>
      </c>
      <c r="S1646" s="54"/>
      <c r="T1646" s="54"/>
      <c r="Z1646" s="1"/>
      <c r="AA1646" s="1"/>
      <c r="XFB1646"/>
      <c r="XFC1646"/>
    </row>
    <row r="1647" spans="2:27 16382:16383" ht="21" customHeight="1">
      <c r="B1647" s="10" t="s">
        <v>31</v>
      </c>
      <c r="C1647" s="10" t="s">
        <v>73</v>
      </c>
      <c r="D1647" s="10" t="s">
        <v>36</v>
      </c>
      <c r="E1647" s="10" t="s">
        <v>21</v>
      </c>
      <c r="F1647" s="10" t="s">
        <v>227</v>
      </c>
      <c r="G1647" s="11">
        <v>42348</v>
      </c>
      <c r="H1647" s="12" t="s">
        <v>228</v>
      </c>
      <c r="I1647" s="10">
        <v>2015</v>
      </c>
      <c r="J1647" s="10">
        <v>627490413</v>
      </c>
      <c r="K1647" s="10">
        <f>_xlfn.DAYS(clean_data[[#This Row],[Ship Date]],clean_data[[#This Row],[Order Date]])</f>
        <v>40</v>
      </c>
      <c r="L1647" s="11">
        <v>42388</v>
      </c>
      <c r="M1647" s="14">
        <v>7212</v>
      </c>
      <c r="N1647" s="15">
        <v>109.28</v>
      </c>
      <c r="O1647" s="15">
        <v>35.840000000000003</v>
      </c>
      <c r="P1647" s="15">
        <v>788127.36</v>
      </c>
      <c r="Q1647" s="15">
        <v>258478.07999999999</v>
      </c>
      <c r="R1647" s="15">
        <v>529649.28</v>
      </c>
      <c r="S1647" s="54"/>
      <c r="T1647" s="54"/>
      <c r="Z1647" s="1"/>
      <c r="AA1647" s="1"/>
      <c r="XFB1647"/>
      <c r="XFC1647"/>
    </row>
    <row r="1648" spans="2:27 16382:16383" ht="21" customHeight="1">
      <c r="B1648" s="1" t="s">
        <v>34</v>
      </c>
      <c r="C1648" s="1" t="s">
        <v>197</v>
      </c>
      <c r="D1648" s="1" t="s">
        <v>45</v>
      </c>
      <c r="E1648" s="1" t="s">
        <v>17</v>
      </c>
      <c r="F1648" s="1" t="s">
        <v>232</v>
      </c>
      <c r="G1648" s="9">
        <v>41882</v>
      </c>
      <c r="H1648" s="2" t="s">
        <v>238</v>
      </c>
      <c r="I1648" s="1">
        <v>2014</v>
      </c>
      <c r="J1648" s="1">
        <v>501498258</v>
      </c>
      <c r="K1648" s="1">
        <f>_xlfn.DAYS(clean_data[[#This Row],[Ship Date]],clean_data[[#This Row],[Order Date]])</f>
        <v>33</v>
      </c>
      <c r="L1648" s="9">
        <v>41915</v>
      </c>
      <c r="M1648" s="4">
        <v>3334</v>
      </c>
      <c r="N1648" s="13">
        <v>437.2</v>
      </c>
      <c r="O1648" s="13">
        <v>263.33</v>
      </c>
      <c r="P1648" s="13">
        <v>1457624.8</v>
      </c>
      <c r="Q1648" s="13">
        <v>877942.22</v>
      </c>
      <c r="R1648" s="13">
        <v>579682.57999999996</v>
      </c>
      <c r="S1648" s="54"/>
      <c r="T1648" s="54"/>
      <c r="Z1648" s="1"/>
      <c r="AA1648" s="1"/>
      <c r="XFB1648"/>
      <c r="XFC1648"/>
    </row>
    <row r="1649" spans="2:27 16382:16383" ht="21" customHeight="1">
      <c r="B1649" s="10" t="s">
        <v>26</v>
      </c>
      <c r="C1649" s="10" t="s">
        <v>27</v>
      </c>
      <c r="D1649" s="10" t="s">
        <v>20</v>
      </c>
      <c r="E1649" s="10" t="s">
        <v>21</v>
      </c>
      <c r="F1649" s="10" t="s">
        <v>227</v>
      </c>
      <c r="G1649" s="11">
        <v>41094</v>
      </c>
      <c r="H1649" s="12" t="s">
        <v>230</v>
      </c>
      <c r="I1649" s="10">
        <v>2012</v>
      </c>
      <c r="J1649" s="10">
        <v>928296935</v>
      </c>
      <c r="K1649" s="10">
        <f>_xlfn.DAYS(clean_data[[#This Row],[Ship Date]],clean_data[[#This Row],[Order Date]])</f>
        <v>44</v>
      </c>
      <c r="L1649" s="11">
        <v>41138</v>
      </c>
      <c r="M1649" s="14">
        <v>2547</v>
      </c>
      <c r="N1649" s="15">
        <v>152.58000000000001</v>
      </c>
      <c r="O1649" s="15">
        <v>97.44</v>
      </c>
      <c r="P1649" s="15">
        <v>388621.26</v>
      </c>
      <c r="Q1649" s="15">
        <v>248179.68</v>
      </c>
      <c r="R1649" s="15">
        <v>140441.57999999999</v>
      </c>
      <c r="S1649" s="54"/>
      <c r="T1649" s="54"/>
      <c r="Z1649" s="1"/>
      <c r="AA1649" s="1"/>
      <c r="XFB1649"/>
      <c r="XFC1649"/>
    </row>
    <row r="1650" spans="2:27 16382:16383" ht="21" customHeight="1">
      <c r="B1650" s="1" t="s">
        <v>26</v>
      </c>
      <c r="C1650" s="1" t="s">
        <v>90</v>
      </c>
      <c r="D1650" s="1" t="s">
        <v>79</v>
      </c>
      <c r="E1650" s="1" t="s">
        <v>17</v>
      </c>
      <c r="F1650" s="1" t="s">
        <v>229</v>
      </c>
      <c r="G1650" s="9">
        <v>41039</v>
      </c>
      <c r="H1650" s="2" t="s">
        <v>233</v>
      </c>
      <c r="I1650" s="1">
        <v>2012</v>
      </c>
      <c r="J1650" s="1">
        <v>428247773</v>
      </c>
      <c r="K1650" s="1">
        <f>_xlfn.DAYS(clean_data[[#This Row],[Ship Date]],clean_data[[#This Row],[Order Date]])</f>
        <v>45</v>
      </c>
      <c r="L1650" s="9">
        <v>41084</v>
      </c>
      <c r="M1650" s="4">
        <v>6888</v>
      </c>
      <c r="N1650" s="13">
        <v>668.27</v>
      </c>
      <c r="O1650" s="13">
        <v>502.54</v>
      </c>
      <c r="P1650" s="13">
        <v>4603043.76</v>
      </c>
      <c r="Q1650" s="13">
        <v>3461495.52</v>
      </c>
      <c r="R1650" s="13">
        <v>1141548.24</v>
      </c>
      <c r="S1650" s="54"/>
      <c r="T1650" s="54"/>
      <c r="Z1650" s="1"/>
      <c r="AA1650" s="1"/>
      <c r="XFB1650"/>
      <c r="XFC1650"/>
    </row>
    <row r="1651" spans="2:27 16382:16383" ht="21" customHeight="1">
      <c r="B1651" s="10" t="s">
        <v>40</v>
      </c>
      <c r="C1651" s="10" t="s">
        <v>193</v>
      </c>
      <c r="D1651" s="10" t="s">
        <v>20</v>
      </c>
      <c r="E1651" s="10" t="s">
        <v>21</v>
      </c>
      <c r="F1651" s="10" t="s">
        <v>227</v>
      </c>
      <c r="G1651" s="11">
        <v>41779</v>
      </c>
      <c r="H1651" s="12" t="s">
        <v>233</v>
      </c>
      <c r="I1651" s="10">
        <v>2014</v>
      </c>
      <c r="J1651" s="10">
        <v>292024600</v>
      </c>
      <c r="K1651" s="10">
        <f>_xlfn.DAYS(clean_data[[#This Row],[Ship Date]],clean_data[[#This Row],[Order Date]])</f>
        <v>45</v>
      </c>
      <c r="L1651" s="11">
        <v>41824</v>
      </c>
      <c r="M1651" s="14">
        <v>5423</v>
      </c>
      <c r="N1651" s="15">
        <v>152.58000000000001</v>
      </c>
      <c r="O1651" s="15">
        <v>97.44</v>
      </c>
      <c r="P1651" s="15">
        <v>827441.34</v>
      </c>
      <c r="Q1651" s="15">
        <v>528417.12</v>
      </c>
      <c r="R1651" s="15">
        <v>299024.21999999997</v>
      </c>
      <c r="S1651" s="54"/>
      <c r="T1651" s="54"/>
      <c r="Z1651" s="1"/>
      <c r="AA1651" s="1"/>
      <c r="XFB1651"/>
      <c r="XFC1651"/>
    </row>
    <row r="1652" spans="2:27 16382:16383" ht="21" customHeight="1">
      <c r="B1652" s="1" t="s">
        <v>31</v>
      </c>
      <c r="C1652" s="1" t="s">
        <v>44</v>
      </c>
      <c r="D1652" s="1" t="s">
        <v>59</v>
      </c>
      <c r="E1652" s="1" t="s">
        <v>17</v>
      </c>
      <c r="F1652" s="1" t="s">
        <v>232</v>
      </c>
      <c r="G1652" s="9">
        <v>40996</v>
      </c>
      <c r="H1652" s="2" t="s">
        <v>236</v>
      </c>
      <c r="I1652" s="1">
        <v>2012</v>
      </c>
      <c r="J1652" s="1">
        <v>530613744</v>
      </c>
      <c r="K1652" s="1">
        <f>_xlfn.DAYS(clean_data[[#This Row],[Ship Date]],clean_data[[#This Row],[Order Date]])</f>
        <v>17</v>
      </c>
      <c r="L1652" s="9">
        <v>41013</v>
      </c>
      <c r="M1652" s="4">
        <v>9253</v>
      </c>
      <c r="N1652" s="13">
        <v>9.33</v>
      </c>
      <c r="O1652" s="13">
        <v>6.92</v>
      </c>
      <c r="P1652" s="13">
        <v>86330.49</v>
      </c>
      <c r="Q1652" s="13">
        <v>64030.76</v>
      </c>
      <c r="R1652" s="13">
        <v>22299.73</v>
      </c>
      <c r="S1652" s="54"/>
      <c r="T1652" s="54"/>
      <c r="Z1652" s="1"/>
      <c r="AA1652" s="1"/>
      <c r="XFB1652"/>
      <c r="XFC1652"/>
    </row>
    <row r="1653" spans="2:27 16382:16383" ht="21" customHeight="1">
      <c r="B1653" s="10" t="s">
        <v>23</v>
      </c>
      <c r="C1653" s="10" t="s">
        <v>124</v>
      </c>
      <c r="D1653" s="10" t="s">
        <v>36</v>
      </c>
      <c r="E1653" s="10" t="s">
        <v>17</v>
      </c>
      <c r="F1653" s="10" t="s">
        <v>235</v>
      </c>
      <c r="G1653" s="11">
        <v>40914</v>
      </c>
      <c r="H1653" s="12" t="s">
        <v>240</v>
      </c>
      <c r="I1653" s="10">
        <v>2012</v>
      </c>
      <c r="J1653" s="10">
        <v>325314033</v>
      </c>
      <c r="K1653" s="10">
        <f>_xlfn.DAYS(clean_data[[#This Row],[Ship Date]],clean_data[[#This Row],[Order Date]])</f>
        <v>24</v>
      </c>
      <c r="L1653" s="11">
        <v>40938</v>
      </c>
      <c r="M1653" s="14">
        <v>6506</v>
      </c>
      <c r="N1653" s="15">
        <v>109.28</v>
      </c>
      <c r="O1653" s="15">
        <v>35.840000000000003</v>
      </c>
      <c r="P1653" s="15">
        <v>710975.68</v>
      </c>
      <c r="Q1653" s="15">
        <v>233175.04000000001</v>
      </c>
      <c r="R1653" s="15">
        <v>477800.64</v>
      </c>
      <c r="S1653" s="54"/>
      <c r="T1653" s="54"/>
      <c r="Z1653" s="1"/>
      <c r="AA1653" s="1"/>
      <c r="XFB1653"/>
      <c r="XFC1653"/>
    </row>
    <row r="1654" spans="2:27 16382:16383" ht="21" customHeight="1">
      <c r="B1654" s="1" t="s">
        <v>31</v>
      </c>
      <c r="C1654" s="1" t="s">
        <v>89</v>
      </c>
      <c r="D1654" s="1" t="s">
        <v>59</v>
      </c>
      <c r="E1654" s="1" t="s">
        <v>17</v>
      </c>
      <c r="F1654" s="1" t="s">
        <v>229</v>
      </c>
      <c r="G1654" s="9">
        <v>41375</v>
      </c>
      <c r="H1654" s="2" t="s">
        <v>239</v>
      </c>
      <c r="I1654" s="1">
        <v>2013</v>
      </c>
      <c r="J1654" s="1">
        <v>277736794</v>
      </c>
      <c r="K1654" s="1">
        <f>_xlfn.DAYS(clean_data[[#This Row],[Ship Date]],clean_data[[#This Row],[Order Date]])</f>
        <v>40</v>
      </c>
      <c r="L1654" s="9">
        <v>41415</v>
      </c>
      <c r="M1654" s="4">
        <v>7344</v>
      </c>
      <c r="N1654" s="13">
        <v>9.33</v>
      </c>
      <c r="O1654" s="13">
        <v>6.92</v>
      </c>
      <c r="P1654" s="13">
        <v>68519.520000000004</v>
      </c>
      <c r="Q1654" s="13">
        <v>50820.480000000003</v>
      </c>
      <c r="R1654" s="13">
        <v>17699.04</v>
      </c>
      <c r="S1654" s="54"/>
      <c r="T1654" s="54"/>
      <c r="Z1654" s="1"/>
      <c r="AA1654" s="1"/>
      <c r="XFB1654"/>
      <c r="XFC1654"/>
    </row>
    <row r="1655" spans="2:27 16382:16383" ht="21" customHeight="1">
      <c r="B1655" s="10" t="s">
        <v>23</v>
      </c>
      <c r="C1655" s="10" t="s">
        <v>147</v>
      </c>
      <c r="D1655" s="10" t="s">
        <v>50</v>
      </c>
      <c r="E1655" s="10" t="s">
        <v>21</v>
      </c>
      <c r="F1655" s="10" t="s">
        <v>227</v>
      </c>
      <c r="G1655" s="11">
        <v>41232</v>
      </c>
      <c r="H1655" s="12" t="s">
        <v>234</v>
      </c>
      <c r="I1655" s="10">
        <v>2012</v>
      </c>
      <c r="J1655" s="10">
        <v>159805858</v>
      </c>
      <c r="K1655" s="10">
        <f>_xlfn.DAYS(clean_data[[#This Row],[Ship Date]],clean_data[[#This Row],[Order Date]])</f>
        <v>28</v>
      </c>
      <c r="L1655" s="11">
        <v>41260</v>
      </c>
      <c r="M1655" s="14">
        <v>8959</v>
      </c>
      <c r="N1655" s="15">
        <v>421.89</v>
      </c>
      <c r="O1655" s="15">
        <v>364.69</v>
      </c>
      <c r="P1655" s="15">
        <v>3779712.51</v>
      </c>
      <c r="Q1655" s="15">
        <v>3267257.71</v>
      </c>
      <c r="R1655" s="15">
        <v>512454.8</v>
      </c>
      <c r="S1655" s="54"/>
      <c r="T1655" s="54"/>
      <c r="Z1655" s="1"/>
      <c r="AA1655" s="1"/>
      <c r="XFB1655"/>
      <c r="XFC1655"/>
    </row>
    <row r="1656" spans="2:27 16382:16383" ht="21" customHeight="1">
      <c r="B1656" s="1" t="s">
        <v>26</v>
      </c>
      <c r="C1656" s="1" t="s">
        <v>186</v>
      </c>
      <c r="D1656" s="1" t="s">
        <v>25</v>
      </c>
      <c r="E1656" s="1" t="s">
        <v>17</v>
      </c>
      <c r="F1656" s="1" t="s">
        <v>232</v>
      </c>
      <c r="G1656" s="9">
        <v>42489</v>
      </c>
      <c r="H1656" s="2" t="s">
        <v>239</v>
      </c>
      <c r="I1656" s="1">
        <v>2016</v>
      </c>
      <c r="J1656" s="1">
        <v>263757550</v>
      </c>
      <c r="K1656" s="1">
        <f>_xlfn.DAYS(clean_data[[#This Row],[Ship Date]],clean_data[[#This Row],[Order Date]])</f>
        <v>13</v>
      </c>
      <c r="L1656" s="9">
        <v>42502</v>
      </c>
      <c r="M1656" s="4">
        <v>575</v>
      </c>
      <c r="N1656" s="13">
        <v>47.45</v>
      </c>
      <c r="O1656" s="13">
        <v>31.79</v>
      </c>
      <c r="P1656" s="13">
        <v>27283.75</v>
      </c>
      <c r="Q1656" s="13">
        <v>18279.25</v>
      </c>
      <c r="R1656" s="13">
        <v>9004.5</v>
      </c>
      <c r="S1656" s="54"/>
      <c r="T1656" s="54"/>
      <c r="Z1656" s="1"/>
      <c r="AA1656" s="1"/>
      <c r="XFB1656"/>
      <c r="XFC1656"/>
    </row>
    <row r="1657" spans="2:27 16382:16383" ht="21" customHeight="1">
      <c r="B1657" s="10" t="s">
        <v>31</v>
      </c>
      <c r="C1657" s="10" t="s">
        <v>149</v>
      </c>
      <c r="D1657" s="10" t="s">
        <v>43</v>
      </c>
      <c r="E1657" s="10" t="s">
        <v>21</v>
      </c>
      <c r="F1657" s="10" t="s">
        <v>232</v>
      </c>
      <c r="G1657" s="11">
        <v>40626</v>
      </c>
      <c r="H1657" s="12" t="s">
        <v>236</v>
      </c>
      <c r="I1657" s="10">
        <v>2011</v>
      </c>
      <c r="J1657" s="10">
        <v>952140700</v>
      </c>
      <c r="K1657" s="10">
        <f>_xlfn.DAYS(clean_data[[#This Row],[Ship Date]],clean_data[[#This Row],[Order Date]])</f>
        <v>12</v>
      </c>
      <c r="L1657" s="11">
        <v>40638</v>
      </c>
      <c r="M1657" s="14">
        <v>8447</v>
      </c>
      <c r="N1657" s="15">
        <v>651.21</v>
      </c>
      <c r="O1657" s="15">
        <v>524.96</v>
      </c>
      <c r="P1657" s="15">
        <v>5500770.8700000001</v>
      </c>
      <c r="Q1657" s="15">
        <v>4434337.12</v>
      </c>
      <c r="R1657" s="15">
        <v>1066433.75</v>
      </c>
      <c r="S1657" s="54"/>
      <c r="T1657" s="54"/>
      <c r="Z1657" s="1"/>
      <c r="AA1657" s="1"/>
      <c r="XFB1657"/>
      <c r="XFC1657"/>
    </row>
    <row r="1658" spans="2:27 16382:16383" ht="21" customHeight="1">
      <c r="B1658" s="1" t="s">
        <v>31</v>
      </c>
      <c r="C1658" s="1" t="s">
        <v>67</v>
      </c>
      <c r="D1658" s="1" t="s">
        <v>45</v>
      </c>
      <c r="E1658" s="1" t="s">
        <v>21</v>
      </c>
      <c r="F1658" s="1" t="s">
        <v>232</v>
      </c>
      <c r="G1658" s="9">
        <v>42576</v>
      </c>
      <c r="H1658" s="2" t="s">
        <v>230</v>
      </c>
      <c r="I1658" s="1">
        <v>2016</v>
      </c>
      <c r="J1658" s="1">
        <v>407816636</v>
      </c>
      <c r="K1658" s="1">
        <f>_xlfn.DAYS(clean_data[[#This Row],[Ship Date]],clean_data[[#This Row],[Order Date]])</f>
        <v>1</v>
      </c>
      <c r="L1658" s="9">
        <v>42577</v>
      </c>
      <c r="M1658" s="4">
        <v>860</v>
      </c>
      <c r="N1658" s="13">
        <v>437.2</v>
      </c>
      <c r="O1658" s="13">
        <v>263.33</v>
      </c>
      <c r="P1658" s="13">
        <v>375992</v>
      </c>
      <c r="Q1658" s="13">
        <v>226463.8</v>
      </c>
      <c r="R1658" s="13">
        <v>149528.20000000001</v>
      </c>
      <c r="S1658" s="54"/>
      <c r="T1658" s="54"/>
      <c r="Z1658" s="1"/>
      <c r="AA1658" s="1"/>
      <c r="XFB1658"/>
      <c r="XFC1658"/>
    </row>
    <row r="1659" spans="2:27 16382:16383" ht="21" customHeight="1">
      <c r="B1659" s="10" t="s">
        <v>31</v>
      </c>
      <c r="C1659" s="10" t="s">
        <v>42</v>
      </c>
      <c r="D1659" s="10" t="s">
        <v>20</v>
      </c>
      <c r="E1659" s="10" t="s">
        <v>17</v>
      </c>
      <c r="F1659" s="10" t="s">
        <v>235</v>
      </c>
      <c r="G1659" s="11">
        <v>40448</v>
      </c>
      <c r="H1659" s="12" t="s">
        <v>231</v>
      </c>
      <c r="I1659" s="10">
        <v>2010</v>
      </c>
      <c r="J1659" s="10">
        <v>483959186</v>
      </c>
      <c r="K1659" s="10">
        <f>_xlfn.DAYS(clean_data[[#This Row],[Ship Date]],clean_data[[#This Row],[Order Date]])</f>
        <v>48</v>
      </c>
      <c r="L1659" s="11">
        <v>40496</v>
      </c>
      <c r="M1659" s="14">
        <v>3133</v>
      </c>
      <c r="N1659" s="15">
        <v>152.58000000000001</v>
      </c>
      <c r="O1659" s="15">
        <v>97.44</v>
      </c>
      <c r="P1659" s="15">
        <v>478033.14</v>
      </c>
      <c r="Q1659" s="15">
        <v>305279.52</v>
      </c>
      <c r="R1659" s="15">
        <v>172753.62</v>
      </c>
      <c r="S1659" s="54"/>
      <c r="T1659" s="54"/>
      <c r="Z1659" s="1"/>
      <c r="AA1659" s="1"/>
      <c r="XFB1659"/>
      <c r="XFC1659"/>
    </row>
    <row r="1660" spans="2:27 16382:16383" ht="21" customHeight="1">
      <c r="B1660" s="1" t="s">
        <v>26</v>
      </c>
      <c r="C1660" s="1" t="s">
        <v>129</v>
      </c>
      <c r="D1660" s="1" t="s">
        <v>33</v>
      </c>
      <c r="E1660" s="1" t="s">
        <v>17</v>
      </c>
      <c r="F1660" s="1" t="s">
        <v>229</v>
      </c>
      <c r="G1660" s="9">
        <v>40568</v>
      </c>
      <c r="H1660" s="2" t="s">
        <v>240</v>
      </c>
      <c r="I1660" s="1">
        <v>2011</v>
      </c>
      <c r="J1660" s="1">
        <v>854054677</v>
      </c>
      <c r="K1660" s="1">
        <f>_xlfn.DAYS(clean_data[[#This Row],[Ship Date]],clean_data[[#This Row],[Order Date]])</f>
        <v>29</v>
      </c>
      <c r="L1660" s="9">
        <v>40597</v>
      </c>
      <c r="M1660" s="4">
        <v>2613</v>
      </c>
      <c r="N1660" s="13">
        <v>81.73</v>
      </c>
      <c r="O1660" s="13">
        <v>56.67</v>
      </c>
      <c r="P1660" s="13">
        <v>213560.49</v>
      </c>
      <c r="Q1660" s="13">
        <v>148078.71</v>
      </c>
      <c r="R1660" s="13">
        <v>65481.78</v>
      </c>
      <c r="S1660" s="54"/>
      <c r="T1660" s="54"/>
      <c r="Z1660" s="1"/>
      <c r="AA1660" s="1"/>
      <c r="XFB1660"/>
      <c r="XFC1660"/>
    </row>
    <row r="1661" spans="2:27 16382:16383" ht="21" customHeight="1">
      <c r="B1661" s="10" t="s">
        <v>31</v>
      </c>
      <c r="C1661" s="10" t="s">
        <v>202</v>
      </c>
      <c r="D1661" s="10" t="s">
        <v>20</v>
      </c>
      <c r="E1661" s="10" t="s">
        <v>17</v>
      </c>
      <c r="F1661" s="10" t="s">
        <v>229</v>
      </c>
      <c r="G1661" s="11">
        <v>42738</v>
      </c>
      <c r="H1661" s="12" t="s">
        <v>240</v>
      </c>
      <c r="I1661" s="10">
        <v>2017</v>
      </c>
      <c r="J1661" s="10">
        <v>361901938</v>
      </c>
      <c r="K1661" s="10">
        <f>_xlfn.DAYS(clean_data[[#This Row],[Ship Date]],clean_data[[#This Row],[Order Date]])</f>
        <v>15</v>
      </c>
      <c r="L1661" s="11">
        <v>42753</v>
      </c>
      <c r="M1661" s="14">
        <v>3681</v>
      </c>
      <c r="N1661" s="15">
        <v>152.58000000000001</v>
      </c>
      <c r="O1661" s="15">
        <v>97.44</v>
      </c>
      <c r="P1661" s="15">
        <v>561646.98</v>
      </c>
      <c r="Q1661" s="15">
        <v>358676.64</v>
      </c>
      <c r="R1661" s="15">
        <v>202970.34</v>
      </c>
      <c r="S1661" s="54"/>
      <c r="T1661" s="54"/>
      <c r="Z1661" s="1"/>
      <c r="AA1661" s="1"/>
      <c r="XFB1661"/>
      <c r="XFC1661"/>
    </row>
    <row r="1662" spans="2:27 16382:16383" ht="21" customHeight="1">
      <c r="B1662" s="1" t="s">
        <v>53</v>
      </c>
      <c r="C1662" s="1" t="s">
        <v>142</v>
      </c>
      <c r="D1662" s="1" t="s">
        <v>79</v>
      </c>
      <c r="E1662" s="1" t="s">
        <v>21</v>
      </c>
      <c r="F1662" s="1" t="s">
        <v>235</v>
      </c>
      <c r="G1662" s="9">
        <v>41617</v>
      </c>
      <c r="H1662" s="2" t="s">
        <v>228</v>
      </c>
      <c r="I1662" s="1">
        <v>2013</v>
      </c>
      <c r="J1662" s="1">
        <v>171612298</v>
      </c>
      <c r="K1662" s="1">
        <f>_xlfn.DAYS(clean_data[[#This Row],[Ship Date]],clean_data[[#This Row],[Order Date]])</f>
        <v>36</v>
      </c>
      <c r="L1662" s="9">
        <v>41653</v>
      </c>
      <c r="M1662" s="4">
        <v>2747</v>
      </c>
      <c r="N1662" s="13">
        <v>668.27</v>
      </c>
      <c r="O1662" s="13">
        <v>502.54</v>
      </c>
      <c r="P1662" s="13">
        <v>1835737.69</v>
      </c>
      <c r="Q1662" s="13">
        <v>1380477.38</v>
      </c>
      <c r="R1662" s="13">
        <v>455260.31</v>
      </c>
      <c r="S1662" s="54"/>
      <c r="T1662" s="54"/>
      <c r="Z1662" s="1"/>
      <c r="AA1662" s="1"/>
      <c r="XFB1662"/>
      <c r="XFC1662"/>
    </row>
    <row r="1663" spans="2:27 16382:16383" ht="21" customHeight="1">
      <c r="B1663" s="10" t="s">
        <v>40</v>
      </c>
      <c r="C1663" s="10" t="s">
        <v>213</v>
      </c>
      <c r="D1663" s="10" t="s">
        <v>45</v>
      </c>
      <c r="E1663" s="10" t="s">
        <v>21</v>
      </c>
      <c r="F1663" s="10" t="s">
        <v>232</v>
      </c>
      <c r="G1663" s="11">
        <v>41933</v>
      </c>
      <c r="H1663" s="12" t="s">
        <v>237</v>
      </c>
      <c r="I1663" s="10">
        <v>2014</v>
      </c>
      <c r="J1663" s="10">
        <v>617609584</v>
      </c>
      <c r="K1663" s="10">
        <f>_xlfn.DAYS(clean_data[[#This Row],[Ship Date]],clean_data[[#This Row],[Order Date]])</f>
        <v>11</v>
      </c>
      <c r="L1663" s="11">
        <v>41944</v>
      </c>
      <c r="M1663" s="14">
        <v>3255</v>
      </c>
      <c r="N1663" s="15">
        <v>437.2</v>
      </c>
      <c r="O1663" s="15">
        <v>263.33</v>
      </c>
      <c r="P1663" s="15">
        <v>1423086</v>
      </c>
      <c r="Q1663" s="15">
        <v>857139.15</v>
      </c>
      <c r="R1663" s="15">
        <v>565946.85</v>
      </c>
      <c r="S1663" s="54"/>
      <c r="T1663" s="54"/>
      <c r="Z1663" s="1"/>
      <c r="AA1663" s="1"/>
      <c r="XFB1663"/>
      <c r="XFC1663"/>
    </row>
    <row r="1664" spans="2:27 16382:16383" ht="21" customHeight="1">
      <c r="B1664" s="1" t="s">
        <v>14</v>
      </c>
      <c r="C1664" s="1" t="s">
        <v>173</v>
      </c>
      <c r="D1664" s="1" t="s">
        <v>43</v>
      </c>
      <c r="E1664" s="1" t="s">
        <v>17</v>
      </c>
      <c r="F1664" s="1" t="s">
        <v>227</v>
      </c>
      <c r="G1664" s="9">
        <v>40506</v>
      </c>
      <c r="H1664" s="2" t="s">
        <v>234</v>
      </c>
      <c r="I1664" s="1">
        <v>2010</v>
      </c>
      <c r="J1664" s="1">
        <v>754630124</v>
      </c>
      <c r="K1664" s="1">
        <f>_xlfn.DAYS(clean_data[[#This Row],[Ship Date]],clean_data[[#This Row],[Order Date]])</f>
        <v>22</v>
      </c>
      <c r="L1664" s="9">
        <v>40528</v>
      </c>
      <c r="M1664" s="4">
        <v>678</v>
      </c>
      <c r="N1664" s="13">
        <v>651.21</v>
      </c>
      <c r="O1664" s="13">
        <v>524.96</v>
      </c>
      <c r="P1664" s="13">
        <v>441520.38</v>
      </c>
      <c r="Q1664" s="13">
        <v>355922.88</v>
      </c>
      <c r="R1664" s="13">
        <v>85597.5</v>
      </c>
      <c r="S1664" s="54"/>
      <c r="T1664" s="54"/>
      <c r="Z1664" s="1"/>
      <c r="AA1664" s="1"/>
      <c r="XFB1664"/>
      <c r="XFC1664"/>
    </row>
    <row r="1665" spans="2:27 16382:16383" ht="21" customHeight="1">
      <c r="B1665" s="10" t="s">
        <v>53</v>
      </c>
      <c r="C1665" s="10" t="s">
        <v>54</v>
      </c>
      <c r="D1665" s="10" t="s">
        <v>43</v>
      </c>
      <c r="E1665" s="10" t="s">
        <v>21</v>
      </c>
      <c r="F1665" s="10" t="s">
        <v>229</v>
      </c>
      <c r="G1665" s="11">
        <v>41458</v>
      </c>
      <c r="H1665" s="12" t="s">
        <v>230</v>
      </c>
      <c r="I1665" s="10">
        <v>2013</v>
      </c>
      <c r="J1665" s="10">
        <v>607722747</v>
      </c>
      <c r="K1665" s="10">
        <f>_xlfn.DAYS(clean_data[[#This Row],[Ship Date]],clean_data[[#This Row],[Order Date]])</f>
        <v>42</v>
      </c>
      <c r="L1665" s="11">
        <v>41500</v>
      </c>
      <c r="M1665" s="14">
        <v>7521</v>
      </c>
      <c r="N1665" s="15">
        <v>651.21</v>
      </c>
      <c r="O1665" s="15">
        <v>524.96</v>
      </c>
      <c r="P1665" s="15">
        <v>4897750.41</v>
      </c>
      <c r="Q1665" s="15">
        <v>3948224.16</v>
      </c>
      <c r="R1665" s="15">
        <v>949526.25</v>
      </c>
      <c r="S1665" s="54"/>
      <c r="T1665" s="54"/>
      <c r="Z1665" s="1"/>
      <c r="AA1665" s="1"/>
      <c r="XFB1665"/>
      <c r="XFC1665"/>
    </row>
    <row r="1666" spans="2:27 16382:16383" ht="21" customHeight="1">
      <c r="B1666" s="1" t="s">
        <v>23</v>
      </c>
      <c r="C1666" s="1" t="s">
        <v>74</v>
      </c>
      <c r="D1666" s="1" t="s">
        <v>20</v>
      </c>
      <c r="E1666" s="1" t="s">
        <v>17</v>
      </c>
      <c r="F1666" s="1" t="s">
        <v>235</v>
      </c>
      <c r="G1666" s="9">
        <v>41005</v>
      </c>
      <c r="H1666" s="2" t="s">
        <v>239</v>
      </c>
      <c r="I1666" s="1">
        <v>2012</v>
      </c>
      <c r="J1666" s="1">
        <v>722248780</v>
      </c>
      <c r="K1666" s="1">
        <f>_xlfn.DAYS(clean_data[[#This Row],[Ship Date]],clean_data[[#This Row],[Order Date]])</f>
        <v>2</v>
      </c>
      <c r="L1666" s="9">
        <v>41007</v>
      </c>
      <c r="M1666" s="4">
        <v>8319</v>
      </c>
      <c r="N1666" s="13">
        <v>152.58000000000001</v>
      </c>
      <c r="O1666" s="13">
        <v>97.44</v>
      </c>
      <c r="P1666" s="13">
        <v>1269313.02</v>
      </c>
      <c r="Q1666" s="13">
        <v>810603.36</v>
      </c>
      <c r="R1666" s="13">
        <v>458709.66</v>
      </c>
      <c r="S1666" s="54"/>
      <c r="T1666" s="54"/>
      <c r="Z1666" s="1"/>
      <c r="AA1666" s="1"/>
      <c r="XFB1666"/>
      <c r="XFC1666"/>
    </row>
    <row r="1667" spans="2:27 16382:16383" ht="21" customHeight="1">
      <c r="B1667" s="10" t="s">
        <v>14</v>
      </c>
      <c r="C1667" s="10" t="s">
        <v>174</v>
      </c>
      <c r="D1667" s="10" t="s">
        <v>36</v>
      </c>
      <c r="E1667" s="10" t="s">
        <v>17</v>
      </c>
      <c r="F1667" s="10" t="s">
        <v>229</v>
      </c>
      <c r="G1667" s="11">
        <v>42663</v>
      </c>
      <c r="H1667" s="12" t="s">
        <v>237</v>
      </c>
      <c r="I1667" s="10">
        <v>2016</v>
      </c>
      <c r="J1667" s="10">
        <v>813882052</v>
      </c>
      <c r="K1667" s="10">
        <f>_xlfn.DAYS(clean_data[[#This Row],[Ship Date]],clean_data[[#This Row],[Order Date]])</f>
        <v>27</v>
      </c>
      <c r="L1667" s="11">
        <v>42690</v>
      </c>
      <c r="M1667" s="14">
        <v>4640</v>
      </c>
      <c r="N1667" s="15">
        <v>109.28</v>
      </c>
      <c r="O1667" s="15">
        <v>35.840000000000003</v>
      </c>
      <c r="P1667" s="15">
        <v>507059.20000000001</v>
      </c>
      <c r="Q1667" s="15">
        <v>166297.60000000001</v>
      </c>
      <c r="R1667" s="15">
        <v>340761.59999999998</v>
      </c>
      <c r="S1667" s="54"/>
      <c r="T1667" s="54"/>
      <c r="Z1667" s="1"/>
      <c r="AA1667" s="1"/>
      <c r="XFB1667"/>
      <c r="XFC1667"/>
    </row>
    <row r="1668" spans="2:27 16382:16383" ht="21" customHeight="1">
      <c r="B1668" s="1" t="s">
        <v>40</v>
      </c>
      <c r="C1668" s="1" t="s">
        <v>188</v>
      </c>
      <c r="D1668" s="1" t="s">
        <v>33</v>
      </c>
      <c r="E1668" s="1" t="s">
        <v>17</v>
      </c>
      <c r="F1668" s="1" t="s">
        <v>235</v>
      </c>
      <c r="G1668" s="9">
        <v>42044</v>
      </c>
      <c r="H1668" s="2" t="s">
        <v>242</v>
      </c>
      <c r="I1668" s="1">
        <v>2015</v>
      </c>
      <c r="J1668" s="1">
        <v>218608891</v>
      </c>
      <c r="K1668" s="1">
        <f>_xlfn.DAYS(clean_data[[#This Row],[Ship Date]],clean_data[[#This Row],[Order Date]])</f>
        <v>1</v>
      </c>
      <c r="L1668" s="9">
        <v>42045</v>
      </c>
      <c r="M1668" s="4">
        <v>84</v>
      </c>
      <c r="N1668" s="13">
        <v>81.73</v>
      </c>
      <c r="O1668" s="13">
        <v>56.67</v>
      </c>
      <c r="P1668" s="13">
        <v>6865.32</v>
      </c>
      <c r="Q1668" s="13">
        <v>4760.28</v>
      </c>
      <c r="R1668" s="13">
        <v>2105.04</v>
      </c>
      <c r="S1668" s="54"/>
      <c r="T1668" s="54"/>
      <c r="Z1668" s="1"/>
      <c r="AA1668" s="1"/>
      <c r="XFB1668"/>
      <c r="XFC1668"/>
    </row>
    <row r="1669" spans="2:27 16382:16383" ht="21" customHeight="1">
      <c r="B1669" s="10" t="s">
        <v>40</v>
      </c>
      <c r="C1669" s="10" t="s">
        <v>65</v>
      </c>
      <c r="D1669" s="10" t="s">
        <v>59</v>
      </c>
      <c r="E1669" s="10" t="s">
        <v>21</v>
      </c>
      <c r="F1669" s="10" t="s">
        <v>229</v>
      </c>
      <c r="G1669" s="11">
        <v>42059</v>
      </c>
      <c r="H1669" s="12" t="s">
        <v>242</v>
      </c>
      <c r="I1669" s="10">
        <v>2015</v>
      </c>
      <c r="J1669" s="10">
        <v>142728126</v>
      </c>
      <c r="K1669" s="10">
        <f>_xlfn.DAYS(clean_data[[#This Row],[Ship Date]],clean_data[[#This Row],[Order Date]])</f>
        <v>49</v>
      </c>
      <c r="L1669" s="11">
        <v>42108</v>
      </c>
      <c r="M1669" s="14">
        <v>5279</v>
      </c>
      <c r="N1669" s="15">
        <v>9.33</v>
      </c>
      <c r="O1669" s="15">
        <v>6.92</v>
      </c>
      <c r="P1669" s="15">
        <v>49253.07</v>
      </c>
      <c r="Q1669" s="15">
        <v>36530.68</v>
      </c>
      <c r="R1669" s="15">
        <v>12722.39</v>
      </c>
      <c r="S1669" s="54"/>
      <c r="T1669" s="54"/>
      <c r="Z1669" s="1"/>
      <c r="AA1669" s="1"/>
      <c r="XFB1669"/>
      <c r="XFC1669"/>
    </row>
    <row r="1670" spans="2:27 16382:16383" ht="21" customHeight="1">
      <c r="B1670" s="1" t="s">
        <v>53</v>
      </c>
      <c r="C1670" s="1" t="s">
        <v>54</v>
      </c>
      <c r="D1670" s="1" t="s">
        <v>16</v>
      </c>
      <c r="E1670" s="1" t="s">
        <v>17</v>
      </c>
      <c r="F1670" s="1" t="s">
        <v>229</v>
      </c>
      <c r="G1670" s="9">
        <v>40479</v>
      </c>
      <c r="H1670" s="2" t="s">
        <v>237</v>
      </c>
      <c r="I1670" s="1">
        <v>2010</v>
      </c>
      <c r="J1670" s="1">
        <v>512851083</v>
      </c>
      <c r="K1670" s="1">
        <f>_xlfn.DAYS(clean_data[[#This Row],[Ship Date]],clean_data[[#This Row],[Order Date]])</f>
        <v>7</v>
      </c>
      <c r="L1670" s="9">
        <v>40486</v>
      </c>
      <c r="M1670" s="4">
        <v>2887</v>
      </c>
      <c r="N1670" s="13">
        <v>255.28</v>
      </c>
      <c r="O1670" s="13">
        <v>159.41999999999999</v>
      </c>
      <c r="P1670" s="13">
        <v>736993.36</v>
      </c>
      <c r="Q1670" s="13">
        <v>460245.54</v>
      </c>
      <c r="R1670" s="13">
        <v>276747.82</v>
      </c>
      <c r="S1670" s="54"/>
      <c r="T1670" s="54"/>
      <c r="Z1670" s="1"/>
      <c r="AA1670" s="1"/>
      <c r="XFB1670"/>
      <c r="XFC1670"/>
    </row>
    <row r="1671" spans="2:27 16382:16383" ht="21" customHeight="1">
      <c r="B1671" s="10" t="s">
        <v>34</v>
      </c>
      <c r="C1671" s="10" t="s">
        <v>68</v>
      </c>
      <c r="D1671" s="10" t="s">
        <v>79</v>
      </c>
      <c r="E1671" s="10" t="s">
        <v>21</v>
      </c>
      <c r="F1671" s="10" t="s">
        <v>235</v>
      </c>
      <c r="G1671" s="11">
        <v>42378</v>
      </c>
      <c r="H1671" s="12" t="s">
        <v>240</v>
      </c>
      <c r="I1671" s="10">
        <v>2016</v>
      </c>
      <c r="J1671" s="10">
        <v>425901591</v>
      </c>
      <c r="K1671" s="10">
        <f>_xlfn.DAYS(clean_data[[#This Row],[Ship Date]],clean_data[[#This Row],[Order Date]])</f>
        <v>2</v>
      </c>
      <c r="L1671" s="11">
        <v>42380</v>
      </c>
      <c r="M1671" s="14">
        <v>2600</v>
      </c>
      <c r="N1671" s="15">
        <v>668.27</v>
      </c>
      <c r="O1671" s="15">
        <v>502.54</v>
      </c>
      <c r="P1671" s="15">
        <v>1737502</v>
      </c>
      <c r="Q1671" s="15">
        <v>1306604</v>
      </c>
      <c r="R1671" s="15">
        <v>430898</v>
      </c>
      <c r="S1671" s="54"/>
      <c r="T1671" s="54"/>
      <c r="Z1671" s="1"/>
      <c r="AA1671" s="1"/>
      <c r="XFB1671"/>
      <c r="XFC1671"/>
    </row>
    <row r="1672" spans="2:27 16382:16383" ht="21" customHeight="1">
      <c r="B1672" s="1" t="s">
        <v>23</v>
      </c>
      <c r="C1672" s="1" t="s">
        <v>171</v>
      </c>
      <c r="D1672" s="1" t="s">
        <v>71</v>
      </c>
      <c r="E1672" s="1" t="s">
        <v>17</v>
      </c>
      <c r="F1672" s="1" t="s">
        <v>235</v>
      </c>
      <c r="G1672" s="9">
        <v>42156</v>
      </c>
      <c r="H1672" s="2" t="s">
        <v>241</v>
      </c>
      <c r="I1672" s="1">
        <v>2015</v>
      </c>
      <c r="J1672" s="1">
        <v>399115979</v>
      </c>
      <c r="K1672" s="1">
        <f>_xlfn.DAYS(clean_data[[#This Row],[Ship Date]],clean_data[[#This Row],[Order Date]])</f>
        <v>23</v>
      </c>
      <c r="L1672" s="9">
        <v>42179</v>
      </c>
      <c r="M1672" s="4">
        <v>6142</v>
      </c>
      <c r="N1672" s="13">
        <v>154.06</v>
      </c>
      <c r="O1672" s="13">
        <v>90.93</v>
      </c>
      <c r="P1672" s="13">
        <v>946236.52</v>
      </c>
      <c r="Q1672" s="13">
        <v>558492.06000000006</v>
      </c>
      <c r="R1672" s="13">
        <v>387744.46</v>
      </c>
      <c r="S1672" s="54"/>
      <c r="T1672" s="54"/>
      <c r="Z1672" s="1"/>
      <c r="AA1672" s="1"/>
      <c r="XFB1672"/>
      <c r="XFC1672"/>
    </row>
    <row r="1673" spans="2:27 16382:16383" ht="21" customHeight="1">
      <c r="B1673" s="10" t="s">
        <v>31</v>
      </c>
      <c r="C1673" s="10" t="s">
        <v>248</v>
      </c>
      <c r="D1673" s="10" t="s">
        <v>33</v>
      </c>
      <c r="E1673" s="10" t="s">
        <v>17</v>
      </c>
      <c r="F1673" s="10" t="s">
        <v>232</v>
      </c>
      <c r="G1673" s="11">
        <v>41515</v>
      </c>
      <c r="H1673" s="12" t="s">
        <v>238</v>
      </c>
      <c r="I1673" s="10">
        <v>2013</v>
      </c>
      <c r="J1673" s="10">
        <v>120043075</v>
      </c>
      <c r="K1673" s="10">
        <f>_xlfn.DAYS(clean_data[[#This Row],[Ship Date]],clean_data[[#This Row],[Order Date]])</f>
        <v>45</v>
      </c>
      <c r="L1673" s="11">
        <v>41560</v>
      </c>
      <c r="M1673" s="14">
        <v>2268</v>
      </c>
      <c r="N1673" s="15">
        <v>81.73</v>
      </c>
      <c r="O1673" s="15">
        <v>56.67</v>
      </c>
      <c r="P1673" s="15">
        <v>185363.64</v>
      </c>
      <c r="Q1673" s="15">
        <v>128527.56</v>
      </c>
      <c r="R1673" s="15">
        <v>56836.08</v>
      </c>
      <c r="S1673" s="54"/>
      <c r="T1673" s="54"/>
      <c r="Z1673" s="1"/>
      <c r="AA1673" s="1"/>
      <c r="XFB1673"/>
      <c r="XFC1673"/>
    </row>
    <row r="1674" spans="2:27 16382:16383" ht="21" customHeight="1">
      <c r="B1674" s="1" t="s">
        <v>26</v>
      </c>
      <c r="C1674" s="1" t="s">
        <v>90</v>
      </c>
      <c r="D1674" s="1" t="s">
        <v>43</v>
      </c>
      <c r="E1674" s="1" t="s">
        <v>21</v>
      </c>
      <c r="F1674" s="1" t="s">
        <v>232</v>
      </c>
      <c r="G1674" s="9">
        <v>42547</v>
      </c>
      <c r="H1674" s="2" t="s">
        <v>241</v>
      </c>
      <c r="I1674" s="1">
        <v>2016</v>
      </c>
      <c r="J1674" s="1">
        <v>696544206</v>
      </c>
      <c r="K1674" s="1">
        <f>_xlfn.DAYS(clean_data[[#This Row],[Ship Date]],clean_data[[#This Row],[Order Date]])</f>
        <v>9</v>
      </c>
      <c r="L1674" s="9">
        <v>42556</v>
      </c>
      <c r="M1674" s="4">
        <v>1764</v>
      </c>
      <c r="N1674" s="13">
        <v>651.21</v>
      </c>
      <c r="O1674" s="13">
        <v>524.96</v>
      </c>
      <c r="P1674" s="13">
        <v>1148734.44</v>
      </c>
      <c r="Q1674" s="13">
        <v>926029.44</v>
      </c>
      <c r="R1674" s="13">
        <v>222705</v>
      </c>
      <c r="S1674" s="54"/>
      <c r="T1674" s="54"/>
      <c r="Z1674" s="1"/>
      <c r="AA1674" s="1"/>
      <c r="XFB1674"/>
      <c r="XFC1674"/>
    </row>
    <row r="1675" spans="2:27 16382:16383" ht="21" customHeight="1">
      <c r="B1675" s="10" t="s">
        <v>31</v>
      </c>
      <c r="C1675" s="10" t="s">
        <v>100</v>
      </c>
      <c r="D1675" s="10" t="s">
        <v>45</v>
      </c>
      <c r="E1675" s="10" t="s">
        <v>21</v>
      </c>
      <c r="F1675" s="10" t="s">
        <v>227</v>
      </c>
      <c r="G1675" s="11">
        <v>40819</v>
      </c>
      <c r="H1675" s="12" t="s">
        <v>237</v>
      </c>
      <c r="I1675" s="10">
        <v>2011</v>
      </c>
      <c r="J1675" s="10">
        <v>606793200</v>
      </c>
      <c r="K1675" s="10">
        <f>_xlfn.DAYS(clean_data[[#This Row],[Ship Date]],clean_data[[#This Row],[Order Date]])</f>
        <v>46</v>
      </c>
      <c r="L1675" s="11">
        <v>40865</v>
      </c>
      <c r="M1675" s="14">
        <v>2447</v>
      </c>
      <c r="N1675" s="15">
        <v>437.2</v>
      </c>
      <c r="O1675" s="15">
        <v>263.33</v>
      </c>
      <c r="P1675" s="15">
        <v>1069828.3999999999</v>
      </c>
      <c r="Q1675" s="15">
        <v>644368.51</v>
      </c>
      <c r="R1675" s="15">
        <v>425459.89</v>
      </c>
      <c r="S1675" s="54"/>
      <c r="T1675" s="54"/>
      <c r="Z1675" s="1"/>
      <c r="AA1675" s="1"/>
      <c r="XFB1675"/>
      <c r="XFC1675"/>
    </row>
    <row r="1676" spans="2:27 16382:16383" ht="21" customHeight="1">
      <c r="B1676" s="1" t="s">
        <v>40</v>
      </c>
      <c r="C1676" s="1" t="s">
        <v>189</v>
      </c>
      <c r="D1676" s="1" t="s">
        <v>25</v>
      </c>
      <c r="E1676" s="1" t="s">
        <v>17</v>
      </c>
      <c r="F1676" s="1" t="s">
        <v>227</v>
      </c>
      <c r="G1676" s="9">
        <v>40583</v>
      </c>
      <c r="H1676" s="2" t="s">
        <v>242</v>
      </c>
      <c r="I1676" s="1">
        <v>2011</v>
      </c>
      <c r="J1676" s="1">
        <v>649276387</v>
      </c>
      <c r="K1676" s="1">
        <f>_xlfn.DAYS(clean_data[[#This Row],[Ship Date]],clean_data[[#This Row],[Order Date]])</f>
        <v>45</v>
      </c>
      <c r="L1676" s="9">
        <v>40628</v>
      </c>
      <c r="M1676" s="4">
        <v>4166</v>
      </c>
      <c r="N1676" s="13">
        <v>47.45</v>
      </c>
      <c r="O1676" s="13">
        <v>31.79</v>
      </c>
      <c r="P1676" s="13">
        <v>197676.7</v>
      </c>
      <c r="Q1676" s="13">
        <v>132437.14000000001</v>
      </c>
      <c r="R1676" s="13">
        <v>65239.56</v>
      </c>
      <c r="S1676" s="54"/>
      <c r="T1676" s="54"/>
      <c r="Z1676" s="1"/>
      <c r="AA1676" s="1"/>
      <c r="XFB1676"/>
      <c r="XFC1676"/>
    </row>
    <row r="1677" spans="2:27 16382:16383" ht="21" customHeight="1">
      <c r="B1677" s="10" t="s">
        <v>23</v>
      </c>
      <c r="C1677" s="10" t="s">
        <v>147</v>
      </c>
      <c r="D1677" s="10" t="s">
        <v>79</v>
      </c>
      <c r="E1677" s="10" t="s">
        <v>21</v>
      </c>
      <c r="F1677" s="10" t="s">
        <v>227</v>
      </c>
      <c r="G1677" s="11">
        <v>42333</v>
      </c>
      <c r="H1677" s="12" t="s">
        <v>234</v>
      </c>
      <c r="I1677" s="10">
        <v>2015</v>
      </c>
      <c r="J1677" s="10">
        <v>792792594</v>
      </c>
      <c r="K1677" s="10">
        <f>_xlfn.DAYS(clean_data[[#This Row],[Ship Date]],clean_data[[#This Row],[Order Date]])</f>
        <v>38</v>
      </c>
      <c r="L1677" s="11">
        <v>42371</v>
      </c>
      <c r="M1677" s="14">
        <v>3801</v>
      </c>
      <c r="N1677" s="15">
        <v>668.27</v>
      </c>
      <c r="O1677" s="15">
        <v>502.54</v>
      </c>
      <c r="P1677" s="15">
        <v>2540094.27</v>
      </c>
      <c r="Q1677" s="15">
        <v>1910154.54</v>
      </c>
      <c r="R1677" s="15">
        <v>629939.73</v>
      </c>
      <c r="S1677" s="54"/>
      <c r="T1677" s="54"/>
      <c r="Z1677" s="1"/>
      <c r="AA1677" s="1"/>
      <c r="XFB1677"/>
      <c r="XFC1677"/>
    </row>
    <row r="1678" spans="2:27 16382:16383" ht="21" customHeight="1">
      <c r="B1678" s="1" t="s">
        <v>23</v>
      </c>
      <c r="C1678" s="1" t="s">
        <v>110</v>
      </c>
      <c r="D1678" s="1" t="s">
        <v>45</v>
      </c>
      <c r="E1678" s="1" t="s">
        <v>21</v>
      </c>
      <c r="F1678" s="1" t="s">
        <v>229</v>
      </c>
      <c r="G1678" s="9">
        <v>41418</v>
      </c>
      <c r="H1678" s="2" t="s">
        <v>233</v>
      </c>
      <c r="I1678" s="1">
        <v>2013</v>
      </c>
      <c r="J1678" s="1">
        <v>626453149</v>
      </c>
      <c r="K1678" s="1">
        <f>_xlfn.DAYS(clean_data[[#This Row],[Ship Date]],clean_data[[#This Row],[Order Date]])</f>
        <v>17</v>
      </c>
      <c r="L1678" s="9">
        <v>41435</v>
      </c>
      <c r="M1678" s="4">
        <v>263</v>
      </c>
      <c r="N1678" s="13">
        <v>437.2</v>
      </c>
      <c r="O1678" s="13">
        <v>263.33</v>
      </c>
      <c r="P1678" s="13">
        <v>114983.6</v>
      </c>
      <c r="Q1678" s="13">
        <v>69255.789999999994</v>
      </c>
      <c r="R1678" s="13">
        <v>45727.81</v>
      </c>
      <c r="S1678" s="54"/>
      <c r="T1678" s="54"/>
      <c r="Z1678" s="1"/>
      <c r="AA1678" s="1"/>
      <c r="XFB1678"/>
      <c r="XFC1678"/>
    </row>
    <row r="1679" spans="2:27 16382:16383" ht="21" customHeight="1">
      <c r="B1679" s="10" t="s">
        <v>40</v>
      </c>
      <c r="C1679" s="10" t="s">
        <v>135</v>
      </c>
      <c r="D1679" s="10" t="s">
        <v>33</v>
      </c>
      <c r="E1679" s="10" t="s">
        <v>21</v>
      </c>
      <c r="F1679" s="10" t="s">
        <v>227</v>
      </c>
      <c r="G1679" s="11">
        <v>40492</v>
      </c>
      <c r="H1679" s="12" t="s">
        <v>234</v>
      </c>
      <c r="I1679" s="10">
        <v>2010</v>
      </c>
      <c r="J1679" s="10">
        <v>709681880</v>
      </c>
      <c r="K1679" s="10">
        <f>_xlfn.DAYS(clean_data[[#This Row],[Ship Date]],clean_data[[#This Row],[Order Date]])</f>
        <v>15</v>
      </c>
      <c r="L1679" s="11">
        <v>40507</v>
      </c>
      <c r="M1679" s="14">
        <v>9494</v>
      </c>
      <c r="N1679" s="15">
        <v>81.73</v>
      </c>
      <c r="O1679" s="15">
        <v>56.67</v>
      </c>
      <c r="P1679" s="15">
        <v>775944.62</v>
      </c>
      <c r="Q1679" s="15">
        <v>538024.98</v>
      </c>
      <c r="R1679" s="15">
        <v>237919.64</v>
      </c>
      <c r="S1679" s="54"/>
      <c r="T1679" s="54"/>
      <c r="Z1679" s="1"/>
      <c r="AA1679" s="1"/>
      <c r="XFB1679"/>
      <c r="XFC1679"/>
    </row>
    <row r="1680" spans="2:27 16382:16383" ht="21" customHeight="1">
      <c r="B1680" s="1" t="s">
        <v>31</v>
      </c>
      <c r="C1680" s="1" t="s">
        <v>57</v>
      </c>
      <c r="D1680" s="1" t="s">
        <v>50</v>
      </c>
      <c r="E1680" s="1" t="s">
        <v>17</v>
      </c>
      <c r="F1680" s="1" t="s">
        <v>229</v>
      </c>
      <c r="G1680" s="9">
        <v>42598</v>
      </c>
      <c r="H1680" s="2" t="s">
        <v>238</v>
      </c>
      <c r="I1680" s="1">
        <v>2016</v>
      </c>
      <c r="J1680" s="1">
        <v>322215116</v>
      </c>
      <c r="K1680" s="1">
        <f>_xlfn.DAYS(clean_data[[#This Row],[Ship Date]],clean_data[[#This Row],[Order Date]])</f>
        <v>26</v>
      </c>
      <c r="L1680" s="9">
        <v>42624</v>
      </c>
      <c r="M1680" s="4">
        <v>9468</v>
      </c>
      <c r="N1680" s="13">
        <v>421.89</v>
      </c>
      <c r="O1680" s="13">
        <v>364.69</v>
      </c>
      <c r="P1680" s="13">
        <v>3994454.52</v>
      </c>
      <c r="Q1680" s="13">
        <v>3452884.92</v>
      </c>
      <c r="R1680" s="13">
        <v>541569.6</v>
      </c>
      <c r="S1680" s="54"/>
      <c r="T1680" s="54"/>
      <c r="Z1680" s="1"/>
      <c r="AA1680" s="1"/>
      <c r="XFB1680"/>
      <c r="XFC1680"/>
    </row>
    <row r="1681" spans="2:27 16382:16383" ht="21" customHeight="1">
      <c r="B1681" s="10" t="s">
        <v>14</v>
      </c>
      <c r="C1681" s="10" t="s">
        <v>108</v>
      </c>
      <c r="D1681" s="10" t="s">
        <v>79</v>
      </c>
      <c r="E1681" s="10" t="s">
        <v>21</v>
      </c>
      <c r="F1681" s="10" t="s">
        <v>229</v>
      </c>
      <c r="G1681" s="11">
        <v>41488</v>
      </c>
      <c r="H1681" s="12" t="s">
        <v>238</v>
      </c>
      <c r="I1681" s="10">
        <v>2013</v>
      </c>
      <c r="J1681" s="10">
        <v>614101684</v>
      </c>
      <c r="K1681" s="10">
        <f>_xlfn.DAYS(clean_data[[#This Row],[Ship Date]],clean_data[[#This Row],[Order Date]])</f>
        <v>35</v>
      </c>
      <c r="L1681" s="11">
        <v>41523</v>
      </c>
      <c r="M1681" s="14">
        <v>5190</v>
      </c>
      <c r="N1681" s="15">
        <v>668.27</v>
      </c>
      <c r="O1681" s="15">
        <v>502.54</v>
      </c>
      <c r="P1681" s="15">
        <v>3468321.3</v>
      </c>
      <c r="Q1681" s="15">
        <v>2608182.6</v>
      </c>
      <c r="R1681" s="15">
        <v>860138.7</v>
      </c>
      <c r="S1681" s="54"/>
      <c r="T1681" s="54"/>
      <c r="Z1681" s="1"/>
      <c r="AA1681" s="1"/>
      <c r="XFB1681"/>
      <c r="XFC1681"/>
    </row>
    <row r="1682" spans="2:27 16382:16383" ht="21" customHeight="1">
      <c r="B1682" s="1" t="s">
        <v>31</v>
      </c>
      <c r="C1682" s="1" t="s">
        <v>57</v>
      </c>
      <c r="D1682" s="1" t="s">
        <v>33</v>
      </c>
      <c r="E1682" s="1" t="s">
        <v>17</v>
      </c>
      <c r="F1682" s="1" t="s">
        <v>235</v>
      </c>
      <c r="G1682" s="9">
        <v>42364</v>
      </c>
      <c r="H1682" s="2" t="s">
        <v>228</v>
      </c>
      <c r="I1682" s="1">
        <v>2015</v>
      </c>
      <c r="J1682" s="1">
        <v>555702912</v>
      </c>
      <c r="K1682" s="1">
        <f>_xlfn.DAYS(clean_data[[#This Row],[Ship Date]],clean_data[[#This Row],[Order Date]])</f>
        <v>37</v>
      </c>
      <c r="L1682" s="9">
        <v>42401</v>
      </c>
      <c r="M1682" s="4">
        <v>3696</v>
      </c>
      <c r="N1682" s="13">
        <v>81.73</v>
      </c>
      <c r="O1682" s="13">
        <v>56.67</v>
      </c>
      <c r="P1682" s="13">
        <v>302074.08</v>
      </c>
      <c r="Q1682" s="13">
        <v>209452.32</v>
      </c>
      <c r="R1682" s="13">
        <v>92621.759999999995</v>
      </c>
      <c r="S1682" s="54"/>
      <c r="T1682" s="54"/>
      <c r="Z1682" s="1"/>
      <c r="AA1682" s="1"/>
      <c r="XFB1682"/>
      <c r="XFC1682"/>
    </row>
    <row r="1683" spans="2:27 16382:16383" ht="21" customHeight="1">
      <c r="B1683" s="10" t="s">
        <v>31</v>
      </c>
      <c r="C1683" s="10" t="s">
        <v>49</v>
      </c>
      <c r="D1683" s="10" t="s">
        <v>28</v>
      </c>
      <c r="E1683" s="10" t="s">
        <v>21</v>
      </c>
      <c r="F1683" s="10" t="s">
        <v>227</v>
      </c>
      <c r="G1683" s="11">
        <v>41138</v>
      </c>
      <c r="H1683" s="12" t="s">
        <v>238</v>
      </c>
      <c r="I1683" s="10">
        <v>2012</v>
      </c>
      <c r="J1683" s="10">
        <v>987692630</v>
      </c>
      <c r="K1683" s="10">
        <f>_xlfn.DAYS(clean_data[[#This Row],[Ship Date]],clean_data[[#This Row],[Order Date]])</f>
        <v>17</v>
      </c>
      <c r="L1683" s="11">
        <v>41155</v>
      </c>
      <c r="M1683" s="14">
        <v>9053</v>
      </c>
      <c r="N1683" s="15">
        <v>205.7</v>
      </c>
      <c r="O1683" s="15">
        <v>117.11</v>
      </c>
      <c r="P1683" s="15">
        <v>1862202.1</v>
      </c>
      <c r="Q1683" s="15">
        <v>1060196.83</v>
      </c>
      <c r="R1683" s="15">
        <v>802005.27</v>
      </c>
      <c r="S1683" s="54"/>
      <c r="T1683" s="54"/>
      <c r="Z1683" s="1"/>
      <c r="AA1683" s="1"/>
      <c r="XFB1683"/>
      <c r="XFC1683"/>
    </row>
    <row r="1684" spans="2:27 16382:16383" ht="21" customHeight="1">
      <c r="B1684" s="1" t="s">
        <v>26</v>
      </c>
      <c r="C1684" s="1" t="s">
        <v>180</v>
      </c>
      <c r="D1684" s="1" t="s">
        <v>59</v>
      </c>
      <c r="E1684" s="1" t="s">
        <v>17</v>
      </c>
      <c r="F1684" s="1" t="s">
        <v>229</v>
      </c>
      <c r="G1684" s="9">
        <v>42410</v>
      </c>
      <c r="H1684" s="2" t="s">
        <v>242</v>
      </c>
      <c r="I1684" s="1">
        <v>2016</v>
      </c>
      <c r="J1684" s="1">
        <v>571057164</v>
      </c>
      <c r="K1684" s="1">
        <f>_xlfn.DAYS(clean_data[[#This Row],[Ship Date]],clean_data[[#This Row],[Order Date]])</f>
        <v>24</v>
      </c>
      <c r="L1684" s="9">
        <v>42434</v>
      </c>
      <c r="M1684" s="4">
        <v>7360</v>
      </c>
      <c r="N1684" s="13">
        <v>9.33</v>
      </c>
      <c r="O1684" s="13">
        <v>6.92</v>
      </c>
      <c r="P1684" s="13">
        <v>68668.800000000003</v>
      </c>
      <c r="Q1684" s="13">
        <v>50931.199999999997</v>
      </c>
      <c r="R1684" s="13">
        <v>17737.599999999999</v>
      </c>
      <c r="S1684" s="54"/>
      <c r="T1684" s="54"/>
      <c r="Z1684" s="1"/>
      <c r="AA1684" s="1"/>
      <c r="XFB1684"/>
      <c r="XFC1684"/>
    </row>
    <row r="1685" spans="2:27 16382:16383" ht="21" customHeight="1">
      <c r="B1685" s="10" t="s">
        <v>23</v>
      </c>
      <c r="C1685" s="10" t="s">
        <v>132</v>
      </c>
      <c r="D1685" s="10" t="s">
        <v>20</v>
      </c>
      <c r="E1685" s="10" t="s">
        <v>21</v>
      </c>
      <c r="F1685" s="10" t="s">
        <v>232</v>
      </c>
      <c r="G1685" s="11">
        <v>41486</v>
      </c>
      <c r="H1685" s="12" t="s">
        <v>230</v>
      </c>
      <c r="I1685" s="10">
        <v>2013</v>
      </c>
      <c r="J1685" s="10">
        <v>737095344</v>
      </c>
      <c r="K1685" s="10">
        <f>_xlfn.DAYS(clean_data[[#This Row],[Ship Date]],clean_data[[#This Row],[Order Date]])</f>
        <v>44</v>
      </c>
      <c r="L1685" s="11">
        <v>41530</v>
      </c>
      <c r="M1685" s="14">
        <v>1747</v>
      </c>
      <c r="N1685" s="15">
        <v>152.58000000000001</v>
      </c>
      <c r="O1685" s="15">
        <v>97.44</v>
      </c>
      <c r="P1685" s="15">
        <v>266557.26</v>
      </c>
      <c r="Q1685" s="15">
        <v>170227.68</v>
      </c>
      <c r="R1685" s="15">
        <v>96329.58</v>
      </c>
      <c r="S1685" s="54"/>
      <c r="T1685" s="54"/>
      <c r="Z1685" s="1"/>
      <c r="AA1685" s="1"/>
      <c r="XFB1685"/>
      <c r="XFC1685"/>
    </row>
    <row r="1686" spans="2:27 16382:16383" ht="21" customHeight="1">
      <c r="B1686" s="1" t="s">
        <v>53</v>
      </c>
      <c r="C1686" s="1" t="s">
        <v>142</v>
      </c>
      <c r="D1686" s="1" t="s">
        <v>25</v>
      </c>
      <c r="E1686" s="1" t="s">
        <v>17</v>
      </c>
      <c r="F1686" s="1" t="s">
        <v>235</v>
      </c>
      <c r="G1686" s="9">
        <v>42359</v>
      </c>
      <c r="H1686" s="2" t="s">
        <v>228</v>
      </c>
      <c r="I1686" s="1">
        <v>2015</v>
      </c>
      <c r="J1686" s="1">
        <v>737418496</v>
      </c>
      <c r="K1686" s="1">
        <f>_xlfn.DAYS(clean_data[[#This Row],[Ship Date]],clean_data[[#This Row],[Order Date]])</f>
        <v>27</v>
      </c>
      <c r="L1686" s="9">
        <v>42386</v>
      </c>
      <c r="M1686" s="4">
        <v>7375</v>
      </c>
      <c r="N1686" s="13">
        <v>47.45</v>
      </c>
      <c r="O1686" s="13">
        <v>31.79</v>
      </c>
      <c r="P1686" s="13">
        <v>349943.75</v>
      </c>
      <c r="Q1686" s="13">
        <v>234451.25</v>
      </c>
      <c r="R1686" s="13">
        <v>115492.5</v>
      </c>
      <c r="S1686" s="54"/>
      <c r="T1686" s="54"/>
      <c r="Z1686" s="1"/>
      <c r="AA1686" s="1"/>
      <c r="XFB1686"/>
      <c r="XFC1686"/>
    </row>
    <row r="1687" spans="2:27 16382:16383" ht="21" customHeight="1">
      <c r="B1687" s="10" t="s">
        <v>40</v>
      </c>
      <c r="C1687" s="10" t="s">
        <v>65</v>
      </c>
      <c r="D1687" s="10" t="s">
        <v>36</v>
      </c>
      <c r="E1687" s="10" t="s">
        <v>17</v>
      </c>
      <c r="F1687" s="10" t="s">
        <v>227</v>
      </c>
      <c r="G1687" s="11">
        <v>42498</v>
      </c>
      <c r="H1687" s="12" t="s">
        <v>233</v>
      </c>
      <c r="I1687" s="10">
        <v>2016</v>
      </c>
      <c r="J1687" s="10">
        <v>793950450</v>
      </c>
      <c r="K1687" s="10">
        <f>_xlfn.DAYS(clean_data[[#This Row],[Ship Date]],clean_data[[#This Row],[Order Date]])</f>
        <v>10</v>
      </c>
      <c r="L1687" s="11">
        <v>42508</v>
      </c>
      <c r="M1687" s="14">
        <v>6436</v>
      </c>
      <c r="N1687" s="15">
        <v>109.28</v>
      </c>
      <c r="O1687" s="15">
        <v>35.840000000000003</v>
      </c>
      <c r="P1687" s="15">
        <v>703326.08</v>
      </c>
      <c r="Q1687" s="15">
        <v>230666.23999999999</v>
      </c>
      <c r="R1687" s="15">
        <v>472659.84</v>
      </c>
      <c r="S1687" s="54"/>
      <c r="T1687" s="54"/>
      <c r="Z1687" s="1"/>
      <c r="AA1687" s="1"/>
      <c r="XFB1687"/>
      <c r="XFC1687"/>
    </row>
    <row r="1688" spans="2:27 16382:16383" ht="21" customHeight="1">
      <c r="B1688" s="1" t="s">
        <v>40</v>
      </c>
      <c r="C1688" s="1" t="s">
        <v>156</v>
      </c>
      <c r="D1688" s="1" t="s">
        <v>33</v>
      </c>
      <c r="E1688" s="1" t="s">
        <v>17</v>
      </c>
      <c r="F1688" s="1" t="s">
        <v>235</v>
      </c>
      <c r="G1688" s="9">
        <v>42525</v>
      </c>
      <c r="H1688" s="2" t="s">
        <v>241</v>
      </c>
      <c r="I1688" s="1">
        <v>2016</v>
      </c>
      <c r="J1688" s="1">
        <v>748927533</v>
      </c>
      <c r="K1688" s="1">
        <f>_xlfn.DAYS(clean_data[[#This Row],[Ship Date]],clean_data[[#This Row],[Order Date]])</f>
        <v>46</v>
      </c>
      <c r="L1688" s="9">
        <v>42571</v>
      </c>
      <c r="M1688" s="4">
        <v>3155</v>
      </c>
      <c r="N1688" s="13">
        <v>81.73</v>
      </c>
      <c r="O1688" s="13">
        <v>56.67</v>
      </c>
      <c r="P1688" s="13">
        <v>257858.15</v>
      </c>
      <c r="Q1688" s="13">
        <v>178793.85</v>
      </c>
      <c r="R1688" s="13">
        <v>79064.3</v>
      </c>
      <c r="S1688" s="54"/>
      <c r="T1688" s="54"/>
      <c r="Z1688" s="1"/>
      <c r="AA1688" s="1"/>
      <c r="XFB1688"/>
      <c r="XFC1688"/>
    </row>
    <row r="1689" spans="2:27 16382:16383" ht="21" customHeight="1">
      <c r="B1689" s="10" t="s">
        <v>40</v>
      </c>
      <c r="C1689" s="10" t="s">
        <v>169</v>
      </c>
      <c r="D1689" s="10" t="s">
        <v>43</v>
      </c>
      <c r="E1689" s="10" t="s">
        <v>17</v>
      </c>
      <c r="F1689" s="10" t="s">
        <v>227</v>
      </c>
      <c r="G1689" s="11">
        <v>42068</v>
      </c>
      <c r="H1689" s="12" t="s">
        <v>236</v>
      </c>
      <c r="I1689" s="10">
        <v>2015</v>
      </c>
      <c r="J1689" s="10">
        <v>514898574</v>
      </c>
      <c r="K1689" s="10">
        <f>_xlfn.DAYS(clean_data[[#This Row],[Ship Date]],clean_data[[#This Row],[Order Date]])</f>
        <v>23</v>
      </c>
      <c r="L1689" s="11">
        <v>42091</v>
      </c>
      <c r="M1689" s="14">
        <v>8785</v>
      </c>
      <c r="N1689" s="15">
        <v>651.21</v>
      </c>
      <c r="O1689" s="15">
        <v>524.96</v>
      </c>
      <c r="P1689" s="15">
        <v>5720879.8499999996</v>
      </c>
      <c r="Q1689" s="15">
        <v>4611773.5999999996</v>
      </c>
      <c r="R1689" s="15">
        <v>1109106.25</v>
      </c>
      <c r="S1689" s="54"/>
      <c r="T1689" s="54"/>
      <c r="Z1689" s="1"/>
      <c r="AA1689" s="1"/>
      <c r="XFB1689"/>
      <c r="XFC1689"/>
    </row>
    <row r="1690" spans="2:27 16382:16383" ht="21" customHeight="1">
      <c r="B1690" s="1" t="s">
        <v>26</v>
      </c>
      <c r="C1690" s="1" t="s">
        <v>27</v>
      </c>
      <c r="D1690" s="1" t="s">
        <v>59</v>
      </c>
      <c r="E1690" s="1" t="s">
        <v>21</v>
      </c>
      <c r="F1690" s="1" t="s">
        <v>235</v>
      </c>
      <c r="G1690" s="9">
        <v>41146</v>
      </c>
      <c r="H1690" s="2" t="s">
        <v>238</v>
      </c>
      <c r="I1690" s="1">
        <v>2012</v>
      </c>
      <c r="J1690" s="1">
        <v>524724900</v>
      </c>
      <c r="K1690" s="1">
        <f>_xlfn.DAYS(clean_data[[#This Row],[Ship Date]],clean_data[[#This Row],[Order Date]])</f>
        <v>45</v>
      </c>
      <c r="L1690" s="9">
        <v>41191</v>
      </c>
      <c r="M1690" s="4">
        <v>6613</v>
      </c>
      <c r="N1690" s="13">
        <v>9.33</v>
      </c>
      <c r="O1690" s="13">
        <v>6.92</v>
      </c>
      <c r="P1690" s="13">
        <v>61699.29</v>
      </c>
      <c r="Q1690" s="13">
        <v>45761.96</v>
      </c>
      <c r="R1690" s="13">
        <v>15937.33</v>
      </c>
      <c r="S1690" s="54"/>
      <c r="T1690" s="54"/>
      <c r="Z1690" s="1"/>
      <c r="AA1690" s="1"/>
      <c r="XFB1690"/>
      <c r="XFC1690"/>
    </row>
    <row r="1691" spans="2:27 16382:16383" ht="21" customHeight="1">
      <c r="B1691" s="10" t="s">
        <v>34</v>
      </c>
      <c r="C1691" s="10" t="s">
        <v>68</v>
      </c>
      <c r="D1691" s="10" t="s">
        <v>16</v>
      </c>
      <c r="E1691" s="10" t="s">
        <v>17</v>
      </c>
      <c r="F1691" s="10" t="s">
        <v>232</v>
      </c>
      <c r="G1691" s="11">
        <v>41547</v>
      </c>
      <c r="H1691" s="12" t="s">
        <v>231</v>
      </c>
      <c r="I1691" s="10">
        <v>2013</v>
      </c>
      <c r="J1691" s="10">
        <v>381580340</v>
      </c>
      <c r="K1691" s="10">
        <f>_xlfn.DAYS(clean_data[[#This Row],[Ship Date]],clean_data[[#This Row],[Order Date]])</f>
        <v>2</v>
      </c>
      <c r="L1691" s="11">
        <v>41549</v>
      </c>
      <c r="M1691" s="14">
        <v>6957</v>
      </c>
      <c r="N1691" s="15">
        <v>255.28</v>
      </c>
      <c r="O1691" s="15">
        <v>159.41999999999999</v>
      </c>
      <c r="P1691" s="15">
        <v>1775982.96</v>
      </c>
      <c r="Q1691" s="15">
        <v>1109084.94</v>
      </c>
      <c r="R1691" s="15">
        <v>666898.02</v>
      </c>
      <c r="S1691" s="54"/>
      <c r="T1691" s="54"/>
      <c r="Z1691" s="1"/>
      <c r="AA1691" s="1"/>
      <c r="XFB1691"/>
      <c r="XFC1691"/>
    </row>
    <row r="1692" spans="2:27 16382:16383" ht="21" customHeight="1">
      <c r="B1692" s="1" t="s">
        <v>40</v>
      </c>
      <c r="C1692" s="1" t="s">
        <v>92</v>
      </c>
      <c r="D1692" s="1" t="s">
        <v>50</v>
      </c>
      <c r="E1692" s="1" t="s">
        <v>17</v>
      </c>
      <c r="F1692" s="1" t="s">
        <v>229</v>
      </c>
      <c r="G1692" s="9">
        <v>42684</v>
      </c>
      <c r="H1692" s="2" t="s">
        <v>234</v>
      </c>
      <c r="I1692" s="1">
        <v>2016</v>
      </c>
      <c r="J1692" s="1">
        <v>208951222</v>
      </c>
      <c r="K1692" s="1">
        <f>_xlfn.DAYS(clean_data[[#This Row],[Ship Date]],clean_data[[#This Row],[Order Date]])</f>
        <v>0</v>
      </c>
      <c r="L1692" s="9">
        <v>42684</v>
      </c>
      <c r="M1692" s="4">
        <v>2165</v>
      </c>
      <c r="N1692" s="13">
        <v>421.89</v>
      </c>
      <c r="O1692" s="13">
        <v>364.69</v>
      </c>
      <c r="P1692" s="13">
        <v>913391.85</v>
      </c>
      <c r="Q1692" s="13">
        <v>789553.85</v>
      </c>
      <c r="R1692" s="13">
        <v>123838</v>
      </c>
      <c r="S1692" s="54"/>
      <c r="T1692" s="54"/>
      <c r="Z1692" s="1"/>
      <c r="AA1692" s="1"/>
      <c r="XFB1692"/>
      <c r="XFC1692"/>
    </row>
    <row r="1693" spans="2:27 16382:16383" ht="21" customHeight="1">
      <c r="B1693" s="10" t="s">
        <v>40</v>
      </c>
      <c r="C1693" s="10" t="s">
        <v>123</v>
      </c>
      <c r="D1693" s="10" t="s">
        <v>33</v>
      </c>
      <c r="E1693" s="10" t="s">
        <v>21</v>
      </c>
      <c r="F1693" s="10" t="s">
        <v>229</v>
      </c>
      <c r="G1693" s="11">
        <v>40209</v>
      </c>
      <c r="H1693" s="12" t="s">
        <v>240</v>
      </c>
      <c r="I1693" s="10">
        <v>2010</v>
      </c>
      <c r="J1693" s="10">
        <v>200636374</v>
      </c>
      <c r="K1693" s="10">
        <f>_xlfn.DAYS(clean_data[[#This Row],[Ship Date]],clean_data[[#This Row],[Order Date]])</f>
        <v>31</v>
      </c>
      <c r="L1693" s="11">
        <v>40240</v>
      </c>
      <c r="M1693" s="14">
        <v>1617</v>
      </c>
      <c r="N1693" s="15">
        <v>81.73</v>
      </c>
      <c r="O1693" s="15">
        <v>56.67</v>
      </c>
      <c r="P1693" s="15">
        <v>132157.41</v>
      </c>
      <c r="Q1693" s="15">
        <v>91635.39</v>
      </c>
      <c r="R1693" s="15">
        <v>40522.019999999997</v>
      </c>
      <c r="S1693" s="54"/>
      <c r="T1693" s="54"/>
      <c r="Z1693" s="1"/>
      <c r="AA1693" s="1"/>
      <c r="XFB1693"/>
      <c r="XFC1693"/>
    </row>
    <row r="1694" spans="2:27 16382:16383" ht="21" customHeight="1">
      <c r="B1694" s="1" t="s">
        <v>26</v>
      </c>
      <c r="C1694" s="1" t="s">
        <v>76</v>
      </c>
      <c r="D1694" s="1" t="s">
        <v>20</v>
      </c>
      <c r="E1694" s="1" t="s">
        <v>17</v>
      </c>
      <c r="F1694" s="1" t="s">
        <v>235</v>
      </c>
      <c r="G1694" s="9">
        <v>41229</v>
      </c>
      <c r="H1694" s="2" t="s">
        <v>234</v>
      </c>
      <c r="I1694" s="1">
        <v>2012</v>
      </c>
      <c r="J1694" s="1">
        <v>170747125</v>
      </c>
      <c r="K1694" s="1">
        <f>_xlfn.DAYS(clean_data[[#This Row],[Ship Date]],clean_data[[#This Row],[Order Date]])</f>
        <v>50</v>
      </c>
      <c r="L1694" s="9">
        <v>41279</v>
      </c>
      <c r="M1694" s="4">
        <v>6723</v>
      </c>
      <c r="N1694" s="13">
        <v>152.58000000000001</v>
      </c>
      <c r="O1694" s="13">
        <v>97.44</v>
      </c>
      <c r="P1694" s="13">
        <v>1025795.34</v>
      </c>
      <c r="Q1694" s="13">
        <v>655089.12</v>
      </c>
      <c r="R1694" s="13">
        <v>370706.22</v>
      </c>
      <c r="S1694" s="54"/>
      <c r="T1694" s="54"/>
      <c r="Z1694" s="1"/>
      <c r="AA1694" s="1"/>
      <c r="XFB1694"/>
      <c r="XFC1694"/>
    </row>
    <row r="1695" spans="2:27 16382:16383" ht="21" customHeight="1">
      <c r="B1695" s="10" t="s">
        <v>26</v>
      </c>
      <c r="C1695" s="10" t="s">
        <v>76</v>
      </c>
      <c r="D1695" s="10" t="s">
        <v>25</v>
      </c>
      <c r="E1695" s="10" t="s">
        <v>21</v>
      </c>
      <c r="F1695" s="10" t="s">
        <v>232</v>
      </c>
      <c r="G1695" s="11">
        <v>40790</v>
      </c>
      <c r="H1695" s="12" t="s">
        <v>231</v>
      </c>
      <c r="I1695" s="10">
        <v>2011</v>
      </c>
      <c r="J1695" s="10">
        <v>903707301</v>
      </c>
      <c r="K1695" s="10">
        <f>_xlfn.DAYS(clean_data[[#This Row],[Ship Date]],clean_data[[#This Row],[Order Date]])</f>
        <v>1</v>
      </c>
      <c r="L1695" s="11">
        <v>40791</v>
      </c>
      <c r="M1695" s="14">
        <v>5928</v>
      </c>
      <c r="N1695" s="15">
        <v>47.45</v>
      </c>
      <c r="O1695" s="15">
        <v>31.79</v>
      </c>
      <c r="P1695" s="15">
        <v>281283.59999999998</v>
      </c>
      <c r="Q1695" s="15">
        <v>188451.12</v>
      </c>
      <c r="R1695" s="15">
        <v>92832.48</v>
      </c>
      <c r="S1695" s="54"/>
      <c r="T1695" s="54"/>
      <c r="Z1695" s="1"/>
      <c r="AA1695" s="1"/>
      <c r="XFB1695"/>
      <c r="XFC1695"/>
    </row>
    <row r="1696" spans="2:27 16382:16383" ht="21" customHeight="1">
      <c r="B1696" s="1" t="s">
        <v>40</v>
      </c>
      <c r="C1696" s="1" t="s">
        <v>72</v>
      </c>
      <c r="D1696" s="1" t="s">
        <v>71</v>
      </c>
      <c r="E1696" s="1" t="s">
        <v>21</v>
      </c>
      <c r="F1696" s="1" t="s">
        <v>229</v>
      </c>
      <c r="G1696" s="9">
        <v>42627</v>
      </c>
      <c r="H1696" s="2" t="s">
        <v>231</v>
      </c>
      <c r="I1696" s="1">
        <v>2016</v>
      </c>
      <c r="J1696" s="1">
        <v>104253232</v>
      </c>
      <c r="K1696" s="1">
        <f>_xlfn.DAYS(clean_data[[#This Row],[Ship Date]],clean_data[[#This Row],[Order Date]])</f>
        <v>45</v>
      </c>
      <c r="L1696" s="9">
        <v>42672</v>
      </c>
      <c r="M1696" s="4">
        <v>9703</v>
      </c>
      <c r="N1696" s="13">
        <v>154.06</v>
      </c>
      <c r="O1696" s="13">
        <v>90.93</v>
      </c>
      <c r="P1696" s="13">
        <v>1494844.18</v>
      </c>
      <c r="Q1696" s="13">
        <v>882293.79</v>
      </c>
      <c r="R1696" s="13">
        <v>612550.39</v>
      </c>
      <c r="S1696" s="54"/>
      <c r="T1696" s="54"/>
      <c r="Z1696" s="1"/>
      <c r="AA1696" s="1"/>
      <c r="XFB1696"/>
      <c r="XFC1696"/>
    </row>
    <row r="1697" spans="2:27 16382:16383" ht="21" customHeight="1">
      <c r="B1697" s="10" t="s">
        <v>31</v>
      </c>
      <c r="C1697" s="10" t="s">
        <v>149</v>
      </c>
      <c r="D1697" s="10" t="s">
        <v>33</v>
      </c>
      <c r="E1697" s="10" t="s">
        <v>21</v>
      </c>
      <c r="F1697" s="10" t="s">
        <v>229</v>
      </c>
      <c r="G1697" s="11">
        <v>41182</v>
      </c>
      <c r="H1697" s="12" t="s">
        <v>231</v>
      </c>
      <c r="I1697" s="10">
        <v>2012</v>
      </c>
      <c r="J1697" s="10">
        <v>947433745</v>
      </c>
      <c r="K1697" s="10">
        <f>_xlfn.DAYS(clean_data[[#This Row],[Ship Date]],clean_data[[#This Row],[Order Date]])</f>
        <v>23</v>
      </c>
      <c r="L1697" s="11">
        <v>41205</v>
      </c>
      <c r="M1697" s="14">
        <v>5554</v>
      </c>
      <c r="N1697" s="15">
        <v>81.73</v>
      </c>
      <c r="O1697" s="15">
        <v>56.67</v>
      </c>
      <c r="P1697" s="15">
        <v>453928.42</v>
      </c>
      <c r="Q1697" s="15">
        <v>314745.18</v>
      </c>
      <c r="R1697" s="15">
        <v>139183.24</v>
      </c>
      <c r="S1697" s="54"/>
      <c r="T1697" s="54"/>
      <c r="Z1697" s="1"/>
      <c r="AA1697" s="1"/>
      <c r="XFB1697"/>
      <c r="XFC1697"/>
    </row>
    <row r="1698" spans="2:27 16382:16383" ht="21" customHeight="1">
      <c r="B1698" s="1" t="s">
        <v>34</v>
      </c>
      <c r="C1698" s="1" t="s">
        <v>60</v>
      </c>
      <c r="D1698" s="1" t="s">
        <v>16</v>
      </c>
      <c r="E1698" s="1" t="s">
        <v>21</v>
      </c>
      <c r="F1698" s="1" t="s">
        <v>229</v>
      </c>
      <c r="G1698" s="9">
        <v>42351</v>
      </c>
      <c r="H1698" s="2" t="s">
        <v>228</v>
      </c>
      <c r="I1698" s="1">
        <v>2015</v>
      </c>
      <c r="J1698" s="1">
        <v>828610169</v>
      </c>
      <c r="K1698" s="1">
        <f>_xlfn.DAYS(clean_data[[#This Row],[Ship Date]],clean_data[[#This Row],[Order Date]])</f>
        <v>48</v>
      </c>
      <c r="L1698" s="9">
        <v>42399</v>
      </c>
      <c r="M1698" s="4">
        <v>3018</v>
      </c>
      <c r="N1698" s="13">
        <v>255.28</v>
      </c>
      <c r="O1698" s="13">
        <v>159.41999999999999</v>
      </c>
      <c r="P1698" s="13">
        <v>770435.04</v>
      </c>
      <c r="Q1698" s="13">
        <v>481129.56</v>
      </c>
      <c r="R1698" s="13">
        <v>289305.48</v>
      </c>
      <c r="S1698" s="54"/>
      <c r="T1698" s="54"/>
      <c r="Z1698" s="1"/>
      <c r="AA1698" s="1"/>
      <c r="XFB1698"/>
      <c r="XFC1698"/>
    </row>
    <row r="1699" spans="2:27 16382:16383" ht="21" customHeight="1">
      <c r="B1699" s="10" t="s">
        <v>14</v>
      </c>
      <c r="C1699" s="10" t="s">
        <v>108</v>
      </c>
      <c r="D1699" s="10" t="s">
        <v>20</v>
      </c>
      <c r="E1699" s="10" t="s">
        <v>21</v>
      </c>
      <c r="F1699" s="10" t="s">
        <v>229</v>
      </c>
      <c r="G1699" s="11">
        <v>42736</v>
      </c>
      <c r="H1699" s="12" t="s">
        <v>240</v>
      </c>
      <c r="I1699" s="10">
        <v>2017</v>
      </c>
      <c r="J1699" s="10">
        <v>813456332</v>
      </c>
      <c r="K1699" s="10">
        <f>_xlfn.DAYS(clean_data[[#This Row],[Ship Date]],clean_data[[#This Row],[Order Date]])</f>
        <v>15</v>
      </c>
      <c r="L1699" s="11">
        <v>42751</v>
      </c>
      <c r="M1699" s="14">
        <v>8660</v>
      </c>
      <c r="N1699" s="15">
        <v>152.58000000000001</v>
      </c>
      <c r="O1699" s="15">
        <v>97.44</v>
      </c>
      <c r="P1699" s="15">
        <v>1321342.8</v>
      </c>
      <c r="Q1699" s="15">
        <v>843830.4</v>
      </c>
      <c r="R1699" s="15">
        <v>477512.4</v>
      </c>
      <c r="S1699" s="54"/>
      <c r="T1699" s="54"/>
      <c r="Z1699" s="1"/>
      <c r="AA1699" s="1"/>
      <c r="XFB1699"/>
      <c r="XFC1699"/>
    </row>
    <row r="1700" spans="2:27 16382:16383" ht="21" customHeight="1">
      <c r="B1700" s="1" t="s">
        <v>14</v>
      </c>
      <c r="C1700" s="1" t="s">
        <v>62</v>
      </c>
      <c r="D1700" s="1" t="s">
        <v>71</v>
      </c>
      <c r="E1700" s="1" t="s">
        <v>17</v>
      </c>
      <c r="F1700" s="1" t="s">
        <v>232</v>
      </c>
      <c r="G1700" s="9">
        <v>42096</v>
      </c>
      <c r="H1700" s="2" t="s">
        <v>239</v>
      </c>
      <c r="I1700" s="1">
        <v>2015</v>
      </c>
      <c r="J1700" s="1">
        <v>687958562</v>
      </c>
      <c r="K1700" s="1">
        <f>_xlfn.DAYS(clean_data[[#This Row],[Ship Date]],clean_data[[#This Row],[Order Date]])</f>
        <v>36</v>
      </c>
      <c r="L1700" s="9">
        <v>42132</v>
      </c>
      <c r="M1700" s="4">
        <v>1081</v>
      </c>
      <c r="N1700" s="13">
        <v>154.06</v>
      </c>
      <c r="O1700" s="13">
        <v>90.93</v>
      </c>
      <c r="P1700" s="13">
        <v>166538.85999999999</v>
      </c>
      <c r="Q1700" s="13">
        <v>98295.33</v>
      </c>
      <c r="R1700" s="13">
        <v>68243.53</v>
      </c>
      <c r="S1700" s="54"/>
      <c r="T1700" s="54"/>
      <c r="Z1700" s="1"/>
      <c r="AA1700" s="1"/>
      <c r="XFB1700"/>
      <c r="XFC1700"/>
    </row>
    <row r="1701" spans="2:27 16382:16383" ht="21" customHeight="1">
      <c r="B1701" s="10" t="s">
        <v>40</v>
      </c>
      <c r="C1701" s="10" t="s">
        <v>245</v>
      </c>
      <c r="D1701" s="10" t="s">
        <v>79</v>
      </c>
      <c r="E1701" s="10" t="s">
        <v>21</v>
      </c>
      <c r="F1701" s="10" t="s">
        <v>232</v>
      </c>
      <c r="G1701" s="11">
        <v>41961</v>
      </c>
      <c r="H1701" s="12" t="s">
        <v>234</v>
      </c>
      <c r="I1701" s="10">
        <v>2014</v>
      </c>
      <c r="J1701" s="10">
        <v>308415687</v>
      </c>
      <c r="K1701" s="10">
        <f>_xlfn.DAYS(clean_data[[#This Row],[Ship Date]],clean_data[[#This Row],[Order Date]])</f>
        <v>9</v>
      </c>
      <c r="L1701" s="11">
        <v>41970</v>
      </c>
      <c r="M1701" s="14">
        <v>5910</v>
      </c>
      <c r="N1701" s="15">
        <v>668.27</v>
      </c>
      <c r="O1701" s="15">
        <v>502.54</v>
      </c>
      <c r="P1701" s="15">
        <v>3949475.7</v>
      </c>
      <c r="Q1701" s="15">
        <v>2970011.4</v>
      </c>
      <c r="R1701" s="15">
        <v>979464.3</v>
      </c>
      <c r="S1701" s="54"/>
      <c r="T1701" s="54"/>
      <c r="Z1701" s="1"/>
      <c r="AA1701" s="1"/>
      <c r="XFB1701"/>
      <c r="XFC1701"/>
    </row>
    <row r="1702" spans="2:27 16382:16383" ht="21" customHeight="1">
      <c r="B1702" s="1" t="s">
        <v>31</v>
      </c>
      <c r="C1702" s="1" t="s">
        <v>223</v>
      </c>
      <c r="D1702" s="1" t="s">
        <v>20</v>
      </c>
      <c r="E1702" s="1" t="s">
        <v>21</v>
      </c>
      <c r="F1702" s="1" t="s">
        <v>229</v>
      </c>
      <c r="G1702" s="9">
        <v>41485</v>
      </c>
      <c r="H1702" s="2" t="s">
        <v>230</v>
      </c>
      <c r="I1702" s="1">
        <v>2013</v>
      </c>
      <c r="J1702" s="1">
        <v>951439034</v>
      </c>
      <c r="K1702" s="1">
        <f>_xlfn.DAYS(clean_data[[#This Row],[Ship Date]],clean_data[[#This Row],[Order Date]])</f>
        <v>48</v>
      </c>
      <c r="L1702" s="9">
        <v>41533</v>
      </c>
      <c r="M1702" s="4">
        <v>808</v>
      </c>
      <c r="N1702" s="13">
        <v>152.58000000000001</v>
      </c>
      <c r="O1702" s="13">
        <v>97.44</v>
      </c>
      <c r="P1702" s="13">
        <v>123284.64</v>
      </c>
      <c r="Q1702" s="13">
        <v>78731.520000000004</v>
      </c>
      <c r="R1702" s="13">
        <v>44553.120000000003</v>
      </c>
      <c r="S1702" s="54"/>
      <c r="T1702" s="54"/>
      <c r="Z1702" s="1"/>
      <c r="AA1702" s="1"/>
      <c r="XFB1702"/>
      <c r="XFC1702"/>
    </row>
    <row r="1703" spans="2:27 16382:16383" ht="21" customHeight="1">
      <c r="B1703" s="10" t="s">
        <v>34</v>
      </c>
      <c r="C1703" s="10" t="s">
        <v>84</v>
      </c>
      <c r="D1703" s="10" t="s">
        <v>20</v>
      </c>
      <c r="E1703" s="10" t="s">
        <v>17</v>
      </c>
      <c r="F1703" s="10" t="s">
        <v>235</v>
      </c>
      <c r="G1703" s="11">
        <v>41592</v>
      </c>
      <c r="H1703" s="12" t="s">
        <v>234</v>
      </c>
      <c r="I1703" s="10">
        <v>2013</v>
      </c>
      <c r="J1703" s="10">
        <v>363952434</v>
      </c>
      <c r="K1703" s="10">
        <f>_xlfn.DAYS(clean_data[[#This Row],[Ship Date]],clean_data[[#This Row],[Order Date]])</f>
        <v>1</v>
      </c>
      <c r="L1703" s="11">
        <v>41593</v>
      </c>
      <c r="M1703" s="14">
        <v>468</v>
      </c>
      <c r="N1703" s="15">
        <v>152.58000000000001</v>
      </c>
      <c r="O1703" s="15">
        <v>97.44</v>
      </c>
      <c r="P1703" s="15">
        <v>71407.44</v>
      </c>
      <c r="Q1703" s="15">
        <v>45601.919999999998</v>
      </c>
      <c r="R1703" s="15">
        <v>25805.52</v>
      </c>
      <c r="S1703" s="54"/>
      <c r="T1703" s="54"/>
      <c r="Z1703" s="1"/>
      <c r="AA1703" s="1"/>
      <c r="XFB1703"/>
      <c r="XFC1703"/>
    </row>
    <row r="1704" spans="2:27 16382:16383" ht="21" customHeight="1">
      <c r="B1704" s="1" t="s">
        <v>26</v>
      </c>
      <c r="C1704" s="1" t="s">
        <v>164</v>
      </c>
      <c r="D1704" s="1" t="s">
        <v>33</v>
      </c>
      <c r="E1704" s="1" t="s">
        <v>17</v>
      </c>
      <c r="F1704" s="1" t="s">
        <v>232</v>
      </c>
      <c r="G1704" s="9">
        <v>40830</v>
      </c>
      <c r="H1704" s="2" t="s">
        <v>237</v>
      </c>
      <c r="I1704" s="1">
        <v>2011</v>
      </c>
      <c r="J1704" s="1">
        <v>413192212</v>
      </c>
      <c r="K1704" s="1">
        <f>_xlfn.DAYS(clean_data[[#This Row],[Ship Date]],clean_data[[#This Row],[Order Date]])</f>
        <v>34</v>
      </c>
      <c r="L1704" s="9">
        <v>40864</v>
      </c>
      <c r="M1704" s="4">
        <v>1612</v>
      </c>
      <c r="N1704" s="13">
        <v>81.73</v>
      </c>
      <c r="O1704" s="13">
        <v>56.67</v>
      </c>
      <c r="P1704" s="13">
        <v>131748.76</v>
      </c>
      <c r="Q1704" s="13">
        <v>91352.04</v>
      </c>
      <c r="R1704" s="13">
        <v>40396.720000000001</v>
      </c>
      <c r="S1704" s="54"/>
      <c r="T1704" s="54"/>
      <c r="Z1704" s="1"/>
      <c r="AA1704" s="1"/>
      <c r="XFB1704"/>
      <c r="XFC1704"/>
    </row>
    <row r="1705" spans="2:27 16382:16383" ht="21" customHeight="1">
      <c r="B1705" s="10" t="s">
        <v>26</v>
      </c>
      <c r="C1705" s="10" t="s">
        <v>209</v>
      </c>
      <c r="D1705" s="10" t="s">
        <v>16</v>
      </c>
      <c r="E1705" s="10" t="s">
        <v>17</v>
      </c>
      <c r="F1705" s="10" t="s">
        <v>232</v>
      </c>
      <c r="G1705" s="11">
        <v>42287</v>
      </c>
      <c r="H1705" s="12" t="s">
        <v>237</v>
      </c>
      <c r="I1705" s="10">
        <v>2015</v>
      </c>
      <c r="J1705" s="10">
        <v>336707198</v>
      </c>
      <c r="K1705" s="10">
        <f>_xlfn.DAYS(clean_data[[#This Row],[Ship Date]],clean_data[[#This Row],[Order Date]])</f>
        <v>48</v>
      </c>
      <c r="L1705" s="11">
        <v>42335</v>
      </c>
      <c r="M1705" s="14">
        <v>7997</v>
      </c>
      <c r="N1705" s="15">
        <v>255.28</v>
      </c>
      <c r="O1705" s="15">
        <v>159.41999999999999</v>
      </c>
      <c r="P1705" s="15">
        <v>2041474.16</v>
      </c>
      <c r="Q1705" s="15">
        <v>1274881.74</v>
      </c>
      <c r="R1705" s="15">
        <v>766592.42</v>
      </c>
      <c r="S1705" s="54"/>
      <c r="T1705" s="54"/>
      <c r="Z1705" s="1"/>
      <c r="AA1705" s="1"/>
      <c r="XFB1705"/>
      <c r="XFC1705"/>
    </row>
    <row r="1706" spans="2:27 16382:16383" ht="21" customHeight="1">
      <c r="B1706" s="1" t="s">
        <v>31</v>
      </c>
      <c r="C1706" s="1" t="s">
        <v>89</v>
      </c>
      <c r="D1706" s="1" t="s">
        <v>33</v>
      </c>
      <c r="E1706" s="1" t="s">
        <v>17</v>
      </c>
      <c r="F1706" s="1" t="s">
        <v>232</v>
      </c>
      <c r="G1706" s="9">
        <v>41138</v>
      </c>
      <c r="H1706" s="2" t="s">
        <v>238</v>
      </c>
      <c r="I1706" s="1">
        <v>2012</v>
      </c>
      <c r="J1706" s="1">
        <v>792358720</v>
      </c>
      <c r="K1706" s="1">
        <f>_xlfn.DAYS(clean_data[[#This Row],[Ship Date]],clean_data[[#This Row],[Order Date]])</f>
        <v>7</v>
      </c>
      <c r="L1706" s="9">
        <v>41145</v>
      </c>
      <c r="M1706" s="4">
        <v>5408</v>
      </c>
      <c r="N1706" s="13">
        <v>81.73</v>
      </c>
      <c r="O1706" s="13">
        <v>56.67</v>
      </c>
      <c r="P1706" s="13">
        <v>441995.84</v>
      </c>
      <c r="Q1706" s="13">
        <v>306471.36</v>
      </c>
      <c r="R1706" s="13">
        <v>135524.48000000001</v>
      </c>
      <c r="S1706" s="54"/>
      <c r="T1706" s="54"/>
      <c r="Z1706" s="1"/>
      <c r="AA1706" s="1"/>
      <c r="XFB1706"/>
      <c r="XFC1706"/>
    </row>
    <row r="1707" spans="2:27 16382:16383" ht="21" customHeight="1">
      <c r="B1707" s="10" t="s">
        <v>23</v>
      </c>
      <c r="C1707" s="10" t="s">
        <v>83</v>
      </c>
      <c r="D1707" s="10" t="s">
        <v>59</v>
      </c>
      <c r="E1707" s="10" t="s">
        <v>21</v>
      </c>
      <c r="F1707" s="10" t="s">
        <v>232</v>
      </c>
      <c r="G1707" s="11">
        <v>42631</v>
      </c>
      <c r="H1707" s="12" t="s">
        <v>231</v>
      </c>
      <c r="I1707" s="10">
        <v>2016</v>
      </c>
      <c r="J1707" s="10">
        <v>708320605</v>
      </c>
      <c r="K1707" s="10">
        <f>_xlfn.DAYS(clean_data[[#This Row],[Ship Date]],clean_data[[#This Row],[Order Date]])</f>
        <v>17</v>
      </c>
      <c r="L1707" s="11">
        <v>42648</v>
      </c>
      <c r="M1707" s="14">
        <v>6662</v>
      </c>
      <c r="N1707" s="15">
        <v>9.33</v>
      </c>
      <c r="O1707" s="15">
        <v>6.92</v>
      </c>
      <c r="P1707" s="15">
        <v>62156.46</v>
      </c>
      <c r="Q1707" s="15">
        <v>46101.04</v>
      </c>
      <c r="R1707" s="15">
        <v>16055.42</v>
      </c>
      <c r="S1707" s="54"/>
      <c r="T1707" s="54"/>
      <c r="Z1707" s="1"/>
      <c r="AA1707" s="1"/>
      <c r="XFB1707"/>
      <c r="XFC1707"/>
    </row>
    <row r="1708" spans="2:27 16382:16383" ht="21" customHeight="1">
      <c r="B1708" s="1" t="s">
        <v>23</v>
      </c>
      <c r="C1708" s="1" t="s">
        <v>155</v>
      </c>
      <c r="D1708" s="1" t="s">
        <v>43</v>
      </c>
      <c r="E1708" s="1" t="s">
        <v>21</v>
      </c>
      <c r="F1708" s="1" t="s">
        <v>227</v>
      </c>
      <c r="G1708" s="9">
        <v>41338</v>
      </c>
      <c r="H1708" s="2" t="s">
        <v>236</v>
      </c>
      <c r="I1708" s="1">
        <v>2013</v>
      </c>
      <c r="J1708" s="1">
        <v>433079183</v>
      </c>
      <c r="K1708" s="1">
        <f>_xlfn.DAYS(clean_data[[#This Row],[Ship Date]],clean_data[[#This Row],[Order Date]])</f>
        <v>45</v>
      </c>
      <c r="L1708" s="9">
        <v>41383</v>
      </c>
      <c r="M1708" s="4">
        <v>6609</v>
      </c>
      <c r="N1708" s="13">
        <v>651.21</v>
      </c>
      <c r="O1708" s="13">
        <v>524.96</v>
      </c>
      <c r="P1708" s="13">
        <v>4303846.8899999997</v>
      </c>
      <c r="Q1708" s="13">
        <v>3469460.64</v>
      </c>
      <c r="R1708" s="13">
        <v>834386.25</v>
      </c>
      <c r="S1708" s="54"/>
      <c r="T1708" s="54"/>
      <c r="Z1708" s="1"/>
      <c r="AA1708" s="1"/>
      <c r="XFB1708"/>
      <c r="XFC1708"/>
    </row>
    <row r="1709" spans="2:27 16382:16383" ht="21" customHeight="1">
      <c r="B1709" s="10" t="s">
        <v>26</v>
      </c>
      <c r="C1709" s="10" t="s">
        <v>27</v>
      </c>
      <c r="D1709" s="10" t="s">
        <v>36</v>
      </c>
      <c r="E1709" s="10" t="s">
        <v>21</v>
      </c>
      <c r="F1709" s="10" t="s">
        <v>229</v>
      </c>
      <c r="G1709" s="11">
        <v>41900</v>
      </c>
      <c r="H1709" s="12" t="s">
        <v>231</v>
      </c>
      <c r="I1709" s="10">
        <v>2014</v>
      </c>
      <c r="J1709" s="10">
        <v>385433280</v>
      </c>
      <c r="K1709" s="10">
        <f>_xlfn.DAYS(clean_data[[#This Row],[Ship Date]],clean_data[[#This Row],[Order Date]])</f>
        <v>44</v>
      </c>
      <c r="L1709" s="11">
        <v>41944</v>
      </c>
      <c r="M1709" s="14">
        <v>7128</v>
      </c>
      <c r="N1709" s="15">
        <v>109.28</v>
      </c>
      <c r="O1709" s="15">
        <v>35.840000000000003</v>
      </c>
      <c r="P1709" s="15">
        <v>778947.84</v>
      </c>
      <c r="Q1709" s="15">
        <v>255467.51999999999</v>
      </c>
      <c r="R1709" s="15">
        <v>523480.32000000001</v>
      </c>
      <c r="S1709" s="54"/>
      <c r="T1709" s="54"/>
      <c r="Z1709" s="1"/>
      <c r="AA1709" s="1"/>
      <c r="XFB1709"/>
      <c r="XFC1709"/>
    </row>
    <row r="1710" spans="2:27 16382:16383" ht="21" customHeight="1">
      <c r="B1710" s="1" t="s">
        <v>23</v>
      </c>
      <c r="C1710" s="1" t="s">
        <v>218</v>
      </c>
      <c r="D1710" s="1" t="s">
        <v>33</v>
      </c>
      <c r="E1710" s="1" t="s">
        <v>21</v>
      </c>
      <c r="F1710" s="1" t="s">
        <v>232</v>
      </c>
      <c r="G1710" s="9">
        <v>41051</v>
      </c>
      <c r="H1710" s="2" t="s">
        <v>233</v>
      </c>
      <c r="I1710" s="1">
        <v>2012</v>
      </c>
      <c r="J1710" s="1">
        <v>604494225</v>
      </c>
      <c r="K1710" s="1">
        <f>_xlfn.DAYS(clean_data[[#This Row],[Ship Date]],clean_data[[#This Row],[Order Date]])</f>
        <v>34</v>
      </c>
      <c r="L1710" s="9">
        <v>41085</v>
      </c>
      <c r="M1710" s="4">
        <v>2129</v>
      </c>
      <c r="N1710" s="13">
        <v>81.73</v>
      </c>
      <c r="O1710" s="13">
        <v>56.67</v>
      </c>
      <c r="P1710" s="13">
        <v>174003.17</v>
      </c>
      <c r="Q1710" s="13">
        <v>120650.43</v>
      </c>
      <c r="R1710" s="13">
        <v>53352.74</v>
      </c>
      <c r="S1710" s="54"/>
      <c r="T1710" s="54"/>
      <c r="Z1710" s="1"/>
      <c r="AA1710" s="1"/>
      <c r="XFB1710"/>
      <c r="XFC1710"/>
    </row>
    <row r="1711" spans="2:27 16382:16383" ht="21" customHeight="1">
      <c r="B1711" s="10" t="s">
        <v>14</v>
      </c>
      <c r="C1711" s="10" t="s">
        <v>246</v>
      </c>
      <c r="D1711" s="10" t="s">
        <v>59</v>
      </c>
      <c r="E1711" s="10" t="s">
        <v>17</v>
      </c>
      <c r="F1711" s="10" t="s">
        <v>227</v>
      </c>
      <c r="G1711" s="11">
        <v>42828</v>
      </c>
      <c r="H1711" s="12" t="s">
        <v>239</v>
      </c>
      <c r="I1711" s="10">
        <v>2017</v>
      </c>
      <c r="J1711" s="10">
        <v>299685847</v>
      </c>
      <c r="K1711" s="10">
        <f>_xlfn.DAYS(clean_data[[#This Row],[Ship Date]],clean_data[[#This Row],[Order Date]])</f>
        <v>21</v>
      </c>
      <c r="L1711" s="11">
        <v>42849</v>
      </c>
      <c r="M1711" s="14">
        <v>2557</v>
      </c>
      <c r="N1711" s="15">
        <v>9.33</v>
      </c>
      <c r="O1711" s="15">
        <v>6.92</v>
      </c>
      <c r="P1711" s="15">
        <v>23856.81</v>
      </c>
      <c r="Q1711" s="15">
        <v>17694.439999999999</v>
      </c>
      <c r="R1711" s="15">
        <v>6162.37</v>
      </c>
      <c r="S1711" s="54"/>
      <c r="T1711" s="54"/>
      <c r="Z1711" s="1"/>
      <c r="AA1711" s="1"/>
      <c r="XFB1711"/>
      <c r="XFC1711"/>
    </row>
    <row r="1712" spans="2:27 16382:16383" ht="21" customHeight="1">
      <c r="B1712" s="1" t="s">
        <v>26</v>
      </c>
      <c r="C1712" s="1" t="s">
        <v>183</v>
      </c>
      <c r="D1712" s="1" t="s">
        <v>28</v>
      </c>
      <c r="E1712" s="1" t="s">
        <v>17</v>
      </c>
      <c r="F1712" s="1" t="s">
        <v>232</v>
      </c>
      <c r="G1712" s="9">
        <v>40592</v>
      </c>
      <c r="H1712" s="2" t="s">
        <v>242</v>
      </c>
      <c r="I1712" s="1">
        <v>2011</v>
      </c>
      <c r="J1712" s="1">
        <v>100744473</v>
      </c>
      <c r="K1712" s="1">
        <f>_xlfn.DAYS(clean_data[[#This Row],[Ship Date]],clean_data[[#This Row],[Order Date]])</f>
        <v>26</v>
      </c>
      <c r="L1712" s="9">
        <v>40618</v>
      </c>
      <c r="M1712" s="4">
        <v>1383</v>
      </c>
      <c r="N1712" s="13">
        <v>205.7</v>
      </c>
      <c r="O1712" s="13">
        <v>117.11</v>
      </c>
      <c r="P1712" s="13">
        <v>284483.09999999998</v>
      </c>
      <c r="Q1712" s="13">
        <v>161963.13</v>
      </c>
      <c r="R1712" s="13">
        <v>122519.97</v>
      </c>
      <c r="S1712" s="54"/>
      <c r="T1712" s="54"/>
      <c r="Z1712" s="1"/>
      <c r="AA1712" s="1"/>
      <c r="XFB1712"/>
      <c r="XFC1712"/>
    </row>
    <row r="1713" spans="2:27 16382:16383" ht="21" customHeight="1">
      <c r="B1713" s="10" t="s">
        <v>23</v>
      </c>
      <c r="C1713" s="10" t="s">
        <v>178</v>
      </c>
      <c r="D1713" s="10" t="s">
        <v>59</v>
      </c>
      <c r="E1713" s="10" t="s">
        <v>17</v>
      </c>
      <c r="F1713" s="10" t="s">
        <v>227</v>
      </c>
      <c r="G1713" s="11">
        <v>40542</v>
      </c>
      <c r="H1713" s="12" t="s">
        <v>228</v>
      </c>
      <c r="I1713" s="10">
        <v>2010</v>
      </c>
      <c r="J1713" s="10">
        <v>707718932</v>
      </c>
      <c r="K1713" s="10">
        <f>_xlfn.DAYS(clean_data[[#This Row],[Ship Date]],clean_data[[#This Row],[Order Date]])</f>
        <v>7</v>
      </c>
      <c r="L1713" s="11">
        <v>40549</v>
      </c>
      <c r="M1713" s="14">
        <v>8614</v>
      </c>
      <c r="N1713" s="15">
        <v>9.33</v>
      </c>
      <c r="O1713" s="15">
        <v>6.92</v>
      </c>
      <c r="P1713" s="15">
        <v>80368.62</v>
      </c>
      <c r="Q1713" s="15">
        <v>59608.88</v>
      </c>
      <c r="R1713" s="15">
        <v>20759.740000000002</v>
      </c>
      <c r="S1713" s="54"/>
      <c r="T1713" s="54"/>
      <c r="Z1713" s="1"/>
      <c r="AA1713" s="1"/>
      <c r="XFB1713"/>
      <c r="XFC1713"/>
    </row>
    <row r="1714" spans="2:27 16382:16383" ht="21" customHeight="1">
      <c r="B1714" s="1" t="s">
        <v>26</v>
      </c>
      <c r="C1714" s="1" t="s">
        <v>180</v>
      </c>
      <c r="D1714" s="1" t="s">
        <v>25</v>
      </c>
      <c r="E1714" s="1" t="s">
        <v>21</v>
      </c>
      <c r="F1714" s="1" t="s">
        <v>232</v>
      </c>
      <c r="G1714" s="9">
        <v>40965</v>
      </c>
      <c r="H1714" s="2" t="s">
        <v>242</v>
      </c>
      <c r="I1714" s="1">
        <v>2012</v>
      </c>
      <c r="J1714" s="1">
        <v>640970551</v>
      </c>
      <c r="K1714" s="1">
        <f>_xlfn.DAYS(clean_data[[#This Row],[Ship Date]],clean_data[[#This Row],[Order Date]])</f>
        <v>36</v>
      </c>
      <c r="L1714" s="9">
        <v>41001</v>
      </c>
      <c r="M1714" s="4">
        <v>6285</v>
      </c>
      <c r="N1714" s="13">
        <v>47.45</v>
      </c>
      <c r="O1714" s="13">
        <v>31.79</v>
      </c>
      <c r="P1714" s="13">
        <v>298223.25</v>
      </c>
      <c r="Q1714" s="13">
        <v>199800.15</v>
      </c>
      <c r="R1714" s="13">
        <v>98423.1</v>
      </c>
      <c r="S1714" s="54"/>
      <c r="T1714" s="54"/>
      <c r="Z1714" s="1"/>
      <c r="AA1714" s="1"/>
      <c r="XFB1714"/>
      <c r="XFC1714"/>
    </row>
    <row r="1715" spans="2:27 16382:16383" ht="21" customHeight="1">
      <c r="B1715" s="10" t="s">
        <v>40</v>
      </c>
      <c r="C1715" s="10" t="s">
        <v>78</v>
      </c>
      <c r="D1715" s="10" t="s">
        <v>28</v>
      </c>
      <c r="E1715" s="10" t="s">
        <v>17</v>
      </c>
      <c r="F1715" s="10" t="s">
        <v>235</v>
      </c>
      <c r="G1715" s="11">
        <v>41924</v>
      </c>
      <c r="H1715" s="12" t="s">
        <v>237</v>
      </c>
      <c r="I1715" s="10">
        <v>2014</v>
      </c>
      <c r="J1715" s="10">
        <v>291173160</v>
      </c>
      <c r="K1715" s="10">
        <f>_xlfn.DAYS(clean_data[[#This Row],[Ship Date]],clean_data[[#This Row],[Order Date]])</f>
        <v>21</v>
      </c>
      <c r="L1715" s="11">
        <v>41945</v>
      </c>
      <c r="M1715" s="14">
        <v>3463</v>
      </c>
      <c r="N1715" s="15">
        <v>205.7</v>
      </c>
      <c r="O1715" s="15">
        <v>117.11</v>
      </c>
      <c r="P1715" s="15">
        <v>712339.1</v>
      </c>
      <c r="Q1715" s="15">
        <v>405551.93</v>
      </c>
      <c r="R1715" s="15">
        <v>306787.17</v>
      </c>
      <c r="S1715" s="54"/>
      <c r="T1715" s="54"/>
      <c r="Z1715" s="1"/>
      <c r="AA1715" s="1"/>
      <c r="XFB1715"/>
      <c r="XFC1715"/>
    </row>
    <row r="1716" spans="2:27 16382:16383" ht="21" customHeight="1">
      <c r="B1716" s="1" t="s">
        <v>14</v>
      </c>
      <c r="C1716" s="1" t="s">
        <v>88</v>
      </c>
      <c r="D1716" s="1" t="s">
        <v>79</v>
      </c>
      <c r="E1716" s="1" t="s">
        <v>21</v>
      </c>
      <c r="F1716" s="1" t="s">
        <v>227</v>
      </c>
      <c r="G1716" s="9">
        <v>41101</v>
      </c>
      <c r="H1716" s="2" t="s">
        <v>230</v>
      </c>
      <c r="I1716" s="1">
        <v>2012</v>
      </c>
      <c r="J1716" s="1">
        <v>569313085</v>
      </c>
      <c r="K1716" s="1">
        <f>_xlfn.DAYS(clean_data[[#This Row],[Ship Date]],clean_data[[#This Row],[Order Date]])</f>
        <v>38</v>
      </c>
      <c r="L1716" s="9">
        <v>41139</v>
      </c>
      <c r="M1716" s="4">
        <v>1248</v>
      </c>
      <c r="N1716" s="13">
        <v>668.27</v>
      </c>
      <c r="O1716" s="13">
        <v>502.54</v>
      </c>
      <c r="P1716" s="13">
        <v>834000.96</v>
      </c>
      <c r="Q1716" s="13">
        <v>627169.92000000004</v>
      </c>
      <c r="R1716" s="13">
        <v>206831.04</v>
      </c>
      <c r="S1716" s="54"/>
      <c r="T1716" s="54"/>
      <c r="Z1716" s="1"/>
      <c r="AA1716" s="1"/>
      <c r="XFB1716"/>
      <c r="XFC1716"/>
    </row>
    <row r="1717" spans="2:27 16382:16383" ht="21" customHeight="1">
      <c r="B1717" s="10" t="s">
        <v>23</v>
      </c>
      <c r="C1717" s="10" t="s">
        <v>175</v>
      </c>
      <c r="D1717" s="10" t="s">
        <v>79</v>
      </c>
      <c r="E1717" s="10" t="s">
        <v>21</v>
      </c>
      <c r="F1717" s="10" t="s">
        <v>229</v>
      </c>
      <c r="G1717" s="11">
        <v>40718</v>
      </c>
      <c r="H1717" s="12" t="s">
        <v>241</v>
      </c>
      <c r="I1717" s="10">
        <v>2011</v>
      </c>
      <c r="J1717" s="10">
        <v>656689155</v>
      </c>
      <c r="K1717" s="10">
        <f>_xlfn.DAYS(clean_data[[#This Row],[Ship Date]],clean_data[[#This Row],[Order Date]])</f>
        <v>46</v>
      </c>
      <c r="L1717" s="11">
        <v>40764</v>
      </c>
      <c r="M1717" s="14">
        <v>7769</v>
      </c>
      <c r="N1717" s="15">
        <v>668.27</v>
      </c>
      <c r="O1717" s="15">
        <v>502.54</v>
      </c>
      <c r="P1717" s="15">
        <v>5191789.63</v>
      </c>
      <c r="Q1717" s="15">
        <v>3904233.26</v>
      </c>
      <c r="R1717" s="15">
        <v>1287556.3700000001</v>
      </c>
      <c r="S1717" s="54"/>
      <c r="T1717" s="54"/>
      <c r="Z1717" s="1"/>
      <c r="AA1717" s="1"/>
      <c r="XFB1717"/>
      <c r="XFC1717"/>
    </row>
    <row r="1718" spans="2:27 16382:16383" ht="21" customHeight="1">
      <c r="B1718" s="1" t="s">
        <v>14</v>
      </c>
      <c r="C1718" s="1" t="s">
        <v>19</v>
      </c>
      <c r="D1718" s="1" t="s">
        <v>20</v>
      </c>
      <c r="E1718" s="1" t="s">
        <v>17</v>
      </c>
      <c r="F1718" s="1" t="s">
        <v>229</v>
      </c>
      <c r="G1718" s="9">
        <v>40621</v>
      </c>
      <c r="H1718" s="2" t="s">
        <v>236</v>
      </c>
      <c r="I1718" s="1">
        <v>2011</v>
      </c>
      <c r="J1718" s="1">
        <v>254912698</v>
      </c>
      <c r="K1718" s="1">
        <f>_xlfn.DAYS(clean_data[[#This Row],[Ship Date]],clean_data[[#This Row],[Order Date]])</f>
        <v>20</v>
      </c>
      <c r="L1718" s="9">
        <v>40641</v>
      </c>
      <c r="M1718" s="4">
        <v>3187</v>
      </c>
      <c r="N1718" s="13">
        <v>152.58000000000001</v>
      </c>
      <c r="O1718" s="13">
        <v>97.44</v>
      </c>
      <c r="P1718" s="13">
        <v>486272.46</v>
      </c>
      <c r="Q1718" s="13">
        <v>310541.28000000003</v>
      </c>
      <c r="R1718" s="13">
        <v>175731.18</v>
      </c>
      <c r="S1718" s="54"/>
      <c r="T1718" s="54"/>
      <c r="Z1718" s="1"/>
      <c r="AA1718" s="1"/>
      <c r="XFB1718"/>
      <c r="XFC1718"/>
    </row>
    <row r="1719" spans="2:27 16382:16383" ht="21" customHeight="1">
      <c r="B1719" s="10" t="s">
        <v>23</v>
      </c>
      <c r="C1719" s="10" t="s">
        <v>178</v>
      </c>
      <c r="D1719" s="10" t="s">
        <v>25</v>
      </c>
      <c r="E1719" s="10" t="s">
        <v>21</v>
      </c>
      <c r="F1719" s="10" t="s">
        <v>227</v>
      </c>
      <c r="G1719" s="11">
        <v>42425</v>
      </c>
      <c r="H1719" s="12" t="s">
        <v>242</v>
      </c>
      <c r="I1719" s="10">
        <v>2016</v>
      </c>
      <c r="J1719" s="10">
        <v>935907542</v>
      </c>
      <c r="K1719" s="10">
        <f>_xlfn.DAYS(clean_data[[#This Row],[Ship Date]],clean_data[[#This Row],[Order Date]])</f>
        <v>25</v>
      </c>
      <c r="L1719" s="11">
        <v>42450</v>
      </c>
      <c r="M1719" s="14">
        <v>4695</v>
      </c>
      <c r="N1719" s="15">
        <v>47.45</v>
      </c>
      <c r="O1719" s="15">
        <v>31.79</v>
      </c>
      <c r="P1719" s="15">
        <v>222777.75</v>
      </c>
      <c r="Q1719" s="15">
        <v>149254.04999999999</v>
      </c>
      <c r="R1719" s="15">
        <v>73523.7</v>
      </c>
      <c r="S1719" s="54"/>
      <c r="T1719" s="54"/>
      <c r="Z1719" s="1"/>
      <c r="AA1719" s="1"/>
      <c r="XFB1719"/>
      <c r="XFC1719"/>
    </row>
    <row r="1720" spans="2:27 16382:16383" ht="21" customHeight="1">
      <c r="B1720" s="1" t="s">
        <v>31</v>
      </c>
      <c r="C1720" s="1" t="s">
        <v>49</v>
      </c>
      <c r="D1720" s="1" t="s">
        <v>50</v>
      </c>
      <c r="E1720" s="1" t="s">
        <v>21</v>
      </c>
      <c r="F1720" s="1" t="s">
        <v>229</v>
      </c>
      <c r="G1720" s="9">
        <v>42604</v>
      </c>
      <c r="H1720" s="2" t="s">
        <v>238</v>
      </c>
      <c r="I1720" s="1">
        <v>2016</v>
      </c>
      <c r="J1720" s="1">
        <v>291910016</v>
      </c>
      <c r="K1720" s="1">
        <f>_xlfn.DAYS(clean_data[[#This Row],[Ship Date]],clean_data[[#This Row],[Order Date]])</f>
        <v>36</v>
      </c>
      <c r="L1720" s="9">
        <v>42640</v>
      </c>
      <c r="M1720" s="4">
        <v>1515</v>
      </c>
      <c r="N1720" s="13">
        <v>421.89</v>
      </c>
      <c r="O1720" s="13">
        <v>364.69</v>
      </c>
      <c r="P1720" s="13">
        <v>639163.35</v>
      </c>
      <c r="Q1720" s="13">
        <v>552505.35</v>
      </c>
      <c r="R1720" s="13">
        <v>86658</v>
      </c>
      <c r="S1720" s="54"/>
      <c r="T1720" s="54"/>
      <c r="Z1720" s="1"/>
      <c r="AA1720" s="1"/>
      <c r="XFB1720"/>
      <c r="XFC1720"/>
    </row>
    <row r="1721" spans="2:27 16382:16383" ht="21" customHeight="1">
      <c r="B1721" s="10" t="s">
        <v>40</v>
      </c>
      <c r="C1721" s="10" t="s">
        <v>170</v>
      </c>
      <c r="D1721" s="10" t="s">
        <v>59</v>
      </c>
      <c r="E1721" s="10" t="s">
        <v>17</v>
      </c>
      <c r="F1721" s="10" t="s">
        <v>229</v>
      </c>
      <c r="G1721" s="11">
        <v>42170</v>
      </c>
      <c r="H1721" s="12" t="s">
        <v>241</v>
      </c>
      <c r="I1721" s="10">
        <v>2015</v>
      </c>
      <c r="J1721" s="10">
        <v>485468947</v>
      </c>
      <c r="K1721" s="10">
        <f>_xlfn.DAYS(clean_data[[#This Row],[Ship Date]],clean_data[[#This Row],[Order Date]])</f>
        <v>16</v>
      </c>
      <c r="L1721" s="11">
        <v>42186</v>
      </c>
      <c r="M1721" s="14">
        <v>9905</v>
      </c>
      <c r="N1721" s="15">
        <v>9.33</v>
      </c>
      <c r="O1721" s="15">
        <v>6.92</v>
      </c>
      <c r="P1721" s="15">
        <v>92413.65</v>
      </c>
      <c r="Q1721" s="15">
        <v>68542.600000000006</v>
      </c>
      <c r="R1721" s="15">
        <v>23871.05</v>
      </c>
      <c r="S1721" s="54"/>
      <c r="T1721" s="54"/>
      <c r="Z1721" s="1"/>
      <c r="AA1721" s="1"/>
      <c r="XFB1721"/>
      <c r="XFC1721"/>
    </row>
    <row r="1722" spans="2:27 16382:16383" ht="21" customHeight="1">
      <c r="B1722" s="1" t="s">
        <v>14</v>
      </c>
      <c r="C1722" s="1" t="s">
        <v>108</v>
      </c>
      <c r="D1722" s="1" t="s">
        <v>33</v>
      </c>
      <c r="E1722" s="1" t="s">
        <v>21</v>
      </c>
      <c r="F1722" s="1" t="s">
        <v>235</v>
      </c>
      <c r="G1722" s="9">
        <v>42524</v>
      </c>
      <c r="H1722" s="2" t="s">
        <v>241</v>
      </c>
      <c r="I1722" s="1">
        <v>2016</v>
      </c>
      <c r="J1722" s="1">
        <v>599445664</v>
      </c>
      <c r="K1722" s="1">
        <f>_xlfn.DAYS(clean_data[[#This Row],[Ship Date]],clean_data[[#This Row],[Order Date]])</f>
        <v>46</v>
      </c>
      <c r="L1722" s="9">
        <v>42570</v>
      </c>
      <c r="M1722" s="4">
        <v>8148</v>
      </c>
      <c r="N1722" s="13">
        <v>81.73</v>
      </c>
      <c r="O1722" s="13">
        <v>56.67</v>
      </c>
      <c r="P1722" s="13">
        <v>665936.04</v>
      </c>
      <c r="Q1722" s="13">
        <v>461747.16</v>
      </c>
      <c r="R1722" s="13">
        <v>204188.88</v>
      </c>
      <c r="S1722" s="54"/>
      <c r="T1722" s="54"/>
      <c r="Z1722" s="1"/>
      <c r="AA1722" s="1"/>
      <c r="XFB1722"/>
      <c r="XFC1722"/>
    </row>
    <row r="1723" spans="2:27 16382:16383" ht="21" customHeight="1">
      <c r="B1723" s="10" t="s">
        <v>40</v>
      </c>
      <c r="C1723" s="10" t="s">
        <v>113</v>
      </c>
      <c r="D1723" s="10" t="s">
        <v>16</v>
      </c>
      <c r="E1723" s="10" t="s">
        <v>21</v>
      </c>
      <c r="F1723" s="10" t="s">
        <v>229</v>
      </c>
      <c r="G1723" s="11">
        <v>41306</v>
      </c>
      <c r="H1723" s="12" t="s">
        <v>242</v>
      </c>
      <c r="I1723" s="10">
        <v>2013</v>
      </c>
      <c r="J1723" s="10">
        <v>687013995</v>
      </c>
      <c r="K1723" s="10">
        <f>_xlfn.DAYS(clean_data[[#This Row],[Ship Date]],clean_data[[#This Row],[Order Date]])</f>
        <v>40</v>
      </c>
      <c r="L1723" s="11">
        <v>41346</v>
      </c>
      <c r="M1723" s="14">
        <v>1563</v>
      </c>
      <c r="N1723" s="15">
        <v>255.28</v>
      </c>
      <c r="O1723" s="15">
        <v>159.41999999999999</v>
      </c>
      <c r="P1723" s="15">
        <v>399002.64</v>
      </c>
      <c r="Q1723" s="15">
        <v>249173.46</v>
      </c>
      <c r="R1723" s="15">
        <v>149829.18</v>
      </c>
      <c r="S1723" s="54"/>
      <c r="T1723" s="54"/>
      <c r="Z1723" s="1"/>
      <c r="AA1723" s="1"/>
      <c r="XFB1723"/>
      <c r="XFC1723"/>
    </row>
    <row r="1724" spans="2:27 16382:16383" ht="21" customHeight="1">
      <c r="B1724" s="1" t="s">
        <v>23</v>
      </c>
      <c r="C1724" s="1" t="s">
        <v>208</v>
      </c>
      <c r="D1724" s="1" t="s">
        <v>79</v>
      </c>
      <c r="E1724" s="1" t="s">
        <v>21</v>
      </c>
      <c r="F1724" s="1" t="s">
        <v>229</v>
      </c>
      <c r="G1724" s="9">
        <v>42077</v>
      </c>
      <c r="H1724" s="2" t="s">
        <v>236</v>
      </c>
      <c r="I1724" s="1">
        <v>2015</v>
      </c>
      <c r="J1724" s="1">
        <v>421660268</v>
      </c>
      <c r="K1724" s="1">
        <f>_xlfn.DAYS(clean_data[[#This Row],[Ship Date]],clean_data[[#This Row],[Order Date]])</f>
        <v>28</v>
      </c>
      <c r="L1724" s="9">
        <v>42105</v>
      </c>
      <c r="M1724" s="4">
        <v>7498</v>
      </c>
      <c r="N1724" s="13">
        <v>668.27</v>
      </c>
      <c r="O1724" s="13">
        <v>502.54</v>
      </c>
      <c r="P1724" s="13">
        <v>5010688.46</v>
      </c>
      <c r="Q1724" s="13">
        <v>3768044.92</v>
      </c>
      <c r="R1724" s="13">
        <v>1242643.54</v>
      </c>
      <c r="S1724" s="54"/>
      <c r="T1724" s="54"/>
      <c r="Z1724" s="1"/>
      <c r="AA1724" s="1"/>
      <c r="XFB1724"/>
      <c r="XFC1724"/>
    </row>
    <row r="1725" spans="2:27 16382:16383" ht="21" customHeight="1">
      <c r="B1725" s="10" t="s">
        <v>23</v>
      </c>
      <c r="C1725" s="10" t="s">
        <v>83</v>
      </c>
      <c r="D1725" s="10" t="s">
        <v>45</v>
      </c>
      <c r="E1725" s="10" t="s">
        <v>21</v>
      </c>
      <c r="F1725" s="10" t="s">
        <v>229</v>
      </c>
      <c r="G1725" s="11">
        <v>41873</v>
      </c>
      <c r="H1725" s="12" t="s">
        <v>238</v>
      </c>
      <c r="I1725" s="10">
        <v>2014</v>
      </c>
      <c r="J1725" s="10">
        <v>447183310</v>
      </c>
      <c r="K1725" s="10">
        <f>_xlfn.DAYS(clean_data[[#This Row],[Ship Date]],clean_data[[#This Row],[Order Date]])</f>
        <v>28</v>
      </c>
      <c r="L1725" s="11">
        <v>41901</v>
      </c>
      <c r="M1725" s="14">
        <v>334</v>
      </c>
      <c r="N1725" s="15">
        <v>437.2</v>
      </c>
      <c r="O1725" s="15">
        <v>263.33</v>
      </c>
      <c r="P1725" s="15">
        <v>146024.79999999999</v>
      </c>
      <c r="Q1725" s="15">
        <v>87952.22</v>
      </c>
      <c r="R1725" s="15">
        <v>58072.58</v>
      </c>
      <c r="S1725" s="54"/>
      <c r="T1725" s="54"/>
      <c r="Z1725" s="1"/>
      <c r="AA1725" s="1"/>
      <c r="XFB1725"/>
      <c r="XFC1725"/>
    </row>
    <row r="1726" spans="2:27 16382:16383" ht="21" customHeight="1">
      <c r="B1726" s="1" t="s">
        <v>23</v>
      </c>
      <c r="C1726" s="1" t="s">
        <v>58</v>
      </c>
      <c r="D1726" s="1" t="s">
        <v>71</v>
      </c>
      <c r="E1726" s="1" t="s">
        <v>21</v>
      </c>
      <c r="F1726" s="1" t="s">
        <v>232</v>
      </c>
      <c r="G1726" s="9">
        <v>40884</v>
      </c>
      <c r="H1726" s="2" t="s">
        <v>228</v>
      </c>
      <c r="I1726" s="1">
        <v>2011</v>
      </c>
      <c r="J1726" s="1">
        <v>127694451</v>
      </c>
      <c r="K1726" s="1">
        <f>_xlfn.DAYS(clean_data[[#This Row],[Ship Date]],clean_data[[#This Row],[Order Date]])</f>
        <v>20</v>
      </c>
      <c r="L1726" s="9">
        <v>40904</v>
      </c>
      <c r="M1726" s="4">
        <v>6481</v>
      </c>
      <c r="N1726" s="13">
        <v>154.06</v>
      </c>
      <c r="O1726" s="13">
        <v>90.93</v>
      </c>
      <c r="P1726" s="13">
        <v>998462.86</v>
      </c>
      <c r="Q1726" s="13">
        <v>589317.32999999996</v>
      </c>
      <c r="R1726" s="13">
        <v>409145.53</v>
      </c>
      <c r="S1726" s="54"/>
      <c r="T1726" s="54"/>
      <c r="Z1726" s="1"/>
      <c r="AA1726" s="1"/>
      <c r="XFB1726"/>
      <c r="XFC1726"/>
    </row>
    <row r="1727" spans="2:27 16382:16383" ht="21" customHeight="1">
      <c r="B1727" s="10" t="s">
        <v>23</v>
      </c>
      <c r="C1727" s="10" t="s">
        <v>206</v>
      </c>
      <c r="D1727" s="10" t="s">
        <v>50</v>
      </c>
      <c r="E1727" s="10" t="s">
        <v>21</v>
      </c>
      <c r="F1727" s="10" t="s">
        <v>227</v>
      </c>
      <c r="G1727" s="11">
        <v>41073</v>
      </c>
      <c r="H1727" s="12" t="s">
        <v>241</v>
      </c>
      <c r="I1727" s="10">
        <v>2012</v>
      </c>
      <c r="J1727" s="10">
        <v>697617518</v>
      </c>
      <c r="K1727" s="10">
        <f>_xlfn.DAYS(clean_data[[#This Row],[Ship Date]],clean_data[[#This Row],[Order Date]])</f>
        <v>24</v>
      </c>
      <c r="L1727" s="11">
        <v>41097</v>
      </c>
      <c r="M1727" s="14">
        <v>9381</v>
      </c>
      <c r="N1727" s="15">
        <v>421.89</v>
      </c>
      <c r="O1727" s="15">
        <v>364.69</v>
      </c>
      <c r="P1727" s="15">
        <v>3957750.09</v>
      </c>
      <c r="Q1727" s="15">
        <v>3421156.89</v>
      </c>
      <c r="R1727" s="15">
        <v>536593.19999999995</v>
      </c>
      <c r="S1727" s="54"/>
      <c r="T1727" s="54"/>
      <c r="Z1727" s="1"/>
      <c r="AA1727" s="1"/>
      <c r="XFB1727"/>
      <c r="XFC1727"/>
    </row>
    <row r="1728" spans="2:27 16382:16383" ht="21" customHeight="1">
      <c r="B1728" s="1" t="s">
        <v>23</v>
      </c>
      <c r="C1728" s="1" t="s">
        <v>118</v>
      </c>
      <c r="D1728" s="1" t="s">
        <v>33</v>
      </c>
      <c r="E1728" s="1" t="s">
        <v>21</v>
      </c>
      <c r="F1728" s="1" t="s">
        <v>232</v>
      </c>
      <c r="G1728" s="9">
        <v>42026</v>
      </c>
      <c r="H1728" s="2" t="s">
        <v>240</v>
      </c>
      <c r="I1728" s="1">
        <v>2015</v>
      </c>
      <c r="J1728" s="1">
        <v>311688840</v>
      </c>
      <c r="K1728" s="1">
        <f>_xlfn.DAYS(clean_data[[#This Row],[Ship Date]],clean_data[[#This Row],[Order Date]])</f>
        <v>23</v>
      </c>
      <c r="L1728" s="9">
        <v>42049</v>
      </c>
      <c r="M1728" s="4">
        <v>4509</v>
      </c>
      <c r="N1728" s="13">
        <v>81.73</v>
      </c>
      <c r="O1728" s="13">
        <v>56.67</v>
      </c>
      <c r="P1728" s="13">
        <v>368520.57</v>
      </c>
      <c r="Q1728" s="13">
        <v>255525.03</v>
      </c>
      <c r="R1728" s="13">
        <v>112995.54</v>
      </c>
      <c r="S1728" s="54"/>
      <c r="T1728" s="54"/>
      <c r="Z1728" s="1"/>
      <c r="AA1728" s="1"/>
      <c r="XFB1728"/>
      <c r="XFC1728"/>
    </row>
    <row r="1729" spans="2:27 16382:16383" ht="21" customHeight="1">
      <c r="B1729" s="10" t="s">
        <v>31</v>
      </c>
      <c r="C1729" s="10" t="s">
        <v>96</v>
      </c>
      <c r="D1729" s="10" t="s">
        <v>79</v>
      </c>
      <c r="E1729" s="10" t="s">
        <v>21</v>
      </c>
      <c r="F1729" s="10" t="s">
        <v>227</v>
      </c>
      <c r="G1729" s="11">
        <v>42332</v>
      </c>
      <c r="H1729" s="12" t="s">
        <v>234</v>
      </c>
      <c r="I1729" s="10">
        <v>2015</v>
      </c>
      <c r="J1729" s="10">
        <v>794957244</v>
      </c>
      <c r="K1729" s="10">
        <f>_xlfn.DAYS(clean_data[[#This Row],[Ship Date]],clean_data[[#This Row],[Order Date]])</f>
        <v>37</v>
      </c>
      <c r="L1729" s="11">
        <v>42369</v>
      </c>
      <c r="M1729" s="14">
        <v>4369</v>
      </c>
      <c r="N1729" s="15">
        <v>668.27</v>
      </c>
      <c r="O1729" s="15">
        <v>502.54</v>
      </c>
      <c r="P1729" s="15">
        <v>2919671.63</v>
      </c>
      <c r="Q1729" s="15">
        <v>2195597.2599999998</v>
      </c>
      <c r="R1729" s="15">
        <v>724074.37</v>
      </c>
      <c r="S1729" s="54"/>
      <c r="T1729" s="54"/>
      <c r="Z1729" s="1"/>
      <c r="AA1729" s="1"/>
      <c r="XFB1729"/>
      <c r="XFC1729"/>
    </row>
    <row r="1730" spans="2:27 16382:16383" ht="21" customHeight="1">
      <c r="B1730" s="1" t="s">
        <v>31</v>
      </c>
      <c r="C1730" s="1" t="s">
        <v>61</v>
      </c>
      <c r="D1730" s="1" t="s">
        <v>71</v>
      </c>
      <c r="E1730" s="1" t="s">
        <v>21</v>
      </c>
      <c r="F1730" s="1" t="s">
        <v>235</v>
      </c>
      <c r="G1730" s="9">
        <v>40974</v>
      </c>
      <c r="H1730" s="2" t="s">
        <v>236</v>
      </c>
      <c r="I1730" s="1">
        <v>2012</v>
      </c>
      <c r="J1730" s="1">
        <v>892784059</v>
      </c>
      <c r="K1730" s="1">
        <f>_xlfn.DAYS(clean_data[[#This Row],[Ship Date]],clean_data[[#This Row],[Order Date]])</f>
        <v>0</v>
      </c>
      <c r="L1730" s="9">
        <v>40974</v>
      </c>
      <c r="M1730" s="4">
        <v>3497</v>
      </c>
      <c r="N1730" s="13">
        <v>154.06</v>
      </c>
      <c r="O1730" s="13">
        <v>90.93</v>
      </c>
      <c r="P1730" s="13">
        <v>538747.81999999995</v>
      </c>
      <c r="Q1730" s="13">
        <v>317982.21000000002</v>
      </c>
      <c r="R1730" s="13">
        <v>220765.61</v>
      </c>
      <c r="S1730" s="54"/>
      <c r="T1730" s="54"/>
      <c r="Z1730" s="1"/>
      <c r="AA1730" s="1"/>
      <c r="XFB1730"/>
      <c r="XFC1730"/>
    </row>
    <row r="1731" spans="2:27 16382:16383" ht="21" customHeight="1">
      <c r="B1731" s="10" t="s">
        <v>40</v>
      </c>
      <c r="C1731" s="10" t="s">
        <v>169</v>
      </c>
      <c r="D1731" s="10" t="s">
        <v>36</v>
      </c>
      <c r="E1731" s="10" t="s">
        <v>17</v>
      </c>
      <c r="F1731" s="10" t="s">
        <v>232</v>
      </c>
      <c r="G1731" s="11">
        <v>41468</v>
      </c>
      <c r="H1731" s="12" t="s">
        <v>230</v>
      </c>
      <c r="I1731" s="10">
        <v>2013</v>
      </c>
      <c r="J1731" s="10">
        <v>320843112</v>
      </c>
      <c r="K1731" s="10">
        <f>_xlfn.DAYS(clean_data[[#This Row],[Ship Date]],clean_data[[#This Row],[Order Date]])</f>
        <v>36</v>
      </c>
      <c r="L1731" s="11">
        <v>41504</v>
      </c>
      <c r="M1731" s="14">
        <v>3462</v>
      </c>
      <c r="N1731" s="15">
        <v>109.28</v>
      </c>
      <c r="O1731" s="15">
        <v>35.840000000000003</v>
      </c>
      <c r="P1731" s="15">
        <v>378327.36</v>
      </c>
      <c r="Q1731" s="15">
        <v>124078.08</v>
      </c>
      <c r="R1731" s="15">
        <v>254249.28</v>
      </c>
      <c r="S1731" s="54"/>
      <c r="T1731" s="54"/>
      <c r="Z1731" s="1"/>
      <c r="AA1731" s="1"/>
      <c r="XFB1731"/>
      <c r="XFC1731"/>
    </row>
    <row r="1732" spans="2:27 16382:16383" ht="21" customHeight="1">
      <c r="B1732" s="1" t="s">
        <v>26</v>
      </c>
      <c r="C1732" s="1" t="s">
        <v>176</v>
      </c>
      <c r="D1732" s="1" t="s">
        <v>71</v>
      </c>
      <c r="E1732" s="1" t="s">
        <v>21</v>
      </c>
      <c r="F1732" s="1" t="s">
        <v>235</v>
      </c>
      <c r="G1732" s="9">
        <v>42191</v>
      </c>
      <c r="H1732" s="2" t="s">
        <v>230</v>
      </c>
      <c r="I1732" s="1">
        <v>2015</v>
      </c>
      <c r="J1732" s="1">
        <v>215120732</v>
      </c>
      <c r="K1732" s="1">
        <f>_xlfn.DAYS(clean_data[[#This Row],[Ship Date]],clean_data[[#This Row],[Order Date]])</f>
        <v>28</v>
      </c>
      <c r="L1732" s="9">
        <v>42219</v>
      </c>
      <c r="M1732" s="4">
        <v>7860</v>
      </c>
      <c r="N1732" s="13">
        <v>154.06</v>
      </c>
      <c r="O1732" s="13">
        <v>90.93</v>
      </c>
      <c r="P1732" s="13">
        <v>1210911.6000000001</v>
      </c>
      <c r="Q1732" s="13">
        <v>714709.8</v>
      </c>
      <c r="R1732" s="13">
        <v>496201.8</v>
      </c>
      <c r="S1732" s="54"/>
      <c r="T1732" s="54"/>
      <c r="Z1732" s="1"/>
      <c r="AA1732" s="1"/>
      <c r="XFB1732"/>
      <c r="XFC1732"/>
    </row>
    <row r="1733" spans="2:27 16382:16383" ht="21" customHeight="1">
      <c r="B1733" s="10" t="s">
        <v>31</v>
      </c>
      <c r="C1733" s="10" t="s">
        <v>44</v>
      </c>
      <c r="D1733" s="10" t="s">
        <v>25</v>
      </c>
      <c r="E1733" s="10" t="s">
        <v>21</v>
      </c>
      <c r="F1733" s="10" t="s">
        <v>227</v>
      </c>
      <c r="G1733" s="11">
        <v>40524</v>
      </c>
      <c r="H1733" s="12" t="s">
        <v>228</v>
      </c>
      <c r="I1733" s="10">
        <v>2010</v>
      </c>
      <c r="J1733" s="10">
        <v>881915748</v>
      </c>
      <c r="K1733" s="10">
        <f>_xlfn.DAYS(clean_data[[#This Row],[Ship Date]],clean_data[[#This Row],[Order Date]])</f>
        <v>2</v>
      </c>
      <c r="L1733" s="11">
        <v>40526</v>
      </c>
      <c r="M1733" s="14">
        <v>7323</v>
      </c>
      <c r="N1733" s="15">
        <v>47.45</v>
      </c>
      <c r="O1733" s="15">
        <v>31.79</v>
      </c>
      <c r="P1733" s="15">
        <v>347476.35</v>
      </c>
      <c r="Q1733" s="15">
        <v>232798.17</v>
      </c>
      <c r="R1733" s="15">
        <v>114678.18</v>
      </c>
      <c r="S1733" s="54"/>
      <c r="T1733" s="54"/>
      <c r="Z1733" s="1"/>
      <c r="AA1733" s="1"/>
      <c r="XFB1733"/>
      <c r="XFC1733"/>
    </row>
    <row r="1734" spans="2:27 16382:16383" ht="21" customHeight="1">
      <c r="B1734" s="1" t="s">
        <v>40</v>
      </c>
      <c r="C1734" s="1" t="s">
        <v>167</v>
      </c>
      <c r="D1734" s="1" t="s">
        <v>25</v>
      </c>
      <c r="E1734" s="1" t="s">
        <v>21</v>
      </c>
      <c r="F1734" s="1" t="s">
        <v>235</v>
      </c>
      <c r="G1734" s="9">
        <v>42534</v>
      </c>
      <c r="H1734" s="2" t="s">
        <v>241</v>
      </c>
      <c r="I1734" s="1">
        <v>2016</v>
      </c>
      <c r="J1734" s="1">
        <v>447839486</v>
      </c>
      <c r="K1734" s="1">
        <f>_xlfn.DAYS(clean_data[[#This Row],[Ship Date]],clean_data[[#This Row],[Order Date]])</f>
        <v>45</v>
      </c>
      <c r="L1734" s="9">
        <v>42579</v>
      </c>
      <c r="M1734" s="4">
        <v>4511</v>
      </c>
      <c r="N1734" s="13">
        <v>47.45</v>
      </c>
      <c r="O1734" s="13">
        <v>31.79</v>
      </c>
      <c r="P1734" s="13">
        <v>214046.95</v>
      </c>
      <c r="Q1734" s="13">
        <v>143404.69</v>
      </c>
      <c r="R1734" s="13">
        <v>70642.259999999995</v>
      </c>
      <c r="S1734" s="54"/>
      <c r="T1734" s="54"/>
      <c r="Z1734" s="1"/>
      <c r="AA1734" s="1"/>
      <c r="XFB1734"/>
      <c r="XFC1734"/>
    </row>
    <row r="1735" spans="2:27 16382:16383" ht="21" customHeight="1">
      <c r="B1735" s="10" t="s">
        <v>31</v>
      </c>
      <c r="C1735" s="10" t="s">
        <v>44</v>
      </c>
      <c r="D1735" s="10" t="s">
        <v>25</v>
      </c>
      <c r="E1735" s="10" t="s">
        <v>21</v>
      </c>
      <c r="F1735" s="10" t="s">
        <v>229</v>
      </c>
      <c r="G1735" s="11">
        <v>42231</v>
      </c>
      <c r="H1735" s="12" t="s">
        <v>238</v>
      </c>
      <c r="I1735" s="10">
        <v>2015</v>
      </c>
      <c r="J1735" s="10">
        <v>709815776</v>
      </c>
      <c r="K1735" s="10">
        <f>_xlfn.DAYS(clean_data[[#This Row],[Ship Date]],clean_data[[#This Row],[Order Date]])</f>
        <v>32</v>
      </c>
      <c r="L1735" s="11">
        <v>42263</v>
      </c>
      <c r="M1735" s="14">
        <v>9117</v>
      </c>
      <c r="N1735" s="15">
        <v>47.45</v>
      </c>
      <c r="O1735" s="15">
        <v>31.79</v>
      </c>
      <c r="P1735" s="15">
        <v>432601.65</v>
      </c>
      <c r="Q1735" s="15">
        <v>289829.43</v>
      </c>
      <c r="R1735" s="15">
        <v>142772.22</v>
      </c>
      <c r="S1735" s="54"/>
      <c r="T1735" s="54"/>
      <c r="Z1735" s="1"/>
      <c r="AA1735" s="1"/>
      <c r="XFB1735"/>
      <c r="XFC1735"/>
    </row>
    <row r="1736" spans="2:27 16382:16383" ht="21" customHeight="1">
      <c r="B1736" s="1" t="s">
        <v>23</v>
      </c>
      <c r="C1736" s="1" t="s">
        <v>124</v>
      </c>
      <c r="D1736" s="1" t="s">
        <v>45</v>
      </c>
      <c r="E1736" s="1" t="s">
        <v>21</v>
      </c>
      <c r="F1736" s="1" t="s">
        <v>227</v>
      </c>
      <c r="G1736" s="9">
        <v>42314</v>
      </c>
      <c r="H1736" s="2" t="s">
        <v>234</v>
      </c>
      <c r="I1736" s="1">
        <v>2015</v>
      </c>
      <c r="J1736" s="1">
        <v>385080945</v>
      </c>
      <c r="K1736" s="1">
        <f>_xlfn.DAYS(clean_data[[#This Row],[Ship Date]],clean_data[[#This Row],[Order Date]])</f>
        <v>1</v>
      </c>
      <c r="L1736" s="9">
        <v>42315</v>
      </c>
      <c r="M1736" s="4">
        <v>2864</v>
      </c>
      <c r="N1736" s="13">
        <v>437.2</v>
      </c>
      <c r="O1736" s="13">
        <v>263.33</v>
      </c>
      <c r="P1736" s="13">
        <v>1252140.8</v>
      </c>
      <c r="Q1736" s="13">
        <v>754177.12</v>
      </c>
      <c r="R1736" s="13">
        <v>497963.68</v>
      </c>
      <c r="S1736" s="54"/>
      <c r="T1736" s="54"/>
      <c r="Z1736" s="1"/>
      <c r="AA1736" s="1"/>
      <c r="XFB1736"/>
      <c r="XFC1736"/>
    </row>
    <row r="1737" spans="2:27 16382:16383" ht="21" customHeight="1">
      <c r="B1737" s="10" t="s">
        <v>26</v>
      </c>
      <c r="C1737" s="10" t="s">
        <v>180</v>
      </c>
      <c r="D1737" s="10" t="s">
        <v>45</v>
      </c>
      <c r="E1737" s="10" t="s">
        <v>17</v>
      </c>
      <c r="F1737" s="10" t="s">
        <v>232</v>
      </c>
      <c r="G1737" s="11">
        <v>41719</v>
      </c>
      <c r="H1737" s="12" t="s">
        <v>236</v>
      </c>
      <c r="I1737" s="10">
        <v>2014</v>
      </c>
      <c r="J1737" s="10">
        <v>961183822</v>
      </c>
      <c r="K1737" s="10">
        <f>_xlfn.DAYS(clean_data[[#This Row],[Ship Date]],clean_data[[#This Row],[Order Date]])</f>
        <v>31</v>
      </c>
      <c r="L1737" s="11">
        <v>41750</v>
      </c>
      <c r="M1737" s="14">
        <v>4507</v>
      </c>
      <c r="N1737" s="15">
        <v>437.2</v>
      </c>
      <c r="O1737" s="15">
        <v>263.33</v>
      </c>
      <c r="P1737" s="15">
        <v>1970460.4</v>
      </c>
      <c r="Q1737" s="15">
        <v>1186828.31</v>
      </c>
      <c r="R1737" s="15">
        <v>783632.09</v>
      </c>
      <c r="S1737" s="54"/>
      <c r="T1737" s="54"/>
      <c r="Z1737" s="1"/>
      <c r="AA1737" s="1"/>
      <c r="XFB1737"/>
      <c r="XFC1737"/>
    </row>
    <row r="1738" spans="2:27 16382:16383" ht="21" customHeight="1">
      <c r="B1738" s="1" t="s">
        <v>31</v>
      </c>
      <c r="C1738" s="1" t="s">
        <v>163</v>
      </c>
      <c r="D1738" s="1" t="s">
        <v>28</v>
      </c>
      <c r="E1738" s="1" t="s">
        <v>21</v>
      </c>
      <c r="F1738" s="1" t="s">
        <v>227</v>
      </c>
      <c r="G1738" s="9">
        <v>42538</v>
      </c>
      <c r="H1738" s="2" t="s">
        <v>241</v>
      </c>
      <c r="I1738" s="1">
        <v>2016</v>
      </c>
      <c r="J1738" s="1">
        <v>845985734</v>
      </c>
      <c r="K1738" s="1">
        <f>_xlfn.DAYS(clean_data[[#This Row],[Ship Date]],clean_data[[#This Row],[Order Date]])</f>
        <v>11</v>
      </c>
      <c r="L1738" s="9">
        <v>42549</v>
      </c>
      <c r="M1738" s="4">
        <v>4833</v>
      </c>
      <c r="N1738" s="13">
        <v>205.7</v>
      </c>
      <c r="O1738" s="13">
        <v>117.11</v>
      </c>
      <c r="P1738" s="13">
        <v>994148.1</v>
      </c>
      <c r="Q1738" s="13">
        <v>565992.63</v>
      </c>
      <c r="R1738" s="13">
        <v>428155.47</v>
      </c>
      <c r="S1738" s="54"/>
      <c r="T1738" s="54"/>
      <c r="Z1738" s="1"/>
      <c r="AA1738" s="1"/>
      <c r="XFB1738"/>
      <c r="XFC1738"/>
    </row>
    <row r="1739" spans="2:27 16382:16383" ht="21" customHeight="1">
      <c r="B1739" s="10" t="s">
        <v>26</v>
      </c>
      <c r="C1739" s="10" t="s">
        <v>151</v>
      </c>
      <c r="D1739" s="10" t="s">
        <v>45</v>
      </c>
      <c r="E1739" s="10" t="s">
        <v>21</v>
      </c>
      <c r="F1739" s="10" t="s">
        <v>229</v>
      </c>
      <c r="G1739" s="11">
        <v>40337</v>
      </c>
      <c r="H1739" s="12" t="s">
        <v>241</v>
      </c>
      <c r="I1739" s="10">
        <v>2010</v>
      </c>
      <c r="J1739" s="10">
        <v>317660510</v>
      </c>
      <c r="K1739" s="10">
        <f>_xlfn.DAYS(clean_data[[#This Row],[Ship Date]],clean_data[[#This Row],[Order Date]])</f>
        <v>21</v>
      </c>
      <c r="L1739" s="11">
        <v>40358</v>
      </c>
      <c r="M1739" s="14">
        <v>1659</v>
      </c>
      <c r="N1739" s="15">
        <v>437.2</v>
      </c>
      <c r="O1739" s="15">
        <v>263.33</v>
      </c>
      <c r="P1739" s="15">
        <v>725314.8</v>
      </c>
      <c r="Q1739" s="15">
        <v>436864.47</v>
      </c>
      <c r="R1739" s="15">
        <v>288450.33</v>
      </c>
      <c r="S1739" s="54"/>
      <c r="T1739" s="54"/>
      <c r="Z1739" s="1"/>
      <c r="AA1739" s="1"/>
      <c r="XFB1739"/>
      <c r="XFC1739"/>
    </row>
    <row r="1740" spans="2:27 16382:16383" ht="21" customHeight="1">
      <c r="B1740" s="1" t="s">
        <v>40</v>
      </c>
      <c r="C1740" s="1" t="s">
        <v>140</v>
      </c>
      <c r="D1740" s="1" t="s">
        <v>71</v>
      </c>
      <c r="E1740" s="1" t="s">
        <v>17</v>
      </c>
      <c r="F1740" s="1" t="s">
        <v>232</v>
      </c>
      <c r="G1740" s="9">
        <v>42135</v>
      </c>
      <c r="H1740" s="2" t="s">
        <v>233</v>
      </c>
      <c r="I1740" s="1">
        <v>2015</v>
      </c>
      <c r="J1740" s="1">
        <v>174694478</v>
      </c>
      <c r="K1740" s="1">
        <f>_xlfn.DAYS(clean_data[[#This Row],[Ship Date]],clean_data[[#This Row],[Order Date]])</f>
        <v>0</v>
      </c>
      <c r="L1740" s="9">
        <v>42135</v>
      </c>
      <c r="M1740" s="4">
        <v>4833</v>
      </c>
      <c r="N1740" s="13">
        <v>154.06</v>
      </c>
      <c r="O1740" s="13">
        <v>90.93</v>
      </c>
      <c r="P1740" s="13">
        <v>744571.98</v>
      </c>
      <c r="Q1740" s="13">
        <v>439464.69</v>
      </c>
      <c r="R1740" s="13">
        <v>305107.28999999998</v>
      </c>
      <c r="S1740" s="54"/>
      <c r="T1740" s="54"/>
      <c r="Z1740" s="1"/>
      <c r="AA1740" s="1"/>
      <c r="XFB1740"/>
      <c r="XFC1740"/>
    </row>
    <row r="1741" spans="2:27 16382:16383" ht="21" customHeight="1">
      <c r="B1741" s="10" t="s">
        <v>34</v>
      </c>
      <c r="C1741" s="10" t="s">
        <v>243</v>
      </c>
      <c r="D1741" s="10" t="s">
        <v>36</v>
      </c>
      <c r="E1741" s="10" t="s">
        <v>21</v>
      </c>
      <c r="F1741" s="10" t="s">
        <v>227</v>
      </c>
      <c r="G1741" s="11">
        <v>42894</v>
      </c>
      <c r="H1741" s="12" t="s">
        <v>241</v>
      </c>
      <c r="I1741" s="10">
        <v>2017</v>
      </c>
      <c r="J1741" s="10">
        <v>385886466</v>
      </c>
      <c r="K1741" s="10">
        <f>_xlfn.DAYS(clean_data[[#This Row],[Ship Date]],clean_data[[#This Row],[Order Date]])</f>
        <v>32</v>
      </c>
      <c r="L1741" s="11">
        <v>42926</v>
      </c>
      <c r="M1741" s="14">
        <v>1235</v>
      </c>
      <c r="N1741" s="15">
        <v>109.28</v>
      </c>
      <c r="O1741" s="15">
        <v>35.840000000000003</v>
      </c>
      <c r="P1741" s="15">
        <v>134960.79999999999</v>
      </c>
      <c r="Q1741" s="15">
        <v>44262.400000000001</v>
      </c>
      <c r="R1741" s="15">
        <v>90698.4</v>
      </c>
      <c r="S1741" s="54"/>
      <c r="T1741" s="54"/>
      <c r="Z1741" s="1"/>
      <c r="AA1741" s="1"/>
      <c r="XFB1741"/>
      <c r="XFC1741"/>
    </row>
    <row r="1742" spans="2:27 16382:16383" ht="21" customHeight="1">
      <c r="B1742" s="1" t="s">
        <v>26</v>
      </c>
      <c r="C1742" s="1" t="s">
        <v>194</v>
      </c>
      <c r="D1742" s="1" t="s">
        <v>45</v>
      </c>
      <c r="E1742" s="1" t="s">
        <v>21</v>
      </c>
      <c r="F1742" s="1" t="s">
        <v>229</v>
      </c>
      <c r="G1742" s="9">
        <v>40728</v>
      </c>
      <c r="H1742" s="2" t="s">
        <v>230</v>
      </c>
      <c r="I1742" s="1">
        <v>2011</v>
      </c>
      <c r="J1742" s="1">
        <v>540347802</v>
      </c>
      <c r="K1742" s="1">
        <f>_xlfn.DAYS(clean_data[[#This Row],[Ship Date]],clean_data[[#This Row],[Order Date]])</f>
        <v>7</v>
      </c>
      <c r="L1742" s="9">
        <v>40735</v>
      </c>
      <c r="M1742" s="4">
        <v>9777</v>
      </c>
      <c r="N1742" s="13">
        <v>437.2</v>
      </c>
      <c r="O1742" s="13">
        <v>263.33</v>
      </c>
      <c r="P1742" s="13">
        <v>4274504.4000000004</v>
      </c>
      <c r="Q1742" s="13">
        <v>2574577.41</v>
      </c>
      <c r="R1742" s="13">
        <v>1699926.99</v>
      </c>
      <c r="S1742" s="54"/>
      <c r="T1742" s="54"/>
      <c r="Z1742" s="1"/>
      <c r="AA1742" s="1"/>
      <c r="XFB1742"/>
      <c r="XFC1742"/>
    </row>
    <row r="1743" spans="2:27 16382:16383" ht="21" customHeight="1">
      <c r="B1743" s="10" t="s">
        <v>40</v>
      </c>
      <c r="C1743" s="10" t="s">
        <v>127</v>
      </c>
      <c r="D1743" s="10" t="s">
        <v>36</v>
      </c>
      <c r="E1743" s="10" t="s">
        <v>17</v>
      </c>
      <c r="F1743" s="10" t="s">
        <v>235</v>
      </c>
      <c r="G1743" s="11">
        <v>41058</v>
      </c>
      <c r="H1743" s="12" t="s">
        <v>233</v>
      </c>
      <c r="I1743" s="10">
        <v>2012</v>
      </c>
      <c r="J1743" s="10">
        <v>297502315</v>
      </c>
      <c r="K1743" s="10">
        <f>_xlfn.DAYS(clean_data[[#This Row],[Ship Date]],clean_data[[#This Row],[Order Date]])</f>
        <v>10</v>
      </c>
      <c r="L1743" s="11">
        <v>41068</v>
      </c>
      <c r="M1743" s="14">
        <v>6401</v>
      </c>
      <c r="N1743" s="15">
        <v>109.28</v>
      </c>
      <c r="O1743" s="15">
        <v>35.840000000000003</v>
      </c>
      <c r="P1743" s="15">
        <v>699501.28</v>
      </c>
      <c r="Q1743" s="15">
        <v>229411.84</v>
      </c>
      <c r="R1743" s="15">
        <v>470089.44</v>
      </c>
      <c r="S1743" s="54"/>
      <c r="T1743" s="54"/>
      <c r="Z1743" s="1"/>
      <c r="AA1743" s="1"/>
      <c r="XFB1743"/>
      <c r="XFC1743"/>
    </row>
    <row r="1744" spans="2:27 16382:16383" ht="21" customHeight="1">
      <c r="B1744" s="1" t="s">
        <v>40</v>
      </c>
      <c r="C1744" s="1" t="s">
        <v>245</v>
      </c>
      <c r="D1744" s="1" t="s">
        <v>25</v>
      </c>
      <c r="E1744" s="1" t="s">
        <v>21</v>
      </c>
      <c r="F1744" s="1" t="s">
        <v>227</v>
      </c>
      <c r="G1744" s="9">
        <v>41395</v>
      </c>
      <c r="H1744" s="2" t="s">
        <v>233</v>
      </c>
      <c r="I1744" s="1">
        <v>2013</v>
      </c>
      <c r="J1744" s="1">
        <v>737086331</v>
      </c>
      <c r="K1744" s="1">
        <f>_xlfn.DAYS(clean_data[[#This Row],[Ship Date]],clean_data[[#This Row],[Order Date]])</f>
        <v>34</v>
      </c>
      <c r="L1744" s="9">
        <v>41429</v>
      </c>
      <c r="M1744" s="4">
        <v>9080</v>
      </c>
      <c r="N1744" s="13">
        <v>47.45</v>
      </c>
      <c r="O1744" s="13">
        <v>31.79</v>
      </c>
      <c r="P1744" s="13">
        <v>430846</v>
      </c>
      <c r="Q1744" s="13">
        <v>288653.2</v>
      </c>
      <c r="R1744" s="13">
        <v>142192.79999999999</v>
      </c>
      <c r="S1744" s="54"/>
      <c r="T1744" s="54"/>
      <c r="Z1744" s="1"/>
      <c r="AA1744" s="1"/>
      <c r="XFB1744"/>
      <c r="XFC1744"/>
    </row>
    <row r="1745" spans="2:27 16382:16383" ht="21" customHeight="1">
      <c r="B1745" s="10" t="s">
        <v>23</v>
      </c>
      <c r="C1745" s="10" t="s">
        <v>171</v>
      </c>
      <c r="D1745" s="10" t="s">
        <v>79</v>
      </c>
      <c r="E1745" s="10" t="s">
        <v>21</v>
      </c>
      <c r="F1745" s="10" t="s">
        <v>227</v>
      </c>
      <c r="G1745" s="11">
        <v>41022</v>
      </c>
      <c r="H1745" s="12" t="s">
        <v>239</v>
      </c>
      <c r="I1745" s="10">
        <v>2012</v>
      </c>
      <c r="J1745" s="10">
        <v>309148681</v>
      </c>
      <c r="K1745" s="10">
        <f>_xlfn.DAYS(clean_data[[#This Row],[Ship Date]],clean_data[[#This Row],[Order Date]])</f>
        <v>12</v>
      </c>
      <c r="L1745" s="11">
        <v>41034</v>
      </c>
      <c r="M1745" s="14">
        <v>2819</v>
      </c>
      <c r="N1745" s="15">
        <v>668.27</v>
      </c>
      <c r="O1745" s="15">
        <v>502.54</v>
      </c>
      <c r="P1745" s="15">
        <v>1883853.13</v>
      </c>
      <c r="Q1745" s="15">
        <v>1416660.26</v>
      </c>
      <c r="R1745" s="15">
        <v>467192.87</v>
      </c>
      <c r="S1745" s="54"/>
      <c r="T1745" s="54"/>
      <c r="Z1745" s="1"/>
      <c r="AA1745" s="1"/>
      <c r="XFB1745"/>
      <c r="XFC1745"/>
    </row>
    <row r="1746" spans="2:27 16382:16383" ht="21" customHeight="1">
      <c r="B1746" s="1" t="s">
        <v>14</v>
      </c>
      <c r="C1746" s="1" t="s">
        <v>47</v>
      </c>
      <c r="D1746" s="1" t="s">
        <v>43</v>
      </c>
      <c r="E1746" s="1" t="s">
        <v>21</v>
      </c>
      <c r="F1746" s="1" t="s">
        <v>232</v>
      </c>
      <c r="G1746" s="9">
        <v>42376</v>
      </c>
      <c r="H1746" s="2" t="s">
        <v>240</v>
      </c>
      <c r="I1746" s="1">
        <v>2016</v>
      </c>
      <c r="J1746" s="1">
        <v>684050691</v>
      </c>
      <c r="K1746" s="1">
        <f>_xlfn.DAYS(clean_data[[#This Row],[Ship Date]],clean_data[[#This Row],[Order Date]])</f>
        <v>42</v>
      </c>
      <c r="L1746" s="9">
        <v>42418</v>
      </c>
      <c r="M1746" s="4">
        <v>4655</v>
      </c>
      <c r="N1746" s="13">
        <v>651.21</v>
      </c>
      <c r="O1746" s="13">
        <v>524.96</v>
      </c>
      <c r="P1746" s="13">
        <v>3031382.55</v>
      </c>
      <c r="Q1746" s="13">
        <v>2443688.7999999998</v>
      </c>
      <c r="R1746" s="13">
        <v>587693.75</v>
      </c>
      <c r="S1746" s="54"/>
      <c r="T1746" s="54"/>
      <c r="Z1746" s="1"/>
      <c r="AA1746" s="1"/>
      <c r="XFB1746"/>
      <c r="XFC1746"/>
    </row>
    <row r="1747" spans="2:27 16382:16383" ht="21" customHeight="1">
      <c r="B1747" s="10" t="s">
        <v>40</v>
      </c>
      <c r="C1747" s="10" t="s">
        <v>221</v>
      </c>
      <c r="D1747" s="10" t="s">
        <v>20</v>
      </c>
      <c r="E1747" s="10" t="s">
        <v>17</v>
      </c>
      <c r="F1747" s="10" t="s">
        <v>229</v>
      </c>
      <c r="G1747" s="11">
        <v>41370</v>
      </c>
      <c r="H1747" s="12" t="s">
        <v>239</v>
      </c>
      <c r="I1747" s="10">
        <v>2013</v>
      </c>
      <c r="J1747" s="10">
        <v>902466189</v>
      </c>
      <c r="K1747" s="10">
        <f>_xlfn.DAYS(clean_data[[#This Row],[Ship Date]],clean_data[[#This Row],[Order Date]])</f>
        <v>7</v>
      </c>
      <c r="L1747" s="11">
        <v>41377</v>
      </c>
      <c r="M1747" s="14">
        <v>8655</v>
      </c>
      <c r="N1747" s="15">
        <v>152.58000000000001</v>
      </c>
      <c r="O1747" s="15">
        <v>97.44</v>
      </c>
      <c r="P1747" s="15">
        <v>1320579.8999999999</v>
      </c>
      <c r="Q1747" s="15">
        <v>843343.2</v>
      </c>
      <c r="R1747" s="15">
        <v>477236.7</v>
      </c>
      <c r="S1747" s="54"/>
      <c r="T1747" s="54"/>
      <c r="Z1747" s="1"/>
      <c r="AA1747" s="1"/>
      <c r="XFB1747"/>
      <c r="XFC1747"/>
    </row>
    <row r="1748" spans="2:27 16382:16383" ht="21" customHeight="1">
      <c r="B1748" s="1" t="s">
        <v>34</v>
      </c>
      <c r="C1748" s="1" t="s">
        <v>68</v>
      </c>
      <c r="D1748" s="1" t="s">
        <v>71</v>
      </c>
      <c r="E1748" s="1" t="s">
        <v>21</v>
      </c>
      <c r="F1748" s="1" t="s">
        <v>235</v>
      </c>
      <c r="G1748" s="9">
        <v>42601</v>
      </c>
      <c r="H1748" s="2" t="s">
        <v>238</v>
      </c>
      <c r="I1748" s="1">
        <v>2016</v>
      </c>
      <c r="J1748" s="1">
        <v>525381505</v>
      </c>
      <c r="K1748" s="1">
        <f>_xlfn.DAYS(clean_data[[#This Row],[Ship Date]],clean_data[[#This Row],[Order Date]])</f>
        <v>8</v>
      </c>
      <c r="L1748" s="9">
        <v>42609</v>
      </c>
      <c r="M1748" s="4">
        <v>917</v>
      </c>
      <c r="N1748" s="13">
        <v>154.06</v>
      </c>
      <c r="O1748" s="13">
        <v>90.93</v>
      </c>
      <c r="P1748" s="13">
        <v>141273.01999999999</v>
      </c>
      <c r="Q1748" s="13">
        <v>83382.81</v>
      </c>
      <c r="R1748" s="13">
        <v>57890.21</v>
      </c>
      <c r="S1748" s="54"/>
      <c r="T1748" s="54"/>
      <c r="Z1748" s="1"/>
      <c r="AA1748" s="1"/>
      <c r="XFB1748"/>
      <c r="XFC1748"/>
    </row>
    <row r="1749" spans="2:27 16382:16383" ht="21" customHeight="1">
      <c r="B1749" s="10" t="s">
        <v>34</v>
      </c>
      <c r="C1749" s="10" t="s">
        <v>66</v>
      </c>
      <c r="D1749" s="10" t="s">
        <v>71</v>
      </c>
      <c r="E1749" s="10" t="s">
        <v>17</v>
      </c>
      <c r="F1749" s="10" t="s">
        <v>235</v>
      </c>
      <c r="G1749" s="11">
        <v>41377</v>
      </c>
      <c r="H1749" s="12" t="s">
        <v>239</v>
      </c>
      <c r="I1749" s="10">
        <v>2013</v>
      </c>
      <c r="J1749" s="10">
        <v>984095466</v>
      </c>
      <c r="K1749" s="10">
        <f>_xlfn.DAYS(clean_data[[#This Row],[Ship Date]],clean_data[[#This Row],[Order Date]])</f>
        <v>29</v>
      </c>
      <c r="L1749" s="11">
        <v>41406</v>
      </c>
      <c r="M1749" s="14">
        <v>4572</v>
      </c>
      <c r="N1749" s="15">
        <v>154.06</v>
      </c>
      <c r="O1749" s="15">
        <v>90.93</v>
      </c>
      <c r="P1749" s="15">
        <v>704362.32</v>
      </c>
      <c r="Q1749" s="15">
        <v>415731.96</v>
      </c>
      <c r="R1749" s="15">
        <v>288630.36</v>
      </c>
      <c r="S1749" s="54"/>
      <c r="T1749" s="54"/>
      <c r="Z1749" s="1"/>
      <c r="AA1749" s="1"/>
      <c r="XFB1749"/>
      <c r="XFC1749"/>
    </row>
    <row r="1750" spans="2:27 16382:16383" ht="21" customHeight="1">
      <c r="B1750" s="1" t="s">
        <v>23</v>
      </c>
      <c r="C1750" s="1" t="s">
        <v>106</v>
      </c>
      <c r="D1750" s="1" t="s">
        <v>16</v>
      </c>
      <c r="E1750" s="1" t="s">
        <v>21</v>
      </c>
      <c r="F1750" s="1" t="s">
        <v>232</v>
      </c>
      <c r="G1750" s="9">
        <v>41691</v>
      </c>
      <c r="H1750" s="2" t="s">
        <v>242</v>
      </c>
      <c r="I1750" s="1">
        <v>2014</v>
      </c>
      <c r="J1750" s="1">
        <v>630219399</v>
      </c>
      <c r="K1750" s="1">
        <f>_xlfn.DAYS(clean_data[[#This Row],[Ship Date]],clean_data[[#This Row],[Order Date]])</f>
        <v>21</v>
      </c>
      <c r="L1750" s="9">
        <v>41712</v>
      </c>
      <c r="M1750" s="4">
        <v>4780</v>
      </c>
      <c r="N1750" s="13">
        <v>255.28</v>
      </c>
      <c r="O1750" s="13">
        <v>159.41999999999999</v>
      </c>
      <c r="P1750" s="13">
        <v>1220238.3999999999</v>
      </c>
      <c r="Q1750" s="13">
        <v>762027.6</v>
      </c>
      <c r="R1750" s="13">
        <v>458210.8</v>
      </c>
      <c r="S1750" s="54"/>
      <c r="T1750" s="54"/>
      <c r="Z1750" s="1"/>
      <c r="AA1750" s="1"/>
      <c r="XFB1750"/>
      <c r="XFC1750"/>
    </row>
    <row r="1751" spans="2:27 16382:16383" ht="21" customHeight="1">
      <c r="B1751" s="10" t="s">
        <v>23</v>
      </c>
      <c r="C1751" s="10" t="s">
        <v>138</v>
      </c>
      <c r="D1751" s="10" t="s">
        <v>20</v>
      </c>
      <c r="E1751" s="10" t="s">
        <v>17</v>
      </c>
      <c r="F1751" s="10" t="s">
        <v>235</v>
      </c>
      <c r="G1751" s="11">
        <v>41012</v>
      </c>
      <c r="H1751" s="12" t="s">
        <v>239</v>
      </c>
      <c r="I1751" s="10">
        <v>2012</v>
      </c>
      <c r="J1751" s="10">
        <v>585677134</v>
      </c>
      <c r="K1751" s="10">
        <f>_xlfn.DAYS(clean_data[[#This Row],[Ship Date]],clean_data[[#This Row],[Order Date]])</f>
        <v>21</v>
      </c>
      <c r="L1751" s="11">
        <v>41033</v>
      </c>
      <c r="M1751" s="14">
        <v>3734</v>
      </c>
      <c r="N1751" s="15">
        <v>152.58000000000001</v>
      </c>
      <c r="O1751" s="15">
        <v>97.44</v>
      </c>
      <c r="P1751" s="15">
        <v>569733.72</v>
      </c>
      <c r="Q1751" s="15">
        <v>363840.96</v>
      </c>
      <c r="R1751" s="15">
        <v>205892.76</v>
      </c>
      <c r="S1751" s="54"/>
      <c r="T1751" s="54"/>
      <c r="Z1751" s="1"/>
      <c r="AA1751" s="1"/>
      <c r="XFB1751"/>
      <c r="XFC1751"/>
    </row>
    <row r="1752" spans="2:27 16382:16383" ht="21" customHeight="1">
      <c r="B1752" s="1" t="s">
        <v>23</v>
      </c>
      <c r="C1752" s="1" t="s">
        <v>181</v>
      </c>
      <c r="D1752" s="1" t="s">
        <v>79</v>
      </c>
      <c r="E1752" s="1" t="s">
        <v>17</v>
      </c>
      <c r="F1752" s="1" t="s">
        <v>229</v>
      </c>
      <c r="G1752" s="9">
        <v>42727</v>
      </c>
      <c r="H1752" s="2" t="s">
        <v>228</v>
      </c>
      <c r="I1752" s="1">
        <v>2016</v>
      </c>
      <c r="J1752" s="1">
        <v>692704999</v>
      </c>
      <c r="K1752" s="1">
        <f>_xlfn.DAYS(clean_data[[#This Row],[Ship Date]],clean_data[[#This Row],[Order Date]])</f>
        <v>32</v>
      </c>
      <c r="L1752" s="9">
        <v>42759</v>
      </c>
      <c r="M1752" s="4">
        <v>5657</v>
      </c>
      <c r="N1752" s="13">
        <v>668.27</v>
      </c>
      <c r="O1752" s="13">
        <v>502.54</v>
      </c>
      <c r="P1752" s="13">
        <v>3780403.39</v>
      </c>
      <c r="Q1752" s="13">
        <v>2842868.78</v>
      </c>
      <c r="R1752" s="13">
        <v>937534.61</v>
      </c>
      <c r="S1752" s="54"/>
      <c r="T1752" s="54"/>
      <c r="Z1752" s="1"/>
      <c r="AA1752" s="1"/>
      <c r="XFB1752"/>
      <c r="XFC1752"/>
    </row>
    <row r="1753" spans="2:27 16382:16383" ht="21" customHeight="1">
      <c r="B1753" s="10" t="s">
        <v>40</v>
      </c>
      <c r="C1753" s="10" t="s">
        <v>92</v>
      </c>
      <c r="D1753" s="10" t="s">
        <v>20</v>
      </c>
      <c r="E1753" s="10" t="s">
        <v>21</v>
      </c>
      <c r="F1753" s="10" t="s">
        <v>235</v>
      </c>
      <c r="G1753" s="11">
        <v>40933</v>
      </c>
      <c r="H1753" s="12" t="s">
        <v>240</v>
      </c>
      <c r="I1753" s="10">
        <v>2012</v>
      </c>
      <c r="J1753" s="10">
        <v>863851821</v>
      </c>
      <c r="K1753" s="10">
        <f>_xlfn.DAYS(clean_data[[#This Row],[Ship Date]],clean_data[[#This Row],[Order Date]])</f>
        <v>42</v>
      </c>
      <c r="L1753" s="11">
        <v>40975</v>
      </c>
      <c r="M1753" s="14">
        <v>1805</v>
      </c>
      <c r="N1753" s="15">
        <v>152.58000000000001</v>
      </c>
      <c r="O1753" s="15">
        <v>97.44</v>
      </c>
      <c r="P1753" s="15">
        <v>275406.90000000002</v>
      </c>
      <c r="Q1753" s="15">
        <v>175879.2</v>
      </c>
      <c r="R1753" s="15">
        <v>99527.7</v>
      </c>
      <c r="S1753" s="54"/>
      <c r="T1753" s="54"/>
      <c r="Z1753" s="1"/>
      <c r="AA1753" s="1"/>
      <c r="XFB1753"/>
      <c r="XFC1753"/>
    </row>
    <row r="1754" spans="2:27 16382:16383" ht="21" customHeight="1">
      <c r="B1754" s="1" t="s">
        <v>34</v>
      </c>
      <c r="C1754" s="1" t="s">
        <v>154</v>
      </c>
      <c r="D1754" s="1" t="s">
        <v>45</v>
      </c>
      <c r="E1754" s="1" t="s">
        <v>21</v>
      </c>
      <c r="F1754" s="1" t="s">
        <v>227</v>
      </c>
      <c r="G1754" s="9">
        <v>41180</v>
      </c>
      <c r="H1754" s="2" t="s">
        <v>231</v>
      </c>
      <c r="I1754" s="1">
        <v>2012</v>
      </c>
      <c r="J1754" s="1">
        <v>631978929</v>
      </c>
      <c r="K1754" s="1">
        <f>_xlfn.DAYS(clean_data[[#This Row],[Ship Date]],clean_data[[#This Row],[Order Date]])</f>
        <v>3</v>
      </c>
      <c r="L1754" s="9">
        <v>41183</v>
      </c>
      <c r="M1754" s="4">
        <v>5464</v>
      </c>
      <c r="N1754" s="13">
        <v>437.2</v>
      </c>
      <c r="O1754" s="13">
        <v>263.33</v>
      </c>
      <c r="P1754" s="13">
        <v>2388860.7999999998</v>
      </c>
      <c r="Q1754" s="13">
        <v>1438835.12</v>
      </c>
      <c r="R1754" s="13">
        <v>950025.68</v>
      </c>
      <c r="S1754" s="54"/>
      <c r="T1754" s="54"/>
      <c r="Z1754" s="1"/>
      <c r="AA1754" s="1"/>
      <c r="XFB1754"/>
      <c r="XFC1754"/>
    </row>
    <row r="1755" spans="2:27 16382:16383" ht="21" customHeight="1">
      <c r="B1755" s="10" t="s">
        <v>26</v>
      </c>
      <c r="C1755" s="10" t="s">
        <v>27</v>
      </c>
      <c r="D1755" s="10" t="s">
        <v>36</v>
      </c>
      <c r="E1755" s="10" t="s">
        <v>17</v>
      </c>
      <c r="F1755" s="10" t="s">
        <v>229</v>
      </c>
      <c r="G1755" s="11">
        <v>42491</v>
      </c>
      <c r="H1755" s="12" t="s">
        <v>233</v>
      </c>
      <c r="I1755" s="10">
        <v>2016</v>
      </c>
      <c r="J1755" s="10">
        <v>500260150</v>
      </c>
      <c r="K1755" s="10">
        <f>_xlfn.DAYS(clean_data[[#This Row],[Ship Date]],clean_data[[#This Row],[Order Date]])</f>
        <v>9</v>
      </c>
      <c r="L1755" s="11">
        <v>42500</v>
      </c>
      <c r="M1755" s="14">
        <v>6950</v>
      </c>
      <c r="N1755" s="15">
        <v>109.28</v>
      </c>
      <c r="O1755" s="15">
        <v>35.840000000000003</v>
      </c>
      <c r="P1755" s="15">
        <v>759496</v>
      </c>
      <c r="Q1755" s="15">
        <v>249088</v>
      </c>
      <c r="R1755" s="15">
        <v>510408</v>
      </c>
      <c r="S1755" s="54"/>
      <c r="T1755" s="54"/>
      <c r="Z1755" s="1"/>
      <c r="AA1755" s="1"/>
      <c r="XFB1755"/>
      <c r="XFC1755"/>
    </row>
    <row r="1756" spans="2:27 16382:16383" ht="21" customHeight="1">
      <c r="B1756" s="1" t="s">
        <v>14</v>
      </c>
      <c r="C1756" s="1" t="s">
        <v>55</v>
      </c>
      <c r="D1756" s="1" t="s">
        <v>45</v>
      </c>
      <c r="E1756" s="1" t="s">
        <v>17</v>
      </c>
      <c r="F1756" s="1" t="s">
        <v>227</v>
      </c>
      <c r="G1756" s="9">
        <v>41513</v>
      </c>
      <c r="H1756" s="2" t="s">
        <v>238</v>
      </c>
      <c r="I1756" s="1">
        <v>2013</v>
      </c>
      <c r="J1756" s="1">
        <v>592181813</v>
      </c>
      <c r="K1756" s="1">
        <f>_xlfn.DAYS(clean_data[[#This Row],[Ship Date]],clean_data[[#This Row],[Order Date]])</f>
        <v>13</v>
      </c>
      <c r="L1756" s="9">
        <v>41526</v>
      </c>
      <c r="M1756" s="4">
        <v>8613</v>
      </c>
      <c r="N1756" s="13">
        <v>437.2</v>
      </c>
      <c r="O1756" s="13">
        <v>263.33</v>
      </c>
      <c r="P1756" s="13">
        <v>3765603.6</v>
      </c>
      <c r="Q1756" s="13">
        <v>2268061.29</v>
      </c>
      <c r="R1756" s="13">
        <v>1497542.31</v>
      </c>
      <c r="S1756" s="54"/>
      <c r="T1756" s="54"/>
      <c r="Z1756" s="1"/>
      <c r="AA1756" s="1"/>
      <c r="XFB1756"/>
      <c r="XFC1756"/>
    </row>
    <row r="1757" spans="2:27 16382:16383" ht="21" customHeight="1">
      <c r="B1757" s="10" t="s">
        <v>53</v>
      </c>
      <c r="C1757" s="10" t="s">
        <v>210</v>
      </c>
      <c r="D1757" s="10" t="s">
        <v>50</v>
      </c>
      <c r="E1757" s="10" t="s">
        <v>17</v>
      </c>
      <c r="F1757" s="10" t="s">
        <v>229</v>
      </c>
      <c r="G1757" s="11">
        <v>42197</v>
      </c>
      <c r="H1757" s="12" t="s">
        <v>230</v>
      </c>
      <c r="I1757" s="10">
        <v>2015</v>
      </c>
      <c r="J1757" s="10">
        <v>201542747</v>
      </c>
      <c r="K1757" s="10">
        <f>_xlfn.DAYS(clean_data[[#This Row],[Ship Date]],clean_data[[#This Row],[Order Date]])</f>
        <v>6</v>
      </c>
      <c r="L1757" s="11">
        <v>42203</v>
      </c>
      <c r="M1757" s="14">
        <v>9832</v>
      </c>
      <c r="N1757" s="15">
        <v>421.89</v>
      </c>
      <c r="O1757" s="15">
        <v>364.69</v>
      </c>
      <c r="P1757" s="15">
        <v>4148022.48</v>
      </c>
      <c r="Q1757" s="15">
        <v>3585632.08</v>
      </c>
      <c r="R1757" s="15">
        <v>562390.4</v>
      </c>
      <c r="S1757" s="54"/>
      <c r="T1757" s="54"/>
      <c r="Z1757" s="1"/>
      <c r="AA1757" s="1"/>
      <c r="XFB1757"/>
      <c r="XFC1757"/>
    </row>
    <row r="1758" spans="2:27 16382:16383" ht="21" customHeight="1">
      <c r="B1758" s="1" t="s">
        <v>23</v>
      </c>
      <c r="C1758" s="1" t="s">
        <v>192</v>
      </c>
      <c r="D1758" s="1" t="s">
        <v>45</v>
      </c>
      <c r="E1758" s="1" t="s">
        <v>17</v>
      </c>
      <c r="F1758" s="1" t="s">
        <v>227</v>
      </c>
      <c r="G1758" s="9">
        <v>40583</v>
      </c>
      <c r="H1758" s="2" t="s">
        <v>242</v>
      </c>
      <c r="I1758" s="1">
        <v>2011</v>
      </c>
      <c r="J1758" s="1">
        <v>942454278</v>
      </c>
      <c r="K1758" s="1">
        <f>_xlfn.DAYS(clean_data[[#This Row],[Ship Date]],clean_data[[#This Row],[Order Date]])</f>
        <v>48</v>
      </c>
      <c r="L1758" s="9">
        <v>40631</v>
      </c>
      <c r="M1758" s="4">
        <v>2019</v>
      </c>
      <c r="N1758" s="13">
        <v>437.2</v>
      </c>
      <c r="O1758" s="13">
        <v>263.33</v>
      </c>
      <c r="P1758" s="13">
        <v>882706.8</v>
      </c>
      <c r="Q1758" s="13">
        <v>531663.27</v>
      </c>
      <c r="R1758" s="13">
        <v>351043.53</v>
      </c>
      <c r="S1758" s="54"/>
      <c r="T1758" s="54"/>
      <c r="Z1758" s="1"/>
      <c r="AA1758" s="1"/>
      <c r="XFB1758"/>
      <c r="XFC1758"/>
    </row>
    <row r="1759" spans="2:27 16382:16383" ht="21" customHeight="1">
      <c r="B1759" s="10" t="s">
        <v>31</v>
      </c>
      <c r="C1759" s="10" t="s">
        <v>42</v>
      </c>
      <c r="D1759" s="10" t="s">
        <v>25</v>
      </c>
      <c r="E1759" s="10" t="s">
        <v>17</v>
      </c>
      <c r="F1759" s="10" t="s">
        <v>235</v>
      </c>
      <c r="G1759" s="11">
        <v>42783</v>
      </c>
      <c r="H1759" s="12" t="s">
        <v>242</v>
      </c>
      <c r="I1759" s="10">
        <v>2017</v>
      </c>
      <c r="J1759" s="10">
        <v>899340236</v>
      </c>
      <c r="K1759" s="10">
        <f>_xlfn.DAYS(clean_data[[#This Row],[Ship Date]],clean_data[[#This Row],[Order Date]])</f>
        <v>29</v>
      </c>
      <c r="L1759" s="11">
        <v>42812</v>
      </c>
      <c r="M1759" s="14">
        <v>3616</v>
      </c>
      <c r="N1759" s="15">
        <v>47.45</v>
      </c>
      <c r="O1759" s="15">
        <v>31.79</v>
      </c>
      <c r="P1759" s="15">
        <v>171579.2</v>
      </c>
      <c r="Q1759" s="15">
        <v>114952.64</v>
      </c>
      <c r="R1759" s="15">
        <v>56626.559999999998</v>
      </c>
      <c r="S1759" s="54"/>
      <c r="T1759" s="54"/>
      <c r="Z1759" s="1"/>
      <c r="AA1759" s="1"/>
      <c r="XFB1759"/>
      <c r="XFC1759"/>
    </row>
    <row r="1760" spans="2:27 16382:16383" ht="21" customHeight="1">
      <c r="B1760" s="1" t="s">
        <v>26</v>
      </c>
      <c r="C1760" s="1" t="s">
        <v>186</v>
      </c>
      <c r="D1760" s="1" t="s">
        <v>28</v>
      </c>
      <c r="E1760" s="1" t="s">
        <v>17</v>
      </c>
      <c r="F1760" s="1" t="s">
        <v>229</v>
      </c>
      <c r="G1760" s="9">
        <v>41467</v>
      </c>
      <c r="H1760" s="2" t="s">
        <v>230</v>
      </c>
      <c r="I1760" s="1">
        <v>2013</v>
      </c>
      <c r="J1760" s="1">
        <v>476936948</v>
      </c>
      <c r="K1760" s="1">
        <f>_xlfn.DAYS(clean_data[[#This Row],[Ship Date]],clean_data[[#This Row],[Order Date]])</f>
        <v>8</v>
      </c>
      <c r="L1760" s="9">
        <v>41475</v>
      </c>
      <c r="M1760" s="4">
        <v>5096</v>
      </c>
      <c r="N1760" s="13">
        <v>205.7</v>
      </c>
      <c r="O1760" s="13">
        <v>117.11</v>
      </c>
      <c r="P1760" s="13">
        <v>1048247.2</v>
      </c>
      <c r="Q1760" s="13">
        <v>596792.56000000006</v>
      </c>
      <c r="R1760" s="13">
        <v>451454.64</v>
      </c>
      <c r="S1760" s="54"/>
      <c r="T1760" s="54"/>
      <c r="Z1760" s="1"/>
      <c r="AA1760" s="1"/>
      <c r="XFB1760"/>
      <c r="XFC1760"/>
    </row>
    <row r="1761" spans="2:27 16382:16383" ht="21" customHeight="1">
      <c r="B1761" s="10" t="s">
        <v>23</v>
      </c>
      <c r="C1761" s="10" t="s">
        <v>147</v>
      </c>
      <c r="D1761" s="10" t="s">
        <v>43</v>
      </c>
      <c r="E1761" s="10" t="s">
        <v>21</v>
      </c>
      <c r="F1761" s="10" t="s">
        <v>235</v>
      </c>
      <c r="G1761" s="11">
        <v>42143</v>
      </c>
      <c r="H1761" s="12" t="s">
        <v>233</v>
      </c>
      <c r="I1761" s="10">
        <v>2015</v>
      </c>
      <c r="J1761" s="10">
        <v>150293242</v>
      </c>
      <c r="K1761" s="10">
        <f>_xlfn.DAYS(clean_data[[#This Row],[Ship Date]],clean_data[[#This Row],[Order Date]])</f>
        <v>33</v>
      </c>
      <c r="L1761" s="11">
        <v>42176</v>
      </c>
      <c r="M1761" s="14">
        <v>3965</v>
      </c>
      <c r="N1761" s="15">
        <v>651.21</v>
      </c>
      <c r="O1761" s="15">
        <v>524.96</v>
      </c>
      <c r="P1761" s="15">
        <v>2582047.65</v>
      </c>
      <c r="Q1761" s="15">
        <v>2081466.4</v>
      </c>
      <c r="R1761" s="15">
        <v>500581.25</v>
      </c>
      <c r="S1761" s="54"/>
      <c r="T1761" s="54"/>
      <c r="Z1761" s="1"/>
      <c r="AA1761" s="1"/>
      <c r="XFB1761"/>
      <c r="XFC1761"/>
    </row>
    <row r="1762" spans="2:27 16382:16383" ht="21" customHeight="1">
      <c r="B1762" s="1" t="s">
        <v>31</v>
      </c>
      <c r="C1762" s="1" t="s">
        <v>248</v>
      </c>
      <c r="D1762" s="1" t="s">
        <v>28</v>
      </c>
      <c r="E1762" s="1" t="s">
        <v>17</v>
      </c>
      <c r="F1762" s="1" t="s">
        <v>232</v>
      </c>
      <c r="G1762" s="9">
        <v>42406</v>
      </c>
      <c r="H1762" s="2" t="s">
        <v>242</v>
      </c>
      <c r="I1762" s="1">
        <v>2016</v>
      </c>
      <c r="J1762" s="1">
        <v>914770448</v>
      </c>
      <c r="K1762" s="1">
        <f>_xlfn.DAYS(clean_data[[#This Row],[Ship Date]],clean_data[[#This Row],[Order Date]])</f>
        <v>10</v>
      </c>
      <c r="L1762" s="9">
        <v>42416</v>
      </c>
      <c r="M1762" s="4">
        <v>9759</v>
      </c>
      <c r="N1762" s="13">
        <v>205.7</v>
      </c>
      <c r="O1762" s="13">
        <v>117.11</v>
      </c>
      <c r="P1762" s="13">
        <v>2007426.3</v>
      </c>
      <c r="Q1762" s="13">
        <v>1142876.49</v>
      </c>
      <c r="R1762" s="13">
        <v>864549.81</v>
      </c>
      <c r="S1762" s="54"/>
      <c r="T1762" s="54"/>
      <c r="Z1762" s="1"/>
      <c r="AA1762" s="1"/>
      <c r="XFB1762"/>
      <c r="XFC1762"/>
    </row>
    <row r="1763" spans="2:27 16382:16383" ht="21" customHeight="1">
      <c r="B1763" s="10" t="s">
        <v>23</v>
      </c>
      <c r="C1763" s="10" t="s">
        <v>187</v>
      </c>
      <c r="D1763" s="10" t="s">
        <v>43</v>
      </c>
      <c r="E1763" s="10" t="s">
        <v>21</v>
      </c>
      <c r="F1763" s="10" t="s">
        <v>235</v>
      </c>
      <c r="G1763" s="11">
        <v>41627</v>
      </c>
      <c r="H1763" s="12" t="s">
        <v>228</v>
      </c>
      <c r="I1763" s="10">
        <v>2013</v>
      </c>
      <c r="J1763" s="10">
        <v>236042392</v>
      </c>
      <c r="K1763" s="10">
        <f>_xlfn.DAYS(clean_data[[#This Row],[Ship Date]],clean_data[[#This Row],[Order Date]])</f>
        <v>38</v>
      </c>
      <c r="L1763" s="11">
        <v>41665</v>
      </c>
      <c r="M1763" s="14">
        <v>9044</v>
      </c>
      <c r="N1763" s="15">
        <v>651.21</v>
      </c>
      <c r="O1763" s="15">
        <v>524.96</v>
      </c>
      <c r="P1763" s="15">
        <v>5889543.2400000002</v>
      </c>
      <c r="Q1763" s="15">
        <v>4747738.24</v>
      </c>
      <c r="R1763" s="15">
        <v>1141805</v>
      </c>
      <c r="S1763" s="54"/>
      <c r="T1763" s="54"/>
      <c r="Z1763" s="1"/>
      <c r="AA1763" s="1"/>
      <c r="XFB1763"/>
      <c r="XFC1763"/>
    </row>
    <row r="1764" spans="2:27 16382:16383" ht="21" customHeight="1">
      <c r="B1764" s="1" t="s">
        <v>31</v>
      </c>
      <c r="C1764" s="1" t="s">
        <v>248</v>
      </c>
      <c r="D1764" s="1" t="s">
        <v>79</v>
      </c>
      <c r="E1764" s="1" t="s">
        <v>21</v>
      </c>
      <c r="F1764" s="1" t="s">
        <v>235</v>
      </c>
      <c r="G1764" s="9">
        <v>42330</v>
      </c>
      <c r="H1764" s="2" t="s">
        <v>234</v>
      </c>
      <c r="I1764" s="1">
        <v>2015</v>
      </c>
      <c r="J1764" s="1">
        <v>600095403</v>
      </c>
      <c r="K1764" s="1">
        <f>_xlfn.DAYS(clean_data[[#This Row],[Ship Date]],clean_data[[#This Row],[Order Date]])</f>
        <v>27</v>
      </c>
      <c r="L1764" s="9">
        <v>42357</v>
      </c>
      <c r="M1764" s="4">
        <v>420</v>
      </c>
      <c r="N1764" s="13">
        <v>668.27</v>
      </c>
      <c r="O1764" s="13">
        <v>502.54</v>
      </c>
      <c r="P1764" s="13">
        <v>280673.40000000002</v>
      </c>
      <c r="Q1764" s="13">
        <v>211066.8</v>
      </c>
      <c r="R1764" s="13">
        <v>69606.600000000006</v>
      </c>
      <c r="S1764" s="54"/>
      <c r="T1764" s="54"/>
      <c r="Z1764" s="1"/>
      <c r="AA1764" s="1"/>
      <c r="XFB1764"/>
      <c r="XFC1764"/>
    </row>
    <row r="1765" spans="2:27 16382:16383" ht="21" customHeight="1">
      <c r="B1765" s="10" t="s">
        <v>40</v>
      </c>
      <c r="C1765" s="10" t="s">
        <v>91</v>
      </c>
      <c r="D1765" s="10" t="s">
        <v>25</v>
      </c>
      <c r="E1765" s="10" t="s">
        <v>17</v>
      </c>
      <c r="F1765" s="10" t="s">
        <v>229</v>
      </c>
      <c r="G1765" s="11">
        <v>40512</v>
      </c>
      <c r="H1765" s="12" t="s">
        <v>234</v>
      </c>
      <c r="I1765" s="10">
        <v>2010</v>
      </c>
      <c r="J1765" s="10">
        <v>963228309</v>
      </c>
      <c r="K1765" s="10">
        <f>_xlfn.DAYS(clean_data[[#This Row],[Ship Date]],clean_data[[#This Row],[Order Date]])</f>
        <v>27</v>
      </c>
      <c r="L1765" s="11">
        <v>40539</v>
      </c>
      <c r="M1765" s="14">
        <v>9516</v>
      </c>
      <c r="N1765" s="15">
        <v>47.45</v>
      </c>
      <c r="O1765" s="15">
        <v>31.79</v>
      </c>
      <c r="P1765" s="15">
        <v>451534.2</v>
      </c>
      <c r="Q1765" s="15">
        <v>302513.64</v>
      </c>
      <c r="R1765" s="15">
        <v>149020.56</v>
      </c>
      <c r="S1765" s="54"/>
      <c r="T1765" s="54"/>
      <c r="Z1765" s="1"/>
      <c r="AA1765" s="1"/>
      <c r="XFB1765"/>
      <c r="XFC1765"/>
    </row>
    <row r="1766" spans="2:27 16382:16383" ht="21" customHeight="1">
      <c r="B1766" s="1" t="s">
        <v>34</v>
      </c>
      <c r="C1766" s="1" t="s">
        <v>197</v>
      </c>
      <c r="D1766" s="1" t="s">
        <v>59</v>
      </c>
      <c r="E1766" s="1" t="s">
        <v>21</v>
      </c>
      <c r="F1766" s="1" t="s">
        <v>232</v>
      </c>
      <c r="G1766" s="9">
        <v>40860</v>
      </c>
      <c r="H1766" s="2" t="s">
        <v>234</v>
      </c>
      <c r="I1766" s="1">
        <v>2011</v>
      </c>
      <c r="J1766" s="1">
        <v>802052438</v>
      </c>
      <c r="K1766" s="1">
        <f>_xlfn.DAYS(clean_data[[#This Row],[Ship Date]],clean_data[[#This Row],[Order Date]])</f>
        <v>50</v>
      </c>
      <c r="L1766" s="9">
        <v>40910</v>
      </c>
      <c r="M1766" s="4">
        <v>3995</v>
      </c>
      <c r="N1766" s="13">
        <v>9.33</v>
      </c>
      <c r="O1766" s="13">
        <v>6.92</v>
      </c>
      <c r="P1766" s="13">
        <v>37273.35</v>
      </c>
      <c r="Q1766" s="13">
        <v>27645.4</v>
      </c>
      <c r="R1766" s="13">
        <v>9627.9500000000007</v>
      </c>
      <c r="S1766" s="54"/>
      <c r="T1766" s="54"/>
      <c r="Z1766" s="1"/>
      <c r="AA1766" s="1"/>
      <c r="XFB1766"/>
      <c r="XFC1766"/>
    </row>
    <row r="1767" spans="2:27 16382:16383" ht="21" customHeight="1">
      <c r="B1767" s="10" t="s">
        <v>40</v>
      </c>
      <c r="C1767" s="10" t="s">
        <v>200</v>
      </c>
      <c r="D1767" s="10" t="s">
        <v>79</v>
      </c>
      <c r="E1767" s="10" t="s">
        <v>21</v>
      </c>
      <c r="F1767" s="10" t="s">
        <v>232</v>
      </c>
      <c r="G1767" s="11">
        <v>41531</v>
      </c>
      <c r="H1767" s="12" t="s">
        <v>231</v>
      </c>
      <c r="I1767" s="10">
        <v>2013</v>
      </c>
      <c r="J1767" s="10">
        <v>563491618</v>
      </c>
      <c r="K1767" s="10">
        <f>_xlfn.DAYS(clean_data[[#This Row],[Ship Date]],clean_data[[#This Row],[Order Date]])</f>
        <v>45</v>
      </c>
      <c r="L1767" s="11">
        <v>41576</v>
      </c>
      <c r="M1767" s="14">
        <v>8547</v>
      </c>
      <c r="N1767" s="15">
        <v>668.27</v>
      </c>
      <c r="O1767" s="15">
        <v>502.54</v>
      </c>
      <c r="P1767" s="15">
        <v>5711703.6900000004</v>
      </c>
      <c r="Q1767" s="15">
        <v>4295209.38</v>
      </c>
      <c r="R1767" s="15">
        <v>1416494.31</v>
      </c>
      <c r="S1767" s="54"/>
      <c r="T1767" s="54"/>
      <c r="Z1767" s="1"/>
      <c r="AA1767" s="1"/>
      <c r="XFB1767"/>
      <c r="XFC1767"/>
    </row>
    <row r="1768" spans="2:27 16382:16383" ht="21" customHeight="1">
      <c r="B1768" s="1" t="s">
        <v>23</v>
      </c>
      <c r="C1768" s="1" t="s">
        <v>181</v>
      </c>
      <c r="D1768" s="1" t="s">
        <v>16</v>
      </c>
      <c r="E1768" s="1" t="s">
        <v>21</v>
      </c>
      <c r="F1768" s="1" t="s">
        <v>232</v>
      </c>
      <c r="G1768" s="9">
        <v>41075</v>
      </c>
      <c r="H1768" s="2" t="s">
        <v>241</v>
      </c>
      <c r="I1768" s="1">
        <v>2012</v>
      </c>
      <c r="J1768" s="1">
        <v>314782178</v>
      </c>
      <c r="K1768" s="1">
        <f>_xlfn.DAYS(clean_data[[#This Row],[Ship Date]],clean_data[[#This Row],[Order Date]])</f>
        <v>27</v>
      </c>
      <c r="L1768" s="9">
        <v>41102</v>
      </c>
      <c r="M1768" s="4">
        <v>9896</v>
      </c>
      <c r="N1768" s="13">
        <v>255.28</v>
      </c>
      <c r="O1768" s="13">
        <v>159.41999999999999</v>
      </c>
      <c r="P1768" s="13">
        <v>2526250.88</v>
      </c>
      <c r="Q1768" s="13">
        <v>1577620.32</v>
      </c>
      <c r="R1768" s="13">
        <v>948630.56</v>
      </c>
      <c r="S1768" s="54"/>
      <c r="T1768" s="54"/>
      <c r="Z1768" s="1"/>
      <c r="AA1768" s="1"/>
      <c r="XFB1768"/>
      <c r="XFC1768"/>
    </row>
    <row r="1769" spans="2:27 16382:16383" ht="21" customHeight="1">
      <c r="B1769" s="10" t="s">
        <v>23</v>
      </c>
      <c r="C1769" s="10" t="s">
        <v>82</v>
      </c>
      <c r="D1769" s="10" t="s">
        <v>45</v>
      </c>
      <c r="E1769" s="10" t="s">
        <v>21</v>
      </c>
      <c r="F1769" s="10" t="s">
        <v>227</v>
      </c>
      <c r="G1769" s="11">
        <v>42578</v>
      </c>
      <c r="H1769" s="12" t="s">
        <v>230</v>
      </c>
      <c r="I1769" s="10">
        <v>2016</v>
      </c>
      <c r="J1769" s="10">
        <v>193472945</v>
      </c>
      <c r="K1769" s="10">
        <f>_xlfn.DAYS(clean_data[[#This Row],[Ship Date]],clean_data[[#This Row],[Order Date]])</f>
        <v>48</v>
      </c>
      <c r="L1769" s="11">
        <v>42626</v>
      </c>
      <c r="M1769" s="14">
        <v>1799</v>
      </c>
      <c r="N1769" s="15">
        <v>437.2</v>
      </c>
      <c r="O1769" s="15">
        <v>263.33</v>
      </c>
      <c r="P1769" s="15">
        <v>786522.8</v>
      </c>
      <c r="Q1769" s="15">
        <v>473730.67</v>
      </c>
      <c r="R1769" s="15">
        <v>312792.13</v>
      </c>
      <c r="S1769" s="54"/>
      <c r="T1769" s="54"/>
      <c r="Z1769" s="1"/>
      <c r="AA1769" s="1"/>
      <c r="XFB1769"/>
      <c r="XFC1769"/>
    </row>
    <row r="1770" spans="2:27 16382:16383" ht="21" customHeight="1">
      <c r="B1770" s="1" t="s">
        <v>40</v>
      </c>
      <c r="C1770" s="1" t="s">
        <v>92</v>
      </c>
      <c r="D1770" s="1" t="s">
        <v>20</v>
      </c>
      <c r="E1770" s="1" t="s">
        <v>17</v>
      </c>
      <c r="F1770" s="1" t="s">
        <v>235</v>
      </c>
      <c r="G1770" s="9">
        <v>41215</v>
      </c>
      <c r="H1770" s="2" t="s">
        <v>234</v>
      </c>
      <c r="I1770" s="1">
        <v>2012</v>
      </c>
      <c r="J1770" s="1">
        <v>857425248</v>
      </c>
      <c r="K1770" s="1">
        <f>_xlfn.DAYS(clean_data[[#This Row],[Ship Date]],clean_data[[#This Row],[Order Date]])</f>
        <v>23</v>
      </c>
      <c r="L1770" s="9">
        <v>41238</v>
      </c>
      <c r="M1770" s="4">
        <v>40</v>
      </c>
      <c r="N1770" s="13">
        <v>152.58000000000001</v>
      </c>
      <c r="O1770" s="13">
        <v>97.44</v>
      </c>
      <c r="P1770" s="13">
        <v>6103.2</v>
      </c>
      <c r="Q1770" s="13">
        <v>3897.6</v>
      </c>
      <c r="R1770" s="13">
        <v>2205.6</v>
      </c>
      <c r="S1770" s="54"/>
      <c r="T1770" s="54"/>
      <c r="Z1770" s="1"/>
      <c r="AA1770" s="1"/>
      <c r="XFB1770"/>
      <c r="XFC1770"/>
    </row>
    <row r="1771" spans="2:27 16382:16383" ht="21" customHeight="1">
      <c r="B1771" s="10" t="s">
        <v>40</v>
      </c>
      <c r="C1771" s="10" t="s">
        <v>92</v>
      </c>
      <c r="D1771" s="10" t="s">
        <v>36</v>
      </c>
      <c r="E1771" s="10" t="s">
        <v>17</v>
      </c>
      <c r="F1771" s="10" t="s">
        <v>229</v>
      </c>
      <c r="G1771" s="11">
        <v>42236</v>
      </c>
      <c r="H1771" s="12" t="s">
        <v>238</v>
      </c>
      <c r="I1771" s="10">
        <v>2015</v>
      </c>
      <c r="J1771" s="10">
        <v>334812915</v>
      </c>
      <c r="K1771" s="10">
        <f>_xlfn.DAYS(clean_data[[#This Row],[Ship Date]],clean_data[[#This Row],[Order Date]])</f>
        <v>6</v>
      </c>
      <c r="L1771" s="11">
        <v>42242</v>
      </c>
      <c r="M1771" s="14">
        <v>7437</v>
      </c>
      <c r="N1771" s="15">
        <v>109.28</v>
      </c>
      <c r="O1771" s="15">
        <v>35.840000000000003</v>
      </c>
      <c r="P1771" s="15">
        <v>812715.36</v>
      </c>
      <c r="Q1771" s="15">
        <v>266542.08000000002</v>
      </c>
      <c r="R1771" s="15">
        <v>546173.28</v>
      </c>
      <c r="S1771" s="54"/>
      <c r="T1771" s="54"/>
      <c r="Z1771" s="1"/>
      <c r="AA1771" s="1"/>
      <c r="XFB1771"/>
      <c r="XFC1771"/>
    </row>
    <row r="1772" spans="2:27 16382:16383" ht="21" customHeight="1">
      <c r="B1772" s="1" t="s">
        <v>34</v>
      </c>
      <c r="C1772" s="1" t="s">
        <v>195</v>
      </c>
      <c r="D1772" s="1" t="s">
        <v>43</v>
      </c>
      <c r="E1772" s="1" t="s">
        <v>21</v>
      </c>
      <c r="F1772" s="1" t="s">
        <v>235</v>
      </c>
      <c r="G1772" s="9">
        <v>40210</v>
      </c>
      <c r="H1772" s="2" t="s">
        <v>242</v>
      </c>
      <c r="I1772" s="1">
        <v>2010</v>
      </c>
      <c r="J1772" s="1">
        <v>774122273</v>
      </c>
      <c r="K1772" s="1">
        <f>_xlfn.DAYS(clean_data[[#This Row],[Ship Date]],clean_data[[#This Row],[Order Date]])</f>
        <v>14</v>
      </c>
      <c r="L1772" s="9">
        <v>40224</v>
      </c>
      <c r="M1772" s="4">
        <v>8838</v>
      </c>
      <c r="N1772" s="13">
        <v>651.21</v>
      </c>
      <c r="O1772" s="13">
        <v>524.96</v>
      </c>
      <c r="P1772" s="13">
        <v>5755393.9800000004</v>
      </c>
      <c r="Q1772" s="13">
        <v>4639596.4800000004</v>
      </c>
      <c r="R1772" s="13">
        <v>1115797.5</v>
      </c>
      <c r="S1772" s="54"/>
      <c r="T1772" s="54"/>
      <c r="Z1772" s="1"/>
      <c r="AA1772" s="1"/>
      <c r="XFB1772"/>
      <c r="XFC1772"/>
    </row>
    <row r="1773" spans="2:27 16382:16383" ht="21" customHeight="1">
      <c r="B1773" s="10" t="s">
        <v>31</v>
      </c>
      <c r="C1773" s="10" t="s">
        <v>202</v>
      </c>
      <c r="D1773" s="10" t="s">
        <v>43</v>
      </c>
      <c r="E1773" s="10" t="s">
        <v>21</v>
      </c>
      <c r="F1773" s="10" t="s">
        <v>232</v>
      </c>
      <c r="G1773" s="11">
        <v>42548</v>
      </c>
      <c r="H1773" s="12" t="s">
        <v>241</v>
      </c>
      <c r="I1773" s="10">
        <v>2016</v>
      </c>
      <c r="J1773" s="10">
        <v>794152152</v>
      </c>
      <c r="K1773" s="10">
        <f>_xlfn.DAYS(clean_data[[#This Row],[Ship Date]],clean_data[[#This Row],[Order Date]])</f>
        <v>2</v>
      </c>
      <c r="L1773" s="11">
        <v>42550</v>
      </c>
      <c r="M1773" s="14">
        <v>6124</v>
      </c>
      <c r="N1773" s="15">
        <v>651.21</v>
      </c>
      <c r="O1773" s="15">
        <v>524.96</v>
      </c>
      <c r="P1773" s="15">
        <v>3988010.04</v>
      </c>
      <c r="Q1773" s="15">
        <v>3214855.04</v>
      </c>
      <c r="R1773" s="15">
        <v>773155</v>
      </c>
      <c r="S1773" s="54"/>
      <c r="T1773" s="54"/>
      <c r="Z1773" s="1"/>
      <c r="AA1773" s="1"/>
      <c r="XFB1773"/>
      <c r="XFC1773"/>
    </row>
    <row r="1774" spans="2:27 16382:16383" ht="21" customHeight="1">
      <c r="B1774" s="1" t="s">
        <v>23</v>
      </c>
      <c r="C1774" s="1" t="s">
        <v>125</v>
      </c>
      <c r="D1774" s="1" t="s">
        <v>45</v>
      </c>
      <c r="E1774" s="1" t="s">
        <v>21</v>
      </c>
      <c r="F1774" s="1" t="s">
        <v>235</v>
      </c>
      <c r="G1774" s="9">
        <v>40448</v>
      </c>
      <c r="H1774" s="2" t="s">
        <v>231</v>
      </c>
      <c r="I1774" s="1">
        <v>2010</v>
      </c>
      <c r="J1774" s="1">
        <v>434013879</v>
      </c>
      <c r="K1774" s="1">
        <f>_xlfn.DAYS(clean_data[[#This Row],[Ship Date]],clean_data[[#This Row],[Order Date]])</f>
        <v>39</v>
      </c>
      <c r="L1774" s="9">
        <v>40487</v>
      </c>
      <c r="M1774" s="4">
        <v>3206</v>
      </c>
      <c r="N1774" s="13">
        <v>437.2</v>
      </c>
      <c r="O1774" s="13">
        <v>263.33</v>
      </c>
      <c r="P1774" s="13">
        <v>1401663.2</v>
      </c>
      <c r="Q1774" s="13">
        <v>844235.98</v>
      </c>
      <c r="R1774" s="13">
        <v>557427.22</v>
      </c>
      <c r="S1774" s="54"/>
      <c r="T1774" s="54"/>
      <c r="Z1774" s="1"/>
      <c r="AA1774" s="1"/>
      <c r="XFB1774"/>
      <c r="XFC1774"/>
    </row>
    <row r="1775" spans="2:27 16382:16383" ht="21" customHeight="1">
      <c r="B1775" s="10" t="s">
        <v>26</v>
      </c>
      <c r="C1775" s="10" t="s">
        <v>203</v>
      </c>
      <c r="D1775" s="10" t="s">
        <v>16</v>
      </c>
      <c r="E1775" s="10" t="s">
        <v>17</v>
      </c>
      <c r="F1775" s="10" t="s">
        <v>232</v>
      </c>
      <c r="G1775" s="11">
        <v>40715</v>
      </c>
      <c r="H1775" s="12" t="s">
        <v>241</v>
      </c>
      <c r="I1775" s="10">
        <v>2011</v>
      </c>
      <c r="J1775" s="10">
        <v>703131282</v>
      </c>
      <c r="K1775" s="10">
        <f>_xlfn.DAYS(clean_data[[#This Row],[Ship Date]],clean_data[[#This Row],[Order Date]])</f>
        <v>31</v>
      </c>
      <c r="L1775" s="11">
        <v>40746</v>
      </c>
      <c r="M1775" s="14">
        <v>1026</v>
      </c>
      <c r="N1775" s="15">
        <v>255.28</v>
      </c>
      <c r="O1775" s="15">
        <v>159.41999999999999</v>
      </c>
      <c r="P1775" s="15">
        <v>261917.28</v>
      </c>
      <c r="Q1775" s="15">
        <v>163564.92000000001</v>
      </c>
      <c r="R1775" s="15">
        <v>98352.36</v>
      </c>
      <c r="S1775" s="54"/>
      <c r="T1775" s="54"/>
      <c r="Z1775" s="1"/>
      <c r="AA1775" s="1"/>
      <c r="XFB1775"/>
      <c r="XFC1775"/>
    </row>
    <row r="1776" spans="2:27 16382:16383" ht="21" customHeight="1">
      <c r="B1776" s="1" t="s">
        <v>23</v>
      </c>
      <c r="C1776" s="1" t="s">
        <v>179</v>
      </c>
      <c r="D1776" s="1" t="s">
        <v>28</v>
      </c>
      <c r="E1776" s="1" t="s">
        <v>17</v>
      </c>
      <c r="F1776" s="1" t="s">
        <v>232</v>
      </c>
      <c r="G1776" s="9">
        <v>42242</v>
      </c>
      <c r="H1776" s="2" t="s">
        <v>238</v>
      </c>
      <c r="I1776" s="1">
        <v>2015</v>
      </c>
      <c r="J1776" s="1">
        <v>431240689</v>
      </c>
      <c r="K1776" s="1">
        <f>_xlfn.DAYS(clean_data[[#This Row],[Ship Date]],clean_data[[#This Row],[Order Date]])</f>
        <v>48</v>
      </c>
      <c r="L1776" s="9">
        <v>42290</v>
      </c>
      <c r="M1776" s="4">
        <v>2558</v>
      </c>
      <c r="N1776" s="13">
        <v>205.7</v>
      </c>
      <c r="O1776" s="13">
        <v>117.11</v>
      </c>
      <c r="P1776" s="13">
        <v>526180.6</v>
      </c>
      <c r="Q1776" s="13">
        <v>299567.38</v>
      </c>
      <c r="R1776" s="13">
        <v>226613.22</v>
      </c>
      <c r="S1776" s="54"/>
      <c r="T1776" s="54"/>
      <c r="Z1776" s="1"/>
      <c r="AA1776" s="1"/>
      <c r="XFB1776"/>
      <c r="XFC1776"/>
    </row>
    <row r="1777" spans="2:27 16382:16383" ht="21" customHeight="1">
      <c r="B1777" s="10" t="s">
        <v>40</v>
      </c>
      <c r="C1777" s="10" t="s">
        <v>169</v>
      </c>
      <c r="D1777" s="10" t="s">
        <v>25</v>
      </c>
      <c r="E1777" s="10" t="s">
        <v>17</v>
      </c>
      <c r="F1777" s="10" t="s">
        <v>227</v>
      </c>
      <c r="G1777" s="11">
        <v>42929</v>
      </c>
      <c r="H1777" s="12" t="s">
        <v>230</v>
      </c>
      <c r="I1777" s="10">
        <v>2017</v>
      </c>
      <c r="J1777" s="10">
        <v>318390929</v>
      </c>
      <c r="K1777" s="10">
        <f>_xlfn.DAYS(clean_data[[#This Row],[Ship Date]],clean_data[[#This Row],[Order Date]])</f>
        <v>49</v>
      </c>
      <c r="L1777" s="11">
        <v>42978</v>
      </c>
      <c r="M1777" s="14">
        <v>7806</v>
      </c>
      <c r="N1777" s="15">
        <v>47.45</v>
      </c>
      <c r="O1777" s="15">
        <v>31.79</v>
      </c>
      <c r="P1777" s="15">
        <v>370394.7</v>
      </c>
      <c r="Q1777" s="15">
        <v>248152.74</v>
      </c>
      <c r="R1777" s="15">
        <v>122241.96</v>
      </c>
      <c r="S1777" s="54"/>
      <c r="T1777" s="54"/>
      <c r="Z1777" s="1"/>
      <c r="AA1777" s="1"/>
      <c r="XFB1777"/>
      <c r="XFC1777"/>
    </row>
    <row r="1778" spans="2:27 16382:16383" ht="21" customHeight="1">
      <c r="B1778" s="1" t="s">
        <v>26</v>
      </c>
      <c r="C1778" s="1" t="s">
        <v>160</v>
      </c>
      <c r="D1778" s="1" t="s">
        <v>71</v>
      </c>
      <c r="E1778" s="1" t="s">
        <v>17</v>
      </c>
      <c r="F1778" s="1" t="s">
        <v>229</v>
      </c>
      <c r="G1778" s="9">
        <v>41064</v>
      </c>
      <c r="H1778" s="2" t="s">
        <v>241</v>
      </c>
      <c r="I1778" s="1">
        <v>2012</v>
      </c>
      <c r="J1778" s="1">
        <v>684943330</v>
      </c>
      <c r="K1778" s="1">
        <f>_xlfn.DAYS(clean_data[[#This Row],[Ship Date]],clean_data[[#This Row],[Order Date]])</f>
        <v>4</v>
      </c>
      <c r="L1778" s="9">
        <v>41068</v>
      </c>
      <c r="M1778" s="4">
        <v>8807</v>
      </c>
      <c r="N1778" s="13">
        <v>154.06</v>
      </c>
      <c r="O1778" s="13">
        <v>90.93</v>
      </c>
      <c r="P1778" s="13">
        <v>1356806.42</v>
      </c>
      <c r="Q1778" s="13">
        <v>800820.51</v>
      </c>
      <c r="R1778" s="13">
        <v>555985.91</v>
      </c>
      <c r="S1778" s="54"/>
      <c r="T1778" s="54"/>
      <c r="Z1778" s="1"/>
      <c r="AA1778" s="1"/>
      <c r="XFB1778"/>
      <c r="XFC1778"/>
    </row>
    <row r="1779" spans="2:27 16382:16383" ht="21" customHeight="1">
      <c r="B1779" s="10" t="s">
        <v>40</v>
      </c>
      <c r="C1779" s="10" t="s">
        <v>91</v>
      </c>
      <c r="D1779" s="10" t="s">
        <v>50</v>
      </c>
      <c r="E1779" s="10" t="s">
        <v>21</v>
      </c>
      <c r="F1779" s="10" t="s">
        <v>227</v>
      </c>
      <c r="G1779" s="11">
        <v>42242</v>
      </c>
      <c r="H1779" s="12" t="s">
        <v>238</v>
      </c>
      <c r="I1779" s="10">
        <v>2015</v>
      </c>
      <c r="J1779" s="10">
        <v>121571719</v>
      </c>
      <c r="K1779" s="10">
        <f>_xlfn.DAYS(clean_data[[#This Row],[Ship Date]],clean_data[[#This Row],[Order Date]])</f>
        <v>26</v>
      </c>
      <c r="L1779" s="11">
        <v>42268</v>
      </c>
      <c r="M1779" s="14">
        <v>4628</v>
      </c>
      <c r="N1779" s="15">
        <v>421.89</v>
      </c>
      <c r="O1779" s="15">
        <v>364.69</v>
      </c>
      <c r="P1779" s="15">
        <v>1952506.92</v>
      </c>
      <c r="Q1779" s="15">
        <v>1687785.32</v>
      </c>
      <c r="R1779" s="15">
        <v>264721.59999999998</v>
      </c>
      <c r="S1779" s="54"/>
      <c r="T1779" s="54"/>
      <c r="Z1779" s="1"/>
      <c r="AA1779" s="1"/>
      <c r="XFB1779"/>
      <c r="XFC1779"/>
    </row>
    <row r="1780" spans="2:27 16382:16383" ht="21" customHeight="1">
      <c r="B1780" s="1" t="s">
        <v>26</v>
      </c>
      <c r="C1780" s="1" t="s">
        <v>180</v>
      </c>
      <c r="D1780" s="1" t="s">
        <v>71</v>
      </c>
      <c r="E1780" s="1" t="s">
        <v>21</v>
      </c>
      <c r="F1780" s="1" t="s">
        <v>227</v>
      </c>
      <c r="G1780" s="9">
        <v>41378</v>
      </c>
      <c r="H1780" s="2" t="s">
        <v>239</v>
      </c>
      <c r="I1780" s="1">
        <v>2013</v>
      </c>
      <c r="J1780" s="1">
        <v>439262425</v>
      </c>
      <c r="K1780" s="1">
        <f>_xlfn.DAYS(clean_data[[#This Row],[Ship Date]],clean_data[[#This Row],[Order Date]])</f>
        <v>36</v>
      </c>
      <c r="L1780" s="9">
        <v>41414</v>
      </c>
      <c r="M1780" s="4">
        <v>6368</v>
      </c>
      <c r="N1780" s="13">
        <v>154.06</v>
      </c>
      <c r="O1780" s="13">
        <v>90.93</v>
      </c>
      <c r="P1780" s="13">
        <v>981054.08</v>
      </c>
      <c r="Q1780" s="13">
        <v>579042.24</v>
      </c>
      <c r="R1780" s="13">
        <v>402011.84</v>
      </c>
      <c r="S1780" s="54"/>
      <c r="T1780" s="54"/>
      <c r="Z1780" s="1"/>
      <c r="AA1780" s="1"/>
      <c r="XFB1780"/>
      <c r="XFC1780"/>
    </row>
    <row r="1781" spans="2:27 16382:16383" ht="21" customHeight="1">
      <c r="B1781" s="10" t="s">
        <v>40</v>
      </c>
      <c r="C1781" s="10" t="s">
        <v>126</v>
      </c>
      <c r="D1781" s="10" t="s">
        <v>36</v>
      </c>
      <c r="E1781" s="10" t="s">
        <v>17</v>
      </c>
      <c r="F1781" s="10" t="s">
        <v>235</v>
      </c>
      <c r="G1781" s="11">
        <v>40696</v>
      </c>
      <c r="H1781" s="12" t="s">
        <v>241</v>
      </c>
      <c r="I1781" s="10">
        <v>2011</v>
      </c>
      <c r="J1781" s="10">
        <v>819314277</v>
      </c>
      <c r="K1781" s="10">
        <f>_xlfn.DAYS(clean_data[[#This Row],[Ship Date]],clean_data[[#This Row],[Order Date]])</f>
        <v>45</v>
      </c>
      <c r="L1781" s="11">
        <v>40741</v>
      </c>
      <c r="M1781" s="14">
        <v>2156</v>
      </c>
      <c r="N1781" s="15">
        <v>109.28</v>
      </c>
      <c r="O1781" s="15">
        <v>35.840000000000003</v>
      </c>
      <c r="P1781" s="15">
        <v>235607.67999999999</v>
      </c>
      <c r="Q1781" s="15">
        <v>77271.039999999994</v>
      </c>
      <c r="R1781" s="15">
        <v>158336.64000000001</v>
      </c>
      <c r="S1781" s="54"/>
      <c r="T1781" s="54"/>
      <c r="Z1781" s="1"/>
      <c r="AA1781" s="1"/>
      <c r="XFB1781"/>
      <c r="XFC1781"/>
    </row>
    <row r="1782" spans="2:27 16382:16383" ht="21" customHeight="1">
      <c r="B1782" s="1" t="s">
        <v>26</v>
      </c>
      <c r="C1782" s="1" t="s">
        <v>143</v>
      </c>
      <c r="D1782" s="1" t="s">
        <v>33</v>
      </c>
      <c r="E1782" s="1" t="s">
        <v>17</v>
      </c>
      <c r="F1782" s="1" t="s">
        <v>229</v>
      </c>
      <c r="G1782" s="9">
        <v>42805</v>
      </c>
      <c r="H1782" s="2" t="s">
        <v>236</v>
      </c>
      <c r="I1782" s="1">
        <v>2017</v>
      </c>
      <c r="J1782" s="1">
        <v>963338601</v>
      </c>
      <c r="K1782" s="1">
        <f>_xlfn.DAYS(clean_data[[#This Row],[Ship Date]],clean_data[[#This Row],[Order Date]])</f>
        <v>29</v>
      </c>
      <c r="L1782" s="9">
        <v>42834</v>
      </c>
      <c r="M1782" s="4">
        <v>2154</v>
      </c>
      <c r="N1782" s="13">
        <v>81.73</v>
      </c>
      <c r="O1782" s="13">
        <v>56.67</v>
      </c>
      <c r="P1782" s="13">
        <v>176046.42</v>
      </c>
      <c r="Q1782" s="13">
        <v>122067.18</v>
      </c>
      <c r="R1782" s="13">
        <v>53979.24</v>
      </c>
      <c r="S1782" s="54"/>
      <c r="T1782" s="54"/>
      <c r="Z1782" s="1"/>
      <c r="AA1782" s="1"/>
      <c r="XFB1782"/>
      <c r="XFC1782"/>
    </row>
    <row r="1783" spans="2:27 16382:16383" ht="21" customHeight="1">
      <c r="B1783" s="10" t="s">
        <v>23</v>
      </c>
      <c r="C1783" s="10" t="s">
        <v>74</v>
      </c>
      <c r="D1783" s="10" t="s">
        <v>50</v>
      </c>
      <c r="E1783" s="10" t="s">
        <v>21</v>
      </c>
      <c r="F1783" s="10" t="s">
        <v>232</v>
      </c>
      <c r="G1783" s="11">
        <v>41025</v>
      </c>
      <c r="H1783" s="12" t="s">
        <v>239</v>
      </c>
      <c r="I1783" s="10">
        <v>2012</v>
      </c>
      <c r="J1783" s="10">
        <v>643259227</v>
      </c>
      <c r="K1783" s="10">
        <f>_xlfn.DAYS(clean_data[[#This Row],[Ship Date]],clean_data[[#This Row],[Order Date]])</f>
        <v>0</v>
      </c>
      <c r="L1783" s="11">
        <v>41025</v>
      </c>
      <c r="M1783" s="14">
        <v>3555</v>
      </c>
      <c r="N1783" s="15">
        <v>421.89</v>
      </c>
      <c r="O1783" s="15">
        <v>364.69</v>
      </c>
      <c r="P1783" s="15">
        <v>1499818.95</v>
      </c>
      <c r="Q1783" s="15">
        <v>1296472.95</v>
      </c>
      <c r="R1783" s="15">
        <v>203346</v>
      </c>
      <c r="S1783" s="54"/>
      <c r="T1783" s="54"/>
      <c r="Z1783" s="1"/>
      <c r="AA1783" s="1"/>
      <c r="XFB1783"/>
      <c r="XFC1783"/>
    </row>
    <row r="1784" spans="2:27 16382:16383" ht="21" customHeight="1">
      <c r="B1784" s="1" t="s">
        <v>23</v>
      </c>
      <c r="C1784" s="1" t="s">
        <v>24</v>
      </c>
      <c r="D1784" s="1" t="s">
        <v>45</v>
      </c>
      <c r="E1784" s="1" t="s">
        <v>17</v>
      </c>
      <c r="F1784" s="1" t="s">
        <v>235</v>
      </c>
      <c r="G1784" s="9">
        <v>42892</v>
      </c>
      <c r="H1784" s="2" t="s">
        <v>241</v>
      </c>
      <c r="I1784" s="1">
        <v>2017</v>
      </c>
      <c r="J1784" s="1">
        <v>151312482</v>
      </c>
      <c r="K1784" s="1">
        <f>_xlfn.DAYS(clean_data[[#This Row],[Ship Date]],clean_data[[#This Row],[Order Date]])</f>
        <v>36</v>
      </c>
      <c r="L1784" s="9">
        <v>42928</v>
      </c>
      <c r="M1784" s="4">
        <v>5581</v>
      </c>
      <c r="N1784" s="13">
        <v>437.2</v>
      </c>
      <c r="O1784" s="13">
        <v>263.33</v>
      </c>
      <c r="P1784" s="13">
        <v>2440013.2000000002</v>
      </c>
      <c r="Q1784" s="13">
        <v>1469644.73</v>
      </c>
      <c r="R1784" s="13">
        <v>970368.47</v>
      </c>
      <c r="S1784" s="54"/>
      <c r="T1784" s="54"/>
      <c r="Z1784" s="1"/>
      <c r="AA1784" s="1"/>
      <c r="XFB1784"/>
      <c r="XFC1784"/>
    </row>
    <row r="1785" spans="2:27 16382:16383" ht="21" customHeight="1">
      <c r="B1785" s="10" t="s">
        <v>23</v>
      </c>
      <c r="C1785" s="10" t="s">
        <v>51</v>
      </c>
      <c r="D1785" s="10" t="s">
        <v>59</v>
      </c>
      <c r="E1785" s="10" t="s">
        <v>17</v>
      </c>
      <c r="F1785" s="10" t="s">
        <v>227</v>
      </c>
      <c r="G1785" s="11">
        <v>41121</v>
      </c>
      <c r="H1785" s="12" t="s">
        <v>230</v>
      </c>
      <c r="I1785" s="10">
        <v>2012</v>
      </c>
      <c r="J1785" s="10">
        <v>750047194</v>
      </c>
      <c r="K1785" s="10">
        <f>_xlfn.DAYS(clean_data[[#This Row],[Ship Date]],clean_data[[#This Row],[Order Date]])</f>
        <v>49</v>
      </c>
      <c r="L1785" s="11">
        <v>41170</v>
      </c>
      <c r="M1785" s="14">
        <v>4487</v>
      </c>
      <c r="N1785" s="15">
        <v>9.33</v>
      </c>
      <c r="O1785" s="15">
        <v>6.92</v>
      </c>
      <c r="P1785" s="15">
        <v>41863.71</v>
      </c>
      <c r="Q1785" s="15">
        <v>31050.04</v>
      </c>
      <c r="R1785" s="15">
        <v>10813.67</v>
      </c>
      <c r="S1785" s="54"/>
      <c r="T1785" s="54"/>
      <c r="Z1785" s="1"/>
      <c r="AA1785" s="1"/>
      <c r="XFB1785"/>
      <c r="XFC1785"/>
    </row>
    <row r="1786" spans="2:27 16382:16383" ht="21" customHeight="1">
      <c r="B1786" s="1" t="s">
        <v>26</v>
      </c>
      <c r="C1786" s="1" t="s">
        <v>121</v>
      </c>
      <c r="D1786" s="1" t="s">
        <v>28</v>
      </c>
      <c r="E1786" s="1" t="s">
        <v>17</v>
      </c>
      <c r="F1786" s="1" t="s">
        <v>229</v>
      </c>
      <c r="G1786" s="9">
        <v>42645</v>
      </c>
      <c r="H1786" s="2" t="s">
        <v>237</v>
      </c>
      <c r="I1786" s="1">
        <v>2016</v>
      </c>
      <c r="J1786" s="1">
        <v>622324693</v>
      </c>
      <c r="K1786" s="1">
        <f>_xlfn.DAYS(clean_data[[#This Row],[Ship Date]],clean_data[[#This Row],[Order Date]])</f>
        <v>19</v>
      </c>
      <c r="L1786" s="9">
        <v>42664</v>
      </c>
      <c r="M1786" s="4">
        <v>8561</v>
      </c>
      <c r="N1786" s="13">
        <v>205.7</v>
      </c>
      <c r="O1786" s="13">
        <v>117.11</v>
      </c>
      <c r="P1786" s="13">
        <v>1760997.7</v>
      </c>
      <c r="Q1786" s="13">
        <v>1002578.71</v>
      </c>
      <c r="R1786" s="13">
        <v>758418.99</v>
      </c>
      <c r="S1786" s="54"/>
      <c r="T1786" s="54"/>
      <c r="Z1786" s="1"/>
      <c r="AA1786" s="1"/>
      <c r="XFB1786"/>
      <c r="XFC1786"/>
    </row>
    <row r="1787" spans="2:27 16382:16383" ht="21" customHeight="1">
      <c r="B1787" s="10" t="s">
        <v>23</v>
      </c>
      <c r="C1787" s="10" t="s">
        <v>74</v>
      </c>
      <c r="D1787" s="10" t="s">
        <v>59</v>
      </c>
      <c r="E1787" s="10" t="s">
        <v>21</v>
      </c>
      <c r="F1787" s="10" t="s">
        <v>232</v>
      </c>
      <c r="G1787" s="11">
        <v>42337</v>
      </c>
      <c r="H1787" s="12" t="s">
        <v>234</v>
      </c>
      <c r="I1787" s="10">
        <v>2015</v>
      </c>
      <c r="J1787" s="10">
        <v>721318805</v>
      </c>
      <c r="K1787" s="10">
        <f>_xlfn.DAYS(clean_data[[#This Row],[Ship Date]],clean_data[[#This Row],[Order Date]])</f>
        <v>10</v>
      </c>
      <c r="L1787" s="11">
        <v>42347</v>
      </c>
      <c r="M1787" s="14">
        <v>3118</v>
      </c>
      <c r="N1787" s="15">
        <v>9.33</v>
      </c>
      <c r="O1787" s="15">
        <v>6.92</v>
      </c>
      <c r="P1787" s="15">
        <v>29090.94</v>
      </c>
      <c r="Q1787" s="15">
        <v>21576.560000000001</v>
      </c>
      <c r="R1787" s="15">
        <v>7514.38</v>
      </c>
      <c r="S1787" s="54"/>
      <c r="T1787" s="54"/>
      <c r="Z1787" s="1"/>
      <c r="AA1787" s="1"/>
      <c r="XFB1787"/>
      <c r="XFC1787"/>
    </row>
    <row r="1788" spans="2:27 16382:16383" ht="21" customHeight="1">
      <c r="B1788" s="1" t="s">
        <v>40</v>
      </c>
      <c r="C1788" s="1" t="s">
        <v>221</v>
      </c>
      <c r="D1788" s="1" t="s">
        <v>16</v>
      </c>
      <c r="E1788" s="1" t="s">
        <v>21</v>
      </c>
      <c r="F1788" s="1" t="s">
        <v>235</v>
      </c>
      <c r="G1788" s="9">
        <v>40993</v>
      </c>
      <c r="H1788" s="2" t="s">
        <v>236</v>
      </c>
      <c r="I1788" s="1">
        <v>2012</v>
      </c>
      <c r="J1788" s="1">
        <v>720515859</v>
      </c>
      <c r="K1788" s="1">
        <f>_xlfn.DAYS(clean_data[[#This Row],[Ship Date]],clean_data[[#This Row],[Order Date]])</f>
        <v>4</v>
      </c>
      <c r="L1788" s="9">
        <v>40997</v>
      </c>
      <c r="M1788" s="4">
        <v>5509</v>
      </c>
      <c r="N1788" s="13">
        <v>255.28</v>
      </c>
      <c r="O1788" s="13">
        <v>159.41999999999999</v>
      </c>
      <c r="P1788" s="13">
        <v>1406337.52</v>
      </c>
      <c r="Q1788" s="13">
        <v>878244.78</v>
      </c>
      <c r="R1788" s="13">
        <v>528092.74</v>
      </c>
      <c r="S1788" s="54"/>
      <c r="T1788" s="54"/>
      <c r="Z1788" s="1"/>
      <c r="AA1788" s="1"/>
      <c r="XFB1788"/>
      <c r="XFC1788"/>
    </row>
    <row r="1789" spans="2:27 16382:16383" ht="21" customHeight="1">
      <c r="B1789" s="10" t="s">
        <v>40</v>
      </c>
      <c r="C1789" s="10" t="s">
        <v>113</v>
      </c>
      <c r="D1789" s="10" t="s">
        <v>33</v>
      </c>
      <c r="E1789" s="10" t="s">
        <v>17</v>
      </c>
      <c r="F1789" s="10" t="s">
        <v>227</v>
      </c>
      <c r="G1789" s="11">
        <v>41181</v>
      </c>
      <c r="H1789" s="12" t="s">
        <v>231</v>
      </c>
      <c r="I1789" s="10">
        <v>2012</v>
      </c>
      <c r="J1789" s="10">
        <v>363714683</v>
      </c>
      <c r="K1789" s="10">
        <f>_xlfn.DAYS(clean_data[[#This Row],[Ship Date]],clean_data[[#This Row],[Order Date]])</f>
        <v>18</v>
      </c>
      <c r="L1789" s="11">
        <v>41199</v>
      </c>
      <c r="M1789" s="14">
        <v>112</v>
      </c>
      <c r="N1789" s="15">
        <v>81.73</v>
      </c>
      <c r="O1789" s="15">
        <v>56.67</v>
      </c>
      <c r="P1789" s="15">
        <v>9153.76</v>
      </c>
      <c r="Q1789" s="15">
        <v>6347.04</v>
      </c>
      <c r="R1789" s="15">
        <v>2806.72</v>
      </c>
      <c r="S1789" s="54"/>
      <c r="T1789" s="54"/>
      <c r="Z1789" s="1"/>
      <c r="AA1789" s="1"/>
      <c r="XFB1789"/>
      <c r="XFC1789"/>
    </row>
    <row r="1790" spans="2:27 16382:16383" ht="21" customHeight="1">
      <c r="B1790" s="1" t="s">
        <v>31</v>
      </c>
      <c r="C1790" s="1" t="s">
        <v>172</v>
      </c>
      <c r="D1790" s="1" t="s">
        <v>59</v>
      </c>
      <c r="E1790" s="1" t="s">
        <v>21</v>
      </c>
      <c r="F1790" s="1" t="s">
        <v>227</v>
      </c>
      <c r="G1790" s="9">
        <v>40324</v>
      </c>
      <c r="H1790" s="2" t="s">
        <v>233</v>
      </c>
      <c r="I1790" s="1">
        <v>2010</v>
      </c>
      <c r="J1790" s="1">
        <v>815026605</v>
      </c>
      <c r="K1790" s="1">
        <f>_xlfn.DAYS(clean_data[[#This Row],[Ship Date]],clean_data[[#This Row],[Order Date]])</f>
        <v>32</v>
      </c>
      <c r="L1790" s="9">
        <v>40356</v>
      </c>
      <c r="M1790" s="4">
        <v>3339</v>
      </c>
      <c r="N1790" s="13">
        <v>9.33</v>
      </c>
      <c r="O1790" s="13">
        <v>6.92</v>
      </c>
      <c r="P1790" s="13">
        <v>31152.87</v>
      </c>
      <c r="Q1790" s="13">
        <v>23105.88</v>
      </c>
      <c r="R1790" s="13">
        <v>8046.99</v>
      </c>
      <c r="S1790" s="54"/>
      <c r="T1790" s="54"/>
      <c r="Z1790" s="1"/>
      <c r="AA1790" s="1"/>
      <c r="XFB1790"/>
      <c r="XFC1790"/>
    </row>
    <row r="1791" spans="2:27 16382:16383" ht="21" customHeight="1">
      <c r="B1791" s="10" t="s">
        <v>31</v>
      </c>
      <c r="C1791" s="10" t="s">
        <v>248</v>
      </c>
      <c r="D1791" s="10" t="s">
        <v>16</v>
      </c>
      <c r="E1791" s="10" t="s">
        <v>17</v>
      </c>
      <c r="F1791" s="10" t="s">
        <v>232</v>
      </c>
      <c r="G1791" s="11">
        <v>40386</v>
      </c>
      <c r="H1791" s="12" t="s">
        <v>230</v>
      </c>
      <c r="I1791" s="10">
        <v>2010</v>
      </c>
      <c r="J1791" s="10">
        <v>608875453</v>
      </c>
      <c r="K1791" s="10">
        <f>_xlfn.DAYS(clean_data[[#This Row],[Ship Date]],clean_data[[#This Row],[Order Date]])</f>
        <v>15</v>
      </c>
      <c r="L1791" s="11">
        <v>40401</v>
      </c>
      <c r="M1791" s="14">
        <v>8632</v>
      </c>
      <c r="N1791" s="15">
        <v>255.28</v>
      </c>
      <c r="O1791" s="15">
        <v>159.41999999999999</v>
      </c>
      <c r="P1791" s="15">
        <v>2203576.96</v>
      </c>
      <c r="Q1791" s="15">
        <v>1376113.44</v>
      </c>
      <c r="R1791" s="15">
        <v>827463.52</v>
      </c>
      <c r="S1791" s="54"/>
      <c r="T1791" s="54"/>
      <c r="Z1791" s="1"/>
      <c r="AA1791" s="1"/>
      <c r="XFB1791"/>
      <c r="XFC1791"/>
    </row>
    <row r="1792" spans="2:27 16382:16383" ht="21" customHeight="1">
      <c r="B1792" s="1" t="s">
        <v>23</v>
      </c>
      <c r="C1792" s="1" t="s">
        <v>206</v>
      </c>
      <c r="D1792" s="1" t="s">
        <v>25</v>
      </c>
      <c r="E1792" s="1" t="s">
        <v>21</v>
      </c>
      <c r="F1792" s="1" t="s">
        <v>235</v>
      </c>
      <c r="G1792" s="9">
        <v>40952</v>
      </c>
      <c r="H1792" s="2" t="s">
        <v>242</v>
      </c>
      <c r="I1792" s="1">
        <v>2012</v>
      </c>
      <c r="J1792" s="1">
        <v>599997556</v>
      </c>
      <c r="K1792" s="1">
        <f>_xlfn.DAYS(clean_data[[#This Row],[Ship Date]],clean_data[[#This Row],[Order Date]])</f>
        <v>1</v>
      </c>
      <c r="L1792" s="9">
        <v>40953</v>
      </c>
      <c r="M1792" s="4">
        <v>1465</v>
      </c>
      <c r="N1792" s="13">
        <v>47.45</v>
      </c>
      <c r="O1792" s="13">
        <v>31.79</v>
      </c>
      <c r="P1792" s="13">
        <v>69514.25</v>
      </c>
      <c r="Q1792" s="13">
        <v>46572.35</v>
      </c>
      <c r="R1792" s="13">
        <v>22941.9</v>
      </c>
      <c r="S1792" s="54"/>
      <c r="T1792" s="54"/>
      <c r="Z1792" s="1"/>
      <c r="AA1792" s="1"/>
      <c r="XFB1792"/>
      <c r="XFC1792"/>
    </row>
    <row r="1793" spans="2:27 16382:16383" ht="21" customHeight="1">
      <c r="B1793" s="10" t="s">
        <v>40</v>
      </c>
      <c r="C1793" s="10" t="s">
        <v>213</v>
      </c>
      <c r="D1793" s="10" t="s">
        <v>28</v>
      </c>
      <c r="E1793" s="10" t="s">
        <v>21</v>
      </c>
      <c r="F1793" s="10" t="s">
        <v>227</v>
      </c>
      <c r="G1793" s="11">
        <v>40614</v>
      </c>
      <c r="H1793" s="12" t="s">
        <v>236</v>
      </c>
      <c r="I1793" s="10">
        <v>2011</v>
      </c>
      <c r="J1793" s="10">
        <v>813441741</v>
      </c>
      <c r="K1793" s="10">
        <f>_xlfn.DAYS(clean_data[[#This Row],[Ship Date]],clean_data[[#This Row],[Order Date]])</f>
        <v>10</v>
      </c>
      <c r="L1793" s="11">
        <v>40624</v>
      </c>
      <c r="M1793" s="14">
        <v>4342</v>
      </c>
      <c r="N1793" s="15">
        <v>205.7</v>
      </c>
      <c r="O1793" s="15">
        <v>117.11</v>
      </c>
      <c r="P1793" s="15">
        <v>893149.4</v>
      </c>
      <c r="Q1793" s="15">
        <v>508491.62</v>
      </c>
      <c r="R1793" s="15">
        <v>384657.78</v>
      </c>
      <c r="S1793" s="54"/>
      <c r="T1793" s="54"/>
      <c r="Z1793" s="1"/>
      <c r="AA1793" s="1"/>
      <c r="XFB1793"/>
      <c r="XFC1793"/>
    </row>
    <row r="1794" spans="2:27 16382:16383" ht="21" customHeight="1">
      <c r="B1794" s="1" t="s">
        <v>26</v>
      </c>
      <c r="C1794" s="1" t="s">
        <v>141</v>
      </c>
      <c r="D1794" s="1" t="s">
        <v>28</v>
      </c>
      <c r="E1794" s="1" t="s">
        <v>17</v>
      </c>
      <c r="F1794" s="1" t="s">
        <v>232</v>
      </c>
      <c r="G1794" s="9">
        <v>41116</v>
      </c>
      <c r="H1794" s="2" t="s">
        <v>230</v>
      </c>
      <c r="I1794" s="1">
        <v>2012</v>
      </c>
      <c r="J1794" s="1">
        <v>894569337</v>
      </c>
      <c r="K1794" s="1">
        <f>_xlfn.DAYS(clean_data[[#This Row],[Ship Date]],clean_data[[#This Row],[Order Date]])</f>
        <v>27</v>
      </c>
      <c r="L1794" s="9">
        <v>41143</v>
      </c>
      <c r="M1794" s="4">
        <v>1801</v>
      </c>
      <c r="N1794" s="13">
        <v>205.7</v>
      </c>
      <c r="O1794" s="13">
        <v>117.11</v>
      </c>
      <c r="P1794" s="13">
        <v>370465.7</v>
      </c>
      <c r="Q1794" s="13">
        <v>210915.11</v>
      </c>
      <c r="R1794" s="13">
        <v>159550.59</v>
      </c>
      <c r="S1794" s="54"/>
      <c r="T1794" s="54"/>
      <c r="Z1794" s="1"/>
      <c r="AA1794" s="1"/>
      <c r="XFB1794"/>
      <c r="XFC1794"/>
    </row>
    <row r="1795" spans="2:27 16382:16383" ht="21" customHeight="1">
      <c r="B1795" s="10" t="s">
        <v>26</v>
      </c>
      <c r="C1795" s="10" t="s">
        <v>87</v>
      </c>
      <c r="D1795" s="10" t="s">
        <v>16</v>
      </c>
      <c r="E1795" s="10" t="s">
        <v>21</v>
      </c>
      <c r="F1795" s="10" t="s">
        <v>227</v>
      </c>
      <c r="G1795" s="11">
        <v>40446</v>
      </c>
      <c r="H1795" s="12" t="s">
        <v>231</v>
      </c>
      <c r="I1795" s="10">
        <v>2010</v>
      </c>
      <c r="J1795" s="10">
        <v>559054172</v>
      </c>
      <c r="K1795" s="10">
        <f>_xlfn.DAYS(clean_data[[#This Row],[Ship Date]],clean_data[[#This Row],[Order Date]])</f>
        <v>22</v>
      </c>
      <c r="L1795" s="11">
        <v>40468</v>
      </c>
      <c r="M1795" s="14">
        <v>5408</v>
      </c>
      <c r="N1795" s="15">
        <v>255.28</v>
      </c>
      <c r="O1795" s="15">
        <v>159.41999999999999</v>
      </c>
      <c r="P1795" s="15">
        <v>1380554.24</v>
      </c>
      <c r="Q1795" s="15">
        <v>862143.36</v>
      </c>
      <c r="R1795" s="15">
        <v>518410.88</v>
      </c>
      <c r="S1795" s="54"/>
      <c r="T1795" s="54"/>
      <c r="Z1795" s="1"/>
      <c r="AA1795" s="1"/>
      <c r="XFB1795"/>
      <c r="XFC1795"/>
    </row>
    <row r="1796" spans="2:27 16382:16383" ht="21" customHeight="1">
      <c r="B1796" s="1" t="s">
        <v>31</v>
      </c>
      <c r="C1796" s="1" t="s">
        <v>89</v>
      </c>
      <c r="D1796" s="1" t="s">
        <v>59</v>
      </c>
      <c r="E1796" s="1" t="s">
        <v>17</v>
      </c>
      <c r="F1796" s="1" t="s">
        <v>232</v>
      </c>
      <c r="G1796" s="9">
        <v>42512</v>
      </c>
      <c r="H1796" s="2" t="s">
        <v>233</v>
      </c>
      <c r="I1796" s="1">
        <v>2016</v>
      </c>
      <c r="J1796" s="1">
        <v>942882573</v>
      </c>
      <c r="K1796" s="1">
        <f>_xlfn.DAYS(clean_data[[#This Row],[Ship Date]],clean_data[[#This Row],[Order Date]])</f>
        <v>34</v>
      </c>
      <c r="L1796" s="9">
        <v>42546</v>
      </c>
      <c r="M1796" s="4">
        <v>8761</v>
      </c>
      <c r="N1796" s="13">
        <v>9.33</v>
      </c>
      <c r="O1796" s="13">
        <v>6.92</v>
      </c>
      <c r="P1796" s="13">
        <v>81740.13</v>
      </c>
      <c r="Q1796" s="13">
        <v>60626.12</v>
      </c>
      <c r="R1796" s="13">
        <v>21114.01</v>
      </c>
      <c r="S1796" s="54"/>
      <c r="T1796" s="54"/>
      <c r="Z1796" s="1"/>
      <c r="AA1796" s="1"/>
      <c r="XFB1796"/>
      <c r="XFC1796"/>
    </row>
    <row r="1797" spans="2:27 16382:16383" ht="21" customHeight="1">
      <c r="B1797" s="10" t="s">
        <v>40</v>
      </c>
      <c r="C1797" s="10" t="s">
        <v>170</v>
      </c>
      <c r="D1797" s="10" t="s">
        <v>36</v>
      </c>
      <c r="E1797" s="10" t="s">
        <v>17</v>
      </c>
      <c r="F1797" s="10" t="s">
        <v>227</v>
      </c>
      <c r="G1797" s="11">
        <v>41927</v>
      </c>
      <c r="H1797" s="12" t="s">
        <v>237</v>
      </c>
      <c r="I1797" s="10">
        <v>2014</v>
      </c>
      <c r="J1797" s="10">
        <v>552353370</v>
      </c>
      <c r="K1797" s="10">
        <f>_xlfn.DAYS(clean_data[[#This Row],[Ship Date]],clean_data[[#This Row],[Order Date]])</f>
        <v>34</v>
      </c>
      <c r="L1797" s="11">
        <v>41961</v>
      </c>
      <c r="M1797" s="14">
        <v>2491</v>
      </c>
      <c r="N1797" s="15">
        <v>109.28</v>
      </c>
      <c r="O1797" s="15">
        <v>35.840000000000003</v>
      </c>
      <c r="P1797" s="15">
        <v>272216.48</v>
      </c>
      <c r="Q1797" s="15">
        <v>89277.440000000002</v>
      </c>
      <c r="R1797" s="15">
        <v>182939.04</v>
      </c>
      <c r="S1797" s="54"/>
      <c r="T1797" s="54"/>
      <c r="Z1797" s="1"/>
      <c r="AA1797" s="1"/>
      <c r="XFB1797"/>
      <c r="XFC1797"/>
    </row>
    <row r="1798" spans="2:27 16382:16383" ht="21" customHeight="1">
      <c r="B1798" s="1" t="s">
        <v>34</v>
      </c>
      <c r="C1798" s="1" t="s">
        <v>197</v>
      </c>
      <c r="D1798" s="1" t="s">
        <v>25</v>
      </c>
      <c r="E1798" s="1" t="s">
        <v>21</v>
      </c>
      <c r="F1798" s="1" t="s">
        <v>232</v>
      </c>
      <c r="G1798" s="9">
        <v>41995</v>
      </c>
      <c r="H1798" s="2" t="s">
        <v>228</v>
      </c>
      <c r="I1798" s="1">
        <v>2014</v>
      </c>
      <c r="J1798" s="1">
        <v>214077889</v>
      </c>
      <c r="K1798" s="1">
        <f>_xlfn.DAYS(clean_data[[#This Row],[Ship Date]],clean_data[[#This Row],[Order Date]])</f>
        <v>10</v>
      </c>
      <c r="L1798" s="9">
        <v>42005</v>
      </c>
      <c r="M1798" s="4">
        <v>9260</v>
      </c>
      <c r="N1798" s="13">
        <v>47.45</v>
      </c>
      <c r="O1798" s="13">
        <v>31.79</v>
      </c>
      <c r="P1798" s="13">
        <v>439387</v>
      </c>
      <c r="Q1798" s="13">
        <v>294375.40000000002</v>
      </c>
      <c r="R1798" s="13">
        <v>145011.6</v>
      </c>
      <c r="S1798" s="54"/>
      <c r="T1798" s="54"/>
      <c r="Z1798" s="1"/>
      <c r="AA1798" s="1"/>
      <c r="XFB1798"/>
      <c r="XFC1798"/>
    </row>
    <row r="1799" spans="2:27 16382:16383" ht="21" customHeight="1">
      <c r="B1799" s="10" t="s">
        <v>14</v>
      </c>
      <c r="C1799" s="10" t="s">
        <v>173</v>
      </c>
      <c r="D1799" s="10" t="s">
        <v>59</v>
      </c>
      <c r="E1799" s="10" t="s">
        <v>21</v>
      </c>
      <c r="F1799" s="10" t="s">
        <v>235</v>
      </c>
      <c r="G1799" s="11">
        <v>42258</v>
      </c>
      <c r="H1799" s="12" t="s">
        <v>231</v>
      </c>
      <c r="I1799" s="10">
        <v>2015</v>
      </c>
      <c r="J1799" s="10">
        <v>824979960</v>
      </c>
      <c r="K1799" s="10">
        <f>_xlfn.DAYS(clean_data[[#This Row],[Ship Date]],clean_data[[#This Row],[Order Date]])</f>
        <v>39</v>
      </c>
      <c r="L1799" s="11">
        <v>42297</v>
      </c>
      <c r="M1799" s="14">
        <v>8758</v>
      </c>
      <c r="N1799" s="15">
        <v>9.33</v>
      </c>
      <c r="O1799" s="15">
        <v>6.92</v>
      </c>
      <c r="P1799" s="15">
        <v>81712.14</v>
      </c>
      <c r="Q1799" s="15">
        <v>60605.36</v>
      </c>
      <c r="R1799" s="15">
        <v>21106.78</v>
      </c>
      <c r="S1799" s="54"/>
      <c r="T1799" s="54"/>
      <c r="Z1799" s="1"/>
      <c r="AA1799" s="1"/>
      <c r="XFB1799"/>
      <c r="XFC1799"/>
    </row>
    <row r="1800" spans="2:27 16382:16383" ht="21" customHeight="1">
      <c r="B1800" s="1" t="s">
        <v>31</v>
      </c>
      <c r="C1800" s="1" t="s">
        <v>32</v>
      </c>
      <c r="D1800" s="1" t="s">
        <v>45</v>
      </c>
      <c r="E1800" s="1" t="s">
        <v>17</v>
      </c>
      <c r="F1800" s="1" t="s">
        <v>235</v>
      </c>
      <c r="G1800" s="9">
        <v>42646</v>
      </c>
      <c r="H1800" s="2" t="s">
        <v>237</v>
      </c>
      <c r="I1800" s="1">
        <v>2016</v>
      </c>
      <c r="J1800" s="1">
        <v>202295911</v>
      </c>
      <c r="K1800" s="1">
        <f>_xlfn.DAYS(clean_data[[#This Row],[Ship Date]],clean_data[[#This Row],[Order Date]])</f>
        <v>8</v>
      </c>
      <c r="L1800" s="9">
        <v>42654</v>
      </c>
      <c r="M1800" s="4">
        <v>2710</v>
      </c>
      <c r="N1800" s="13">
        <v>437.2</v>
      </c>
      <c r="O1800" s="13">
        <v>263.33</v>
      </c>
      <c r="P1800" s="13">
        <v>1184812</v>
      </c>
      <c r="Q1800" s="13">
        <v>713624.3</v>
      </c>
      <c r="R1800" s="13">
        <v>471187.7</v>
      </c>
      <c r="S1800" s="54"/>
      <c r="T1800" s="54"/>
      <c r="Z1800" s="1"/>
      <c r="AA1800" s="1"/>
      <c r="XFB1800"/>
      <c r="XFC1800"/>
    </row>
    <row r="1801" spans="2:27 16382:16383" ht="21" customHeight="1">
      <c r="B1801" s="10" t="s">
        <v>40</v>
      </c>
      <c r="C1801" s="10" t="s">
        <v>169</v>
      </c>
      <c r="D1801" s="10" t="s">
        <v>16</v>
      </c>
      <c r="E1801" s="10" t="s">
        <v>21</v>
      </c>
      <c r="F1801" s="10" t="s">
        <v>235</v>
      </c>
      <c r="G1801" s="11">
        <v>42096</v>
      </c>
      <c r="H1801" s="12" t="s">
        <v>239</v>
      </c>
      <c r="I1801" s="10">
        <v>2015</v>
      </c>
      <c r="J1801" s="10">
        <v>733574569</v>
      </c>
      <c r="K1801" s="10">
        <f>_xlfn.DAYS(clean_data[[#This Row],[Ship Date]],clean_data[[#This Row],[Order Date]])</f>
        <v>46</v>
      </c>
      <c r="L1801" s="11">
        <v>42142</v>
      </c>
      <c r="M1801" s="14">
        <v>9871</v>
      </c>
      <c r="N1801" s="15">
        <v>255.28</v>
      </c>
      <c r="O1801" s="15">
        <v>159.41999999999999</v>
      </c>
      <c r="P1801" s="15">
        <v>2519868.88</v>
      </c>
      <c r="Q1801" s="15">
        <v>1573634.82</v>
      </c>
      <c r="R1801" s="15">
        <v>946234.06</v>
      </c>
      <c r="S1801" s="54"/>
      <c r="T1801" s="54"/>
      <c r="Z1801" s="1"/>
      <c r="AA1801" s="1"/>
      <c r="XFB1801"/>
      <c r="XFC1801"/>
    </row>
    <row r="1802" spans="2:27 16382:16383" ht="21" customHeight="1">
      <c r="B1802" s="1" t="s">
        <v>23</v>
      </c>
      <c r="C1802" s="1" t="s">
        <v>58</v>
      </c>
      <c r="D1802" s="1" t="s">
        <v>25</v>
      </c>
      <c r="E1802" s="1" t="s">
        <v>17</v>
      </c>
      <c r="F1802" s="1" t="s">
        <v>227</v>
      </c>
      <c r="G1802" s="9">
        <v>42702</v>
      </c>
      <c r="H1802" s="2" t="s">
        <v>234</v>
      </c>
      <c r="I1802" s="1">
        <v>2016</v>
      </c>
      <c r="J1802" s="1">
        <v>826677262</v>
      </c>
      <c r="K1802" s="1">
        <f>_xlfn.DAYS(clean_data[[#This Row],[Ship Date]],clean_data[[#This Row],[Order Date]])</f>
        <v>42</v>
      </c>
      <c r="L1802" s="9">
        <v>42744</v>
      </c>
      <c r="M1802" s="4">
        <v>1027</v>
      </c>
      <c r="N1802" s="13">
        <v>47.45</v>
      </c>
      <c r="O1802" s="13">
        <v>31.79</v>
      </c>
      <c r="P1802" s="13">
        <v>48731.15</v>
      </c>
      <c r="Q1802" s="13">
        <v>32648.33</v>
      </c>
      <c r="R1802" s="13">
        <v>16082.82</v>
      </c>
      <c r="S1802" s="54"/>
      <c r="T1802" s="54"/>
      <c r="Z1802" s="1"/>
      <c r="AA1802" s="1"/>
      <c r="XFB1802"/>
      <c r="XFC1802"/>
    </row>
    <row r="1803" spans="2:27 16382:16383" ht="21" customHeight="1">
      <c r="B1803" s="10" t="s">
        <v>34</v>
      </c>
      <c r="C1803" s="10" t="s">
        <v>212</v>
      </c>
      <c r="D1803" s="10" t="s">
        <v>59</v>
      </c>
      <c r="E1803" s="10" t="s">
        <v>17</v>
      </c>
      <c r="F1803" s="10" t="s">
        <v>232</v>
      </c>
      <c r="G1803" s="11">
        <v>42794</v>
      </c>
      <c r="H1803" s="12" t="s">
        <v>242</v>
      </c>
      <c r="I1803" s="10">
        <v>2017</v>
      </c>
      <c r="J1803" s="10">
        <v>759777820</v>
      </c>
      <c r="K1803" s="10">
        <f>_xlfn.DAYS(clean_data[[#This Row],[Ship Date]],clean_data[[#This Row],[Order Date]])</f>
        <v>23</v>
      </c>
      <c r="L1803" s="11">
        <v>42817</v>
      </c>
      <c r="M1803" s="14">
        <v>3996</v>
      </c>
      <c r="N1803" s="15">
        <v>9.33</v>
      </c>
      <c r="O1803" s="15">
        <v>6.92</v>
      </c>
      <c r="P1803" s="15">
        <v>37282.68</v>
      </c>
      <c r="Q1803" s="15">
        <v>27652.32</v>
      </c>
      <c r="R1803" s="15">
        <v>9630.36</v>
      </c>
      <c r="S1803" s="54"/>
      <c r="T1803" s="54"/>
      <c r="Z1803" s="1"/>
      <c r="AA1803" s="1"/>
      <c r="XFB1803"/>
      <c r="XFC1803"/>
    </row>
    <row r="1804" spans="2:27 16382:16383" ht="21" customHeight="1">
      <c r="B1804" s="1" t="s">
        <v>40</v>
      </c>
      <c r="C1804" s="1" t="s">
        <v>144</v>
      </c>
      <c r="D1804" s="1" t="s">
        <v>25</v>
      </c>
      <c r="E1804" s="1" t="s">
        <v>17</v>
      </c>
      <c r="F1804" s="1" t="s">
        <v>235</v>
      </c>
      <c r="G1804" s="9">
        <v>41095</v>
      </c>
      <c r="H1804" s="2" t="s">
        <v>230</v>
      </c>
      <c r="I1804" s="1">
        <v>2012</v>
      </c>
      <c r="J1804" s="1">
        <v>431362569</v>
      </c>
      <c r="K1804" s="1">
        <f>_xlfn.DAYS(clean_data[[#This Row],[Ship Date]],clean_data[[#This Row],[Order Date]])</f>
        <v>35</v>
      </c>
      <c r="L1804" s="9">
        <v>41130</v>
      </c>
      <c r="M1804" s="4">
        <v>8625</v>
      </c>
      <c r="N1804" s="13">
        <v>47.45</v>
      </c>
      <c r="O1804" s="13">
        <v>31.79</v>
      </c>
      <c r="P1804" s="13">
        <v>409256.25</v>
      </c>
      <c r="Q1804" s="13">
        <v>274188.75</v>
      </c>
      <c r="R1804" s="13">
        <v>135067.5</v>
      </c>
      <c r="S1804" s="54"/>
      <c r="T1804" s="54"/>
      <c r="Z1804" s="1"/>
      <c r="AA1804" s="1"/>
      <c r="XFB1804"/>
      <c r="XFC1804"/>
    </row>
    <row r="1805" spans="2:27 16382:16383" ht="21" customHeight="1">
      <c r="B1805" s="10" t="s">
        <v>14</v>
      </c>
      <c r="C1805" s="10" t="s">
        <v>174</v>
      </c>
      <c r="D1805" s="10" t="s">
        <v>16</v>
      </c>
      <c r="E1805" s="10" t="s">
        <v>21</v>
      </c>
      <c r="F1805" s="10" t="s">
        <v>232</v>
      </c>
      <c r="G1805" s="11">
        <v>40862</v>
      </c>
      <c r="H1805" s="12" t="s">
        <v>234</v>
      </c>
      <c r="I1805" s="10">
        <v>2011</v>
      </c>
      <c r="J1805" s="10">
        <v>710230338</v>
      </c>
      <c r="K1805" s="10">
        <f>_xlfn.DAYS(clean_data[[#This Row],[Ship Date]],clean_data[[#This Row],[Order Date]])</f>
        <v>4</v>
      </c>
      <c r="L1805" s="11">
        <v>40866</v>
      </c>
      <c r="M1805" s="14">
        <v>1795</v>
      </c>
      <c r="N1805" s="15">
        <v>255.28</v>
      </c>
      <c r="O1805" s="15">
        <v>159.41999999999999</v>
      </c>
      <c r="P1805" s="15">
        <v>458227.6</v>
      </c>
      <c r="Q1805" s="15">
        <v>286158.90000000002</v>
      </c>
      <c r="R1805" s="15">
        <v>172068.7</v>
      </c>
      <c r="S1805" s="54"/>
      <c r="T1805" s="54"/>
      <c r="Z1805" s="1"/>
      <c r="AA1805" s="1"/>
      <c r="XFB1805"/>
      <c r="XFC1805"/>
    </row>
    <row r="1806" spans="2:27 16382:16383" ht="21" customHeight="1">
      <c r="B1806" s="1" t="s">
        <v>14</v>
      </c>
      <c r="C1806" s="1" t="s">
        <v>158</v>
      </c>
      <c r="D1806" s="1" t="s">
        <v>43</v>
      </c>
      <c r="E1806" s="1" t="s">
        <v>21</v>
      </c>
      <c r="F1806" s="1" t="s">
        <v>229</v>
      </c>
      <c r="G1806" s="9">
        <v>40211</v>
      </c>
      <c r="H1806" s="2" t="s">
        <v>242</v>
      </c>
      <c r="I1806" s="1">
        <v>2010</v>
      </c>
      <c r="J1806" s="1">
        <v>285492455</v>
      </c>
      <c r="K1806" s="1">
        <f>_xlfn.DAYS(clean_data[[#This Row],[Ship Date]],clean_data[[#This Row],[Order Date]])</f>
        <v>27</v>
      </c>
      <c r="L1806" s="9">
        <v>40238</v>
      </c>
      <c r="M1806" s="4">
        <v>2417</v>
      </c>
      <c r="N1806" s="13">
        <v>651.21</v>
      </c>
      <c r="O1806" s="13">
        <v>524.96</v>
      </c>
      <c r="P1806" s="13">
        <v>1573974.57</v>
      </c>
      <c r="Q1806" s="13">
        <v>1268828.32</v>
      </c>
      <c r="R1806" s="13">
        <v>305146.25</v>
      </c>
      <c r="S1806" s="54"/>
      <c r="T1806" s="54"/>
      <c r="Z1806" s="1"/>
      <c r="AA1806" s="1"/>
      <c r="XFB1806"/>
      <c r="XFC1806"/>
    </row>
    <row r="1807" spans="2:27 16382:16383" ht="21" customHeight="1">
      <c r="B1807" s="10" t="s">
        <v>40</v>
      </c>
      <c r="C1807" s="10" t="s">
        <v>165</v>
      </c>
      <c r="D1807" s="10" t="s">
        <v>16</v>
      </c>
      <c r="E1807" s="10" t="s">
        <v>17</v>
      </c>
      <c r="F1807" s="10" t="s">
        <v>235</v>
      </c>
      <c r="G1807" s="11">
        <v>41798</v>
      </c>
      <c r="H1807" s="12" t="s">
        <v>241</v>
      </c>
      <c r="I1807" s="10">
        <v>2014</v>
      </c>
      <c r="J1807" s="10">
        <v>616572749</v>
      </c>
      <c r="K1807" s="10">
        <f>_xlfn.DAYS(clean_data[[#This Row],[Ship Date]],clean_data[[#This Row],[Order Date]])</f>
        <v>34</v>
      </c>
      <c r="L1807" s="11">
        <v>41832</v>
      </c>
      <c r="M1807" s="14">
        <v>6433</v>
      </c>
      <c r="N1807" s="15">
        <v>255.28</v>
      </c>
      <c r="O1807" s="15">
        <v>159.41999999999999</v>
      </c>
      <c r="P1807" s="15">
        <v>1642216.24</v>
      </c>
      <c r="Q1807" s="15">
        <v>1025548.86</v>
      </c>
      <c r="R1807" s="15">
        <v>616667.38</v>
      </c>
      <c r="S1807" s="54"/>
      <c r="T1807" s="54"/>
      <c r="Z1807" s="1"/>
      <c r="AA1807" s="1"/>
      <c r="XFB1807"/>
      <c r="XFC1807"/>
    </row>
    <row r="1808" spans="2:27 16382:16383" ht="21" customHeight="1">
      <c r="B1808" s="1" t="s">
        <v>14</v>
      </c>
      <c r="C1808" s="1" t="s">
        <v>19</v>
      </c>
      <c r="D1808" s="1" t="s">
        <v>33</v>
      </c>
      <c r="E1808" s="1" t="s">
        <v>21</v>
      </c>
      <c r="F1808" s="1" t="s">
        <v>227</v>
      </c>
      <c r="G1808" s="9">
        <v>40365</v>
      </c>
      <c r="H1808" s="2" t="s">
        <v>230</v>
      </c>
      <c r="I1808" s="1">
        <v>2010</v>
      </c>
      <c r="J1808" s="1">
        <v>983207547</v>
      </c>
      <c r="K1808" s="1">
        <f>_xlfn.DAYS(clean_data[[#This Row],[Ship Date]],clean_data[[#This Row],[Order Date]])</f>
        <v>19</v>
      </c>
      <c r="L1808" s="9">
        <v>40384</v>
      </c>
      <c r="M1808" s="4">
        <v>1817</v>
      </c>
      <c r="N1808" s="13">
        <v>81.73</v>
      </c>
      <c r="O1808" s="13">
        <v>56.67</v>
      </c>
      <c r="P1808" s="13">
        <v>148503.41</v>
      </c>
      <c r="Q1808" s="13">
        <v>102969.39</v>
      </c>
      <c r="R1808" s="13">
        <v>45534.02</v>
      </c>
      <c r="S1808" s="54"/>
      <c r="T1808" s="54"/>
      <c r="Z1808" s="1"/>
      <c r="AA1808" s="1"/>
      <c r="XFB1808"/>
      <c r="XFC1808"/>
    </row>
    <row r="1809" spans="2:27 16382:16383" ht="21" customHeight="1">
      <c r="B1809" s="10" t="s">
        <v>23</v>
      </c>
      <c r="C1809" s="10" t="s">
        <v>112</v>
      </c>
      <c r="D1809" s="10" t="s">
        <v>25</v>
      </c>
      <c r="E1809" s="10" t="s">
        <v>21</v>
      </c>
      <c r="F1809" s="10" t="s">
        <v>235</v>
      </c>
      <c r="G1809" s="11">
        <v>40729</v>
      </c>
      <c r="H1809" s="12" t="s">
        <v>230</v>
      </c>
      <c r="I1809" s="10">
        <v>2011</v>
      </c>
      <c r="J1809" s="10">
        <v>735445678</v>
      </c>
      <c r="K1809" s="10">
        <f>_xlfn.DAYS(clean_data[[#This Row],[Ship Date]],clean_data[[#This Row],[Order Date]])</f>
        <v>17</v>
      </c>
      <c r="L1809" s="11">
        <v>40746</v>
      </c>
      <c r="M1809" s="14">
        <v>3574</v>
      </c>
      <c r="N1809" s="15">
        <v>47.45</v>
      </c>
      <c r="O1809" s="15">
        <v>31.79</v>
      </c>
      <c r="P1809" s="15">
        <v>169586.3</v>
      </c>
      <c r="Q1809" s="15">
        <v>113617.46</v>
      </c>
      <c r="R1809" s="15">
        <v>55968.84</v>
      </c>
      <c r="S1809" s="54"/>
      <c r="T1809" s="54"/>
      <c r="Z1809" s="1"/>
      <c r="AA1809" s="1"/>
      <c r="XFB1809"/>
      <c r="XFC1809"/>
    </row>
    <row r="1810" spans="2:27 16382:16383" ht="21" customHeight="1">
      <c r="B1810" s="1" t="s">
        <v>31</v>
      </c>
      <c r="C1810" s="1" t="s">
        <v>49</v>
      </c>
      <c r="D1810" s="1" t="s">
        <v>43</v>
      </c>
      <c r="E1810" s="1" t="s">
        <v>21</v>
      </c>
      <c r="F1810" s="1" t="s">
        <v>227</v>
      </c>
      <c r="G1810" s="9">
        <v>42562</v>
      </c>
      <c r="H1810" s="2" t="s">
        <v>230</v>
      </c>
      <c r="I1810" s="1">
        <v>2016</v>
      </c>
      <c r="J1810" s="1">
        <v>643648469</v>
      </c>
      <c r="K1810" s="1">
        <f>_xlfn.DAYS(clean_data[[#This Row],[Ship Date]],clean_data[[#This Row],[Order Date]])</f>
        <v>25</v>
      </c>
      <c r="L1810" s="9">
        <v>42587</v>
      </c>
      <c r="M1810" s="4">
        <v>8740</v>
      </c>
      <c r="N1810" s="13">
        <v>651.21</v>
      </c>
      <c r="O1810" s="13">
        <v>524.96</v>
      </c>
      <c r="P1810" s="13">
        <v>5691575.4000000004</v>
      </c>
      <c r="Q1810" s="13">
        <v>4588150.4000000004</v>
      </c>
      <c r="R1810" s="13">
        <v>1103425</v>
      </c>
      <c r="S1810" s="54"/>
      <c r="T1810" s="54"/>
      <c r="Z1810" s="1"/>
      <c r="AA1810" s="1"/>
      <c r="XFB1810"/>
      <c r="XFC1810"/>
    </row>
    <row r="1811" spans="2:27 16382:16383" ht="21" customHeight="1">
      <c r="B1811" s="10" t="s">
        <v>31</v>
      </c>
      <c r="C1811" s="10" t="s">
        <v>248</v>
      </c>
      <c r="D1811" s="10" t="s">
        <v>25</v>
      </c>
      <c r="E1811" s="10" t="s">
        <v>17</v>
      </c>
      <c r="F1811" s="10" t="s">
        <v>232</v>
      </c>
      <c r="G1811" s="11">
        <v>41774</v>
      </c>
      <c r="H1811" s="12" t="s">
        <v>233</v>
      </c>
      <c r="I1811" s="10">
        <v>2014</v>
      </c>
      <c r="J1811" s="10">
        <v>648489749</v>
      </c>
      <c r="K1811" s="10">
        <f>_xlfn.DAYS(clean_data[[#This Row],[Ship Date]],clean_data[[#This Row],[Order Date]])</f>
        <v>27</v>
      </c>
      <c r="L1811" s="11">
        <v>41801</v>
      </c>
      <c r="M1811" s="14">
        <v>1382</v>
      </c>
      <c r="N1811" s="15">
        <v>47.45</v>
      </c>
      <c r="O1811" s="15">
        <v>31.79</v>
      </c>
      <c r="P1811" s="15">
        <v>65575.899999999994</v>
      </c>
      <c r="Q1811" s="15">
        <v>43933.78</v>
      </c>
      <c r="R1811" s="15">
        <v>21642.12</v>
      </c>
      <c r="S1811" s="54"/>
      <c r="T1811" s="54"/>
      <c r="Z1811" s="1"/>
      <c r="AA1811" s="1"/>
      <c r="XFB1811"/>
      <c r="XFC1811"/>
    </row>
    <row r="1812" spans="2:27 16382:16383" ht="21" customHeight="1">
      <c r="B1812" s="1" t="s">
        <v>40</v>
      </c>
      <c r="C1812" s="1" t="s">
        <v>93</v>
      </c>
      <c r="D1812" s="1" t="s">
        <v>33</v>
      </c>
      <c r="E1812" s="1" t="s">
        <v>17</v>
      </c>
      <c r="F1812" s="1" t="s">
        <v>229</v>
      </c>
      <c r="G1812" s="9">
        <v>40199</v>
      </c>
      <c r="H1812" s="2" t="s">
        <v>240</v>
      </c>
      <c r="I1812" s="1">
        <v>2010</v>
      </c>
      <c r="J1812" s="1">
        <v>310955846</v>
      </c>
      <c r="K1812" s="1">
        <f>_xlfn.DAYS(clean_data[[#This Row],[Ship Date]],clean_data[[#This Row],[Order Date]])</f>
        <v>20</v>
      </c>
      <c r="L1812" s="9">
        <v>40219</v>
      </c>
      <c r="M1812" s="4">
        <v>7600</v>
      </c>
      <c r="N1812" s="13">
        <v>81.73</v>
      </c>
      <c r="O1812" s="13">
        <v>56.67</v>
      </c>
      <c r="P1812" s="13">
        <v>621148</v>
      </c>
      <c r="Q1812" s="13">
        <v>430692</v>
      </c>
      <c r="R1812" s="13">
        <v>190456</v>
      </c>
      <c r="S1812" s="54"/>
      <c r="T1812" s="54"/>
      <c r="Z1812" s="1"/>
      <c r="AA1812" s="1"/>
      <c r="XFB1812"/>
      <c r="XFC1812"/>
    </row>
    <row r="1813" spans="2:27 16382:16383" ht="21" customHeight="1">
      <c r="B1813" s="10" t="s">
        <v>40</v>
      </c>
      <c r="C1813" s="10" t="s">
        <v>205</v>
      </c>
      <c r="D1813" s="10" t="s">
        <v>16</v>
      </c>
      <c r="E1813" s="10" t="s">
        <v>17</v>
      </c>
      <c r="F1813" s="10" t="s">
        <v>229</v>
      </c>
      <c r="G1813" s="11">
        <v>41441</v>
      </c>
      <c r="H1813" s="12" t="s">
        <v>241</v>
      </c>
      <c r="I1813" s="10">
        <v>2013</v>
      </c>
      <c r="J1813" s="10">
        <v>162345588</v>
      </c>
      <c r="K1813" s="10">
        <f>_xlfn.DAYS(clean_data[[#This Row],[Ship Date]],clean_data[[#This Row],[Order Date]])</f>
        <v>43</v>
      </c>
      <c r="L1813" s="11">
        <v>41484</v>
      </c>
      <c r="M1813" s="14">
        <v>522</v>
      </c>
      <c r="N1813" s="15">
        <v>255.28</v>
      </c>
      <c r="O1813" s="15">
        <v>159.41999999999999</v>
      </c>
      <c r="P1813" s="15">
        <v>133256.16</v>
      </c>
      <c r="Q1813" s="15">
        <v>83217.240000000005</v>
      </c>
      <c r="R1813" s="15">
        <v>50038.92</v>
      </c>
      <c r="S1813" s="54"/>
      <c r="T1813" s="54"/>
      <c r="Z1813" s="1"/>
      <c r="AA1813" s="1"/>
      <c r="XFB1813"/>
      <c r="XFC1813"/>
    </row>
    <row r="1814" spans="2:27 16382:16383" ht="21" customHeight="1">
      <c r="B1814" s="1" t="s">
        <v>23</v>
      </c>
      <c r="C1814" s="1" t="s">
        <v>83</v>
      </c>
      <c r="D1814" s="1" t="s">
        <v>71</v>
      </c>
      <c r="E1814" s="1" t="s">
        <v>21</v>
      </c>
      <c r="F1814" s="1" t="s">
        <v>232</v>
      </c>
      <c r="G1814" s="9">
        <v>41196</v>
      </c>
      <c r="H1814" s="2" t="s">
        <v>237</v>
      </c>
      <c r="I1814" s="1">
        <v>2012</v>
      </c>
      <c r="J1814" s="1">
        <v>354270303</v>
      </c>
      <c r="K1814" s="1">
        <f>_xlfn.DAYS(clean_data[[#This Row],[Ship Date]],clean_data[[#This Row],[Order Date]])</f>
        <v>44</v>
      </c>
      <c r="L1814" s="9">
        <v>41240</v>
      </c>
      <c r="M1814" s="4">
        <v>5310</v>
      </c>
      <c r="N1814" s="13">
        <v>154.06</v>
      </c>
      <c r="O1814" s="13">
        <v>90.93</v>
      </c>
      <c r="P1814" s="13">
        <v>818058.6</v>
      </c>
      <c r="Q1814" s="13">
        <v>482838.3</v>
      </c>
      <c r="R1814" s="13">
        <v>335220.3</v>
      </c>
      <c r="S1814" s="54"/>
      <c r="T1814" s="54"/>
      <c r="Z1814" s="1"/>
      <c r="AA1814" s="1"/>
      <c r="XFB1814"/>
      <c r="XFC1814"/>
    </row>
    <row r="1815" spans="2:27 16382:16383" ht="21" customHeight="1">
      <c r="B1815" s="10" t="s">
        <v>34</v>
      </c>
      <c r="C1815" s="10" t="s">
        <v>195</v>
      </c>
      <c r="D1815" s="10" t="s">
        <v>16</v>
      </c>
      <c r="E1815" s="10" t="s">
        <v>21</v>
      </c>
      <c r="F1815" s="10" t="s">
        <v>229</v>
      </c>
      <c r="G1815" s="11">
        <v>42464</v>
      </c>
      <c r="H1815" s="12" t="s">
        <v>239</v>
      </c>
      <c r="I1815" s="10">
        <v>2016</v>
      </c>
      <c r="J1815" s="10">
        <v>208653819</v>
      </c>
      <c r="K1815" s="10">
        <f>_xlfn.DAYS(clean_data[[#This Row],[Ship Date]],clean_data[[#This Row],[Order Date]])</f>
        <v>11</v>
      </c>
      <c r="L1815" s="11">
        <v>42475</v>
      </c>
      <c r="M1815" s="14">
        <v>4157</v>
      </c>
      <c r="N1815" s="15">
        <v>255.28</v>
      </c>
      <c r="O1815" s="15">
        <v>159.41999999999999</v>
      </c>
      <c r="P1815" s="15">
        <v>1061198.96</v>
      </c>
      <c r="Q1815" s="15">
        <v>662708.93999999994</v>
      </c>
      <c r="R1815" s="15">
        <v>398490.02</v>
      </c>
      <c r="S1815" s="54"/>
      <c r="T1815" s="54"/>
      <c r="Z1815" s="1"/>
      <c r="AA1815" s="1"/>
      <c r="XFB1815"/>
      <c r="XFC1815"/>
    </row>
    <row r="1816" spans="2:27 16382:16383" ht="21" customHeight="1">
      <c r="B1816" s="1" t="s">
        <v>26</v>
      </c>
      <c r="C1816" s="1" t="s">
        <v>160</v>
      </c>
      <c r="D1816" s="1" t="s">
        <v>16</v>
      </c>
      <c r="E1816" s="1" t="s">
        <v>17</v>
      </c>
      <c r="F1816" s="1" t="s">
        <v>229</v>
      </c>
      <c r="G1816" s="9">
        <v>40335</v>
      </c>
      <c r="H1816" s="2" t="s">
        <v>241</v>
      </c>
      <c r="I1816" s="1">
        <v>2010</v>
      </c>
      <c r="J1816" s="1">
        <v>467732465</v>
      </c>
      <c r="K1816" s="1">
        <f>_xlfn.DAYS(clean_data[[#This Row],[Ship Date]],clean_data[[#This Row],[Order Date]])</f>
        <v>46</v>
      </c>
      <c r="L1816" s="9">
        <v>40381</v>
      </c>
      <c r="M1816" s="4">
        <v>1285</v>
      </c>
      <c r="N1816" s="13">
        <v>255.28</v>
      </c>
      <c r="O1816" s="13">
        <v>159.41999999999999</v>
      </c>
      <c r="P1816" s="13">
        <v>328034.8</v>
      </c>
      <c r="Q1816" s="13">
        <v>204854.7</v>
      </c>
      <c r="R1816" s="13">
        <v>123180.1</v>
      </c>
      <c r="S1816" s="54"/>
      <c r="T1816" s="54"/>
      <c r="Z1816" s="1"/>
      <c r="AA1816" s="1"/>
      <c r="XFB1816"/>
      <c r="XFC1816"/>
    </row>
    <row r="1817" spans="2:27 16382:16383" ht="21" customHeight="1">
      <c r="B1817" s="10" t="s">
        <v>34</v>
      </c>
      <c r="C1817" s="10" t="s">
        <v>212</v>
      </c>
      <c r="D1817" s="10" t="s">
        <v>50</v>
      </c>
      <c r="E1817" s="10" t="s">
        <v>21</v>
      </c>
      <c r="F1817" s="10" t="s">
        <v>227</v>
      </c>
      <c r="G1817" s="11">
        <v>42736</v>
      </c>
      <c r="H1817" s="12" t="s">
        <v>240</v>
      </c>
      <c r="I1817" s="10">
        <v>2017</v>
      </c>
      <c r="J1817" s="10">
        <v>144055068</v>
      </c>
      <c r="K1817" s="10">
        <f>_xlfn.DAYS(clean_data[[#This Row],[Ship Date]],clean_data[[#This Row],[Order Date]])</f>
        <v>38</v>
      </c>
      <c r="L1817" s="11">
        <v>42774</v>
      </c>
      <c r="M1817" s="14">
        <v>7951</v>
      </c>
      <c r="N1817" s="15">
        <v>421.89</v>
      </c>
      <c r="O1817" s="15">
        <v>364.69</v>
      </c>
      <c r="P1817" s="15">
        <v>3354447.39</v>
      </c>
      <c r="Q1817" s="15">
        <v>2899650.19</v>
      </c>
      <c r="R1817" s="15">
        <v>454797.2</v>
      </c>
      <c r="S1817" s="54"/>
      <c r="T1817" s="54"/>
      <c r="Z1817" s="1"/>
      <c r="AA1817" s="1"/>
      <c r="XFB1817"/>
      <c r="XFC1817"/>
    </row>
    <row r="1818" spans="2:27 16382:16383" ht="21" customHeight="1">
      <c r="B1818" s="1" t="s">
        <v>40</v>
      </c>
      <c r="C1818" s="1" t="s">
        <v>245</v>
      </c>
      <c r="D1818" s="1" t="s">
        <v>71</v>
      </c>
      <c r="E1818" s="1" t="s">
        <v>17</v>
      </c>
      <c r="F1818" s="1" t="s">
        <v>232</v>
      </c>
      <c r="G1818" s="9">
        <v>41387</v>
      </c>
      <c r="H1818" s="2" t="s">
        <v>239</v>
      </c>
      <c r="I1818" s="1">
        <v>2013</v>
      </c>
      <c r="J1818" s="1">
        <v>570482957</v>
      </c>
      <c r="K1818" s="1">
        <f>_xlfn.DAYS(clean_data[[#This Row],[Ship Date]],clean_data[[#This Row],[Order Date]])</f>
        <v>41</v>
      </c>
      <c r="L1818" s="9">
        <v>41428</v>
      </c>
      <c r="M1818" s="4">
        <v>7439</v>
      </c>
      <c r="N1818" s="13">
        <v>154.06</v>
      </c>
      <c r="O1818" s="13">
        <v>90.93</v>
      </c>
      <c r="P1818" s="13">
        <v>1146052.3400000001</v>
      </c>
      <c r="Q1818" s="13">
        <v>676428.27</v>
      </c>
      <c r="R1818" s="13">
        <v>469624.07</v>
      </c>
      <c r="S1818" s="54"/>
      <c r="T1818" s="54"/>
      <c r="Z1818" s="1"/>
      <c r="AA1818" s="1"/>
      <c r="XFB1818"/>
      <c r="XFC1818"/>
    </row>
    <row r="1819" spans="2:27 16382:16383" ht="21" customHeight="1">
      <c r="B1819" s="10" t="s">
        <v>31</v>
      </c>
      <c r="C1819" s="10" t="s">
        <v>73</v>
      </c>
      <c r="D1819" s="10" t="s">
        <v>79</v>
      </c>
      <c r="E1819" s="10" t="s">
        <v>17</v>
      </c>
      <c r="F1819" s="10" t="s">
        <v>227</v>
      </c>
      <c r="G1819" s="11">
        <v>40843</v>
      </c>
      <c r="H1819" s="12" t="s">
        <v>237</v>
      </c>
      <c r="I1819" s="10">
        <v>2011</v>
      </c>
      <c r="J1819" s="10">
        <v>450189960</v>
      </c>
      <c r="K1819" s="10">
        <f>_xlfn.DAYS(clean_data[[#This Row],[Ship Date]],clean_data[[#This Row],[Order Date]])</f>
        <v>45</v>
      </c>
      <c r="L1819" s="11">
        <v>40888</v>
      </c>
      <c r="M1819" s="14">
        <v>68</v>
      </c>
      <c r="N1819" s="15">
        <v>668.27</v>
      </c>
      <c r="O1819" s="15">
        <v>502.54</v>
      </c>
      <c r="P1819" s="15">
        <v>45442.36</v>
      </c>
      <c r="Q1819" s="15">
        <v>34172.720000000001</v>
      </c>
      <c r="R1819" s="15">
        <v>11269.64</v>
      </c>
      <c r="S1819" s="54"/>
      <c r="T1819" s="54"/>
      <c r="Z1819" s="1"/>
      <c r="AA1819" s="1"/>
      <c r="XFB1819"/>
      <c r="XFC1819"/>
    </row>
    <row r="1820" spans="2:27 16382:16383" ht="21" customHeight="1">
      <c r="B1820" s="1" t="s">
        <v>23</v>
      </c>
      <c r="C1820" s="1" t="s">
        <v>171</v>
      </c>
      <c r="D1820" s="1" t="s">
        <v>28</v>
      </c>
      <c r="E1820" s="1" t="s">
        <v>21</v>
      </c>
      <c r="F1820" s="1" t="s">
        <v>235</v>
      </c>
      <c r="G1820" s="9">
        <v>40516</v>
      </c>
      <c r="H1820" s="2" t="s">
        <v>228</v>
      </c>
      <c r="I1820" s="1">
        <v>2010</v>
      </c>
      <c r="J1820" s="1">
        <v>806662404</v>
      </c>
      <c r="K1820" s="1">
        <f>_xlfn.DAYS(clean_data[[#This Row],[Ship Date]],clean_data[[#This Row],[Order Date]])</f>
        <v>3</v>
      </c>
      <c r="L1820" s="9">
        <v>40519</v>
      </c>
      <c r="M1820" s="4">
        <v>8186</v>
      </c>
      <c r="N1820" s="13">
        <v>205.7</v>
      </c>
      <c r="O1820" s="13">
        <v>117.11</v>
      </c>
      <c r="P1820" s="13">
        <v>1683860.2</v>
      </c>
      <c r="Q1820" s="13">
        <v>958662.46</v>
      </c>
      <c r="R1820" s="13">
        <v>725197.74</v>
      </c>
      <c r="S1820" s="54"/>
      <c r="T1820" s="54"/>
      <c r="Z1820" s="1"/>
      <c r="AA1820" s="1"/>
      <c r="XFB1820"/>
      <c r="XFC1820"/>
    </row>
    <row r="1821" spans="2:27 16382:16383" ht="21" customHeight="1">
      <c r="B1821" s="10" t="s">
        <v>23</v>
      </c>
      <c r="C1821" s="10" t="s">
        <v>94</v>
      </c>
      <c r="D1821" s="10" t="s">
        <v>33</v>
      </c>
      <c r="E1821" s="10" t="s">
        <v>21</v>
      </c>
      <c r="F1821" s="10" t="s">
        <v>229</v>
      </c>
      <c r="G1821" s="11">
        <v>41591</v>
      </c>
      <c r="H1821" s="12" t="s">
        <v>234</v>
      </c>
      <c r="I1821" s="10">
        <v>2013</v>
      </c>
      <c r="J1821" s="10">
        <v>933699119</v>
      </c>
      <c r="K1821" s="10">
        <f>_xlfn.DAYS(clean_data[[#This Row],[Ship Date]],clean_data[[#This Row],[Order Date]])</f>
        <v>11</v>
      </c>
      <c r="L1821" s="11">
        <v>41602</v>
      </c>
      <c r="M1821" s="14">
        <v>1173</v>
      </c>
      <c r="N1821" s="15">
        <v>81.73</v>
      </c>
      <c r="O1821" s="15">
        <v>56.67</v>
      </c>
      <c r="P1821" s="15">
        <v>95869.29</v>
      </c>
      <c r="Q1821" s="15">
        <v>66473.91</v>
      </c>
      <c r="R1821" s="15">
        <v>29395.38</v>
      </c>
      <c r="S1821" s="54"/>
      <c r="T1821" s="54"/>
      <c r="Z1821" s="1"/>
      <c r="AA1821" s="1"/>
      <c r="XFB1821"/>
      <c r="XFC1821"/>
    </row>
    <row r="1822" spans="2:27 16382:16383" ht="21" customHeight="1">
      <c r="B1822" s="1" t="s">
        <v>40</v>
      </c>
      <c r="C1822" s="1" t="s">
        <v>126</v>
      </c>
      <c r="D1822" s="1" t="s">
        <v>33</v>
      </c>
      <c r="E1822" s="1" t="s">
        <v>21</v>
      </c>
      <c r="F1822" s="1" t="s">
        <v>229</v>
      </c>
      <c r="G1822" s="9">
        <v>42875</v>
      </c>
      <c r="H1822" s="2" t="s">
        <v>233</v>
      </c>
      <c r="I1822" s="1">
        <v>2017</v>
      </c>
      <c r="J1822" s="1">
        <v>645411431</v>
      </c>
      <c r="K1822" s="1">
        <f>_xlfn.DAYS(clean_data[[#This Row],[Ship Date]],clean_data[[#This Row],[Order Date]])</f>
        <v>23</v>
      </c>
      <c r="L1822" s="9">
        <v>42898</v>
      </c>
      <c r="M1822" s="4">
        <v>440</v>
      </c>
      <c r="N1822" s="13">
        <v>81.73</v>
      </c>
      <c r="O1822" s="13">
        <v>56.67</v>
      </c>
      <c r="P1822" s="13">
        <v>35961.199999999997</v>
      </c>
      <c r="Q1822" s="13">
        <v>24934.799999999999</v>
      </c>
      <c r="R1822" s="13">
        <v>11026.4</v>
      </c>
      <c r="S1822" s="54"/>
      <c r="T1822" s="54"/>
      <c r="Z1822" s="1"/>
      <c r="AA1822" s="1"/>
      <c r="XFB1822"/>
      <c r="XFC1822"/>
    </row>
    <row r="1823" spans="2:27 16382:16383" ht="21" customHeight="1">
      <c r="B1823" s="10" t="s">
        <v>23</v>
      </c>
      <c r="C1823" s="10" t="s">
        <v>74</v>
      </c>
      <c r="D1823" s="10" t="s">
        <v>16</v>
      </c>
      <c r="E1823" s="10" t="s">
        <v>21</v>
      </c>
      <c r="F1823" s="10" t="s">
        <v>229</v>
      </c>
      <c r="G1823" s="11">
        <v>42182</v>
      </c>
      <c r="H1823" s="12" t="s">
        <v>241</v>
      </c>
      <c r="I1823" s="10">
        <v>2015</v>
      </c>
      <c r="J1823" s="10">
        <v>726223170</v>
      </c>
      <c r="K1823" s="10">
        <f>_xlfn.DAYS(clean_data[[#This Row],[Ship Date]],clean_data[[#This Row],[Order Date]])</f>
        <v>34</v>
      </c>
      <c r="L1823" s="11">
        <v>42216</v>
      </c>
      <c r="M1823" s="14">
        <v>4429</v>
      </c>
      <c r="N1823" s="15">
        <v>255.28</v>
      </c>
      <c r="O1823" s="15">
        <v>159.41999999999999</v>
      </c>
      <c r="P1823" s="15">
        <v>1130635.1200000001</v>
      </c>
      <c r="Q1823" s="15">
        <v>706071.18</v>
      </c>
      <c r="R1823" s="15">
        <v>424563.94</v>
      </c>
      <c r="S1823" s="54"/>
      <c r="T1823" s="54"/>
      <c r="Z1823" s="1"/>
      <c r="AA1823" s="1"/>
      <c r="XFB1823"/>
      <c r="XFC1823"/>
    </row>
    <row r="1824" spans="2:27 16382:16383" ht="21" customHeight="1">
      <c r="B1824" s="1" t="s">
        <v>40</v>
      </c>
      <c r="C1824" s="1" t="s">
        <v>222</v>
      </c>
      <c r="D1824" s="1" t="s">
        <v>28</v>
      </c>
      <c r="E1824" s="1" t="s">
        <v>17</v>
      </c>
      <c r="F1824" s="1" t="s">
        <v>235</v>
      </c>
      <c r="G1824" s="9">
        <v>40481</v>
      </c>
      <c r="H1824" s="2" t="s">
        <v>237</v>
      </c>
      <c r="I1824" s="1">
        <v>2010</v>
      </c>
      <c r="J1824" s="1">
        <v>680870664</v>
      </c>
      <c r="K1824" s="1">
        <f>_xlfn.DAYS(clean_data[[#This Row],[Ship Date]],clean_data[[#This Row],[Order Date]])</f>
        <v>1</v>
      </c>
      <c r="L1824" s="9">
        <v>40482</v>
      </c>
      <c r="M1824" s="4">
        <v>3615</v>
      </c>
      <c r="N1824" s="13">
        <v>205.7</v>
      </c>
      <c r="O1824" s="13">
        <v>117.11</v>
      </c>
      <c r="P1824" s="13">
        <v>743605.5</v>
      </c>
      <c r="Q1824" s="13">
        <v>423352.65</v>
      </c>
      <c r="R1824" s="13">
        <v>320252.84999999998</v>
      </c>
      <c r="S1824" s="54"/>
      <c r="T1824" s="54"/>
      <c r="Z1824" s="1"/>
      <c r="AA1824" s="1"/>
      <c r="XFB1824"/>
      <c r="XFC1824"/>
    </row>
    <row r="1825" spans="2:27 16382:16383" ht="21" customHeight="1">
      <c r="B1825" s="10" t="s">
        <v>14</v>
      </c>
      <c r="C1825" s="10" t="s">
        <v>115</v>
      </c>
      <c r="D1825" s="10" t="s">
        <v>50</v>
      </c>
      <c r="E1825" s="10" t="s">
        <v>21</v>
      </c>
      <c r="F1825" s="10" t="s">
        <v>232</v>
      </c>
      <c r="G1825" s="11">
        <v>40510</v>
      </c>
      <c r="H1825" s="12" t="s">
        <v>234</v>
      </c>
      <c r="I1825" s="10">
        <v>2010</v>
      </c>
      <c r="J1825" s="10">
        <v>984402740</v>
      </c>
      <c r="K1825" s="10">
        <f>_xlfn.DAYS(clean_data[[#This Row],[Ship Date]],clean_data[[#This Row],[Order Date]])</f>
        <v>20</v>
      </c>
      <c r="L1825" s="11">
        <v>40530</v>
      </c>
      <c r="M1825" s="14">
        <v>5501</v>
      </c>
      <c r="N1825" s="15">
        <v>421.89</v>
      </c>
      <c r="O1825" s="15">
        <v>364.69</v>
      </c>
      <c r="P1825" s="15">
        <v>2320816.89</v>
      </c>
      <c r="Q1825" s="15">
        <v>2006159.69</v>
      </c>
      <c r="R1825" s="15">
        <v>314657.2</v>
      </c>
      <c r="S1825" s="54"/>
      <c r="T1825" s="54"/>
      <c r="Z1825" s="1"/>
      <c r="AA1825" s="1"/>
      <c r="XFB1825"/>
      <c r="XFC1825"/>
    </row>
    <row r="1826" spans="2:27 16382:16383" ht="21" customHeight="1">
      <c r="B1826" s="1" t="s">
        <v>14</v>
      </c>
      <c r="C1826" s="1" t="s">
        <v>220</v>
      </c>
      <c r="D1826" s="1" t="s">
        <v>43</v>
      </c>
      <c r="E1826" s="1" t="s">
        <v>17</v>
      </c>
      <c r="F1826" s="1" t="s">
        <v>229</v>
      </c>
      <c r="G1826" s="9">
        <v>42635</v>
      </c>
      <c r="H1826" s="2" t="s">
        <v>231</v>
      </c>
      <c r="I1826" s="1">
        <v>2016</v>
      </c>
      <c r="J1826" s="1">
        <v>832180726</v>
      </c>
      <c r="K1826" s="1">
        <f>_xlfn.DAYS(clean_data[[#This Row],[Ship Date]],clean_data[[#This Row],[Order Date]])</f>
        <v>0</v>
      </c>
      <c r="L1826" s="9">
        <v>42635</v>
      </c>
      <c r="M1826" s="4">
        <v>9625</v>
      </c>
      <c r="N1826" s="13">
        <v>651.21</v>
      </c>
      <c r="O1826" s="13">
        <v>524.96</v>
      </c>
      <c r="P1826" s="13">
        <v>6267896.25</v>
      </c>
      <c r="Q1826" s="13">
        <v>5052740</v>
      </c>
      <c r="R1826" s="13">
        <v>1215156.25</v>
      </c>
      <c r="S1826" s="54"/>
      <c r="T1826" s="54"/>
      <c r="Z1826" s="1"/>
      <c r="AA1826" s="1"/>
      <c r="XFB1826"/>
      <c r="XFC1826"/>
    </row>
    <row r="1827" spans="2:27 16382:16383" ht="21" customHeight="1">
      <c r="B1827" s="10" t="s">
        <v>31</v>
      </c>
      <c r="C1827" s="10" t="s">
        <v>100</v>
      </c>
      <c r="D1827" s="10" t="s">
        <v>59</v>
      </c>
      <c r="E1827" s="10" t="s">
        <v>17</v>
      </c>
      <c r="F1827" s="10" t="s">
        <v>232</v>
      </c>
      <c r="G1827" s="11">
        <v>40692</v>
      </c>
      <c r="H1827" s="12" t="s">
        <v>233</v>
      </c>
      <c r="I1827" s="10">
        <v>2011</v>
      </c>
      <c r="J1827" s="10">
        <v>389878451</v>
      </c>
      <c r="K1827" s="10">
        <f>_xlfn.DAYS(clean_data[[#This Row],[Ship Date]],clean_data[[#This Row],[Order Date]])</f>
        <v>39</v>
      </c>
      <c r="L1827" s="11">
        <v>40731</v>
      </c>
      <c r="M1827" s="14">
        <v>2553</v>
      </c>
      <c r="N1827" s="15">
        <v>9.33</v>
      </c>
      <c r="O1827" s="15">
        <v>6.92</v>
      </c>
      <c r="P1827" s="15">
        <v>23819.49</v>
      </c>
      <c r="Q1827" s="15">
        <v>17666.759999999998</v>
      </c>
      <c r="R1827" s="15">
        <v>6152.73</v>
      </c>
      <c r="S1827" s="54"/>
      <c r="T1827" s="54"/>
      <c r="Z1827" s="1"/>
      <c r="AA1827" s="1"/>
      <c r="XFB1827"/>
      <c r="XFC1827"/>
    </row>
    <row r="1828" spans="2:27 16382:16383" ht="21" customHeight="1">
      <c r="B1828" s="1" t="s">
        <v>34</v>
      </c>
      <c r="C1828" s="1" t="s">
        <v>95</v>
      </c>
      <c r="D1828" s="1" t="s">
        <v>45</v>
      </c>
      <c r="E1828" s="1" t="s">
        <v>17</v>
      </c>
      <c r="F1828" s="1" t="s">
        <v>227</v>
      </c>
      <c r="G1828" s="9">
        <v>42737</v>
      </c>
      <c r="H1828" s="2" t="s">
        <v>240</v>
      </c>
      <c r="I1828" s="1">
        <v>2017</v>
      </c>
      <c r="J1828" s="1">
        <v>343482244</v>
      </c>
      <c r="K1828" s="1">
        <f>_xlfn.DAYS(clean_data[[#This Row],[Ship Date]],clean_data[[#This Row],[Order Date]])</f>
        <v>47</v>
      </c>
      <c r="L1828" s="9">
        <v>42784</v>
      </c>
      <c r="M1828" s="4">
        <v>2884</v>
      </c>
      <c r="N1828" s="13">
        <v>437.2</v>
      </c>
      <c r="O1828" s="13">
        <v>263.33</v>
      </c>
      <c r="P1828" s="13">
        <v>1260884.8</v>
      </c>
      <c r="Q1828" s="13">
        <v>759443.72</v>
      </c>
      <c r="R1828" s="13">
        <v>501441.08</v>
      </c>
      <c r="S1828" s="54"/>
      <c r="T1828" s="54"/>
      <c r="Z1828" s="1"/>
      <c r="AA1828" s="1"/>
      <c r="XFB1828"/>
      <c r="XFC1828"/>
    </row>
    <row r="1829" spans="2:27 16382:16383" ht="21" customHeight="1">
      <c r="B1829" s="10" t="s">
        <v>40</v>
      </c>
      <c r="C1829" s="10" t="s">
        <v>93</v>
      </c>
      <c r="D1829" s="10" t="s">
        <v>43</v>
      </c>
      <c r="E1829" s="10" t="s">
        <v>21</v>
      </c>
      <c r="F1829" s="10" t="s">
        <v>227</v>
      </c>
      <c r="G1829" s="11">
        <v>42002</v>
      </c>
      <c r="H1829" s="12" t="s">
        <v>228</v>
      </c>
      <c r="I1829" s="10">
        <v>2014</v>
      </c>
      <c r="J1829" s="10">
        <v>549290931</v>
      </c>
      <c r="K1829" s="10">
        <f>_xlfn.DAYS(clean_data[[#This Row],[Ship Date]],clean_data[[#This Row],[Order Date]])</f>
        <v>22</v>
      </c>
      <c r="L1829" s="11">
        <v>42024</v>
      </c>
      <c r="M1829" s="14">
        <v>6248</v>
      </c>
      <c r="N1829" s="15">
        <v>651.21</v>
      </c>
      <c r="O1829" s="15">
        <v>524.96</v>
      </c>
      <c r="P1829" s="15">
        <v>4068760.08</v>
      </c>
      <c r="Q1829" s="15">
        <v>3279950.08</v>
      </c>
      <c r="R1829" s="15">
        <v>788810</v>
      </c>
      <c r="S1829" s="54"/>
      <c r="T1829" s="54"/>
      <c r="Z1829" s="1"/>
      <c r="AA1829" s="1"/>
      <c r="XFB1829"/>
      <c r="XFC1829"/>
    </row>
    <row r="1830" spans="2:27 16382:16383" ht="21" customHeight="1">
      <c r="B1830" s="1" t="s">
        <v>40</v>
      </c>
      <c r="C1830" s="1" t="s">
        <v>153</v>
      </c>
      <c r="D1830" s="1" t="s">
        <v>25</v>
      </c>
      <c r="E1830" s="1" t="s">
        <v>21</v>
      </c>
      <c r="F1830" s="1" t="s">
        <v>229</v>
      </c>
      <c r="G1830" s="9">
        <v>40408</v>
      </c>
      <c r="H1830" s="2" t="s">
        <v>238</v>
      </c>
      <c r="I1830" s="1">
        <v>2010</v>
      </c>
      <c r="J1830" s="1">
        <v>483915841</v>
      </c>
      <c r="K1830" s="1">
        <f>_xlfn.DAYS(clean_data[[#This Row],[Ship Date]],clean_data[[#This Row],[Order Date]])</f>
        <v>29</v>
      </c>
      <c r="L1830" s="9">
        <v>40437</v>
      </c>
      <c r="M1830" s="4">
        <v>306</v>
      </c>
      <c r="N1830" s="13">
        <v>47.45</v>
      </c>
      <c r="O1830" s="13">
        <v>31.79</v>
      </c>
      <c r="P1830" s="13">
        <v>14519.7</v>
      </c>
      <c r="Q1830" s="13">
        <v>9727.74</v>
      </c>
      <c r="R1830" s="13">
        <v>4791.96</v>
      </c>
      <c r="S1830" s="54"/>
      <c r="T1830" s="54"/>
      <c r="Z1830" s="1"/>
      <c r="AA1830" s="1"/>
      <c r="XFB1830"/>
      <c r="XFC1830"/>
    </row>
    <row r="1831" spans="2:27 16382:16383" ht="21" customHeight="1">
      <c r="B1831" s="10" t="s">
        <v>14</v>
      </c>
      <c r="C1831" s="10" t="s">
        <v>48</v>
      </c>
      <c r="D1831" s="10" t="s">
        <v>79</v>
      </c>
      <c r="E1831" s="10" t="s">
        <v>21</v>
      </c>
      <c r="F1831" s="10" t="s">
        <v>227</v>
      </c>
      <c r="G1831" s="11">
        <v>41644</v>
      </c>
      <c r="H1831" s="12" t="s">
        <v>240</v>
      </c>
      <c r="I1831" s="10">
        <v>2014</v>
      </c>
      <c r="J1831" s="10">
        <v>594280803</v>
      </c>
      <c r="K1831" s="10">
        <f>_xlfn.DAYS(clean_data[[#This Row],[Ship Date]],clean_data[[#This Row],[Order Date]])</f>
        <v>16</v>
      </c>
      <c r="L1831" s="11">
        <v>41660</v>
      </c>
      <c r="M1831" s="14">
        <v>9751</v>
      </c>
      <c r="N1831" s="15">
        <v>668.27</v>
      </c>
      <c r="O1831" s="15">
        <v>502.54</v>
      </c>
      <c r="P1831" s="15">
        <v>6516300.7699999996</v>
      </c>
      <c r="Q1831" s="15">
        <v>4900267.54</v>
      </c>
      <c r="R1831" s="15">
        <v>1616033.23</v>
      </c>
      <c r="S1831" s="54"/>
      <c r="T1831" s="54"/>
      <c r="Z1831" s="1"/>
      <c r="AA1831" s="1"/>
      <c r="XFB1831"/>
      <c r="XFC1831"/>
    </row>
    <row r="1832" spans="2:27 16382:16383" ht="21" customHeight="1">
      <c r="B1832" s="1" t="s">
        <v>40</v>
      </c>
      <c r="C1832" s="1" t="s">
        <v>135</v>
      </c>
      <c r="D1832" s="1" t="s">
        <v>33</v>
      </c>
      <c r="E1832" s="1" t="s">
        <v>17</v>
      </c>
      <c r="F1832" s="1" t="s">
        <v>235</v>
      </c>
      <c r="G1832" s="9">
        <v>41493</v>
      </c>
      <c r="H1832" s="2" t="s">
        <v>238</v>
      </c>
      <c r="I1832" s="1">
        <v>2013</v>
      </c>
      <c r="J1832" s="1">
        <v>947622144</v>
      </c>
      <c r="K1832" s="1">
        <f>_xlfn.DAYS(clean_data[[#This Row],[Ship Date]],clean_data[[#This Row],[Order Date]])</f>
        <v>48</v>
      </c>
      <c r="L1832" s="9">
        <v>41541</v>
      </c>
      <c r="M1832" s="4">
        <v>1305</v>
      </c>
      <c r="N1832" s="13">
        <v>81.73</v>
      </c>
      <c r="O1832" s="13">
        <v>56.67</v>
      </c>
      <c r="P1832" s="13">
        <v>106657.65</v>
      </c>
      <c r="Q1832" s="13">
        <v>73954.350000000006</v>
      </c>
      <c r="R1832" s="13">
        <v>32703.3</v>
      </c>
      <c r="S1832" s="54"/>
      <c r="T1832" s="54"/>
      <c r="Z1832" s="1"/>
      <c r="AA1832" s="1"/>
      <c r="XFB1832"/>
      <c r="XFC1832"/>
    </row>
    <row r="1833" spans="2:27 16382:16383" ht="21" customHeight="1">
      <c r="B1833" s="10" t="s">
        <v>14</v>
      </c>
      <c r="C1833" s="10" t="s">
        <v>55</v>
      </c>
      <c r="D1833" s="10" t="s">
        <v>79</v>
      </c>
      <c r="E1833" s="10" t="s">
        <v>17</v>
      </c>
      <c r="F1833" s="10" t="s">
        <v>227</v>
      </c>
      <c r="G1833" s="11">
        <v>40275</v>
      </c>
      <c r="H1833" s="12" t="s">
        <v>239</v>
      </c>
      <c r="I1833" s="10">
        <v>2010</v>
      </c>
      <c r="J1833" s="10">
        <v>781488692</v>
      </c>
      <c r="K1833" s="10">
        <f>_xlfn.DAYS(clean_data[[#This Row],[Ship Date]],clean_data[[#This Row],[Order Date]])</f>
        <v>26</v>
      </c>
      <c r="L1833" s="11">
        <v>40301</v>
      </c>
      <c r="M1833" s="14">
        <v>8725</v>
      </c>
      <c r="N1833" s="15">
        <v>668.27</v>
      </c>
      <c r="O1833" s="15">
        <v>502.54</v>
      </c>
      <c r="P1833" s="15">
        <v>5830655.75</v>
      </c>
      <c r="Q1833" s="15">
        <v>4384661.5</v>
      </c>
      <c r="R1833" s="15">
        <v>1445994.25</v>
      </c>
      <c r="S1833" s="54"/>
      <c r="T1833" s="54"/>
      <c r="Z1833" s="1"/>
      <c r="AA1833" s="1"/>
      <c r="XFB1833"/>
      <c r="XFC1833"/>
    </row>
    <row r="1834" spans="2:27 16382:16383" ht="21" customHeight="1">
      <c r="B1834" s="1" t="s">
        <v>14</v>
      </c>
      <c r="C1834" s="1" t="s">
        <v>173</v>
      </c>
      <c r="D1834" s="1" t="s">
        <v>71</v>
      </c>
      <c r="E1834" s="1" t="s">
        <v>21</v>
      </c>
      <c r="F1834" s="1" t="s">
        <v>229</v>
      </c>
      <c r="G1834" s="9">
        <v>41466</v>
      </c>
      <c r="H1834" s="2" t="s">
        <v>230</v>
      </c>
      <c r="I1834" s="1">
        <v>2013</v>
      </c>
      <c r="J1834" s="1">
        <v>753741776</v>
      </c>
      <c r="K1834" s="1">
        <f>_xlfn.DAYS(clean_data[[#This Row],[Ship Date]],clean_data[[#This Row],[Order Date]])</f>
        <v>17</v>
      </c>
      <c r="L1834" s="9">
        <v>41483</v>
      </c>
      <c r="M1834" s="4">
        <v>7796</v>
      </c>
      <c r="N1834" s="13">
        <v>154.06</v>
      </c>
      <c r="O1834" s="13">
        <v>90.93</v>
      </c>
      <c r="P1834" s="13">
        <v>1201051.76</v>
      </c>
      <c r="Q1834" s="13">
        <v>708890.28</v>
      </c>
      <c r="R1834" s="13">
        <v>492161.48</v>
      </c>
      <c r="S1834" s="54"/>
      <c r="T1834" s="54"/>
      <c r="Z1834" s="1"/>
      <c r="AA1834" s="1"/>
      <c r="XFB1834"/>
      <c r="XFC1834"/>
    </row>
    <row r="1835" spans="2:27 16382:16383" ht="21" customHeight="1">
      <c r="B1835" s="10" t="s">
        <v>23</v>
      </c>
      <c r="C1835" s="10" t="s">
        <v>24</v>
      </c>
      <c r="D1835" s="10" t="s">
        <v>50</v>
      </c>
      <c r="E1835" s="10" t="s">
        <v>17</v>
      </c>
      <c r="F1835" s="10" t="s">
        <v>227</v>
      </c>
      <c r="G1835" s="11">
        <v>42013</v>
      </c>
      <c r="H1835" s="12" t="s">
        <v>240</v>
      </c>
      <c r="I1835" s="10">
        <v>2015</v>
      </c>
      <c r="J1835" s="10">
        <v>692555224</v>
      </c>
      <c r="K1835" s="10">
        <f>_xlfn.DAYS(clean_data[[#This Row],[Ship Date]],clean_data[[#This Row],[Order Date]])</f>
        <v>23</v>
      </c>
      <c r="L1835" s="11">
        <v>42036</v>
      </c>
      <c r="M1835" s="14">
        <v>1336</v>
      </c>
      <c r="N1835" s="15">
        <v>421.89</v>
      </c>
      <c r="O1835" s="15">
        <v>364.69</v>
      </c>
      <c r="P1835" s="15">
        <v>563645.04</v>
      </c>
      <c r="Q1835" s="15">
        <v>487225.84</v>
      </c>
      <c r="R1835" s="15">
        <v>76419.199999999997</v>
      </c>
      <c r="S1835" s="54"/>
      <c r="T1835" s="54"/>
      <c r="Z1835" s="1"/>
      <c r="AA1835" s="1"/>
      <c r="XFB1835"/>
      <c r="XFC1835"/>
    </row>
    <row r="1836" spans="2:27 16382:16383" ht="21" customHeight="1">
      <c r="B1836" s="1" t="s">
        <v>14</v>
      </c>
      <c r="C1836" s="1" t="s">
        <v>111</v>
      </c>
      <c r="D1836" s="1" t="s">
        <v>33</v>
      </c>
      <c r="E1836" s="1" t="s">
        <v>17</v>
      </c>
      <c r="F1836" s="1" t="s">
        <v>227</v>
      </c>
      <c r="G1836" s="9">
        <v>42022</v>
      </c>
      <c r="H1836" s="2" t="s">
        <v>240</v>
      </c>
      <c r="I1836" s="1">
        <v>2015</v>
      </c>
      <c r="J1836" s="1">
        <v>946415364</v>
      </c>
      <c r="K1836" s="1">
        <f>_xlfn.DAYS(clean_data[[#This Row],[Ship Date]],clean_data[[#This Row],[Order Date]])</f>
        <v>12</v>
      </c>
      <c r="L1836" s="9">
        <v>42034</v>
      </c>
      <c r="M1836" s="4">
        <v>4193</v>
      </c>
      <c r="N1836" s="13">
        <v>81.73</v>
      </c>
      <c r="O1836" s="13">
        <v>56.67</v>
      </c>
      <c r="P1836" s="13">
        <v>342693.89</v>
      </c>
      <c r="Q1836" s="13">
        <v>237617.31</v>
      </c>
      <c r="R1836" s="13">
        <v>105076.58</v>
      </c>
      <c r="S1836" s="54"/>
      <c r="T1836" s="54"/>
      <c r="Z1836" s="1"/>
      <c r="AA1836" s="1"/>
      <c r="XFB1836"/>
      <c r="XFC1836"/>
    </row>
    <row r="1837" spans="2:27 16382:16383" ht="21" customHeight="1">
      <c r="B1837" s="10" t="s">
        <v>23</v>
      </c>
      <c r="C1837" s="10" t="s">
        <v>58</v>
      </c>
      <c r="D1837" s="10" t="s">
        <v>71</v>
      </c>
      <c r="E1837" s="10" t="s">
        <v>17</v>
      </c>
      <c r="F1837" s="10" t="s">
        <v>232</v>
      </c>
      <c r="G1837" s="11">
        <v>40602</v>
      </c>
      <c r="H1837" s="12" t="s">
        <v>242</v>
      </c>
      <c r="I1837" s="10">
        <v>2011</v>
      </c>
      <c r="J1837" s="10">
        <v>134121024</v>
      </c>
      <c r="K1837" s="10">
        <f>_xlfn.DAYS(clean_data[[#This Row],[Ship Date]],clean_data[[#This Row],[Order Date]])</f>
        <v>39</v>
      </c>
      <c r="L1837" s="11">
        <v>40641</v>
      </c>
      <c r="M1837" s="14">
        <v>8246</v>
      </c>
      <c r="N1837" s="15">
        <v>154.06</v>
      </c>
      <c r="O1837" s="15">
        <v>90.93</v>
      </c>
      <c r="P1837" s="15">
        <v>1270378.76</v>
      </c>
      <c r="Q1837" s="15">
        <v>749808.78</v>
      </c>
      <c r="R1837" s="15">
        <v>520569.98</v>
      </c>
      <c r="S1837" s="54"/>
      <c r="T1837" s="54"/>
      <c r="Z1837" s="1"/>
      <c r="AA1837" s="1"/>
      <c r="XFB1837"/>
      <c r="XFC1837"/>
    </row>
    <row r="1838" spans="2:27 16382:16383" ht="21" customHeight="1">
      <c r="B1838" s="1" t="s">
        <v>14</v>
      </c>
      <c r="C1838" s="1" t="s">
        <v>62</v>
      </c>
      <c r="D1838" s="1" t="s">
        <v>25</v>
      </c>
      <c r="E1838" s="1" t="s">
        <v>17</v>
      </c>
      <c r="F1838" s="1" t="s">
        <v>229</v>
      </c>
      <c r="G1838" s="9">
        <v>42784</v>
      </c>
      <c r="H1838" s="2" t="s">
        <v>242</v>
      </c>
      <c r="I1838" s="1">
        <v>2017</v>
      </c>
      <c r="J1838" s="1">
        <v>994783532</v>
      </c>
      <c r="K1838" s="1">
        <f>_xlfn.DAYS(clean_data[[#This Row],[Ship Date]],clean_data[[#This Row],[Order Date]])</f>
        <v>22</v>
      </c>
      <c r="L1838" s="9">
        <v>42806</v>
      </c>
      <c r="M1838" s="4">
        <v>7408</v>
      </c>
      <c r="N1838" s="13">
        <v>47.45</v>
      </c>
      <c r="O1838" s="13">
        <v>31.79</v>
      </c>
      <c r="P1838" s="13">
        <v>351509.6</v>
      </c>
      <c r="Q1838" s="13">
        <v>235500.32</v>
      </c>
      <c r="R1838" s="13">
        <v>116009.28</v>
      </c>
      <c r="S1838" s="54"/>
      <c r="T1838" s="54"/>
      <c r="Z1838" s="1"/>
      <c r="AA1838" s="1"/>
      <c r="XFB1838"/>
      <c r="XFC1838"/>
    </row>
    <row r="1839" spans="2:27 16382:16383" ht="21" customHeight="1">
      <c r="B1839" s="10" t="s">
        <v>14</v>
      </c>
      <c r="C1839" s="10" t="s">
        <v>174</v>
      </c>
      <c r="D1839" s="10" t="s">
        <v>25</v>
      </c>
      <c r="E1839" s="10" t="s">
        <v>17</v>
      </c>
      <c r="F1839" s="10" t="s">
        <v>227</v>
      </c>
      <c r="G1839" s="11">
        <v>41540</v>
      </c>
      <c r="H1839" s="12" t="s">
        <v>231</v>
      </c>
      <c r="I1839" s="10">
        <v>2013</v>
      </c>
      <c r="J1839" s="10">
        <v>937826716</v>
      </c>
      <c r="K1839" s="10">
        <f>_xlfn.DAYS(clean_data[[#This Row],[Ship Date]],clean_data[[#This Row],[Order Date]])</f>
        <v>18</v>
      </c>
      <c r="L1839" s="11">
        <v>41558</v>
      </c>
      <c r="M1839" s="14">
        <v>2621</v>
      </c>
      <c r="N1839" s="15">
        <v>47.45</v>
      </c>
      <c r="O1839" s="15">
        <v>31.79</v>
      </c>
      <c r="P1839" s="15">
        <v>124366.45</v>
      </c>
      <c r="Q1839" s="15">
        <v>83321.59</v>
      </c>
      <c r="R1839" s="15">
        <v>41044.86</v>
      </c>
      <c r="S1839" s="54"/>
      <c r="T1839" s="54"/>
      <c r="Z1839" s="1"/>
      <c r="AA1839" s="1"/>
      <c r="XFB1839"/>
      <c r="XFC1839"/>
    </row>
    <row r="1840" spans="2:27 16382:16383" ht="21" customHeight="1">
      <c r="B1840" s="1" t="s">
        <v>40</v>
      </c>
      <c r="C1840" s="1" t="s">
        <v>72</v>
      </c>
      <c r="D1840" s="1" t="s">
        <v>43</v>
      </c>
      <c r="E1840" s="1" t="s">
        <v>17</v>
      </c>
      <c r="F1840" s="1" t="s">
        <v>227</v>
      </c>
      <c r="G1840" s="9">
        <v>41298</v>
      </c>
      <c r="H1840" s="2" t="s">
        <v>240</v>
      </c>
      <c r="I1840" s="1">
        <v>2013</v>
      </c>
      <c r="J1840" s="1">
        <v>592986905</v>
      </c>
      <c r="K1840" s="1">
        <f>_xlfn.DAYS(clean_data[[#This Row],[Ship Date]],clean_data[[#This Row],[Order Date]])</f>
        <v>48</v>
      </c>
      <c r="L1840" s="9">
        <v>41346</v>
      </c>
      <c r="M1840" s="4">
        <v>6858</v>
      </c>
      <c r="N1840" s="13">
        <v>651.21</v>
      </c>
      <c r="O1840" s="13">
        <v>524.96</v>
      </c>
      <c r="P1840" s="13">
        <v>4465998.18</v>
      </c>
      <c r="Q1840" s="13">
        <v>3600175.68</v>
      </c>
      <c r="R1840" s="13">
        <v>865822.5</v>
      </c>
      <c r="S1840" s="54"/>
      <c r="T1840" s="54"/>
      <c r="Z1840" s="1"/>
      <c r="AA1840" s="1"/>
      <c r="XFB1840"/>
      <c r="XFC1840"/>
    </row>
    <row r="1841" spans="2:27 16382:16383" ht="21" customHeight="1">
      <c r="B1841" s="10" t="s">
        <v>23</v>
      </c>
      <c r="C1841" s="10" t="s">
        <v>58</v>
      </c>
      <c r="D1841" s="10" t="s">
        <v>36</v>
      </c>
      <c r="E1841" s="10" t="s">
        <v>21</v>
      </c>
      <c r="F1841" s="10" t="s">
        <v>229</v>
      </c>
      <c r="G1841" s="11">
        <v>42722</v>
      </c>
      <c r="H1841" s="12" t="s">
        <v>228</v>
      </c>
      <c r="I1841" s="10">
        <v>2016</v>
      </c>
      <c r="J1841" s="10">
        <v>660312926</v>
      </c>
      <c r="K1841" s="10">
        <f>_xlfn.DAYS(clean_data[[#This Row],[Ship Date]],clean_data[[#This Row],[Order Date]])</f>
        <v>18</v>
      </c>
      <c r="L1841" s="11">
        <v>42740</v>
      </c>
      <c r="M1841" s="14">
        <v>123</v>
      </c>
      <c r="N1841" s="15">
        <v>109.28</v>
      </c>
      <c r="O1841" s="15">
        <v>35.840000000000003</v>
      </c>
      <c r="P1841" s="15">
        <v>13441.44</v>
      </c>
      <c r="Q1841" s="15">
        <v>4408.32</v>
      </c>
      <c r="R1841" s="15">
        <v>9033.1200000000008</v>
      </c>
      <c r="S1841" s="54"/>
      <c r="T1841" s="54"/>
      <c r="Z1841" s="1"/>
      <c r="AA1841" s="1"/>
      <c r="XFB1841"/>
      <c r="XFC1841"/>
    </row>
    <row r="1842" spans="2:27 16382:16383" ht="21" customHeight="1">
      <c r="B1842" s="1" t="s">
        <v>26</v>
      </c>
      <c r="C1842" s="1" t="s">
        <v>129</v>
      </c>
      <c r="D1842" s="1" t="s">
        <v>25</v>
      </c>
      <c r="E1842" s="1" t="s">
        <v>17</v>
      </c>
      <c r="F1842" s="1" t="s">
        <v>235</v>
      </c>
      <c r="G1842" s="9">
        <v>41336</v>
      </c>
      <c r="H1842" s="2" t="s">
        <v>236</v>
      </c>
      <c r="I1842" s="1">
        <v>2013</v>
      </c>
      <c r="J1842" s="1">
        <v>560166108</v>
      </c>
      <c r="K1842" s="1">
        <f>_xlfn.DAYS(clean_data[[#This Row],[Ship Date]],clean_data[[#This Row],[Order Date]])</f>
        <v>2</v>
      </c>
      <c r="L1842" s="9">
        <v>41338</v>
      </c>
      <c r="M1842" s="4">
        <v>4454</v>
      </c>
      <c r="N1842" s="13">
        <v>47.45</v>
      </c>
      <c r="O1842" s="13">
        <v>31.79</v>
      </c>
      <c r="P1842" s="13">
        <v>211342.3</v>
      </c>
      <c r="Q1842" s="13">
        <v>141592.66</v>
      </c>
      <c r="R1842" s="13">
        <v>69749.64</v>
      </c>
      <c r="S1842" s="54"/>
      <c r="T1842" s="54"/>
      <c r="Z1842" s="1"/>
      <c r="AA1842" s="1"/>
      <c r="XFB1842"/>
      <c r="XFC1842"/>
    </row>
    <row r="1843" spans="2:27 16382:16383" ht="21" customHeight="1">
      <c r="B1843" s="10" t="s">
        <v>34</v>
      </c>
      <c r="C1843" s="10" t="s">
        <v>154</v>
      </c>
      <c r="D1843" s="10" t="s">
        <v>28</v>
      </c>
      <c r="E1843" s="10" t="s">
        <v>21</v>
      </c>
      <c r="F1843" s="10" t="s">
        <v>232</v>
      </c>
      <c r="G1843" s="11">
        <v>42732</v>
      </c>
      <c r="H1843" s="12" t="s">
        <v>228</v>
      </c>
      <c r="I1843" s="10">
        <v>2016</v>
      </c>
      <c r="J1843" s="10">
        <v>683220279</v>
      </c>
      <c r="K1843" s="10">
        <f>_xlfn.DAYS(clean_data[[#This Row],[Ship Date]],clean_data[[#This Row],[Order Date]])</f>
        <v>9</v>
      </c>
      <c r="L1843" s="11">
        <v>42741</v>
      </c>
      <c r="M1843" s="14">
        <v>8918</v>
      </c>
      <c r="N1843" s="15">
        <v>205.7</v>
      </c>
      <c r="O1843" s="15">
        <v>117.11</v>
      </c>
      <c r="P1843" s="15">
        <v>1834432.6</v>
      </c>
      <c r="Q1843" s="15">
        <v>1044386.98</v>
      </c>
      <c r="R1843" s="15">
        <v>790045.62</v>
      </c>
      <c r="S1843" s="54"/>
      <c r="T1843" s="54"/>
      <c r="Z1843" s="1"/>
      <c r="AA1843" s="1"/>
      <c r="XFB1843"/>
      <c r="XFC1843"/>
    </row>
    <row r="1844" spans="2:27 16382:16383" ht="21" customHeight="1">
      <c r="B1844" s="1" t="s">
        <v>23</v>
      </c>
      <c r="C1844" s="1" t="s">
        <v>103</v>
      </c>
      <c r="D1844" s="1" t="s">
        <v>45</v>
      </c>
      <c r="E1844" s="1" t="s">
        <v>17</v>
      </c>
      <c r="F1844" s="1" t="s">
        <v>229</v>
      </c>
      <c r="G1844" s="9">
        <v>41828</v>
      </c>
      <c r="H1844" s="2" t="s">
        <v>230</v>
      </c>
      <c r="I1844" s="1">
        <v>2014</v>
      </c>
      <c r="J1844" s="1">
        <v>140461766</v>
      </c>
      <c r="K1844" s="1">
        <f>_xlfn.DAYS(clean_data[[#This Row],[Ship Date]],clean_data[[#This Row],[Order Date]])</f>
        <v>12</v>
      </c>
      <c r="L1844" s="9">
        <v>41840</v>
      </c>
      <c r="M1844" s="4">
        <v>4613</v>
      </c>
      <c r="N1844" s="13">
        <v>437.2</v>
      </c>
      <c r="O1844" s="13">
        <v>263.33</v>
      </c>
      <c r="P1844" s="13">
        <v>2016803.6</v>
      </c>
      <c r="Q1844" s="13">
        <v>1214741.29</v>
      </c>
      <c r="R1844" s="13">
        <v>802062.31</v>
      </c>
      <c r="S1844" s="54"/>
      <c r="T1844" s="54"/>
      <c r="Z1844" s="1"/>
      <c r="AA1844" s="1"/>
      <c r="XFB1844"/>
      <c r="XFC1844"/>
    </row>
    <row r="1845" spans="2:27 16382:16383" ht="21" customHeight="1">
      <c r="B1845" s="10" t="s">
        <v>26</v>
      </c>
      <c r="C1845" s="10" t="s">
        <v>76</v>
      </c>
      <c r="D1845" s="10" t="s">
        <v>16</v>
      </c>
      <c r="E1845" s="10" t="s">
        <v>17</v>
      </c>
      <c r="F1845" s="10" t="s">
        <v>227</v>
      </c>
      <c r="G1845" s="11">
        <v>40846</v>
      </c>
      <c r="H1845" s="12" t="s">
        <v>237</v>
      </c>
      <c r="I1845" s="10">
        <v>2011</v>
      </c>
      <c r="J1845" s="10">
        <v>813189399</v>
      </c>
      <c r="K1845" s="10">
        <f>_xlfn.DAYS(clean_data[[#This Row],[Ship Date]],clean_data[[#This Row],[Order Date]])</f>
        <v>23</v>
      </c>
      <c r="L1845" s="11">
        <v>40869</v>
      </c>
      <c r="M1845" s="14">
        <v>9669</v>
      </c>
      <c r="N1845" s="15">
        <v>255.28</v>
      </c>
      <c r="O1845" s="15">
        <v>159.41999999999999</v>
      </c>
      <c r="P1845" s="15">
        <v>2468302.3199999998</v>
      </c>
      <c r="Q1845" s="15">
        <v>1541431.98</v>
      </c>
      <c r="R1845" s="15">
        <v>926870.34</v>
      </c>
      <c r="S1845" s="54"/>
      <c r="T1845" s="54"/>
      <c r="Z1845" s="1"/>
      <c r="AA1845" s="1"/>
      <c r="XFB1845"/>
      <c r="XFC1845"/>
    </row>
    <row r="1846" spans="2:27 16382:16383" ht="21" customHeight="1">
      <c r="B1846" s="1" t="s">
        <v>14</v>
      </c>
      <c r="C1846" s="1" t="s">
        <v>158</v>
      </c>
      <c r="D1846" s="1" t="s">
        <v>50</v>
      </c>
      <c r="E1846" s="1" t="s">
        <v>17</v>
      </c>
      <c r="F1846" s="1" t="s">
        <v>227</v>
      </c>
      <c r="G1846" s="9">
        <v>42396</v>
      </c>
      <c r="H1846" s="2" t="s">
        <v>240</v>
      </c>
      <c r="I1846" s="1">
        <v>2016</v>
      </c>
      <c r="J1846" s="1">
        <v>603014504</v>
      </c>
      <c r="K1846" s="1">
        <f>_xlfn.DAYS(clean_data[[#This Row],[Ship Date]],clean_data[[#This Row],[Order Date]])</f>
        <v>15</v>
      </c>
      <c r="L1846" s="9">
        <v>42411</v>
      </c>
      <c r="M1846" s="4">
        <v>4247</v>
      </c>
      <c r="N1846" s="13">
        <v>421.89</v>
      </c>
      <c r="O1846" s="13">
        <v>364.69</v>
      </c>
      <c r="P1846" s="13">
        <v>1791766.83</v>
      </c>
      <c r="Q1846" s="13">
        <v>1548838.43</v>
      </c>
      <c r="R1846" s="13">
        <v>242928.4</v>
      </c>
      <c r="S1846" s="54"/>
      <c r="T1846" s="54"/>
      <c r="Z1846" s="1"/>
      <c r="AA1846" s="1"/>
      <c r="XFB1846"/>
      <c r="XFC1846"/>
    </row>
    <row r="1847" spans="2:27 16382:16383" ht="21" customHeight="1">
      <c r="B1847" s="10" t="s">
        <v>40</v>
      </c>
      <c r="C1847" s="10" t="s">
        <v>77</v>
      </c>
      <c r="D1847" s="10" t="s">
        <v>71</v>
      </c>
      <c r="E1847" s="10" t="s">
        <v>17</v>
      </c>
      <c r="F1847" s="10" t="s">
        <v>235</v>
      </c>
      <c r="G1847" s="11">
        <v>42563</v>
      </c>
      <c r="H1847" s="12" t="s">
        <v>230</v>
      </c>
      <c r="I1847" s="10">
        <v>2016</v>
      </c>
      <c r="J1847" s="10">
        <v>181860911</v>
      </c>
      <c r="K1847" s="10">
        <f>_xlfn.DAYS(clean_data[[#This Row],[Ship Date]],clean_data[[#This Row],[Order Date]])</f>
        <v>3</v>
      </c>
      <c r="L1847" s="11">
        <v>42566</v>
      </c>
      <c r="M1847" s="14">
        <v>5540</v>
      </c>
      <c r="N1847" s="15">
        <v>154.06</v>
      </c>
      <c r="O1847" s="15">
        <v>90.93</v>
      </c>
      <c r="P1847" s="15">
        <v>853492.4</v>
      </c>
      <c r="Q1847" s="15">
        <v>503752.2</v>
      </c>
      <c r="R1847" s="15">
        <v>349740.2</v>
      </c>
      <c r="S1847" s="54"/>
      <c r="T1847" s="54"/>
      <c r="Z1847" s="1"/>
      <c r="AA1847" s="1"/>
      <c r="XFB1847"/>
      <c r="XFC1847"/>
    </row>
    <row r="1848" spans="2:27 16382:16383" ht="21" customHeight="1">
      <c r="B1848" s="1" t="s">
        <v>23</v>
      </c>
      <c r="C1848" s="1" t="s">
        <v>103</v>
      </c>
      <c r="D1848" s="1" t="s">
        <v>28</v>
      </c>
      <c r="E1848" s="1" t="s">
        <v>21</v>
      </c>
      <c r="F1848" s="1" t="s">
        <v>229</v>
      </c>
      <c r="G1848" s="9">
        <v>40587</v>
      </c>
      <c r="H1848" s="2" t="s">
        <v>242</v>
      </c>
      <c r="I1848" s="1">
        <v>2011</v>
      </c>
      <c r="J1848" s="1">
        <v>741964948</v>
      </c>
      <c r="K1848" s="1">
        <f>_xlfn.DAYS(clean_data[[#This Row],[Ship Date]],clean_data[[#This Row],[Order Date]])</f>
        <v>13</v>
      </c>
      <c r="L1848" s="9">
        <v>40600</v>
      </c>
      <c r="M1848" s="4">
        <v>2771</v>
      </c>
      <c r="N1848" s="13">
        <v>205.7</v>
      </c>
      <c r="O1848" s="13">
        <v>117.11</v>
      </c>
      <c r="P1848" s="13">
        <v>569994.69999999995</v>
      </c>
      <c r="Q1848" s="13">
        <v>324511.81</v>
      </c>
      <c r="R1848" s="13">
        <v>245482.89</v>
      </c>
      <c r="S1848" s="54"/>
      <c r="T1848" s="54"/>
      <c r="Z1848" s="1"/>
      <c r="AA1848" s="1"/>
      <c r="XFB1848"/>
      <c r="XFC1848"/>
    </row>
    <row r="1849" spans="2:27 16382:16383" ht="21" customHeight="1">
      <c r="B1849" s="10" t="s">
        <v>40</v>
      </c>
      <c r="C1849" s="10" t="s">
        <v>117</v>
      </c>
      <c r="D1849" s="10" t="s">
        <v>50</v>
      </c>
      <c r="E1849" s="10" t="s">
        <v>17</v>
      </c>
      <c r="F1849" s="10" t="s">
        <v>235</v>
      </c>
      <c r="G1849" s="11">
        <v>40245</v>
      </c>
      <c r="H1849" s="12" t="s">
        <v>236</v>
      </c>
      <c r="I1849" s="10">
        <v>2010</v>
      </c>
      <c r="J1849" s="10">
        <v>845875442</v>
      </c>
      <c r="K1849" s="10">
        <f>_xlfn.DAYS(clean_data[[#This Row],[Ship Date]],clean_data[[#This Row],[Order Date]])</f>
        <v>9</v>
      </c>
      <c r="L1849" s="11">
        <v>40254</v>
      </c>
      <c r="M1849" s="14">
        <v>2195</v>
      </c>
      <c r="N1849" s="15">
        <v>421.89</v>
      </c>
      <c r="O1849" s="15">
        <v>364.69</v>
      </c>
      <c r="P1849" s="15">
        <v>926048.55</v>
      </c>
      <c r="Q1849" s="15">
        <v>800494.55</v>
      </c>
      <c r="R1849" s="15">
        <v>125554</v>
      </c>
      <c r="S1849" s="54"/>
      <c r="T1849" s="54"/>
      <c r="Z1849" s="1"/>
      <c r="AA1849" s="1"/>
      <c r="XFB1849"/>
      <c r="XFC1849"/>
    </row>
    <row r="1850" spans="2:27 16382:16383" ht="21" customHeight="1">
      <c r="B1850" s="1" t="s">
        <v>23</v>
      </c>
      <c r="C1850" s="1" t="s">
        <v>83</v>
      </c>
      <c r="D1850" s="1" t="s">
        <v>20</v>
      </c>
      <c r="E1850" s="1" t="s">
        <v>21</v>
      </c>
      <c r="F1850" s="1" t="s">
        <v>229</v>
      </c>
      <c r="G1850" s="9">
        <v>42938</v>
      </c>
      <c r="H1850" s="2" t="s">
        <v>230</v>
      </c>
      <c r="I1850" s="1">
        <v>2017</v>
      </c>
      <c r="J1850" s="1">
        <v>476453721</v>
      </c>
      <c r="K1850" s="1">
        <f>_xlfn.DAYS(clean_data[[#This Row],[Ship Date]],clean_data[[#This Row],[Order Date]])</f>
        <v>19</v>
      </c>
      <c r="L1850" s="9">
        <v>42957</v>
      </c>
      <c r="M1850" s="4">
        <v>2099</v>
      </c>
      <c r="N1850" s="13">
        <v>152.58000000000001</v>
      </c>
      <c r="O1850" s="13">
        <v>97.44</v>
      </c>
      <c r="P1850" s="13">
        <v>320265.42</v>
      </c>
      <c r="Q1850" s="13">
        <v>204526.56</v>
      </c>
      <c r="R1850" s="13">
        <v>115738.86</v>
      </c>
      <c r="S1850" s="54"/>
      <c r="T1850" s="54"/>
      <c r="Z1850" s="1"/>
      <c r="AA1850" s="1"/>
      <c r="XFB1850"/>
      <c r="XFC1850"/>
    </row>
    <row r="1851" spans="2:27 16382:16383" ht="21" customHeight="1">
      <c r="B1851" s="10" t="s">
        <v>31</v>
      </c>
      <c r="C1851" s="10" t="s">
        <v>89</v>
      </c>
      <c r="D1851" s="10" t="s">
        <v>20</v>
      </c>
      <c r="E1851" s="10" t="s">
        <v>17</v>
      </c>
      <c r="F1851" s="10" t="s">
        <v>235</v>
      </c>
      <c r="G1851" s="11">
        <v>40775</v>
      </c>
      <c r="H1851" s="12" t="s">
        <v>238</v>
      </c>
      <c r="I1851" s="10">
        <v>2011</v>
      </c>
      <c r="J1851" s="10">
        <v>586873614</v>
      </c>
      <c r="K1851" s="10">
        <f>_xlfn.DAYS(clean_data[[#This Row],[Ship Date]],clean_data[[#This Row],[Order Date]])</f>
        <v>9</v>
      </c>
      <c r="L1851" s="11">
        <v>40784</v>
      </c>
      <c r="M1851" s="14">
        <v>7799</v>
      </c>
      <c r="N1851" s="15">
        <v>152.58000000000001</v>
      </c>
      <c r="O1851" s="15">
        <v>97.44</v>
      </c>
      <c r="P1851" s="15">
        <v>1189971.42</v>
      </c>
      <c r="Q1851" s="15">
        <v>759934.56</v>
      </c>
      <c r="R1851" s="15">
        <v>430036.86</v>
      </c>
      <c r="S1851" s="54"/>
      <c r="T1851" s="54"/>
      <c r="Z1851" s="1"/>
      <c r="AA1851" s="1"/>
      <c r="XFB1851"/>
      <c r="XFC1851"/>
    </row>
    <row r="1852" spans="2:27 16382:16383" ht="21" customHeight="1">
      <c r="B1852" s="1" t="s">
        <v>26</v>
      </c>
      <c r="C1852" s="1" t="s">
        <v>46</v>
      </c>
      <c r="D1852" s="1" t="s">
        <v>50</v>
      </c>
      <c r="E1852" s="1" t="s">
        <v>17</v>
      </c>
      <c r="F1852" s="1" t="s">
        <v>232</v>
      </c>
      <c r="G1852" s="9">
        <v>42848</v>
      </c>
      <c r="H1852" s="2" t="s">
        <v>239</v>
      </c>
      <c r="I1852" s="1">
        <v>2017</v>
      </c>
      <c r="J1852" s="1">
        <v>850621449</v>
      </c>
      <c r="K1852" s="1">
        <f>_xlfn.DAYS(clean_data[[#This Row],[Ship Date]],clean_data[[#This Row],[Order Date]])</f>
        <v>9</v>
      </c>
      <c r="L1852" s="9">
        <v>42857</v>
      </c>
      <c r="M1852" s="4">
        <v>6644</v>
      </c>
      <c r="N1852" s="13">
        <v>421.89</v>
      </c>
      <c r="O1852" s="13">
        <v>364.69</v>
      </c>
      <c r="P1852" s="13">
        <v>2803037.16</v>
      </c>
      <c r="Q1852" s="13">
        <v>2423000.36</v>
      </c>
      <c r="R1852" s="13">
        <v>380036.8</v>
      </c>
      <c r="S1852" s="54"/>
      <c r="T1852" s="54"/>
      <c r="Z1852" s="1"/>
      <c r="AA1852" s="1"/>
      <c r="XFB1852"/>
      <c r="XFC1852"/>
    </row>
    <row r="1853" spans="2:27 16382:16383" ht="21" customHeight="1">
      <c r="B1853" s="10" t="s">
        <v>23</v>
      </c>
      <c r="C1853" s="10" t="s">
        <v>82</v>
      </c>
      <c r="D1853" s="10" t="s">
        <v>59</v>
      </c>
      <c r="E1853" s="10" t="s">
        <v>17</v>
      </c>
      <c r="F1853" s="10" t="s">
        <v>227</v>
      </c>
      <c r="G1853" s="11">
        <v>40661</v>
      </c>
      <c r="H1853" s="12" t="s">
        <v>239</v>
      </c>
      <c r="I1853" s="10">
        <v>2011</v>
      </c>
      <c r="J1853" s="10">
        <v>111496055</v>
      </c>
      <c r="K1853" s="10">
        <f>_xlfn.DAYS(clean_data[[#This Row],[Ship Date]],clean_data[[#This Row],[Order Date]])</f>
        <v>37</v>
      </c>
      <c r="L1853" s="11">
        <v>40698</v>
      </c>
      <c r="M1853" s="14">
        <v>3015</v>
      </c>
      <c r="N1853" s="15">
        <v>9.33</v>
      </c>
      <c r="O1853" s="15">
        <v>6.92</v>
      </c>
      <c r="P1853" s="15">
        <v>28129.95</v>
      </c>
      <c r="Q1853" s="15">
        <v>20863.8</v>
      </c>
      <c r="R1853" s="15">
        <v>7266.15</v>
      </c>
      <c r="S1853" s="54"/>
      <c r="T1853" s="54"/>
      <c r="Z1853" s="1"/>
      <c r="AA1853" s="1"/>
      <c r="XFB1853"/>
      <c r="XFC1853"/>
    </row>
    <row r="1854" spans="2:27 16382:16383" ht="21" customHeight="1">
      <c r="B1854" s="1" t="s">
        <v>26</v>
      </c>
      <c r="C1854" s="1" t="s">
        <v>203</v>
      </c>
      <c r="D1854" s="1" t="s">
        <v>71</v>
      </c>
      <c r="E1854" s="1" t="s">
        <v>21</v>
      </c>
      <c r="F1854" s="1" t="s">
        <v>232</v>
      </c>
      <c r="G1854" s="9">
        <v>42703</v>
      </c>
      <c r="H1854" s="2" t="s">
        <v>234</v>
      </c>
      <c r="I1854" s="1">
        <v>2016</v>
      </c>
      <c r="J1854" s="1">
        <v>433608758</v>
      </c>
      <c r="K1854" s="1">
        <f>_xlfn.DAYS(clean_data[[#This Row],[Ship Date]],clean_data[[#This Row],[Order Date]])</f>
        <v>22</v>
      </c>
      <c r="L1854" s="9">
        <v>42725</v>
      </c>
      <c r="M1854" s="4">
        <v>3322</v>
      </c>
      <c r="N1854" s="13">
        <v>154.06</v>
      </c>
      <c r="O1854" s="13">
        <v>90.93</v>
      </c>
      <c r="P1854" s="13">
        <v>511787.32</v>
      </c>
      <c r="Q1854" s="13">
        <v>302069.46000000002</v>
      </c>
      <c r="R1854" s="13">
        <v>209717.86</v>
      </c>
      <c r="S1854" s="54"/>
      <c r="T1854" s="54"/>
      <c r="Z1854" s="1"/>
      <c r="AA1854" s="1"/>
      <c r="XFB1854"/>
      <c r="XFC1854"/>
    </row>
    <row r="1855" spans="2:27 16382:16383" ht="21" customHeight="1">
      <c r="B1855" s="10" t="s">
        <v>26</v>
      </c>
      <c r="C1855" s="10" t="s">
        <v>160</v>
      </c>
      <c r="D1855" s="10" t="s">
        <v>36</v>
      </c>
      <c r="E1855" s="10" t="s">
        <v>17</v>
      </c>
      <c r="F1855" s="10" t="s">
        <v>235</v>
      </c>
      <c r="G1855" s="11">
        <v>42638</v>
      </c>
      <c r="H1855" s="12" t="s">
        <v>231</v>
      </c>
      <c r="I1855" s="10">
        <v>2016</v>
      </c>
      <c r="J1855" s="10">
        <v>351383388</v>
      </c>
      <c r="K1855" s="10">
        <f>_xlfn.DAYS(clean_data[[#This Row],[Ship Date]],clean_data[[#This Row],[Order Date]])</f>
        <v>35</v>
      </c>
      <c r="L1855" s="11">
        <v>42673</v>
      </c>
      <c r="M1855" s="14">
        <v>1008</v>
      </c>
      <c r="N1855" s="15">
        <v>109.28</v>
      </c>
      <c r="O1855" s="15">
        <v>35.840000000000003</v>
      </c>
      <c r="P1855" s="15">
        <v>110154.24000000001</v>
      </c>
      <c r="Q1855" s="15">
        <v>36126.720000000001</v>
      </c>
      <c r="R1855" s="15">
        <v>74027.520000000004</v>
      </c>
      <c r="S1855" s="54"/>
      <c r="T1855" s="54"/>
      <c r="Z1855" s="1"/>
      <c r="AA1855" s="1"/>
      <c r="XFB1855"/>
      <c r="XFC1855"/>
    </row>
    <row r="1856" spans="2:27 16382:16383" ht="21" customHeight="1">
      <c r="B1856" s="1" t="s">
        <v>14</v>
      </c>
      <c r="C1856" s="1" t="s">
        <v>211</v>
      </c>
      <c r="D1856" s="1" t="s">
        <v>50</v>
      </c>
      <c r="E1856" s="1" t="s">
        <v>21</v>
      </c>
      <c r="F1856" s="1" t="s">
        <v>235</v>
      </c>
      <c r="G1856" s="9">
        <v>42818</v>
      </c>
      <c r="H1856" s="2" t="s">
        <v>236</v>
      </c>
      <c r="I1856" s="1">
        <v>2017</v>
      </c>
      <c r="J1856" s="1">
        <v>719556272</v>
      </c>
      <c r="K1856" s="1">
        <f>_xlfn.DAYS(clean_data[[#This Row],[Ship Date]],clean_data[[#This Row],[Order Date]])</f>
        <v>8</v>
      </c>
      <c r="L1856" s="9">
        <v>42826</v>
      </c>
      <c r="M1856" s="4">
        <v>1546</v>
      </c>
      <c r="N1856" s="13">
        <v>421.89</v>
      </c>
      <c r="O1856" s="13">
        <v>364.69</v>
      </c>
      <c r="P1856" s="13">
        <v>652241.93999999994</v>
      </c>
      <c r="Q1856" s="13">
        <v>563810.74</v>
      </c>
      <c r="R1856" s="13">
        <v>88431.2</v>
      </c>
      <c r="S1856" s="54"/>
      <c r="T1856" s="54"/>
      <c r="Z1856" s="1"/>
      <c r="AA1856" s="1"/>
      <c r="XFB1856"/>
      <c r="XFC1856"/>
    </row>
    <row r="1857" spans="2:27 16382:16383" ht="21" customHeight="1">
      <c r="B1857" s="10" t="s">
        <v>14</v>
      </c>
      <c r="C1857" s="10" t="s">
        <v>158</v>
      </c>
      <c r="D1857" s="10" t="s">
        <v>79</v>
      </c>
      <c r="E1857" s="10" t="s">
        <v>21</v>
      </c>
      <c r="F1857" s="10" t="s">
        <v>232</v>
      </c>
      <c r="G1857" s="11">
        <v>41834</v>
      </c>
      <c r="H1857" s="12" t="s">
        <v>230</v>
      </c>
      <c r="I1857" s="10">
        <v>2014</v>
      </c>
      <c r="J1857" s="10">
        <v>663176238</v>
      </c>
      <c r="K1857" s="10">
        <f>_xlfn.DAYS(clean_data[[#This Row],[Ship Date]],clean_data[[#This Row],[Order Date]])</f>
        <v>12</v>
      </c>
      <c r="L1857" s="11">
        <v>41846</v>
      </c>
      <c r="M1857" s="14">
        <v>7441</v>
      </c>
      <c r="N1857" s="15">
        <v>668.27</v>
      </c>
      <c r="O1857" s="15">
        <v>502.54</v>
      </c>
      <c r="P1857" s="15">
        <v>4972597.07</v>
      </c>
      <c r="Q1857" s="15">
        <v>3739400.14</v>
      </c>
      <c r="R1857" s="15">
        <v>1233196.93</v>
      </c>
      <c r="S1857" s="54"/>
      <c r="T1857" s="54"/>
      <c r="Z1857" s="1"/>
      <c r="AA1857" s="1"/>
      <c r="XFB1857"/>
      <c r="XFC1857"/>
    </row>
    <row r="1858" spans="2:27 16382:16383" ht="21" customHeight="1">
      <c r="B1858" s="1" t="s">
        <v>40</v>
      </c>
      <c r="C1858" s="1" t="s">
        <v>144</v>
      </c>
      <c r="D1858" s="1" t="s">
        <v>16</v>
      </c>
      <c r="E1858" s="1" t="s">
        <v>21</v>
      </c>
      <c r="F1858" s="1" t="s">
        <v>227</v>
      </c>
      <c r="G1858" s="9">
        <v>41431</v>
      </c>
      <c r="H1858" s="2" t="s">
        <v>241</v>
      </c>
      <c r="I1858" s="1">
        <v>2013</v>
      </c>
      <c r="J1858" s="1">
        <v>727604615</v>
      </c>
      <c r="K1858" s="1">
        <f>_xlfn.DAYS(clean_data[[#This Row],[Ship Date]],clean_data[[#This Row],[Order Date]])</f>
        <v>31</v>
      </c>
      <c r="L1858" s="9">
        <v>41462</v>
      </c>
      <c r="M1858" s="4">
        <v>3229</v>
      </c>
      <c r="N1858" s="13">
        <v>255.28</v>
      </c>
      <c r="O1858" s="13">
        <v>159.41999999999999</v>
      </c>
      <c r="P1858" s="13">
        <v>824299.12</v>
      </c>
      <c r="Q1858" s="13">
        <v>514767.18</v>
      </c>
      <c r="R1858" s="13">
        <v>309531.94</v>
      </c>
      <c r="S1858" s="54"/>
      <c r="T1858" s="54"/>
      <c r="Z1858" s="1"/>
      <c r="AA1858" s="1"/>
      <c r="XFB1858"/>
      <c r="XFC1858"/>
    </row>
    <row r="1859" spans="2:27 16382:16383" ht="21" customHeight="1">
      <c r="B1859" s="10" t="s">
        <v>23</v>
      </c>
      <c r="C1859" s="10" t="s">
        <v>198</v>
      </c>
      <c r="D1859" s="10" t="s">
        <v>71</v>
      </c>
      <c r="E1859" s="10" t="s">
        <v>17</v>
      </c>
      <c r="F1859" s="10" t="s">
        <v>232</v>
      </c>
      <c r="G1859" s="11">
        <v>42363</v>
      </c>
      <c r="H1859" s="12" t="s">
        <v>228</v>
      </c>
      <c r="I1859" s="10">
        <v>2015</v>
      </c>
      <c r="J1859" s="10">
        <v>628515231</v>
      </c>
      <c r="K1859" s="10">
        <f>_xlfn.DAYS(clean_data[[#This Row],[Ship Date]],clean_data[[#This Row],[Order Date]])</f>
        <v>38</v>
      </c>
      <c r="L1859" s="11">
        <v>42401</v>
      </c>
      <c r="M1859" s="14">
        <v>479</v>
      </c>
      <c r="N1859" s="15">
        <v>154.06</v>
      </c>
      <c r="O1859" s="15">
        <v>90.93</v>
      </c>
      <c r="P1859" s="15">
        <v>73794.740000000005</v>
      </c>
      <c r="Q1859" s="15">
        <v>43555.47</v>
      </c>
      <c r="R1859" s="15">
        <v>30239.27</v>
      </c>
      <c r="S1859" s="54"/>
      <c r="T1859" s="54"/>
      <c r="Z1859" s="1"/>
      <c r="AA1859" s="1"/>
      <c r="XFB1859"/>
      <c r="XFC1859"/>
    </row>
    <row r="1860" spans="2:27 16382:16383" ht="21" customHeight="1">
      <c r="B1860" s="1" t="s">
        <v>23</v>
      </c>
      <c r="C1860" s="1" t="s">
        <v>198</v>
      </c>
      <c r="D1860" s="1" t="s">
        <v>43</v>
      </c>
      <c r="E1860" s="1" t="s">
        <v>21</v>
      </c>
      <c r="F1860" s="1" t="s">
        <v>227</v>
      </c>
      <c r="G1860" s="9">
        <v>40239</v>
      </c>
      <c r="H1860" s="2" t="s">
        <v>236</v>
      </c>
      <c r="I1860" s="1">
        <v>2010</v>
      </c>
      <c r="J1860" s="1">
        <v>601894414</v>
      </c>
      <c r="K1860" s="1">
        <f>_xlfn.DAYS(clean_data[[#This Row],[Ship Date]],clean_data[[#This Row],[Order Date]])</f>
        <v>17</v>
      </c>
      <c r="L1860" s="9">
        <v>40256</v>
      </c>
      <c r="M1860" s="4">
        <v>2787</v>
      </c>
      <c r="N1860" s="13">
        <v>651.21</v>
      </c>
      <c r="O1860" s="13">
        <v>524.96</v>
      </c>
      <c r="P1860" s="13">
        <v>1814922.27</v>
      </c>
      <c r="Q1860" s="13">
        <v>1463063.52</v>
      </c>
      <c r="R1860" s="13">
        <v>351858.75</v>
      </c>
      <c r="S1860" s="54"/>
      <c r="T1860" s="54"/>
      <c r="Z1860" s="1"/>
      <c r="AA1860" s="1"/>
      <c r="XFB1860"/>
      <c r="XFC1860"/>
    </row>
    <row r="1861" spans="2:27 16382:16383" ht="21" customHeight="1">
      <c r="B1861" s="10" t="s">
        <v>23</v>
      </c>
      <c r="C1861" s="10" t="s">
        <v>38</v>
      </c>
      <c r="D1861" s="10" t="s">
        <v>20</v>
      </c>
      <c r="E1861" s="10" t="s">
        <v>21</v>
      </c>
      <c r="F1861" s="10" t="s">
        <v>232</v>
      </c>
      <c r="G1861" s="11">
        <v>40738</v>
      </c>
      <c r="H1861" s="12" t="s">
        <v>230</v>
      </c>
      <c r="I1861" s="10">
        <v>2011</v>
      </c>
      <c r="J1861" s="10">
        <v>954040992</v>
      </c>
      <c r="K1861" s="10">
        <f>_xlfn.DAYS(clean_data[[#This Row],[Ship Date]],clean_data[[#This Row],[Order Date]])</f>
        <v>44</v>
      </c>
      <c r="L1861" s="11">
        <v>40782</v>
      </c>
      <c r="M1861" s="14">
        <v>785</v>
      </c>
      <c r="N1861" s="15">
        <v>152.58000000000001</v>
      </c>
      <c r="O1861" s="15">
        <v>97.44</v>
      </c>
      <c r="P1861" s="15">
        <v>119775.3</v>
      </c>
      <c r="Q1861" s="15">
        <v>76490.399999999994</v>
      </c>
      <c r="R1861" s="15">
        <v>43284.9</v>
      </c>
      <c r="S1861" s="54"/>
      <c r="T1861" s="54"/>
      <c r="Z1861" s="1"/>
      <c r="AA1861" s="1"/>
      <c r="XFB1861"/>
      <c r="XFC1861"/>
    </row>
    <row r="1862" spans="2:27 16382:16383" ht="21" customHeight="1">
      <c r="B1862" s="1" t="s">
        <v>31</v>
      </c>
      <c r="C1862" s="1" t="s">
        <v>61</v>
      </c>
      <c r="D1862" s="1" t="s">
        <v>45</v>
      </c>
      <c r="E1862" s="1" t="s">
        <v>21</v>
      </c>
      <c r="F1862" s="1" t="s">
        <v>227</v>
      </c>
      <c r="G1862" s="9">
        <v>41630</v>
      </c>
      <c r="H1862" s="2" t="s">
        <v>228</v>
      </c>
      <c r="I1862" s="1">
        <v>2013</v>
      </c>
      <c r="J1862" s="1">
        <v>711566293</v>
      </c>
      <c r="K1862" s="1">
        <f>_xlfn.DAYS(clean_data[[#This Row],[Ship Date]],clean_data[[#This Row],[Order Date]])</f>
        <v>4</v>
      </c>
      <c r="L1862" s="9">
        <v>41634</v>
      </c>
      <c r="M1862" s="4">
        <v>7133</v>
      </c>
      <c r="N1862" s="13">
        <v>437.2</v>
      </c>
      <c r="O1862" s="13">
        <v>263.33</v>
      </c>
      <c r="P1862" s="13">
        <v>3118547.6</v>
      </c>
      <c r="Q1862" s="13">
        <v>1878332.89</v>
      </c>
      <c r="R1862" s="13">
        <v>1240214.71</v>
      </c>
      <c r="S1862" s="54"/>
      <c r="T1862" s="54"/>
      <c r="Z1862" s="1"/>
      <c r="AA1862" s="1"/>
      <c r="XFB1862"/>
      <c r="XFC1862"/>
    </row>
    <row r="1863" spans="2:27 16382:16383" ht="21" customHeight="1">
      <c r="B1863" s="10" t="s">
        <v>34</v>
      </c>
      <c r="C1863" s="10" t="s">
        <v>60</v>
      </c>
      <c r="D1863" s="10" t="s">
        <v>25</v>
      </c>
      <c r="E1863" s="10" t="s">
        <v>21</v>
      </c>
      <c r="F1863" s="10" t="s">
        <v>227</v>
      </c>
      <c r="G1863" s="11">
        <v>42457</v>
      </c>
      <c r="H1863" s="12" t="s">
        <v>236</v>
      </c>
      <c r="I1863" s="10">
        <v>2016</v>
      </c>
      <c r="J1863" s="10">
        <v>771394145</v>
      </c>
      <c r="K1863" s="10">
        <f>_xlfn.DAYS(clean_data[[#This Row],[Ship Date]],clean_data[[#This Row],[Order Date]])</f>
        <v>25</v>
      </c>
      <c r="L1863" s="11">
        <v>42482</v>
      </c>
      <c r="M1863" s="14">
        <v>1524</v>
      </c>
      <c r="N1863" s="15">
        <v>47.45</v>
      </c>
      <c r="O1863" s="15">
        <v>31.79</v>
      </c>
      <c r="P1863" s="15">
        <v>72313.8</v>
      </c>
      <c r="Q1863" s="15">
        <v>48447.96</v>
      </c>
      <c r="R1863" s="15">
        <v>23865.84</v>
      </c>
      <c r="S1863" s="54"/>
      <c r="T1863" s="54"/>
      <c r="Z1863" s="1"/>
      <c r="AA1863" s="1"/>
      <c r="XFB1863"/>
      <c r="XFC1863"/>
    </row>
    <row r="1864" spans="2:27 16382:16383" ht="21" customHeight="1">
      <c r="B1864" s="1" t="s">
        <v>31</v>
      </c>
      <c r="C1864" s="1" t="s">
        <v>202</v>
      </c>
      <c r="D1864" s="1" t="s">
        <v>71</v>
      </c>
      <c r="E1864" s="1" t="s">
        <v>21</v>
      </c>
      <c r="F1864" s="1" t="s">
        <v>227</v>
      </c>
      <c r="G1864" s="9">
        <v>40384</v>
      </c>
      <c r="H1864" s="2" t="s">
        <v>230</v>
      </c>
      <c r="I1864" s="1">
        <v>2010</v>
      </c>
      <c r="J1864" s="1">
        <v>750760877</v>
      </c>
      <c r="K1864" s="1">
        <f>_xlfn.DAYS(clean_data[[#This Row],[Ship Date]],clean_data[[#This Row],[Order Date]])</f>
        <v>44</v>
      </c>
      <c r="L1864" s="9">
        <v>40428</v>
      </c>
      <c r="M1864" s="4">
        <v>5682</v>
      </c>
      <c r="N1864" s="13">
        <v>154.06</v>
      </c>
      <c r="O1864" s="13">
        <v>90.93</v>
      </c>
      <c r="P1864" s="13">
        <v>875368.92</v>
      </c>
      <c r="Q1864" s="13">
        <v>516664.26</v>
      </c>
      <c r="R1864" s="13">
        <v>358704.66</v>
      </c>
      <c r="S1864" s="54"/>
      <c r="T1864" s="54"/>
      <c r="Z1864" s="1"/>
      <c r="AA1864" s="1"/>
      <c r="XFB1864"/>
      <c r="XFC1864"/>
    </row>
    <row r="1865" spans="2:27 16382:16383" ht="21" customHeight="1">
      <c r="B1865" s="10" t="s">
        <v>40</v>
      </c>
      <c r="C1865" s="10" t="s">
        <v>127</v>
      </c>
      <c r="D1865" s="10" t="s">
        <v>16</v>
      </c>
      <c r="E1865" s="10" t="s">
        <v>21</v>
      </c>
      <c r="F1865" s="10" t="s">
        <v>232</v>
      </c>
      <c r="G1865" s="11">
        <v>42646</v>
      </c>
      <c r="H1865" s="12" t="s">
        <v>237</v>
      </c>
      <c r="I1865" s="10">
        <v>2016</v>
      </c>
      <c r="J1865" s="10">
        <v>337215316</v>
      </c>
      <c r="K1865" s="10">
        <f>_xlfn.DAYS(clean_data[[#This Row],[Ship Date]],clean_data[[#This Row],[Order Date]])</f>
        <v>39</v>
      </c>
      <c r="L1865" s="11">
        <v>42685</v>
      </c>
      <c r="M1865" s="14">
        <v>8360</v>
      </c>
      <c r="N1865" s="15">
        <v>255.28</v>
      </c>
      <c r="O1865" s="15">
        <v>159.41999999999999</v>
      </c>
      <c r="P1865" s="15">
        <v>2134140.7999999998</v>
      </c>
      <c r="Q1865" s="15">
        <v>1332751.2</v>
      </c>
      <c r="R1865" s="15">
        <v>801389.6</v>
      </c>
      <c r="S1865" s="54"/>
      <c r="T1865" s="54"/>
      <c r="Z1865" s="1"/>
      <c r="AA1865" s="1"/>
      <c r="XFB1865"/>
      <c r="XFC1865"/>
    </row>
    <row r="1866" spans="2:27 16382:16383" ht="21" customHeight="1">
      <c r="B1866" s="1" t="s">
        <v>14</v>
      </c>
      <c r="C1866" s="1" t="s">
        <v>173</v>
      </c>
      <c r="D1866" s="1" t="s">
        <v>16</v>
      </c>
      <c r="E1866" s="1" t="s">
        <v>21</v>
      </c>
      <c r="F1866" s="1" t="s">
        <v>232</v>
      </c>
      <c r="G1866" s="9">
        <v>40273</v>
      </c>
      <c r="H1866" s="2" t="s">
        <v>239</v>
      </c>
      <c r="I1866" s="1">
        <v>2010</v>
      </c>
      <c r="J1866" s="1">
        <v>638618791</v>
      </c>
      <c r="K1866" s="1">
        <f>_xlfn.DAYS(clean_data[[#This Row],[Ship Date]],clean_data[[#This Row],[Order Date]])</f>
        <v>50</v>
      </c>
      <c r="L1866" s="9">
        <v>40323</v>
      </c>
      <c r="M1866" s="4">
        <v>347</v>
      </c>
      <c r="N1866" s="13">
        <v>255.28</v>
      </c>
      <c r="O1866" s="13">
        <v>159.41999999999999</v>
      </c>
      <c r="P1866" s="13">
        <v>88582.16</v>
      </c>
      <c r="Q1866" s="13">
        <v>55318.74</v>
      </c>
      <c r="R1866" s="13">
        <v>33263.42</v>
      </c>
      <c r="S1866" s="54"/>
      <c r="T1866" s="54"/>
      <c r="Z1866" s="1"/>
      <c r="AA1866" s="1"/>
      <c r="XFB1866"/>
      <c r="XFC1866"/>
    </row>
    <row r="1867" spans="2:27 16382:16383" ht="21" customHeight="1">
      <c r="B1867" s="10" t="s">
        <v>34</v>
      </c>
      <c r="C1867" s="10" t="s">
        <v>195</v>
      </c>
      <c r="D1867" s="10" t="s">
        <v>50</v>
      </c>
      <c r="E1867" s="10" t="s">
        <v>17</v>
      </c>
      <c r="F1867" s="10" t="s">
        <v>232</v>
      </c>
      <c r="G1867" s="11">
        <v>42658</v>
      </c>
      <c r="H1867" s="12" t="s">
        <v>237</v>
      </c>
      <c r="I1867" s="10">
        <v>2016</v>
      </c>
      <c r="J1867" s="10">
        <v>133145129</v>
      </c>
      <c r="K1867" s="10">
        <f>_xlfn.DAYS(clean_data[[#This Row],[Ship Date]],clean_data[[#This Row],[Order Date]])</f>
        <v>4</v>
      </c>
      <c r="L1867" s="11">
        <v>42662</v>
      </c>
      <c r="M1867" s="14">
        <v>9457</v>
      </c>
      <c r="N1867" s="15">
        <v>421.89</v>
      </c>
      <c r="O1867" s="15">
        <v>364.69</v>
      </c>
      <c r="P1867" s="15">
        <v>3989813.73</v>
      </c>
      <c r="Q1867" s="15">
        <v>3448873.33</v>
      </c>
      <c r="R1867" s="15">
        <v>540940.4</v>
      </c>
      <c r="S1867" s="54"/>
      <c r="T1867" s="54"/>
      <c r="Z1867" s="1"/>
      <c r="AA1867" s="1"/>
      <c r="XFB1867"/>
      <c r="XFC1867"/>
    </row>
    <row r="1868" spans="2:27 16382:16383" ht="21" customHeight="1">
      <c r="B1868" s="1" t="s">
        <v>26</v>
      </c>
      <c r="C1868" s="1" t="s">
        <v>180</v>
      </c>
      <c r="D1868" s="1" t="s">
        <v>79</v>
      </c>
      <c r="E1868" s="1" t="s">
        <v>21</v>
      </c>
      <c r="F1868" s="1" t="s">
        <v>229</v>
      </c>
      <c r="G1868" s="9">
        <v>40227</v>
      </c>
      <c r="H1868" s="2" t="s">
        <v>242</v>
      </c>
      <c r="I1868" s="1">
        <v>2010</v>
      </c>
      <c r="J1868" s="1">
        <v>519280660</v>
      </c>
      <c r="K1868" s="1">
        <f>_xlfn.DAYS(clean_data[[#This Row],[Ship Date]],clean_data[[#This Row],[Order Date]])</f>
        <v>47</v>
      </c>
      <c r="L1868" s="9">
        <v>40274</v>
      </c>
      <c r="M1868" s="4">
        <v>5542</v>
      </c>
      <c r="N1868" s="13">
        <v>668.27</v>
      </c>
      <c r="O1868" s="13">
        <v>502.54</v>
      </c>
      <c r="P1868" s="13">
        <v>3703552.34</v>
      </c>
      <c r="Q1868" s="13">
        <v>2785076.68</v>
      </c>
      <c r="R1868" s="13">
        <v>918475.66</v>
      </c>
      <c r="S1868" s="54"/>
      <c r="T1868" s="54"/>
      <c r="Z1868" s="1"/>
      <c r="AA1868" s="1"/>
      <c r="XFB1868"/>
      <c r="XFC1868"/>
    </row>
    <row r="1869" spans="2:27 16382:16383" ht="21" customHeight="1">
      <c r="B1869" s="10" t="s">
        <v>23</v>
      </c>
      <c r="C1869" s="10" t="s">
        <v>24</v>
      </c>
      <c r="D1869" s="10" t="s">
        <v>43</v>
      </c>
      <c r="E1869" s="10" t="s">
        <v>17</v>
      </c>
      <c r="F1869" s="10" t="s">
        <v>227</v>
      </c>
      <c r="G1869" s="11">
        <v>41768</v>
      </c>
      <c r="H1869" s="12" t="s">
        <v>233</v>
      </c>
      <c r="I1869" s="10">
        <v>2014</v>
      </c>
      <c r="J1869" s="10">
        <v>865824210</v>
      </c>
      <c r="K1869" s="10">
        <f>_xlfn.DAYS(clean_data[[#This Row],[Ship Date]],clean_data[[#This Row],[Order Date]])</f>
        <v>5</v>
      </c>
      <c r="L1869" s="11">
        <v>41773</v>
      </c>
      <c r="M1869" s="14">
        <v>5479</v>
      </c>
      <c r="N1869" s="15">
        <v>651.21</v>
      </c>
      <c r="O1869" s="15">
        <v>524.96</v>
      </c>
      <c r="P1869" s="15">
        <v>3567979.59</v>
      </c>
      <c r="Q1869" s="15">
        <v>2876255.84</v>
      </c>
      <c r="R1869" s="15">
        <v>691723.75</v>
      </c>
      <c r="S1869" s="54"/>
      <c r="T1869" s="54"/>
      <c r="Z1869" s="1"/>
      <c r="AA1869" s="1"/>
      <c r="XFB1869"/>
      <c r="XFC1869"/>
    </row>
    <row r="1870" spans="2:27 16382:16383" ht="21" customHeight="1">
      <c r="B1870" s="1" t="s">
        <v>23</v>
      </c>
      <c r="C1870" s="1" t="s">
        <v>82</v>
      </c>
      <c r="D1870" s="1" t="s">
        <v>36</v>
      </c>
      <c r="E1870" s="1" t="s">
        <v>21</v>
      </c>
      <c r="F1870" s="1" t="s">
        <v>227</v>
      </c>
      <c r="G1870" s="9">
        <v>42633</v>
      </c>
      <c r="H1870" s="2" t="s">
        <v>231</v>
      </c>
      <c r="I1870" s="1">
        <v>2016</v>
      </c>
      <c r="J1870" s="1">
        <v>761887109</v>
      </c>
      <c r="K1870" s="1">
        <f>_xlfn.DAYS(clean_data[[#This Row],[Ship Date]],clean_data[[#This Row],[Order Date]])</f>
        <v>24</v>
      </c>
      <c r="L1870" s="9">
        <v>42657</v>
      </c>
      <c r="M1870" s="4">
        <v>8181</v>
      </c>
      <c r="N1870" s="13">
        <v>109.28</v>
      </c>
      <c r="O1870" s="13">
        <v>35.840000000000003</v>
      </c>
      <c r="P1870" s="13">
        <v>894019.68</v>
      </c>
      <c r="Q1870" s="13">
        <v>293207.03999999998</v>
      </c>
      <c r="R1870" s="13">
        <v>600812.64</v>
      </c>
      <c r="S1870" s="54"/>
      <c r="T1870" s="54"/>
      <c r="Z1870" s="1"/>
      <c r="AA1870" s="1"/>
      <c r="XFB1870"/>
      <c r="XFC1870"/>
    </row>
    <row r="1871" spans="2:27 16382:16383" ht="21" customHeight="1">
      <c r="B1871" s="10" t="s">
        <v>40</v>
      </c>
      <c r="C1871" s="10" t="s">
        <v>205</v>
      </c>
      <c r="D1871" s="10" t="s">
        <v>50</v>
      </c>
      <c r="E1871" s="10" t="s">
        <v>21</v>
      </c>
      <c r="F1871" s="10" t="s">
        <v>227</v>
      </c>
      <c r="G1871" s="11">
        <v>42710</v>
      </c>
      <c r="H1871" s="12" t="s">
        <v>228</v>
      </c>
      <c r="I1871" s="10">
        <v>2016</v>
      </c>
      <c r="J1871" s="10">
        <v>766893184</v>
      </c>
      <c r="K1871" s="10">
        <f>_xlfn.DAYS(clean_data[[#This Row],[Ship Date]],clean_data[[#This Row],[Order Date]])</f>
        <v>35</v>
      </c>
      <c r="L1871" s="11">
        <v>42745</v>
      </c>
      <c r="M1871" s="14">
        <v>9590</v>
      </c>
      <c r="N1871" s="15">
        <v>421.89</v>
      </c>
      <c r="O1871" s="15">
        <v>364.69</v>
      </c>
      <c r="P1871" s="15">
        <v>4045925.1</v>
      </c>
      <c r="Q1871" s="15">
        <v>3497377.1</v>
      </c>
      <c r="R1871" s="15">
        <v>548548</v>
      </c>
      <c r="S1871" s="54"/>
      <c r="T1871" s="54"/>
      <c r="Z1871" s="1"/>
      <c r="AA1871" s="1"/>
      <c r="XFB1871"/>
      <c r="XFC1871"/>
    </row>
    <row r="1872" spans="2:27 16382:16383" ht="21" customHeight="1">
      <c r="B1872" s="1" t="s">
        <v>23</v>
      </c>
      <c r="C1872" s="1" t="s">
        <v>217</v>
      </c>
      <c r="D1872" s="1" t="s">
        <v>43</v>
      </c>
      <c r="E1872" s="1" t="s">
        <v>17</v>
      </c>
      <c r="F1872" s="1" t="s">
        <v>232</v>
      </c>
      <c r="G1872" s="9">
        <v>42274</v>
      </c>
      <c r="H1872" s="2" t="s">
        <v>231</v>
      </c>
      <c r="I1872" s="1">
        <v>2015</v>
      </c>
      <c r="J1872" s="1">
        <v>160578763</v>
      </c>
      <c r="K1872" s="1">
        <f>_xlfn.DAYS(clean_data[[#This Row],[Ship Date]],clean_data[[#This Row],[Order Date]])</f>
        <v>33</v>
      </c>
      <c r="L1872" s="9">
        <v>42307</v>
      </c>
      <c r="M1872" s="4">
        <v>7679</v>
      </c>
      <c r="N1872" s="13">
        <v>651.21</v>
      </c>
      <c r="O1872" s="13">
        <v>524.96</v>
      </c>
      <c r="P1872" s="13">
        <v>5000641.59</v>
      </c>
      <c r="Q1872" s="13">
        <v>4031167.84</v>
      </c>
      <c r="R1872" s="13">
        <v>969473.75</v>
      </c>
      <c r="S1872" s="54"/>
      <c r="T1872" s="54"/>
      <c r="Z1872" s="1"/>
      <c r="AA1872" s="1"/>
      <c r="XFB1872"/>
      <c r="XFC1872"/>
    </row>
    <row r="1873" spans="2:27 16382:16383" ht="21" customHeight="1">
      <c r="B1873" s="10" t="s">
        <v>23</v>
      </c>
      <c r="C1873" s="10" t="s">
        <v>106</v>
      </c>
      <c r="D1873" s="10" t="s">
        <v>71</v>
      </c>
      <c r="E1873" s="10" t="s">
        <v>21</v>
      </c>
      <c r="F1873" s="10" t="s">
        <v>227</v>
      </c>
      <c r="G1873" s="11">
        <v>40610</v>
      </c>
      <c r="H1873" s="12" t="s">
        <v>236</v>
      </c>
      <c r="I1873" s="10">
        <v>2011</v>
      </c>
      <c r="J1873" s="10">
        <v>992992675</v>
      </c>
      <c r="K1873" s="10">
        <f>_xlfn.DAYS(clean_data[[#This Row],[Ship Date]],clean_data[[#This Row],[Order Date]])</f>
        <v>1</v>
      </c>
      <c r="L1873" s="11">
        <v>40611</v>
      </c>
      <c r="M1873" s="14">
        <v>7454</v>
      </c>
      <c r="N1873" s="15">
        <v>154.06</v>
      </c>
      <c r="O1873" s="15">
        <v>90.93</v>
      </c>
      <c r="P1873" s="15">
        <v>1148363.24</v>
      </c>
      <c r="Q1873" s="15">
        <v>677792.22</v>
      </c>
      <c r="R1873" s="15">
        <v>470571.02</v>
      </c>
      <c r="S1873" s="54"/>
      <c r="T1873" s="54"/>
      <c r="Z1873" s="1"/>
      <c r="AA1873" s="1"/>
      <c r="XFB1873"/>
      <c r="XFC1873"/>
    </row>
    <row r="1874" spans="2:27 16382:16383" ht="21" customHeight="1">
      <c r="B1874" s="1" t="s">
        <v>40</v>
      </c>
      <c r="C1874" s="1" t="s">
        <v>244</v>
      </c>
      <c r="D1874" s="1" t="s">
        <v>79</v>
      </c>
      <c r="E1874" s="1" t="s">
        <v>17</v>
      </c>
      <c r="F1874" s="1" t="s">
        <v>227</v>
      </c>
      <c r="G1874" s="9">
        <v>42920</v>
      </c>
      <c r="H1874" s="2" t="s">
        <v>230</v>
      </c>
      <c r="I1874" s="1">
        <v>2017</v>
      </c>
      <c r="J1874" s="1">
        <v>434496247</v>
      </c>
      <c r="K1874" s="1">
        <f>_xlfn.DAYS(clean_data[[#This Row],[Ship Date]],clean_data[[#This Row],[Order Date]])</f>
        <v>37</v>
      </c>
      <c r="L1874" s="9">
        <v>42957</v>
      </c>
      <c r="M1874" s="4">
        <v>5950</v>
      </c>
      <c r="N1874" s="13">
        <v>668.27</v>
      </c>
      <c r="O1874" s="13">
        <v>502.54</v>
      </c>
      <c r="P1874" s="13">
        <v>3976206.5</v>
      </c>
      <c r="Q1874" s="13">
        <v>2990113</v>
      </c>
      <c r="R1874" s="13">
        <v>986093.5</v>
      </c>
      <c r="S1874" s="54"/>
      <c r="T1874" s="54"/>
      <c r="Z1874" s="1"/>
      <c r="AA1874" s="1"/>
      <c r="XFB1874"/>
      <c r="XFC1874"/>
    </row>
    <row r="1875" spans="2:27 16382:16383" ht="21" customHeight="1">
      <c r="B1875" s="10" t="s">
        <v>40</v>
      </c>
      <c r="C1875" s="10" t="s">
        <v>213</v>
      </c>
      <c r="D1875" s="10" t="s">
        <v>28</v>
      </c>
      <c r="E1875" s="10" t="s">
        <v>17</v>
      </c>
      <c r="F1875" s="10" t="s">
        <v>232</v>
      </c>
      <c r="G1875" s="11">
        <v>42351</v>
      </c>
      <c r="H1875" s="12" t="s">
        <v>228</v>
      </c>
      <c r="I1875" s="10">
        <v>2015</v>
      </c>
      <c r="J1875" s="10">
        <v>225763309</v>
      </c>
      <c r="K1875" s="10">
        <f>_xlfn.DAYS(clean_data[[#This Row],[Ship Date]],clean_data[[#This Row],[Order Date]])</f>
        <v>24</v>
      </c>
      <c r="L1875" s="11">
        <v>42375</v>
      </c>
      <c r="M1875" s="14">
        <v>7235</v>
      </c>
      <c r="N1875" s="15">
        <v>205.7</v>
      </c>
      <c r="O1875" s="15">
        <v>117.11</v>
      </c>
      <c r="P1875" s="15">
        <v>1488239.5</v>
      </c>
      <c r="Q1875" s="15">
        <v>847290.85</v>
      </c>
      <c r="R1875" s="15">
        <v>640948.65</v>
      </c>
      <c r="S1875" s="54"/>
      <c r="T1875" s="54"/>
      <c r="Z1875" s="1"/>
      <c r="AA1875" s="1"/>
      <c r="XFB1875"/>
      <c r="XFC1875"/>
    </row>
    <row r="1876" spans="2:27 16382:16383" ht="21" customHeight="1">
      <c r="B1876" s="1" t="s">
        <v>40</v>
      </c>
      <c r="C1876" s="1" t="s">
        <v>117</v>
      </c>
      <c r="D1876" s="1" t="s">
        <v>16</v>
      </c>
      <c r="E1876" s="1" t="s">
        <v>21</v>
      </c>
      <c r="F1876" s="1" t="s">
        <v>229</v>
      </c>
      <c r="G1876" s="9">
        <v>40735</v>
      </c>
      <c r="H1876" s="2" t="s">
        <v>230</v>
      </c>
      <c r="I1876" s="1">
        <v>2011</v>
      </c>
      <c r="J1876" s="1">
        <v>827780187</v>
      </c>
      <c r="K1876" s="1">
        <f>_xlfn.DAYS(clean_data[[#This Row],[Ship Date]],clean_data[[#This Row],[Order Date]])</f>
        <v>11</v>
      </c>
      <c r="L1876" s="9">
        <v>40746</v>
      </c>
      <c r="M1876" s="4">
        <v>7407</v>
      </c>
      <c r="N1876" s="13">
        <v>255.28</v>
      </c>
      <c r="O1876" s="13">
        <v>159.41999999999999</v>
      </c>
      <c r="P1876" s="13">
        <v>1890858.96</v>
      </c>
      <c r="Q1876" s="13">
        <v>1180823.94</v>
      </c>
      <c r="R1876" s="13">
        <v>710035.02</v>
      </c>
      <c r="S1876" s="54"/>
      <c r="T1876" s="54"/>
      <c r="Z1876" s="1"/>
      <c r="AA1876" s="1"/>
      <c r="XFB1876"/>
      <c r="XFC1876"/>
    </row>
    <row r="1877" spans="2:27 16382:16383" ht="21" customHeight="1">
      <c r="B1877" s="10" t="s">
        <v>14</v>
      </c>
      <c r="C1877" s="10" t="s">
        <v>115</v>
      </c>
      <c r="D1877" s="10" t="s">
        <v>20</v>
      </c>
      <c r="E1877" s="10" t="s">
        <v>17</v>
      </c>
      <c r="F1877" s="10" t="s">
        <v>229</v>
      </c>
      <c r="G1877" s="11">
        <v>41678</v>
      </c>
      <c r="H1877" s="12" t="s">
        <v>242</v>
      </c>
      <c r="I1877" s="10">
        <v>2014</v>
      </c>
      <c r="J1877" s="10">
        <v>971845710</v>
      </c>
      <c r="K1877" s="10">
        <f>_xlfn.DAYS(clean_data[[#This Row],[Ship Date]],clean_data[[#This Row],[Order Date]])</f>
        <v>35</v>
      </c>
      <c r="L1877" s="11">
        <v>41713</v>
      </c>
      <c r="M1877" s="14">
        <v>9597</v>
      </c>
      <c r="N1877" s="15">
        <v>152.58000000000001</v>
      </c>
      <c r="O1877" s="15">
        <v>97.44</v>
      </c>
      <c r="P1877" s="15">
        <v>1464310.26</v>
      </c>
      <c r="Q1877" s="15">
        <v>935131.68</v>
      </c>
      <c r="R1877" s="15">
        <v>529178.57999999996</v>
      </c>
      <c r="S1877" s="54"/>
      <c r="T1877" s="54"/>
      <c r="Z1877" s="1"/>
      <c r="AA1877" s="1"/>
      <c r="XFB1877"/>
      <c r="XFC1877"/>
    </row>
    <row r="1878" spans="2:27 16382:16383" ht="21" customHeight="1">
      <c r="B1878" s="1" t="s">
        <v>53</v>
      </c>
      <c r="C1878" s="1" t="s">
        <v>210</v>
      </c>
      <c r="D1878" s="1" t="s">
        <v>25</v>
      </c>
      <c r="E1878" s="1" t="s">
        <v>17</v>
      </c>
      <c r="F1878" s="1" t="s">
        <v>232</v>
      </c>
      <c r="G1878" s="9">
        <v>40874</v>
      </c>
      <c r="H1878" s="2" t="s">
        <v>234</v>
      </c>
      <c r="I1878" s="1">
        <v>2011</v>
      </c>
      <c r="J1878" s="1">
        <v>809571206</v>
      </c>
      <c r="K1878" s="1">
        <f>_xlfn.DAYS(clean_data[[#This Row],[Ship Date]],clean_data[[#This Row],[Order Date]])</f>
        <v>45</v>
      </c>
      <c r="L1878" s="9">
        <v>40919</v>
      </c>
      <c r="M1878" s="4">
        <v>8965</v>
      </c>
      <c r="N1878" s="13">
        <v>47.45</v>
      </c>
      <c r="O1878" s="13">
        <v>31.79</v>
      </c>
      <c r="P1878" s="13">
        <v>425389.25</v>
      </c>
      <c r="Q1878" s="13">
        <v>284997.34999999998</v>
      </c>
      <c r="R1878" s="13">
        <v>140391.9</v>
      </c>
      <c r="S1878" s="54"/>
      <c r="T1878" s="54"/>
      <c r="Z1878" s="1"/>
      <c r="AA1878" s="1"/>
      <c r="XFB1878"/>
      <c r="XFC1878"/>
    </row>
    <row r="1879" spans="2:27 16382:16383" ht="21" customHeight="1">
      <c r="B1879" s="10" t="s">
        <v>14</v>
      </c>
      <c r="C1879" s="10" t="s">
        <v>246</v>
      </c>
      <c r="D1879" s="10" t="s">
        <v>43</v>
      </c>
      <c r="E1879" s="10" t="s">
        <v>17</v>
      </c>
      <c r="F1879" s="10" t="s">
        <v>235</v>
      </c>
      <c r="G1879" s="11">
        <v>41323</v>
      </c>
      <c r="H1879" s="12" t="s">
        <v>242</v>
      </c>
      <c r="I1879" s="10">
        <v>2013</v>
      </c>
      <c r="J1879" s="10">
        <v>562880504</v>
      </c>
      <c r="K1879" s="10">
        <f>_xlfn.DAYS(clean_data[[#This Row],[Ship Date]],clean_data[[#This Row],[Order Date]])</f>
        <v>29</v>
      </c>
      <c r="L1879" s="11">
        <v>41352</v>
      </c>
      <c r="M1879" s="14">
        <v>7704</v>
      </c>
      <c r="N1879" s="15">
        <v>651.21</v>
      </c>
      <c r="O1879" s="15">
        <v>524.96</v>
      </c>
      <c r="P1879" s="15">
        <v>5016921.84</v>
      </c>
      <c r="Q1879" s="15">
        <v>4044291.84</v>
      </c>
      <c r="R1879" s="15">
        <v>972630</v>
      </c>
      <c r="S1879" s="54"/>
      <c r="T1879" s="54"/>
      <c r="Z1879" s="1"/>
      <c r="AA1879" s="1"/>
      <c r="XFB1879"/>
      <c r="XFC1879"/>
    </row>
    <row r="1880" spans="2:27 16382:16383" ht="21" customHeight="1">
      <c r="B1880" s="1" t="s">
        <v>40</v>
      </c>
      <c r="C1880" s="1" t="s">
        <v>126</v>
      </c>
      <c r="D1880" s="1" t="s">
        <v>50</v>
      </c>
      <c r="E1880" s="1" t="s">
        <v>21</v>
      </c>
      <c r="F1880" s="1" t="s">
        <v>235</v>
      </c>
      <c r="G1880" s="9">
        <v>40883</v>
      </c>
      <c r="H1880" s="2" t="s">
        <v>228</v>
      </c>
      <c r="I1880" s="1">
        <v>2011</v>
      </c>
      <c r="J1880" s="1">
        <v>974009931</v>
      </c>
      <c r="K1880" s="1">
        <f>_xlfn.DAYS(clean_data[[#This Row],[Ship Date]],clean_data[[#This Row],[Order Date]])</f>
        <v>38</v>
      </c>
      <c r="L1880" s="9">
        <v>40921</v>
      </c>
      <c r="M1880" s="4">
        <v>38</v>
      </c>
      <c r="N1880" s="13">
        <v>421.89</v>
      </c>
      <c r="O1880" s="13">
        <v>364.69</v>
      </c>
      <c r="P1880" s="13">
        <v>16031.82</v>
      </c>
      <c r="Q1880" s="13">
        <v>13858.22</v>
      </c>
      <c r="R1880" s="13">
        <v>2173.6</v>
      </c>
      <c r="S1880" s="54"/>
      <c r="T1880" s="54"/>
      <c r="Z1880" s="1"/>
      <c r="AA1880" s="1"/>
      <c r="XFB1880"/>
      <c r="XFC1880"/>
    </row>
    <row r="1881" spans="2:27 16382:16383" ht="21" customHeight="1">
      <c r="B1881" s="10" t="s">
        <v>26</v>
      </c>
      <c r="C1881" s="10" t="s">
        <v>183</v>
      </c>
      <c r="D1881" s="10" t="s">
        <v>59</v>
      </c>
      <c r="E1881" s="10" t="s">
        <v>21</v>
      </c>
      <c r="F1881" s="10" t="s">
        <v>229</v>
      </c>
      <c r="G1881" s="11">
        <v>41947</v>
      </c>
      <c r="H1881" s="12" t="s">
        <v>234</v>
      </c>
      <c r="I1881" s="10">
        <v>2014</v>
      </c>
      <c r="J1881" s="10">
        <v>155508315</v>
      </c>
      <c r="K1881" s="10">
        <f>_xlfn.DAYS(clean_data[[#This Row],[Ship Date]],clean_data[[#This Row],[Order Date]])</f>
        <v>13</v>
      </c>
      <c r="L1881" s="11">
        <v>41960</v>
      </c>
      <c r="M1881" s="14">
        <v>7221</v>
      </c>
      <c r="N1881" s="15">
        <v>9.33</v>
      </c>
      <c r="O1881" s="15">
        <v>6.92</v>
      </c>
      <c r="P1881" s="15">
        <v>67371.929999999993</v>
      </c>
      <c r="Q1881" s="15">
        <v>49969.32</v>
      </c>
      <c r="R1881" s="15">
        <v>17402.61</v>
      </c>
      <c r="S1881" s="54"/>
      <c r="T1881" s="54"/>
      <c r="Z1881" s="1"/>
      <c r="AA1881" s="1"/>
      <c r="XFB1881"/>
      <c r="XFC1881"/>
    </row>
    <row r="1882" spans="2:27 16382:16383" ht="21" customHeight="1">
      <c r="B1882" s="1" t="s">
        <v>40</v>
      </c>
      <c r="C1882" s="1" t="s">
        <v>245</v>
      </c>
      <c r="D1882" s="1" t="s">
        <v>79</v>
      </c>
      <c r="E1882" s="1" t="s">
        <v>17</v>
      </c>
      <c r="F1882" s="1" t="s">
        <v>227</v>
      </c>
      <c r="G1882" s="9">
        <v>41767</v>
      </c>
      <c r="H1882" s="2" t="s">
        <v>233</v>
      </c>
      <c r="I1882" s="1">
        <v>2014</v>
      </c>
      <c r="J1882" s="1">
        <v>340236985</v>
      </c>
      <c r="K1882" s="1">
        <f>_xlfn.DAYS(clean_data[[#This Row],[Ship Date]],clean_data[[#This Row],[Order Date]])</f>
        <v>5</v>
      </c>
      <c r="L1882" s="9">
        <v>41772</v>
      </c>
      <c r="M1882" s="4">
        <v>2540</v>
      </c>
      <c r="N1882" s="13">
        <v>668.27</v>
      </c>
      <c r="O1882" s="13">
        <v>502.54</v>
      </c>
      <c r="P1882" s="13">
        <v>1697405.8</v>
      </c>
      <c r="Q1882" s="13">
        <v>1276451.6000000001</v>
      </c>
      <c r="R1882" s="13">
        <v>420954.2</v>
      </c>
      <c r="S1882" s="54"/>
      <c r="T1882" s="54"/>
      <c r="Z1882" s="1"/>
      <c r="AA1882" s="1"/>
      <c r="XFB1882"/>
      <c r="XFC1882"/>
    </row>
    <row r="1883" spans="2:27 16382:16383" ht="21" customHeight="1">
      <c r="B1883" s="10" t="s">
        <v>23</v>
      </c>
      <c r="C1883" s="10" t="s">
        <v>198</v>
      </c>
      <c r="D1883" s="10" t="s">
        <v>36</v>
      </c>
      <c r="E1883" s="10" t="s">
        <v>17</v>
      </c>
      <c r="F1883" s="10" t="s">
        <v>227</v>
      </c>
      <c r="G1883" s="11">
        <v>42133</v>
      </c>
      <c r="H1883" s="12" t="s">
        <v>233</v>
      </c>
      <c r="I1883" s="10">
        <v>2015</v>
      </c>
      <c r="J1883" s="10">
        <v>231369769</v>
      </c>
      <c r="K1883" s="10">
        <f>_xlfn.DAYS(clean_data[[#This Row],[Ship Date]],clean_data[[#This Row],[Order Date]])</f>
        <v>7</v>
      </c>
      <c r="L1883" s="11">
        <v>42140</v>
      </c>
      <c r="M1883" s="14">
        <v>6311</v>
      </c>
      <c r="N1883" s="15">
        <v>109.28</v>
      </c>
      <c r="O1883" s="15">
        <v>35.840000000000003</v>
      </c>
      <c r="P1883" s="15">
        <v>689666.08</v>
      </c>
      <c r="Q1883" s="15">
        <v>226186.23999999999</v>
      </c>
      <c r="R1883" s="15">
        <v>463479.84</v>
      </c>
      <c r="S1883" s="54"/>
      <c r="T1883" s="54"/>
      <c r="Z1883" s="1"/>
      <c r="AA1883" s="1"/>
      <c r="XFB1883"/>
      <c r="XFC1883"/>
    </row>
    <row r="1884" spans="2:27 16382:16383" ht="21" customHeight="1">
      <c r="B1884" s="1" t="s">
        <v>23</v>
      </c>
      <c r="C1884" s="1" t="s">
        <v>155</v>
      </c>
      <c r="D1884" s="1" t="s">
        <v>45</v>
      </c>
      <c r="E1884" s="1" t="s">
        <v>17</v>
      </c>
      <c r="F1884" s="1" t="s">
        <v>227</v>
      </c>
      <c r="G1884" s="9">
        <v>42457</v>
      </c>
      <c r="H1884" s="2" t="s">
        <v>236</v>
      </c>
      <c r="I1884" s="1">
        <v>2016</v>
      </c>
      <c r="J1884" s="1">
        <v>852392995</v>
      </c>
      <c r="K1884" s="1">
        <f>_xlfn.DAYS(clean_data[[#This Row],[Ship Date]],clean_data[[#This Row],[Order Date]])</f>
        <v>22</v>
      </c>
      <c r="L1884" s="9">
        <v>42479</v>
      </c>
      <c r="M1884" s="4">
        <v>884</v>
      </c>
      <c r="N1884" s="13">
        <v>437.2</v>
      </c>
      <c r="O1884" s="13">
        <v>263.33</v>
      </c>
      <c r="P1884" s="13">
        <v>386484.8</v>
      </c>
      <c r="Q1884" s="13">
        <v>232783.72</v>
      </c>
      <c r="R1884" s="13">
        <v>153701.07999999999</v>
      </c>
      <c r="S1884" s="54"/>
      <c r="T1884" s="54"/>
      <c r="Z1884" s="1"/>
      <c r="AA1884" s="1"/>
      <c r="XFB1884"/>
      <c r="XFC1884"/>
    </row>
    <row r="1885" spans="2:27 16382:16383" ht="21" customHeight="1">
      <c r="B1885" s="10" t="s">
        <v>23</v>
      </c>
      <c r="C1885" s="10" t="s">
        <v>178</v>
      </c>
      <c r="D1885" s="10" t="s">
        <v>20</v>
      </c>
      <c r="E1885" s="10" t="s">
        <v>21</v>
      </c>
      <c r="F1885" s="10" t="s">
        <v>227</v>
      </c>
      <c r="G1885" s="11">
        <v>41158</v>
      </c>
      <c r="H1885" s="12" t="s">
        <v>231</v>
      </c>
      <c r="I1885" s="10">
        <v>2012</v>
      </c>
      <c r="J1885" s="10">
        <v>597105491</v>
      </c>
      <c r="K1885" s="10">
        <f>_xlfn.DAYS(clean_data[[#This Row],[Ship Date]],clean_data[[#This Row],[Order Date]])</f>
        <v>44</v>
      </c>
      <c r="L1885" s="11">
        <v>41202</v>
      </c>
      <c r="M1885" s="14">
        <v>5639</v>
      </c>
      <c r="N1885" s="15">
        <v>152.58000000000001</v>
      </c>
      <c r="O1885" s="15">
        <v>97.44</v>
      </c>
      <c r="P1885" s="15">
        <v>860398.62</v>
      </c>
      <c r="Q1885" s="15">
        <v>549464.16</v>
      </c>
      <c r="R1885" s="15">
        <v>310934.46000000002</v>
      </c>
      <c r="S1885" s="54"/>
      <c r="T1885" s="54"/>
      <c r="Z1885" s="1"/>
      <c r="AA1885" s="1"/>
      <c r="XFB1885"/>
      <c r="XFC1885"/>
    </row>
    <row r="1886" spans="2:27 16382:16383" ht="21" customHeight="1">
      <c r="B1886" s="1" t="s">
        <v>31</v>
      </c>
      <c r="C1886" s="1" t="s">
        <v>145</v>
      </c>
      <c r="D1886" s="1" t="s">
        <v>59</v>
      </c>
      <c r="E1886" s="1" t="s">
        <v>21</v>
      </c>
      <c r="F1886" s="1" t="s">
        <v>232</v>
      </c>
      <c r="G1886" s="9">
        <v>42574</v>
      </c>
      <c r="H1886" s="2" t="s">
        <v>230</v>
      </c>
      <c r="I1886" s="1">
        <v>2016</v>
      </c>
      <c r="J1886" s="1">
        <v>179618585</v>
      </c>
      <c r="K1886" s="1">
        <f>_xlfn.DAYS(clean_data[[#This Row],[Ship Date]],clean_data[[#This Row],[Order Date]])</f>
        <v>28</v>
      </c>
      <c r="L1886" s="9">
        <v>42602</v>
      </c>
      <c r="M1886" s="4">
        <v>1986</v>
      </c>
      <c r="N1886" s="13">
        <v>9.33</v>
      </c>
      <c r="O1886" s="13">
        <v>6.92</v>
      </c>
      <c r="P1886" s="13">
        <v>18529.38</v>
      </c>
      <c r="Q1886" s="13">
        <v>13743.12</v>
      </c>
      <c r="R1886" s="13">
        <v>4786.26</v>
      </c>
      <c r="S1886" s="54"/>
      <c r="T1886" s="54"/>
      <c r="Z1886" s="1"/>
      <c r="AA1886" s="1"/>
      <c r="XFB1886"/>
      <c r="XFC1886"/>
    </row>
    <row r="1887" spans="2:27 16382:16383" ht="21" customHeight="1">
      <c r="B1887" s="10" t="s">
        <v>40</v>
      </c>
      <c r="C1887" s="10" t="s">
        <v>109</v>
      </c>
      <c r="D1887" s="10" t="s">
        <v>59</v>
      </c>
      <c r="E1887" s="10" t="s">
        <v>21</v>
      </c>
      <c r="F1887" s="10" t="s">
        <v>235</v>
      </c>
      <c r="G1887" s="11">
        <v>41755</v>
      </c>
      <c r="H1887" s="12" t="s">
        <v>239</v>
      </c>
      <c r="I1887" s="10">
        <v>2014</v>
      </c>
      <c r="J1887" s="10">
        <v>384356105</v>
      </c>
      <c r="K1887" s="10">
        <f>_xlfn.DAYS(clean_data[[#This Row],[Ship Date]],clean_data[[#This Row],[Order Date]])</f>
        <v>18</v>
      </c>
      <c r="L1887" s="11">
        <v>41773</v>
      </c>
      <c r="M1887" s="14">
        <v>8368</v>
      </c>
      <c r="N1887" s="15">
        <v>9.33</v>
      </c>
      <c r="O1887" s="15">
        <v>6.92</v>
      </c>
      <c r="P1887" s="15">
        <v>78073.440000000002</v>
      </c>
      <c r="Q1887" s="15">
        <v>57906.559999999998</v>
      </c>
      <c r="R1887" s="15">
        <v>20166.88</v>
      </c>
      <c r="S1887" s="54"/>
      <c r="T1887" s="54"/>
      <c r="Z1887" s="1"/>
      <c r="AA1887" s="1"/>
      <c r="XFB1887"/>
      <c r="XFC1887"/>
    </row>
    <row r="1888" spans="2:27 16382:16383" ht="21" customHeight="1">
      <c r="B1888" s="1" t="s">
        <v>23</v>
      </c>
      <c r="C1888" s="1" t="s">
        <v>191</v>
      </c>
      <c r="D1888" s="1" t="s">
        <v>59</v>
      </c>
      <c r="E1888" s="1" t="s">
        <v>21</v>
      </c>
      <c r="F1888" s="1" t="s">
        <v>232</v>
      </c>
      <c r="G1888" s="9">
        <v>42433</v>
      </c>
      <c r="H1888" s="2" t="s">
        <v>236</v>
      </c>
      <c r="I1888" s="1">
        <v>2016</v>
      </c>
      <c r="J1888" s="1">
        <v>716054379</v>
      </c>
      <c r="K1888" s="1">
        <f>_xlfn.DAYS(clean_data[[#This Row],[Ship Date]],clean_data[[#This Row],[Order Date]])</f>
        <v>22</v>
      </c>
      <c r="L1888" s="9">
        <v>42455</v>
      </c>
      <c r="M1888" s="4">
        <v>5258</v>
      </c>
      <c r="N1888" s="13">
        <v>9.33</v>
      </c>
      <c r="O1888" s="13">
        <v>6.92</v>
      </c>
      <c r="P1888" s="13">
        <v>49057.14</v>
      </c>
      <c r="Q1888" s="13">
        <v>36385.360000000001</v>
      </c>
      <c r="R1888" s="13">
        <v>12671.78</v>
      </c>
      <c r="S1888" s="54"/>
      <c r="T1888" s="54"/>
      <c r="Z1888" s="1"/>
      <c r="AA1888" s="1"/>
      <c r="XFB1888"/>
      <c r="XFC1888"/>
    </row>
    <row r="1889" spans="2:27 16382:16383" ht="21" customHeight="1">
      <c r="B1889" s="10" t="s">
        <v>40</v>
      </c>
      <c r="C1889" s="10" t="s">
        <v>130</v>
      </c>
      <c r="D1889" s="10" t="s">
        <v>79</v>
      </c>
      <c r="E1889" s="10" t="s">
        <v>17</v>
      </c>
      <c r="F1889" s="10" t="s">
        <v>232</v>
      </c>
      <c r="G1889" s="11">
        <v>41817</v>
      </c>
      <c r="H1889" s="12" t="s">
        <v>241</v>
      </c>
      <c r="I1889" s="10">
        <v>2014</v>
      </c>
      <c r="J1889" s="10">
        <v>749762237</v>
      </c>
      <c r="K1889" s="10">
        <f>_xlfn.DAYS(clean_data[[#This Row],[Ship Date]],clean_data[[#This Row],[Order Date]])</f>
        <v>36</v>
      </c>
      <c r="L1889" s="11">
        <v>41853</v>
      </c>
      <c r="M1889" s="14">
        <v>162</v>
      </c>
      <c r="N1889" s="15">
        <v>668.27</v>
      </c>
      <c r="O1889" s="15">
        <v>502.54</v>
      </c>
      <c r="P1889" s="15">
        <v>108259.74</v>
      </c>
      <c r="Q1889" s="15">
        <v>81411.48</v>
      </c>
      <c r="R1889" s="15">
        <v>26848.26</v>
      </c>
      <c r="S1889" s="54"/>
      <c r="T1889" s="54"/>
      <c r="Z1889" s="1"/>
      <c r="AA1889" s="1"/>
      <c r="XFB1889"/>
      <c r="XFC1889"/>
    </row>
    <row r="1890" spans="2:27 16382:16383" ht="21" customHeight="1">
      <c r="B1890" s="1" t="s">
        <v>34</v>
      </c>
      <c r="C1890" s="1" t="s">
        <v>195</v>
      </c>
      <c r="D1890" s="1" t="s">
        <v>25</v>
      </c>
      <c r="E1890" s="1" t="s">
        <v>21</v>
      </c>
      <c r="F1890" s="1" t="s">
        <v>235</v>
      </c>
      <c r="G1890" s="9">
        <v>40271</v>
      </c>
      <c r="H1890" s="2" t="s">
        <v>239</v>
      </c>
      <c r="I1890" s="1">
        <v>2010</v>
      </c>
      <c r="J1890" s="1">
        <v>580841004</v>
      </c>
      <c r="K1890" s="1">
        <f>_xlfn.DAYS(clean_data[[#This Row],[Ship Date]],clean_data[[#This Row],[Order Date]])</f>
        <v>19</v>
      </c>
      <c r="L1890" s="9">
        <v>40290</v>
      </c>
      <c r="M1890" s="4">
        <v>2616</v>
      </c>
      <c r="N1890" s="13">
        <v>47.45</v>
      </c>
      <c r="O1890" s="13">
        <v>31.79</v>
      </c>
      <c r="P1890" s="13">
        <v>124129.2</v>
      </c>
      <c r="Q1890" s="13">
        <v>83162.64</v>
      </c>
      <c r="R1890" s="13">
        <v>40966.559999999998</v>
      </c>
      <c r="S1890" s="54"/>
      <c r="T1890" s="54"/>
      <c r="Z1890" s="1"/>
      <c r="AA1890" s="1"/>
      <c r="XFB1890"/>
      <c r="XFC1890"/>
    </row>
    <row r="1891" spans="2:27 16382:16383" ht="21" customHeight="1">
      <c r="B1891" s="10" t="s">
        <v>26</v>
      </c>
      <c r="C1891" s="10" t="s">
        <v>76</v>
      </c>
      <c r="D1891" s="10" t="s">
        <v>59</v>
      </c>
      <c r="E1891" s="10" t="s">
        <v>17</v>
      </c>
      <c r="F1891" s="10" t="s">
        <v>227</v>
      </c>
      <c r="G1891" s="11">
        <v>42695</v>
      </c>
      <c r="H1891" s="12" t="s">
        <v>234</v>
      </c>
      <c r="I1891" s="10">
        <v>2016</v>
      </c>
      <c r="J1891" s="10">
        <v>374964511</v>
      </c>
      <c r="K1891" s="10">
        <f>_xlfn.DAYS(clean_data[[#This Row],[Ship Date]],clean_data[[#This Row],[Order Date]])</f>
        <v>18</v>
      </c>
      <c r="L1891" s="11">
        <v>42713</v>
      </c>
      <c r="M1891" s="14">
        <v>9186</v>
      </c>
      <c r="N1891" s="15">
        <v>9.33</v>
      </c>
      <c r="O1891" s="15">
        <v>6.92</v>
      </c>
      <c r="P1891" s="15">
        <v>85705.38</v>
      </c>
      <c r="Q1891" s="15">
        <v>63567.12</v>
      </c>
      <c r="R1891" s="15">
        <v>22138.26</v>
      </c>
      <c r="S1891" s="54"/>
      <c r="T1891" s="54"/>
      <c r="Z1891" s="1"/>
      <c r="AA1891" s="1"/>
      <c r="XFB1891"/>
      <c r="XFC1891"/>
    </row>
    <row r="1892" spans="2:27 16382:16383" ht="21" customHeight="1">
      <c r="B1892" s="1" t="s">
        <v>40</v>
      </c>
      <c r="C1892" s="1" t="s">
        <v>65</v>
      </c>
      <c r="D1892" s="1" t="s">
        <v>25</v>
      </c>
      <c r="E1892" s="1" t="s">
        <v>17</v>
      </c>
      <c r="F1892" s="1" t="s">
        <v>232</v>
      </c>
      <c r="G1892" s="9">
        <v>40551</v>
      </c>
      <c r="H1892" s="2" t="s">
        <v>240</v>
      </c>
      <c r="I1892" s="1">
        <v>2011</v>
      </c>
      <c r="J1892" s="1">
        <v>818119084</v>
      </c>
      <c r="K1892" s="1">
        <f>_xlfn.DAYS(clean_data[[#This Row],[Ship Date]],clean_data[[#This Row],[Order Date]])</f>
        <v>44</v>
      </c>
      <c r="L1892" s="9">
        <v>40595</v>
      </c>
      <c r="M1892" s="4">
        <v>8472</v>
      </c>
      <c r="N1892" s="13">
        <v>47.45</v>
      </c>
      <c r="O1892" s="13">
        <v>31.79</v>
      </c>
      <c r="P1892" s="13">
        <v>401996.4</v>
      </c>
      <c r="Q1892" s="13">
        <v>269324.88</v>
      </c>
      <c r="R1892" s="13">
        <v>132671.51999999999</v>
      </c>
      <c r="S1892" s="54"/>
      <c r="T1892" s="54"/>
      <c r="Z1892" s="1"/>
      <c r="AA1892" s="1"/>
      <c r="XFB1892"/>
      <c r="XFC1892"/>
    </row>
    <row r="1893" spans="2:27 16382:16383" ht="21" customHeight="1">
      <c r="B1893" s="10" t="s">
        <v>34</v>
      </c>
      <c r="C1893" s="10" t="s">
        <v>134</v>
      </c>
      <c r="D1893" s="10" t="s">
        <v>28</v>
      </c>
      <c r="E1893" s="10" t="s">
        <v>21</v>
      </c>
      <c r="F1893" s="10" t="s">
        <v>227</v>
      </c>
      <c r="G1893" s="11">
        <v>40899</v>
      </c>
      <c r="H1893" s="12" t="s">
        <v>228</v>
      </c>
      <c r="I1893" s="10">
        <v>2011</v>
      </c>
      <c r="J1893" s="10">
        <v>866603553</v>
      </c>
      <c r="K1893" s="10">
        <f>_xlfn.DAYS(clean_data[[#This Row],[Ship Date]],clean_data[[#This Row],[Order Date]])</f>
        <v>47</v>
      </c>
      <c r="L1893" s="11">
        <v>40946</v>
      </c>
      <c r="M1893" s="14">
        <v>6104</v>
      </c>
      <c r="N1893" s="15">
        <v>205.7</v>
      </c>
      <c r="O1893" s="15">
        <v>117.11</v>
      </c>
      <c r="P1893" s="15">
        <v>1255592.8</v>
      </c>
      <c r="Q1893" s="15">
        <v>714839.44</v>
      </c>
      <c r="R1893" s="15">
        <v>540753.36</v>
      </c>
      <c r="S1893" s="54"/>
      <c r="T1893" s="54"/>
      <c r="Z1893" s="1"/>
      <c r="AA1893" s="1"/>
      <c r="XFB1893"/>
      <c r="XFC1893"/>
    </row>
    <row r="1894" spans="2:27 16382:16383" ht="21" customHeight="1">
      <c r="B1894" s="1" t="s">
        <v>53</v>
      </c>
      <c r="C1894" s="1" t="s">
        <v>219</v>
      </c>
      <c r="D1894" s="1" t="s">
        <v>79</v>
      </c>
      <c r="E1894" s="1" t="s">
        <v>17</v>
      </c>
      <c r="F1894" s="1" t="s">
        <v>227</v>
      </c>
      <c r="G1894" s="9">
        <v>42895</v>
      </c>
      <c r="H1894" s="2" t="s">
        <v>241</v>
      </c>
      <c r="I1894" s="1">
        <v>2017</v>
      </c>
      <c r="J1894" s="1">
        <v>897029244</v>
      </c>
      <c r="K1894" s="1">
        <f>_xlfn.DAYS(clean_data[[#This Row],[Ship Date]],clean_data[[#This Row],[Order Date]])</f>
        <v>37</v>
      </c>
      <c r="L1894" s="9">
        <v>42932</v>
      </c>
      <c r="M1894" s="4">
        <v>9742</v>
      </c>
      <c r="N1894" s="13">
        <v>668.27</v>
      </c>
      <c r="O1894" s="13">
        <v>502.54</v>
      </c>
      <c r="P1894" s="13">
        <v>6510286.3399999999</v>
      </c>
      <c r="Q1894" s="13">
        <v>4895744.68</v>
      </c>
      <c r="R1894" s="13">
        <v>1614541.66</v>
      </c>
      <c r="S1894" s="54"/>
      <c r="T1894" s="54"/>
      <c r="Z1894" s="1"/>
      <c r="AA1894" s="1"/>
      <c r="XFB1894"/>
      <c r="XFC1894"/>
    </row>
    <row r="1895" spans="2:27 16382:16383" ht="21" customHeight="1">
      <c r="B1895" s="10" t="s">
        <v>14</v>
      </c>
      <c r="C1895" s="10" t="s">
        <v>108</v>
      </c>
      <c r="D1895" s="10" t="s">
        <v>25</v>
      </c>
      <c r="E1895" s="10" t="s">
        <v>17</v>
      </c>
      <c r="F1895" s="10" t="s">
        <v>227</v>
      </c>
      <c r="G1895" s="11">
        <v>41929</v>
      </c>
      <c r="H1895" s="12" t="s">
        <v>237</v>
      </c>
      <c r="I1895" s="10">
        <v>2014</v>
      </c>
      <c r="J1895" s="10">
        <v>456319987</v>
      </c>
      <c r="K1895" s="10">
        <f>_xlfn.DAYS(clean_data[[#This Row],[Ship Date]],clean_data[[#This Row],[Order Date]])</f>
        <v>15</v>
      </c>
      <c r="L1895" s="11">
        <v>41944</v>
      </c>
      <c r="M1895" s="14">
        <v>4080</v>
      </c>
      <c r="N1895" s="15">
        <v>47.45</v>
      </c>
      <c r="O1895" s="15">
        <v>31.79</v>
      </c>
      <c r="P1895" s="15">
        <v>193596</v>
      </c>
      <c r="Q1895" s="15">
        <v>129703.2</v>
      </c>
      <c r="R1895" s="15">
        <v>63892.800000000003</v>
      </c>
      <c r="S1895" s="54"/>
      <c r="T1895" s="54"/>
      <c r="Z1895" s="1"/>
      <c r="AA1895" s="1"/>
      <c r="XFB1895"/>
      <c r="XFC1895"/>
    </row>
    <row r="1896" spans="2:27 16382:16383" ht="21" customHeight="1">
      <c r="B1896" s="1" t="s">
        <v>23</v>
      </c>
      <c r="C1896" s="1" t="s">
        <v>51</v>
      </c>
      <c r="D1896" s="1" t="s">
        <v>43</v>
      </c>
      <c r="E1896" s="1" t="s">
        <v>21</v>
      </c>
      <c r="F1896" s="1" t="s">
        <v>229</v>
      </c>
      <c r="G1896" s="9">
        <v>42084</v>
      </c>
      <c r="H1896" s="2" t="s">
        <v>236</v>
      </c>
      <c r="I1896" s="1">
        <v>2015</v>
      </c>
      <c r="J1896" s="1">
        <v>511712110</v>
      </c>
      <c r="K1896" s="1">
        <f>_xlfn.DAYS(clean_data[[#This Row],[Ship Date]],clean_data[[#This Row],[Order Date]])</f>
        <v>47</v>
      </c>
      <c r="L1896" s="9">
        <v>42131</v>
      </c>
      <c r="M1896" s="4">
        <v>5839</v>
      </c>
      <c r="N1896" s="13">
        <v>651.21</v>
      </c>
      <c r="O1896" s="13">
        <v>524.96</v>
      </c>
      <c r="P1896" s="13">
        <v>3802415.19</v>
      </c>
      <c r="Q1896" s="13">
        <v>3065241.44</v>
      </c>
      <c r="R1896" s="13">
        <v>737173.75</v>
      </c>
      <c r="S1896" s="54"/>
      <c r="T1896" s="54"/>
      <c r="Z1896" s="1"/>
      <c r="AA1896" s="1"/>
      <c r="XFB1896"/>
      <c r="XFC1896"/>
    </row>
    <row r="1897" spans="2:27 16382:16383" ht="21" customHeight="1">
      <c r="B1897" s="10" t="s">
        <v>26</v>
      </c>
      <c r="C1897" s="10" t="s">
        <v>204</v>
      </c>
      <c r="D1897" s="10" t="s">
        <v>59</v>
      </c>
      <c r="E1897" s="10" t="s">
        <v>17</v>
      </c>
      <c r="F1897" s="10" t="s">
        <v>229</v>
      </c>
      <c r="G1897" s="11">
        <v>40912</v>
      </c>
      <c r="H1897" s="12" t="s">
        <v>240</v>
      </c>
      <c r="I1897" s="10">
        <v>2012</v>
      </c>
      <c r="J1897" s="10">
        <v>300754439</v>
      </c>
      <c r="K1897" s="10">
        <f>_xlfn.DAYS(clean_data[[#This Row],[Ship Date]],clean_data[[#This Row],[Order Date]])</f>
        <v>33</v>
      </c>
      <c r="L1897" s="11">
        <v>40945</v>
      </c>
      <c r="M1897" s="14">
        <v>8777</v>
      </c>
      <c r="N1897" s="15">
        <v>9.33</v>
      </c>
      <c r="O1897" s="15">
        <v>6.92</v>
      </c>
      <c r="P1897" s="15">
        <v>81889.41</v>
      </c>
      <c r="Q1897" s="15">
        <v>60736.84</v>
      </c>
      <c r="R1897" s="15">
        <v>21152.57</v>
      </c>
      <c r="S1897" s="54"/>
      <c r="T1897" s="54"/>
      <c r="Z1897" s="1"/>
      <c r="AA1897" s="1"/>
      <c r="XFB1897"/>
      <c r="XFC1897"/>
    </row>
    <row r="1898" spans="2:27 16382:16383" ht="21" customHeight="1">
      <c r="B1898" s="1" t="s">
        <v>23</v>
      </c>
      <c r="C1898" s="1" t="s">
        <v>80</v>
      </c>
      <c r="D1898" s="1" t="s">
        <v>16</v>
      </c>
      <c r="E1898" s="1" t="s">
        <v>21</v>
      </c>
      <c r="F1898" s="1" t="s">
        <v>229</v>
      </c>
      <c r="G1898" s="9">
        <v>41889</v>
      </c>
      <c r="H1898" s="2" t="s">
        <v>231</v>
      </c>
      <c r="I1898" s="1">
        <v>2014</v>
      </c>
      <c r="J1898" s="1">
        <v>481308305</v>
      </c>
      <c r="K1898" s="1">
        <f>_xlfn.DAYS(clean_data[[#This Row],[Ship Date]],clean_data[[#This Row],[Order Date]])</f>
        <v>39</v>
      </c>
      <c r="L1898" s="9">
        <v>41928</v>
      </c>
      <c r="M1898" s="4">
        <v>8678</v>
      </c>
      <c r="N1898" s="13">
        <v>255.28</v>
      </c>
      <c r="O1898" s="13">
        <v>159.41999999999999</v>
      </c>
      <c r="P1898" s="13">
        <v>2215319.84</v>
      </c>
      <c r="Q1898" s="13">
        <v>1383446.76</v>
      </c>
      <c r="R1898" s="13">
        <v>831873.08</v>
      </c>
      <c r="S1898" s="54"/>
      <c r="T1898" s="54"/>
      <c r="Z1898" s="1"/>
      <c r="AA1898" s="1"/>
      <c r="XFB1898"/>
      <c r="XFC1898"/>
    </row>
    <row r="1899" spans="2:27 16382:16383" ht="21" customHeight="1">
      <c r="B1899" s="10" t="s">
        <v>40</v>
      </c>
      <c r="C1899" s="10" t="s">
        <v>169</v>
      </c>
      <c r="D1899" s="10" t="s">
        <v>43</v>
      </c>
      <c r="E1899" s="10" t="s">
        <v>17</v>
      </c>
      <c r="F1899" s="10" t="s">
        <v>235</v>
      </c>
      <c r="G1899" s="11">
        <v>41964</v>
      </c>
      <c r="H1899" s="12" t="s">
        <v>234</v>
      </c>
      <c r="I1899" s="10">
        <v>2014</v>
      </c>
      <c r="J1899" s="10">
        <v>881547534</v>
      </c>
      <c r="K1899" s="10">
        <f>_xlfn.DAYS(clean_data[[#This Row],[Ship Date]],clean_data[[#This Row],[Order Date]])</f>
        <v>18</v>
      </c>
      <c r="L1899" s="11">
        <v>41982</v>
      </c>
      <c r="M1899" s="14">
        <v>8360</v>
      </c>
      <c r="N1899" s="15">
        <v>651.21</v>
      </c>
      <c r="O1899" s="15">
        <v>524.96</v>
      </c>
      <c r="P1899" s="15">
        <v>5444115.5999999996</v>
      </c>
      <c r="Q1899" s="15">
        <v>4388665.5999999996</v>
      </c>
      <c r="R1899" s="15">
        <v>1055450</v>
      </c>
      <c r="S1899" s="54"/>
      <c r="T1899" s="54"/>
      <c r="Z1899" s="1"/>
      <c r="AA1899" s="1"/>
      <c r="XFB1899"/>
      <c r="XFC1899"/>
    </row>
    <row r="1900" spans="2:27 16382:16383" ht="21" customHeight="1">
      <c r="B1900" s="1" t="s">
        <v>31</v>
      </c>
      <c r="C1900" s="1" t="s">
        <v>73</v>
      </c>
      <c r="D1900" s="1" t="s">
        <v>16</v>
      </c>
      <c r="E1900" s="1" t="s">
        <v>21</v>
      </c>
      <c r="F1900" s="1" t="s">
        <v>229</v>
      </c>
      <c r="G1900" s="9">
        <v>41240</v>
      </c>
      <c r="H1900" s="2" t="s">
        <v>234</v>
      </c>
      <c r="I1900" s="1">
        <v>2012</v>
      </c>
      <c r="J1900" s="1">
        <v>949958455</v>
      </c>
      <c r="K1900" s="1">
        <f>_xlfn.DAYS(clean_data[[#This Row],[Ship Date]],clean_data[[#This Row],[Order Date]])</f>
        <v>38</v>
      </c>
      <c r="L1900" s="9">
        <v>41278</v>
      </c>
      <c r="M1900" s="4">
        <v>2672</v>
      </c>
      <c r="N1900" s="13">
        <v>255.28</v>
      </c>
      <c r="O1900" s="13">
        <v>159.41999999999999</v>
      </c>
      <c r="P1900" s="13">
        <v>682108.16</v>
      </c>
      <c r="Q1900" s="13">
        <v>425970.24</v>
      </c>
      <c r="R1900" s="13">
        <v>256137.92</v>
      </c>
      <c r="S1900" s="54"/>
      <c r="T1900" s="54"/>
      <c r="Z1900" s="1"/>
      <c r="AA1900" s="1"/>
      <c r="XFB1900"/>
      <c r="XFC1900"/>
    </row>
    <row r="1901" spans="2:27 16382:16383" ht="21" customHeight="1">
      <c r="B1901" s="10" t="s">
        <v>14</v>
      </c>
      <c r="C1901" s="10" t="s">
        <v>173</v>
      </c>
      <c r="D1901" s="10" t="s">
        <v>43</v>
      </c>
      <c r="E1901" s="10" t="s">
        <v>17</v>
      </c>
      <c r="F1901" s="10" t="s">
        <v>229</v>
      </c>
      <c r="G1901" s="11">
        <v>41595</v>
      </c>
      <c r="H1901" s="12" t="s">
        <v>234</v>
      </c>
      <c r="I1901" s="10">
        <v>2013</v>
      </c>
      <c r="J1901" s="10">
        <v>205339896</v>
      </c>
      <c r="K1901" s="10">
        <f>_xlfn.DAYS(clean_data[[#This Row],[Ship Date]],clean_data[[#This Row],[Order Date]])</f>
        <v>3</v>
      </c>
      <c r="L1901" s="11">
        <v>41598</v>
      </c>
      <c r="M1901" s="14">
        <v>3493</v>
      </c>
      <c r="N1901" s="15">
        <v>651.21</v>
      </c>
      <c r="O1901" s="15">
        <v>524.96</v>
      </c>
      <c r="P1901" s="15">
        <v>2274676.5299999998</v>
      </c>
      <c r="Q1901" s="15">
        <v>1833685.28</v>
      </c>
      <c r="R1901" s="15">
        <v>440991.25</v>
      </c>
      <c r="S1901" s="54"/>
      <c r="T1901" s="54"/>
      <c r="Z1901" s="1"/>
      <c r="AA1901" s="1"/>
      <c r="XFB1901"/>
      <c r="XFC1901"/>
    </row>
    <row r="1902" spans="2:27 16382:16383" ht="21" customHeight="1">
      <c r="B1902" s="1" t="s">
        <v>40</v>
      </c>
      <c r="C1902" s="1" t="s">
        <v>214</v>
      </c>
      <c r="D1902" s="1" t="s">
        <v>25</v>
      </c>
      <c r="E1902" s="1" t="s">
        <v>17</v>
      </c>
      <c r="F1902" s="1" t="s">
        <v>235</v>
      </c>
      <c r="G1902" s="9">
        <v>42526</v>
      </c>
      <c r="H1902" s="2" t="s">
        <v>241</v>
      </c>
      <c r="I1902" s="1">
        <v>2016</v>
      </c>
      <c r="J1902" s="1">
        <v>486803185</v>
      </c>
      <c r="K1902" s="1">
        <f>_xlfn.DAYS(clean_data[[#This Row],[Ship Date]],clean_data[[#This Row],[Order Date]])</f>
        <v>33</v>
      </c>
      <c r="L1902" s="9">
        <v>42559</v>
      </c>
      <c r="M1902" s="4">
        <v>4735</v>
      </c>
      <c r="N1902" s="13">
        <v>47.45</v>
      </c>
      <c r="O1902" s="13">
        <v>31.79</v>
      </c>
      <c r="P1902" s="13">
        <v>224675.75</v>
      </c>
      <c r="Q1902" s="13">
        <v>150525.65</v>
      </c>
      <c r="R1902" s="13">
        <v>74150.100000000006</v>
      </c>
      <c r="S1902" s="54"/>
      <c r="T1902" s="54"/>
      <c r="Z1902" s="1"/>
      <c r="AA1902" s="1"/>
      <c r="XFB1902"/>
      <c r="XFC1902"/>
    </row>
    <row r="1903" spans="2:27 16382:16383" ht="21" customHeight="1">
      <c r="B1903" s="10" t="s">
        <v>31</v>
      </c>
      <c r="C1903" s="10" t="s">
        <v>49</v>
      </c>
      <c r="D1903" s="10" t="s">
        <v>16</v>
      </c>
      <c r="E1903" s="10" t="s">
        <v>17</v>
      </c>
      <c r="F1903" s="10" t="s">
        <v>227</v>
      </c>
      <c r="G1903" s="11">
        <v>42539</v>
      </c>
      <c r="H1903" s="12" t="s">
        <v>241</v>
      </c>
      <c r="I1903" s="10">
        <v>2016</v>
      </c>
      <c r="J1903" s="10">
        <v>103772151</v>
      </c>
      <c r="K1903" s="10">
        <f>_xlfn.DAYS(clean_data[[#This Row],[Ship Date]],clean_data[[#This Row],[Order Date]])</f>
        <v>34</v>
      </c>
      <c r="L1903" s="11">
        <v>42573</v>
      </c>
      <c r="M1903" s="14">
        <v>7340</v>
      </c>
      <c r="N1903" s="15">
        <v>255.28</v>
      </c>
      <c r="O1903" s="15">
        <v>159.41999999999999</v>
      </c>
      <c r="P1903" s="15">
        <v>1873755.2</v>
      </c>
      <c r="Q1903" s="15">
        <v>1170142.8</v>
      </c>
      <c r="R1903" s="15">
        <v>703612.4</v>
      </c>
      <c r="S1903" s="54"/>
      <c r="T1903" s="54"/>
      <c r="Z1903" s="1"/>
      <c r="AA1903" s="1"/>
      <c r="XFB1903"/>
      <c r="XFC1903"/>
    </row>
    <row r="1904" spans="2:27 16382:16383" ht="21" customHeight="1">
      <c r="B1904" s="1" t="s">
        <v>26</v>
      </c>
      <c r="C1904" s="1" t="s">
        <v>164</v>
      </c>
      <c r="D1904" s="1" t="s">
        <v>20</v>
      </c>
      <c r="E1904" s="1" t="s">
        <v>17</v>
      </c>
      <c r="F1904" s="1" t="s">
        <v>235</v>
      </c>
      <c r="G1904" s="9">
        <v>40527</v>
      </c>
      <c r="H1904" s="2" t="s">
        <v>228</v>
      </c>
      <c r="I1904" s="1">
        <v>2010</v>
      </c>
      <c r="J1904" s="1">
        <v>585983121</v>
      </c>
      <c r="K1904" s="1">
        <f>_xlfn.DAYS(clean_data[[#This Row],[Ship Date]],clean_data[[#This Row],[Order Date]])</f>
        <v>25</v>
      </c>
      <c r="L1904" s="9">
        <v>40552</v>
      </c>
      <c r="M1904" s="4">
        <v>4282</v>
      </c>
      <c r="N1904" s="13">
        <v>152.58000000000001</v>
      </c>
      <c r="O1904" s="13">
        <v>97.44</v>
      </c>
      <c r="P1904" s="13">
        <v>653347.56000000006</v>
      </c>
      <c r="Q1904" s="13">
        <v>417238.08</v>
      </c>
      <c r="R1904" s="13">
        <v>236109.48</v>
      </c>
      <c r="S1904" s="54"/>
      <c r="T1904" s="54"/>
      <c r="Z1904" s="1"/>
      <c r="AA1904" s="1"/>
      <c r="XFB1904"/>
      <c r="XFC1904"/>
    </row>
    <row r="1905" spans="2:27 16382:16383" ht="21" customHeight="1">
      <c r="B1905" s="10" t="s">
        <v>40</v>
      </c>
      <c r="C1905" s="10" t="s">
        <v>137</v>
      </c>
      <c r="D1905" s="10" t="s">
        <v>36</v>
      </c>
      <c r="E1905" s="10" t="s">
        <v>21</v>
      </c>
      <c r="F1905" s="10" t="s">
        <v>232</v>
      </c>
      <c r="G1905" s="11">
        <v>42689</v>
      </c>
      <c r="H1905" s="12" t="s">
        <v>234</v>
      </c>
      <c r="I1905" s="10">
        <v>2016</v>
      </c>
      <c r="J1905" s="10">
        <v>833484923</v>
      </c>
      <c r="K1905" s="10">
        <f>_xlfn.DAYS(clean_data[[#This Row],[Ship Date]],clean_data[[#This Row],[Order Date]])</f>
        <v>16</v>
      </c>
      <c r="L1905" s="11">
        <v>42705</v>
      </c>
      <c r="M1905" s="14">
        <v>5566</v>
      </c>
      <c r="N1905" s="15">
        <v>109.28</v>
      </c>
      <c r="O1905" s="15">
        <v>35.840000000000003</v>
      </c>
      <c r="P1905" s="15">
        <v>608252.48</v>
      </c>
      <c r="Q1905" s="15">
        <v>199485.44</v>
      </c>
      <c r="R1905" s="15">
        <v>408767.04</v>
      </c>
      <c r="S1905" s="54"/>
      <c r="T1905" s="54"/>
      <c r="Z1905" s="1"/>
      <c r="AA1905" s="1"/>
      <c r="XFB1905"/>
      <c r="XFC1905"/>
    </row>
    <row r="1906" spans="2:27 16382:16383" ht="21" customHeight="1">
      <c r="B1906" s="1" t="s">
        <v>23</v>
      </c>
      <c r="C1906" s="1" t="s">
        <v>191</v>
      </c>
      <c r="D1906" s="1" t="s">
        <v>79</v>
      </c>
      <c r="E1906" s="1" t="s">
        <v>17</v>
      </c>
      <c r="F1906" s="1" t="s">
        <v>229</v>
      </c>
      <c r="G1906" s="9">
        <v>41781</v>
      </c>
      <c r="H1906" s="2" t="s">
        <v>233</v>
      </c>
      <c r="I1906" s="1">
        <v>2014</v>
      </c>
      <c r="J1906" s="1">
        <v>266638886</v>
      </c>
      <c r="K1906" s="1">
        <f>_xlfn.DAYS(clean_data[[#This Row],[Ship Date]],clean_data[[#This Row],[Order Date]])</f>
        <v>28</v>
      </c>
      <c r="L1906" s="9">
        <v>41809</v>
      </c>
      <c r="M1906" s="4">
        <v>3227</v>
      </c>
      <c r="N1906" s="13">
        <v>668.27</v>
      </c>
      <c r="O1906" s="13">
        <v>502.54</v>
      </c>
      <c r="P1906" s="13">
        <v>2156507.29</v>
      </c>
      <c r="Q1906" s="13">
        <v>1621696.58</v>
      </c>
      <c r="R1906" s="13">
        <v>534810.71</v>
      </c>
      <c r="S1906" s="54"/>
      <c r="T1906" s="54"/>
      <c r="Z1906" s="1"/>
      <c r="AA1906" s="1"/>
      <c r="XFB1906"/>
      <c r="XFC1906"/>
    </row>
    <row r="1907" spans="2:27 16382:16383" ht="21" customHeight="1">
      <c r="B1907" s="10" t="s">
        <v>26</v>
      </c>
      <c r="C1907" s="10" t="s">
        <v>204</v>
      </c>
      <c r="D1907" s="10" t="s">
        <v>25</v>
      </c>
      <c r="E1907" s="10" t="s">
        <v>21</v>
      </c>
      <c r="F1907" s="10" t="s">
        <v>227</v>
      </c>
      <c r="G1907" s="11">
        <v>40630</v>
      </c>
      <c r="H1907" s="12" t="s">
        <v>236</v>
      </c>
      <c r="I1907" s="10">
        <v>2011</v>
      </c>
      <c r="J1907" s="10">
        <v>176118838</v>
      </c>
      <c r="K1907" s="10">
        <f>_xlfn.DAYS(clean_data[[#This Row],[Ship Date]],clean_data[[#This Row],[Order Date]])</f>
        <v>20</v>
      </c>
      <c r="L1907" s="11">
        <v>40650</v>
      </c>
      <c r="M1907" s="14">
        <v>6333</v>
      </c>
      <c r="N1907" s="15">
        <v>47.45</v>
      </c>
      <c r="O1907" s="15">
        <v>31.79</v>
      </c>
      <c r="P1907" s="15">
        <v>300500.84999999998</v>
      </c>
      <c r="Q1907" s="15">
        <v>201326.07</v>
      </c>
      <c r="R1907" s="15">
        <v>99174.78</v>
      </c>
      <c r="S1907" s="54"/>
      <c r="T1907" s="54"/>
      <c r="Z1907" s="1"/>
      <c r="AA1907" s="1"/>
      <c r="XFB1907"/>
      <c r="XFC1907"/>
    </row>
    <row r="1908" spans="2:27 16382:16383" ht="21" customHeight="1">
      <c r="B1908" s="1" t="s">
        <v>26</v>
      </c>
      <c r="C1908" s="1" t="s">
        <v>46</v>
      </c>
      <c r="D1908" s="1" t="s">
        <v>45</v>
      </c>
      <c r="E1908" s="1" t="s">
        <v>17</v>
      </c>
      <c r="F1908" s="1" t="s">
        <v>227</v>
      </c>
      <c r="G1908" s="9">
        <v>42451</v>
      </c>
      <c r="H1908" s="2" t="s">
        <v>236</v>
      </c>
      <c r="I1908" s="1">
        <v>2016</v>
      </c>
      <c r="J1908" s="1">
        <v>572911107</v>
      </c>
      <c r="K1908" s="1">
        <f>_xlfn.DAYS(clean_data[[#This Row],[Ship Date]],clean_data[[#This Row],[Order Date]])</f>
        <v>16</v>
      </c>
      <c r="L1908" s="9">
        <v>42467</v>
      </c>
      <c r="M1908" s="4">
        <v>5983</v>
      </c>
      <c r="N1908" s="13">
        <v>437.2</v>
      </c>
      <c r="O1908" s="13">
        <v>263.33</v>
      </c>
      <c r="P1908" s="13">
        <v>2615767.6</v>
      </c>
      <c r="Q1908" s="13">
        <v>1575503.39</v>
      </c>
      <c r="R1908" s="13">
        <v>1040264.21</v>
      </c>
      <c r="S1908" s="54"/>
      <c r="T1908" s="54"/>
      <c r="Z1908" s="1"/>
      <c r="AA1908" s="1"/>
      <c r="XFB1908"/>
      <c r="XFC1908"/>
    </row>
    <row r="1909" spans="2:27 16382:16383" ht="21" customHeight="1">
      <c r="B1909" s="10" t="s">
        <v>23</v>
      </c>
      <c r="C1909" s="10" t="s">
        <v>247</v>
      </c>
      <c r="D1909" s="10" t="s">
        <v>50</v>
      </c>
      <c r="E1909" s="10" t="s">
        <v>17</v>
      </c>
      <c r="F1909" s="10" t="s">
        <v>235</v>
      </c>
      <c r="G1909" s="11">
        <v>41169</v>
      </c>
      <c r="H1909" s="12" t="s">
        <v>231</v>
      </c>
      <c r="I1909" s="10">
        <v>2012</v>
      </c>
      <c r="J1909" s="10">
        <v>638314521</v>
      </c>
      <c r="K1909" s="10">
        <f>_xlfn.DAYS(clean_data[[#This Row],[Ship Date]],clean_data[[#This Row],[Order Date]])</f>
        <v>28</v>
      </c>
      <c r="L1909" s="11">
        <v>41197</v>
      </c>
      <c r="M1909" s="14">
        <v>306</v>
      </c>
      <c r="N1909" s="15">
        <v>421.89</v>
      </c>
      <c r="O1909" s="15">
        <v>364.69</v>
      </c>
      <c r="P1909" s="15">
        <v>129098.34</v>
      </c>
      <c r="Q1909" s="15">
        <v>111595.14</v>
      </c>
      <c r="R1909" s="15">
        <v>17503.2</v>
      </c>
      <c r="S1909" s="54"/>
      <c r="T1909" s="54"/>
      <c r="Z1909" s="1"/>
      <c r="AA1909" s="1"/>
      <c r="XFB1909"/>
      <c r="XFC1909"/>
    </row>
    <row r="1910" spans="2:27 16382:16383" ht="21" customHeight="1">
      <c r="B1910" s="1" t="s">
        <v>31</v>
      </c>
      <c r="C1910" s="1" t="s">
        <v>32</v>
      </c>
      <c r="D1910" s="1" t="s">
        <v>33</v>
      </c>
      <c r="E1910" s="1" t="s">
        <v>17</v>
      </c>
      <c r="F1910" s="1" t="s">
        <v>235</v>
      </c>
      <c r="G1910" s="9">
        <v>42160</v>
      </c>
      <c r="H1910" s="2" t="s">
        <v>241</v>
      </c>
      <c r="I1910" s="1">
        <v>2015</v>
      </c>
      <c r="J1910" s="1">
        <v>973940408</v>
      </c>
      <c r="K1910" s="1">
        <f>_xlfn.DAYS(clean_data[[#This Row],[Ship Date]],clean_data[[#This Row],[Order Date]])</f>
        <v>30</v>
      </c>
      <c r="L1910" s="9">
        <v>42190</v>
      </c>
      <c r="M1910" s="4">
        <v>9465</v>
      </c>
      <c r="N1910" s="13">
        <v>81.73</v>
      </c>
      <c r="O1910" s="13">
        <v>56.67</v>
      </c>
      <c r="P1910" s="13">
        <v>773574.45</v>
      </c>
      <c r="Q1910" s="13">
        <v>536381.55000000005</v>
      </c>
      <c r="R1910" s="13">
        <v>237192.9</v>
      </c>
      <c r="S1910" s="54"/>
      <c r="T1910" s="54"/>
      <c r="Z1910" s="1"/>
      <c r="AA1910" s="1"/>
      <c r="XFB1910"/>
      <c r="XFC1910"/>
    </row>
    <row r="1911" spans="2:27 16382:16383" ht="21" customHeight="1">
      <c r="B1911" s="10" t="s">
        <v>40</v>
      </c>
      <c r="C1911" s="10" t="s">
        <v>144</v>
      </c>
      <c r="D1911" s="10" t="s">
        <v>71</v>
      </c>
      <c r="E1911" s="10" t="s">
        <v>17</v>
      </c>
      <c r="F1911" s="10" t="s">
        <v>235</v>
      </c>
      <c r="G1911" s="11">
        <v>41509</v>
      </c>
      <c r="H1911" s="12" t="s">
        <v>238</v>
      </c>
      <c r="I1911" s="10">
        <v>2013</v>
      </c>
      <c r="J1911" s="10">
        <v>451712596</v>
      </c>
      <c r="K1911" s="10">
        <f>_xlfn.DAYS(clean_data[[#This Row],[Ship Date]],clean_data[[#This Row],[Order Date]])</f>
        <v>36</v>
      </c>
      <c r="L1911" s="11">
        <v>41545</v>
      </c>
      <c r="M1911" s="14">
        <v>650</v>
      </c>
      <c r="N1911" s="15">
        <v>154.06</v>
      </c>
      <c r="O1911" s="15">
        <v>90.93</v>
      </c>
      <c r="P1911" s="15">
        <v>100139</v>
      </c>
      <c r="Q1911" s="15">
        <v>59104.5</v>
      </c>
      <c r="R1911" s="15">
        <v>41034.5</v>
      </c>
      <c r="S1911" s="54"/>
      <c r="T1911" s="54"/>
      <c r="Z1911" s="1"/>
      <c r="AA1911" s="1"/>
      <c r="XFB1911"/>
      <c r="XFC1911"/>
    </row>
    <row r="1912" spans="2:27 16382:16383" ht="21" customHeight="1">
      <c r="B1912" s="1" t="s">
        <v>40</v>
      </c>
      <c r="C1912" s="1" t="s">
        <v>131</v>
      </c>
      <c r="D1912" s="1" t="s">
        <v>45</v>
      </c>
      <c r="E1912" s="1" t="s">
        <v>17</v>
      </c>
      <c r="F1912" s="1" t="s">
        <v>229</v>
      </c>
      <c r="G1912" s="9">
        <v>41221</v>
      </c>
      <c r="H1912" s="2" t="s">
        <v>234</v>
      </c>
      <c r="I1912" s="1">
        <v>2012</v>
      </c>
      <c r="J1912" s="1">
        <v>263867413</v>
      </c>
      <c r="K1912" s="1">
        <f>_xlfn.DAYS(clean_data[[#This Row],[Ship Date]],clean_data[[#This Row],[Order Date]])</f>
        <v>20</v>
      </c>
      <c r="L1912" s="9">
        <v>41241</v>
      </c>
      <c r="M1912" s="4">
        <v>3086</v>
      </c>
      <c r="N1912" s="13">
        <v>437.2</v>
      </c>
      <c r="O1912" s="13">
        <v>263.33</v>
      </c>
      <c r="P1912" s="13">
        <v>1349199.2</v>
      </c>
      <c r="Q1912" s="13">
        <v>812636.38</v>
      </c>
      <c r="R1912" s="13">
        <v>536562.81999999995</v>
      </c>
      <c r="S1912" s="54"/>
      <c r="T1912" s="54"/>
      <c r="Z1912" s="1"/>
      <c r="AA1912" s="1"/>
      <c r="XFB1912"/>
      <c r="XFC1912"/>
    </row>
    <row r="1913" spans="2:27 16382:16383" ht="21" customHeight="1">
      <c r="B1913" s="10" t="s">
        <v>14</v>
      </c>
      <c r="C1913" s="10" t="s">
        <v>211</v>
      </c>
      <c r="D1913" s="10" t="s">
        <v>25</v>
      </c>
      <c r="E1913" s="10" t="s">
        <v>17</v>
      </c>
      <c r="F1913" s="10" t="s">
        <v>227</v>
      </c>
      <c r="G1913" s="11">
        <v>42308</v>
      </c>
      <c r="H1913" s="12" t="s">
        <v>237</v>
      </c>
      <c r="I1913" s="10">
        <v>2015</v>
      </c>
      <c r="J1913" s="10">
        <v>772953689</v>
      </c>
      <c r="K1913" s="10">
        <f>_xlfn.DAYS(clean_data[[#This Row],[Ship Date]],clean_data[[#This Row],[Order Date]])</f>
        <v>49</v>
      </c>
      <c r="L1913" s="11">
        <v>42357</v>
      </c>
      <c r="M1913" s="14">
        <v>3028</v>
      </c>
      <c r="N1913" s="15">
        <v>47.45</v>
      </c>
      <c r="O1913" s="15">
        <v>31.79</v>
      </c>
      <c r="P1913" s="15">
        <v>143678.6</v>
      </c>
      <c r="Q1913" s="15">
        <v>96260.12</v>
      </c>
      <c r="R1913" s="15">
        <v>47418.48</v>
      </c>
      <c r="S1913" s="54"/>
      <c r="T1913" s="54"/>
      <c r="Z1913" s="1"/>
      <c r="AA1913" s="1"/>
      <c r="XFB1913"/>
      <c r="XFC1913"/>
    </row>
    <row r="1914" spans="2:27 16382:16383" ht="21" customHeight="1">
      <c r="B1914" s="1" t="s">
        <v>26</v>
      </c>
      <c r="C1914" s="1" t="s">
        <v>121</v>
      </c>
      <c r="D1914" s="1" t="s">
        <v>20</v>
      </c>
      <c r="E1914" s="1" t="s">
        <v>21</v>
      </c>
      <c r="F1914" s="1" t="s">
        <v>227</v>
      </c>
      <c r="G1914" s="9">
        <v>40639</v>
      </c>
      <c r="H1914" s="2" t="s">
        <v>239</v>
      </c>
      <c r="I1914" s="1">
        <v>2011</v>
      </c>
      <c r="J1914" s="1">
        <v>161832749</v>
      </c>
      <c r="K1914" s="1">
        <f>_xlfn.DAYS(clean_data[[#This Row],[Ship Date]],clean_data[[#This Row],[Order Date]])</f>
        <v>49</v>
      </c>
      <c r="L1914" s="9">
        <v>40688</v>
      </c>
      <c r="M1914" s="4">
        <v>8762</v>
      </c>
      <c r="N1914" s="13">
        <v>152.58000000000001</v>
      </c>
      <c r="O1914" s="13">
        <v>97.44</v>
      </c>
      <c r="P1914" s="13">
        <v>1336905.96</v>
      </c>
      <c r="Q1914" s="13">
        <v>853769.28</v>
      </c>
      <c r="R1914" s="13">
        <v>483136.68</v>
      </c>
      <c r="S1914" s="54"/>
      <c r="T1914" s="54"/>
      <c r="Z1914" s="1"/>
      <c r="AA1914" s="1"/>
      <c r="XFB1914"/>
      <c r="XFC1914"/>
    </row>
    <row r="1915" spans="2:27 16382:16383" ht="21" customHeight="1">
      <c r="B1915" s="10" t="s">
        <v>26</v>
      </c>
      <c r="C1915" s="10" t="s">
        <v>194</v>
      </c>
      <c r="D1915" s="10" t="s">
        <v>50</v>
      </c>
      <c r="E1915" s="10" t="s">
        <v>17</v>
      </c>
      <c r="F1915" s="10" t="s">
        <v>232</v>
      </c>
      <c r="G1915" s="11">
        <v>42151</v>
      </c>
      <c r="H1915" s="12" t="s">
        <v>233</v>
      </c>
      <c r="I1915" s="10">
        <v>2015</v>
      </c>
      <c r="J1915" s="10">
        <v>283678424</v>
      </c>
      <c r="K1915" s="10">
        <f>_xlfn.DAYS(clean_data[[#This Row],[Ship Date]],clean_data[[#This Row],[Order Date]])</f>
        <v>37</v>
      </c>
      <c r="L1915" s="11">
        <v>42188</v>
      </c>
      <c r="M1915" s="14">
        <v>5604</v>
      </c>
      <c r="N1915" s="15">
        <v>421.89</v>
      </c>
      <c r="O1915" s="15">
        <v>364.69</v>
      </c>
      <c r="P1915" s="15">
        <v>2364271.56</v>
      </c>
      <c r="Q1915" s="15">
        <v>2043722.76</v>
      </c>
      <c r="R1915" s="15">
        <v>320548.8</v>
      </c>
      <c r="S1915" s="54"/>
      <c r="T1915" s="54"/>
      <c r="Z1915" s="1"/>
      <c r="AA1915" s="1"/>
      <c r="XFB1915"/>
      <c r="XFC1915"/>
    </row>
    <row r="1916" spans="2:27 16382:16383" ht="21" customHeight="1">
      <c r="B1916" s="1" t="s">
        <v>23</v>
      </c>
      <c r="C1916" s="1" t="s">
        <v>74</v>
      </c>
      <c r="D1916" s="1" t="s">
        <v>45</v>
      </c>
      <c r="E1916" s="1" t="s">
        <v>17</v>
      </c>
      <c r="F1916" s="1" t="s">
        <v>227</v>
      </c>
      <c r="G1916" s="9">
        <v>42109</v>
      </c>
      <c r="H1916" s="2" t="s">
        <v>239</v>
      </c>
      <c r="I1916" s="1">
        <v>2015</v>
      </c>
      <c r="J1916" s="1">
        <v>811977040</v>
      </c>
      <c r="K1916" s="1">
        <f>_xlfn.DAYS(clean_data[[#This Row],[Ship Date]],clean_data[[#This Row],[Order Date]])</f>
        <v>43</v>
      </c>
      <c r="L1916" s="9">
        <v>42152</v>
      </c>
      <c r="M1916" s="4">
        <v>905</v>
      </c>
      <c r="N1916" s="13">
        <v>437.2</v>
      </c>
      <c r="O1916" s="13">
        <v>263.33</v>
      </c>
      <c r="P1916" s="13">
        <v>395666</v>
      </c>
      <c r="Q1916" s="13">
        <v>238313.65</v>
      </c>
      <c r="R1916" s="13">
        <v>157352.35</v>
      </c>
      <c r="S1916" s="54"/>
      <c r="T1916" s="54"/>
      <c r="Z1916" s="1"/>
      <c r="AA1916" s="1"/>
      <c r="XFB1916"/>
      <c r="XFC1916"/>
    </row>
    <row r="1917" spans="2:27 16382:16383" ht="21" customHeight="1">
      <c r="B1917" s="10" t="s">
        <v>40</v>
      </c>
      <c r="C1917" s="10" t="s">
        <v>69</v>
      </c>
      <c r="D1917" s="10" t="s">
        <v>45</v>
      </c>
      <c r="E1917" s="10" t="s">
        <v>21</v>
      </c>
      <c r="F1917" s="10" t="s">
        <v>227</v>
      </c>
      <c r="G1917" s="11">
        <v>40314</v>
      </c>
      <c r="H1917" s="12" t="s">
        <v>233</v>
      </c>
      <c r="I1917" s="10">
        <v>2010</v>
      </c>
      <c r="J1917" s="10">
        <v>590527427</v>
      </c>
      <c r="K1917" s="10">
        <f>_xlfn.DAYS(clean_data[[#This Row],[Ship Date]],clean_data[[#This Row],[Order Date]])</f>
        <v>34</v>
      </c>
      <c r="L1917" s="11">
        <v>40348</v>
      </c>
      <c r="M1917" s="14">
        <v>9043</v>
      </c>
      <c r="N1917" s="15">
        <v>437.2</v>
      </c>
      <c r="O1917" s="15">
        <v>263.33</v>
      </c>
      <c r="P1917" s="15">
        <v>3953599.6</v>
      </c>
      <c r="Q1917" s="15">
        <v>2381293.19</v>
      </c>
      <c r="R1917" s="15">
        <v>1572306.41</v>
      </c>
      <c r="S1917" s="54"/>
      <c r="T1917" s="54"/>
      <c r="Z1917" s="1"/>
      <c r="AA1917" s="1"/>
      <c r="XFB1917"/>
      <c r="XFC1917"/>
    </row>
    <row r="1918" spans="2:27 16382:16383" ht="21" customHeight="1">
      <c r="B1918" s="1" t="s">
        <v>26</v>
      </c>
      <c r="C1918" s="1" t="s">
        <v>75</v>
      </c>
      <c r="D1918" s="1" t="s">
        <v>33</v>
      </c>
      <c r="E1918" s="1" t="s">
        <v>21</v>
      </c>
      <c r="F1918" s="1" t="s">
        <v>229</v>
      </c>
      <c r="G1918" s="9">
        <v>42489</v>
      </c>
      <c r="H1918" s="2" t="s">
        <v>239</v>
      </c>
      <c r="I1918" s="1">
        <v>2016</v>
      </c>
      <c r="J1918" s="1">
        <v>783440911</v>
      </c>
      <c r="K1918" s="1">
        <f>_xlfn.DAYS(clean_data[[#This Row],[Ship Date]],clean_data[[#This Row],[Order Date]])</f>
        <v>41</v>
      </c>
      <c r="L1918" s="9">
        <v>42530</v>
      </c>
      <c r="M1918" s="4">
        <v>6430</v>
      </c>
      <c r="N1918" s="13">
        <v>81.73</v>
      </c>
      <c r="O1918" s="13">
        <v>56.67</v>
      </c>
      <c r="P1918" s="13">
        <v>525523.9</v>
      </c>
      <c r="Q1918" s="13">
        <v>364388.1</v>
      </c>
      <c r="R1918" s="13">
        <v>161135.79999999999</v>
      </c>
      <c r="S1918" s="54"/>
      <c r="T1918" s="54"/>
      <c r="Z1918" s="1"/>
      <c r="AA1918" s="1"/>
      <c r="XFB1918"/>
      <c r="XFC1918"/>
    </row>
    <row r="1919" spans="2:27 16382:16383" ht="21" customHeight="1">
      <c r="B1919" s="10" t="s">
        <v>40</v>
      </c>
      <c r="C1919" s="10" t="s">
        <v>137</v>
      </c>
      <c r="D1919" s="10" t="s">
        <v>33</v>
      </c>
      <c r="E1919" s="10" t="s">
        <v>17</v>
      </c>
      <c r="F1919" s="10" t="s">
        <v>229</v>
      </c>
      <c r="G1919" s="11">
        <v>42297</v>
      </c>
      <c r="H1919" s="12" t="s">
        <v>237</v>
      </c>
      <c r="I1919" s="10">
        <v>2015</v>
      </c>
      <c r="J1919" s="10">
        <v>825141322</v>
      </c>
      <c r="K1919" s="10">
        <f>_xlfn.DAYS(clean_data[[#This Row],[Ship Date]],clean_data[[#This Row],[Order Date]])</f>
        <v>33</v>
      </c>
      <c r="L1919" s="11">
        <v>42330</v>
      </c>
      <c r="M1919" s="14">
        <v>6509</v>
      </c>
      <c r="N1919" s="15">
        <v>81.73</v>
      </c>
      <c r="O1919" s="15">
        <v>56.67</v>
      </c>
      <c r="P1919" s="15">
        <v>531980.56999999995</v>
      </c>
      <c r="Q1919" s="15">
        <v>368865.03</v>
      </c>
      <c r="R1919" s="15">
        <v>163115.54</v>
      </c>
      <c r="S1919" s="54"/>
      <c r="T1919" s="54"/>
      <c r="Z1919" s="1"/>
      <c r="AA1919" s="1"/>
      <c r="XFB1919"/>
      <c r="XFC1919"/>
    </row>
    <row r="1920" spans="2:27 16382:16383" ht="21" customHeight="1">
      <c r="B1920" s="1" t="s">
        <v>40</v>
      </c>
      <c r="C1920" s="1" t="s">
        <v>170</v>
      </c>
      <c r="D1920" s="1" t="s">
        <v>59</v>
      </c>
      <c r="E1920" s="1" t="s">
        <v>21</v>
      </c>
      <c r="F1920" s="1" t="s">
        <v>227</v>
      </c>
      <c r="G1920" s="9">
        <v>42090</v>
      </c>
      <c r="H1920" s="2" t="s">
        <v>236</v>
      </c>
      <c r="I1920" s="1">
        <v>2015</v>
      </c>
      <c r="J1920" s="1">
        <v>670364987</v>
      </c>
      <c r="K1920" s="1">
        <f>_xlfn.DAYS(clean_data[[#This Row],[Ship Date]],clean_data[[#This Row],[Order Date]])</f>
        <v>43</v>
      </c>
      <c r="L1920" s="9">
        <v>42133</v>
      </c>
      <c r="M1920" s="4">
        <v>4752</v>
      </c>
      <c r="N1920" s="13">
        <v>9.33</v>
      </c>
      <c r="O1920" s="13">
        <v>6.92</v>
      </c>
      <c r="P1920" s="13">
        <v>44336.160000000003</v>
      </c>
      <c r="Q1920" s="13">
        <v>32883.839999999997</v>
      </c>
      <c r="R1920" s="13">
        <v>11452.32</v>
      </c>
      <c r="S1920" s="54"/>
      <c r="T1920" s="54"/>
      <c r="Z1920" s="1"/>
      <c r="AA1920" s="1"/>
      <c r="XFB1920"/>
      <c r="XFC1920"/>
    </row>
    <row r="1921" spans="2:27 16382:16383" ht="21" customHeight="1">
      <c r="B1921" s="10" t="s">
        <v>23</v>
      </c>
      <c r="C1921" s="10" t="s">
        <v>94</v>
      </c>
      <c r="D1921" s="10" t="s">
        <v>50</v>
      </c>
      <c r="E1921" s="10" t="s">
        <v>17</v>
      </c>
      <c r="F1921" s="10" t="s">
        <v>227</v>
      </c>
      <c r="G1921" s="11">
        <v>40460</v>
      </c>
      <c r="H1921" s="12" t="s">
        <v>237</v>
      </c>
      <c r="I1921" s="10">
        <v>2010</v>
      </c>
      <c r="J1921" s="10">
        <v>344160735</v>
      </c>
      <c r="K1921" s="10">
        <f>_xlfn.DAYS(clean_data[[#This Row],[Ship Date]],clean_data[[#This Row],[Order Date]])</f>
        <v>42</v>
      </c>
      <c r="L1921" s="11">
        <v>40502</v>
      </c>
      <c r="M1921" s="14">
        <v>3664</v>
      </c>
      <c r="N1921" s="15">
        <v>421.89</v>
      </c>
      <c r="O1921" s="15">
        <v>364.69</v>
      </c>
      <c r="P1921" s="15">
        <v>1545804.96</v>
      </c>
      <c r="Q1921" s="15">
        <v>1336224.1599999999</v>
      </c>
      <c r="R1921" s="15">
        <v>209580.79999999999</v>
      </c>
      <c r="S1921" s="54"/>
      <c r="T1921" s="54"/>
      <c r="Z1921" s="1"/>
      <c r="AA1921" s="1"/>
      <c r="XFB1921"/>
      <c r="XFC1921"/>
    </row>
    <row r="1922" spans="2:27 16382:16383" ht="21" customHeight="1">
      <c r="B1922" s="1" t="s">
        <v>40</v>
      </c>
      <c r="C1922" s="1" t="s">
        <v>156</v>
      </c>
      <c r="D1922" s="1" t="s">
        <v>28</v>
      </c>
      <c r="E1922" s="1" t="s">
        <v>17</v>
      </c>
      <c r="F1922" s="1" t="s">
        <v>227</v>
      </c>
      <c r="G1922" s="9">
        <v>41919</v>
      </c>
      <c r="H1922" s="2" t="s">
        <v>237</v>
      </c>
      <c r="I1922" s="1">
        <v>2014</v>
      </c>
      <c r="J1922" s="1">
        <v>391889894</v>
      </c>
      <c r="K1922" s="1">
        <f>_xlfn.DAYS(clean_data[[#This Row],[Ship Date]],clean_data[[#This Row],[Order Date]])</f>
        <v>13</v>
      </c>
      <c r="L1922" s="9">
        <v>41932</v>
      </c>
      <c r="M1922" s="4">
        <v>7783</v>
      </c>
      <c r="N1922" s="13">
        <v>205.7</v>
      </c>
      <c r="O1922" s="13">
        <v>117.11</v>
      </c>
      <c r="P1922" s="13">
        <v>1600963.1</v>
      </c>
      <c r="Q1922" s="13">
        <v>911467.13</v>
      </c>
      <c r="R1922" s="13">
        <v>689495.97</v>
      </c>
      <c r="S1922" s="54"/>
      <c r="T1922" s="54"/>
      <c r="Z1922" s="1"/>
      <c r="AA1922" s="1"/>
      <c r="XFB1922"/>
      <c r="XFC1922"/>
    </row>
    <row r="1923" spans="2:27 16382:16383" ht="21" customHeight="1">
      <c r="B1923" s="10" t="s">
        <v>40</v>
      </c>
      <c r="C1923" s="10" t="s">
        <v>130</v>
      </c>
      <c r="D1923" s="10" t="s">
        <v>25</v>
      </c>
      <c r="E1923" s="10" t="s">
        <v>21</v>
      </c>
      <c r="F1923" s="10" t="s">
        <v>235</v>
      </c>
      <c r="G1923" s="11">
        <v>41687</v>
      </c>
      <c r="H1923" s="12" t="s">
        <v>242</v>
      </c>
      <c r="I1923" s="10">
        <v>2014</v>
      </c>
      <c r="J1923" s="10">
        <v>529226291</v>
      </c>
      <c r="K1923" s="10">
        <f>_xlfn.DAYS(clean_data[[#This Row],[Ship Date]],clean_data[[#This Row],[Order Date]])</f>
        <v>31</v>
      </c>
      <c r="L1923" s="11">
        <v>41718</v>
      </c>
      <c r="M1923" s="14">
        <v>8675</v>
      </c>
      <c r="N1923" s="15">
        <v>47.45</v>
      </c>
      <c r="O1923" s="15">
        <v>31.79</v>
      </c>
      <c r="P1923" s="15">
        <v>411628.75</v>
      </c>
      <c r="Q1923" s="15">
        <v>275778.25</v>
      </c>
      <c r="R1923" s="15">
        <v>135850.5</v>
      </c>
      <c r="S1923" s="54"/>
      <c r="T1923" s="54"/>
      <c r="Z1923" s="1"/>
      <c r="AA1923" s="1"/>
      <c r="XFB1923"/>
      <c r="XFC1923"/>
    </row>
    <row r="1924" spans="2:27 16382:16383" ht="21" customHeight="1">
      <c r="B1924" s="1" t="s">
        <v>40</v>
      </c>
      <c r="C1924" s="1" t="s">
        <v>78</v>
      </c>
      <c r="D1924" s="1" t="s">
        <v>79</v>
      </c>
      <c r="E1924" s="1" t="s">
        <v>21</v>
      </c>
      <c r="F1924" s="1" t="s">
        <v>227</v>
      </c>
      <c r="G1924" s="9">
        <v>40905</v>
      </c>
      <c r="H1924" s="2" t="s">
        <v>228</v>
      </c>
      <c r="I1924" s="1">
        <v>2011</v>
      </c>
      <c r="J1924" s="1">
        <v>992156255</v>
      </c>
      <c r="K1924" s="1">
        <f>_xlfn.DAYS(clean_data[[#This Row],[Ship Date]],clean_data[[#This Row],[Order Date]])</f>
        <v>28</v>
      </c>
      <c r="L1924" s="9">
        <v>40933</v>
      </c>
      <c r="M1924" s="4">
        <v>9939</v>
      </c>
      <c r="N1924" s="13">
        <v>668.27</v>
      </c>
      <c r="O1924" s="13">
        <v>502.54</v>
      </c>
      <c r="P1924" s="13">
        <v>6641935.5300000003</v>
      </c>
      <c r="Q1924" s="13">
        <v>4994745.0599999996</v>
      </c>
      <c r="R1924" s="13">
        <v>1647190.47</v>
      </c>
      <c r="S1924" s="54"/>
      <c r="T1924" s="54"/>
      <c r="Z1924" s="1"/>
      <c r="AA1924" s="1"/>
      <c r="XFB1924"/>
      <c r="XFC1924"/>
    </row>
    <row r="1925" spans="2:27 16382:16383" ht="21" customHeight="1">
      <c r="B1925" s="10" t="s">
        <v>34</v>
      </c>
      <c r="C1925" s="10" t="s">
        <v>84</v>
      </c>
      <c r="D1925" s="10" t="s">
        <v>28</v>
      </c>
      <c r="E1925" s="10" t="s">
        <v>17</v>
      </c>
      <c r="F1925" s="10" t="s">
        <v>235</v>
      </c>
      <c r="G1925" s="11">
        <v>42487</v>
      </c>
      <c r="H1925" s="12" t="s">
        <v>239</v>
      </c>
      <c r="I1925" s="10">
        <v>2016</v>
      </c>
      <c r="J1925" s="10">
        <v>286978614</v>
      </c>
      <c r="K1925" s="10">
        <f>_xlfn.DAYS(clean_data[[#This Row],[Ship Date]],clean_data[[#This Row],[Order Date]])</f>
        <v>31</v>
      </c>
      <c r="L1925" s="11">
        <v>42518</v>
      </c>
      <c r="M1925" s="14">
        <v>2204</v>
      </c>
      <c r="N1925" s="15">
        <v>205.7</v>
      </c>
      <c r="O1925" s="15">
        <v>117.11</v>
      </c>
      <c r="P1925" s="15">
        <v>453362.8</v>
      </c>
      <c r="Q1925" s="15">
        <v>258110.44</v>
      </c>
      <c r="R1925" s="15">
        <v>195252.36</v>
      </c>
      <c r="S1925" s="54"/>
      <c r="T1925" s="54"/>
      <c r="Z1925" s="1"/>
      <c r="AA1925" s="1"/>
      <c r="XFB1925"/>
      <c r="XFC1925"/>
    </row>
    <row r="1926" spans="2:27 16382:16383" ht="21" customHeight="1">
      <c r="B1926" s="1" t="s">
        <v>14</v>
      </c>
      <c r="C1926" s="1" t="s">
        <v>185</v>
      </c>
      <c r="D1926" s="1" t="s">
        <v>33</v>
      </c>
      <c r="E1926" s="1" t="s">
        <v>21</v>
      </c>
      <c r="F1926" s="1" t="s">
        <v>232</v>
      </c>
      <c r="G1926" s="9">
        <v>41437</v>
      </c>
      <c r="H1926" s="2" t="s">
        <v>241</v>
      </c>
      <c r="I1926" s="1">
        <v>2013</v>
      </c>
      <c r="J1926" s="1">
        <v>140304696</v>
      </c>
      <c r="K1926" s="1">
        <f>_xlfn.DAYS(clean_data[[#This Row],[Ship Date]],clean_data[[#This Row],[Order Date]])</f>
        <v>26</v>
      </c>
      <c r="L1926" s="9">
        <v>41463</v>
      </c>
      <c r="M1926" s="4">
        <v>8132</v>
      </c>
      <c r="N1926" s="13">
        <v>81.73</v>
      </c>
      <c r="O1926" s="13">
        <v>56.67</v>
      </c>
      <c r="P1926" s="13">
        <v>664628.36</v>
      </c>
      <c r="Q1926" s="13">
        <v>460840.44</v>
      </c>
      <c r="R1926" s="13">
        <v>203787.92</v>
      </c>
      <c r="S1926" s="54"/>
      <c r="T1926" s="54"/>
      <c r="Z1926" s="1"/>
      <c r="AA1926" s="1"/>
      <c r="XFB1926"/>
      <c r="XFC1926"/>
    </row>
    <row r="1927" spans="2:27 16382:16383" ht="21" customHeight="1">
      <c r="B1927" s="10" t="s">
        <v>23</v>
      </c>
      <c r="C1927" s="10" t="s">
        <v>98</v>
      </c>
      <c r="D1927" s="10" t="s">
        <v>79</v>
      </c>
      <c r="E1927" s="10" t="s">
        <v>17</v>
      </c>
      <c r="F1927" s="10" t="s">
        <v>235</v>
      </c>
      <c r="G1927" s="11">
        <v>42828</v>
      </c>
      <c r="H1927" s="12" t="s">
        <v>239</v>
      </c>
      <c r="I1927" s="10">
        <v>2017</v>
      </c>
      <c r="J1927" s="10">
        <v>549058330</v>
      </c>
      <c r="K1927" s="10">
        <f>_xlfn.DAYS(clean_data[[#This Row],[Ship Date]],clean_data[[#This Row],[Order Date]])</f>
        <v>38</v>
      </c>
      <c r="L1927" s="11">
        <v>42866</v>
      </c>
      <c r="M1927" s="14">
        <v>7416</v>
      </c>
      <c r="N1927" s="15">
        <v>668.27</v>
      </c>
      <c r="O1927" s="15">
        <v>502.54</v>
      </c>
      <c r="P1927" s="15">
        <v>4955890.32</v>
      </c>
      <c r="Q1927" s="15">
        <v>3726836.64</v>
      </c>
      <c r="R1927" s="15">
        <v>1229053.68</v>
      </c>
      <c r="S1927" s="54"/>
      <c r="T1927" s="54"/>
      <c r="Z1927" s="1"/>
      <c r="AA1927" s="1"/>
      <c r="XFB1927"/>
      <c r="XFC1927"/>
    </row>
    <row r="1928" spans="2:27 16382:16383" ht="21" customHeight="1">
      <c r="B1928" s="1" t="s">
        <v>31</v>
      </c>
      <c r="C1928" s="1" t="s">
        <v>96</v>
      </c>
      <c r="D1928" s="1" t="s">
        <v>36</v>
      </c>
      <c r="E1928" s="1" t="s">
        <v>21</v>
      </c>
      <c r="F1928" s="1" t="s">
        <v>232</v>
      </c>
      <c r="G1928" s="9">
        <v>41061</v>
      </c>
      <c r="H1928" s="2" t="s">
        <v>241</v>
      </c>
      <c r="I1928" s="1">
        <v>2012</v>
      </c>
      <c r="J1928" s="1">
        <v>230475842</v>
      </c>
      <c r="K1928" s="1">
        <f>_xlfn.DAYS(clean_data[[#This Row],[Ship Date]],clean_data[[#This Row],[Order Date]])</f>
        <v>7</v>
      </c>
      <c r="L1928" s="9">
        <v>41068</v>
      </c>
      <c r="M1928" s="4">
        <v>1778</v>
      </c>
      <c r="N1928" s="13">
        <v>109.28</v>
      </c>
      <c r="O1928" s="13">
        <v>35.840000000000003</v>
      </c>
      <c r="P1928" s="13">
        <v>194299.84</v>
      </c>
      <c r="Q1928" s="13">
        <v>63723.519999999997</v>
      </c>
      <c r="R1928" s="13">
        <v>130576.32000000001</v>
      </c>
      <c r="S1928" s="54"/>
      <c r="T1928" s="54"/>
      <c r="Z1928" s="1"/>
      <c r="AA1928" s="1"/>
      <c r="XFB1928"/>
      <c r="XFC1928"/>
    </row>
    <row r="1929" spans="2:27 16382:16383" ht="21" customHeight="1">
      <c r="B1929" s="10" t="s">
        <v>40</v>
      </c>
      <c r="C1929" s="10" t="s">
        <v>114</v>
      </c>
      <c r="D1929" s="10" t="s">
        <v>59</v>
      </c>
      <c r="E1929" s="10" t="s">
        <v>21</v>
      </c>
      <c r="F1929" s="10" t="s">
        <v>232</v>
      </c>
      <c r="G1929" s="11">
        <v>40603</v>
      </c>
      <c r="H1929" s="12" t="s">
        <v>236</v>
      </c>
      <c r="I1929" s="10">
        <v>2011</v>
      </c>
      <c r="J1929" s="10">
        <v>672106063</v>
      </c>
      <c r="K1929" s="10">
        <f>_xlfn.DAYS(clean_data[[#This Row],[Ship Date]],clean_data[[#This Row],[Order Date]])</f>
        <v>9</v>
      </c>
      <c r="L1929" s="11">
        <v>40612</v>
      </c>
      <c r="M1929" s="14">
        <v>9975</v>
      </c>
      <c r="N1929" s="15">
        <v>9.33</v>
      </c>
      <c r="O1929" s="15">
        <v>6.92</v>
      </c>
      <c r="P1929" s="15">
        <v>93066.75</v>
      </c>
      <c r="Q1929" s="15">
        <v>69027</v>
      </c>
      <c r="R1929" s="15">
        <v>24039.75</v>
      </c>
      <c r="S1929" s="54"/>
      <c r="T1929" s="54"/>
      <c r="Z1929" s="1"/>
      <c r="AA1929" s="1"/>
      <c r="XFB1929"/>
      <c r="XFC1929"/>
    </row>
    <row r="1930" spans="2:27 16382:16383" ht="21" customHeight="1">
      <c r="B1930" s="1" t="s">
        <v>40</v>
      </c>
      <c r="C1930" s="1" t="s">
        <v>92</v>
      </c>
      <c r="D1930" s="1" t="s">
        <v>59</v>
      </c>
      <c r="E1930" s="1" t="s">
        <v>17</v>
      </c>
      <c r="F1930" s="1" t="s">
        <v>227</v>
      </c>
      <c r="G1930" s="9">
        <v>40782</v>
      </c>
      <c r="H1930" s="2" t="s">
        <v>238</v>
      </c>
      <c r="I1930" s="1">
        <v>2011</v>
      </c>
      <c r="J1930" s="1">
        <v>281810319</v>
      </c>
      <c r="K1930" s="1">
        <f>_xlfn.DAYS(clean_data[[#This Row],[Ship Date]],clean_data[[#This Row],[Order Date]])</f>
        <v>35</v>
      </c>
      <c r="L1930" s="9">
        <v>40817</v>
      </c>
      <c r="M1930" s="4">
        <v>2791</v>
      </c>
      <c r="N1930" s="13">
        <v>9.33</v>
      </c>
      <c r="O1930" s="13">
        <v>6.92</v>
      </c>
      <c r="P1930" s="13">
        <v>26040.03</v>
      </c>
      <c r="Q1930" s="13">
        <v>19313.72</v>
      </c>
      <c r="R1930" s="13">
        <v>6726.31</v>
      </c>
      <c r="S1930" s="54"/>
      <c r="T1930" s="54"/>
      <c r="Z1930" s="1"/>
      <c r="AA1930" s="1"/>
      <c r="XFB1930"/>
      <c r="XFC1930"/>
    </row>
    <row r="1931" spans="2:27 16382:16383" ht="21" customHeight="1">
      <c r="B1931" s="10" t="s">
        <v>26</v>
      </c>
      <c r="C1931" s="10" t="s">
        <v>209</v>
      </c>
      <c r="D1931" s="10" t="s">
        <v>16</v>
      </c>
      <c r="E1931" s="10" t="s">
        <v>21</v>
      </c>
      <c r="F1931" s="10" t="s">
        <v>235</v>
      </c>
      <c r="G1931" s="11">
        <v>42695</v>
      </c>
      <c r="H1931" s="12" t="s">
        <v>234</v>
      </c>
      <c r="I1931" s="10">
        <v>2016</v>
      </c>
      <c r="J1931" s="10">
        <v>237762439</v>
      </c>
      <c r="K1931" s="10">
        <f>_xlfn.DAYS(clean_data[[#This Row],[Ship Date]],clean_data[[#This Row],[Order Date]])</f>
        <v>13</v>
      </c>
      <c r="L1931" s="11">
        <v>42708</v>
      </c>
      <c r="M1931" s="14">
        <v>8044</v>
      </c>
      <c r="N1931" s="15">
        <v>255.28</v>
      </c>
      <c r="O1931" s="15">
        <v>159.41999999999999</v>
      </c>
      <c r="P1931" s="15">
        <v>2053472.32</v>
      </c>
      <c r="Q1931" s="15">
        <v>1282374.48</v>
      </c>
      <c r="R1931" s="15">
        <v>771097.84</v>
      </c>
      <c r="S1931" s="54"/>
      <c r="T1931" s="54"/>
      <c r="Z1931" s="1"/>
      <c r="AA1931" s="1"/>
      <c r="XFB1931"/>
      <c r="XFC1931"/>
    </row>
    <row r="1932" spans="2:27 16382:16383" ht="21" customHeight="1">
      <c r="B1932" s="1" t="s">
        <v>31</v>
      </c>
      <c r="C1932" s="1" t="s">
        <v>149</v>
      </c>
      <c r="D1932" s="1" t="s">
        <v>33</v>
      </c>
      <c r="E1932" s="1" t="s">
        <v>21</v>
      </c>
      <c r="F1932" s="1" t="s">
        <v>235</v>
      </c>
      <c r="G1932" s="9">
        <v>42297</v>
      </c>
      <c r="H1932" s="2" t="s">
        <v>237</v>
      </c>
      <c r="I1932" s="1">
        <v>2015</v>
      </c>
      <c r="J1932" s="1">
        <v>438448750</v>
      </c>
      <c r="K1932" s="1">
        <f>_xlfn.DAYS(clean_data[[#This Row],[Ship Date]],clean_data[[#This Row],[Order Date]])</f>
        <v>37</v>
      </c>
      <c r="L1932" s="9">
        <v>42334</v>
      </c>
      <c r="M1932" s="4">
        <v>5583</v>
      </c>
      <c r="N1932" s="13">
        <v>81.73</v>
      </c>
      <c r="O1932" s="13">
        <v>56.67</v>
      </c>
      <c r="P1932" s="13">
        <v>456298.59</v>
      </c>
      <c r="Q1932" s="13">
        <v>316388.61</v>
      </c>
      <c r="R1932" s="13">
        <v>139909.98000000001</v>
      </c>
      <c r="S1932" s="54"/>
      <c r="T1932" s="54"/>
      <c r="Z1932" s="1"/>
      <c r="AA1932" s="1"/>
      <c r="XFB1932"/>
      <c r="XFC1932"/>
    </row>
    <row r="1933" spans="2:27 16382:16383" ht="21" customHeight="1">
      <c r="B1933" s="10" t="s">
        <v>26</v>
      </c>
      <c r="C1933" s="10" t="s">
        <v>203</v>
      </c>
      <c r="D1933" s="10" t="s">
        <v>28</v>
      </c>
      <c r="E1933" s="10" t="s">
        <v>17</v>
      </c>
      <c r="F1933" s="10" t="s">
        <v>227</v>
      </c>
      <c r="G1933" s="11">
        <v>42848</v>
      </c>
      <c r="H1933" s="12" t="s">
        <v>239</v>
      </c>
      <c r="I1933" s="10">
        <v>2017</v>
      </c>
      <c r="J1933" s="10">
        <v>852668082</v>
      </c>
      <c r="K1933" s="10">
        <f>_xlfn.DAYS(clean_data[[#This Row],[Ship Date]],clean_data[[#This Row],[Order Date]])</f>
        <v>34</v>
      </c>
      <c r="L1933" s="11">
        <v>42882</v>
      </c>
      <c r="M1933" s="14">
        <v>2289</v>
      </c>
      <c r="N1933" s="15">
        <v>205.7</v>
      </c>
      <c r="O1933" s="15">
        <v>117.11</v>
      </c>
      <c r="P1933" s="15">
        <v>470847.3</v>
      </c>
      <c r="Q1933" s="15">
        <v>268064.78999999998</v>
      </c>
      <c r="R1933" s="15">
        <v>202782.51</v>
      </c>
      <c r="S1933" s="54"/>
      <c r="T1933" s="54"/>
      <c r="Z1933" s="1"/>
      <c r="AA1933" s="1"/>
      <c r="XFB1933"/>
      <c r="XFC1933"/>
    </row>
    <row r="1934" spans="2:27 16382:16383" ht="21" customHeight="1">
      <c r="B1934" s="1" t="s">
        <v>26</v>
      </c>
      <c r="C1934" s="1" t="s">
        <v>160</v>
      </c>
      <c r="D1934" s="1" t="s">
        <v>71</v>
      </c>
      <c r="E1934" s="1" t="s">
        <v>17</v>
      </c>
      <c r="F1934" s="1" t="s">
        <v>235</v>
      </c>
      <c r="G1934" s="9">
        <v>42462</v>
      </c>
      <c r="H1934" s="2" t="s">
        <v>239</v>
      </c>
      <c r="I1934" s="1">
        <v>2016</v>
      </c>
      <c r="J1934" s="1">
        <v>169531762</v>
      </c>
      <c r="K1934" s="1">
        <f>_xlfn.DAYS(clean_data[[#This Row],[Ship Date]],clean_data[[#This Row],[Order Date]])</f>
        <v>50</v>
      </c>
      <c r="L1934" s="9">
        <v>42512</v>
      </c>
      <c r="M1934" s="4">
        <v>7071</v>
      </c>
      <c r="N1934" s="13">
        <v>154.06</v>
      </c>
      <c r="O1934" s="13">
        <v>90.93</v>
      </c>
      <c r="P1934" s="13">
        <v>1089358.26</v>
      </c>
      <c r="Q1934" s="13">
        <v>642966.03</v>
      </c>
      <c r="R1934" s="13">
        <v>446392.23</v>
      </c>
      <c r="S1934" s="54"/>
      <c r="T1934" s="54"/>
      <c r="Z1934" s="1"/>
      <c r="AA1934" s="1"/>
      <c r="XFB1934"/>
      <c r="XFC1934"/>
    </row>
    <row r="1935" spans="2:27 16382:16383" ht="21" customHeight="1">
      <c r="B1935" s="10" t="s">
        <v>40</v>
      </c>
      <c r="C1935" s="10" t="s">
        <v>137</v>
      </c>
      <c r="D1935" s="10" t="s">
        <v>59</v>
      </c>
      <c r="E1935" s="10" t="s">
        <v>21</v>
      </c>
      <c r="F1935" s="10" t="s">
        <v>235</v>
      </c>
      <c r="G1935" s="11">
        <v>41029</v>
      </c>
      <c r="H1935" s="12" t="s">
        <v>239</v>
      </c>
      <c r="I1935" s="10">
        <v>2012</v>
      </c>
      <c r="J1935" s="10">
        <v>748463618</v>
      </c>
      <c r="K1935" s="10">
        <f>_xlfn.DAYS(clean_data[[#This Row],[Ship Date]],clean_data[[#This Row],[Order Date]])</f>
        <v>14</v>
      </c>
      <c r="L1935" s="11">
        <v>41043</v>
      </c>
      <c r="M1935" s="14">
        <v>5872</v>
      </c>
      <c r="N1935" s="15">
        <v>9.33</v>
      </c>
      <c r="O1935" s="15">
        <v>6.92</v>
      </c>
      <c r="P1935" s="15">
        <v>54785.760000000002</v>
      </c>
      <c r="Q1935" s="15">
        <v>40634.239999999998</v>
      </c>
      <c r="R1935" s="15">
        <v>14151.52</v>
      </c>
      <c r="S1935" s="54"/>
      <c r="T1935" s="54"/>
      <c r="Z1935" s="1"/>
      <c r="AA1935" s="1"/>
      <c r="XFB1935"/>
      <c r="XFC1935"/>
    </row>
    <row r="1936" spans="2:27 16382:16383" ht="21" customHeight="1">
      <c r="B1936" s="1" t="s">
        <v>23</v>
      </c>
      <c r="C1936" s="1" t="s">
        <v>179</v>
      </c>
      <c r="D1936" s="1" t="s">
        <v>50</v>
      </c>
      <c r="E1936" s="1" t="s">
        <v>17</v>
      </c>
      <c r="F1936" s="1" t="s">
        <v>235</v>
      </c>
      <c r="G1936" s="9">
        <v>41590</v>
      </c>
      <c r="H1936" s="2" t="s">
        <v>234</v>
      </c>
      <c r="I1936" s="1">
        <v>2013</v>
      </c>
      <c r="J1936" s="1">
        <v>969199979</v>
      </c>
      <c r="K1936" s="1">
        <f>_xlfn.DAYS(clean_data[[#This Row],[Ship Date]],clean_data[[#This Row],[Order Date]])</f>
        <v>25</v>
      </c>
      <c r="L1936" s="9">
        <v>41615</v>
      </c>
      <c r="M1936" s="4">
        <v>6666</v>
      </c>
      <c r="N1936" s="13">
        <v>421.89</v>
      </c>
      <c r="O1936" s="13">
        <v>364.69</v>
      </c>
      <c r="P1936" s="13">
        <v>2812318.74</v>
      </c>
      <c r="Q1936" s="13">
        <v>2431023.54</v>
      </c>
      <c r="R1936" s="13">
        <v>381295.2</v>
      </c>
      <c r="S1936" s="54"/>
      <c r="T1936" s="54"/>
      <c r="Z1936" s="1"/>
      <c r="AA1936" s="1"/>
      <c r="XFB1936"/>
      <c r="XFC1936"/>
    </row>
    <row r="1937" spans="2:27 16382:16383" ht="21" customHeight="1">
      <c r="B1937" s="10" t="s">
        <v>14</v>
      </c>
      <c r="C1937" s="10" t="s">
        <v>111</v>
      </c>
      <c r="D1937" s="10" t="s">
        <v>25</v>
      </c>
      <c r="E1937" s="10" t="s">
        <v>21</v>
      </c>
      <c r="F1937" s="10" t="s">
        <v>229</v>
      </c>
      <c r="G1937" s="11">
        <v>40663</v>
      </c>
      <c r="H1937" s="12" t="s">
        <v>239</v>
      </c>
      <c r="I1937" s="10">
        <v>2011</v>
      </c>
      <c r="J1937" s="10">
        <v>181789672</v>
      </c>
      <c r="K1937" s="10">
        <f>_xlfn.DAYS(clean_data[[#This Row],[Ship Date]],clean_data[[#This Row],[Order Date]])</f>
        <v>13</v>
      </c>
      <c r="L1937" s="11">
        <v>40676</v>
      </c>
      <c r="M1937" s="14">
        <v>4459</v>
      </c>
      <c r="N1937" s="15">
        <v>47.45</v>
      </c>
      <c r="O1937" s="15">
        <v>31.79</v>
      </c>
      <c r="P1937" s="15">
        <v>211579.55</v>
      </c>
      <c r="Q1937" s="15">
        <v>141751.60999999999</v>
      </c>
      <c r="R1937" s="15">
        <v>69827.94</v>
      </c>
      <c r="S1937" s="54"/>
      <c r="T1937" s="54"/>
      <c r="Z1937" s="1"/>
      <c r="AA1937" s="1"/>
      <c r="XFB1937"/>
      <c r="XFC1937"/>
    </row>
    <row r="1938" spans="2:27 16382:16383" ht="21" customHeight="1">
      <c r="B1938" s="1" t="s">
        <v>23</v>
      </c>
      <c r="C1938" s="1" t="s">
        <v>171</v>
      </c>
      <c r="D1938" s="1" t="s">
        <v>16</v>
      </c>
      <c r="E1938" s="1" t="s">
        <v>21</v>
      </c>
      <c r="F1938" s="1" t="s">
        <v>232</v>
      </c>
      <c r="G1938" s="9">
        <v>40685</v>
      </c>
      <c r="H1938" s="2" t="s">
        <v>233</v>
      </c>
      <c r="I1938" s="1">
        <v>2011</v>
      </c>
      <c r="J1938" s="1">
        <v>956594026</v>
      </c>
      <c r="K1938" s="1">
        <f>_xlfn.DAYS(clean_data[[#This Row],[Ship Date]],clean_data[[#This Row],[Order Date]])</f>
        <v>26</v>
      </c>
      <c r="L1938" s="9">
        <v>40711</v>
      </c>
      <c r="M1938" s="4">
        <v>6285</v>
      </c>
      <c r="N1938" s="13">
        <v>255.28</v>
      </c>
      <c r="O1938" s="13">
        <v>159.41999999999999</v>
      </c>
      <c r="P1938" s="13">
        <v>1604434.8</v>
      </c>
      <c r="Q1938" s="13">
        <v>1001954.7</v>
      </c>
      <c r="R1938" s="13">
        <v>602480.1</v>
      </c>
      <c r="S1938" s="54"/>
      <c r="T1938" s="54"/>
      <c r="Z1938" s="1"/>
      <c r="AA1938" s="1"/>
      <c r="XFB1938"/>
      <c r="XFC1938"/>
    </row>
    <row r="1939" spans="2:27 16382:16383" ht="21" customHeight="1">
      <c r="B1939" s="10" t="s">
        <v>53</v>
      </c>
      <c r="C1939" s="10" t="s">
        <v>142</v>
      </c>
      <c r="D1939" s="10" t="s">
        <v>50</v>
      </c>
      <c r="E1939" s="10" t="s">
        <v>17</v>
      </c>
      <c r="F1939" s="10" t="s">
        <v>229</v>
      </c>
      <c r="G1939" s="11">
        <v>40335</v>
      </c>
      <c r="H1939" s="12" t="s">
        <v>241</v>
      </c>
      <c r="I1939" s="10">
        <v>2010</v>
      </c>
      <c r="J1939" s="10">
        <v>534286868</v>
      </c>
      <c r="K1939" s="10">
        <f>_xlfn.DAYS(clean_data[[#This Row],[Ship Date]],clean_data[[#This Row],[Order Date]])</f>
        <v>49</v>
      </c>
      <c r="L1939" s="11">
        <v>40384</v>
      </c>
      <c r="M1939" s="14">
        <v>6212</v>
      </c>
      <c r="N1939" s="15">
        <v>421.89</v>
      </c>
      <c r="O1939" s="15">
        <v>364.69</v>
      </c>
      <c r="P1939" s="15">
        <v>2620780.6800000002</v>
      </c>
      <c r="Q1939" s="15">
        <v>2265454.2799999998</v>
      </c>
      <c r="R1939" s="15">
        <v>355326.4</v>
      </c>
      <c r="S1939" s="54"/>
      <c r="T1939" s="54"/>
      <c r="Z1939" s="1"/>
      <c r="AA1939" s="1"/>
      <c r="XFB1939"/>
      <c r="XFC1939"/>
    </row>
    <row r="1940" spans="2:27 16382:16383" ht="21" customHeight="1">
      <c r="B1940" s="1" t="s">
        <v>34</v>
      </c>
      <c r="C1940" s="1" t="s">
        <v>66</v>
      </c>
      <c r="D1940" s="1" t="s">
        <v>33</v>
      </c>
      <c r="E1940" s="1" t="s">
        <v>17</v>
      </c>
      <c r="F1940" s="1" t="s">
        <v>227</v>
      </c>
      <c r="G1940" s="9">
        <v>41445</v>
      </c>
      <c r="H1940" s="2" t="s">
        <v>241</v>
      </c>
      <c r="I1940" s="1">
        <v>2013</v>
      </c>
      <c r="J1940" s="1">
        <v>275854527</v>
      </c>
      <c r="K1940" s="1">
        <f>_xlfn.DAYS(clean_data[[#This Row],[Ship Date]],clean_data[[#This Row],[Order Date]])</f>
        <v>29</v>
      </c>
      <c r="L1940" s="9">
        <v>41474</v>
      </c>
      <c r="M1940" s="4">
        <v>340</v>
      </c>
      <c r="N1940" s="13">
        <v>81.73</v>
      </c>
      <c r="O1940" s="13">
        <v>56.67</v>
      </c>
      <c r="P1940" s="13">
        <v>27788.2</v>
      </c>
      <c r="Q1940" s="13">
        <v>19267.8</v>
      </c>
      <c r="R1940" s="13">
        <v>8520.4</v>
      </c>
      <c r="S1940" s="54"/>
      <c r="T1940" s="54"/>
      <c r="Z1940" s="1"/>
      <c r="AA1940" s="1"/>
      <c r="XFB1940"/>
      <c r="XFC1940"/>
    </row>
    <row r="1941" spans="2:27 16382:16383" ht="21" customHeight="1">
      <c r="B1941" s="10" t="s">
        <v>23</v>
      </c>
      <c r="C1941" s="10" t="s">
        <v>103</v>
      </c>
      <c r="D1941" s="10" t="s">
        <v>25</v>
      </c>
      <c r="E1941" s="10" t="s">
        <v>17</v>
      </c>
      <c r="F1941" s="10" t="s">
        <v>235</v>
      </c>
      <c r="G1941" s="11">
        <v>42087</v>
      </c>
      <c r="H1941" s="12" t="s">
        <v>236</v>
      </c>
      <c r="I1941" s="10">
        <v>2015</v>
      </c>
      <c r="J1941" s="10">
        <v>712595832</v>
      </c>
      <c r="K1941" s="10">
        <f>_xlfn.DAYS(clean_data[[#This Row],[Ship Date]],clean_data[[#This Row],[Order Date]])</f>
        <v>4</v>
      </c>
      <c r="L1941" s="11">
        <v>42091</v>
      </c>
      <c r="M1941" s="14">
        <v>1797</v>
      </c>
      <c r="N1941" s="15">
        <v>47.45</v>
      </c>
      <c r="O1941" s="15">
        <v>31.79</v>
      </c>
      <c r="P1941" s="15">
        <v>85267.65</v>
      </c>
      <c r="Q1941" s="15">
        <v>57126.63</v>
      </c>
      <c r="R1941" s="15">
        <v>28141.02</v>
      </c>
      <c r="S1941" s="54"/>
      <c r="T1941" s="54"/>
      <c r="Z1941" s="1"/>
      <c r="AA1941" s="1"/>
      <c r="XFB1941"/>
      <c r="XFC1941"/>
    </row>
    <row r="1942" spans="2:27 16382:16383" ht="21" customHeight="1">
      <c r="B1942" s="1" t="s">
        <v>14</v>
      </c>
      <c r="C1942" s="1" t="s">
        <v>55</v>
      </c>
      <c r="D1942" s="1" t="s">
        <v>33</v>
      </c>
      <c r="E1942" s="1" t="s">
        <v>17</v>
      </c>
      <c r="F1942" s="1" t="s">
        <v>235</v>
      </c>
      <c r="G1942" s="9">
        <v>40724</v>
      </c>
      <c r="H1942" s="2" t="s">
        <v>241</v>
      </c>
      <c r="I1942" s="1">
        <v>2011</v>
      </c>
      <c r="J1942" s="1">
        <v>196122109</v>
      </c>
      <c r="K1942" s="1">
        <f>_xlfn.DAYS(clean_data[[#This Row],[Ship Date]],clean_data[[#This Row],[Order Date]])</f>
        <v>23</v>
      </c>
      <c r="L1942" s="9">
        <v>40747</v>
      </c>
      <c r="M1942" s="4">
        <v>5745</v>
      </c>
      <c r="N1942" s="13">
        <v>81.73</v>
      </c>
      <c r="O1942" s="13">
        <v>56.67</v>
      </c>
      <c r="P1942" s="13">
        <v>469538.85</v>
      </c>
      <c r="Q1942" s="13">
        <v>325569.15000000002</v>
      </c>
      <c r="R1942" s="13">
        <v>143969.70000000001</v>
      </c>
      <c r="S1942" s="54"/>
      <c r="T1942" s="54"/>
      <c r="Z1942" s="1"/>
      <c r="AA1942" s="1"/>
      <c r="XFB1942"/>
      <c r="XFC1942"/>
    </row>
    <row r="1943" spans="2:27 16382:16383" ht="21" customHeight="1">
      <c r="B1943" s="10" t="s">
        <v>23</v>
      </c>
      <c r="C1943" s="10" t="s">
        <v>181</v>
      </c>
      <c r="D1943" s="10" t="s">
        <v>16</v>
      </c>
      <c r="E1943" s="10" t="s">
        <v>21</v>
      </c>
      <c r="F1943" s="10" t="s">
        <v>229</v>
      </c>
      <c r="G1943" s="11">
        <v>40355</v>
      </c>
      <c r="H1943" s="12" t="s">
        <v>241</v>
      </c>
      <c r="I1943" s="10">
        <v>2010</v>
      </c>
      <c r="J1943" s="10">
        <v>748357188</v>
      </c>
      <c r="K1943" s="10">
        <f>_xlfn.DAYS(clean_data[[#This Row],[Ship Date]],clean_data[[#This Row],[Order Date]])</f>
        <v>24</v>
      </c>
      <c r="L1943" s="11">
        <v>40379</v>
      </c>
      <c r="M1943" s="14">
        <v>4377</v>
      </c>
      <c r="N1943" s="15">
        <v>255.28</v>
      </c>
      <c r="O1943" s="15">
        <v>159.41999999999999</v>
      </c>
      <c r="P1943" s="15">
        <v>1117360.56</v>
      </c>
      <c r="Q1943" s="15">
        <v>697781.34</v>
      </c>
      <c r="R1943" s="15">
        <v>419579.22</v>
      </c>
      <c r="S1943" s="54"/>
      <c r="T1943" s="54"/>
      <c r="Z1943" s="1"/>
      <c r="AA1943" s="1"/>
      <c r="XFB1943"/>
      <c r="XFC1943"/>
    </row>
    <row r="1944" spans="2:27 16382:16383" ht="21" customHeight="1">
      <c r="B1944" s="1" t="s">
        <v>53</v>
      </c>
      <c r="C1944" s="1" t="s">
        <v>219</v>
      </c>
      <c r="D1944" s="1" t="s">
        <v>45</v>
      </c>
      <c r="E1944" s="1" t="s">
        <v>17</v>
      </c>
      <c r="F1944" s="1" t="s">
        <v>229</v>
      </c>
      <c r="G1944" s="9">
        <v>41603</v>
      </c>
      <c r="H1944" s="2" t="s">
        <v>234</v>
      </c>
      <c r="I1944" s="1">
        <v>2013</v>
      </c>
      <c r="J1944" s="1">
        <v>411537396</v>
      </c>
      <c r="K1944" s="1">
        <f>_xlfn.DAYS(clean_data[[#This Row],[Ship Date]],clean_data[[#This Row],[Order Date]])</f>
        <v>8</v>
      </c>
      <c r="L1944" s="9">
        <v>41611</v>
      </c>
      <c r="M1944" s="4">
        <v>1916</v>
      </c>
      <c r="N1944" s="13">
        <v>437.2</v>
      </c>
      <c r="O1944" s="13">
        <v>263.33</v>
      </c>
      <c r="P1944" s="13">
        <v>837675.2</v>
      </c>
      <c r="Q1944" s="13">
        <v>504540.28</v>
      </c>
      <c r="R1944" s="13">
        <v>333134.92</v>
      </c>
      <c r="S1944" s="54"/>
      <c r="T1944" s="54"/>
      <c r="Z1944" s="1"/>
      <c r="AA1944" s="1"/>
      <c r="XFB1944"/>
      <c r="XFC1944"/>
    </row>
    <row r="1945" spans="2:27 16382:16383" ht="21" customHeight="1">
      <c r="B1945" s="10" t="s">
        <v>23</v>
      </c>
      <c r="C1945" s="10" t="s">
        <v>58</v>
      </c>
      <c r="D1945" s="10" t="s">
        <v>59</v>
      </c>
      <c r="E1945" s="10" t="s">
        <v>21</v>
      </c>
      <c r="F1945" s="10" t="s">
        <v>232</v>
      </c>
      <c r="G1945" s="11">
        <v>41330</v>
      </c>
      <c r="H1945" s="12" t="s">
        <v>242</v>
      </c>
      <c r="I1945" s="10">
        <v>2013</v>
      </c>
      <c r="J1945" s="10">
        <v>898211562</v>
      </c>
      <c r="K1945" s="10">
        <f>_xlfn.DAYS(clean_data[[#This Row],[Ship Date]],clean_data[[#This Row],[Order Date]])</f>
        <v>15</v>
      </c>
      <c r="L1945" s="11">
        <v>41345</v>
      </c>
      <c r="M1945" s="14">
        <v>9616</v>
      </c>
      <c r="N1945" s="15">
        <v>9.33</v>
      </c>
      <c r="O1945" s="15">
        <v>6.92</v>
      </c>
      <c r="P1945" s="15">
        <v>89717.28</v>
      </c>
      <c r="Q1945" s="15">
        <v>66542.720000000001</v>
      </c>
      <c r="R1945" s="15">
        <v>23174.560000000001</v>
      </c>
      <c r="S1945" s="54"/>
      <c r="T1945" s="54"/>
      <c r="Z1945" s="1"/>
      <c r="AA1945" s="1"/>
      <c r="XFB1945"/>
      <c r="XFC1945"/>
    </row>
    <row r="1946" spans="2:27 16382:16383" ht="21" customHeight="1">
      <c r="B1946" s="1" t="s">
        <v>34</v>
      </c>
      <c r="C1946" s="1" t="s">
        <v>154</v>
      </c>
      <c r="D1946" s="1" t="s">
        <v>59</v>
      </c>
      <c r="E1946" s="1" t="s">
        <v>21</v>
      </c>
      <c r="F1946" s="1" t="s">
        <v>227</v>
      </c>
      <c r="G1946" s="9">
        <v>42320</v>
      </c>
      <c r="H1946" s="2" t="s">
        <v>234</v>
      </c>
      <c r="I1946" s="1">
        <v>2015</v>
      </c>
      <c r="J1946" s="1">
        <v>841241014</v>
      </c>
      <c r="K1946" s="1">
        <f>_xlfn.DAYS(clean_data[[#This Row],[Ship Date]],clean_data[[#This Row],[Order Date]])</f>
        <v>49</v>
      </c>
      <c r="L1946" s="9">
        <v>42369</v>
      </c>
      <c r="M1946" s="4">
        <v>765</v>
      </c>
      <c r="N1946" s="13">
        <v>9.33</v>
      </c>
      <c r="O1946" s="13">
        <v>6.92</v>
      </c>
      <c r="P1946" s="13">
        <v>7137.45</v>
      </c>
      <c r="Q1946" s="13">
        <v>5293.8</v>
      </c>
      <c r="R1946" s="13">
        <v>1843.65</v>
      </c>
      <c r="S1946" s="54"/>
      <c r="T1946" s="54"/>
      <c r="Z1946" s="1"/>
      <c r="AA1946" s="1"/>
      <c r="XFB1946"/>
      <c r="XFC1946"/>
    </row>
    <row r="1947" spans="2:27 16382:16383" ht="21" customHeight="1">
      <c r="B1947" s="10" t="s">
        <v>40</v>
      </c>
      <c r="C1947" s="10" t="s">
        <v>69</v>
      </c>
      <c r="D1947" s="10" t="s">
        <v>16</v>
      </c>
      <c r="E1947" s="10" t="s">
        <v>17</v>
      </c>
      <c r="F1947" s="10" t="s">
        <v>232</v>
      </c>
      <c r="G1947" s="11">
        <v>40830</v>
      </c>
      <c r="H1947" s="12" t="s">
        <v>237</v>
      </c>
      <c r="I1947" s="10">
        <v>2011</v>
      </c>
      <c r="J1947" s="10">
        <v>743799579</v>
      </c>
      <c r="K1947" s="10">
        <f>_xlfn.DAYS(clean_data[[#This Row],[Ship Date]],clean_data[[#This Row],[Order Date]])</f>
        <v>49</v>
      </c>
      <c r="L1947" s="11">
        <v>40879</v>
      </c>
      <c r="M1947" s="14">
        <v>5679</v>
      </c>
      <c r="N1947" s="15">
        <v>255.28</v>
      </c>
      <c r="O1947" s="15">
        <v>159.41999999999999</v>
      </c>
      <c r="P1947" s="15">
        <v>1449735.12</v>
      </c>
      <c r="Q1947" s="15">
        <v>905346.18</v>
      </c>
      <c r="R1947" s="15">
        <v>544388.93999999994</v>
      </c>
      <c r="S1947" s="54"/>
      <c r="T1947" s="54"/>
      <c r="Z1947" s="1"/>
      <c r="AA1947" s="1"/>
      <c r="XFB1947"/>
      <c r="XFC1947"/>
    </row>
    <row r="1948" spans="2:27 16382:16383" ht="21" customHeight="1">
      <c r="B1948" s="1" t="s">
        <v>23</v>
      </c>
      <c r="C1948" s="1" t="s">
        <v>208</v>
      </c>
      <c r="D1948" s="1" t="s">
        <v>43</v>
      </c>
      <c r="E1948" s="1" t="s">
        <v>21</v>
      </c>
      <c r="F1948" s="1" t="s">
        <v>229</v>
      </c>
      <c r="G1948" s="9">
        <v>41805</v>
      </c>
      <c r="H1948" s="2" t="s">
        <v>241</v>
      </c>
      <c r="I1948" s="1">
        <v>2014</v>
      </c>
      <c r="J1948" s="1">
        <v>729373586</v>
      </c>
      <c r="K1948" s="1">
        <f>_xlfn.DAYS(clean_data[[#This Row],[Ship Date]],clean_data[[#This Row],[Order Date]])</f>
        <v>20</v>
      </c>
      <c r="L1948" s="9">
        <v>41825</v>
      </c>
      <c r="M1948" s="4">
        <v>6707</v>
      </c>
      <c r="N1948" s="13">
        <v>651.21</v>
      </c>
      <c r="O1948" s="13">
        <v>524.96</v>
      </c>
      <c r="P1948" s="13">
        <v>4367665.47</v>
      </c>
      <c r="Q1948" s="13">
        <v>3520906.72</v>
      </c>
      <c r="R1948" s="13">
        <v>846758.75</v>
      </c>
      <c r="S1948" s="54"/>
      <c r="T1948" s="54"/>
      <c r="Z1948" s="1"/>
      <c r="AA1948" s="1"/>
      <c r="XFB1948"/>
      <c r="XFC1948"/>
    </row>
    <row r="1949" spans="2:27 16382:16383" ht="21" customHeight="1">
      <c r="B1949" s="10" t="s">
        <v>23</v>
      </c>
      <c r="C1949" s="10" t="s">
        <v>128</v>
      </c>
      <c r="D1949" s="10" t="s">
        <v>59</v>
      </c>
      <c r="E1949" s="10" t="s">
        <v>21</v>
      </c>
      <c r="F1949" s="10" t="s">
        <v>227</v>
      </c>
      <c r="G1949" s="11">
        <v>40897</v>
      </c>
      <c r="H1949" s="12" t="s">
        <v>228</v>
      </c>
      <c r="I1949" s="10">
        <v>2011</v>
      </c>
      <c r="J1949" s="10">
        <v>991761863</v>
      </c>
      <c r="K1949" s="10">
        <f>_xlfn.DAYS(clean_data[[#This Row],[Ship Date]],clean_data[[#This Row],[Order Date]])</f>
        <v>4</v>
      </c>
      <c r="L1949" s="11">
        <v>40901</v>
      </c>
      <c r="M1949" s="14">
        <v>3229</v>
      </c>
      <c r="N1949" s="15">
        <v>9.33</v>
      </c>
      <c r="O1949" s="15">
        <v>6.92</v>
      </c>
      <c r="P1949" s="15">
        <v>30126.57</v>
      </c>
      <c r="Q1949" s="15">
        <v>22344.68</v>
      </c>
      <c r="R1949" s="15">
        <v>7781.89</v>
      </c>
      <c r="S1949" s="54"/>
      <c r="T1949" s="54"/>
      <c r="Z1949" s="1"/>
      <c r="AA1949" s="1"/>
      <c r="XFB1949"/>
      <c r="XFC1949"/>
    </row>
    <row r="1950" spans="2:27 16382:16383" ht="21" customHeight="1">
      <c r="B1950" s="1" t="s">
        <v>40</v>
      </c>
      <c r="C1950" s="1" t="s">
        <v>86</v>
      </c>
      <c r="D1950" s="1" t="s">
        <v>45</v>
      </c>
      <c r="E1950" s="1" t="s">
        <v>17</v>
      </c>
      <c r="F1950" s="1" t="s">
        <v>232</v>
      </c>
      <c r="G1950" s="9">
        <v>42446</v>
      </c>
      <c r="H1950" s="2" t="s">
        <v>236</v>
      </c>
      <c r="I1950" s="1">
        <v>2016</v>
      </c>
      <c r="J1950" s="1">
        <v>445075738</v>
      </c>
      <c r="K1950" s="1">
        <f>_xlfn.DAYS(clean_data[[#This Row],[Ship Date]],clean_data[[#This Row],[Order Date]])</f>
        <v>10</v>
      </c>
      <c r="L1950" s="9">
        <v>42456</v>
      </c>
      <c r="M1950" s="4">
        <v>6656</v>
      </c>
      <c r="N1950" s="13">
        <v>437.2</v>
      </c>
      <c r="O1950" s="13">
        <v>263.33</v>
      </c>
      <c r="P1950" s="13">
        <v>2910003.2000000002</v>
      </c>
      <c r="Q1950" s="13">
        <v>1752724.48</v>
      </c>
      <c r="R1950" s="13">
        <v>1157278.72</v>
      </c>
      <c r="S1950" s="54"/>
      <c r="T1950" s="54"/>
      <c r="Z1950" s="1"/>
      <c r="AA1950" s="1"/>
      <c r="XFB1950"/>
      <c r="XFC1950"/>
    </row>
    <row r="1951" spans="2:27 16382:16383" ht="21" customHeight="1">
      <c r="B1951" s="10" t="s">
        <v>31</v>
      </c>
      <c r="C1951" s="10" t="s">
        <v>56</v>
      </c>
      <c r="D1951" s="10" t="s">
        <v>36</v>
      </c>
      <c r="E1951" s="10" t="s">
        <v>17</v>
      </c>
      <c r="F1951" s="10" t="s">
        <v>232</v>
      </c>
      <c r="G1951" s="11">
        <v>41500</v>
      </c>
      <c r="H1951" s="12" t="s">
        <v>238</v>
      </c>
      <c r="I1951" s="10">
        <v>2013</v>
      </c>
      <c r="J1951" s="10">
        <v>773739039</v>
      </c>
      <c r="K1951" s="10">
        <f>_xlfn.DAYS(clean_data[[#This Row],[Ship Date]],clean_data[[#This Row],[Order Date]])</f>
        <v>30</v>
      </c>
      <c r="L1951" s="11">
        <v>41530</v>
      </c>
      <c r="M1951" s="14">
        <v>5431</v>
      </c>
      <c r="N1951" s="15">
        <v>109.28</v>
      </c>
      <c r="O1951" s="15">
        <v>35.840000000000003</v>
      </c>
      <c r="P1951" s="15">
        <v>593499.68000000005</v>
      </c>
      <c r="Q1951" s="15">
        <v>194647.04000000001</v>
      </c>
      <c r="R1951" s="15">
        <v>398852.64</v>
      </c>
      <c r="S1951" s="54"/>
      <c r="T1951" s="54"/>
      <c r="Z1951" s="1"/>
      <c r="AA1951" s="1"/>
      <c r="XFB1951"/>
      <c r="XFC1951"/>
    </row>
    <row r="1952" spans="2:27 16382:16383" ht="21" customHeight="1">
      <c r="B1952" s="1" t="s">
        <v>34</v>
      </c>
      <c r="C1952" s="1" t="s">
        <v>197</v>
      </c>
      <c r="D1952" s="1" t="s">
        <v>33</v>
      </c>
      <c r="E1952" s="1" t="s">
        <v>21</v>
      </c>
      <c r="F1952" s="1" t="s">
        <v>227</v>
      </c>
      <c r="G1952" s="9">
        <v>41792</v>
      </c>
      <c r="H1952" s="2" t="s">
        <v>241</v>
      </c>
      <c r="I1952" s="1">
        <v>2014</v>
      </c>
      <c r="J1952" s="1">
        <v>582488095</v>
      </c>
      <c r="K1952" s="1">
        <f>_xlfn.DAYS(clean_data[[#This Row],[Ship Date]],clean_data[[#This Row],[Order Date]])</f>
        <v>21</v>
      </c>
      <c r="L1952" s="9">
        <v>41813</v>
      </c>
      <c r="M1952" s="4">
        <v>26</v>
      </c>
      <c r="N1952" s="13">
        <v>81.73</v>
      </c>
      <c r="O1952" s="13">
        <v>56.67</v>
      </c>
      <c r="P1952" s="13">
        <v>2124.98</v>
      </c>
      <c r="Q1952" s="13">
        <v>1473.42</v>
      </c>
      <c r="R1952" s="13">
        <v>651.55999999999995</v>
      </c>
      <c r="S1952" s="54"/>
      <c r="T1952" s="54"/>
      <c r="Z1952" s="1"/>
      <c r="AA1952" s="1"/>
      <c r="XFB1952"/>
      <c r="XFC1952"/>
    </row>
    <row r="1953" spans="2:27 16382:16383" ht="21" customHeight="1">
      <c r="B1953" s="10" t="s">
        <v>31</v>
      </c>
      <c r="C1953" s="10" t="s">
        <v>42</v>
      </c>
      <c r="D1953" s="10" t="s">
        <v>28</v>
      </c>
      <c r="E1953" s="10" t="s">
        <v>17</v>
      </c>
      <c r="F1953" s="10" t="s">
        <v>229</v>
      </c>
      <c r="G1953" s="11">
        <v>40530</v>
      </c>
      <c r="H1953" s="12" t="s">
        <v>228</v>
      </c>
      <c r="I1953" s="10">
        <v>2010</v>
      </c>
      <c r="J1953" s="10">
        <v>346371734</v>
      </c>
      <c r="K1953" s="10">
        <f>_xlfn.DAYS(clean_data[[#This Row],[Ship Date]],clean_data[[#This Row],[Order Date]])</f>
        <v>30</v>
      </c>
      <c r="L1953" s="11">
        <v>40560</v>
      </c>
      <c r="M1953" s="14">
        <v>7948</v>
      </c>
      <c r="N1953" s="15">
        <v>205.7</v>
      </c>
      <c r="O1953" s="15">
        <v>117.11</v>
      </c>
      <c r="P1953" s="15">
        <v>1634903.6</v>
      </c>
      <c r="Q1953" s="15">
        <v>930790.28</v>
      </c>
      <c r="R1953" s="15">
        <v>704113.32</v>
      </c>
      <c r="S1953" s="54"/>
      <c r="T1953" s="54"/>
      <c r="Z1953" s="1"/>
      <c r="AA1953" s="1"/>
      <c r="XFB1953"/>
      <c r="XFC1953"/>
    </row>
    <row r="1954" spans="2:27 16382:16383" ht="21" customHeight="1">
      <c r="B1954" s="1" t="s">
        <v>23</v>
      </c>
      <c r="C1954" s="1" t="s">
        <v>105</v>
      </c>
      <c r="D1954" s="1" t="s">
        <v>33</v>
      </c>
      <c r="E1954" s="1" t="s">
        <v>21</v>
      </c>
      <c r="F1954" s="1" t="s">
        <v>229</v>
      </c>
      <c r="G1954" s="9">
        <v>40845</v>
      </c>
      <c r="H1954" s="2" t="s">
        <v>237</v>
      </c>
      <c r="I1954" s="1">
        <v>2011</v>
      </c>
      <c r="J1954" s="1">
        <v>160751283</v>
      </c>
      <c r="K1954" s="1">
        <f>_xlfn.DAYS(clean_data[[#This Row],[Ship Date]],clean_data[[#This Row],[Order Date]])</f>
        <v>15</v>
      </c>
      <c r="L1954" s="9">
        <v>40860</v>
      </c>
      <c r="M1954" s="4">
        <v>8732</v>
      </c>
      <c r="N1954" s="13">
        <v>81.73</v>
      </c>
      <c r="O1954" s="13">
        <v>56.67</v>
      </c>
      <c r="P1954" s="13">
        <v>713666.36</v>
      </c>
      <c r="Q1954" s="13">
        <v>494842.44</v>
      </c>
      <c r="R1954" s="13">
        <v>218823.92</v>
      </c>
      <c r="S1954" s="54"/>
      <c r="T1954" s="54"/>
      <c r="Z1954" s="1"/>
      <c r="AA1954" s="1"/>
      <c r="XFB1954"/>
      <c r="XFC1954"/>
    </row>
    <row r="1955" spans="2:27 16382:16383" ht="21" customHeight="1">
      <c r="B1955" s="10" t="s">
        <v>26</v>
      </c>
      <c r="C1955" s="10" t="s">
        <v>194</v>
      </c>
      <c r="D1955" s="10" t="s">
        <v>43</v>
      </c>
      <c r="E1955" s="10" t="s">
        <v>21</v>
      </c>
      <c r="F1955" s="10" t="s">
        <v>232</v>
      </c>
      <c r="G1955" s="11">
        <v>42105</v>
      </c>
      <c r="H1955" s="12" t="s">
        <v>239</v>
      </c>
      <c r="I1955" s="10">
        <v>2015</v>
      </c>
      <c r="J1955" s="10">
        <v>191300570</v>
      </c>
      <c r="K1955" s="10">
        <f>_xlfn.DAYS(clean_data[[#This Row],[Ship Date]],clean_data[[#This Row],[Order Date]])</f>
        <v>25</v>
      </c>
      <c r="L1955" s="11">
        <v>42130</v>
      </c>
      <c r="M1955" s="14">
        <v>8945</v>
      </c>
      <c r="N1955" s="15">
        <v>651.21</v>
      </c>
      <c r="O1955" s="15">
        <v>524.96</v>
      </c>
      <c r="P1955" s="15">
        <v>5825073.4500000002</v>
      </c>
      <c r="Q1955" s="15">
        <v>4695767.2</v>
      </c>
      <c r="R1955" s="15">
        <v>1129306.25</v>
      </c>
      <c r="S1955" s="54"/>
      <c r="T1955" s="54"/>
      <c r="Z1955" s="1"/>
      <c r="AA1955" s="1"/>
      <c r="XFB1955"/>
      <c r="XFC1955"/>
    </row>
    <row r="1956" spans="2:27 16382:16383" ht="21" customHeight="1">
      <c r="B1956" s="1" t="s">
        <v>14</v>
      </c>
      <c r="C1956" s="1" t="s">
        <v>158</v>
      </c>
      <c r="D1956" s="1" t="s">
        <v>20</v>
      </c>
      <c r="E1956" s="1" t="s">
        <v>17</v>
      </c>
      <c r="F1956" s="1" t="s">
        <v>227</v>
      </c>
      <c r="G1956" s="9">
        <v>41303</v>
      </c>
      <c r="H1956" s="2" t="s">
        <v>240</v>
      </c>
      <c r="I1956" s="1">
        <v>2013</v>
      </c>
      <c r="J1956" s="1">
        <v>224005925</v>
      </c>
      <c r="K1956" s="1">
        <f>_xlfn.DAYS(clean_data[[#This Row],[Ship Date]],clean_data[[#This Row],[Order Date]])</f>
        <v>20</v>
      </c>
      <c r="L1956" s="9">
        <v>41323</v>
      </c>
      <c r="M1956" s="4">
        <v>7186</v>
      </c>
      <c r="N1956" s="13">
        <v>152.58000000000001</v>
      </c>
      <c r="O1956" s="13">
        <v>97.44</v>
      </c>
      <c r="P1956" s="13">
        <v>1096439.8799999999</v>
      </c>
      <c r="Q1956" s="13">
        <v>700203.84</v>
      </c>
      <c r="R1956" s="13">
        <v>396236.04</v>
      </c>
      <c r="S1956" s="54"/>
      <c r="T1956" s="54"/>
      <c r="Z1956" s="1"/>
      <c r="AA1956" s="1"/>
      <c r="XFB1956"/>
      <c r="XFC1956"/>
    </row>
    <row r="1957" spans="2:27 16382:16383" ht="21" customHeight="1">
      <c r="B1957" s="10" t="s">
        <v>31</v>
      </c>
      <c r="C1957" s="10" t="s">
        <v>57</v>
      </c>
      <c r="D1957" s="10" t="s">
        <v>25</v>
      </c>
      <c r="E1957" s="10" t="s">
        <v>17</v>
      </c>
      <c r="F1957" s="10" t="s">
        <v>232</v>
      </c>
      <c r="G1957" s="11">
        <v>42735</v>
      </c>
      <c r="H1957" s="12" t="s">
        <v>228</v>
      </c>
      <c r="I1957" s="10">
        <v>2016</v>
      </c>
      <c r="J1957" s="10">
        <v>115166175</v>
      </c>
      <c r="K1957" s="10">
        <f>_xlfn.DAYS(clean_data[[#This Row],[Ship Date]],clean_data[[#This Row],[Order Date]])</f>
        <v>48</v>
      </c>
      <c r="L1957" s="11">
        <v>42783</v>
      </c>
      <c r="M1957" s="14">
        <v>9085</v>
      </c>
      <c r="N1957" s="15">
        <v>47.45</v>
      </c>
      <c r="O1957" s="15">
        <v>31.79</v>
      </c>
      <c r="P1957" s="15">
        <v>431083.25</v>
      </c>
      <c r="Q1957" s="15">
        <v>288812.15000000002</v>
      </c>
      <c r="R1957" s="15">
        <v>142271.1</v>
      </c>
      <c r="S1957" s="54"/>
      <c r="T1957" s="54"/>
      <c r="Z1957" s="1"/>
      <c r="AA1957" s="1"/>
      <c r="XFB1957"/>
      <c r="XFC1957"/>
    </row>
    <row r="1958" spans="2:27 16382:16383" ht="21" customHeight="1">
      <c r="B1958" s="1" t="s">
        <v>23</v>
      </c>
      <c r="C1958" s="1" t="s">
        <v>178</v>
      </c>
      <c r="D1958" s="1" t="s">
        <v>79</v>
      </c>
      <c r="E1958" s="1" t="s">
        <v>17</v>
      </c>
      <c r="F1958" s="1" t="s">
        <v>235</v>
      </c>
      <c r="G1958" s="9">
        <v>42788</v>
      </c>
      <c r="H1958" s="2" t="s">
        <v>242</v>
      </c>
      <c r="I1958" s="1">
        <v>2017</v>
      </c>
      <c r="J1958" s="1">
        <v>241392648</v>
      </c>
      <c r="K1958" s="1">
        <f>_xlfn.DAYS(clean_data[[#This Row],[Ship Date]],clean_data[[#This Row],[Order Date]])</f>
        <v>22</v>
      </c>
      <c r="L1958" s="9">
        <v>42810</v>
      </c>
      <c r="M1958" s="4">
        <v>2304</v>
      </c>
      <c r="N1958" s="13">
        <v>668.27</v>
      </c>
      <c r="O1958" s="13">
        <v>502.54</v>
      </c>
      <c r="P1958" s="13">
        <v>1539694.08</v>
      </c>
      <c r="Q1958" s="13">
        <v>1157852.1599999999</v>
      </c>
      <c r="R1958" s="13">
        <v>381841.91999999998</v>
      </c>
      <c r="S1958" s="54"/>
      <c r="T1958" s="54"/>
      <c r="Z1958" s="1"/>
      <c r="AA1958" s="1"/>
      <c r="XFB1958"/>
      <c r="XFC1958"/>
    </row>
    <row r="1959" spans="2:27 16382:16383" ht="21" customHeight="1">
      <c r="B1959" s="10" t="s">
        <v>14</v>
      </c>
      <c r="C1959" s="10" t="s">
        <v>115</v>
      </c>
      <c r="D1959" s="10" t="s">
        <v>59</v>
      </c>
      <c r="E1959" s="10" t="s">
        <v>17</v>
      </c>
      <c r="F1959" s="10" t="s">
        <v>229</v>
      </c>
      <c r="G1959" s="11">
        <v>42388</v>
      </c>
      <c r="H1959" s="12" t="s">
        <v>240</v>
      </c>
      <c r="I1959" s="10">
        <v>2016</v>
      </c>
      <c r="J1959" s="10">
        <v>149609172</v>
      </c>
      <c r="K1959" s="10">
        <f>_xlfn.DAYS(clean_data[[#This Row],[Ship Date]],clean_data[[#This Row],[Order Date]])</f>
        <v>43</v>
      </c>
      <c r="L1959" s="11">
        <v>42431</v>
      </c>
      <c r="M1959" s="14">
        <v>1533</v>
      </c>
      <c r="N1959" s="15">
        <v>9.33</v>
      </c>
      <c r="O1959" s="15">
        <v>6.92</v>
      </c>
      <c r="P1959" s="15">
        <v>14302.89</v>
      </c>
      <c r="Q1959" s="15">
        <v>10608.36</v>
      </c>
      <c r="R1959" s="15">
        <v>3694.53</v>
      </c>
      <c r="S1959" s="54"/>
      <c r="T1959" s="54"/>
      <c r="Z1959" s="1"/>
      <c r="AA1959" s="1"/>
      <c r="XFB1959"/>
      <c r="XFC1959"/>
    </row>
    <row r="1960" spans="2:27 16382:16383" ht="21" customHeight="1">
      <c r="B1960" s="1" t="s">
        <v>40</v>
      </c>
      <c r="C1960" s="1" t="s">
        <v>201</v>
      </c>
      <c r="D1960" s="1" t="s">
        <v>43</v>
      </c>
      <c r="E1960" s="1" t="s">
        <v>21</v>
      </c>
      <c r="F1960" s="1" t="s">
        <v>229</v>
      </c>
      <c r="G1960" s="9">
        <v>42847</v>
      </c>
      <c r="H1960" s="2" t="s">
        <v>239</v>
      </c>
      <c r="I1960" s="1">
        <v>2017</v>
      </c>
      <c r="J1960" s="1">
        <v>807052075</v>
      </c>
      <c r="K1960" s="1">
        <f>_xlfn.DAYS(clean_data[[#This Row],[Ship Date]],clean_data[[#This Row],[Order Date]])</f>
        <v>24</v>
      </c>
      <c r="L1960" s="9">
        <v>42871</v>
      </c>
      <c r="M1960" s="4">
        <v>3498</v>
      </c>
      <c r="N1960" s="13">
        <v>651.21</v>
      </c>
      <c r="O1960" s="13">
        <v>524.96</v>
      </c>
      <c r="P1960" s="13">
        <v>2277932.58</v>
      </c>
      <c r="Q1960" s="13">
        <v>1836310.08</v>
      </c>
      <c r="R1960" s="13">
        <v>441622.5</v>
      </c>
      <c r="S1960" s="54"/>
      <c r="T1960" s="54"/>
      <c r="Z1960" s="1"/>
      <c r="AA1960" s="1"/>
      <c r="XFB1960"/>
      <c r="XFC1960"/>
    </row>
    <row r="1961" spans="2:27 16382:16383" ht="21" customHeight="1">
      <c r="B1961" s="10" t="s">
        <v>14</v>
      </c>
      <c r="C1961" s="10" t="s">
        <v>161</v>
      </c>
      <c r="D1961" s="10" t="s">
        <v>16</v>
      </c>
      <c r="E1961" s="10" t="s">
        <v>17</v>
      </c>
      <c r="F1961" s="10" t="s">
        <v>227</v>
      </c>
      <c r="G1961" s="11">
        <v>41721</v>
      </c>
      <c r="H1961" s="12" t="s">
        <v>236</v>
      </c>
      <c r="I1961" s="10">
        <v>2014</v>
      </c>
      <c r="J1961" s="10">
        <v>551270186</v>
      </c>
      <c r="K1961" s="10">
        <f>_xlfn.DAYS(clean_data[[#This Row],[Ship Date]],clean_data[[#This Row],[Order Date]])</f>
        <v>17</v>
      </c>
      <c r="L1961" s="11">
        <v>41738</v>
      </c>
      <c r="M1961" s="14">
        <v>1953</v>
      </c>
      <c r="N1961" s="15">
        <v>255.28</v>
      </c>
      <c r="O1961" s="15">
        <v>159.41999999999999</v>
      </c>
      <c r="P1961" s="15">
        <v>498561.84</v>
      </c>
      <c r="Q1961" s="15">
        <v>311347.26</v>
      </c>
      <c r="R1961" s="15">
        <v>187214.58</v>
      </c>
      <c r="S1961" s="54"/>
      <c r="T1961" s="54"/>
      <c r="Z1961" s="1"/>
      <c r="AA1961" s="1"/>
      <c r="XFB1961"/>
      <c r="XFC1961"/>
    </row>
    <row r="1962" spans="2:27 16382:16383" ht="21" customHeight="1">
      <c r="B1962" s="1" t="s">
        <v>31</v>
      </c>
      <c r="C1962" s="1" t="s">
        <v>163</v>
      </c>
      <c r="D1962" s="1" t="s">
        <v>36</v>
      </c>
      <c r="E1962" s="1" t="s">
        <v>17</v>
      </c>
      <c r="F1962" s="1" t="s">
        <v>227</v>
      </c>
      <c r="G1962" s="9">
        <v>42485</v>
      </c>
      <c r="H1962" s="2" t="s">
        <v>239</v>
      </c>
      <c r="I1962" s="1">
        <v>2016</v>
      </c>
      <c r="J1962" s="1">
        <v>940124833</v>
      </c>
      <c r="K1962" s="1">
        <f>_xlfn.DAYS(clean_data[[#This Row],[Ship Date]],clean_data[[#This Row],[Order Date]])</f>
        <v>39</v>
      </c>
      <c r="L1962" s="9">
        <v>42524</v>
      </c>
      <c r="M1962" s="4">
        <v>2685</v>
      </c>
      <c r="N1962" s="13">
        <v>109.28</v>
      </c>
      <c r="O1962" s="13">
        <v>35.840000000000003</v>
      </c>
      <c r="P1962" s="13">
        <v>293416.8</v>
      </c>
      <c r="Q1962" s="13">
        <v>96230.399999999994</v>
      </c>
      <c r="R1962" s="13">
        <v>197186.4</v>
      </c>
      <c r="S1962" s="54"/>
      <c r="T1962" s="54"/>
      <c r="Z1962" s="1"/>
      <c r="AA1962" s="1"/>
      <c r="XFB1962"/>
      <c r="XFC1962"/>
    </row>
    <row r="1963" spans="2:27 16382:16383" ht="21" customHeight="1">
      <c r="B1963" s="10" t="s">
        <v>23</v>
      </c>
      <c r="C1963" s="10" t="s">
        <v>120</v>
      </c>
      <c r="D1963" s="10" t="s">
        <v>50</v>
      </c>
      <c r="E1963" s="10" t="s">
        <v>17</v>
      </c>
      <c r="F1963" s="10" t="s">
        <v>235</v>
      </c>
      <c r="G1963" s="11">
        <v>42087</v>
      </c>
      <c r="H1963" s="12" t="s">
        <v>236</v>
      </c>
      <c r="I1963" s="10">
        <v>2015</v>
      </c>
      <c r="J1963" s="10">
        <v>901789844</v>
      </c>
      <c r="K1963" s="10">
        <f>_xlfn.DAYS(clean_data[[#This Row],[Ship Date]],clean_data[[#This Row],[Order Date]])</f>
        <v>42</v>
      </c>
      <c r="L1963" s="11">
        <v>42129</v>
      </c>
      <c r="M1963" s="14">
        <v>8509</v>
      </c>
      <c r="N1963" s="15">
        <v>421.89</v>
      </c>
      <c r="O1963" s="15">
        <v>364.69</v>
      </c>
      <c r="P1963" s="15">
        <v>3589862.01</v>
      </c>
      <c r="Q1963" s="15">
        <v>3103147.21</v>
      </c>
      <c r="R1963" s="15">
        <v>486714.8</v>
      </c>
      <c r="S1963" s="54"/>
      <c r="T1963" s="54"/>
      <c r="Z1963" s="1"/>
      <c r="AA1963" s="1"/>
      <c r="XFB1963"/>
      <c r="XFC1963"/>
    </row>
    <row r="1964" spans="2:27 16382:16383" ht="21" customHeight="1">
      <c r="B1964" s="1" t="s">
        <v>34</v>
      </c>
      <c r="C1964" s="1" t="s">
        <v>243</v>
      </c>
      <c r="D1964" s="1" t="s">
        <v>50</v>
      </c>
      <c r="E1964" s="1" t="s">
        <v>17</v>
      </c>
      <c r="F1964" s="1" t="s">
        <v>232</v>
      </c>
      <c r="G1964" s="9">
        <v>40632</v>
      </c>
      <c r="H1964" s="2" t="s">
        <v>236</v>
      </c>
      <c r="I1964" s="1">
        <v>2011</v>
      </c>
      <c r="J1964" s="1">
        <v>784751546</v>
      </c>
      <c r="K1964" s="1">
        <f>_xlfn.DAYS(clean_data[[#This Row],[Ship Date]],clean_data[[#This Row],[Order Date]])</f>
        <v>42</v>
      </c>
      <c r="L1964" s="9">
        <v>40674</v>
      </c>
      <c r="M1964" s="4">
        <v>4276</v>
      </c>
      <c r="N1964" s="13">
        <v>421.89</v>
      </c>
      <c r="O1964" s="13">
        <v>364.69</v>
      </c>
      <c r="P1964" s="13">
        <v>1804001.64</v>
      </c>
      <c r="Q1964" s="13">
        <v>1559414.44</v>
      </c>
      <c r="R1964" s="13">
        <v>244587.2</v>
      </c>
      <c r="S1964" s="54"/>
      <c r="T1964" s="54"/>
      <c r="Z1964" s="1"/>
      <c r="AA1964" s="1"/>
      <c r="XFB1964"/>
      <c r="XFC1964"/>
    </row>
    <row r="1965" spans="2:27 16382:16383" ht="21" customHeight="1">
      <c r="B1965" s="10" t="s">
        <v>40</v>
      </c>
      <c r="C1965" s="10" t="s">
        <v>144</v>
      </c>
      <c r="D1965" s="10" t="s">
        <v>33</v>
      </c>
      <c r="E1965" s="10" t="s">
        <v>17</v>
      </c>
      <c r="F1965" s="10" t="s">
        <v>227</v>
      </c>
      <c r="G1965" s="11">
        <v>42761</v>
      </c>
      <c r="H1965" s="12" t="s">
        <v>240</v>
      </c>
      <c r="I1965" s="10">
        <v>2017</v>
      </c>
      <c r="J1965" s="10">
        <v>107808768</v>
      </c>
      <c r="K1965" s="10">
        <f>_xlfn.DAYS(clean_data[[#This Row],[Ship Date]],clean_data[[#This Row],[Order Date]])</f>
        <v>47</v>
      </c>
      <c r="L1965" s="11">
        <v>42808</v>
      </c>
      <c r="M1965" s="14">
        <v>1865</v>
      </c>
      <c r="N1965" s="15">
        <v>81.73</v>
      </c>
      <c r="O1965" s="15">
        <v>56.67</v>
      </c>
      <c r="P1965" s="15">
        <v>152426.45000000001</v>
      </c>
      <c r="Q1965" s="15">
        <v>105689.55</v>
      </c>
      <c r="R1965" s="15">
        <v>46736.9</v>
      </c>
      <c r="S1965" s="54"/>
      <c r="T1965" s="54"/>
      <c r="Z1965" s="1"/>
      <c r="AA1965" s="1"/>
      <c r="XFB1965"/>
      <c r="XFC1965"/>
    </row>
    <row r="1966" spans="2:27 16382:16383" ht="21" customHeight="1">
      <c r="B1966" s="1" t="s">
        <v>26</v>
      </c>
      <c r="C1966" s="1" t="s">
        <v>90</v>
      </c>
      <c r="D1966" s="1" t="s">
        <v>16</v>
      </c>
      <c r="E1966" s="1" t="s">
        <v>21</v>
      </c>
      <c r="F1966" s="1" t="s">
        <v>232</v>
      </c>
      <c r="G1966" s="9">
        <v>42441</v>
      </c>
      <c r="H1966" s="2" t="s">
        <v>236</v>
      </c>
      <c r="I1966" s="1">
        <v>2016</v>
      </c>
      <c r="J1966" s="1">
        <v>710072839</v>
      </c>
      <c r="K1966" s="1">
        <f>_xlfn.DAYS(clean_data[[#This Row],[Ship Date]],clean_data[[#This Row],[Order Date]])</f>
        <v>22</v>
      </c>
      <c r="L1966" s="9">
        <v>42463</v>
      </c>
      <c r="M1966" s="4">
        <v>5187</v>
      </c>
      <c r="N1966" s="13">
        <v>255.28</v>
      </c>
      <c r="O1966" s="13">
        <v>159.41999999999999</v>
      </c>
      <c r="P1966" s="13">
        <v>1324137.3600000001</v>
      </c>
      <c r="Q1966" s="13">
        <v>826911.54</v>
      </c>
      <c r="R1966" s="13">
        <v>497225.82</v>
      </c>
      <c r="S1966" s="54"/>
      <c r="T1966" s="54"/>
      <c r="Z1966" s="1"/>
      <c r="AA1966" s="1"/>
      <c r="XFB1966"/>
      <c r="XFC1966"/>
    </row>
    <row r="1967" spans="2:27 16382:16383" ht="21" customHeight="1">
      <c r="B1967" s="10" t="s">
        <v>40</v>
      </c>
      <c r="C1967" s="10" t="s">
        <v>169</v>
      </c>
      <c r="D1967" s="10" t="s">
        <v>59</v>
      </c>
      <c r="E1967" s="10" t="s">
        <v>17</v>
      </c>
      <c r="F1967" s="10" t="s">
        <v>232</v>
      </c>
      <c r="G1967" s="11">
        <v>40944</v>
      </c>
      <c r="H1967" s="12" t="s">
        <v>242</v>
      </c>
      <c r="I1967" s="10">
        <v>2012</v>
      </c>
      <c r="J1967" s="10">
        <v>900967586</v>
      </c>
      <c r="K1967" s="10">
        <f>_xlfn.DAYS(clean_data[[#This Row],[Ship Date]],clean_data[[#This Row],[Order Date]])</f>
        <v>27</v>
      </c>
      <c r="L1967" s="11">
        <v>40971</v>
      </c>
      <c r="M1967" s="14">
        <v>5185</v>
      </c>
      <c r="N1967" s="15">
        <v>9.33</v>
      </c>
      <c r="O1967" s="15">
        <v>6.92</v>
      </c>
      <c r="P1967" s="15">
        <v>48376.05</v>
      </c>
      <c r="Q1967" s="15">
        <v>35880.199999999997</v>
      </c>
      <c r="R1967" s="15">
        <v>12495.85</v>
      </c>
      <c r="S1967" s="54"/>
      <c r="T1967" s="54"/>
      <c r="Z1967" s="1"/>
      <c r="AA1967" s="1"/>
      <c r="XFB1967"/>
      <c r="XFC1967"/>
    </row>
    <row r="1968" spans="2:27 16382:16383" ht="21" customHeight="1">
      <c r="B1968" s="1" t="s">
        <v>23</v>
      </c>
      <c r="C1968" s="1" t="s">
        <v>110</v>
      </c>
      <c r="D1968" s="1" t="s">
        <v>43</v>
      </c>
      <c r="E1968" s="1" t="s">
        <v>17</v>
      </c>
      <c r="F1968" s="1" t="s">
        <v>227</v>
      </c>
      <c r="G1968" s="9">
        <v>42695</v>
      </c>
      <c r="H1968" s="2" t="s">
        <v>234</v>
      </c>
      <c r="I1968" s="1">
        <v>2016</v>
      </c>
      <c r="J1968" s="1">
        <v>410229337</v>
      </c>
      <c r="K1968" s="1">
        <f>_xlfn.DAYS(clean_data[[#This Row],[Ship Date]],clean_data[[#This Row],[Order Date]])</f>
        <v>31</v>
      </c>
      <c r="L1968" s="9">
        <v>42726</v>
      </c>
      <c r="M1968" s="4">
        <v>4832</v>
      </c>
      <c r="N1968" s="13">
        <v>651.21</v>
      </c>
      <c r="O1968" s="13">
        <v>524.96</v>
      </c>
      <c r="P1968" s="13">
        <v>3146646.72</v>
      </c>
      <c r="Q1968" s="13">
        <v>2536606.7200000002</v>
      </c>
      <c r="R1968" s="13">
        <v>610040</v>
      </c>
      <c r="S1968" s="54"/>
      <c r="T1968" s="54"/>
      <c r="Z1968" s="1"/>
      <c r="AA1968" s="1"/>
      <c r="XFB1968"/>
      <c r="XFC1968"/>
    </row>
    <row r="1969" spans="2:27 16382:16383" ht="21" customHeight="1">
      <c r="B1969" s="10" t="s">
        <v>23</v>
      </c>
      <c r="C1969" s="10" t="s">
        <v>74</v>
      </c>
      <c r="D1969" s="10" t="s">
        <v>25</v>
      </c>
      <c r="E1969" s="10" t="s">
        <v>17</v>
      </c>
      <c r="F1969" s="10" t="s">
        <v>232</v>
      </c>
      <c r="G1969" s="11">
        <v>42829</v>
      </c>
      <c r="H1969" s="12" t="s">
        <v>239</v>
      </c>
      <c r="I1969" s="10">
        <v>2017</v>
      </c>
      <c r="J1969" s="10">
        <v>837906920</v>
      </c>
      <c r="K1969" s="10">
        <f>_xlfn.DAYS(clean_data[[#This Row],[Ship Date]],clean_data[[#This Row],[Order Date]])</f>
        <v>42</v>
      </c>
      <c r="L1969" s="11">
        <v>42871</v>
      </c>
      <c r="M1969" s="14">
        <v>4133</v>
      </c>
      <c r="N1969" s="15">
        <v>47.45</v>
      </c>
      <c r="O1969" s="15">
        <v>31.79</v>
      </c>
      <c r="P1969" s="15">
        <v>196110.85</v>
      </c>
      <c r="Q1969" s="15">
        <v>131388.07</v>
      </c>
      <c r="R1969" s="15">
        <v>64722.78</v>
      </c>
      <c r="S1969" s="54"/>
      <c r="T1969" s="54"/>
      <c r="Z1969" s="1"/>
      <c r="AA1969" s="1"/>
      <c r="XFB1969"/>
      <c r="XFC1969"/>
    </row>
    <row r="1970" spans="2:27 16382:16383" ht="21" customHeight="1">
      <c r="B1970" s="1" t="s">
        <v>23</v>
      </c>
      <c r="C1970" s="1" t="s">
        <v>198</v>
      </c>
      <c r="D1970" s="1" t="s">
        <v>79</v>
      </c>
      <c r="E1970" s="1" t="s">
        <v>17</v>
      </c>
      <c r="F1970" s="1" t="s">
        <v>229</v>
      </c>
      <c r="G1970" s="9">
        <v>42399</v>
      </c>
      <c r="H1970" s="2" t="s">
        <v>240</v>
      </c>
      <c r="I1970" s="1">
        <v>2016</v>
      </c>
      <c r="J1970" s="1">
        <v>704361665</v>
      </c>
      <c r="K1970" s="1">
        <f>_xlfn.DAYS(clean_data[[#This Row],[Ship Date]],clean_data[[#This Row],[Order Date]])</f>
        <v>31</v>
      </c>
      <c r="L1970" s="9">
        <v>42430</v>
      </c>
      <c r="M1970" s="4">
        <v>5124</v>
      </c>
      <c r="N1970" s="13">
        <v>668.27</v>
      </c>
      <c r="O1970" s="13">
        <v>502.54</v>
      </c>
      <c r="P1970" s="13">
        <v>3424215.48</v>
      </c>
      <c r="Q1970" s="13">
        <v>2575014.96</v>
      </c>
      <c r="R1970" s="13">
        <v>849200.52</v>
      </c>
      <c r="S1970" s="54"/>
      <c r="T1970" s="54"/>
      <c r="Z1970" s="1"/>
      <c r="AA1970" s="1"/>
      <c r="XFB1970"/>
      <c r="XFC1970"/>
    </row>
    <row r="1971" spans="2:27 16382:16383" ht="21" customHeight="1">
      <c r="B1971" s="10" t="s">
        <v>23</v>
      </c>
      <c r="C1971" s="10" t="s">
        <v>51</v>
      </c>
      <c r="D1971" s="10" t="s">
        <v>20</v>
      </c>
      <c r="E1971" s="10" t="s">
        <v>21</v>
      </c>
      <c r="F1971" s="10" t="s">
        <v>227</v>
      </c>
      <c r="G1971" s="11">
        <v>41466</v>
      </c>
      <c r="H1971" s="12" t="s">
        <v>230</v>
      </c>
      <c r="I1971" s="10">
        <v>2013</v>
      </c>
      <c r="J1971" s="10">
        <v>400267398</v>
      </c>
      <c r="K1971" s="10">
        <f>_xlfn.DAYS(clean_data[[#This Row],[Ship Date]],clean_data[[#This Row],[Order Date]])</f>
        <v>9</v>
      </c>
      <c r="L1971" s="11">
        <v>41475</v>
      </c>
      <c r="M1971" s="14">
        <v>6873</v>
      </c>
      <c r="N1971" s="15">
        <v>152.58000000000001</v>
      </c>
      <c r="O1971" s="15">
        <v>97.44</v>
      </c>
      <c r="P1971" s="15">
        <v>1048682.3400000001</v>
      </c>
      <c r="Q1971" s="15">
        <v>669705.12</v>
      </c>
      <c r="R1971" s="15">
        <v>378977.22</v>
      </c>
      <c r="S1971" s="54"/>
      <c r="T1971" s="54"/>
      <c r="Z1971" s="1"/>
      <c r="AA1971" s="1"/>
      <c r="XFB1971"/>
      <c r="XFC1971"/>
    </row>
    <row r="1972" spans="2:27 16382:16383" ht="21" customHeight="1">
      <c r="B1972" s="1" t="s">
        <v>40</v>
      </c>
      <c r="C1972" s="1" t="s">
        <v>123</v>
      </c>
      <c r="D1972" s="1" t="s">
        <v>71</v>
      </c>
      <c r="E1972" s="1" t="s">
        <v>21</v>
      </c>
      <c r="F1972" s="1" t="s">
        <v>227</v>
      </c>
      <c r="G1972" s="9">
        <v>40481</v>
      </c>
      <c r="H1972" s="2" t="s">
        <v>237</v>
      </c>
      <c r="I1972" s="1">
        <v>2010</v>
      </c>
      <c r="J1972" s="1">
        <v>836610448</v>
      </c>
      <c r="K1972" s="1">
        <f>_xlfn.DAYS(clean_data[[#This Row],[Ship Date]],clean_data[[#This Row],[Order Date]])</f>
        <v>50</v>
      </c>
      <c r="L1972" s="9">
        <v>40531</v>
      </c>
      <c r="M1972" s="4">
        <v>478</v>
      </c>
      <c r="N1972" s="13">
        <v>154.06</v>
      </c>
      <c r="O1972" s="13">
        <v>90.93</v>
      </c>
      <c r="P1972" s="13">
        <v>73640.679999999993</v>
      </c>
      <c r="Q1972" s="13">
        <v>43464.54</v>
      </c>
      <c r="R1972" s="13">
        <v>30176.14</v>
      </c>
      <c r="S1972" s="54"/>
      <c r="T1972" s="54"/>
      <c r="Z1972" s="1"/>
      <c r="AA1972" s="1"/>
      <c r="XFB1972"/>
      <c r="XFC1972"/>
    </row>
    <row r="1973" spans="2:27 16382:16383" ht="21" customHeight="1">
      <c r="B1973" s="10" t="s">
        <v>40</v>
      </c>
      <c r="C1973" s="10" t="s">
        <v>245</v>
      </c>
      <c r="D1973" s="10" t="s">
        <v>28</v>
      </c>
      <c r="E1973" s="10" t="s">
        <v>17</v>
      </c>
      <c r="F1973" s="10" t="s">
        <v>235</v>
      </c>
      <c r="G1973" s="11">
        <v>41665</v>
      </c>
      <c r="H1973" s="12" t="s">
        <v>240</v>
      </c>
      <c r="I1973" s="10">
        <v>2014</v>
      </c>
      <c r="J1973" s="10">
        <v>294689643</v>
      </c>
      <c r="K1973" s="10">
        <f>_xlfn.DAYS(clean_data[[#This Row],[Ship Date]],clean_data[[#This Row],[Order Date]])</f>
        <v>12</v>
      </c>
      <c r="L1973" s="11">
        <v>41677</v>
      </c>
      <c r="M1973" s="14">
        <v>4069</v>
      </c>
      <c r="N1973" s="15">
        <v>205.7</v>
      </c>
      <c r="O1973" s="15">
        <v>117.11</v>
      </c>
      <c r="P1973" s="15">
        <v>836993.3</v>
      </c>
      <c r="Q1973" s="15">
        <v>476520.59</v>
      </c>
      <c r="R1973" s="15">
        <v>360472.71</v>
      </c>
      <c r="S1973" s="54"/>
      <c r="T1973" s="54"/>
      <c r="Z1973" s="1"/>
      <c r="AA1973" s="1"/>
      <c r="XFB1973"/>
      <c r="XFC1973"/>
    </row>
    <row r="1974" spans="2:27 16382:16383" ht="21" customHeight="1">
      <c r="B1974" s="1" t="s">
        <v>40</v>
      </c>
      <c r="C1974" s="1" t="s">
        <v>213</v>
      </c>
      <c r="D1974" s="1" t="s">
        <v>25</v>
      </c>
      <c r="E1974" s="1" t="s">
        <v>17</v>
      </c>
      <c r="F1974" s="1" t="s">
        <v>227</v>
      </c>
      <c r="G1974" s="9">
        <v>42097</v>
      </c>
      <c r="H1974" s="2" t="s">
        <v>239</v>
      </c>
      <c r="I1974" s="1">
        <v>2015</v>
      </c>
      <c r="J1974" s="1">
        <v>276116311</v>
      </c>
      <c r="K1974" s="1">
        <f>_xlfn.DAYS(clean_data[[#This Row],[Ship Date]],clean_data[[#This Row],[Order Date]])</f>
        <v>23</v>
      </c>
      <c r="L1974" s="9">
        <v>42120</v>
      </c>
      <c r="M1974" s="4">
        <v>7807</v>
      </c>
      <c r="N1974" s="13">
        <v>47.45</v>
      </c>
      <c r="O1974" s="13">
        <v>31.79</v>
      </c>
      <c r="P1974" s="13">
        <v>370442.15</v>
      </c>
      <c r="Q1974" s="13">
        <v>248184.53</v>
      </c>
      <c r="R1974" s="13">
        <v>122257.62</v>
      </c>
      <c r="S1974" s="54"/>
      <c r="T1974" s="54"/>
      <c r="Z1974" s="1"/>
      <c r="AA1974" s="1"/>
      <c r="XFB1974"/>
      <c r="XFC1974"/>
    </row>
    <row r="1975" spans="2:27 16382:16383" ht="21" customHeight="1">
      <c r="B1975" s="10" t="s">
        <v>31</v>
      </c>
      <c r="C1975" s="10" t="s">
        <v>99</v>
      </c>
      <c r="D1975" s="10" t="s">
        <v>50</v>
      </c>
      <c r="E1975" s="10" t="s">
        <v>21</v>
      </c>
      <c r="F1975" s="10" t="s">
        <v>227</v>
      </c>
      <c r="G1975" s="11">
        <v>40628</v>
      </c>
      <c r="H1975" s="12" t="s">
        <v>236</v>
      </c>
      <c r="I1975" s="10">
        <v>2011</v>
      </c>
      <c r="J1975" s="10">
        <v>552814280</v>
      </c>
      <c r="K1975" s="10">
        <f>_xlfn.DAYS(clean_data[[#This Row],[Ship Date]],clean_data[[#This Row],[Order Date]])</f>
        <v>45</v>
      </c>
      <c r="L1975" s="11">
        <v>40673</v>
      </c>
      <c r="M1975" s="14">
        <v>8885</v>
      </c>
      <c r="N1975" s="15">
        <v>421.89</v>
      </c>
      <c r="O1975" s="15">
        <v>364.69</v>
      </c>
      <c r="P1975" s="15">
        <v>3748492.65</v>
      </c>
      <c r="Q1975" s="15">
        <v>3240270.65</v>
      </c>
      <c r="R1975" s="15">
        <v>508222</v>
      </c>
      <c r="S1975" s="54"/>
      <c r="T1975" s="54"/>
      <c r="Z1975" s="1"/>
      <c r="AA1975" s="1"/>
      <c r="XFB1975"/>
      <c r="XFC1975"/>
    </row>
    <row r="1976" spans="2:27 16382:16383" ht="21" customHeight="1">
      <c r="B1976" s="1" t="s">
        <v>26</v>
      </c>
      <c r="C1976" s="1" t="s">
        <v>46</v>
      </c>
      <c r="D1976" s="1" t="s">
        <v>43</v>
      </c>
      <c r="E1976" s="1" t="s">
        <v>21</v>
      </c>
      <c r="F1976" s="1" t="s">
        <v>235</v>
      </c>
      <c r="G1976" s="9">
        <v>42028</v>
      </c>
      <c r="H1976" s="2" t="s">
        <v>240</v>
      </c>
      <c r="I1976" s="1">
        <v>2015</v>
      </c>
      <c r="J1976" s="1">
        <v>517019879</v>
      </c>
      <c r="K1976" s="1">
        <f>_xlfn.DAYS(clean_data[[#This Row],[Ship Date]],clean_data[[#This Row],[Order Date]])</f>
        <v>4</v>
      </c>
      <c r="L1976" s="9">
        <v>42032</v>
      </c>
      <c r="M1976" s="4">
        <v>6526</v>
      </c>
      <c r="N1976" s="13">
        <v>651.21</v>
      </c>
      <c r="O1976" s="13">
        <v>524.96</v>
      </c>
      <c r="P1976" s="13">
        <v>4249796.46</v>
      </c>
      <c r="Q1976" s="13">
        <v>3425888.96</v>
      </c>
      <c r="R1976" s="13">
        <v>823907.5</v>
      </c>
      <c r="S1976" s="54"/>
      <c r="T1976" s="54"/>
      <c r="Z1976" s="1"/>
      <c r="AA1976" s="1"/>
      <c r="XFB1976"/>
      <c r="XFC1976"/>
    </row>
    <row r="1977" spans="2:27 16382:16383" ht="21" customHeight="1">
      <c r="B1977" s="10" t="s">
        <v>23</v>
      </c>
      <c r="C1977" s="10" t="s">
        <v>168</v>
      </c>
      <c r="D1977" s="10" t="s">
        <v>50</v>
      </c>
      <c r="E1977" s="10" t="s">
        <v>17</v>
      </c>
      <c r="F1977" s="10" t="s">
        <v>229</v>
      </c>
      <c r="G1977" s="11">
        <v>41778</v>
      </c>
      <c r="H1977" s="12" t="s">
        <v>233</v>
      </c>
      <c r="I1977" s="10">
        <v>2014</v>
      </c>
      <c r="J1977" s="10">
        <v>531281936</v>
      </c>
      <c r="K1977" s="10">
        <f>_xlfn.DAYS(clean_data[[#This Row],[Ship Date]],clean_data[[#This Row],[Order Date]])</f>
        <v>15</v>
      </c>
      <c r="L1977" s="11">
        <v>41793</v>
      </c>
      <c r="M1977" s="14">
        <v>6986</v>
      </c>
      <c r="N1977" s="15">
        <v>421.89</v>
      </c>
      <c r="O1977" s="15">
        <v>364.69</v>
      </c>
      <c r="P1977" s="15">
        <v>2947323.54</v>
      </c>
      <c r="Q1977" s="15">
        <v>2547724.34</v>
      </c>
      <c r="R1977" s="15">
        <v>399599.2</v>
      </c>
      <c r="S1977" s="54"/>
      <c r="T1977" s="54"/>
      <c r="Z1977" s="1"/>
      <c r="AA1977" s="1"/>
      <c r="XFB1977"/>
      <c r="XFC1977"/>
    </row>
    <row r="1978" spans="2:27 16382:16383" ht="21" customHeight="1">
      <c r="B1978" s="1" t="s">
        <v>14</v>
      </c>
      <c r="C1978" s="1" t="s">
        <v>108</v>
      </c>
      <c r="D1978" s="1" t="s">
        <v>25</v>
      </c>
      <c r="E1978" s="1" t="s">
        <v>17</v>
      </c>
      <c r="F1978" s="1" t="s">
        <v>229</v>
      </c>
      <c r="G1978" s="9">
        <v>41278</v>
      </c>
      <c r="H1978" s="2" t="s">
        <v>240</v>
      </c>
      <c r="I1978" s="1">
        <v>2013</v>
      </c>
      <c r="J1978" s="1">
        <v>578461778</v>
      </c>
      <c r="K1978" s="1">
        <f>_xlfn.DAYS(clean_data[[#This Row],[Ship Date]],clean_data[[#This Row],[Order Date]])</f>
        <v>5</v>
      </c>
      <c r="L1978" s="9">
        <v>41283</v>
      </c>
      <c r="M1978" s="4">
        <v>8550</v>
      </c>
      <c r="N1978" s="13">
        <v>47.45</v>
      </c>
      <c r="O1978" s="13">
        <v>31.79</v>
      </c>
      <c r="P1978" s="13">
        <v>405697.5</v>
      </c>
      <c r="Q1978" s="13">
        <v>271804.5</v>
      </c>
      <c r="R1978" s="13">
        <v>133893</v>
      </c>
      <c r="S1978" s="54"/>
      <c r="T1978" s="54"/>
      <c r="Z1978" s="1"/>
      <c r="AA1978" s="1"/>
      <c r="XFB1978"/>
      <c r="XFC1978"/>
    </row>
    <row r="1979" spans="2:27 16382:16383" ht="21" customHeight="1">
      <c r="B1979" s="10" t="s">
        <v>40</v>
      </c>
      <c r="C1979" s="10" t="s">
        <v>113</v>
      </c>
      <c r="D1979" s="10" t="s">
        <v>71</v>
      </c>
      <c r="E1979" s="10" t="s">
        <v>21</v>
      </c>
      <c r="F1979" s="10" t="s">
        <v>232</v>
      </c>
      <c r="G1979" s="11">
        <v>40935</v>
      </c>
      <c r="H1979" s="12" t="s">
        <v>240</v>
      </c>
      <c r="I1979" s="10">
        <v>2012</v>
      </c>
      <c r="J1979" s="10">
        <v>711733233</v>
      </c>
      <c r="K1979" s="10">
        <f>_xlfn.DAYS(clean_data[[#This Row],[Ship Date]],clean_data[[#This Row],[Order Date]])</f>
        <v>42</v>
      </c>
      <c r="L1979" s="11">
        <v>40977</v>
      </c>
      <c r="M1979" s="14">
        <v>6535</v>
      </c>
      <c r="N1979" s="15">
        <v>154.06</v>
      </c>
      <c r="O1979" s="15">
        <v>90.93</v>
      </c>
      <c r="P1979" s="15">
        <v>1006782.1</v>
      </c>
      <c r="Q1979" s="15">
        <v>594227.55000000005</v>
      </c>
      <c r="R1979" s="15">
        <v>412554.55</v>
      </c>
      <c r="S1979" s="54"/>
      <c r="T1979" s="54"/>
      <c r="Z1979" s="1"/>
      <c r="AA1979" s="1"/>
      <c r="XFB1979"/>
      <c r="XFC1979"/>
    </row>
    <row r="1980" spans="2:27 16382:16383" ht="21" customHeight="1">
      <c r="B1980" s="1" t="s">
        <v>26</v>
      </c>
      <c r="C1980" s="1" t="s">
        <v>194</v>
      </c>
      <c r="D1980" s="1" t="s">
        <v>16</v>
      </c>
      <c r="E1980" s="1" t="s">
        <v>21</v>
      </c>
      <c r="F1980" s="1" t="s">
        <v>232</v>
      </c>
      <c r="G1980" s="9">
        <v>41544</v>
      </c>
      <c r="H1980" s="2" t="s">
        <v>231</v>
      </c>
      <c r="I1980" s="1">
        <v>2013</v>
      </c>
      <c r="J1980" s="1">
        <v>604582631</v>
      </c>
      <c r="K1980" s="1">
        <f>_xlfn.DAYS(clean_data[[#This Row],[Ship Date]],clean_data[[#This Row],[Order Date]])</f>
        <v>3</v>
      </c>
      <c r="L1980" s="9">
        <v>41547</v>
      </c>
      <c r="M1980" s="4">
        <v>8291</v>
      </c>
      <c r="N1980" s="13">
        <v>255.28</v>
      </c>
      <c r="O1980" s="13">
        <v>159.41999999999999</v>
      </c>
      <c r="P1980" s="13">
        <v>2116526.48</v>
      </c>
      <c r="Q1980" s="13">
        <v>1321751.22</v>
      </c>
      <c r="R1980" s="13">
        <v>794775.26</v>
      </c>
      <c r="S1980" s="54"/>
      <c r="T1980" s="54"/>
      <c r="Z1980" s="1"/>
      <c r="AA1980" s="1"/>
      <c r="XFB1980"/>
      <c r="XFC1980"/>
    </row>
    <row r="1981" spans="2:27 16382:16383" ht="21" customHeight="1">
      <c r="B1981" s="10" t="s">
        <v>23</v>
      </c>
      <c r="C1981" s="10" t="s">
        <v>179</v>
      </c>
      <c r="D1981" s="10" t="s">
        <v>45</v>
      </c>
      <c r="E1981" s="10" t="s">
        <v>17</v>
      </c>
      <c r="F1981" s="10" t="s">
        <v>229</v>
      </c>
      <c r="G1981" s="11">
        <v>42906</v>
      </c>
      <c r="H1981" s="12" t="s">
        <v>241</v>
      </c>
      <c r="I1981" s="10">
        <v>2017</v>
      </c>
      <c r="J1981" s="10">
        <v>900808799</v>
      </c>
      <c r="K1981" s="10">
        <f>_xlfn.DAYS(clean_data[[#This Row],[Ship Date]],clean_data[[#This Row],[Order Date]])</f>
        <v>8</v>
      </c>
      <c r="L1981" s="11">
        <v>42914</v>
      </c>
      <c r="M1981" s="14">
        <v>8196</v>
      </c>
      <c r="N1981" s="15">
        <v>437.2</v>
      </c>
      <c r="O1981" s="15">
        <v>263.33</v>
      </c>
      <c r="P1981" s="15">
        <v>3583291.2</v>
      </c>
      <c r="Q1981" s="15">
        <v>2158252.6800000002</v>
      </c>
      <c r="R1981" s="15">
        <v>1425038.52</v>
      </c>
      <c r="S1981" s="54"/>
      <c r="T1981" s="54"/>
      <c r="Z1981" s="1"/>
      <c r="AA1981" s="1"/>
      <c r="XFB1981"/>
      <c r="XFC1981"/>
    </row>
    <row r="1982" spans="2:27 16382:16383" ht="21" customHeight="1">
      <c r="B1982" s="1" t="s">
        <v>26</v>
      </c>
      <c r="C1982" s="1" t="s">
        <v>122</v>
      </c>
      <c r="D1982" s="1" t="s">
        <v>16</v>
      </c>
      <c r="E1982" s="1" t="s">
        <v>17</v>
      </c>
      <c r="F1982" s="1" t="s">
        <v>232</v>
      </c>
      <c r="G1982" s="9">
        <v>42447</v>
      </c>
      <c r="H1982" s="2" t="s">
        <v>236</v>
      </c>
      <c r="I1982" s="1">
        <v>2016</v>
      </c>
      <c r="J1982" s="1">
        <v>964523065</v>
      </c>
      <c r="K1982" s="1">
        <f>_xlfn.DAYS(clean_data[[#This Row],[Ship Date]],clean_data[[#This Row],[Order Date]])</f>
        <v>37</v>
      </c>
      <c r="L1982" s="9">
        <v>42484</v>
      </c>
      <c r="M1982" s="4">
        <v>2664</v>
      </c>
      <c r="N1982" s="13">
        <v>255.28</v>
      </c>
      <c r="O1982" s="13">
        <v>159.41999999999999</v>
      </c>
      <c r="P1982" s="13">
        <v>680065.92</v>
      </c>
      <c r="Q1982" s="13">
        <v>424694.88</v>
      </c>
      <c r="R1982" s="13">
        <v>255371.04</v>
      </c>
      <c r="S1982" s="54"/>
      <c r="T1982" s="54"/>
      <c r="Z1982" s="1"/>
      <c r="AA1982" s="1"/>
      <c r="XFB1982"/>
      <c r="XFC1982"/>
    </row>
    <row r="1983" spans="2:27 16382:16383" ht="21" customHeight="1">
      <c r="B1983" s="10" t="s">
        <v>40</v>
      </c>
      <c r="C1983" s="10" t="s">
        <v>140</v>
      </c>
      <c r="D1983" s="10" t="s">
        <v>79</v>
      </c>
      <c r="E1983" s="10" t="s">
        <v>17</v>
      </c>
      <c r="F1983" s="10" t="s">
        <v>235</v>
      </c>
      <c r="G1983" s="11">
        <v>42129</v>
      </c>
      <c r="H1983" s="12" t="s">
        <v>233</v>
      </c>
      <c r="I1983" s="10">
        <v>2015</v>
      </c>
      <c r="J1983" s="10">
        <v>230149257</v>
      </c>
      <c r="K1983" s="10">
        <f>_xlfn.DAYS(clean_data[[#This Row],[Ship Date]],clean_data[[#This Row],[Order Date]])</f>
        <v>8</v>
      </c>
      <c r="L1983" s="11">
        <v>42137</v>
      </c>
      <c r="M1983" s="14">
        <v>5134</v>
      </c>
      <c r="N1983" s="15">
        <v>668.27</v>
      </c>
      <c r="O1983" s="15">
        <v>502.54</v>
      </c>
      <c r="P1983" s="15">
        <v>3430898.18</v>
      </c>
      <c r="Q1983" s="15">
        <v>2580040.36</v>
      </c>
      <c r="R1983" s="15">
        <v>850857.82</v>
      </c>
      <c r="S1983" s="54"/>
      <c r="T1983" s="54"/>
      <c r="Z1983" s="1"/>
      <c r="AA1983" s="1"/>
      <c r="XFB1983"/>
      <c r="XFC1983"/>
    </row>
    <row r="1984" spans="2:27 16382:16383" ht="21" customHeight="1">
      <c r="B1984" s="1" t="s">
        <v>34</v>
      </c>
      <c r="C1984" s="1" t="s">
        <v>68</v>
      </c>
      <c r="D1984" s="1" t="s">
        <v>45</v>
      </c>
      <c r="E1984" s="1" t="s">
        <v>21</v>
      </c>
      <c r="F1984" s="1" t="s">
        <v>229</v>
      </c>
      <c r="G1984" s="9">
        <v>41536</v>
      </c>
      <c r="H1984" s="2" t="s">
        <v>231</v>
      </c>
      <c r="I1984" s="1">
        <v>2013</v>
      </c>
      <c r="J1984" s="1">
        <v>452423703</v>
      </c>
      <c r="K1984" s="1">
        <f>_xlfn.DAYS(clean_data[[#This Row],[Ship Date]],clean_data[[#This Row],[Order Date]])</f>
        <v>5</v>
      </c>
      <c r="L1984" s="9">
        <v>41541</v>
      </c>
      <c r="M1984" s="4">
        <v>1082</v>
      </c>
      <c r="N1984" s="13">
        <v>437.2</v>
      </c>
      <c r="O1984" s="13">
        <v>263.33</v>
      </c>
      <c r="P1984" s="13">
        <v>473050.4</v>
      </c>
      <c r="Q1984" s="13">
        <v>284923.06</v>
      </c>
      <c r="R1984" s="13">
        <v>188127.34</v>
      </c>
      <c r="S1984" s="54"/>
      <c r="T1984" s="54"/>
      <c r="Z1984" s="1"/>
      <c r="AA1984" s="1"/>
      <c r="XFB1984"/>
      <c r="XFC1984"/>
    </row>
    <row r="1985" spans="2:27 16382:16383" ht="21" customHeight="1">
      <c r="B1985" s="10" t="s">
        <v>23</v>
      </c>
      <c r="C1985" s="10" t="s">
        <v>24</v>
      </c>
      <c r="D1985" s="10" t="s">
        <v>50</v>
      </c>
      <c r="E1985" s="10" t="s">
        <v>17</v>
      </c>
      <c r="F1985" s="10" t="s">
        <v>235</v>
      </c>
      <c r="G1985" s="11">
        <v>42026</v>
      </c>
      <c r="H1985" s="12" t="s">
        <v>240</v>
      </c>
      <c r="I1985" s="10">
        <v>2015</v>
      </c>
      <c r="J1985" s="10">
        <v>756395232</v>
      </c>
      <c r="K1985" s="10">
        <f>_xlfn.DAYS(clean_data[[#This Row],[Ship Date]],clean_data[[#This Row],[Order Date]])</f>
        <v>50</v>
      </c>
      <c r="L1985" s="11">
        <v>42076</v>
      </c>
      <c r="M1985" s="14">
        <v>3013</v>
      </c>
      <c r="N1985" s="15">
        <v>421.89</v>
      </c>
      <c r="O1985" s="15">
        <v>364.69</v>
      </c>
      <c r="P1985" s="15">
        <v>1271154.57</v>
      </c>
      <c r="Q1985" s="15">
        <v>1098810.97</v>
      </c>
      <c r="R1985" s="15">
        <v>172343.6</v>
      </c>
      <c r="S1985" s="54"/>
      <c r="T1985" s="54"/>
      <c r="Z1985" s="1"/>
      <c r="AA1985" s="1"/>
      <c r="XFB1985"/>
      <c r="XFC1985"/>
    </row>
    <row r="1986" spans="2:27 16382:16383" ht="21" customHeight="1">
      <c r="B1986" s="1" t="s">
        <v>40</v>
      </c>
      <c r="C1986" s="1" t="s">
        <v>65</v>
      </c>
      <c r="D1986" s="1" t="s">
        <v>71</v>
      </c>
      <c r="E1986" s="1" t="s">
        <v>17</v>
      </c>
      <c r="F1986" s="1" t="s">
        <v>232</v>
      </c>
      <c r="G1986" s="9">
        <v>42580</v>
      </c>
      <c r="H1986" s="2" t="s">
        <v>230</v>
      </c>
      <c r="I1986" s="1">
        <v>2016</v>
      </c>
      <c r="J1986" s="1">
        <v>787425172</v>
      </c>
      <c r="K1986" s="1">
        <f>_xlfn.DAYS(clean_data[[#This Row],[Ship Date]],clean_data[[#This Row],[Order Date]])</f>
        <v>24</v>
      </c>
      <c r="L1986" s="9">
        <v>42604</v>
      </c>
      <c r="M1986" s="4">
        <v>5462</v>
      </c>
      <c r="N1986" s="13">
        <v>154.06</v>
      </c>
      <c r="O1986" s="13">
        <v>90.93</v>
      </c>
      <c r="P1986" s="13">
        <v>841475.72</v>
      </c>
      <c r="Q1986" s="13">
        <v>496659.66</v>
      </c>
      <c r="R1986" s="13">
        <v>344816.06</v>
      </c>
      <c r="S1986" s="54"/>
      <c r="T1986" s="54"/>
      <c r="Z1986" s="1"/>
      <c r="AA1986" s="1"/>
      <c r="XFB1986"/>
      <c r="XFC1986"/>
    </row>
    <row r="1987" spans="2:27 16382:16383" ht="21" customHeight="1">
      <c r="B1987" s="10" t="s">
        <v>23</v>
      </c>
      <c r="C1987" s="10" t="s">
        <v>208</v>
      </c>
      <c r="D1987" s="10" t="s">
        <v>36</v>
      </c>
      <c r="E1987" s="10" t="s">
        <v>17</v>
      </c>
      <c r="F1987" s="10" t="s">
        <v>229</v>
      </c>
      <c r="G1987" s="11">
        <v>41184</v>
      </c>
      <c r="H1987" s="12" t="s">
        <v>237</v>
      </c>
      <c r="I1987" s="10">
        <v>2012</v>
      </c>
      <c r="J1987" s="10">
        <v>261187350</v>
      </c>
      <c r="K1987" s="10">
        <f>_xlfn.DAYS(clean_data[[#This Row],[Ship Date]],clean_data[[#This Row],[Order Date]])</f>
        <v>1</v>
      </c>
      <c r="L1987" s="11">
        <v>41185</v>
      </c>
      <c r="M1987" s="14">
        <v>9996</v>
      </c>
      <c r="N1987" s="15">
        <v>109.28</v>
      </c>
      <c r="O1987" s="15">
        <v>35.840000000000003</v>
      </c>
      <c r="P1987" s="15">
        <v>1092362.8799999999</v>
      </c>
      <c r="Q1987" s="15">
        <v>358256.64000000001</v>
      </c>
      <c r="R1987" s="15">
        <v>734106.24</v>
      </c>
      <c r="S1987" s="54"/>
      <c r="T1987" s="54"/>
      <c r="Z1987" s="1"/>
      <c r="AA1987" s="1"/>
      <c r="XFB1987"/>
      <c r="XFC1987"/>
    </row>
    <row r="1988" spans="2:27 16382:16383" ht="21" customHeight="1">
      <c r="B1988" s="1" t="s">
        <v>31</v>
      </c>
      <c r="C1988" s="1" t="s">
        <v>145</v>
      </c>
      <c r="D1988" s="1" t="s">
        <v>45</v>
      </c>
      <c r="E1988" s="1" t="s">
        <v>17</v>
      </c>
      <c r="F1988" s="1" t="s">
        <v>232</v>
      </c>
      <c r="G1988" s="9">
        <v>41745</v>
      </c>
      <c r="H1988" s="2" t="s">
        <v>239</v>
      </c>
      <c r="I1988" s="1">
        <v>2014</v>
      </c>
      <c r="J1988" s="1">
        <v>313668096</v>
      </c>
      <c r="K1988" s="1">
        <f>_xlfn.DAYS(clean_data[[#This Row],[Ship Date]],clean_data[[#This Row],[Order Date]])</f>
        <v>18</v>
      </c>
      <c r="L1988" s="9">
        <v>41763</v>
      </c>
      <c r="M1988" s="4">
        <v>215</v>
      </c>
      <c r="N1988" s="13">
        <v>437.2</v>
      </c>
      <c r="O1988" s="13">
        <v>263.33</v>
      </c>
      <c r="P1988" s="13">
        <v>93998</v>
      </c>
      <c r="Q1988" s="13">
        <v>56615.95</v>
      </c>
      <c r="R1988" s="13">
        <v>37382.050000000003</v>
      </c>
      <c r="S1988" s="54"/>
      <c r="T1988" s="54"/>
      <c r="Z1988" s="1"/>
      <c r="AA1988" s="1"/>
      <c r="XFB1988"/>
      <c r="XFC1988"/>
    </row>
    <row r="1989" spans="2:27 16382:16383" ht="21" customHeight="1">
      <c r="B1989" s="10" t="s">
        <v>14</v>
      </c>
      <c r="C1989" s="10" t="s">
        <v>19</v>
      </c>
      <c r="D1989" s="10" t="s">
        <v>50</v>
      </c>
      <c r="E1989" s="10" t="s">
        <v>21</v>
      </c>
      <c r="F1989" s="10" t="s">
        <v>229</v>
      </c>
      <c r="G1989" s="11">
        <v>41644</v>
      </c>
      <c r="H1989" s="12" t="s">
        <v>240</v>
      </c>
      <c r="I1989" s="10">
        <v>2014</v>
      </c>
      <c r="J1989" s="10">
        <v>351166236</v>
      </c>
      <c r="K1989" s="10">
        <f>_xlfn.DAYS(clean_data[[#This Row],[Ship Date]],clean_data[[#This Row],[Order Date]])</f>
        <v>47</v>
      </c>
      <c r="L1989" s="11">
        <v>41691</v>
      </c>
      <c r="M1989" s="14">
        <v>6748</v>
      </c>
      <c r="N1989" s="15">
        <v>421.89</v>
      </c>
      <c r="O1989" s="15">
        <v>364.69</v>
      </c>
      <c r="P1989" s="15">
        <v>2846913.72</v>
      </c>
      <c r="Q1989" s="15">
        <v>2460928.12</v>
      </c>
      <c r="R1989" s="15">
        <v>385985.6</v>
      </c>
      <c r="S1989" s="54"/>
      <c r="T1989" s="54"/>
      <c r="Z1989" s="1"/>
      <c r="AA1989" s="1"/>
      <c r="XFB1989"/>
      <c r="XFC1989"/>
    </row>
    <row r="1990" spans="2:27 16382:16383" ht="21" customHeight="1">
      <c r="B1990" s="1" t="s">
        <v>26</v>
      </c>
      <c r="C1990" s="1" t="s">
        <v>121</v>
      </c>
      <c r="D1990" s="1" t="s">
        <v>45</v>
      </c>
      <c r="E1990" s="1" t="s">
        <v>21</v>
      </c>
      <c r="F1990" s="1" t="s">
        <v>229</v>
      </c>
      <c r="G1990" s="9">
        <v>41417</v>
      </c>
      <c r="H1990" s="2" t="s">
        <v>233</v>
      </c>
      <c r="I1990" s="1">
        <v>2013</v>
      </c>
      <c r="J1990" s="1">
        <v>300293099</v>
      </c>
      <c r="K1990" s="1">
        <f>_xlfn.DAYS(clean_data[[#This Row],[Ship Date]],clean_data[[#This Row],[Order Date]])</f>
        <v>26</v>
      </c>
      <c r="L1990" s="9">
        <v>41443</v>
      </c>
      <c r="M1990" s="4">
        <v>2256</v>
      </c>
      <c r="N1990" s="13">
        <v>437.2</v>
      </c>
      <c r="O1990" s="13">
        <v>263.33</v>
      </c>
      <c r="P1990" s="13">
        <v>986323.2</v>
      </c>
      <c r="Q1990" s="13">
        <v>594072.48</v>
      </c>
      <c r="R1990" s="13">
        <v>392250.72</v>
      </c>
      <c r="S1990" s="54"/>
      <c r="T1990" s="54"/>
      <c r="Z1990" s="1"/>
      <c r="AA1990" s="1"/>
      <c r="XFB1990"/>
      <c r="XFC1990"/>
    </row>
    <row r="1991" spans="2:27 16382:16383" ht="21" customHeight="1">
      <c r="B1991" s="10" t="s">
        <v>26</v>
      </c>
      <c r="C1991" s="10" t="s">
        <v>180</v>
      </c>
      <c r="D1991" s="10" t="s">
        <v>79</v>
      </c>
      <c r="E1991" s="10" t="s">
        <v>17</v>
      </c>
      <c r="F1991" s="10" t="s">
        <v>235</v>
      </c>
      <c r="G1991" s="11">
        <v>40607</v>
      </c>
      <c r="H1991" s="12" t="s">
        <v>236</v>
      </c>
      <c r="I1991" s="10">
        <v>2011</v>
      </c>
      <c r="J1991" s="10">
        <v>157972514</v>
      </c>
      <c r="K1991" s="10">
        <f>_xlfn.DAYS(clean_data[[#This Row],[Ship Date]],clean_data[[#This Row],[Order Date]])</f>
        <v>30</v>
      </c>
      <c r="L1991" s="11">
        <v>40637</v>
      </c>
      <c r="M1991" s="14">
        <v>6432</v>
      </c>
      <c r="N1991" s="15">
        <v>668.27</v>
      </c>
      <c r="O1991" s="15">
        <v>502.54</v>
      </c>
      <c r="P1991" s="15">
        <v>4298312.6399999997</v>
      </c>
      <c r="Q1991" s="15">
        <v>3232337.28</v>
      </c>
      <c r="R1991" s="15">
        <v>1065975.3600000001</v>
      </c>
      <c r="S1991" s="54"/>
      <c r="T1991" s="54"/>
      <c r="Z1991" s="1"/>
      <c r="AA1991" s="1"/>
      <c r="XFB1991"/>
      <c r="XFC1991"/>
    </row>
    <row r="1992" spans="2:27 16382:16383" ht="21" customHeight="1">
      <c r="B1992" s="1" t="s">
        <v>31</v>
      </c>
      <c r="C1992" s="1" t="s">
        <v>248</v>
      </c>
      <c r="D1992" s="1" t="s">
        <v>71</v>
      </c>
      <c r="E1992" s="1" t="s">
        <v>21</v>
      </c>
      <c r="F1992" s="1" t="s">
        <v>227</v>
      </c>
      <c r="G1992" s="9">
        <v>41911</v>
      </c>
      <c r="H1992" s="2" t="s">
        <v>231</v>
      </c>
      <c r="I1992" s="1">
        <v>2014</v>
      </c>
      <c r="J1992" s="1">
        <v>441440808</v>
      </c>
      <c r="K1992" s="1">
        <f>_xlfn.DAYS(clean_data[[#This Row],[Ship Date]],clean_data[[#This Row],[Order Date]])</f>
        <v>49</v>
      </c>
      <c r="L1992" s="9">
        <v>41960</v>
      </c>
      <c r="M1992" s="4">
        <v>1000</v>
      </c>
      <c r="N1992" s="13">
        <v>154.06</v>
      </c>
      <c r="O1992" s="13">
        <v>90.93</v>
      </c>
      <c r="P1992" s="13">
        <v>154060</v>
      </c>
      <c r="Q1992" s="13">
        <v>90930</v>
      </c>
      <c r="R1992" s="13">
        <v>63130</v>
      </c>
      <c r="S1992" s="54"/>
      <c r="T1992" s="54"/>
      <c r="Z1992" s="1"/>
      <c r="AA1992" s="1"/>
      <c r="XFB1992"/>
      <c r="XFC1992"/>
    </row>
    <row r="1993" spans="2:27 16382:16383" ht="21" customHeight="1">
      <c r="B1993" s="10" t="s">
        <v>40</v>
      </c>
      <c r="C1993" s="10" t="s">
        <v>86</v>
      </c>
      <c r="D1993" s="10" t="s">
        <v>33</v>
      </c>
      <c r="E1993" s="10" t="s">
        <v>21</v>
      </c>
      <c r="F1993" s="10" t="s">
        <v>235</v>
      </c>
      <c r="G1993" s="11">
        <v>41499</v>
      </c>
      <c r="H1993" s="12" t="s">
        <v>238</v>
      </c>
      <c r="I1993" s="10">
        <v>2013</v>
      </c>
      <c r="J1993" s="10">
        <v>838246810</v>
      </c>
      <c r="K1993" s="10">
        <f>_xlfn.DAYS(clean_data[[#This Row],[Ship Date]],clean_data[[#This Row],[Order Date]])</f>
        <v>8</v>
      </c>
      <c r="L1993" s="11">
        <v>41507</v>
      </c>
      <c r="M1993" s="14">
        <v>4714</v>
      </c>
      <c r="N1993" s="15">
        <v>81.73</v>
      </c>
      <c r="O1993" s="15">
        <v>56.67</v>
      </c>
      <c r="P1993" s="15">
        <v>385275.22</v>
      </c>
      <c r="Q1993" s="15">
        <v>267142.38</v>
      </c>
      <c r="R1993" s="15">
        <v>118132.84</v>
      </c>
      <c r="S1993" s="54"/>
      <c r="T1993" s="54"/>
      <c r="Z1993" s="1"/>
      <c r="AA1993" s="1"/>
      <c r="XFB1993"/>
      <c r="XFC1993"/>
    </row>
    <row r="1994" spans="2:27 16382:16383" ht="21" customHeight="1">
      <c r="B1994" s="1" t="s">
        <v>31</v>
      </c>
      <c r="C1994" s="1" t="s">
        <v>89</v>
      </c>
      <c r="D1994" s="1" t="s">
        <v>79</v>
      </c>
      <c r="E1994" s="1" t="s">
        <v>21</v>
      </c>
      <c r="F1994" s="1" t="s">
        <v>227</v>
      </c>
      <c r="G1994" s="9">
        <v>41465</v>
      </c>
      <c r="H1994" s="2" t="s">
        <v>230</v>
      </c>
      <c r="I1994" s="1">
        <v>2013</v>
      </c>
      <c r="J1994" s="1">
        <v>656251847</v>
      </c>
      <c r="K1994" s="1">
        <f>_xlfn.DAYS(clean_data[[#This Row],[Ship Date]],clean_data[[#This Row],[Order Date]])</f>
        <v>50</v>
      </c>
      <c r="L1994" s="9">
        <v>41515</v>
      </c>
      <c r="M1994" s="4">
        <v>8360</v>
      </c>
      <c r="N1994" s="13">
        <v>668.27</v>
      </c>
      <c r="O1994" s="13">
        <v>502.54</v>
      </c>
      <c r="P1994" s="13">
        <v>5586737.2000000002</v>
      </c>
      <c r="Q1994" s="13">
        <v>4201234.4000000004</v>
      </c>
      <c r="R1994" s="13">
        <v>1385502.8</v>
      </c>
      <c r="S1994" s="54"/>
      <c r="T1994" s="54"/>
      <c r="Z1994" s="1"/>
      <c r="AA1994" s="1"/>
      <c r="XFB1994"/>
      <c r="XFC1994"/>
    </row>
    <row r="1995" spans="2:27 16382:16383" ht="21" customHeight="1">
      <c r="B1995" s="10" t="s">
        <v>26</v>
      </c>
      <c r="C1995" s="10" t="s">
        <v>30</v>
      </c>
      <c r="D1995" s="10" t="s">
        <v>79</v>
      </c>
      <c r="E1995" s="10" t="s">
        <v>21</v>
      </c>
      <c r="F1995" s="10" t="s">
        <v>229</v>
      </c>
      <c r="G1995" s="11">
        <v>42905</v>
      </c>
      <c r="H1995" s="12" t="s">
        <v>241</v>
      </c>
      <c r="I1995" s="10">
        <v>2017</v>
      </c>
      <c r="J1995" s="10">
        <v>173629748</v>
      </c>
      <c r="K1995" s="10">
        <f>_xlfn.DAYS(clean_data[[#This Row],[Ship Date]],clean_data[[#This Row],[Order Date]])</f>
        <v>0</v>
      </c>
      <c r="L1995" s="11">
        <v>42905</v>
      </c>
      <c r="M1995" s="14">
        <v>9756</v>
      </c>
      <c r="N1995" s="15">
        <v>668.27</v>
      </c>
      <c r="O1995" s="15">
        <v>502.54</v>
      </c>
      <c r="P1995" s="15">
        <v>6519642.1200000001</v>
      </c>
      <c r="Q1995" s="15">
        <v>4902780.24</v>
      </c>
      <c r="R1995" s="15">
        <v>1616861.88</v>
      </c>
      <c r="S1995" s="54"/>
      <c r="T1995" s="54"/>
      <c r="Z1995" s="1"/>
      <c r="AA1995" s="1"/>
      <c r="XFB1995"/>
      <c r="XFC1995"/>
    </row>
    <row r="1996" spans="2:27 16382:16383" ht="21" customHeight="1">
      <c r="B1996" s="1" t="s">
        <v>23</v>
      </c>
      <c r="C1996" s="1" t="s">
        <v>119</v>
      </c>
      <c r="D1996" s="1" t="s">
        <v>36</v>
      </c>
      <c r="E1996" s="1" t="s">
        <v>21</v>
      </c>
      <c r="F1996" s="1" t="s">
        <v>232</v>
      </c>
      <c r="G1996" s="9">
        <v>41775</v>
      </c>
      <c r="H1996" s="2" t="s">
        <v>233</v>
      </c>
      <c r="I1996" s="1">
        <v>2014</v>
      </c>
      <c r="J1996" s="1">
        <v>188866841</v>
      </c>
      <c r="K1996" s="1">
        <f>_xlfn.DAYS(clean_data[[#This Row],[Ship Date]],clean_data[[#This Row],[Order Date]])</f>
        <v>4</v>
      </c>
      <c r="L1996" s="9">
        <v>41779</v>
      </c>
      <c r="M1996" s="4">
        <v>8750</v>
      </c>
      <c r="N1996" s="13">
        <v>109.28</v>
      </c>
      <c r="O1996" s="13">
        <v>35.840000000000003</v>
      </c>
      <c r="P1996" s="13">
        <v>956200</v>
      </c>
      <c r="Q1996" s="13">
        <v>313600</v>
      </c>
      <c r="R1996" s="13">
        <v>642600</v>
      </c>
      <c r="S1996" s="54"/>
      <c r="T1996" s="54"/>
      <c r="Z1996" s="1"/>
      <c r="AA1996" s="1"/>
      <c r="XFB1996"/>
      <c r="XFC1996"/>
    </row>
    <row r="1997" spans="2:27 16382:16383" ht="21" customHeight="1">
      <c r="B1997" s="10" t="s">
        <v>34</v>
      </c>
      <c r="C1997" s="10" t="s">
        <v>154</v>
      </c>
      <c r="D1997" s="10" t="s">
        <v>25</v>
      </c>
      <c r="E1997" s="10" t="s">
        <v>21</v>
      </c>
      <c r="F1997" s="10" t="s">
        <v>232</v>
      </c>
      <c r="G1997" s="11">
        <v>41334</v>
      </c>
      <c r="H1997" s="12" t="s">
        <v>236</v>
      </c>
      <c r="I1997" s="10">
        <v>2013</v>
      </c>
      <c r="J1997" s="10">
        <v>670761954</v>
      </c>
      <c r="K1997" s="10">
        <f>_xlfn.DAYS(clean_data[[#This Row],[Ship Date]],clean_data[[#This Row],[Order Date]])</f>
        <v>41</v>
      </c>
      <c r="L1997" s="11">
        <v>41375</v>
      </c>
      <c r="M1997" s="14">
        <v>2223</v>
      </c>
      <c r="N1997" s="15">
        <v>47.45</v>
      </c>
      <c r="O1997" s="15">
        <v>31.79</v>
      </c>
      <c r="P1997" s="15">
        <v>105481.35</v>
      </c>
      <c r="Q1997" s="15">
        <v>70669.17</v>
      </c>
      <c r="R1997" s="15">
        <v>34812.18</v>
      </c>
      <c r="S1997" s="54"/>
      <c r="T1997" s="54"/>
      <c r="Z1997" s="1"/>
      <c r="AA1997" s="1"/>
      <c r="XFB1997"/>
      <c r="XFC1997"/>
    </row>
    <row r="1998" spans="2:27 16382:16383" ht="21" customHeight="1">
      <c r="B1998" s="1" t="s">
        <v>40</v>
      </c>
      <c r="C1998" s="1" t="s">
        <v>91</v>
      </c>
      <c r="D1998" s="1" t="s">
        <v>28</v>
      </c>
      <c r="E1998" s="1" t="s">
        <v>21</v>
      </c>
      <c r="F1998" s="1" t="s">
        <v>227</v>
      </c>
      <c r="G1998" s="9">
        <v>42464</v>
      </c>
      <c r="H1998" s="2" t="s">
        <v>239</v>
      </c>
      <c r="I1998" s="1">
        <v>2016</v>
      </c>
      <c r="J1998" s="1">
        <v>308426415</v>
      </c>
      <c r="K1998" s="1">
        <f>_xlfn.DAYS(clean_data[[#This Row],[Ship Date]],clean_data[[#This Row],[Order Date]])</f>
        <v>2</v>
      </c>
      <c r="L1998" s="9">
        <v>42466</v>
      </c>
      <c r="M1998" s="4">
        <v>9085</v>
      </c>
      <c r="N1998" s="13">
        <v>205.7</v>
      </c>
      <c r="O1998" s="13">
        <v>117.11</v>
      </c>
      <c r="P1998" s="13">
        <v>1868784.5</v>
      </c>
      <c r="Q1998" s="13">
        <v>1063944.3500000001</v>
      </c>
      <c r="R1998" s="13">
        <v>804840.15</v>
      </c>
      <c r="S1998" s="54"/>
      <c r="T1998" s="54"/>
      <c r="Z1998" s="1"/>
      <c r="AA1998" s="1"/>
      <c r="XFB1998"/>
      <c r="XFC1998"/>
    </row>
    <row r="1999" spans="2:27 16382:16383" ht="21" customHeight="1">
      <c r="B1999" s="10" t="s">
        <v>26</v>
      </c>
      <c r="C1999" s="10" t="s">
        <v>75</v>
      </c>
      <c r="D1999" s="10" t="s">
        <v>28</v>
      </c>
      <c r="E1999" s="10" t="s">
        <v>17</v>
      </c>
      <c r="F1999" s="10" t="s">
        <v>229</v>
      </c>
      <c r="G1999" s="11">
        <v>42286</v>
      </c>
      <c r="H1999" s="12" t="s">
        <v>237</v>
      </c>
      <c r="I1999" s="10">
        <v>2015</v>
      </c>
      <c r="J1999" s="10">
        <v>561284053</v>
      </c>
      <c r="K1999" s="10">
        <f>_xlfn.DAYS(clean_data[[#This Row],[Ship Date]],clean_data[[#This Row],[Order Date]])</f>
        <v>22</v>
      </c>
      <c r="L1999" s="11">
        <v>42308</v>
      </c>
      <c r="M1999" s="14">
        <v>5279</v>
      </c>
      <c r="N1999" s="15">
        <v>205.7</v>
      </c>
      <c r="O1999" s="15">
        <v>117.11</v>
      </c>
      <c r="P1999" s="15">
        <v>1085890.3</v>
      </c>
      <c r="Q1999" s="15">
        <v>618223.68999999994</v>
      </c>
      <c r="R1999" s="15">
        <v>467666.61</v>
      </c>
      <c r="S1999" s="54"/>
      <c r="T1999" s="54"/>
      <c r="Z1999" s="1"/>
      <c r="AA1999" s="1"/>
      <c r="XFB1999"/>
      <c r="XFC1999"/>
    </row>
    <row r="2000" spans="2:27 16382:16383" ht="21" customHeight="1">
      <c r="B2000" s="1" t="s">
        <v>23</v>
      </c>
      <c r="C2000" s="1" t="s">
        <v>124</v>
      </c>
      <c r="D2000" s="1" t="s">
        <v>79</v>
      </c>
      <c r="E2000" s="1" t="s">
        <v>17</v>
      </c>
      <c r="F2000" s="1" t="s">
        <v>229</v>
      </c>
      <c r="G2000" s="9">
        <v>41078</v>
      </c>
      <c r="H2000" s="2" t="s">
        <v>241</v>
      </c>
      <c r="I2000" s="1">
        <v>2012</v>
      </c>
      <c r="J2000" s="1">
        <v>709071195</v>
      </c>
      <c r="K2000" s="1">
        <f>_xlfn.DAYS(clean_data[[#This Row],[Ship Date]],clean_data[[#This Row],[Order Date]])</f>
        <v>45</v>
      </c>
      <c r="L2000" s="9">
        <v>41123</v>
      </c>
      <c r="M2000" s="4">
        <v>8778</v>
      </c>
      <c r="N2000" s="13">
        <v>668.27</v>
      </c>
      <c r="O2000" s="13">
        <v>502.54</v>
      </c>
      <c r="P2000" s="13">
        <v>5866074.0599999996</v>
      </c>
      <c r="Q2000" s="13">
        <v>4411296.12</v>
      </c>
      <c r="R2000" s="13">
        <v>1454777.94</v>
      </c>
      <c r="S2000" s="54"/>
      <c r="T2000" s="54"/>
      <c r="Z2000" s="1"/>
      <c r="AA2000" s="1"/>
      <c r="XFB2000"/>
      <c r="XFC2000"/>
    </row>
    <row r="2001" spans="2:27 16382:16383" ht="21" customHeight="1">
      <c r="B2001" s="10" t="s">
        <v>40</v>
      </c>
      <c r="C2001" s="10" t="s">
        <v>166</v>
      </c>
      <c r="D2001" s="10" t="s">
        <v>79</v>
      </c>
      <c r="E2001" s="10" t="s">
        <v>17</v>
      </c>
      <c r="F2001" s="10" t="s">
        <v>227</v>
      </c>
      <c r="G2001" s="11">
        <v>40889</v>
      </c>
      <c r="H2001" s="12" t="s">
        <v>228</v>
      </c>
      <c r="I2001" s="10">
        <v>2011</v>
      </c>
      <c r="J2001" s="10">
        <v>101836669</v>
      </c>
      <c r="K2001" s="10">
        <f>_xlfn.DAYS(clean_data[[#This Row],[Ship Date]],clean_data[[#This Row],[Order Date]])</f>
        <v>2</v>
      </c>
      <c r="L2001" s="11">
        <v>40891</v>
      </c>
      <c r="M2001" s="14">
        <v>4588</v>
      </c>
      <c r="N2001" s="15">
        <v>668.27</v>
      </c>
      <c r="O2001" s="15">
        <v>502.54</v>
      </c>
      <c r="P2001" s="15">
        <v>3066022.76</v>
      </c>
      <c r="Q2001" s="15">
        <v>2305653.52</v>
      </c>
      <c r="R2001" s="15">
        <v>760369.24</v>
      </c>
      <c r="S2001" s="54"/>
      <c r="T2001" s="54"/>
      <c r="Z2001" s="1"/>
      <c r="AA2001" s="1"/>
      <c r="XFB2001"/>
      <c r="XFC2001"/>
    </row>
    <row r="2002" spans="2:27 16382:16383" ht="21" customHeight="1">
      <c r="B2002" s="1" t="s">
        <v>31</v>
      </c>
      <c r="C2002" s="1" t="s">
        <v>73</v>
      </c>
      <c r="D2002" s="1" t="s">
        <v>33</v>
      </c>
      <c r="E2002" s="1" t="s">
        <v>17</v>
      </c>
      <c r="F2002" s="1" t="s">
        <v>227</v>
      </c>
      <c r="G2002" s="9">
        <v>41389</v>
      </c>
      <c r="H2002" s="2" t="s">
        <v>239</v>
      </c>
      <c r="I2002" s="1">
        <v>2013</v>
      </c>
      <c r="J2002" s="1">
        <v>409941804</v>
      </c>
      <c r="K2002" s="1">
        <f>_xlfn.DAYS(clean_data[[#This Row],[Ship Date]],clean_data[[#This Row],[Order Date]])</f>
        <v>44</v>
      </c>
      <c r="L2002" s="9">
        <v>41433</v>
      </c>
      <c r="M2002" s="4">
        <v>9744</v>
      </c>
      <c r="N2002" s="13">
        <v>81.73</v>
      </c>
      <c r="O2002" s="13">
        <v>56.67</v>
      </c>
      <c r="P2002" s="13">
        <v>796377.12</v>
      </c>
      <c r="Q2002" s="13">
        <v>552192.48</v>
      </c>
      <c r="R2002" s="13">
        <v>244184.64</v>
      </c>
      <c r="S2002" s="54"/>
      <c r="T2002" s="54"/>
      <c r="Z2002" s="1"/>
      <c r="AA2002" s="1"/>
      <c r="XFB2002"/>
      <c r="XFC2002"/>
    </row>
    <row r="2003" spans="2:27 16382:16383" ht="21" customHeight="1">
      <c r="B2003" s="10" t="s">
        <v>23</v>
      </c>
      <c r="C2003" s="10" t="s">
        <v>207</v>
      </c>
      <c r="D2003" s="10" t="s">
        <v>28</v>
      </c>
      <c r="E2003" s="10" t="s">
        <v>17</v>
      </c>
      <c r="F2003" s="10" t="s">
        <v>232</v>
      </c>
      <c r="G2003" s="11">
        <v>41258</v>
      </c>
      <c r="H2003" s="12" t="s">
        <v>228</v>
      </c>
      <c r="I2003" s="10">
        <v>2012</v>
      </c>
      <c r="J2003" s="10">
        <v>674060428</v>
      </c>
      <c r="K2003" s="10">
        <f>_xlfn.DAYS(clean_data[[#This Row],[Ship Date]],clean_data[[#This Row],[Order Date]])</f>
        <v>2</v>
      </c>
      <c r="L2003" s="11">
        <v>41260</v>
      </c>
      <c r="M2003" s="14">
        <v>8315</v>
      </c>
      <c r="N2003" s="15">
        <v>205.7</v>
      </c>
      <c r="O2003" s="15">
        <v>117.11</v>
      </c>
      <c r="P2003" s="15">
        <v>1710395.5</v>
      </c>
      <c r="Q2003" s="15">
        <v>973769.65</v>
      </c>
      <c r="R2003" s="15">
        <v>736625.85</v>
      </c>
      <c r="S2003" s="54"/>
      <c r="T2003" s="54"/>
      <c r="Z2003" s="1"/>
      <c r="AA2003" s="1"/>
      <c r="XFB2003"/>
      <c r="XFC2003"/>
    </row>
    <row r="2004" spans="2:27 16382:16383" ht="21" customHeight="1">
      <c r="B2004" s="1" t="s">
        <v>31</v>
      </c>
      <c r="C2004" s="1" t="s">
        <v>39</v>
      </c>
      <c r="D2004" s="1" t="s">
        <v>43</v>
      </c>
      <c r="E2004" s="1" t="s">
        <v>21</v>
      </c>
      <c r="F2004" s="1" t="s">
        <v>229</v>
      </c>
      <c r="G2004" s="9">
        <v>42327</v>
      </c>
      <c r="H2004" s="2" t="s">
        <v>234</v>
      </c>
      <c r="I2004" s="1">
        <v>2015</v>
      </c>
      <c r="J2004" s="1">
        <v>455178868</v>
      </c>
      <c r="K2004" s="1">
        <f>_xlfn.DAYS(clean_data[[#This Row],[Ship Date]],clean_data[[#This Row],[Order Date]])</f>
        <v>26</v>
      </c>
      <c r="L2004" s="9">
        <v>42353</v>
      </c>
      <c r="M2004" s="4">
        <v>6397</v>
      </c>
      <c r="N2004" s="13">
        <v>651.21</v>
      </c>
      <c r="O2004" s="13">
        <v>524.96</v>
      </c>
      <c r="P2004" s="13">
        <v>4165790.37</v>
      </c>
      <c r="Q2004" s="13">
        <v>3358169.12</v>
      </c>
      <c r="R2004" s="13">
        <v>807621.25</v>
      </c>
      <c r="S2004" s="54"/>
      <c r="T2004" s="54"/>
      <c r="Z2004" s="1"/>
      <c r="AA2004" s="1"/>
      <c r="XFB2004"/>
      <c r="XFC2004"/>
    </row>
    <row r="2005" spans="2:27 16382:16383" ht="21" customHeight="1">
      <c r="B2005" s="10" t="s">
        <v>23</v>
      </c>
      <c r="C2005" s="10" t="s">
        <v>83</v>
      </c>
      <c r="D2005" s="10" t="s">
        <v>45</v>
      </c>
      <c r="E2005" s="10" t="s">
        <v>21</v>
      </c>
      <c r="F2005" s="10" t="s">
        <v>229</v>
      </c>
      <c r="G2005" s="11">
        <v>42670</v>
      </c>
      <c r="H2005" s="12" t="s">
        <v>237</v>
      </c>
      <c r="I2005" s="10">
        <v>2016</v>
      </c>
      <c r="J2005" s="10">
        <v>284595954</v>
      </c>
      <c r="K2005" s="10">
        <f>_xlfn.DAYS(clean_data[[#This Row],[Ship Date]],clean_data[[#This Row],[Order Date]])</f>
        <v>2</v>
      </c>
      <c r="L2005" s="11">
        <v>42672</v>
      </c>
      <c r="M2005" s="14">
        <v>7122</v>
      </c>
      <c r="N2005" s="15">
        <v>437.2</v>
      </c>
      <c r="O2005" s="15">
        <v>263.33</v>
      </c>
      <c r="P2005" s="15">
        <v>3113738.4</v>
      </c>
      <c r="Q2005" s="15">
        <v>1875436.26</v>
      </c>
      <c r="R2005" s="15">
        <v>1238302.1399999999</v>
      </c>
      <c r="S2005" s="54"/>
      <c r="T2005" s="54"/>
      <c r="Z2005" s="1"/>
      <c r="AA2005" s="1"/>
      <c r="XFB2005"/>
      <c r="XFC2005"/>
    </row>
    <row r="2006" spans="2:27 16382:16383" ht="21" customHeight="1">
      <c r="B2006" s="1" t="s">
        <v>40</v>
      </c>
      <c r="C2006" s="1" t="s">
        <v>91</v>
      </c>
      <c r="D2006" s="1" t="s">
        <v>50</v>
      </c>
      <c r="E2006" s="1" t="s">
        <v>17</v>
      </c>
      <c r="F2006" s="1" t="s">
        <v>229</v>
      </c>
      <c r="G2006" s="9">
        <v>40748</v>
      </c>
      <c r="H2006" s="2" t="s">
        <v>230</v>
      </c>
      <c r="I2006" s="1">
        <v>2011</v>
      </c>
      <c r="J2006" s="1">
        <v>313923013</v>
      </c>
      <c r="K2006" s="1">
        <f>_xlfn.DAYS(clean_data[[#This Row],[Ship Date]],clean_data[[#This Row],[Order Date]])</f>
        <v>30</v>
      </c>
      <c r="L2006" s="9">
        <v>40778</v>
      </c>
      <c r="M2006" s="4">
        <v>5650</v>
      </c>
      <c r="N2006" s="13">
        <v>421.89</v>
      </c>
      <c r="O2006" s="13">
        <v>364.69</v>
      </c>
      <c r="P2006" s="13">
        <v>2383678.5</v>
      </c>
      <c r="Q2006" s="13">
        <v>2060498.5</v>
      </c>
      <c r="R2006" s="13">
        <v>323180</v>
      </c>
      <c r="S2006" s="54"/>
      <c r="T2006" s="54"/>
      <c r="Z2006" s="1"/>
      <c r="AA2006" s="1"/>
      <c r="XFB2006"/>
      <c r="XFC2006"/>
    </row>
    <row r="2007" spans="2:27 16382:16383" ht="21" customHeight="1">
      <c r="B2007" s="10" t="s">
        <v>31</v>
      </c>
      <c r="C2007" s="10" t="s">
        <v>145</v>
      </c>
      <c r="D2007" s="10" t="s">
        <v>36</v>
      </c>
      <c r="E2007" s="10" t="s">
        <v>17</v>
      </c>
      <c r="F2007" s="10" t="s">
        <v>232</v>
      </c>
      <c r="G2007" s="11">
        <v>42326</v>
      </c>
      <c r="H2007" s="12" t="s">
        <v>234</v>
      </c>
      <c r="I2007" s="10">
        <v>2015</v>
      </c>
      <c r="J2007" s="10">
        <v>765083873</v>
      </c>
      <c r="K2007" s="10">
        <f>_xlfn.DAYS(clean_data[[#This Row],[Ship Date]],clean_data[[#This Row],[Order Date]])</f>
        <v>48</v>
      </c>
      <c r="L2007" s="11">
        <v>42374</v>
      </c>
      <c r="M2007" s="14">
        <v>4175</v>
      </c>
      <c r="N2007" s="15">
        <v>109.28</v>
      </c>
      <c r="O2007" s="15">
        <v>35.840000000000003</v>
      </c>
      <c r="P2007" s="15">
        <v>456244</v>
      </c>
      <c r="Q2007" s="15">
        <v>149632</v>
      </c>
      <c r="R2007" s="15">
        <v>306612</v>
      </c>
      <c r="S2007" s="54"/>
      <c r="T2007" s="54"/>
      <c r="Z2007" s="1"/>
      <c r="AA2007" s="1"/>
      <c r="XFB2007"/>
      <c r="XFC2007"/>
    </row>
    <row r="2008" spans="2:27 16382:16383" ht="21" customHeight="1">
      <c r="B2008" s="1" t="s">
        <v>23</v>
      </c>
      <c r="C2008" s="1" t="s">
        <v>192</v>
      </c>
      <c r="D2008" s="1" t="s">
        <v>16</v>
      </c>
      <c r="E2008" s="1" t="s">
        <v>21</v>
      </c>
      <c r="F2008" s="1" t="s">
        <v>229</v>
      </c>
      <c r="G2008" s="9">
        <v>42496</v>
      </c>
      <c r="H2008" s="2" t="s">
        <v>233</v>
      </c>
      <c r="I2008" s="1">
        <v>2016</v>
      </c>
      <c r="J2008" s="1">
        <v>580314862</v>
      </c>
      <c r="K2008" s="1">
        <f>_xlfn.DAYS(clean_data[[#This Row],[Ship Date]],clean_data[[#This Row],[Order Date]])</f>
        <v>6</v>
      </c>
      <c r="L2008" s="9">
        <v>42502</v>
      </c>
      <c r="M2008" s="4">
        <v>6918</v>
      </c>
      <c r="N2008" s="13">
        <v>255.28</v>
      </c>
      <c r="O2008" s="13">
        <v>159.41999999999999</v>
      </c>
      <c r="P2008" s="13">
        <v>1766027.04</v>
      </c>
      <c r="Q2008" s="13">
        <v>1102867.56</v>
      </c>
      <c r="R2008" s="13">
        <v>663159.48</v>
      </c>
      <c r="S2008" s="54"/>
      <c r="T2008" s="54"/>
      <c r="Z2008" s="1"/>
      <c r="AA2008" s="1"/>
      <c r="XFB2008"/>
      <c r="XFC2008"/>
    </row>
    <row r="2009" spans="2:27 16382:16383" ht="21" customHeight="1">
      <c r="B2009" s="10" t="s">
        <v>14</v>
      </c>
      <c r="C2009" s="10" t="s">
        <v>174</v>
      </c>
      <c r="D2009" s="10" t="s">
        <v>50</v>
      </c>
      <c r="E2009" s="10" t="s">
        <v>21</v>
      </c>
      <c r="F2009" s="10" t="s">
        <v>229</v>
      </c>
      <c r="G2009" s="11">
        <v>40886</v>
      </c>
      <c r="H2009" s="12" t="s">
        <v>228</v>
      </c>
      <c r="I2009" s="10">
        <v>2011</v>
      </c>
      <c r="J2009" s="10">
        <v>572164809</v>
      </c>
      <c r="K2009" s="10">
        <f>_xlfn.DAYS(clean_data[[#This Row],[Ship Date]],clean_data[[#This Row],[Order Date]])</f>
        <v>47</v>
      </c>
      <c r="L2009" s="11">
        <v>40933</v>
      </c>
      <c r="M2009" s="14">
        <v>5137</v>
      </c>
      <c r="N2009" s="15">
        <v>421.89</v>
      </c>
      <c r="O2009" s="15">
        <v>364.69</v>
      </c>
      <c r="P2009" s="15">
        <v>2167248.9300000002</v>
      </c>
      <c r="Q2009" s="15">
        <v>1873412.53</v>
      </c>
      <c r="R2009" s="15">
        <v>293836.40000000002</v>
      </c>
      <c r="S2009" s="54"/>
      <c r="T2009" s="54"/>
      <c r="Z2009" s="1"/>
      <c r="AA2009" s="1"/>
      <c r="XFB2009"/>
      <c r="XFC2009"/>
    </row>
    <row r="2010" spans="2:27 16382:16383" ht="21" customHeight="1">
      <c r="B2010" s="1" t="s">
        <v>26</v>
      </c>
      <c r="C2010" s="1" t="s">
        <v>27</v>
      </c>
      <c r="D2010" s="1" t="s">
        <v>25</v>
      </c>
      <c r="E2010" s="1" t="s">
        <v>17</v>
      </c>
      <c r="F2010" s="1" t="s">
        <v>229</v>
      </c>
      <c r="G2010" s="9">
        <v>40279</v>
      </c>
      <c r="H2010" s="2" t="s">
        <v>239</v>
      </c>
      <c r="I2010" s="1">
        <v>2010</v>
      </c>
      <c r="J2010" s="1">
        <v>273495042</v>
      </c>
      <c r="K2010" s="1">
        <f>_xlfn.DAYS(clean_data[[#This Row],[Ship Date]],clean_data[[#This Row],[Order Date]])</f>
        <v>20</v>
      </c>
      <c r="L2010" s="9">
        <v>40299</v>
      </c>
      <c r="M2010" s="4">
        <v>2115</v>
      </c>
      <c r="N2010" s="13">
        <v>47.45</v>
      </c>
      <c r="O2010" s="13">
        <v>31.79</v>
      </c>
      <c r="P2010" s="13">
        <v>100356.75</v>
      </c>
      <c r="Q2010" s="13">
        <v>67235.850000000006</v>
      </c>
      <c r="R2010" s="13">
        <v>33120.9</v>
      </c>
      <c r="S2010" s="54"/>
      <c r="T2010" s="54"/>
      <c r="Z2010" s="1"/>
      <c r="AA2010" s="1"/>
      <c r="XFB2010"/>
      <c r="XFC2010"/>
    </row>
    <row r="2011" spans="2:27 16382:16383" ht="21" customHeight="1">
      <c r="B2011" s="10" t="s">
        <v>31</v>
      </c>
      <c r="C2011" s="10" t="s">
        <v>100</v>
      </c>
      <c r="D2011" s="10" t="s">
        <v>50</v>
      </c>
      <c r="E2011" s="10" t="s">
        <v>21</v>
      </c>
      <c r="F2011" s="10" t="s">
        <v>235</v>
      </c>
      <c r="G2011" s="11">
        <v>42466</v>
      </c>
      <c r="H2011" s="12" t="s">
        <v>239</v>
      </c>
      <c r="I2011" s="10">
        <v>2016</v>
      </c>
      <c r="J2011" s="10">
        <v>187479388</v>
      </c>
      <c r="K2011" s="10">
        <f>_xlfn.DAYS(clean_data[[#This Row],[Ship Date]],clean_data[[#This Row],[Order Date]])</f>
        <v>18</v>
      </c>
      <c r="L2011" s="11">
        <v>42484</v>
      </c>
      <c r="M2011" s="14">
        <v>8172</v>
      </c>
      <c r="N2011" s="15">
        <v>421.89</v>
      </c>
      <c r="O2011" s="15">
        <v>364.69</v>
      </c>
      <c r="P2011" s="15">
        <v>3447685.08</v>
      </c>
      <c r="Q2011" s="15">
        <v>2980246.68</v>
      </c>
      <c r="R2011" s="15">
        <v>467438.4</v>
      </c>
      <c r="S2011" s="54"/>
      <c r="T2011" s="54"/>
      <c r="Z2011" s="1"/>
      <c r="AA2011" s="1"/>
      <c r="XFB2011"/>
      <c r="XFC2011"/>
    </row>
    <row r="2012" spans="2:27 16382:16383" ht="21" customHeight="1">
      <c r="B2012" s="1" t="s">
        <v>23</v>
      </c>
      <c r="C2012" s="1" t="s">
        <v>70</v>
      </c>
      <c r="D2012" s="1" t="s">
        <v>20</v>
      </c>
      <c r="E2012" s="1" t="s">
        <v>17</v>
      </c>
      <c r="F2012" s="1" t="s">
        <v>232</v>
      </c>
      <c r="G2012" s="9">
        <v>41326</v>
      </c>
      <c r="H2012" s="2" t="s">
        <v>242</v>
      </c>
      <c r="I2012" s="1">
        <v>2013</v>
      </c>
      <c r="J2012" s="1">
        <v>437604176</v>
      </c>
      <c r="K2012" s="1">
        <f>_xlfn.DAYS(clean_data[[#This Row],[Ship Date]],clean_data[[#This Row],[Order Date]])</f>
        <v>45</v>
      </c>
      <c r="L2012" s="9">
        <v>41371</v>
      </c>
      <c r="M2012" s="4">
        <v>5655</v>
      </c>
      <c r="N2012" s="13">
        <v>152.58000000000001</v>
      </c>
      <c r="O2012" s="13">
        <v>97.44</v>
      </c>
      <c r="P2012" s="13">
        <v>862839.9</v>
      </c>
      <c r="Q2012" s="13">
        <v>551023.19999999995</v>
      </c>
      <c r="R2012" s="13">
        <v>311816.7</v>
      </c>
      <c r="S2012" s="54"/>
      <c r="T2012" s="54"/>
      <c r="Z2012" s="1"/>
      <c r="AA2012" s="1"/>
      <c r="XFB2012"/>
      <c r="XFC2012"/>
    </row>
    <row r="2013" spans="2:27 16382:16383" ht="21" customHeight="1">
      <c r="B2013" s="10" t="s">
        <v>53</v>
      </c>
      <c r="C2013" s="10" t="s">
        <v>142</v>
      </c>
      <c r="D2013" s="10" t="s">
        <v>25</v>
      </c>
      <c r="E2013" s="10" t="s">
        <v>21</v>
      </c>
      <c r="F2013" s="10" t="s">
        <v>227</v>
      </c>
      <c r="G2013" s="11">
        <v>40810</v>
      </c>
      <c r="H2013" s="12" t="s">
        <v>231</v>
      </c>
      <c r="I2013" s="10">
        <v>2011</v>
      </c>
      <c r="J2013" s="10">
        <v>317668235</v>
      </c>
      <c r="K2013" s="10">
        <f>_xlfn.DAYS(clean_data[[#This Row],[Ship Date]],clean_data[[#This Row],[Order Date]])</f>
        <v>44</v>
      </c>
      <c r="L2013" s="11">
        <v>40854</v>
      </c>
      <c r="M2013" s="14">
        <v>3945</v>
      </c>
      <c r="N2013" s="15">
        <v>47.45</v>
      </c>
      <c r="O2013" s="15">
        <v>31.79</v>
      </c>
      <c r="P2013" s="15">
        <v>187190.25</v>
      </c>
      <c r="Q2013" s="15">
        <v>125411.55</v>
      </c>
      <c r="R2013" s="15">
        <v>61778.7</v>
      </c>
      <c r="S2013" s="54"/>
      <c r="T2013" s="54"/>
      <c r="Z2013" s="1"/>
      <c r="AA2013" s="1"/>
      <c r="XFB2013"/>
      <c r="XFC2013"/>
    </row>
    <row r="2014" spans="2:27 16382:16383" ht="21" customHeight="1">
      <c r="B2014" s="1" t="s">
        <v>31</v>
      </c>
      <c r="C2014" s="1" t="s">
        <v>177</v>
      </c>
      <c r="D2014" s="1" t="s">
        <v>45</v>
      </c>
      <c r="E2014" s="1" t="s">
        <v>21</v>
      </c>
      <c r="F2014" s="1" t="s">
        <v>235</v>
      </c>
      <c r="G2014" s="9">
        <v>42491</v>
      </c>
      <c r="H2014" s="2" t="s">
        <v>233</v>
      </c>
      <c r="I2014" s="1">
        <v>2016</v>
      </c>
      <c r="J2014" s="1">
        <v>541782891</v>
      </c>
      <c r="K2014" s="1">
        <f>_xlfn.DAYS(clean_data[[#This Row],[Ship Date]],clean_data[[#This Row],[Order Date]])</f>
        <v>20</v>
      </c>
      <c r="L2014" s="9">
        <v>42511</v>
      </c>
      <c r="M2014" s="4">
        <v>4452</v>
      </c>
      <c r="N2014" s="13">
        <v>437.2</v>
      </c>
      <c r="O2014" s="13">
        <v>263.33</v>
      </c>
      <c r="P2014" s="13">
        <v>1946414.4</v>
      </c>
      <c r="Q2014" s="13">
        <v>1172345.1599999999</v>
      </c>
      <c r="R2014" s="13">
        <v>774069.24</v>
      </c>
      <c r="S2014" s="54"/>
      <c r="T2014" s="54"/>
      <c r="Z2014" s="1"/>
      <c r="AA2014" s="1"/>
      <c r="XFB2014"/>
      <c r="XFC2014"/>
    </row>
    <row r="2015" spans="2:27 16382:16383" ht="21" customHeight="1">
      <c r="B2015" s="10" t="s">
        <v>14</v>
      </c>
      <c r="C2015" s="10" t="s">
        <v>48</v>
      </c>
      <c r="D2015" s="10" t="s">
        <v>43</v>
      </c>
      <c r="E2015" s="10" t="s">
        <v>17</v>
      </c>
      <c r="F2015" s="10" t="s">
        <v>227</v>
      </c>
      <c r="G2015" s="11">
        <v>41418</v>
      </c>
      <c r="H2015" s="12" t="s">
        <v>233</v>
      </c>
      <c r="I2015" s="10">
        <v>2013</v>
      </c>
      <c r="J2015" s="10">
        <v>994371974</v>
      </c>
      <c r="K2015" s="10">
        <f>_xlfn.DAYS(clean_data[[#This Row],[Ship Date]],clean_data[[#This Row],[Order Date]])</f>
        <v>19</v>
      </c>
      <c r="L2015" s="11">
        <v>41437</v>
      </c>
      <c r="M2015" s="14">
        <v>5619</v>
      </c>
      <c r="N2015" s="15">
        <v>651.21</v>
      </c>
      <c r="O2015" s="15">
        <v>524.96</v>
      </c>
      <c r="P2015" s="15">
        <v>3659148.99</v>
      </c>
      <c r="Q2015" s="15">
        <v>2949750.24</v>
      </c>
      <c r="R2015" s="15">
        <v>709398.75</v>
      </c>
      <c r="S2015" s="54"/>
      <c r="T2015" s="54"/>
      <c r="Z2015" s="1"/>
      <c r="AA2015" s="1"/>
      <c r="XFB2015"/>
      <c r="XFC2015"/>
    </row>
    <row r="2016" spans="2:27 16382:16383" ht="21" customHeight="1">
      <c r="B2016" s="1" t="s">
        <v>40</v>
      </c>
      <c r="C2016" s="1" t="s">
        <v>72</v>
      </c>
      <c r="D2016" s="1" t="s">
        <v>28</v>
      </c>
      <c r="E2016" s="1" t="s">
        <v>17</v>
      </c>
      <c r="F2016" s="1" t="s">
        <v>232</v>
      </c>
      <c r="G2016" s="9">
        <v>41323</v>
      </c>
      <c r="H2016" s="2" t="s">
        <v>242</v>
      </c>
      <c r="I2016" s="1">
        <v>2013</v>
      </c>
      <c r="J2016" s="1">
        <v>280171811</v>
      </c>
      <c r="K2016" s="1">
        <f>_xlfn.DAYS(clean_data[[#This Row],[Ship Date]],clean_data[[#This Row],[Order Date]])</f>
        <v>48</v>
      </c>
      <c r="L2016" s="9">
        <v>41371</v>
      </c>
      <c r="M2016" s="4">
        <v>7920</v>
      </c>
      <c r="N2016" s="13">
        <v>205.7</v>
      </c>
      <c r="O2016" s="13">
        <v>117.11</v>
      </c>
      <c r="P2016" s="13">
        <v>1629144</v>
      </c>
      <c r="Q2016" s="13">
        <v>927511.2</v>
      </c>
      <c r="R2016" s="13">
        <v>701632.8</v>
      </c>
      <c r="S2016" s="54"/>
      <c r="T2016" s="54"/>
      <c r="Z2016" s="1"/>
      <c r="AA2016" s="1"/>
      <c r="XFB2016"/>
      <c r="XFC2016"/>
    </row>
    <row r="2017" spans="2:27 16382:16383" ht="21" customHeight="1">
      <c r="B2017" s="10" t="s">
        <v>40</v>
      </c>
      <c r="C2017" s="10" t="s">
        <v>72</v>
      </c>
      <c r="D2017" s="10" t="s">
        <v>79</v>
      </c>
      <c r="E2017" s="10" t="s">
        <v>17</v>
      </c>
      <c r="F2017" s="10" t="s">
        <v>227</v>
      </c>
      <c r="G2017" s="11">
        <v>42182</v>
      </c>
      <c r="H2017" s="12" t="s">
        <v>241</v>
      </c>
      <c r="I2017" s="10">
        <v>2015</v>
      </c>
      <c r="J2017" s="10">
        <v>674231231</v>
      </c>
      <c r="K2017" s="10">
        <f>_xlfn.DAYS(clean_data[[#This Row],[Ship Date]],clean_data[[#This Row],[Order Date]])</f>
        <v>1</v>
      </c>
      <c r="L2017" s="11">
        <v>42183</v>
      </c>
      <c r="M2017" s="14">
        <v>8859</v>
      </c>
      <c r="N2017" s="15">
        <v>668.27</v>
      </c>
      <c r="O2017" s="15">
        <v>502.54</v>
      </c>
      <c r="P2017" s="15">
        <v>5920203.9299999997</v>
      </c>
      <c r="Q2017" s="15">
        <v>4452001.8600000003</v>
      </c>
      <c r="R2017" s="15">
        <v>1468202.07</v>
      </c>
      <c r="S2017" s="54"/>
      <c r="T2017" s="54"/>
      <c r="Z2017" s="1"/>
      <c r="AA2017" s="1"/>
      <c r="XFB2017"/>
      <c r="XFC2017"/>
    </row>
    <row r="2018" spans="2:27 16382:16383" ht="21" customHeight="1">
      <c r="B2018" s="1" t="s">
        <v>40</v>
      </c>
      <c r="C2018" s="1" t="s">
        <v>130</v>
      </c>
      <c r="D2018" s="1" t="s">
        <v>43</v>
      </c>
      <c r="E2018" s="1" t="s">
        <v>17</v>
      </c>
      <c r="F2018" s="1" t="s">
        <v>229</v>
      </c>
      <c r="G2018" s="9">
        <v>41592</v>
      </c>
      <c r="H2018" s="2" t="s">
        <v>234</v>
      </c>
      <c r="I2018" s="1">
        <v>2013</v>
      </c>
      <c r="J2018" s="1">
        <v>471911561</v>
      </c>
      <c r="K2018" s="1">
        <f>_xlfn.DAYS(clean_data[[#This Row],[Ship Date]],clean_data[[#This Row],[Order Date]])</f>
        <v>40</v>
      </c>
      <c r="L2018" s="9">
        <v>41632</v>
      </c>
      <c r="M2018" s="4">
        <v>7973</v>
      </c>
      <c r="N2018" s="13">
        <v>651.21</v>
      </c>
      <c r="O2018" s="13">
        <v>524.96</v>
      </c>
      <c r="P2018" s="13">
        <v>5192097.33</v>
      </c>
      <c r="Q2018" s="13">
        <v>4185506.08</v>
      </c>
      <c r="R2018" s="13">
        <v>1006591.25</v>
      </c>
      <c r="S2018" s="54"/>
      <c r="T2018" s="54"/>
      <c r="Z2018" s="1"/>
      <c r="AA2018" s="1"/>
      <c r="XFB2018"/>
      <c r="XFC2018"/>
    </row>
    <row r="2019" spans="2:27 16382:16383" ht="21" customHeight="1">
      <c r="B2019" s="10" t="s">
        <v>26</v>
      </c>
      <c r="C2019" s="10" t="s">
        <v>180</v>
      </c>
      <c r="D2019" s="10" t="s">
        <v>20</v>
      </c>
      <c r="E2019" s="10" t="s">
        <v>17</v>
      </c>
      <c r="F2019" s="10" t="s">
        <v>235</v>
      </c>
      <c r="G2019" s="11">
        <v>41688</v>
      </c>
      <c r="H2019" s="12" t="s">
        <v>242</v>
      </c>
      <c r="I2019" s="10">
        <v>2014</v>
      </c>
      <c r="J2019" s="10">
        <v>738886630</v>
      </c>
      <c r="K2019" s="10">
        <f>_xlfn.DAYS(clean_data[[#This Row],[Ship Date]],clean_data[[#This Row],[Order Date]])</f>
        <v>10</v>
      </c>
      <c r="L2019" s="11">
        <v>41698</v>
      </c>
      <c r="M2019" s="14">
        <v>1828</v>
      </c>
      <c r="N2019" s="15">
        <v>152.58000000000001</v>
      </c>
      <c r="O2019" s="15">
        <v>97.44</v>
      </c>
      <c r="P2019" s="15">
        <v>278916.24</v>
      </c>
      <c r="Q2019" s="15">
        <v>178120.32000000001</v>
      </c>
      <c r="R2019" s="15">
        <v>100795.92</v>
      </c>
      <c r="S2019" s="54"/>
      <c r="T2019" s="54"/>
      <c r="Z2019" s="1"/>
      <c r="AA2019" s="1"/>
      <c r="XFB2019"/>
      <c r="XFC2019"/>
    </row>
    <row r="2020" spans="2:27 16382:16383" ht="21" customHeight="1">
      <c r="B2020" s="1" t="s">
        <v>53</v>
      </c>
      <c r="C2020" s="1" t="s">
        <v>210</v>
      </c>
      <c r="D2020" s="1" t="s">
        <v>25</v>
      </c>
      <c r="E2020" s="1" t="s">
        <v>17</v>
      </c>
      <c r="F2020" s="1" t="s">
        <v>227</v>
      </c>
      <c r="G2020" s="9">
        <v>42229</v>
      </c>
      <c r="H2020" s="2" t="s">
        <v>238</v>
      </c>
      <c r="I2020" s="1">
        <v>2015</v>
      </c>
      <c r="J2020" s="1">
        <v>361142766</v>
      </c>
      <c r="K2020" s="1">
        <f>_xlfn.DAYS(clean_data[[#This Row],[Ship Date]],clean_data[[#This Row],[Order Date]])</f>
        <v>23</v>
      </c>
      <c r="L2020" s="9">
        <v>42252</v>
      </c>
      <c r="M2020" s="4">
        <v>9025</v>
      </c>
      <c r="N2020" s="13">
        <v>47.45</v>
      </c>
      <c r="O2020" s="13">
        <v>31.79</v>
      </c>
      <c r="P2020" s="13">
        <v>428236.25</v>
      </c>
      <c r="Q2020" s="13">
        <v>286904.75</v>
      </c>
      <c r="R2020" s="13">
        <v>141331.5</v>
      </c>
      <c r="S2020" s="54"/>
      <c r="T2020" s="54"/>
      <c r="Z2020" s="1"/>
      <c r="AA2020" s="1"/>
      <c r="XFB2020"/>
      <c r="XFC2020"/>
    </row>
    <row r="2021" spans="2:27 16382:16383" ht="21" customHeight="1">
      <c r="B2021" s="10" t="s">
        <v>23</v>
      </c>
      <c r="C2021" s="10" t="s">
        <v>181</v>
      </c>
      <c r="D2021" s="10" t="s">
        <v>25</v>
      </c>
      <c r="E2021" s="10" t="s">
        <v>21</v>
      </c>
      <c r="F2021" s="10" t="s">
        <v>235</v>
      </c>
      <c r="G2021" s="11">
        <v>41978</v>
      </c>
      <c r="H2021" s="12" t="s">
        <v>228</v>
      </c>
      <c r="I2021" s="10">
        <v>2014</v>
      </c>
      <c r="J2021" s="10">
        <v>994978797</v>
      </c>
      <c r="K2021" s="10">
        <f>_xlfn.DAYS(clean_data[[#This Row],[Ship Date]],clean_data[[#This Row],[Order Date]])</f>
        <v>28</v>
      </c>
      <c r="L2021" s="11">
        <v>42006</v>
      </c>
      <c r="M2021" s="14">
        <v>5192</v>
      </c>
      <c r="N2021" s="15">
        <v>47.45</v>
      </c>
      <c r="O2021" s="15">
        <v>31.79</v>
      </c>
      <c r="P2021" s="15">
        <v>246360.4</v>
      </c>
      <c r="Q2021" s="15">
        <v>165053.68</v>
      </c>
      <c r="R2021" s="15">
        <v>81306.720000000001</v>
      </c>
      <c r="S2021" s="54"/>
      <c r="T2021" s="54"/>
      <c r="Z2021" s="1"/>
      <c r="AA2021" s="1"/>
      <c r="XFB2021"/>
      <c r="XFC2021"/>
    </row>
    <row r="2022" spans="2:27 16382:16383" ht="21" customHeight="1">
      <c r="B2022" s="1" t="s">
        <v>23</v>
      </c>
      <c r="C2022" s="1" t="s">
        <v>179</v>
      </c>
      <c r="D2022" s="1" t="s">
        <v>25</v>
      </c>
      <c r="E2022" s="1" t="s">
        <v>21</v>
      </c>
      <c r="F2022" s="1" t="s">
        <v>235</v>
      </c>
      <c r="G2022" s="9">
        <v>42855</v>
      </c>
      <c r="H2022" s="2" t="s">
        <v>239</v>
      </c>
      <c r="I2022" s="1">
        <v>2017</v>
      </c>
      <c r="J2022" s="1">
        <v>317006051</v>
      </c>
      <c r="K2022" s="1">
        <f>_xlfn.DAYS(clean_data[[#This Row],[Ship Date]],clean_data[[#This Row],[Order Date]])</f>
        <v>36</v>
      </c>
      <c r="L2022" s="9">
        <v>42891</v>
      </c>
      <c r="M2022" s="4">
        <v>7990</v>
      </c>
      <c r="N2022" s="13">
        <v>47.45</v>
      </c>
      <c r="O2022" s="13">
        <v>31.79</v>
      </c>
      <c r="P2022" s="13">
        <v>379125.5</v>
      </c>
      <c r="Q2022" s="13">
        <v>254002.1</v>
      </c>
      <c r="R2022" s="13">
        <v>125123.4</v>
      </c>
      <c r="S2022" s="54"/>
      <c r="T2022" s="54"/>
      <c r="Z2022" s="1"/>
      <c r="AA2022" s="1"/>
      <c r="XFB2022"/>
      <c r="XFC2022"/>
    </row>
    <row r="2023" spans="2:27 16382:16383" ht="21" customHeight="1">
      <c r="B2023" s="10" t="s">
        <v>40</v>
      </c>
      <c r="C2023" s="10" t="s">
        <v>123</v>
      </c>
      <c r="D2023" s="10" t="s">
        <v>20</v>
      </c>
      <c r="E2023" s="10" t="s">
        <v>17</v>
      </c>
      <c r="F2023" s="10" t="s">
        <v>227</v>
      </c>
      <c r="G2023" s="11">
        <v>40253</v>
      </c>
      <c r="H2023" s="12" t="s">
        <v>236</v>
      </c>
      <c r="I2023" s="10">
        <v>2010</v>
      </c>
      <c r="J2023" s="10">
        <v>574148356</v>
      </c>
      <c r="K2023" s="10">
        <f>_xlfn.DAYS(clean_data[[#This Row],[Ship Date]],clean_data[[#This Row],[Order Date]])</f>
        <v>49</v>
      </c>
      <c r="L2023" s="11">
        <v>40302</v>
      </c>
      <c r="M2023" s="14">
        <v>2112</v>
      </c>
      <c r="N2023" s="15">
        <v>152.58000000000001</v>
      </c>
      <c r="O2023" s="15">
        <v>97.44</v>
      </c>
      <c r="P2023" s="15">
        <v>322248.96000000002</v>
      </c>
      <c r="Q2023" s="15">
        <v>205793.28</v>
      </c>
      <c r="R2023" s="15">
        <v>116455.67999999999</v>
      </c>
      <c r="S2023" s="54"/>
      <c r="T2023" s="54"/>
      <c r="Z2023" s="1"/>
      <c r="AA2023" s="1"/>
      <c r="XFB2023"/>
      <c r="XFC2023"/>
    </row>
    <row r="2024" spans="2:27 16382:16383" ht="21" customHeight="1">
      <c r="B2024" s="1" t="s">
        <v>23</v>
      </c>
      <c r="C2024" s="1" t="s">
        <v>63</v>
      </c>
      <c r="D2024" s="1" t="s">
        <v>33</v>
      </c>
      <c r="E2024" s="1" t="s">
        <v>17</v>
      </c>
      <c r="F2024" s="1" t="s">
        <v>235</v>
      </c>
      <c r="G2024" s="9">
        <v>41018</v>
      </c>
      <c r="H2024" s="2" t="s">
        <v>239</v>
      </c>
      <c r="I2024" s="1">
        <v>2012</v>
      </c>
      <c r="J2024" s="1">
        <v>933642041</v>
      </c>
      <c r="K2024" s="1">
        <f>_xlfn.DAYS(clean_data[[#This Row],[Ship Date]],clean_data[[#This Row],[Order Date]])</f>
        <v>30</v>
      </c>
      <c r="L2024" s="9">
        <v>41048</v>
      </c>
      <c r="M2024" s="4">
        <v>4282</v>
      </c>
      <c r="N2024" s="13">
        <v>81.73</v>
      </c>
      <c r="O2024" s="13">
        <v>56.67</v>
      </c>
      <c r="P2024" s="13">
        <v>349967.86</v>
      </c>
      <c r="Q2024" s="13">
        <v>242660.94</v>
      </c>
      <c r="R2024" s="13">
        <v>107306.92</v>
      </c>
      <c r="S2024" s="54"/>
      <c r="T2024" s="54"/>
      <c r="Z2024" s="1"/>
      <c r="AA2024" s="1"/>
      <c r="XFB2024"/>
      <c r="XFC2024"/>
    </row>
    <row r="2025" spans="2:27 16382:16383" ht="21" customHeight="1">
      <c r="B2025" s="10" t="s">
        <v>26</v>
      </c>
      <c r="C2025" s="10" t="s">
        <v>122</v>
      </c>
      <c r="D2025" s="10" t="s">
        <v>16</v>
      </c>
      <c r="E2025" s="10" t="s">
        <v>17</v>
      </c>
      <c r="F2025" s="10" t="s">
        <v>227</v>
      </c>
      <c r="G2025" s="11">
        <v>42704</v>
      </c>
      <c r="H2025" s="12" t="s">
        <v>234</v>
      </c>
      <c r="I2025" s="10">
        <v>2016</v>
      </c>
      <c r="J2025" s="10">
        <v>633035933</v>
      </c>
      <c r="K2025" s="10">
        <f>_xlfn.DAYS(clean_data[[#This Row],[Ship Date]],clean_data[[#This Row],[Order Date]])</f>
        <v>31</v>
      </c>
      <c r="L2025" s="11">
        <v>42735</v>
      </c>
      <c r="M2025" s="14">
        <v>8255</v>
      </c>
      <c r="N2025" s="15">
        <v>255.28</v>
      </c>
      <c r="O2025" s="15">
        <v>159.41999999999999</v>
      </c>
      <c r="P2025" s="15">
        <v>2107336.4</v>
      </c>
      <c r="Q2025" s="15">
        <v>1316012.1000000001</v>
      </c>
      <c r="R2025" s="15">
        <v>791324.3</v>
      </c>
      <c r="S2025" s="54"/>
      <c r="T2025" s="54"/>
      <c r="Z2025" s="1"/>
      <c r="AA2025" s="1"/>
      <c r="XFB2025"/>
      <c r="XFC2025"/>
    </row>
    <row r="2026" spans="2:27 16382:16383" ht="21" customHeight="1">
      <c r="B2026" s="1" t="s">
        <v>26</v>
      </c>
      <c r="C2026" s="1" t="s">
        <v>76</v>
      </c>
      <c r="D2026" s="1" t="s">
        <v>20</v>
      </c>
      <c r="E2026" s="1" t="s">
        <v>17</v>
      </c>
      <c r="F2026" s="1" t="s">
        <v>229</v>
      </c>
      <c r="G2026" s="9">
        <v>40488</v>
      </c>
      <c r="H2026" s="2" t="s">
        <v>234</v>
      </c>
      <c r="I2026" s="1">
        <v>2010</v>
      </c>
      <c r="J2026" s="1">
        <v>330191361</v>
      </c>
      <c r="K2026" s="1">
        <f>_xlfn.DAYS(clean_data[[#This Row],[Ship Date]],clean_data[[#This Row],[Order Date]])</f>
        <v>17</v>
      </c>
      <c r="L2026" s="9">
        <v>40505</v>
      </c>
      <c r="M2026" s="4">
        <v>9816</v>
      </c>
      <c r="N2026" s="13">
        <v>152.58000000000001</v>
      </c>
      <c r="O2026" s="13">
        <v>97.44</v>
      </c>
      <c r="P2026" s="13">
        <v>1497725.28</v>
      </c>
      <c r="Q2026" s="13">
        <v>956471.04</v>
      </c>
      <c r="R2026" s="13">
        <v>541254.24</v>
      </c>
      <c r="S2026" s="54"/>
      <c r="T2026" s="54"/>
      <c r="Z2026" s="1"/>
      <c r="AA2026" s="1"/>
      <c r="XFB2026"/>
      <c r="XFC2026"/>
    </row>
    <row r="2027" spans="2:27 16382:16383" ht="21" customHeight="1">
      <c r="B2027" s="10" t="s">
        <v>26</v>
      </c>
      <c r="C2027" s="10" t="s">
        <v>76</v>
      </c>
      <c r="D2027" s="10" t="s">
        <v>36</v>
      </c>
      <c r="E2027" s="10" t="s">
        <v>17</v>
      </c>
      <c r="F2027" s="10" t="s">
        <v>227</v>
      </c>
      <c r="G2027" s="11">
        <v>42383</v>
      </c>
      <c r="H2027" s="12" t="s">
        <v>240</v>
      </c>
      <c r="I2027" s="10">
        <v>2016</v>
      </c>
      <c r="J2027" s="10">
        <v>753282153</v>
      </c>
      <c r="K2027" s="10">
        <f>_xlfn.DAYS(clean_data[[#This Row],[Ship Date]],clean_data[[#This Row],[Order Date]])</f>
        <v>43</v>
      </c>
      <c r="L2027" s="11">
        <v>42426</v>
      </c>
      <c r="M2027" s="14">
        <v>1784</v>
      </c>
      <c r="N2027" s="15">
        <v>109.28</v>
      </c>
      <c r="O2027" s="15">
        <v>35.840000000000003</v>
      </c>
      <c r="P2027" s="15">
        <v>194955.51999999999</v>
      </c>
      <c r="Q2027" s="15">
        <v>63938.559999999998</v>
      </c>
      <c r="R2027" s="15">
        <v>131016.96000000001</v>
      </c>
      <c r="S2027" s="54"/>
      <c r="T2027" s="54"/>
      <c r="Z2027" s="1"/>
      <c r="AA2027" s="1"/>
      <c r="XFB2027"/>
      <c r="XFC2027"/>
    </row>
    <row r="2028" spans="2:27 16382:16383" ht="21" customHeight="1">
      <c r="B2028" s="1" t="s">
        <v>40</v>
      </c>
      <c r="C2028" s="1" t="s">
        <v>205</v>
      </c>
      <c r="D2028" s="1" t="s">
        <v>59</v>
      </c>
      <c r="E2028" s="1" t="s">
        <v>21</v>
      </c>
      <c r="F2028" s="1" t="s">
        <v>229</v>
      </c>
      <c r="G2028" s="9">
        <v>40196</v>
      </c>
      <c r="H2028" s="2" t="s">
        <v>240</v>
      </c>
      <c r="I2028" s="1">
        <v>2010</v>
      </c>
      <c r="J2028" s="1">
        <v>450794637</v>
      </c>
      <c r="K2028" s="1">
        <f>_xlfn.DAYS(clean_data[[#This Row],[Ship Date]],clean_data[[#This Row],[Order Date]])</f>
        <v>24</v>
      </c>
      <c r="L2028" s="9">
        <v>40220</v>
      </c>
      <c r="M2028" s="4">
        <v>9006</v>
      </c>
      <c r="N2028" s="13">
        <v>9.33</v>
      </c>
      <c r="O2028" s="13">
        <v>6.92</v>
      </c>
      <c r="P2028" s="13">
        <v>84025.98</v>
      </c>
      <c r="Q2028" s="13">
        <v>62321.52</v>
      </c>
      <c r="R2028" s="13">
        <v>21704.46</v>
      </c>
      <c r="S2028" s="54"/>
      <c r="T2028" s="54"/>
      <c r="Z2028" s="1"/>
      <c r="AA2028" s="1"/>
      <c r="XFB2028"/>
      <c r="XFC2028"/>
    </row>
    <row r="2029" spans="2:27 16382:16383" ht="21" customHeight="1">
      <c r="B2029" s="10" t="s">
        <v>31</v>
      </c>
      <c r="C2029" s="10" t="s">
        <v>73</v>
      </c>
      <c r="D2029" s="10" t="s">
        <v>28</v>
      </c>
      <c r="E2029" s="10" t="s">
        <v>21</v>
      </c>
      <c r="F2029" s="10" t="s">
        <v>227</v>
      </c>
      <c r="G2029" s="11">
        <v>41334</v>
      </c>
      <c r="H2029" s="12" t="s">
        <v>236</v>
      </c>
      <c r="I2029" s="10">
        <v>2013</v>
      </c>
      <c r="J2029" s="10">
        <v>741527640</v>
      </c>
      <c r="K2029" s="10">
        <f>_xlfn.DAYS(clean_data[[#This Row],[Ship Date]],clean_data[[#This Row],[Order Date]])</f>
        <v>17</v>
      </c>
      <c r="L2029" s="11">
        <v>41351</v>
      </c>
      <c r="M2029" s="14">
        <v>3362</v>
      </c>
      <c r="N2029" s="15">
        <v>205.7</v>
      </c>
      <c r="O2029" s="15">
        <v>117.11</v>
      </c>
      <c r="P2029" s="15">
        <v>691563.4</v>
      </c>
      <c r="Q2029" s="15">
        <v>393723.82</v>
      </c>
      <c r="R2029" s="15">
        <v>297839.58</v>
      </c>
      <c r="S2029" s="54"/>
      <c r="T2029" s="54"/>
      <c r="Z2029" s="1"/>
      <c r="AA2029" s="1"/>
      <c r="XFB2029"/>
      <c r="XFC2029"/>
    </row>
    <row r="2030" spans="2:27 16382:16383" ht="21" customHeight="1">
      <c r="B2030" s="1" t="s">
        <v>23</v>
      </c>
      <c r="C2030" s="1" t="s">
        <v>181</v>
      </c>
      <c r="D2030" s="1" t="s">
        <v>43</v>
      </c>
      <c r="E2030" s="1" t="s">
        <v>21</v>
      </c>
      <c r="F2030" s="1" t="s">
        <v>227</v>
      </c>
      <c r="G2030" s="9">
        <v>42530</v>
      </c>
      <c r="H2030" s="2" t="s">
        <v>241</v>
      </c>
      <c r="I2030" s="1">
        <v>2016</v>
      </c>
      <c r="J2030" s="1">
        <v>764592492</v>
      </c>
      <c r="K2030" s="1">
        <f>_xlfn.DAYS(clean_data[[#This Row],[Ship Date]],clean_data[[#This Row],[Order Date]])</f>
        <v>40</v>
      </c>
      <c r="L2030" s="9">
        <v>42570</v>
      </c>
      <c r="M2030" s="4">
        <v>8764</v>
      </c>
      <c r="N2030" s="13">
        <v>651.21</v>
      </c>
      <c r="O2030" s="13">
        <v>524.96</v>
      </c>
      <c r="P2030" s="13">
        <v>5707204.4400000004</v>
      </c>
      <c r="Q2030" s="13">
        <v>4600749.4400000004</v>
      </c>
      <c r="R2030" s="13">
        <v>1106455</v>
      </c>
      <c r="S2030" s="54"/>
      <c r="T2030" s="54"/>
      <c r="Z2030" s="1"/>
      <c r="AA2030" s="1"/>
      <c r="XFB2030"/>
      <c r="XFC2030"/>
    </row>
    <row r="2031" spans="2:27 16382:16383" ht="21" customHeight="1">
      <c r="B2031" s="10" t="s">
        <v>14</v>
      </c>
      <c r="C2031" s="10" t="s">
        <v>226</v>
      </c>
      <c r="D2031" s="10" t="s">
        <v>36</v>
      </c>
      <c r="E2031" s="10" t="s">
        <v>21</v>
      </c>
      <c r="F2031" s="10" t="s">
        <v>235</v>
      </c>
      <c r="G2031" s="11">
        <v>42289</v>
      </c>
      <c r="H2031" s="12" t="s">
        <v>237</v>
      </c>
      <c r="I2031" s="10">
        <v>2015</v>
      </c>
      <c r="J2031" s="10">
        <v>629413020</v>
      </c>
      <c r="K2031" s="10">
        <f>_xlfn.DAYS(clean_data[[#This Row],[Ship Date]],clean_data[[#This Row],[Order Date]])</f>
        <v>50</v>
      </c>
      <c r="L2031" s="11">
        <v>42339</v>
      </c>
      <c r="M2031" s="14">
        <v>6154</v>
      </c>
      <c r="N2031" s="15">
        <v>109.28</v>
      </c>
      <c r="O2031" s="15">
        <v>35.840000000000003</v>
      </c>
      <c r="P2031" s="15">
        <v>672509.12</v>
      </c>
      <c r="Q2031" s="15">
        <v>220559.35999999999</v>
      </c>
      <c r="R2031" s="15">
        <v>451949.76</v>
      </c>
      <c r="S2031" s="54"/>
      <c r="T2031" s="54"/>
      <c r="Z2031" s="1"/>
      <c r="AA2031" s="1"/>
      <c r="XFB2031"/>
      <c r="XFC2031"/>
    </row>
    <row r="2032" spans="2:27 16382:16383" ht="21" customHeight="1">
      <c r="B2032" s="1" t="s">
        <v>34</v>
      </c>
      <c r="C2032" s="1" t="s">
        <v>35</v>
      </c>
      <c r="D2032" s="1" t="s">
        <v>59</v>
      </c>
      <c r="E2032" s="1" t="s">
        <v>21</v>
      </c>
      <c r="F2032" s="1" t="s">
        <v>229</v>
      </c>
      <c r="G2032" s="9">
        <v>42270</v>
      </c>
      <c r="H2032" s="2" t="s">
        <v>231</v>
      </c>
      <c r="I2032" s="1">
        <v>2015</v>
      </c>
      <c r="J2032" s="1">
        <v>965725553</v>
      </c>
      <c r="K2032" s="1">
        <f>_xlfn.DAYS(clean_data[[#This Row],[Ship Date]],clean_data[[#This Row],[Order Date]])</f>
        <v>15</v>
      </c>
      <c r="L2032" s="9">
        <v>42285</v>
      </c>
      <c r="M2032" s="4">
        <v>8506</v>
      </c>
      <c r="N2032" s="13">
        <v>9.33</v>
      </c>
      <c r="O2032" s="13">
        <v>6.92</v>
      </c>
      <c r="P2032" s="13">
        <v>79360.98</v>
      </c>
      <c r="Q2032" s="13">
        <v>58861.52</v>
      </c>
      <c r="R2032" s="13">
        <v>20499.46</v>
      </c>
      <c r="S2032" s="54"/>
      <c r="T2032" s="54"/>
      <c r="Z2032" s="1"/>
      <c r="AA2032" s="1"/>
      <c r="XFB2032"/>
      <c r="XFC2032"/>
    </row>
    <row r="2033" spans="2:27 16382:16383" ht="21" customHeight="1">
      <c r="B2033" s="10" t="s">
        <v>31</v>
      </c>
      <c r="C2033" s="10" t="s">
        <v>172</v>
      </c>
      <c r="D2033" s="10" t="s">
        <v>71</v>
      </c>
      <c r="E2033" s="10" t="s">
        <v>17</v>
      </c>
      <c r="F2033" s="10" t="s">
        <v>235</v>
      </c>
      <c r="G2033" s="11">
        <v>40375</v>
      </c>
      <c r="H2033" s="12" t="s">
        <v>230</v>
      </c>
      <c r="I2033" s="10">
        <v>2010</v>
      </c>
      <c r="J2033" s="10">
        <v>673578917</v>
      </c>
      <c r="K2033" s="10">
        <f>_xlfn.DAYS(clean_data[[#This Row],[Ship Date]],clean_data[[#This Row],[Order Date]])</f>
        <v>46</v>
      </c>
      <c r="L2033" s="11">
        <v>40421</v>
      </c>
      <c r="M2033" s="14">
        <v>5825</v>
      </c>
      <c r="N2033" s="15">
        <v>154.06</v>
      </c>
      <c r="O2033" s="15">
        <v>90.93</v>
      </c>
      <c r="P2033" s="15">
        <v>897399.5</v>
      </c>
      <c r="Q2033" s="15">
        <v>529667.25</v>
      </c>
      <c r="R2033" s="15">
        <v>367732.25</v>
      </c>
      <c r="S2033" s="54"/>
      <c r="T2033" s="54"/>
      <c r="Z2033" s="1"/>
      <c r="AA2033" s="1"/>
      <c r="XFB2033"/>
      <c r="XFC2033"/>
    </row>
    <row r="2034" spans="2:27 16382:16383" ht="21" customHeight="1">
      <c r="B2034" s="1" t="s">
        <v>40</v>
      </c>
      <c r="C2034" s="1" t="s">
        <v>131</v>
      </c>
      <c r="D2034" s="1" t="s">
        <v>20</v>
      </c>
      <c r="E2034" s="1" t="s">
        <v>21</v>
      </c>
      <c r="F2034" s="1" t="s">
        <v>235</v>
      </c>
      <c r="G2034" s="9">
        <v>40423</v>
      </c>
      <c r="H2034" s="2" t="s">
        <v>231</v>
      </c>
      <c r="I2034" s="1">
        <v>2010</v>
      </c>
      <c r="J2034" s="1">
        <v>973334443</v>
      </c>
      <c r="K2034" s="1">
        <f>_xlfn.DAYS(clean_data[[#This Row],[Ship Date]],clean_data[[#This Row],[Order Date]])</f>
        <v>13</v>
      </c>
      <c r="L2034" s="9">
        <v>40436</v>
      </c>
      <c r="M2034" s="4">
        <v>146</v>
      </c>
      <c r="N2034" s="13">
        <v>152.58000000000001</v>
      </c>
      <c r="O2034" s="13">
        <v>97.44</v>
      </c>
      <c r="P2034" s="13">
        <v>22276.68</v>
      </c>
      <c r="Q2034" s="13">
        <v>14226.24</v>
      </c>
      <c r="R2034" s="13">
        <v>8050.44</v>
      </c>
      <c r="S2034" s="54"/>
      <c r="T2034" s="54"/>
      <c r="Z2034" s="1"/>
      <c r="AA2034" s="1"/>
      <c r="XFB2034"/>
      <c r="XFC2034"/>
    </row>
    <row r="2035" spans="2:27 16382:16383" ht="21" customHeight="1">
      <c r="B2035" s="10" t="s">
        <v>14</v>
      </c>
      <c r="C2035" s="10" t="s">
        <v>111</v>
      </c>
      <c r="D2035" s="10" t="s">
        <v>16</v>
      </c>
      <c r="E2035" s="10" t="s">
        <v>17</v>
      </c>
      <c r="F2035" s="10" t="s">
        <v>232</v>
      </c>
      <c r="G2035" s="11">
        <v>42476</v>
      </c>
      <c r="H2035" s="12" t="s">
        <v>239</v>
      </c>
      <c r="I2035" s="10">
        <v>2016</v>
      </c>
      <c r="J2035" s="10">
        <v>455665957</v>
      </c>
      <c r="K2035" s="10">
        <f>_xlfn.DAYS(clean_data[[#This Row],[Ship Date]],clean_data[[#This Row],[Order Date]])</f>
        <v>27</v>
      </c>
      <c r="L2035" s="11">
        <v>42503</v>
      </c>
      <c r="M2035" s="14">
        <v>538</v>
      </c>
      <c r="N2035" s="15">
        <v>255.28</v>
      </c>
      <c r="O2035" s="15">
        <v>159.41999999999999</v>
      </c>
      <c r="P2035" s="15">
        <v>137340.64000000001</v>
      </c>
      <c r="Q2035" s="15">
        <v>85767.96</v>
      </c>
      <c r="R2035" s="15">
        <v>51572.68</v>
      </c>
      <c r="S2035" s="54"/>
      <c r="T2035" s="54"/>
      <c r="Z2035" s="1"/>
      <c r="AA2035" s="1"/>
      <c r="XFB2035"/>
      <c r="XFC2035"/>
    </row>
    <row r="2036" spans="2:27 16382:16383" ht="21" customHeight="1">
      <c r="B2036" s="1" t="s">
        <v>23</v>
      </c>
      <c r="C2036" s="1" t="s">
        <v>148</v>
      </c>
      <c r="D2036" s="1" t="s">
        <v>36</v>
      </c>
      <c r="E2036" s="1" t="s">
        <v>21</v>
      </c>
      <c r="F2036" s="1" t="s">
        <v>229</v>
      </c>
      <c r="G2036" s="9">
        <v>41450</v>
      </c>
      <c r="H2036" s="2" t="s">
        <v>241</v>
      </c>
      <c r="I2036" s="1">
        <v>2013</v>
      </c>
      <c r="J2036" s="1">
        <v>931559789</v>
      </c>
      <c r="K2036" s="1">
        <f>_xlfn.DAYS(clean_data[[#This Row],[Ship Date]],clean_data[[#This Row],[Order Date]])</f>
        <v>10</v>
      </c>
      <c r="L2036" s="9">
        <v>41460</v>
      </c>
      <c r="M2036" s="4">
        <v>8098</v>
      </c>
      <c r="N2036" s="13">
        <v>109.28</v>
      </c>
      <c r="O2036" s="13">
        <v>35.840000000000003</v>
      </c>
      <c r="P2036" s="13">
        <v>884949.44</v>
      </c>
      <c r="Q2036" s="13">
        <v>290232.32000000001</v>
      </c>
      <c r="R2036" s="13">
        <v>594717.12</v>
      </c>
      <c r="S2036" s="54"/>
      <c r="T2036" s="54"/>
      <c r="Z2036" s="1"/>
      <c r="AA2036" s="1"/>
      <c r="XFB2036"/>
      <c r="XFC2036"/>
    </row>
    <row r="2037" spans="2:27 16382:16383" ht="21" customHeight="1">
      <c r="B2037" s="10" t="s">
        <v>23</v>
      </c>
      <c r="C2037" s="10" t="s">
        <v>187</v>
      </c>
      <c r="D2037" s="10" t="s">
        <v>25</v>
      </c>
      <c r="E2037" s="10" t="s">
        <v>21</v>
      </c>
      <c r="F2037" s="10" t="s">
        <v>232</v>
      </c>
      <c r="G2037" s="11">
        <v>42334</v>
      </c>
      <c r="H2037" s="12" t="s">
        <v>234</v>
      </c>
      <c r="I2037" s="10">
        <v>2015</v>
      </c>
      <c r="J2037" s="10">
        <v>682314765</v>
      </c>
      <c r="K2037" s="10">
        <f>_xlfn.DAYS(clean_data[[#This Row],[Ship Date]],clean_data[[#This Row],[Order Date]])</f>
        <v>24</v>
      </c>
      <c r="L2037" s="11">
        <v>42358</v>
      </c>
      <c r="M2037" s="14">
        <v>956</v>
      </c>
      <c r="N2037" s="15">
        <v>47.45</v>
      </c>
      <c r="O2037" s="15">
        <v>31.79</v>
      </c>
      <c r="P2037" s="15">
        <v>45362.2</v>
      </c>
      <c r="Q2037" s="15">
        <v>30391.24</v>
      </c>
      <c r="R2037" s="15">
        <v>14970.96</v>
      </c>
      <c r="S2037" s="54"/>
      <c r="T2037" s="54"/>
      <c r="Z2037" s="1"/>
      <c r="AA2037" s="1"/>
      <c r="XFB2037"/>
      <c r="XFC2037"/>
    </row>
    <row r="2038" spans="2:27 16382:16383" ht="21" customHeight="1">
      <c r="B2038" s="1" t="s">
        <v>14</v>
      </c>
      <c r="C2038" s="1" t="s">
        <v>62</v>
      </c>
      <c r="D2038" s="1" t="s">
        <v>43</v>
      </c>
      <c r="E2038" s="1" t="s">
        <v>21</v>
      </c>
      <c r="F2038" s="1" t="s">
        <v>229</v>
      </c>
      <c r="G2038" s="9">
        <v>42207</v>
      </c>
      <c r="H2038" s="2" t="s">
        <v>230</v>
      </c>
      <c r="I2038" s="1">
        <v>2015</v>
      </c>
      <c r="J2038" s="1">
        <v>309542214</v>
      </c>
      <c r="K2038" s="1">
        <f>_xlfn.DAYS(clean_data[[#This Row],[Ship Date]],clean_data[[#This Row],[Order Date]])</f>
        <v>45</v>
      </c>
      <c r="L2038" s="9">
        <v>42252</v>
      </c>
      <c r="M2038" s="4">
        <v>9275</v>
      </c>
      <c r="N2038" s="13">
        <v>651.21</v>
      </c>
      <c r="O2038" s="13">
        <v>524.96</v>
      </c>
      <c r="P2038" s="13">
        <v>6039972.75</v>
      </c>
      <c r="Q2038" s="13">
        <v>4869004</v>
      </c>
      <c r="R2038" s="13">
        <v>1170968.75</v>
      </c>
      <c r="S2038" s="54"/>
      <c r="T2038" s="54"/>
      <c r="Z2038" s="1"/>
      <c r="AA2038" s="1"/>
      <c r="XFB2038"/>
      <c r="XFC2038"/>
    </row>
    <row r="2039" spans="2:27 16382:16383" ht="21" customHeight="1">
      <c r="B2039" s="10" t="s">
        <v>23</v>
      </c>
      <c r="C2039" s="10" t="s">
        <v>171</v>
      </c>
      <c r="D2039" s="10" t="s">
        <v>20</v>
      </c>
      <c r="E2039" s="10" t="s">
        <v>17</v>
      </c>
      <c r="F2039" s="10" t="s">
        <v>229</v>
      </c>
      <c r="G2039" s="11">
        <v>42685</v>
      </c>
      <c r="H2039" s="12" t="s">
        <v>234</v>
      </c>
      <c r="I2039" s="10">
        <v>2016</v>
      </c>
      <c r="J2039" s="10">
        <v>485165965</v>
      </c>
      <c r="K2039" s="10">
        <f>_xlfn.DAYS(clean_data[[#This Row],[Ship Date]],clean_data[[#This Row],[Order Date]])</f>
        <v>33</v>
      </c>
      <c r="L2039" s="11">
        <v>42718</v>
      </c>
      <c r="M2039" s="14">
        <v>245</v>
      </c>
      <c r="N2039" s="15">
        <v>152.58000000000001</v>
      </c>
      <c r="O2039" s="15">
        <v>97.44</v>
      </c>
      <c r="P2039" s="15">
        <v>37382.1</v>
      </c>
      <c r="Q2039" s="15">
        <v>23872.799999999999</v>
      </c>
      <c r="R2039" s="15">
        <v>13509.3</v>
      </c>
      <c r="S2039" s="54"/>
      <c r="T2039" s="54"/>
      <c r="Z2039" s="1"/>
      <c r="AA2039" s="1"/>
      <c r="XFB2039"/>
      <c r="XFC2039"/>
    </row>
    <row r="2040" spans="2:27 16382:16383" ht="21" customHeight="1">
      <c r="B2040" s="1" t="s">
        <v>23</v>
      </c>
      <c r="C2040" s="1" t="s">
        <v>94</v>
      </c>
      <c r="D2040" s="1" t="s">
        <v>25</v>
      </c>
      <c r="E2040" s="1" t="s">
        <v>17</v>
      </c>
      <c r="F2040" s="1" t="s">
        <v>229</v>
      </c>
      <c r="G2040" s="9">
        <v>40241</v>
      </c>
      <c r="H2040" s="2" t="s">
        <v>236</v>
      </c>
      <c r="I2040" s="1">
        <v>2010</v>
      </c>
      <c r="J2040" s="1">
        <v>601422345</v>
      </c>
      <c r="K2040" s="1">
        <f>_xlfn.DAYS(clean_data[[#This Row],[Ship Date]],clean_data[[#This Row],[Order Date]])</f>
        <v>16</v>
      </c>
      <c r="L2040" s="9">
        <v>40257</v>
      </c>
      <c r="M2040" s="4">
        <v>3092</v>
      </c>
      <c r="N2040" s="13">
        <v>47.45</v>
      </c>
      <c r="O2040" s="13">
        <v>31.79</v>
      </c>
      <c r="P2040" s="13">
        <v>146715.4</v>
      </c>
      <c r="Q2040" s="13">
        <v>98294.68</v>
      </c>
      <c r="R2040" s="13">
        <v>48420.72</v>
      </c>
      <c r="S2040" s="54"/>
      <c r="T2040" s="54"/>
      <c r="Z2040" s="1"/>
      <c r="AA2040" s="1"/>
      <c r="XFB2040"/>
      <c r="XFC2040"/>
    </row>
    <row r="2041" spans="2:27 16382:16383" ht="21" customHeight="1">
      <c r="B2041" s="10" t="s">
        <v>31</v>
      </c>
      <c r="C2041" s="10" t="s">
        <v>99</v>
      </c>
      <c r="D2041" s="10" t="s">
        <v>59</v>
      </c>
      <c r="E2041" s="10" t="s">
        <v>17</v>
      </c>
      <c r="F2041" s="10" t="s">
        <v>232</v>
      </c>
      <c r="G2041" s="11">
        <v>41420</v>
      </c>
      <c r="H2041" s="12" t="s">
        <v>233</v>
      </c>
      <c r="I2041" s="10">
        <v>2013</v>
      </c>
      <c r="J2041" s="10">
        <v>120860183</v>
      </c>
      <c r="K2041" s="10">
        <f>_xlfn.DAYS(clean_data[[#This Row],[Ship Date]],clean_data[[#This Row],[Order Date]])</f>
        <v>10</v>
      </c>
      <c r="L2041" s="11">
        <v>41430</v>
      </c>
      <c r="M2041" s="14">
        <v>4069</v>
      </c>
      <c r="N2041" s="15">
        <v>9.33</v>
      </c>
      <c r="O2041" s="15">
        <v>6.92</v>
      </c>
      <c r="P2041" s="15">
        <v>37963.769999999997</v>
      </c>
      <c r="Q2041" s="15">
        <v>28157.48</v>
      </c>
      <c r="R2041" s="15">
        <v>9806.2900000000009</v>
      </c>
      <c r="S2041" s="54"/>
      <c r="T2041" s="54"/>
      <c r="Z2041" s="1"/>
      <c r="AA2041" s="1"/>
      <c r="XFB2041"/>
      <c r="XFC2041"/>
    </row>
    <row r="2042" spans="2:27 16382:16383" ht="21" customHeight="1">
      <c r="B2042" s="1" t="s">
        <v>31</v>
      </c>
      <c r="C2042" s="1" t="s">
        <v>67</v>
      </c>
      <c r="D2042" s="1" t="s">
        <v>59</v>
      </c>
      <c r="E2042" s="1" t="s">
        <v>21</v>
      </c>
      <c r="F2042" s="1" t="s">
        <v>229</v>
      </c>
      <c r="G2042" s="9">
        <v>42090</v>
      </c>
      <c r="H2042" s="2" t="s">
        <v>236</v>
      </c>
      <c r="I2042" s="1">
        <v>2015</v>
      </c>
      <c r="J2042" s="1">
        <v>826340806</v>
      </c>
      <c r="K2042" s="1">
        <f>_xlfn.DAYS(clean_data[[#This Row],[Ship Date]],clean_data[[#This Row],[Order Date]])</f>
        <v>41</v>
      </c>
      <c r="L2042" s="9">
        <v>42131</v>
      </c>
      <c r="M2042" s="4">
        <v>1462</v>
      </c>
      <c r="N2042" s="13">
        <v>9.33</v>
      </c>
      <c r="O2042" s="13">
        <v>6.92</v>
      </c>
      <c r="P2042" s="13">
        <v>13640.46</v>
      </c>
      <c r="Q2042" s="13">
        <v>10117.040000000001</v>
      </c>
      <c r="R2042" s="13">
        <v>3523.42</v>
      </c>
      <c r="S2042" s="54"/>
      <c r="T2042" s="54"/>
      <c r="Z2042" s="1"/>
      <c r="AA2042" s="1"/>
      <c r="XFB2042"/>
      <c r="XFC2042"/>
    </row>
    <row r="2043" spans="2:27 16382:16383" ht="21" customHeight="1">
      <c r="B2043" s="10" t="s">
        <v>40</v>
      </c>
      <c r="C2043" s="10" t="s">
        <v>200</v>
      </c>
      <c r="D2043" s="10" t="s">
        <v>43</v>
      </c>
      <c r="E2043" s="10" t="s">
        <v>17</v>
      </c>
      <c r="F2043" s="10" t="s">
        <v>232</v>
      </c>
      <c r="G2043" s="11">
        <v>42657</v>
      </c>
      <c r="H2043" s="12" t="s">
        <v>237</v>
      </c>
      <c r="I2043" s="10">
        <v>2016</v>
      </c>
      <c r="J2043" s="10">
        <v>971038043</v>
      </c>
      <c r="K2043" s="10">
        <f>_xlfn.DAYS(clean_data[[#This Row],[Ship Date]],clean_data[[#This Row],[Order Date]])</f>
        <v>25</v>
      </c>
      <c r="L2043" s="11">
        <v>42682</v>
      </c>
      <c r="M2043" s="14">
        <v>590</v>
      </c>
      <c r="N2043" s="15">
        <v>651.21</v>
      </c>
      <c r="O2043" s="15">
        <v>524.96</v>
      </c>
      <c r="P2043" s="15">
        <v>384213.9</v>
      </c>
      <c r="Q2043" s="15">
        <v>309726.40000000002</v>
      </c>
      <c r="R2043" s="15">
        <v>74487.5</v>
      </c>
      <c r="S2043" s="54"/>
      <c r="T2043" s="54"/>
      <c r="Z2043" s="1"/>
      <c r="AA2043" s="1"/>
      <c r="XFB2043"/>
      <c r="XFC2043"/>
    </row>
    <row r="2044" spans="2:27 16382:16383" ht="21" customHeight="1">
      <c r="B2044" s="1" t="s">
        <v>14</v>
      </c>
      <c r="C2044" s="1" t="s">
        <v>62</v>
      </c>
      <c r="D2044" s="1" t="s">
        <v>16</v>
      </c>
      <c r="E2044" s="1" t="s">
        <v>21</v>
      </c>
      <c r="F2044" s="1" t="s">
        <v>235</v>
      </c>
      <c r="G2044" s="9">
        <v>41151</v>
      </c>
      <c r="H2044" s="2" t="s">
        <v>238</v>
      </c>
      <c r="I2044" s="1">
        <v>2012</v>
      </c>
      <c r="J2044" s="1">
        <v>228438222</v>
      </c>
      <c r="K2044" s="1">
        <f>_xlfn.DAYS(clean_data[[#This Row],[Ship Date]],clean_data[[#This Row],[Order Date]])</f>
        <v>43</v>
      </c>
      <c r="L2044" s="9">
        <v>41194</v>
      </c>
      <c r="M2044" s="4">
        <v>8801</v>
      </c>
      <c r="N2044" s="13">
        <v>255.28</v>
      </c>
      <c r="O2044" s="13">
        <v>159.41999999999999</v>
      </c>
      <c r="P2044" s="13">
        <v>2246719.2799999998</v>
      </c>
      <c r="Q2044" s="13">
        <v>1403055.42</v>
      </c>
      <c r="R2044" s="13">
        <v>843663.86</v>
      </c>
      <c r="S2044" s="54"/>
      <c r="T2044" s="54"/>
      <c r="Z2044" s="1"/>
      <c r="AA2044" s="1"/>
      <c r="XFB2044"/>
      <c r="XFC2044"/>
    </row>
    <row r="2045" spans="2:27 16382:16383" ht="21" customHeight="1">
      <c r="B2045" s="10" t="s">
        <v>34</v>
      </c>
      <c r="C2045" s="10" t="s">
        <v>66</v>
      </c>
      <c r="D2045" s="10" t="s">
        <v>43</v>
      </c>
      <c r="E2045" s="10" t="s">
        <v>21</v>
      </c>
      <c r="F2045" s="10" t="s">
        <v>232</v>
      </c>
      <c r="G2045" s="11">
        <v>42906</v>
      </c>
      <c r="H2045" s="12" t="s">
        <v>241</v>
      </c>
      <c r="I2045" s="10">
        <v>2017</v>
      </c>
      <c r="J2045" s="10">
        <v>142340171</v>
      </c>
      <c r="K2045" s="10">
        <f>_xlfn.DAYS(clean_data[[#This Row],[Ship Date]],clean_data[[#This Row],[Order Date]])</f>
        <v>11</v>
      </c>
      <c r="L2045" s="11">
        <v>42917</v>
      </c>
      <c r="M2045" s="14">
        <v>475</v>
      </c>
      <c r="N2045" s="15">
        <v>651.21</v>
      </c>
      <c r="O2045" s="15">
        <v>524.96</v>
      </c>
      <c r="P2045" s="15">
        <v>309324.75</v>
      </c>
      <c r="Q2045" s="15">
        <v>249356</v>
      </c>
      <c r="R2045" s="15">
        <v>59968.75</v>
      </c>
      <c r="S2045" s="54"/>
      <c r="T2045" s="54"/>
      <c r="Z2045" s="1"/>
      <c r="AA2045" s="1"/>
      <c r="XFB2045"/>
      <c r="XFC2045"/>
    </row>
    <row r="2046" spans="2:27 16382:16383" ht="21" customHeight="1">
      <c r="B2046" s="1" t="s">
        <v>31</v>
      </c>
      <c r="C2046" s="1" t="s">
        <v>49</v>
      </c>
      <c r="D2046" s="1" t="s">
        <v>79</v>
      </c>
      <c r="E2046" s="1" t="s">
        <v>21</v>
      </c>
      <c r="F2046" s="1" t="s">
        <v>229</v>
      </c>
      <c r="G2046" s="9">
        <v>42579</v>
      </c>
      <c r="H2046" s="2" t="s">
        <v>230</v>
      </c>
      <c r="I2046" s="1">
        <v>2016</v>
      </c>
      <c r="J2046" s="1">
        <v>976855218</v>
      </c>
      <c r="K2046" s="1">
        <f>_xlfn.DAYS(clean_data[[#This Row],[Ship Date]],clean_data[[#This Row],[Order Date]])</f>
        <v>11</v>
      </c>
      <c r="L2046" s="9">
        <v>42590</v>
      </c>
      <c r="M2046" s="4">
        <v>2022</v>
      </c>
      <c r="N2046" s="13">
        <v>668.27</v>
      </c>
      <c r="O2046" s="13">
        <v>502.54</v>
      </c>
      <c r="P2046" s="13">
        <v>1351241.94</v>
      </c>
      <c r="Q2046" s="13">
        <v>1016135.88</v>
      </c>
      <c r="R2046" s="13">
        <v>335106.06</v>
      </c>
      <c r="S2046" s="54"/>
      <c r="T2046" s="54"/>
      <c r="Z2046" s="1"/>
      <c r="AA2046" s="1"/>
      <c r="XFB2046"/>
      <c r="XFC2046"/>
    </row>
    <row r="2047" spans="2:27 16382:16383" ht="21" customHeight="1">
      <c r="B2047" s="10" t="s">
        <v>40</v>
      </c>
      <c r="C2047" s="10" t="s">
        <v>65</v>
      </c>
      <c r="D2047" s="10" t="s">
        <v>16</v>
      </c>
      <c r="E2047" s="10" t="s">
        <v>17</v>
      </c>
      <c r="F2047" s="10" t="s">
        <v>227</v>
      </c>
      <c r="G2047" s="11">
        <v>42133</v>
      </c>
      <c r="H2047" s="12" t="s">
        <v>233</v>
      </c>
      <c r="I2047" s="10">
        <v>2015</v>
      </c>
      <c r="J2047" s="10">
        <v>366407191</v>
      </c>
      <c r="K2047" s="10">
        <f>_xlfn.DAYS(clean_data[[#This Row],[Ship Date]],clean_data[[#This Row],[Order Date]])</f>
        <v>12</v>
      </c>
      <c r="L2047" s="11">
        <v>42145</v>
      </c>
      <c r="M2047" s="14">
        <v>6885</v>
      </c>
      <c r="N2047" s="15">
        <v>255.28</v>
      </c>
      <c r="O2047" s="15">
        <v>159.41999999999999</v>
      </c>
      <c r="P2047" s="15">
        <v>1757602.8</v>
      </c>
      <c r="Q2047" s="15">
        <v>1097606.7</v>
      </c>
      <c r="R2047" s="15">
        <v>659996.1</v>
      </c>
      <c r="S2047" s="54"/>
      <c r="T2047" s="54"/>
      <c r="Z2047" s="1"/>
      <c r="AA2047" s="1"/>
      <c r="XFB2047"/>
      <c r="XFC2047"/>
    </row>
    <row r="2048" spans="2:27 16382:16383" ht="21" customHeight="1">
      <c r="B2048" s="1" t="s">
        <v>31</v>
      </c>
      <c r="C2048" s="1" t="s">
        <v>96</v>
      </c>
      <c r="D2048" s="1" t="s">
        <v>59</v>
      </c>
      <c r="E2048" s="1" t="s">
        <v>21</v>
      </c>
      <c r="F2048" s="1" t="s">
        <v>232</v>
      </c>
      <c r="G2048" s="9">
        <v>41154</v>
      </c>
      <c r="H2048" s="2" t="s">
        <v>231</v>
      </c>
      <c r="I2048" s="1">
        <v>2012</v>
      </c>
      <c r="J2048" s="1">
        <v>965732419</v>
      </c>
      <c r="K2048" s="1">
        <f>_xlfn.DAYS(clean_data[[#This Row],[Ship Date]],clean_data[[#This Row],[Order Date]])</f>
        <v>47</v>
      </c>
      <c r="L2048" s="9">
        <v>41201</v>
      </c>
      <c r="M2048" s="4">
        <v>538</v>
      </c>
      <c r="N2048" s="13">
        <v>9.33</v>
      </c>
      <c r="O2048" s="13">
        <v>6.92</v>
      </c>
      <c r="P2048" s="13">
        <v>5019.54</v>
      </c>
      <c r="Q2048" s="13">
        <v>3722.96</v>
      </c>
      <c r="R2048" s="13">
        <v>1296.58</v>
      </c>
      <c r="S2048" s="54"/>
      <c r="T2048" s="54"/>
      <c r="Z2048" s="1"/>
      <c r="AA2048" s="1"/>
      <c r="XFB2048"/>
      <c r="XFC2048"/>
    </row>
    <row r="2049" spans="2:27 16382:16383" ht="21" customHeight="1">
      <c r="B2049" s="10" t="s">
        <v>23</v>
      </c>
      <c r="C2049" s="10" t="s">
        <v>159</v>
      </c>
      <c r="D2049" s="10" t="s">
        <v>79</v>
      </c>
      <c r="E2049" s="10" t="s">
        <v>21</v>
      </c>
      <c r="F2049" s="10" t="s">
        <v>227</v>
      </c>
      <c r="G2049" s="11">
        <v>40999</v>
      </c>
      <c r="H2049" s="12" t="s">
        <v>236</v>
      </c>
      <c r="I2049" s="10">
        <v>2012</v>
      </c>
      <c r="J2049" s="10">
        <v>999879729</v>
      </c>
      <c r="K2049" s="10">
        <f>_xlfn.DAYS(clean_data[[#This Row],[Ship Date]],clean_data[[#This Row],[Order Date]])</f>
        <v>36</v>
      </c>
      <c r="L2049" s="11">
        <v>41035</v>
      </c>
      <c r="M2049" s="14">
        <v>5486</v>
      </c>
      <c r="N2049" s="15">
        <v>668.27</v>
      </c>
      <c r="O2049" s="15">
        <v>502.54</v>
      </c>
      <c r="P2049" s="15">
        <v>3666129.22</v>
      </c>
      <c r="Q2049" s="15">
        <v>2756934.44</v>
      </c>
      <c r="R2049" s="15">
        <v>909194.78</v>
      </c>
      <c r="S2049" s="54"/>
      <c r="T2049" s="54"/>
      <c r="Z2049" s="1"/>
      <c r="AA2049" s="1"/>
      <c r="XFB2049"/>
      <c r="XFC2049"/>
    </row>
    <row r="2050" spans="2:27 16382:16383" ht="21" customHeight="1">
      <c r="B2050" s="1" t="s">
        <v>40</v>
      </c>
      <c r="C2050" s="1" t="s">
        <v>135</v>
      </c>
      <c r="D2050" s="1" t="s">
        <v>20</v>
      </c>
      <c r="E2050" s="1" t="s">
        <v>17</v>
      </c>
      <c r="F2050" s="1" t="s">
        <v>227</v>
      </c>
      <c r="G2050" s="9">
        <v>40648</v>
      </c>
      <c r="H2050" s="2" t="s">
        <v>239</v>
      </c>
      <c r="I2050" s="1">
        <v>2011</v>
      </c>
      <c r="J2050" s="1">
        <v>114210450</v>
      </c>
      <c r="K2050" s="1">
        <f>_xlfn.DAYS(clean_data[[#This Row],[Ship Date]],clean_data[[#This Row],[Order Date]])</f>
        <v>13</v>
      </c>
      <c r="L2050" s="9">
        <v>40661</v>
      </c>
      <c r="M2050" s="4">
        <v>6265</v>
      </c>
      <c r="N2050" s="13">
        <v>152.58000000000001</v>
      </c>
      <c r="O2050" s="13">
        <v>97.44</v>
      </c>
      <c r="P2050" s="13">
        <v>955913.7</v>
      </c>
      <c r="Q2050" s="13">
        <v>610461.6</v>
      </c>
      <c r="R2050" s="13">
        <v>345452.1</v>
      </c>
      <c r="S2050" s="54"/>
      <c r="T2050" s="54"/>
      <c r="Z2050" s="1"/>
      <c r="AA2050" s="1"/>
      <c r="XFB2050"/>
      <c r="XFC2050"/>
    </row>
    <row r="2051" spans="2:27 16382:16383" ht="21" customHeight="1">
      <c r="B2051" s="10" t="s">
        <v>34</v>
      </c>
      <c r="C2051" s="10" t="s">
        <v>68</v>
      </c>
      <c r="D2051" s="10" t="s">
        <v>79</v>
      </c>
      <c r="E2051" s="10" t="s">
        <v>17</v>
      </c>
      <c r="F2051" s="10" t="s">
        <v>235</v>
      </c>
      <c r="G2051" s="11">
        <v>40853</v>
      </c>
      <c r="H2051" s="12" t="s">
        <v>234</v>
      </c>
      <c r="I2051" s="10">
        <v>2011</v>
      </c>
      <c r="J2051" s="10">
        <v>724398410</v>
      </c>
      <c r="K2051" s="10">
        <f>_xlfn.DAYS(clean_data[[#This Row],[Ship Date]],clean_data[[#This Row],[Order Date]])</f>
        <v>1</v>
      </c>
      <c r="L2051" s="11">
        <v>40854</v>
      </c>
      <c r="M2051" s="14">
        <v>4442</v>
      </c>
      <c r="N2051" s="15">
        <v>668.27</v>
      </c>
      <c r="O2051" s="15">
        <v>502.54</v>
      </c>
      <c r="P2051" s="15">
        <v>2968455.34</v>
      </c>
      <c r="Q2051" s="15">
        <v>2232282.6800000002</v>
      </c>
      <c r="R2051" s="15">
        <v>736172.66</v>
      </c>
      <c r="S2051" s="54"/>
      <c r="T2051" s="54"/>
      <c r="Z2051" s="1"/>
      <c r="AA2051" s="1"/>
      <c r="XFB2051"/>
      <c r="XFC2051"/>
    </row>
    <row r="2052" spans="2:27 16382:16383" ht="21" customHeight="1">
      <c r="B2052" s="1" t="s">
        <v>14</v>
      </c>
      <c r="C2052" s="1" t="s">
        <v>47</v>
      </c>
      <c r="D2052" s="1" t="s">
        <v>25</v>
      </c>
      <c r="E2052" s="1" t="s">
        <v>17</v>
      </c>
      <c r="F2052" s="1" t="s">
        <v>227</v>
      </c>
      <c r="G2052" s="9">
        <v>42757</v>
      </c>
      <c r="H2052" s="2" t="s">
        <v>240</v>
      </c>
      <c r="I2052" s="1">
        <v>2017</v>
      </c>
      <c r="J2052" s="1">
        <v>366429936</v>
      </c>
      <c r="K2052" s="1">
        <f>_xlfn.DAYS(clean_data[[#This Row],[Ship Date]],clean_data[[#This Row],[Order Date]])</f>
        <v>36</v>
      </c>
      <c r="L2052" s="9">
        <v>42793</v>
      </c>
      <c r="M2052" s="4">
        <v>3616</v>
      </c>
      <c r="N2052" s="13">
        <v>47.45</v>
      </c>
      <c r="O2052" s="13">
        <v>31.79</v>
      </c>
      <c r="P2052" s="13">
        <v>171579.2</v>
      </c>
      <c r="Q2052" s="13">
        <v>114952.64</v>
      </c>
      <c r="R2052" s="13">
        <v>56626.559999999998</v>
      </c>
      <c r="S2052" s="54"/>
      <c r="T2052" s="54"/>
      <c r="Z2052" s="1"/>
      <c r="AA2052" s="1"/>
      <c r="XFB2052"/>
      <c r="XFC2052"/>
    </row>
    <row r="2053" spans="2:27 16382:16383" ht="21" customHeight="1">
      <c r="B2053" s="10" t="s">
        <v>23</v>
      </c>
      <c r="C2053" s="10" t="s">
        <v>105</v>
      </c>
      <c r="D2053" s="10" t="s">
        <v>45</v>
      </c>
      <c r="E2053" s="10" t="s">
        <v>21</v>
      </c>
      <c r="F2053" s="10" t="s">
        <v>235</v>
      </c>
      <c r="G2053" s="11">
        <v>40973</v>
      </c>
      <c r="H2053" s="12" t="s">
        <v>236</v>
      </c>
      <c r="I2053" s="10">
        <v>2012</v>
      </c>
      <c r="J2053" s="10">
        <v>246603858</v>
      </c>
      <c r="K2053" s="10">
        <f>_xlfn.DAYS(clean_data[[#This Row],[Ship Date]],clean_data[[#This Row],[Order Date]])</f>
        <v>41</v>
      </c>
      <c r="L2053" s="11">
        <v>41014</v>
      </c>
      <c r="M2053" s="14">
        <v>4417</v>
      </c>
      <c r="N2053" s="15">
        <v>437.2</v>
      </c>
      <c r="O2053" s="15">
        <v>263.33</v>
      </c>
      <c r="P2053" s="15">
        <v>1931112.4</v>
      </c>
      <c r="Q2053" s="15">
        <v>1163128.6100000001</v>
      </c>
      <c r="R2053" s="15">
        <v>767983.79</v>
      </c>
      <c r="S2053" s="54"/>
      <c r="T2053" s="54"/>
      <c r="Z2053" s="1"/>
      <c r="AA2053" s="1"/>
      <c r="XFB2053"/>
      <c r="XFC2053"/>
    </row>
    <row r="2054" spans="2:27 16382:16383" ht="21" customHeight="1">
      <c r="B2054" s="1" t="s">
        <v>23</v>
      </c>
      <c r="C2054" s="1" t="s">
        <v>198</v>
      </c>
      <c r="D2054" s="1" t="s">
        <v>25</v>
      </c>
      <c r="E2054" s="1" t="s">
        <v>17</v>
      </c>
      <c r="F2054" s="1" t="s">
        <v>232</v>
      </c>
      <c r="G2054" s="9">
        <v>41570</v>
      </c>
      <c r="H2054" s="2" t="s">
        <v>237</v>
      </c>
      <c r="I2054" s="1">
        <v>2013</v>
      </c>
      <c r="J2054" s="1">
        <v>291531503</v>
      </c>
      <c r="K2054" s="1">
        <f>_xlfn.DAYS(clean_data[[#This Row],[Ship Date]],clean_data[[#This Row],[Order Date]])</f>
        <v>3</v>
      </c>
      <c r="L2054" s="9">
        <v>41573</v>
      </c>
      <c r="M2054" s="4">
        <v>9505</v>
      </c>
      <c r="N2054" s="13">
        <v>47.45</v>
      </c>
      <c r="O2054" s="13">
        <v>31.79</v>
      </c>
      <c r="P2054" s="13">
        <v>451012.25</v>
      </c>
      <c r="Q2054" s="13">
        <v>302163.95</v>
      </c>
      <c r="R2054" s="13">
        <v>148848.29999999999</v>
      </c>
      <c r="S2054" s="54"/>
      <c r="T2054" s="54"/>
      <c r="Z2054" s="1"/>
      <c r="AA2054" s="1"/>
      <c r="XFB2054"/>
      <c r="XFC2054"/>
    </row>
    <row r="2055" spans="2:27 16382:16383" ht="21" customHeight="1">
      <c r="B2055" s="10" t="s">
        <v>14</v>
      </c>
      <c r="C2055" s="10" t="s">
        <v>158</v>
      </c>
      <c r="D2055" s="10" t="s">
        <v>20</v>
      </c>
      <c r="E2055" s="10" t="s">
        <v>21</v>
      </c>
      <c r="F2055" s="10" t="s">
        <v>232</v>
      </c>
      <c r="G2055" s="11">
        <v>41325</v>
      </c>
      <c r="H2055" s="12" t="s">
        <v>242</v>
      </c>
      <c r="I2055" s="10">
        <v>2013</v>
      </c>
      <c r="J2055" s="10">
        <v>498136699</v>
      </c>
      <c r="K2055" s="10">
        <f>_xlfn.DAYS(clean_data[[#This Row],[Ship Date]],clean_data[[#This Row],[Order Date]])</f>
        <v>50</v>
      </c>
      <c r="L2055" s="11">
        <v>41375</v>
      </c>
      <c r="M2055" s="14">
        <v>8574</v>
      </c>
      <c r="N2055" s="15">
        <v>152.58000000000001</v>
      </c>
      <c r="O2055" s="15">
        <v>97.44</v>
      </c>
      <c r="P2055" s="15">
        <v>1308220.92</v>
      </c>
      <c r="Q2055" s="15">
        <v>835450.56</v>
      </c>
      <c r="R2055" s="15">
        <v>472770.36</v>
      </c>
      <c r="S2055" s="54"/>
      <c r="T2055" s="54"/>
      <c r="Z2055" s="1"/>
      <c r="AA2055" s="1"/>
      <c r="XFB2055"/>
      <c r="XFC2055"/>
    </row>
    <row r="2056" spans="2:27 16382:16383" ht="21" customHeight="1">
      <c r="B2056" s="1" t="s">
        <v>23</v>
      </c>
      <c r="C2056" s="1" t="s">
        <v>147</v>
      </c>
      <c r="D2056" s="1" t="s">
        <v>28</v>
      </c>
      <c r="E2056" s="1" t="s">
        <v>21</v>
      </c>
      <c r="F2056" s="1" t="s">
        <v>235</v>
      </c>
      <c r="G2056" s="9">
        <v>42934</v>
      </c>
      <c r="H2056" s="2" t="s">
        <v>230</v>
      </c>
      <c r="I2056" s="1">
        <v>2017</v>
      </c>
      <c r="J2056" s="1">
        <v>483655774</v>
      </c>
      <c r="K2056" s="1">
        <f>_xlfn.DAYS(clean_data[[#This Row],[Ship Date]],clean_data[[#This Row],[Order Date]])</f>
        <v>18</v>
      </c>
      <c r="L2056" s="9">
        <v>42952</v>
      </c>
      <c r="M2056" s="4">
        <v>3346</v>
      </c>
      <c r="N2056" s="13">
        <v>205.7</v>
      </c>
      <c r="O2056" s="13">
        <v>117.11</v>
      </c>
      <c r="P2056" s="13">
        <v>688272.2</v>
      </c>
      <c r="Q2056" s="13">
        <v>391850.06</v>
      </c>
      <c r="R2056" s="13">
        <v>296422.14</v>
      </c>
      <c r="S2056" s="54"/>
      <c r="T2056" s="54"/>
      <c r="Z2056" s="1"/>
      <c r="AA2056" s="1"/>
      <c r="XFB2056"/>
      <c r="XFC2056"/>
    </row>
    <row r="2057" spans="2:27 16382:16383" ht="21" customHeight="1">
      <c r="B2057" s="10" t="s">
        <v>40</v>
      </c>
      <c r="C2057" s="10" t="s">
        <v>205</v>
      </c>
      <c r="D2057" s="10" t="s">
        <v>45</v>
      </c>
      <c r="E2057" s="10" t="s">
        <v>21</v>
      </c>
      <c r="F2057" s="10" t="s">
        <v>232</v>
      </c>
      <c r="G2057" s="11">
        <v>42568</v>
      </c>
      <c r="H2057" s="12" t="s">
        <v>230</v>
      </c>
      <c r="I2057" s="10">
        <v>2016</v>
      </c>
      <c r="J2057" s="10">
        <v>835637557</v>
      </c>
      <c r="K2057" s="10">
        <f>_xlfn.DAYS(clean_data[[#This Row],[Ship Date]],clean_data[[#This Row],[Order Date]])</f>
        <v>35</v>
      </c>
      <c r="L2057" s="11">
        <v>42603</v>
      </c>
      <c r="M2057" s="14">
        <v>2578</v>
      </c>
      <c r="N2057" s="15">
        <v>437.2</v>
      </c>
      <c r="O2057" s="15">
        <v>263.33</v>
      </c>
      <c r="P2057" s="15">
        <v>1127101.6000000001</v>
      </c>
      <c r="Q2057" s="15">
        <v>678864.74</v>
      </c>
      <c r="R2057" s="15">
        <v>448236.86</v>
      </c>
      <c r="S2057" s="54"/>
      <c r="T2057" s="54"/>
      <c r="Z2057" s="1"/>
      <c r="AA2057" s="1"/>
      <c r="XFB2057"/>
      <c r="XFC2057"/>
    </row>
    <row r="2058" spans="2:27 16382:16383" ht="21" customHeight="1">
      <c r="B2058" s="1" t="s">
        <v>14</v>
      </c>
      <c r="C2058" s="1" t="s">
        <v>48</v>
      </c>
      <c r="D2058" s="1" t="s">
        <v>59</v>
      </c>
      <c r="E2058" s="1" t="s">
        <v>21</v>
      </c>
      <c r="F2058" s="1" t="s">
        <v>229</v>
      </c>
      <c r="G2058" s="9">
        <v>42320</v>
      </c>
      <c r="H2058" s="2" t="s">
        <v>234</v>
      </c>
      <c r="I2058" s="1">
        <v>2015</v>
      </c>
      <c r="J2058" s="1">
        <v>861943376</v>
      </c>
      <c r="K2058" s="1">
        <f>_xlfn.DAYS(clean_data[[#This Row],[Ship Date]],clean_data[[#This Row],[Order Date]])</f>
        <v>42</v>
      </c>
      <c r="L2058" s="9">
        <v>42362</v>
      </c>
      <c r="M2058" s="4">
        <v>7054</v>
      </c>
      <c r="N2058" s="13">
        <v>9.33</v>
      </c>
      <c r="O2058" s="13">
        <v>6.92</v>
      </c>
      <c r="P2058" s="13">
        <v>65813.820000000007</v>
      </c>
      <c r="Q2058" s="13">
        <v>48813.68</v>
      </c>
      <c r="R2058" s="13">
        <v>17000.14</v>
      </c>
      <c r="S2058" s="54"/>
      <c r="T2058" s="54"/>
      <c r="Z2058" s="1"/>
      <c r="AA2058" s="1"/>
      <c r="XFB2058"/>
      <c r="XFC2058"/>
    </row>
    <row r="2059" spans="2:27 16382:16383" ht="21" customHeight="1">
      <c r="B2059" s="10" t="s">
        <v>23</v>
      </c>
      <c r="C2059" s="10" t="s">
        <v>132</v>
      </c>
      <c r="D2059" s="10" t="s">
        <v>33</v>
      </c>
      <c r="E2059" s="10" t="s">
        <v>17</v>
      </c>
      <c r="F2059" s="10" t="s">
        <v>229</v>
      </c>
      <c r="G2059" s="11">
        <v>40522</v>
      </c>
      <c r="H2059" s="12" t="s">
        <v>228</v>
      </c>
      <c r="I2059" s="10">
        <v>2010</v>
      </c>
      <c r="J2059" s="10">
        <v>840747058</v>
      </c>
      <c r="K2059" s="10">
        <f>_xlfn.DAYS(clean_data[[#This Row],[Ship Date]],clean_data[[#This Row],[Order Date]])</f>
        <v>16</v>
      </c>
      <c r="L2059" s="11">
        <v>40538</v>
      </c>
      <c r="M2059" s="14">
        <v>4593</v>
      </c>
      <c r="N2059" s="15">
        <v>81.73</v>
      </c>
      <c r="O2059" s="15">
        <v>56.67</v>
      </c>
      <c r="P2059" s="15">
        <v>375385.89</v>
      </c>
      <c r="Q2059" s="15">
        <v>260285.31</v>
      </c>
      <c r="R2059" s="15">
        <v>115100.58</v>
      </c>
      <c r="S2059" s="54"/>
      <c r="T2059" s="54"/>
      <c r="Z2059" s="1"/>
      <c r="AA2059" s="1"/>
      <c r="XFB2059"/>
      <c r="XFC2059"/>
    </row>
    <row r="2060" spans="2:27 16382:16383" ht="21" customHeight="1">
      <c r="B2060" s="1" t="s">
        <v>40</v>
      </c>
      <c r="C2060" s="1" t="s">
        <v>150</v>
      </c>
      <c r="D2060" s="1" t="s">
        <v>28</v>
      </c>
      <c r="E2060" s="1" t="s">
        <v>17</v>
      </c>
      <c r="F2060" s="1" t="s">
        <v>227</v>
      </c>
      <c r="G2060" s="9">
        <v>41426</v>
      </c>
      <c r="H2060" s="2" t="s">
        <v>241</v>
      </c>
      <c r="I2060" s="1">
        <v>2013</v>
      </c>
      <c r="J2060" s="1">
        <v>670534932</v>
      </c>
      <c r="K2060" s="1">
        <f>_xlfn.DAYS(clean_data[[#This Row],[Ship Date]],clean_data[[#This Row],[Order Date]])</f>
        <v>0</v>
      </c>
      <c r="L2060" s="9">
        <v>41426</v>
      </c>
      <c r="M2060" s="4">
        <v>5042</v>
      </c>
      <c r="N2060" s="13">
        <v>205.7</v>
      </c>
      <c r="O2060" s="13">
        <v>117.11</v>
      </c>
      <c r="P2060" s="13">
        <v>1037139.4</v>
      </c>
      <c r="Q2060" s="13">
        <v>590468.62</v>
      </c>
      <c r="R2060" s="13">
        <v>446670.78</v>
      </c>
      <c r="S2060" s="54"/>
      <c r="T2060" s="54"/>
      <c r="Z2060" s="1"/>
      <c r="AA2060" s="1"/>
      <c r="XFB2060"/>
      <c r="XFC2060"/>
    </row>
    <row r="2061" spans="2:27 16382:16383" ht="21" customHeight="1">
      <c r="B2061" s="10" t="s">
        <v>40</v>
      </c>
      <c r="C2061" s="10" t="s">
        <v>244</v>
      </c>
      <c r="D2061" s="10" t="s">
        <v>16</v>
      </c>
      <c r="E2061" s="10" t="s">
        <v>21</v>
      </c>
      <c r="F2061" s="10" t="s">
        <v>235</v>
      </c>
      <c r="G2061" s="11">
        <v>42759</v>
      </c>
      <c r="H2061" s="12" t="s">
        <v>240</v>
      </c>
      <c r="I2061" s="10">
        <v>2017</v>
      </c>
      <c r="J2061" s="10">
        <v>320105826</v>
      </c>
      <c r="K2061" s="10">
        <f>_xlfn.DAYS(clean_data[[#This Row],[Ship Date]],clean_data[[#This Row],[Order Date]])</f>
        <v>26</v>
      </c>
      <c r="L2061" s="11">
        <v>42785</v>
      </c>
      <c r="M2061" s="14">
        <v>5282</v>
      </c>
      <c r="N2061" s="15">
        <v>255.28</v>
      </c>
      <c r="O2061" s="15">
        <v>159.41999999999999</v>
      </c>
      <c r="P2061" s="15">
        <v>1348388.96</v>
      </c>
      <c r="Q2061" s="15">
        <v>842056.44</v>
      </c>
      <c r="R2061" s="15">
        <v>506332.52</v>
      </c>
      <c r="S2061" s="54"/>
      <c r="T2061" s="54"/>
      <c r="Z2061" s="1"/>
      <c r="AA2061" s="1"/>
      <c r="XFB2061"/>
      <c r="XFC2061"/>
    </row>
    <row r="2062" spans="2:27 16382:16383" ht="21" customHeight="1">
      <c r="B2062" s="1" t="s">
        <v>40</v>
      </c>
      <c r="C2062" s="1" t="s">
        <v>153</v>
      </c>
      <c r="D2062" s="1" t="s">
        <v>16</v>
      </c>
      <c r="E2062" s="1" t="s">
        <v>17</v>
      </c>
      <c r="F2062" s="1" t="s">
        <v>232</v>
      </c>
      <c r="G2062" s="9">
        <v>42639</v>
      </c>
      <c r="H2062" s="2" t="s">
        <v>231</v>
      </c>
      <c r="I2062" s="1">
        <v>2016</v>
      </c>
      <c r="J2062" s="1">
        <v>278571069</v>
      </c>
      <c r="K2062" s="1">
        <f>_xlfn.DAYS(clean_data[[#This Row],[Ship Date]],clean_data[[#This Row],[Order Date]])</f>
        <v>34</v>
      </c>
      <c r="L2062" s="9">
        <v>42673</v>
      </c>
      <c r="M2062" s="4">
        <v>4225</v>
      </c>
      <c r="N2062" s="13">
        <v>255.28</v>
      </c>
      <c r="O2062" s="13">
        <v>159.41999999999999</v>
      </c>
      <c r="P2062" s="13">
        <v>1078558</v>
      </c>
      <c r="Q2062" s="13">
        <v>673549.5</v>
      </c>
      <c r="R2062" s="13">
        <v>405008.5</v>
      </c>
      <c r="S2062" s="54"/>
      <c r="T2062" s="54"/>
      <c r="Z2062" s="1"/>
      <c r="AA2062" s="1"/>
      <c r="XFB2062"/>
      <c r="XFC2062"/>
    </row>
    <row r="2063" spans="2:27 16382:16383" ht="21" customHeight="1">
      <c r="B2063" s="10" t="s">
        <v>23</v>
      </c>
      <c r="C2063" s="10" t="s">
        <v>38</v>
      </c>
      <c r="D2063" s="10" t="s">
        <v>45</v>
      </c>
      <c r="E2063" s="10" t="s">
        <v>21</v>
      </c>
      <c r="F2063" s="10" t="s">
        <v>235</v>
      </c>
      <c r="G2063" s="11">
        <v>40951</v>
      </c>
      <c r="H2063" s="12" t="s">
        <v>242</v>
      </c>
      <c r="I2063" s="10">
        <v>2012</v>
      </c>
      <c r="J2063" s="10">
        <v>205354487</v>
      </c>
      <c r="K2063" s="10">
        <f>_xlfn.DAYS(clean_data[[#This Row],[Ship Date]],clean_data[[#This Row],[Order Date]])</f>
        <v>8</v>
      </c>
      <c r="L2063" s="11">
        <v>40959</v>
      </c>
      <c r="M2063" s="14">
        <v>7811</v>
      </c>
      <c r="N2063" s="15">
        <v>437.2</v>
      </c>
      <c r="O2063" s="15">
        <v>263.33</v>
      </c>
      <c r="P2063" s="15">
        <v>3414969.2</v>
      </c>
      <c r="Q2063" s="15">
        <v>2056870.63</v>
      </c>
      <c r="R2063" s="15">
        <v>1358098.57</v>
      </c>
      <c r="S2063" s="54"/>
      <c r="T2063" s="54"/>
      <c r="Z2063" s="1"/>
      <c r="AA2063" s="1"/>
      <c r="XFB2063"/>
      <c r="XFC2063"/>
    </row>
    <row r="2064" spans="2:27 16382:16383" ht="21" customHeight="1">
      <c r="B2064" s="1" t="s">
        <v>23</v>
      </c>
      <c r="C2064" s="1" t="s">
        <v>80</v>
      </c>
      <c r="D2064" s="1" t="s">
        <v>28</v>
      </c>
      <c r="E2064" s="1" t="s">
        <v>17</v>
      </c>
      <c r="F2064" s="1" t="s">
        <v>235</v>
      </c>
      <c r="G2064" s="9">
        <v>40740</v>
      </c>
      <c r="H2064" s="2" t="s">
        <v>230</v>
      </c>
      <c r="I2064" s="1">
        <v>2011</v>
      </c>
      <c r="J2064" s="1">
        <v>280192410</v>
      </c>
      <c r="K2064" s="1">
        <f>_xlfn.DAYS(clean_data[[#This Row],[Ship Date]],clean_data[[#This Row],[Order Date]])</f>
        <v>43</v>
      </c>
      <c r="L2064" s="9">
        <v>40783</v>
      </c>
      <c r="M2064" s="4">
        <v>4016</v>
      </c>
      <c r="N2064" s="13">
        <v>205.7</v>
      </c>
      <c r="O2064" s="13">
        <v>117.11</v>
      </c>
      <c r="P2064" s="13">
        <v>826091.2</v>
      </c>
      <c r="Q2064" s="13">
        <v>470313.76</v>
      </c>
      <c r="R2064" s="13">
        <v>355777.44</v>
      </c>
      <c r="S2064" s="54"/>
      <c r="T2064" s="54"/>
      <c r="Z2064" s="1"/>
      <c r="AA2064" s="1"/>
      <c r="XFB2064"/>
      <c r="XFC2064"/>
    </row>
    <row r="2065" spans="2:27 16382:16383" ht="21" customHeight="1">
      <c r="B2065" s="10" t="s">
        <v>34</v>
      </c>
      <c r="C2065" s="10" t="s">
        <v>154</v>
      </c>
      <c r="D2065" s="10" t="s">
        <v>79</v>
      </c>
      <c r="E2065" s="10" t="s">
        <v>17</v>
      </c>
      <c r="F2065" s="10" t="s">
        <v>232</v>
      </c>
      <c r="G2065" s="11">
        <v>41288</v>
      </c>
      <c r="H2065" s="12" t="s">
        <v>240</v>
      </c>
      <c r="I2065" s="10">
        <v>2013</v>
      </c>
      <c r="J2065" s="10">
        <v>753133666</v>
      </c>
      <c r="K2065" s="10">
        <f>_xlfn.DAYS(clean_data[[#This Row],[Ship Date]],clean_data[[#This Row],[Order Date]])</f>
        <v>21</v>
      </c>
      <c r="L2065" s="11">
        <v>41309</v>
      </c>
      <c r="M2065" s="14">
        <v>7843</v>
      </c>
      <c r="N2065" s="15">
        <v>668.27</v>
      </c>
      <c r="O2065" s="15">
        <v>502.54</v>
      </c>
      <c r="P2065" s="15">
        <v>5241241.6100000003</v>
      </c>
      <c r="Q2065" s="15">
        <v>3941421.22</v>
      </c>
      <c r="R2065" s="15">
        <v>1299820.3899999999</v>
      </c>
      <c r="S2065" s="54"/>
      <c r="T2065" s="54"/>
      <c r="Z2065" s="1"/>
      <c r="AA2065" s="1"/>
      <c r="XFB2065"/>
      <c r="XFC2065"/>
    </row>
    <row r="2066" spans="2:27 16382:16383" ht="21" customHeight="1">
      <c r="B2066" s="1" t="s">
        <v>26</v>
      </c>
      <c r="C2066" s="1" t="s">
        <v>151</v>
      </c>
      <c r="D2066" s="1" t="s">
        <v>71</v>
      </c>
      <c r="E2066" s="1" t="s">
        <v>21</v>
      </c>
      <c r="F2066" s="1" t="s">
        <v>227</v>
      </c>
      <c r="G2066" s="9">
        <v>42266</v>
      </c>
      <c r="H2066" s="2" t="s">
        <v>231</v>
      </c>
      <c r="I2066" s="1">
        <v>2015</v>
      </c>
      <c r="J2066" s="1">
        <v>594539582</v>
      </c>
      <c r="K2066" s="1">
        <f>_xlfn.DAYS(clean_data[[#This Row],[Ship Date]],clean_data[[#This Row],[Order Date]])</f>
        <v>40</v>
      </c>
      <c r="L2066" s="9">
        <v>42306</v>
      </c>
      <c r="M2066" s="4">
        <v>6329</v>
      </c>
      <c r="N2066" s="13">
        <v>154.06</v>
      </c>
      <c r="O2066" s="13">
        <v>90.93</v>
      </c>
      <c r="P2066" s="13">
        <v>975045.74</v>
      </c>
      <c r="Q2066" s="13">
        <v>575495.97</v>
      </c>
      <c r="R2066" s="13">
        <v>399549.77</v>
      </c>
      <c r="S2066" s="54"/>
      <c r="T2066" s="54"/>
      <c r="Z2066" s="1"/>
      <c r="AA2066" s="1"/>
      <c r="XFB2066"/>
      <c r="XFC2066"/>
    </row>
    <row r="2067" spans="2:27 16382:16383" ht="21" customHeight="1">
      <c r="B2067" s="10" t="s">
        <v>26</v>
      </c>
      <c r="C2067" s="10" t="s">
        <v>143</v>
      </c>
      <c r="D2067" s="10" t="s">
        <v>20</v>
      </c>
      <c r="E2067" s="10" t="s">
        <v>17</v>
      </c>
      <c r="F2067" s="10" t="s">
        <v>232</v>
      </c>
      <c r="G2067" s="11">
        <v>42354</v>
      </c>
      <c r="H2067" s="12" t="s">
        <v>228</v>
      </c>
      <c r="I2067" s="10">
        <v>2015</v>
      </c>
      <c r="J2067" s="10">
        <v>645083987</v>
      </c>
      <c r="K2067" s="10">
        <f>_xlfn.DAYS(clean_data[[#This Row],[Ship Date]],clean_data[[#This Row],[Order Date]])</f>
        <v>34</v>
      </c>
      <c r="L2067" s="11">
        <v>42388</v>
      </c>
      <c r="M2067" s="14">
        <v>3542</v>
      </c>
      <c r="N2067" s="15">
        <v>152.58000000000001</v>
      </c>
      <c r="O2067" s="15">
        <v>97.44</v>
      </c>
      <c r="P2067" s="15">
        <v>540438.36</v>
      </c>
      <c r="Q2067" s="15">
        <v>345132.48</v>
      </c>
      <c r="R2067" s="15">
        <v>195305.88</v>
      </c>
      <c r="S2067" s="54"/>
      <c r="T2067" s="54"/>
      <c r="Z2067" s="1"/>
      <c r="AA2067" s="1"/>
      <c r="XFB2067"/>
      <c r="XFC2067"/>
    </row>
    <row r="2068" spans="2:27 16382:16383" ht="21" customHeight="1">
      <c r="B2068" s="1" t="s">
        <v>23</v>
      </c>
      <c r="C2068" s="1" t="s">
        <v>187</v>
      </c>
      <c r="D2068" s="1" t="s">
        <v>71</v>
      </c>
      <c r="E2068" s="1" t="s">
        <v>21</v>
      </c>
      <c r="F2068" s="1" t="s">
        <v>229</v>
      </c>
      <c r="G2068" s="9">
        <v>40616</v>
      </c>
      <c r="H2068" s="2" t="s">
        <v>236</v>
      </c>
      <c r="I2068" s="1">
        <v>2011</v>
      </c>
      <c r="J2068" s="1">
        <v>465753209</v>
      </c>
      <c r="K2068" s="1">
        <f>_xlfn.DAYS(clean_data[[#This Row],[Ship Date]],clean_data[[#This Row],[Order Date]])</f>
        <v>0</v>
      </c>
      <c r="L2068" s="9">
        <v>40616</v>
      </c>
      <c r="M2068" s="4">
        <v>5579</v>
      </c>
      <c r="N2068" s="13">
        <v>154.06</v>
      </c>
      <c r="O2068" s="13">
        <v>90.93</v>
      </c>
      <c r="P2068" s="13">
        <v>859500.74</v>
      </c>
      <c r="Q2068" s="13">
        <v>507298.47</v>
      </c>
      <c r="R2068" s="13">
        <v>352202.27</v>
      </c>
      <c r="S2068" s="54"/>
      <c r="T2068" s="54"/>
      <c r="Z2068" s="1"/>
      <c r="AA2068" s="1"/>
      <c r="XFB2068"/>
      <c r="XFC2068"/>
    </row>
    <row r="2069" spans="2:27 16382:16383" ht="21" customHeight="1">
      <c r="B2069" s="10" t="s">
        <v>23</v>
      </c>
      <c r="C2069" s="10" t="s">
        <v>175</v>
      </c>
      <c r="D2069" s="10" t="s">
        <v>33</v>
      </c>
      <c r="E2069" s="10" t="s">
        <v>17</v>
      </c>
      <c r="F2069" s="10" t="s">
        <v>229</v>
      </c>
      <c r="G2069" s="11">
        <v>40659</v>
      </c>
      <c r="H2069" s="12" t="s">
        <v>239</v>
      </c>
      <c r="I2069" s="10">
        <v>2011</v>
      </c>
      <c r="J2069" s="10">
        <v>587846076</v>
      </c>
      <c r="K2069" s="10">
        <f>_xlfn.DAYS(clean_data[[#This Row],[Ship Date]],clean_data[[#This Row],[Order Date]])</f>
        <v>28</v>
      </c>
      <c r="L2069" s="11">
        <v>40687</v>
      </c>
      <c r="M2069" s="14">
        <v>5572</v>
      </c>
      <c r="N2069" s="15">
        <v>81.73</v>
      </c>
      <c r="O2069" s="15">
        <v>56.67</v>
      </c>
      <c r="P2069" s="15">
        <v>455399.56</v>
      </c>
      <c r="Q2069" s="15">
        <v>315765.24</v>
      </c>
      <c r="R2069" s="15">
        <v>139634.32</v>
      </c>
      <c r="S2069" s="54"/>
      <c r="T2069" s="54"/>
      <c r="Z2069" s="1"/>
      <c r="AA2069" s="1"/>
      <c r="XFB2069"/>
      <c r="XFC2069"/>
    </row>
    <row r="2070" spans="2:27 16382:16383" ht="21" customHeight="1">
      <c r="B2070" s="1" t="s">
        <v>26</v>
      </c>
      <c r="C2070" s="1" t="s">
        <v>104</v>
      </c>
      <c r="D2070" s="1" t="s">
        <v>33</v>
      </c>
      <c r="E2070" s="1" t="s">
        <v>17</v>
      </c>
      <c r="F2070" s="1" t="s">
        <v>229</v>
      </c>
      <c r="G2070" s="9">
        <v>40944</v>
      </c>
      <c r="H2070" s="2" t="s">
        <v>242</v>
      </c>
      <c r="I2070" s="1">
        <v>2012</v>
      </c>
      <c r="J2070" s="1">
        <v>262973916</v>
      </c>
      <c r="K2070" s="1">
        <f>_xlfn.DAYS(clean_data[[#This Row],[Ship Date]],clean_data[[#This Row],[Order Date]])</f>
        <v>15</v>
      </c>
      <c r="L2070" s="9">
        <v>40959</v>
      </c>
      <c r="M2070" s="4">
        <v>8680</v>
      </c>
      <c r="N2070" s="13">
        <v>81.73</v>
      </c>
      <c r="O2070" s="13">
        <v>56.67</v>
      </c>
      <c r="P2070" s="13">
        <v>709416.4</v>
      </c>
      <c r="Q2070" s="13">
        <v>491895.6</v>
      </c>
      <c r="R2070" s="13">
        <v>217520.8</v>
      </c>
      <c r="S2070" s="54"/>
      <c r="T2070" s="54"/>
      <c r="Z2070" s="1"/>
      <c r="AA2070" s="1"/>
      <c r="XFB2070"/>
      <c r="XFC2070"/>
    </row>
    <row r="2071" spans="2:27 16382:16383" ht="21" customHeight="1">
      <c r="B2071" s="10" t="s">
        <v>26</v>
      </c>
      <c r="C2071" s="10" t="s">
        <v>75</v>
      </c>
      <c r="D2071" s="10" t="s">
        <v>36</v>
      </c>
      <c r="E2071" s="10" t="s">
        <v>17</v>
      </c>
      <c r="F2071" s="10" t="s">
        <v>229</v>
      </c>
      <c r="G2071" s="11">
        <v>41704</v>
      </c>
      <c r="H2071" s="12" t="s">
        <v>236</v>
      </c>
      <c r="I2071" s="10">
        <v>2014</v>
      </c>
      <c r="J2071" s="10">
        <v>613060557</v>
      </c>
      <c r="K2071" s="10">
        <f>_xlfn.DAYS(clean_data[[#This Row],[Ship Date]],clean_data[[#This Row],[Order Date]])</f>
        <v>50</v>
      </c>
      <c r="L2071" s="11">
        <v>41754</v>
      </c>
      <c r="M2071" s="14">
        <v>7097</v>
      </c>
      <c r="N2071" s="15">
        <v>109.28</v>
      </c>
      <c r="O2071" s="15">
        <v>35.840000000000003</v>
      </c>
      <c r="P2071" s="15">
        <v>775560.16</v>
      </c>
      <c r="Q2071" s="15">
        <v>254356.48000000001</v>
      </c>
      <c r="R2071" s="15">
        <v>521203.68</v>
      </c>
      <c r="S2071" s="54"/>
      <c r="T2071" s="54"/>
      <c r="Z2071" s="1"/>
      <c r="AA2071" s="1"/>
      <c r="XFB2071"/>
      <c r="XFC2071"/>
    </row>
    <row r="2072" spans="2:27 16382:16383" ht="21" customHeight="1">
      <c r="B2072" s="1" t="s">
        <v>23</v>
      </c>
      <c r="C2072" s="1" t="s">
        <v>132</v>
      </c>
      <c r="D2072" s="1" t="s">
        <v>28</v>
      </c>
      <c r="E2072" s="1" t="s">
        <v>21</v>
      </c>
      <c r="F2072" s="1" t="s">
        <v>235</v>
      </c>
      <c r="G2072" s="9">
        <v>40796</v>
      </c>
      <c r="H2072" s="2" t="s">
        <v>231</v>
      </c>
      <c r="I2072" s="1">
        <v>2011</v>
      </c>
      <c r="J2072" s="1">
        <v>580342328</v>
      </c>
      <c r="K2072" s="1">
        <f>_xlfn.DAYS(clean_data[[#This Row],[Ship Date]],clean_data[[#This Row],[Order Date]])</f>
        <v>34</v>
      </c>
      <c r="L2072" s="9">
        <v>40830</v>
      </c>
      <c r="M2072" s="4">
        <v>5046</v>
      </c>
      <c r="N2072" s="13">
        <v>205.7</v>
      </c>
      <c r="O2072" s="13">
        <v>117.11</v>
      </c>
      <c r="P2072" s="13">
        <v>1037962.2</v>
      </c>
      <c r="Q2072" s="13">
        <v>590937.06000000006</v>
      </c>
      <c r="R2072" s="13">
        <v>447025.14</v>
      </c>
      <c r="S2072" s="54"/>
      <c r="T2072" s="54"/>
      <c r="Z2072" s="1"/>
      <c r="AA2072" s="1"/>
      <c r="XFB2072"/>
      <c r="XFC2072"/>
    </row>
    <row r="2073" spans="2:27 16382:16383" ht="21" customHeight="1">
      <c r="B2073" s="10" t="s">
        <v>34</v>
      </c>
      <c r="C2073" s="10" t="s">
        <v>212</v>
      </c>
      <c r="D2073" s="10" t="s">
        <v>20</v>
      </c>
      <c r="E2073" s="10" t="s">
        <v>21</v>
      </c>
      <c r="F2073" s="10" t="s">
        <v>227</v>
      </c>
      <c r="G2073" s="11">
        <v>40615</v>
      </c>
      <c r="H2073" s="12" t="s">
        <v>236</v>
      </c>
      <c r="I2073" s="10">
        <v>2011</v>
      </c>
      <c r="J2073" s="10">
        <v>977368056</v>
      </c>
      <c r="K2073" s="10">
        <f>_xlfn.DAYS(clean_data[[#This Row],[Ship Date]],clean_data[[#This Row],[Order Date]])</f>
        <v>5</v>
      </c>
      <c r="L2073" s="11">
        <v>40620</v>
      </c>
      <c r="M2073" s="14">
        <v>3782</v>
      </c>
      <c r="N2073" s="15">
        <v>152.58000000000001</v>
      </c>
      <c r="O2073" s="15">
        <v>97.44</v>
      </c>
      <c r="P2073" s="15">
        <v>577057.56000000006</v>
      </c>
      <c r="Q2073" s="15">
        <v>368518.08</v>
      </c>
      <c r="R2073" s="15">
        <v>208539.48</v>
      </c>
      <c r="S2073" s="54"/>
      <c r="T2073" s="54"/>
      <c r="Z2073" s="1"/>
      <c r="AA2073" s="1"/>
      <c r="XFB2073"/>
      <c r="XFC2073"/>
    </row>
    <row r="2074" spans="2:27 16382:16383" ht="21" customHeight="1">
      <c r="B2074" s="1" t="s">
        <v>31</v>
      </c>
      <c r="C2074" s="1" t="s">
        <v>61</v>
      </c>
      <c r="D2074" s="1" t="s">
        <v>20</v>
      </c>
      <c r="E2074" s="1" t="s">
        <v>21</v>
      </c>
      <c r="F2074" s="1" t="s">
        <v>227</v>
      </c>
      <c r="G2074" s="9">
        <v>41178</v>
      </c>
      <c r="H2074" s="2" t="s">
        <v>231</v>
      </c>
      <c r="I2074" s="1">
        <v>2012</v>
      </c>
      <c r="J2074" s="1">
        <v>436999070</v>
      </c>
      <c r="K2074" s="1">
        <f>_xlfn.DAYS(clean_data[[#This Row],[Ship Date]],clean_data[[#This Row],[Order Date]])</f>
        <v>19</v>
      </c>
      <c r="L2074" s="9">
        <v>41197</v>
      </c>
      <c r="M2074" s="4">
        <v>6591</v>
      </c>
      <c r="N2074" s="13">
        <v>152.58000000000001</v>
      </c>
      <c r="O2074" s="13">
        <v>97.44</v>
      </c>
      <c r="P2074" s="13">
        <v>1005654.78</v>
      </c>
      <c r="Q2074" s="13">
        <v>642227.04</v>
      </c>
      <c r="R2074" s="13">
        <v>363427.74</v>
      </c>
      <c r="S2074" s="54"/>
      <c r="T2074" s="54"/>
      <c r="Z2074" s="1"/>
      <c r="AA2074" s="1"/>
      <c r="XFB2074"/>
      <c r="XFC2074"/>
    </row>
    <row r="2075" spans="2:27 16382:16383" ht="21" customHeight="1">
      <c r="B2075" s="10" t="s">
        <v>14</v>
      </c>
      <c r="C2075" s="10" t="s">
        <v>174</v>
      </c>
      <c r="D2075" s="10" t="s">
        <v>45</v>
      </c>
      <c r="E2075" s="10" t="s">
        <v>21</v>
      </c>
      <c r="F2075" s="10" t="s">
        <v>235</v>
      </c>
      <c r="G2075" s="11">
        <v>41509</v>
      </c>
      <c r="H2075" s="12" t="s">
        <v>238</v>
      </c>
      <c r="I2075" s="10">
        <v>2013</v>
      </c>
      <c r="J2075" s="10">
        <v>362409198</v>
      </c>
      <c r="K2075" s="10">
        <f>_xlfn.DAYS(clean_data[[#This Row],[Ship Date]],clean_data[[#This Row],[Order Date]])</f>
        <v>15</v>
      </c>
      <c r="L2075" s="11">
        <v>41524</v>
      </c>
      <c r="M2075" s="14">
        <v>3790</v>
      </c>
      <c r="N2075" s="15">
        <v>437.2</v>
      </c>
      <c r="O2075" s="15">
        <v>263.33</v>
      </c>
      <c r="P2075" s="15">
        <v>1656988</v>
      </c>
      <c r="Q2075" s="15">
        <v>998020.7</v>
      </c>
      <c r="R2075" s="15">
        <v>658967.30000000005</v>
      </c>
      <c r="S2075" s="54"/>
      <c r="T2075" s="54"/>
      <c r="Z2075" s="1"/>
      <c r="AA2075" s="1"/>
      <c r="XFB2075"/>
      <c r="XFC2075"/>
    </row>
    <row r="2076" spans="2:27 16382:16383" ht="21" customHeight="1">
      <c r="B2076" s="1" t="s">
        <v>23</v>
      </c>
      <c r="C2076" s="1" t="s">
        <v>74</v>
      </c>
      <c r="D2076" s="1" t="s">
        <v>50</v>
      </c>
      <c r="E2076" s="1" t="s">
        <v>17</v>
      </c>
      <c r="F2076" s="1" t="s">
        <v>229</v>
      </c>
      <c r="G2076" s="9">
        <v>41020</v>
      </c>
      <c r="H2076" s="2" t="s">
        <v>239</v>
      </c>
      <c r="I2076" s="1">
        <v>2012</v>
      </c>
      <c r="J2076" s="1">
        <v>877084767</v>
      </c>
      <c r="K2076" s="1">
        <f>_xlfn.DAYS(clean_data[[#This Row],[Ship Date]],clean_data[[#This Row],[Order Date]])</f>
        <v>49</v>
      </c>
      <c r="L2076" s="9">
        <v>41069</v>
      </c>
      <c r="M2076" s="4">
        <v>7728</v>
      </c>
      <c r="N2076" s="13">
        <v>421.89</v>
      </c>
      <c r="O2076" s="13">
        <v>364.69</v>
      </c>
      <c r="P2076" s="13">
        <v>3260365.92</v>
      </c>
      <c r="Q2076" s="13">
        <v>2818324.32</v>
      </c>
      <c r="R2076" s="13">
        <v>442041.59999999998</v>
      </c>
      <c r="S2076" s="54"/>
      <c r="T2076" s="54"/>
      <c r="Z2076" s="1"/>
      <c r="AA2076" s="1"/>
      <c r="XFB2076"/>
      <c r="XFC2076"/>
    </row>
    <row r="2077" spans="2:27 16382:16383" ht="21" customHeight="1">
      <c r="B2077" s="10" t="s">
        <v>40</v>
      </c>
      <c r="C2077" s="10" t="s">
        <v>153</v>
      </c>
      <c r="D2077" s="10" t="s">
        <v>36</v>
      </c>
      <c r="E2077" s="10" t="s">
        <v>17</v>
      </c>
      <c r="F2077" s="10" t="s">
        <v>229</v>
      </c>
      <c r="G2077" s="11">
        <v>40895</v>
      </c>
      <c r="H2077" s="12" t="s">
        <v>228</v>
      </c>
      <c r="I2077" s="10">
        <v>2011</v>
      </c>
      <c r="J2077" s="10">
        <v>374824607</v>
      </c>
      <c r="K2077" s="10">
        <f>_xlfn.DAYS(clean_data[[#This Row],[Ship Date]],clean_data[[#This Row],[Order Date]])</f>
        <v>10</v>
      </c>
      <c r="L2077" s="11">
        <v>40905</v>
      </c>
      <c r="M2077" s="14">
        <v>7785</v>
      </c>
      <c r="N2077" s="15">
        <v>109.28</v>
      </c>
      <c r="O2077" s="15">
        <v>35.840000000000003</v>
      </c>
      <c r="P2077" s="15">
        <v>850744.8</v>
      </c>
      <c r="Q2077" s="15">
        <v>279014.40000000002</v>
      </c>
      <c r="R2077" s="15">
        <v>571730.4</v>
      </c>
      <c r="S2077" s="54"/>
      <c r="T2077" s="54"/>
      <c r="Z2077" s="1"/>
      <c r="AA2077" s="1"/>
      <c r="XFB2077"/>
      <c r="XFC2077"/>
    </row>
    <row r="2078" spans="2:27 16382:16383" ht="21" customHeight="1">
      <c r="B2078" s="1" t="s">
        <v>40</v>
      </c>
      <c r="C2078" s="1" t="s">
        <v>188</v>
      </c>
      <c r="D2078" s="1" t="s">
        <v>43</v>
      </c>
      <c r="E2078" s="1" t="s">
        <v>17</v>
      </c>
      <c r="F2078" s="1" t="s">
        <v>229</v>
      </c>
      <c r="G2078" s="9">
        <v>42709</v>
      </c>
      <c r="H2078" s="2" t="s">
        <v>228</v>
      </c>
      <c r="I2078" s="1">
        <v>2016</v>
      </c>
      <c r="J2078" s="1">
        <v>469740045</v>
      </c>
      <c r="K2078" s="1">
        <f>_xlfn.DAYS(clean_data[[#This Row],[Ship Date]],clean_data[[#This Row],[Order Date]])</f>
        <v>9</v>
      </c>
      <c r="L2078" s="9">
        <v>42718</v>
      </c>
      <c r="M2078" s="4">
        <v>5373</v>
      </c>
      <c r="N2078" s="13">
        <v>651.21</v>
      </c>
      <c r="O2078" s="13">
        <v>524.96</v>
      </c>
      <c r="P2078" s="13">
        <v>3498951.33</v>
      </c>
      <c r="Q2078" s="13">
        <v>2820610.08</v>
      </c>
      <c r="R2078" s="13">
        <v>678341.25</v>
      </c>
      <c r="S2078" s="54"/>
      <c r="T2078" s="54"/>
      <c r="Z2078" s="1"/>
      <c r="AA2078" s="1"/>
      <c r="XFB2078"/>
      <c r="XFC2078"/>
    </row>
    <row r="2079" spans="2:27 16382:16383" ht="21" customHeight="1">
      <c r="B2079" s="10" t="s">
        <v>31</v>
      </c>
      <c r="C2079" s="10" t="s">
        <v>99</v>
      </c>
      <c r="D2079" s="10" t="s">
        <v>71</v>
      </c>
      <c r="E2079" s="10" t="s">
        <v>21</v>
      </c>
      <c r="F2079" s="10" t="s">
        <v>227</v>
      </c>
      <c r="G2079" s="11">
        <v>41509</v>
      </c>
      <c r="H2079" s="12" t="s">
        <v>238</v>
      </c>
      <c r="I2079" s="10">
        <v>2013</v>
      </c>
      <c r="J2079" s="10">
        <v>146254909</v>
      </c>
      <c r="K2079" s="10">
        <f>_xlfn.DAYS(clean_data[[#This Row],[Ship Date]],clean_data[[#This Row],[Order Date]])</f>
        <v>37</v>
      </c>
      <c r="L2079" s="11">
        <v>41546</v>
      </c>
      <c r="M2079" s="14">
        <v>8932</v>
      </c>
      <c r="N2079" s="15">
        <v>154.06</v>
      </c>
      <c r="O2079" s="15">
        <v>90.93</v>
      </c>
      <c r="P2079" s="15">
        <v>1376063.92</v>
      </c>
      <c r="Q2079" s="15">
        <v>812186.76</v>
      </c>
      <c r="R2079" s="15">
        <v>563877.16</v>
      </c>
      <c r="S2079" s="54"/>
      <c r="T2079" s="54"/>
      <c r="Z2079" s="1"/>
      <c r="AA2079" s="1"/>
      <c r="XFB2079"/>
      <c r="XFC2079"/>
    </row>
    <row r="2080" spans="2:27 16382:16383" ht="21" customHeight="1">
      <c r="B2080" s="1" t="s">
        <v>23</v>
      </c>
      <c r="C2080" s="1" t="s">
        <v>128</v>
      </c>
      <c r="D2080" s="1" t="s">
        <v>36</v>
      </c>
      <c r="E2080" s="1" t="s">
        <v>17</v>
      </c>
      <c r="F2080" s="1" t="s">
        <v>229</v>
      </c>
      <c r="G2080" s="9">
        <v>41028</v>
      </c>
      <c r="H2080" s="2" t="s">
        <v>239</v>
      </c>
      <c r="I2080" s="1">
        <v>2012</v>
      </c>
      <c r="J2080" s="1">
        <v>709105527</v>
      </c>
      <c r="K2080" s="1">
        <f>_xlfn.DAYS(clean_data[[#This Row],[Ship Date]],clean_data[[#This Row],[Order Date]])</f>
        <v>2</v>
      </c>
      <c r="L2080" s="9">
        <v>41030</v>
      </c>
      <c r="M2080" s="4">
        <v>8938</v>
      </c>
      <c r="N2080" s="13">
        <v>109.28</v>
      </c>
      <c r="O2080" s="13">
        <v>35.840000000000003</v>
      </c>
      <c r="P2080" s="13">
        <v>976744.64</v>
      </c>
      <c r="Q2080" s="13">
        <v>320337.91999999998</v>
      </c>
      <c r="R2080" s="13">
        <v>656406.72</v>
      </c>
      <c r="S2080" s="54"/>
      <c r="T2080" s="54"/>
      <c r="Z2080" s="1"/>
      <c r="AA2080" s="1"/>
      <c r="XFB2080"/>
      <c r="XFC2080"/>
    </row>
    <row r="2081" spans="2:27 16382:16383" ht="21" customHeight="1">
      <c r="B2081" s="10" t="s">
        <v>26</v>
      </c>
      <c r="C2081" s="10" t="s">
        <v>186</v>
      </c>
      <c r="D2081" s="10" t="s">
        <v>43</v>
      </c>
      <c r="E2081" s="10" t="s">
        <v>21</v>
      </c>
      <c r="F2081" s="10" t="s">
        <v>227</v>
      </c>
      <c r="G2081" s="11">
        <v>41241</v>
      </c>
      <c r="H2081" s="12" t="s">
        <v>234</v>
      </c>
      <c r="I2081" s="10">
        <v>2012</v>
      </c>
      <c r="J2081" s="10">
        <v>833340728</v>
      </c>
      <c r="K2081" s="10">
        <f>_xlfn.DAYS(clean_data[[#This Row],[Ship Date]],clean_data[[#This Row],[Order Date]])</f>
        <v>1</v>
      </c>
      <c r="L2081" s="11">
        <v>41242</v>
      </c>
      <c r="M2081" s="14">
        <v>2895</v>
      </c>
      <c r="N2081" s="15">
        <v>651.21</v>
      </c>
      <c r="O2081" s="15">
        <v>524.96</v>
      </c>
      <c r="P2081" s="15">
        <v>1885252.95</v>
      </c>
      <c r="Q2081" s="15">
        <v>1519759.2</v>
      </c>
      <c r="R2081" s="15">
        <v>365493.75</v>
      </c>
      <c r="S2081" s="54"/>
      <c r="T2081" s="54"/>
      <c r="Z2081" s="1"/>
      <c r="AA2081" s="1"/>
      <c r="XFB2081"/>
      <c r="XFC2081"/>
    </row>
    <row r="2082" spans="2:27 16382:16383" ht="21" customHeight="1">
      <c r="B2082" s="1" t="s">
        <v>23</v>
      </c>
      <c r="C2082" s="1" t="s">
        <v>83</v>
      </c>
      <c r="D2082" s="1" t="s">
        <v>50</v>
      </c>
      <c r="E2082" s="1" t="s">
        <v>17</v>
      </c>
      <c r="F2082" s="1" t="s">
        <v>235</v>
      </c>
      <c r="G2082" s="9">
        <v>42513</v>
      </c>
      <c r="H2082" s="2" t="s">
        <v>233</v>
      </c>
      <c r="I2082" s="1">
        <v>2016</v>
      </c>
      <c r="J2082" s="1">
        <v>614321839</v>
      </c>
      <c r="K2082" s="1">
        <f>_xlfn.DAYS(clean_data[[#This Row],[Ship Date]],clean_data[[#This Row],[Order Date]])</f>
        <v>43</v>
      </c>
      <c r="L2082" s="9">
        <v>42556</v>
      </c>
      <c r="M2082" s="4">
        <v>339</v>
      </c>
      <c r="N2082" s="13">
        <v>421.89</v>
      </c>
      <c r="O2082" s="13">
        <v>364.69</v>
      </c>
      <c r="P2082" s="13">
        <v>143020.71</v>
      </c>
      <c r="Q2082" s="13">
        <v>123629.91</v>
      </c>
      <c r="R2082" s="13">
        <v>19390.8</v>
      </c>
      <c r="S2082" s="54"/>
      <c r="T2082" s="54"/>
      <c r="Z2082" s="1"/>
      <c r="AA2082" s="1"/>
      <c r="XFB2082"/>
      <c r="XFC2082"/>
    </row>
    <row r="2083" spans="2:27 16382:16383" ht="21" customHeight="1">
      <c r="B2083" s="10" t="s">
        <v>26</v>
      </c>
      <c r="C2083" s="10" t="s">
        <v>104</v>
      </c>
      <c r="D2083" s="10" t="s">
        <v>71</v>
      </c>
      <c r="E2083" s="10" t="s">
        <v>21</v>
      </c>
      <c r="F2083" s="10" t="s">
        <v>229</v>
      </c>
      <c r="G2083" s="11">
        <v>41444</v>
      </c>
      <c r="H2083" s="12" t="s">
        <v>241</v>
      </c>
      <c r="I2083" s="10">
        <v>2013</v>
      </c>
      <c r="J2083" s="10">
        <v>217722690</v>
      </c>
      <c r="K2083" s="10">
        <f>_xlfn.DAYS(clean_data[[#This Row],[Ship Date]],clean_data[[#This Row],[Order Date]])</f>
        <v>24</v>
      </c>
      <c r="L2083" s="11">
        <v>41468</v>
      </c>
      <c r="M2083" s="14">
        <v>7837</v>
      </c>
      <c r="N2083" s="15">
        <v>154.06</v>
      </c>
      <c r="O2083" s="15">
        <v>90.93</v>
      </c>
      <c r="P2083" s="15">
        <v>1207368.22</v>
      </c>
      <c r="Q2083" s="15">
        <v>712618.41</v>
      </c>
      <c r="R2083" s="15">
        <v>494749.81</v>
      </c>
      <c r="S2083" s="54"/>
      <c r="T2083" s="54"/>
      <c r="Z2083" s="1"/>
      <c r="AA2083" s="1"/>
      <c r="XFB2083"/>
      <c r="XFC2083"/>
    </row>
    <row r="2084" spans="2:27 16382:16383" ht="21" customHeight="1">
      <c r="B2084" s="1" t="s">
        <v>23</v>
      </c>
      <c r="C2084" s="1" t="s">
        <v>103</v>
      </c>
      <c r="D2084" s="1" t="s">
        <v>45</v>
      </c>
      <c r="E2084" s="1" t="s">
        <v>17</v>
      </c>
      <c r="F2084" s="1" t="s">
        <v>232</v>
      </c>
      <c r="G2084" s="9">
        <v>40561</v>
      </c>
      <c r="H2084" s="2" t="s">
        <v>240</v>
      </c>
      <c r="I2084" s="1">
        <v>2011</v>
      </c>
      <c r="J2084" s="1">
        <v>329529607</v>
      </c>
      <c r="K2084" s="1">
        <f>_xlfn.DAYS(clean_data[[#This Row],[Ship Date]],clean_data[[#This Row],[Order Date]])</f>
        <v>5</v>
      </c>
      <c r="L2084" s="9">
        <v>40566</v>
      </c>
      <c r="M2084" s="4">
        <v>3988</v>
      </c>
      <c r="N2084" s="13">
        <v>437.2</v>
      </c>
      <c r="O2084" s="13">
        <v>263.33</v>
      </c>
      <c r="P2084" s="13">
        <v>1743553.6</v>
      </c>
      <c r="Q2084" s="13">
        <v>1050160.04</v>
      </c>
      <c r="R2084" s="13">
        <v>693393.56</v>
      </c>
      <c r="S2084" s="54"/>
      <c r="T2084" s="54"/>
      <c r="Z2084" s="1"/>
      <c r="AA2084" s="1"/>
      <c r="XFB2084"/>
      <c r="XFC2084"/>
    </row>
    <row r="2085" spans="2:27 16382:16383" ht="21" customHeight="1">
      <c r="B2085" s="10" t="s">
        <v>40</v>
      </c>
      <c r="C2085" s="10" t="s">
        <v>222</v>
      </c>
      <c r="D2085" s="10" t="s">
        <v>45</v>
      </c>
      <c r="E2085" s="10" t="s">
        <v>17</v>
      </c>
      <c r="F2085" s="10" t="s">
        <v>229</v>
      </c>
      <c r="G2085" s="11">
        <v>41394</v>
      </c>
      <c r="H2085" s="12" t="s">
        <v>239</v>
      </c>
      <c r="I2085" s="10">
        <v>2013</v>
      </c>
      <c r="J2085" s="10">
        <v>806041419</v>
      </c>
      <c r="K2085" s="10">
        <f>_xlfn.DAYS(clean_data[[#This Row],[Ship Date]],clean_data[[#This Row],[Order Date]])</f>
        <v>36</v>
      </c>
      <c r="L2085" s="11">
        <v>41430</v>
      </c>
      <c r="M2085" s="14">
        <v>4423</v>
      </c>
      <c r="N2085" s="15">
        <v>437.2</v>
      </c>
      <c r="O2085" s="15">
        <v>263.33</v>
      </c>
      <c r="P2085" s="15">
        <v>1933735.6</v>
      </c>
      <c r="Q2085" s="15">
        <v>1164708.5900000001</v>
      </c>
      <c r="R2085" s="15">
        <v>769027.01</v>
      </c>
      <c r="S2085" s="54"/>
      <c r="T2085" s="54"/>
      <c r="Z2085" s="1"/>
      <c r="AA2085" s="1"/>
      <c r="XFB2085"/>
      <c r="XFC2085"/>
    </row>
    <row r="2086" spans="2:27 16382:16383" ht="21" customHeight="1">
      <c r="B2086" s="1" t="s">
        <v>23</v>
      </c>
      <c r="C2086" s="1" t="s">
        <v>208</v>
      </c>
      <c r="D2086" s="1" t="s">
        <v>59</v>
      </c>
      <c r="E2086" s="1" t="s">
        <v>17</v>
      </c>
      <c r="F2086" s="1" t="s">
        <v>232</v>
      </c>
      <c r="G2086" s="9">
        <v>40328</v>
      </c>
      <c r="H2086" s="2" t="s">
        <v>233</v>
      </c>
      <c r="I2086" s="1">
        <v>2010</v>
      </c>
      <c r="J2086" s="1">
        <v>223869454</v>
      </c>
      <c r="K2086" s="1">
        <f>_xlfn.DAYS(clean_data[[#This Row],[Ship Date]],clean_data[[#This Row],[Order Date]])</f>
        <v>28</v>
      </c>
      <c r="L2086" s="9">
        <v>40356</v>
      </c>
      <c r="M2086" s="4">
        <v>6801</v>
      </c>
      <c r="N2086" s="13">
        <v>9.33</v>
      </c>
      <c r="O2086" s="13">
        <v>6.92</v>
      </c>
      <c r="P2086" s="13">
        <v>63453.33</v>
      </c>
      <c r="Q2086" s="13">
        <v>47062.92</v>
      </c>
      <c r="R2086" s="13">
        <v>16390.41</v>
      </c>
      <c r="S2086" s="54"/>
      <c r="T2086" s="54"/>
      <c r="Z2086" s="1"/>
      <c r="AA2086" s="1"/>
      <c r="XFB2086"/>
      <c r="XFC2086"/>
    </row>
    <row r="2087" spans="2:27 16382:16383" ht="21" customHeight="1">
      <c r="B2087" s="10" t="s">
        <v>40</v>
      </c>
      <c r="C2087" s="10" t="s">
        <v>150</v>
      </c>
      <c r="D2087" s="10" t="s">
        <v>33</v>
      </c>
      <c r="E2087" s="10" t="s">
        <v>21</v>
      </c>
      <c r="F2087" s="10" t="s">
        <v>227</v>
      </c>
      <c r="G2087" s="11">
        <v>41057</v>
      </c>
      <c r="H2087" s="12" t="s">
        <v>233</v>
      </c>
      <c r="I2087" s="10">
        <v>2012</v>
      </c>
      <c r="J2087" s="10">
        <v>829937541</v>
      </c>
      <c r="K2087" s="10">
        <f>_xlfn.DAYS(clean_data[[#This Row],[Ship Date]],clean_data[[#This Row],[Order Date]])</f>
        <v>33</v>
      </c>
      <c r="L2087" s="11">
        <v>41090</v>
      </c>
      <c r="M2087" s="14">
        <v>5816</v>
      </c>
      <c r="N2087" s="15">
        <v>81.73</v>
      </c>
      <c r="O2087" s="15">
        <v>56.67</v>
      </c>
      <c r="P2087" s="15">
        <v>475341.68</v>
      </c>
      <c r="Q2087" s="15">
        <v>329592.71999999997</v>
      </c>
      <c r="R2087" s="15">
        <v>145748.96</v>
      </c>
      <c r="S2087" s="54"/>
      <c r="T2087" s="54"/>
      <c r="Z2087" s="1"/>
      <c r="AA2087" s="1"/>
      <c r="XFB2087"/>
      <c r="XFC2087"/>
    </row>
    <row r="2088" spans="2:27 16382:16383" ht="21" customHeight="1">
      <c r="B2088" s="1" t="s">
        <v>26</v>
      </c>
      <c r="C2088" s="1" t="s">
        <v>30</v>
      </c>
      <c r="D2088" s="1" t="s">
        <v>25</v>
      </c>
      <c r="E2088" s="1" t="s">
        <v>17</v>
      </c>
      <c r="F2088" s="1" t="s">
        <v>232</v>
      </c>
      <c r="G2088" s="9">
        <v>42127</v>
      </c>
      <c r="H2088" s="2" t="s">
        <v>233</v>
      </c>
      <c r="I2088" s="1">
        <v>2015</v>
      </c>
      <c r="J2088" s="1">
        <v>891482007</v>
      </c>
      <c r="K2088" s="1">
        <f>_xlfn.DAYS(clean_data[[#This Row],[Ship Date]],clean_data[[#This Row],[Order Date]])</f>
        <v>13</v>
      </c>
      <c r="L2088" s="9">
        <v>42140</v>
      </c>
      <c r="M2088" s="4">
        <v>8191</v>
      </c>
      <c r="N2088" s="13">
        <v>47.45</v>
      </c>
      <c r="O2088" s="13">
        <v>31.79</v>
      </c>
      <c r="P2088" s="13">
        <v>388662.95</v>
      </c>
      <c r="Q2088" s="13">
        <v>260391.89</v>
      </c>
      <c r="R2088" s="13">
        <v>128271.06</v>
      </c>
      <c r="S2088" s="54"/>
      <c r="T2088" s="54"/>
      <c r="Z2088" s="1"/>
      <c r="AA2088" s="1"/>
      <c r="XFB2088"/>
      <c r="XFC2088"/>
    </row>
    <row r="2089" spans="2:27 16382:16383" ht="21" customHeight="1">
      <c r="B2089" s="10" t="s">
        <v>40</v>
      </c>
      <c r="C2089" s="10" t="s">
        <v>166</v>
      </c>
      <c r="D2089" s="10" t="s">
        <v>45</v>
      </c>
      <c r="E2089" s="10" t="s">
        <v>17</v>
      </c>
      <c r="F2089" s="10" t="s">
        <v>232</v>
      </c>
      <c r="G2089" s="11">
        <v>41093</v>
      </c>
      <c r="H2089" s="12" t="s">
        <v>230</v>
      </c>
      <c r="I2089" s="10">
        <v>2012</v>
      </c>
      <c r="J2089" s="10">
        <v>546051681</v>
      </c>
      <c r="K2089" s="10">
        <f>_xlfn.DAYS(clean_data[[#This Row],[Ship Date]],clean_data[[#This Row],[Order Date]])</f>
        <v>22</v>
      </c>
      <c r="L2089" s="11">
        <v>41115</v>
      </c>
      <c r="M2089" s="14">
        <v>7682</v>
      </c>
      <c r="N2089" s="15">
        <v>437.2</v>
      </c>
      <c r="O2089" s="15">
        <v>263.33</v>
      </c>
      <c r="P2089" s="15">
        <v>3358570.4</v>
      </c>
      <c r="Q2089" s="15">
        <v>2022901.06</v>
      </c>
      <c r="R2089" s="15">
        <v>1335669.3400000001</v>
      </c>
      <c r="S2089" s="54"/>
      <c r="T2089" s="54"/>
      <c r="Z2089" s="1"/>
      <c r="AA2089" s="1"/>
      <c r="XFB2089"/>
      <c r="XFC2089"/>
    </row>
    <row r="2090" spans="2:27 16382:16383" ht="21" customHeight="1">
      <c r="B2090" s="1" t="s">
        <v>26</v>
      </c>
      <c r="C2090" s="1" t="s">
        <v>194</v>
      </c>
      <c r="D2090" s="1" t="s">
        <v>16</v>
      </c>
      <c r="E2090" s="1" t="s">
        <v>21</v>
      </c>
      <c r="F2090" s="1" t="s">
        <v>229</v>
      </c>
      <c r="G2090" s="9">
        <v>41430</v>
      </c>
      <c r="H2090" s="2" t="s">
        <v>241</v>
      </c>
      <c r="I2090" s="1">
        <v>2013</v>
      </c>
      <c r="J2090" s="1">
        <v>451507890</v>
      </c>
      <c r="K2090" s="1">
        <f>_xlfn.DAYS(clean_data[[#This Row],[Ship Date]],clean_data[[#This Row],[Order Date]])</f>
        <v>23</v>
      </c>
      <c r="L2090" s="9">
        <v>41453</v>
      </c>
      <c r="M2090" s="4">
        <v>73</v>
      </c>
      <c r="N2090" s="13">
        <v>255.28</v>
      </c>
      <c r="O2090" s="13">
        <v>159.41999999999999</v>
      </c>
      <c r="P2090" s="13">
        <v>18635.439999999999</v>
      </c>
      <c r="Q2090" s="13">
        <v>11637.66</v>
      </c>
      <c r="R2090" s="13">
        <v>6997.78</v>
      </c>
      <c r="S2090" s="54"/>
      <c r="T2090" s="54"/>
      <c r="Z2090" s="1"/>
      <c r="AA2090" s="1"/>
      <c r="XFB2090"/>
      <c r="XFC2090"/>
    </row>
    <row r="2091" spans="2:27 16382:16383" ht="21" customHeight="1">
      <c r="B2091" s="10" t="s">
        <v>40</v>
      </c>
      <c r="C2091" s="10" t="s">
        <v>65</v>
      </c>
      <c r="D2091" s="10" t="s">
        <v>45</v>
      </c>
      <c r="E2091" s="10" t="s">
        <v>21</v>
      </c>
      <c r="F2091" s="10" t="s">
        <v>235</v>
      </c>
      <c r="G2091" s="11">
        <v>42852</v>
      </c>
      <c r="H2091" s="12" t="s">
        <v>239</v>
      </c>
      <c r="I2091" s="10">
        <v>2017</v>
      </c>
      <c r="J2091" s="10">
        <v>436024463</v>
      </c>
      <c r="K2091" s="10">
        <f>_xlfn.DAYS(clean_data[[#This Row],[Ship Date]],clean_data[[#This Row],[Order Date]])</f>
        <v>22</v>
      </c>
      <c r="L2091" s="11">
        <v>42874</v>
      </c>
      <c r="M2091" s="14">
        <v>8183</v>
      </c>
      <c r="N2091" s="15">
        <v>437.2</v>
      </c>
      <c r="O2091" s="15">
        <v>263.33</v>
      </c>
      <c r="P2091" s="15">
        <v>3577607.6</v>
      </c>
      <c r="Q2091" s="15">
        <v>2154829.39</v>
      </c>
      <c r="R2091" s="15">
        <v>1422778.21</v>
      </c>
      <c r="S2091" s="54"/>
      <c r="T2091" s="54"/>
      <c r="Z2091" s="1"/>
      <c r="AA2091" s="1"/>
      <c r="XFB2091"/>
      <c r="XFC2091"/>
    </row>
    <row r="2092" spans="2:27 16382:16383" ht="21" customHeight="1">
      <c r="B2092" s="1" t="s">
        <v>14</v>
      </c>
      <c r="C2092" s="1" t="s">
        <v>19</v>
      </c>
      <c r="D2092" s="1" t="s">
        <v>45</v>
      </c>
      <c r="E2092" s="1" t="s">
        <v>17</v>
      </c>
      <c r="F2092" s="1" t="s">
        <v>227</v>
      </c>
      <c r="G2092" s="9">
        <v>42699</v>
      </c>
      <c r="H2092" s="2" t="s">
        <v>234</v>
      </c>
      <c r="I2092" s="1">
        <v>2016</v>
      </c>
      <c r="J2092" s="1">
        <v>848087728</v>
      </c>
      <c r="K2092" s="1">
        <f>_xlfn.DAYS(clean_data[[#This Row],[Ship Date]],clean_data[[#This Row],[Order Date]])</f>
        <v>35</v>
      </c>
      <c r="L2092" s="9">
        <v>42734</v>
      </c>
      <c r="M2092" s="4">
        <v>6860</v>
      </c>
      <c r="N2092" s="13">
        <v>437.2</v>
      </c>
      <c r="O2092" s="13">
        <v>263.33</v>
      </c>
      <c r="P2092" s="13">
        <v>2999192</v>
      </c>
      <c r="Q2092" s="13">
        <v>1806443.8</v>
      </c>
      <c r="R2092" s="13">
        <v>1192748.2</v>
      </c>
      <c r="S2092" s="54"/>
      <c r="T2092" s="54"/>
      <c r="Z2092" s="1"/>
      <c r="AA2092" s="1"/>
      <c r="XFB2092"/>
      <c r="XFC2092"/>
    </row>
    <row r="2093" spans="2:27 16382:16383" ht="21" customHeight="1">
      <c r="B2093" s="10" t="s">
        <v>40</v>
      </c>
      <c r="C2093" s="10" t="s">
        <v>77</v>
      </c>
      <c r="D2093" s="10" t="s">
        <v>79</v>
      </c>
      <c r="E2093" s="10" t="s">
        <v>17</v>
      </c>
      <c r="F2093" s="10" t="s">
        <v>232</v>
      </c>
      <c r="G2093" s="11">
        <v>42845</v>
      </c>
      <c r="H2093" s="12" t="s">
        <v>239</v>
      </c>
      <c r="I2093" s="10">
        <v>2017</v>
      </c>
      <c r="J2093" s="10">
        <v>306496512</v>
      </c>
      <c r="K2093" s="10">
        <f>_xlfn.DAYS(clean_data[[#This Row],[Ship Date]],clean_data[[#This Row],[Order Date]])</f>
        <v>16</v>
      </c>
      <c r="L2093" s="11">
        <v>42861</v>
      </c>
      <c r="M2093" s="14">
        <v>7984</v>
      </c>
      <c r="N2093" s="15">
        <v>668.27</v>
      </c>
      <c r="O2093" s="15">
        <v>502.54</v>
      </c>
      <c r="P2093" s="15">
        <v>5335467.68</v>
      </c>
      <c r="Q2093" s="15">
        <v>4012279.36</v>
      </c>
      <c r="R2093" s="15">
        <v>1323188.32</v>
      </c>
      <c r="S2093" s="54"/>
      <c r="T2093" s="54"/>
      <c r="Z2093" s="1"/>
      <c r="AA2093" s="1"/>
      <c r="XFB2093"/>
      <c r="XFC2093"/>
    </row>
    <row r="2094" spans="2:27 16382:16383" ht="21" customHeight="1">
      <c r="B2094" s="1" t="s">
        <v>40</v>
      </c>
      <c r="C2094" s="1" t="s">
        <v>189</v>
      </c>
      <c r="D2094" s="1" t="s">
        <v>25</v>
      </c>
      <c r="E2094" s="1" t="s">
        <v>17</v>
      </c>
      <c r="F2094" s="1" t="s">
        <v>227</v>
      </c>
      <c r="G2094" s="9">
        <v>42791</v>
      </c>
      <c r="H2094" s="2" t="s">
        <v>242</v>
      </c>
      <c r="I2094" s="1">
        <v>2017</v>
      </c>
      <c r="J2094" s="1">
        <v>650362145</v>
      </c>
      <c r="K2094" s="1">
        <f>_xlfn.DAYS(clean_data[[#This Row],[Ship Date]],clean_data[[#This Row],[Order Date]])</f>
        <v>36</v>
      </c>
      <c r="L2094" s="9">
        <v>42827</v>
      </c>
      <c r="M2094" s="4">
        <v>5466</v>
      </c>
      <c r="N2094" s="13">
        <v>47.45</v>
      </c>
      <c r="O2094" s="13">
        <v>31.79</v>
      </c>
      <c r="P2094" s="13">
        <v>259361.7</v>
      </c>
      <c r="Q2094" s="13">
        <v>173764.14</v>
      </c>
      <c r="R2094" s="13">
        <v>85597.56</v>
      </c>
      <c r="S2094" s="54"/>
      <c r="T2094" s="54"/>
      <c r="Z2094" s="1"/>
      <c r="AA2094" s="1"/>
      <c r="XFB2094"/>
      <c r="XFC2094"/>
    </row>
    <row r="2095" spans="2:27 16382:16383" ht="21" customHeight="1">
      <c r="B2095" s="10" t="s">
        <v>23</v>
      </c>
      <c r="C2095" s="10" t="s">
        <v>24</v>
      </c>
      <c r="D2095" s="10" t="s">
        <v>43</v>
      </c>
      <c r="E2095" s="10" t="s">
        <v>21</v>
      </c>
      <c r="F2095" s="10" t="s">
        <v>235</v>
      </c>
      <c r="G2095" s="11">
        <v>41040</v>
      </c>
      <c r="H2095" s="12" t="s">
        <v>233</v>
      </c>
      <c r="I2095" s="10">
        <v>2012</v>
      </c>
      <c r="J2095" s="10">
        <v>189108455</v>
      </c>
      <c r="K2095" s="10">
        <f>_xlfn.DAYS(clean_data[[#This Row],[Ship Date]],clean_data[[#This Row],[Order Date]])</f>
        <v>50</v>
      </c>
      <c r="L2095" s="11">
        <v>41090</v>
      </c>
      <c r="M2095" s="14">
        <v>249</v>
      </c>
      <c r="N2095" s="15">
        <v>651.21</v>
      </c>
      <c r="O2095" s="15">
        <v>524.96</v>
      </c>
      <c r="P2095" s="15">
        <v>162151.29</v>
      </c>
      <c r="Q2095" s="15">
        <v>130715.04</v>
      </c>
      <c r="R2095" s="15">
        <v>31436.25</v>
      </c>
      <c r="S2095" s="54"/>
      <c r="T2095" s="54"/>
      <c r="Z2095" s="1"/>
      <c r="AA2095" s="1"/>
      <c r="XFB2095"/>
      <c r="XFC2095"/>
    </row>
    <row r="2096" spans="2:27 16382:16383" ht="21" customHeight="1">
      <c r="B2096" s="1" t="s">
        <v>23</v>
      </c>
      <c r="C2096" s="1" t="s">
        <v>175</v>
      </c>
      <c r="D2096" s="1" t="s">
        <v>59</v>
      </c>
      <c r="E2096" s="1" t="s">
        <v>21</v>
      </c>
      <c r="F2096" s="1" t="s">
        <v>232</v>
      </c>
      <c r="G2096" s="9">
        <v>42018</v>
      </c>
      <c r="H2096" s="2" t="s">
        <v>240</v>
      </c>
      <c r="I2096" s="1">
        <v>2015</v>
      </c>
      <c r="J2096" s="1">
        <v>452471768</v>
      </c>
      <c r="K2096" s="1">
        <f>_xlfn.DAYS(clean_data[[#This Row],[Ship Date]],clean_data[[#This Row],[Order Date]])</f>
        <v>27</v>
      </c>
      <c r="L2096" s="9">
        <v>42045</v>
      </c>
      <c r="M2096" s="4">
        <v>5306</v>
      </c>
      <c r="N2096" s="13">
        <v>9.33</v>
      </c>
      <c r="O2096" s="13">
        <v>6.92</v>
      </c>
      <c r="P2096" s="13">
        <v>49504.98</v>
      </c>
      <c r="Q2096" s="13">
        <v>36717.519999999997</v>
      </c>
      <c r="R2096" s="13">
        <v>12787.46</v>
      </c>
      <c r="S2096" s="54"/>
      <c r="T2096" s="54"/>
      <c r="Z2096" s="1"/>
      <c r="AA2096" s="1"/>
      <c r="XFB2096"/>
      <c r="XFC2096"/>
    </row>
    <row r="2097" spans="2:27 16382:16383" ht="21" customHeight="1">
      <c r="B2097" s="10" t="s">
        <v>34</v>
      </c>
      <c r="C2097" s="10" t="s">
        <v>154</v>
      </c>
      <c r="D2097" s="10" t="s">
        <v>20</v>
      </c>
      <c r="E2097" s="10" t="s">
        <v>17</v>
      </c>
      <c r="F2097" s="10" t="s">
        <v>229</v>
      </c>
      <c r="G2097" s="11">
        <v>40860</v>
      </c>
      <c r="H2097" s="12" t="s">
        <v>234</v>
      </c>
      <c r="I2097" s="10">
        <v>2011</v>
      </c>
      <c r="J2097" s="10">
        <v>340500915</v>
      </c>
      <c r="K2097" s="10">
        <f>_xlfn.DAYS(clean_data[[#This Row],[Ship Date]],clean_data[[#This Row],[Order Date]])</f>
        <v>28</v>
      </c>
      <c r="L2097" s="11">
        <v>40888</v>
      </c>
      <c r="M2097" s="14">
        <v>642</v>
      </c>
      <c r="N2097" s="15">
        <v>152.58000000000001</v>
      </c>
      <c r="O2097" s="15">
        <v>97.44</v>
      </c>
      <c r="P2097" s="15">
        <v>97956.36</v>
      </c>
      <c r="Q2097" s="15">
        <v>62556.480000000003</v>
      </c>
      <c r="R2097" s="15">
        <v>35399.879999999997</v>
      </c>
      <c r="S2097" s="54"/>
      <c r="T2097" s="54"/>
      <c r="Z2097" s="1"/>
      <c r="AA2097" s="1"/>
      <c r="XFB2097"/>
      <c r="XFC2097"/>
    </row>
    <row r="2098" spans="2:27 16382:16383" ht="21" customHeight="1">
      <c r="B2098" s="1" t="s">
        <v>26</v>
      </c>
      <c r="C2098" s="1" t="s">
        <v>143</v>
      </c>
      <c r="D2098" s="1" t="s">
        <v>45</v>
      </c>
      <c r="E2098" s="1" t="s">
        <v>17</v>
      </c>
      <c r="F2098" s="1" t="s">
        <v>229</v>
      </c>
      <c r="G2098" s="9">
        <v>41387</v>
      </c>
      <c r="H2098" s="2" t="s">
        <v>239</v>
      </c>
      <c r="I2098" s="1">
        <v>2013</v>
      </c>
      <c r="J2098" s="1">
        <v>173557221</v>
      </c>
      <c r="K2098" s="1">
        <f>_xlfn.DAYS(clean_data[[#This Row],[Ship Date]],clean_data[[#This Row],[Order Date]])</f>
        <v>23</v>
      </c>
      <c r="L2098" s="9">
        <v>41410</v>
      </c>
      <c r="M2098" s="4">
        <v>8293</v>
      </c>
      <c r="N2098" s="13">
        <v>437.2</v>
      </c>
      <c r="O2098" s="13">
        <v>263.33</v>
      </c>
      <c r="P2098" s="13">
        <v>3625699.6</v>
      </c>
      <c r="Q2098" s="13">
        <v>2183795.69</v>
      </c>
      <c r="R2098" s="13">
        <v>1441903.91</v>
      </c>
      <c r="S2098" s="54"/>
      <c r="T2098" s="54"/>
      <c r="Z2098" s="1"/>
      <c r="AA2098" s="1"/>
      <c r="XFB2098"/>
      <c r="XFC2098"/>
    </row>
    <row r="2099" spans="2:27 16382:16383" ht="21" customHeight="1">
      <c r="B2099" s="10" t="s">
        <v>40</v>
      </c>
      <c r="C2099" s="10" t="s">
        <v>188</v>
      </c>
      <c r="D2099" s="10" t="s">
        <v>43</v>
      </c>
      <c r="E2099" s="10" t="s">
        <v>21</v>
      </c>
      <c r="F2099" s="10" t="s">
        <v>235</v>
      </c>
      <c r="G2099" s="11">
        <v>40892</v>
      </c>
      <c r="H2099" s="12" t="s">
        <v>228</v>
      </c>
      <c r="I2099" s="10">
        <v>2011</v>
      </c>
      <c r="J2099" s="10">
        <v>342314517</v>
      </c>
      <c r="K2099" s="10">
        <f>_xlfn.DAYS(clean_data[[#This Row],[Ship Date]],clean_data[[#This Row],[Order Date]])</f>
        <v>22</v>
      </c>
      <c r="L2099" s="11">
        <v>40914</v>
      </c>
      <c r="M2099" s="14">
        <v>7327</v>
      </c>
      <c r="N2099" s="15">
        <v>651.21</v>
      </c>
      <c r="O2099" s="15">
        <v>524.96</v>
      </c>
      <c r="P2099" s="15">
        <v>4771415.67</v>
      </c>
      <c r="Q2099" s="15">
        <v>3846381.92</v>
      </c>
      <c r="R2099" s="15">
        <v>925033.75</v>
      </c>
      <c r="S2099" s="54"/>
      <c r="T2099" s="54"/>
      <c r="Z2099" s="1"/>
      <c r="AA2099" s="1"/>
      <c r="XFB2099"/>
      <c r="XFC2099"/>
    </row>
    <row r="2100" spans="2:27 16382:16383" ht="21" customHeight="1">
      <c r="B2100" s="1" t="s">
        <v>26</v>
      </c>
      <c r="C2100" s="1" t="s">
        <v>81</v>
      </c>
      <c r="D2100" s="1" t="s">
        <v>71</v>
      </c>
      <c r="E2100" s="1" t="s">
        <v>21</v>
      </c>
      <c r="F2100" s="1" t="s">
        <v>227</v>
      </c>
      <c r="G2100" s="9">
        <v>42592</v>
      </c>
      <c r="H2100" s="2" t="s">
        <v>238</v>
      </c>
      <c r="I2100" s="1">
        <v>2016</v>
      </c>
      <c r="J2100" s="1">
        <v>857759130</v>
      </c>
      <c r="K2100" s="1">
        <f>_xlfn.DAYS(clean_data[[#This Row],[Ship Date]],clean_data[[#This Row],[Order Date]])</f>
        <v>49</v>
      </c>
      <c r="L2100" s="9">
        <v>42641</v>
      </c>
      <c r="M2100" s="4">
        <v>8843</v>
      </c>
      <c r="N2100" s="13">
        <v>154.06</v>
      </c>
      <c r="O2100" s="13">
        <v>90.93</v>
      </c>
      <c r="P2100" s="13">
        <v>1362352.58</v>
      </c>
      <c r="Q2100" s="13">
        <v>804093.99</v>
      </c>
      <c r="R2100" s="13">
        <v>558258.59</v>
      </c>
      <c r="S2100" s="54"/>
      <c r="T2100" s="54"/>
      <c r="Z2100" s="1"/>
      <c r="AA2100" s="1"/>
      <c r="XFB2100"/>
      <c r="XFC2100"/>
    </row>
    <row r="2101" spans="2:27 16382:16383" ht="21" customHeight="1">
      <c r="B2101" s="10" t="s">
        <v>40</v>
      </c>
      <c r="C2101" s="10" t="s">
        <v>216</v>
      </c>
      <c r="D2101" s="10" t="s">
        <v>16</v>
      </c>
      <c r="E2101" s="10" t="s">
        <v>21</v>
      </c>
      <c r="F2101" s="10" t="s">
        <v>235</v>
      </c>
      <c r="G2101" s="11">
        <v>40410</v>
      </c>
      <c r="H2101" s="12" t="s">
        <v>238</v>
      </c>
      <c r="I2101" s="10">
        <v>2010</v>
      </c>
      <c r="J2101" s="10">
        <v>901189887</v>
      </c>
      <c r="K2101" s="10">
        <f>_xlfn.DAYS(clean_data[[#This Row],[Ship Date]],clean_data[[#This Row],[Order Date]])</f>
        <v>14</v>
      </c>
      <c r="L2101" s="11">
        <v>40424</v>
      </c>
      <c r="M2101" s="14">
        <v>969</v>
      </c>
      <c r="N2101" s="15">
        <v>255.28</v>
      </c>
      <c r="O2101" s="15">
        <v>159.41999999999999</v>
      </c>
      <c r="P2101" s="15">
        <v>247366.32</v>
      </c>
      <c r="Q2101" s="15">
        <v>154477.98000000001</v>
      </c>
      <c r="R2101" s="15">
        <v>92888.34</v>
      </c>
      <c r="S2101" s="54"/>
      <c r="T2101" s="54"/>
      <c r="Z2101" s="1"/>
      <c r="AA2101" s="1"/>
      <c r="XFB2101"/>
      <c r="XFC2101"/>
    </row>
    <row r="2102" spans="2:27 16382:16383" ht="21" customHeight="1">
      <c r="B2102" s="1" t="s">
        <v>23</v>
      </c>
      <c r="C2102" s="1" t="s">
        <v>187</v>
      </c>
      <c r="D2102" s="1" t="s">
        <v>28</v>
      </c>
      <c r="E2102" s="1" t="s">
        <v>21</v>
      </c>
      <c r="F2102" s="1" t="s">
        <v>227</v>
      </c>
      <c r="G2102" s="9">
        <v>42490</v>
      </c>
      <c r="H2102" s="2" t="s">
        <v>239</v>
      </c>
      <c r="I2102" s="1">
        <v>2016</v>
      </c>
      <c r="J2102" s="1">
        <v>174218118</v>
      </c>
      <c r="K2102" s="1">
        <f>_xlfn.DAYS(clean_data[[#This Row],[Ship Date]],clean_data[[#This Row],[Order Date]])</f>
        <v>44</v>
      </c>
      <c r="L2102" s="9">
        <v>42534</v>
      </c>
      <c r="M2102" s="4">
        <v>3867</v>
      </c>
      <c r="N2102" s="13">
        <v>205.7</v>
      </c>
      <c r="O2102" s="13">
        <v>117.11</v>
      </c>
      <c r="P2102" s="13">
        <v>795441.9</v>
      </c>
      <c r="Q2102" s="13">
        <v>452864.37</v>
      </c>
      <c r="R2102" s="13">
        <v>342577.53</v>
      </c>
      <c r="S2102" s="54"/>
      <c r="T2102" s="54"/>
      <c r="Z2102" s="1"/>
      <c r="AA2102" s="1"/>
      <c r="XFB2102"/>
      <c r="XFC2102"/>
    </row>
    <row r="2103" spans="2:27 16382:16383" ht="21" customHeight="1">
      <c r="B2103" s="10" t="s">
        <v>40</v>
      </c>
      <c r="C2103" s="10" t="s">
        <v>188</v>
      </c>
      <c r="D2103" s="10" t="s">
        <v>43</v>
      </c>
      <c r="E2103" s="10" t="s">
        <v>21</v>
      </c>
      <c r="F2103" s="10" t="s">
        <v>232</v>
      </c>
      <c r="G2103" s="11">
        <v>42149</v>
      </c>
      <c r="H2103" s="12" t="s">
        <v>233</v>
      </c>
      <c r="I2103" s="10">
        <v>2015</v>
      </c>
      <c r="J2103" s="10">
        <v>248767650</v>
      </c>
      <c r="K2103" s="10">
        <f>_xlfn.DAYS(clean_data[[#This Row],[Ship Date]],clean_data[[#This Row],[Order Date]])</f>
        <v>49</v>
      </c>
      <c r="L2103" s="11">
        <v>42198</v>
      </c>
      <c r="M2103" s="14">
        <v>4731</v>
      </c>
      <c r="N2103" s="15">
        <v>651.21</v>
      </c>
      <c r="O2103" s="15">
        <v>524.96</v>
      </c>
      <c r="P2103" s="15">
        <v>3080874.51</v>
      </c>
      <c r="Q2103" s="15">
        <v>2483585.7599999998</v>
      </c>
      <c r="R2103" s="15">
        <v>597288.75</v>
      </c>
      <c r="S2103" s="54"/>
      <c r="T2103" s="54"/>
      <c r="Z2103" s="1"/>
      <c r="AA2103" s="1"/>
      <c r="XFB2103"/>
      <c r="XFC2103"/>
    </row>
    <row r="2104" spans="2:27 16382:16383" ht="21" customHeight="1">
      <c r="B2104" s="1" t="s">
        <v>40</v>
      </c>
      <c r="C2104" s="1" t="s">
        <v>93</v>
      </c>
      <c r="D2104" s="1" t="s">
        <v>33</v>
      </c>
      <c r="E2104" s="1" t="s">
        <v>17</v>
      </c>
      <c r="F2104" s="1" t="s">
        <v>229</v>
      </c>
      <c r="G2104" s="9">
        <v>41394</v>
      </c>
      <c r="H2104" s="2" t="s">
        <v>239</v>
      </c>
      <c r="I2104" s="1">
        <v>2013</v>
      </c>
      <c r="J2104" s="1">
        <v>517074811</v>
      </c>
      <c r="K2104" s="1">
        <f>_xlfn.DAYS(clean_data[[#This Row],[Ship Date]],clean_data[[#This Row],[Order Date]])</f>
        <v>7</v>
      </c>
      <c r="L2104" s="9">
        <v>41401</v>
      </c>
      <c r="M2104" s="4">
        <v>2782</v>
      </c>
      <c r="N2104" s="13">
        <v>81.73</v>
      </c>
      <c r="O2104" s="13">
        <v>56.67</v>
      </c>
      <c r="P2104" s="13">
        <v>227372.86</v>
      </c>
      <c r="Q2104" s="13">
        <v>157655.94</v>
      </c>
      <c r="R2104" s="13">
        <v>69716.92</v>
      </c>
      <c r="S2104" s="54"/>
      <c r="T2104" s="54"/>
      <c r="Z2104" s="1"/>
      <c r="AA2104" s="1"/>
      <c r="XFB2104"/>
      <c r="XFC2104"/>
    </row>
    <row r="2105" spans="2:27 16382:16383" ht="21" customHeight="1">
      <c r="B2105" s="10" t="s">
        <v>26</v>
      </c>
      <c r="C2105" s="10" t="s">
        <v>176</v>
      </c>
      <c r="D2105" s="10" t="s">
        <v>59</v>
      </c>
      <c r="E2105" s="10" t="s">
        <v>17</v>
      </c>
      <c r="F2105" s="10" t="s">
        <v>229</v>
      </c>
      <c r="G2105" s="11">
        <v>41236</v>
      </c>
      <c r="H2105" s="12" t="s">
        <v>234</v>
      </c>
      <c r="I2105" s="10">
        <v>2012</v>
      </c>
      <c r="J2105" s="10">
        <v>441688430</v>
      </c>
      <c r="K2105" s="10">
        <f>_xlfn.DAYS(clean_data[[#This Row],[Ship Date]],clean_data[[#This Row],[Order Date]])</f>
        <v>33</v>
      </c>
      <c r="L2105" s="11">
        <v>41269</v>
      </c>
      <c r="M2105" s="14">
        <v>4277</v>
      </c>
      <c r="N2105" s="15">
        <v>9.33</v>
      </c>
      <c r="O2105" s="15">
        <v>6.92</v>
      </c>
      <c r="P2105" s="15">
        <v>39904.410000000003</v>
      </c>
      <c r="Q2105" s="15">
        <v>29596.84</v>
      </c>
      <c r="R2105" s="15">
        <v>10307.57</v>
      </c>
      <c r="S2105" s="54"/>
      <c r="T2105" s="54"/>
      <c r="Z2105" s="1"/>
      <c r="AA2105" s="1"/>
      <c r="XFB2105"/>
      <c r="XFC2105"/>
    </row>
    <row r="2106" spans="2:27 16382:16383" ht="21" customHeight="1">
      <c r="B2106" s="1" t="s">
        <v>34</v>
      </c>
      <c r="C2106" s="1" t="s">
        <v>95</v>
      </c>
      <c r="D2106" s="1" t="s">
        <v>36</v>
      </c>
      <c r="E2106" s="1" t="s">
        <v>21</v>
      </c>
      <c r="F2106" s="1" t="s">
        <v>227</v>
      </c>
      <c r="G2106" s="9">
        <v>40309</v>
      </c>
      <c r="H2106" s="2" t="s">
        <v>233</v>
      </c>
      <c r="I2106" s="1">
        <v>2010</v>
      </c>
      <c r="J2106" s="1">
        <v>905469834</v>
      </c>
      <c r="K2106" s="1">
        <f>_xlfn.DAYS(clean_data[[#This Row],[Ship Date]],clean_data[[#This Row],[Order Date]])</f>
        <v>4</v>
      </c>
      <c r="L2106" s="9">
        <v>40313</v>
      </c>
      <c r="M2106" s="4">
        <v>7500</v>
      </c>
      <c r="N2106" s="13">
        <v>109.28</v>
      </c>
      <c r="O2106" s="13">
        <v>35.840000000000003</v>
      </c>
      <c r="P2106" s="13">
        <v>819600</v>
      </c>
      <c r="Q2106" s="13">
        <v>268800</v>
      </c>
      <c r="R2106" s="13">
        <v>550800</v>
      </c>
      <c r="S2106" s="54"/>
      <c r="T2106" s="54"/>
      <c r="Z2106" s="1"/>
      <c r="AA2106" s="1"/>
      <c r="XFB2106"/>
      <c r="XFC2106"/>
    </row>
    <row r="2107" spans="2:27 16382:16383" ht="21" customHeight="1">
      <c r="B2107" s="10" t="s">
        <v>40</v>
      </c>
      <c r="C2107" s="10" t="s">
        <v>97</v>
      </c>
      <c r="D2107" s="10" t="s">
        <v>79</v>
      </c>
      <c r="E2107" s="10" t="s">
        <v>21</v>
      </c>
      <c r="F2107" s="10" t="s">
        <v>227</v>
      </c>
      <c r="G2107" s="11">
        <v>41786</v>
      </c>
      <c r="H2107" s="12" t="s">
        <v>233</v>
      </c>
      <c r="I2107" s="10">
        <v>2014</v>
      </c>
      <c r="J2107" s="10">
        <v>161592853</v>
      </c>
      <c r="K2107" s="10">
        <f>_xlfn.DAYS(clean_data[[#This Row],[Ship Date]],clean_data[[#This Row],[Order Date]])</f>
        <v>37</v>
      </c>
      <c r="L2107" s="11">
        <v>41823</v>
      </c>
      <c r="M2107" s="14">
        <v>7771</v>
      </c>
      <c r="N2107" s="15">
        <v>668.27</v>
      </c>
      <c r="O2107" s="15">
        <v>502.54</v>
      </c>
      <c r="P2107" s="15">
        <v>5193126.17</v>
      </c>
      <c r="Q2107" s="15">
        <v>3905238.34</v>
      </c>
      <c r="R2107" s="15">
        <v>1287887.83</v>
      </c>
      <c r="S2107" s="54"/>
      <c r="T2107" s="54"/>
      <c r="Z2107" s="1"/>
      <c r="AA2107" s="1"/>
      <c r="XFB2107"/>
      <c r="XFC2107"/>
    </row>
    <row r="2108" spans="2:27 16382:16383" ht="21" customHeight="1">
      <c r="B2108" s="1" t="s">
        <v>31</v>
      </c>
      <c r="C2108" s="1" t="s">
        <v>56</v>
      </c>
      <c r="D2108" s="1" t="s">
        <v>59</v>
      </c>
      <c r="E2108" s="1" t="s">
        <v>17</v>
      </c>
      <c r="F2108" s="1" t="s">
        <v>229</v>
      </c>
      <c r="G2108" s="9">
        <v>40931</v>
      </c>
      <c r="H2108" s="2" t="s">
        <v>240</v>
      </c>
      <c r="I2108" s="1">
        <v>2012</v>
      </c>
      <c r="J2108" s="1">
        <v>583543813</v>
      </c>
      <c r="K2108" s="1">
        <f>_xlfn.DAYS(clean_data[[#This Row],[Ship Date]],clean_data[[#This Row],[Order Date]])</f>
        <v>10</v>
      </c>
      <c r="L2108" s="9">
        <v>40941</v>
      </c>
      <c r="M2108" s="4">
        <v>2437</v>
      </c>
      <c r="N2108" s="13">
        <v>9.33</v>
      </c>
      <c r="O2108" s="13">
        <v>6.92</v>
      </c>
      <c r="P2108" s="13">
        <v>22737.21</v>
      </c>
      <c r="Q2108" s="13">
        <v>16864.04</v>
      </c>
      <c r="R2108" s="13">
        <v>5873.17</v>
      </c>
      <c r="S2108" s="54"/>
      <c r="T2108" s="54"/>
      <c r="Z2108" s="1"/>
      <c r="AA2108" s="1"/>
      <c r="XFB2108"/>
      <c r="XFC2108"/>
    </row>
    <row r="2109" spans="2:27 16382:16383" ht="21" customHeight="1">
      <c r="B2109" s="10" t="s">
        <v>40</v>
      </c>
      <c r="C2109" s="10" t="s">
        <v>114</v>
      </c>
      <c r="D2109" s="10" t="s">
        <v>20</v>
      </c>
      <c r="E2109" s="10" t="s">
        <v>17</v>
      </c>
      <c r="F2109" s="10" t="s">
        <v>232</v>
      </c>
      <c r="G2109" s="11">
        <v>40311</v>
      </c>
      <c r="H2109" s="12" t="s">
        <v>233</v>
      </c>
      <c r="I2109" s="10">
        <v>2010</v>
      </c>
      <c r="J2109" s="10">
        <v>115121543</v>
      </c>
      <c r="K2109" s="10">
        <f>_xlfn.DAYS(clean_data[[#This Row],[Ship Date]],clean_data[[#This Row],[Order Date]])</f>
        <v>43</v>
      </c>
      <c r="L2109" s="11">
        <v>40354</v>
      </c>
      <c r="M2109" s="14">
        <v>5878</v>
      </c>
      <c r="N2109" s="15">
        <v>152.58000000000001</v>
      </c>
      <c r="O2109" s="15">
        <v>97.44</v>
      </c>
      <c r="P2109" s="15">
        <v>896865.24</v>
      </c>
      <c r="Q2109" s="15">
        <v>572752.31999999995</v>
      </c>
      <c r="R2109" s="15">
        <v>324112.92</v>
      </c>
      <c r="S2109" s="54"/>
      <c r="T2109" s="54"/>
      <c r="Z2109" s="1"/>
      <c r="AA2109" s="1"/>
      <c r="XFB2109"/>
      <c r="XFC2109"/>
    </row>
    <row r="2110" spans="2:27 16382:16383" ht="21" customHeight="1">
      <c r="B2110" s="1" t="s">
        <v>23</v>
      </c>
      <c r="C2110" s="1" t="s">
        <v>187</v>
      </c>
      <c r="D2110" s="1" t="s">
        <v>50</v>
      </c>
      <c r="E2110" s="1" t="s">
        <v>17</v>
      </c>
      <c r="F2110" s="1" t="s">
        <v>235</v>
      </c>
      <c r="G2110" s="9">
        <v>42883</v>
      </c>
      <c r="H2110" s="2" t="s">
        <v>233</v>
      </c>
      <c r="I2110" s="1">
        <v>2017</v>
      </c>
      <c r="J2110" s="1">
        <v>820437371</v>
      </c>
      <c r="K2110" s="1">
        <f>_xlfn.DAYS(clean_data[[#This Row],[Ship Date]],clean_data[[#This Row],[Order Date]])</f>
        <v>14</v>
      </c>
      <c r="L2110" s="9">
        <v>42897</v>
      </c>
      <c r="M2110" s="4">
        <v>4505</v>
      </c>
      <c r="N2110" s="13">
        <v>421.89</v>
      </c>
      <c r="O2110" s="13">
        <v>364.69</v>
      </c>
      <c r="P2110" s="13">
        <v>1900614.45</v>
      </c>
      <c r="Q2110" s="13">
        <v>1642928.45</v>
      </c>
      <c r="R2110" s="13">
        <v>257686</v>
      </c>
      <c r="S2110" s="54"/>
      <c r="T2110" s="54"/>
      <c r="Z2110" s="1"/>
      <c r="AA2110" s="1"/>
      <c r="XFB2110"/>
      <c r="XFC2110"/>
    </row>
    <row r="2111" spans="2:27 16382:16383" ht="21" customHeight="1">
      <c r="B2111" s="10" t="s">
        <v>40</v>
      </c>
      <c r="C2111" s="10" t="s">
        <v>135</v>
      </c>
      <c r="D2111" s="10" t="s">
        <v>43</v>
      </c>
      <c r="E2111" s="10" t="s">
        <v>21</v>
      </c>
      <c r="F2111" s="10" t="s">
        <v>235</v>
      </c>
      <c r="G2111" s="11">
        <v>42310</v>
      </c>
      <c r="H2111" s="12" t="s">
        <v>234</v>
      </c>
      <c r="I2111" s="10">
        <v>2015</v>
      </c>
      <c r="J2111" s="10">
        <v>333915126</v>
      </c>
      <c r="K2111" s="10">
        <f>_xlfn.DAYS(clean_data[[#This Row],[Ship Date]],clean_data[[#This Row],[Order Date]])</f>
        <v>45</v>
      </c>
      <c r="L2111" s="11">
        <v>42355</v>
      </c>
      <c r="M2111" s="14">
        <v>1761</v>
      </c>
      <c r="N2111" s="15">
        <v>651.21</v>
      </c>
      <c r="O2111" s="15">
        <v>524.96</v>
      </c>
      <c r="P2111" s="15">
        <v>1146780.81</v>
      </c>
      <c r="Q2111" s="15">
        <v>924454.56</v>
      </c>
      <c r="R2111" s="15">
        <v>222326.25</v>
      </c>
      <c r="S2111" s="54"/>
      <c r="T2111" s="54"/>
      <c r="Z2111" s="1"/>
      <c r="AA2111" s="1"/>
      <c r="XFB2111"/>
      <c r="XFC2111"/>
    </row>
    <row r="2112" spans="2:27 16382:16383" ht="21" customHeight="1">
      <c r="B2112" s="1" t="s">
        <v>23</v>
      </c>
      <c r="C2112" s="1" t="s">
        <v>119</v>
      </c>
      <c r="D2112" s="1" t="s">
        <v>33</v>
      </c>
      <c r="E2112" s="1" t="s">
        <v>21</v>
      </c>
      <c r="F2112" s="1" t="s">
        <v>232</v>
      </c>
      <c r="G2112" s="9">
        <v>40945</v>
      </c>
      <c r="H2112" s="2" t="s">
        <v>242</v>
      </c>
      <c r="I2112" s="1">
        <v>2012</v>
      </c>
      <c r="J2112" s="1">
        <v>410291135</v>
      </c>
      <c r="K2112" s="1">
        <f>_xlfn.DAYS(clean_data[[#This Row],[Ship Date]],clean_data[[#This Row],[Order Date]])</f>
        <v>16</v>
      </c>
      <c r="L2112" s="9">
        <v>40961</v>
      </c>
      <c r="M2112" s="4">
        <v>3119</v>
      </c>
      <c r="N2112" s="13">
        <v>81.73</v>
      </c>
      <c r="O2112" s="13">
        <v>56.67</v>
      </c>
      <c r="P2112" s="13">
        <v>254915.87</v>
      </c>
      <c r="Q2112" s="13">
        <v>176753.73</v>
      </c>
      <c r="R2112" s="13">
        <v>78162.14</v>
      </c>
      <c r="S2112" s="54"/>
      <c r="T2112" s="54"/>
      <c r="Z2112" s="1"/>
      <c r="AA2112" s="1"/>
      <c r="XFB2112"/>
      <c r="XFC2112"/>
    </row>
    <row r="2113" spans="2:27 16382:16383" ht="21" customHeight="1">
      <c r="B2113" s="10" t="s">
        <v>23</v>
      </c>
      <c r="C2113" s="10" t="s">
        <v>191</v>
      </c>
      <c r="D2113" s="10" t="s">
        <v>16</v>
      </c>
      <c r="E2113" s="10" t="s">
        <v>21</v>
      </c>
      <c r="F2113" s="10" t="s">
        <v>229</v>
      </c>
      <c r="G2113" s="11">
        <v>42910</v>
      </c>
      <c r="H2113" s="12" t="s">
        <v>241</v>
      </c>
      <c r="I2113" s="10">
        <v>2017</v>
      </c>
      <c r="J2113" s="10">
        <v>174614226</v>
      </c>
      <c r="K2113" s="10">
        <f>_xlfn.DAYS(clean_data[[#This Row],[Ship Date]],clean_data[[#This Row],[Order Date]])</f>
        <v>50</v>
      </c>
      <c r="L2113" s="11">
        <v>42960</v>
      </c>
      <c r="M2113" s="14">
        <v>1085</v>
      </c>
      <c r="N2113" s="15">
        <v>255.28</v>
      </c>
      <c r="O2113" s="15">
        <v>159.41999999999999</v>
      </c>
      <c r="P2113" s="15">
        <v>276978.8</v>
      </c>
      <c r="Q2113" s="15">
        <v>172970.7</v>
      </c>
      <c r="R2113" s="15">
        <v>104008.1</v>
      </c>
      <c r="S2113" s="54"/>
      <c r="T2113" s="54"/>
      <c r="Z2113" s="1"/>
      <c r="AA2113" s="1"/>
      <c r="XFB2113"/>
      <c r="XFC2113"/>
    </row>
    <row r="2114" spans="2:27 16382:16383" ht="21" customHeight="1">
      <c r="B2114" s="1" t="s">
        <v>40</v>
      </c>
      <c r="C2114" s="1" t="s">
        <v>117</v>
      </c>
      <c r="D2114" s="1" t="s">
        <v>43</v>
      </c>
      <c r="E2114" s="1" t="s">
        <v>17</v>
      </c>
      <c r="F2114" s="1" t="s">
        <v>227</v>
      </c>
      <c r="G2114" s="9">
        <v>41654</v>
      </c>
      <c r="H2114" s="2" t="s">
        <v>240</v>
      </c>
      <c r="I2114" s="1">
        <v>2014</v>
      </c>
      <c r="J2114" s="1">
        <v>172245728</v>
      </c>
      <c r="K2114" s="1">
        <f>_xlfn.DAYS(clean_data[[#This Row],[Ship Date]],clean_data[[#This Row],[Order Date]])</f>
        <v>30</v>
      </c>
      <c r="L2114" s="9">
        <v>41684</v>
      </c>
      <c r="M2114" s="4">
        <v>194</v>
      </c>
      <c r="N2114" s="13">
        <v>651.21</v>
      </c>
      <c r="O2114" s="13">
        <v>524.96</v>
      </c>
      <c r="P2114" s="13">
        <v>126334.74</v>
      </c>
      <c r="Q2114" s="13">
        <v>101842.24000000001</v>
      </c>
      <c r="R2114" s="13">
        <v>24492.5</v>
      </c>
      <c r="S2114" s="54"/>
      <c r="T2114" s="54"/>
      <c r="Z2114" s="1"/>
      <c r="AA2114" s="1"/>
      <c r="XFB2114"/>
      <c r="XFC2114"/>
    </row>
    <row r="2115" spans="2:27 16382:16383" ht="21" customHeight="1">
      <c r="B2115" s="10" t="s">
        <v>23</v>
      </c>
      <c r="C2115" s="10" t="s">
        <v>206</v>
      </c>
      <c r="D2115" s="10" t="s">
        <v>20</v>
      </c>
      <c r="E2115" s="10" t="s">
        <v>21</v>
      </c>
      <c r="F2115" s="10" t="s">
        <v>232</v>
      </c>
      <c r="G2115" s="11">
        <v>40696</v>
      </c>
      <c r="H2115" s="12" t="s">
        <v>241</v>
      </c>
      <c r="I2115" s="10">
        <v>2011</v>
      </c>
      <c r="J2115" s="10">
        <v>118859469</v>
      </c>
      <c r="K2115" s="10">
        <f>_xlfn.DAYS(clean_data[[#This Row],[Ship Date]],clean_data[[#This Row],[Order Date]])</f>
        <v>29</v>
      </c>
      <c r="L2115" s="11">
        <v>40725</v>
      </c>
      <c r="M2115" s="14">
        <v>2013</v>
      </c>
      <c r="N2115" s="15">
        <v>152.58000000000001</v>
      </c>
      <c r="O2115" s="15">
        <v>97.44</v>
      </c>
      <c r="P2115" s="15">
        <v>307143.53999999998</v>
      </c>
      <c r="Q2115" s="15">
        <v>196146.72</v>
      </c>
      <c r="R2115" s="15">
        <v>110996.82</v>
      </c>
      <c r="S2115" s="54"/>
      <c r="T2115" s="54"/>
      <c r="Z2115" s="1"/>
      <c r="AA2115" s="1"/>
      <c r="XFB2115"/>
      <c r="XFC2115"/>
    </row>
    <row r="2116" spans="2:27 16382:16383" ht="21" customHeight="1">
      <c r="B2116" s="1" t="s">
        <v>31</v>
      </c>
      <c r="C2116" s="1" t="s">
        <v>57</v>
      </c>
      <c r="D2116" s="1" t="s">
        <v>36</v>
      </c>
      <c r="E2116" s="1" t="s">
        <v>17</v>
      </c>
      <c r="F2116" s="1" t="s">
        <v>235</v>
      </c>
      <c r="G2116" s="9">
        <v>41175</v>
      </c>
      <c r="H2116" s="2" t="s">
        <v>231</v>
      </c>
      <c r="I2116" s="1">
        <v>2012</v>
      </c>
      <c r="J2116" s="1">
        <v>250441777</v>
      </c>
      <c r="K2116" s="1">
        <f>_xlfn.DAYS(clean_data[[#This Row],[Ship Date]],clean_data[[#This Row],[Order Date]])</f>
        <v>32</v>
      </c>
      <c r="L2116" s="9">
        <v>41207</v>
      </c>
      <c r="M2116" s="4">
        <v>142</v>
      </c>
      <c r="N2116" s="13">
        <v>109.28</v>
      </c>
      <c r="O2116" s="13">
        <v>35.840000000000003</v>
      </c>
      <c r="P2116" s="13">
        <v>15517.76</v>
      </c>
      <c r="Q2116" s="13">
        <v>5089.28</v>
      </c>
      <c r="R2116" s="13">
        <v>10428.48</v>
      </c>
      <c r="S2116" s="54"/>
      <c r="T2116" s="54"/>
      <c r="Z2116" s="1"/>
      <c r="AA2116" s="1"/>
      <c r="XFB2116"/>
      <c r="XFC2116"/>
    </row>
    <row r="2117" spans="2:27 16382:16383" ht="21" customHeight="1">
      <c r="B2117" s="10" t="s">
        <v>31</v>
      </c>
      <c r="C2117" s="10" t="s">
        <v>149</v>
      </c>
      <c r="D2117" s="10" t="s">
        <v>16</v>
      </c>
      <c r="E2117" s="10" t="s">
        <v>17</v>
      </c>
      <c r="F2117" s="10" t="s">
        <v>232</v>
      </c>
      <c r="G2117" s="11">
        <v>40475</v>
      </c>
      <c r="H2117" s="12" t="s">
        <v>237</v>
      </c>
      <c r="I2117" s="10">
        <v>2010</v>
      </c>
      <c r="J2117" s="10">
        <v>873291480</v>
      </c>
      <c r="K2117" s="10">
        <f>_xlfn.DAYS(clean_data[[#This Row],[Ship Date]],clean_data[[#This Row],[Order Date]])</f>
        <v>13</v>
      </c>
      <c r="L2117" s="11">
        <v>40488</v>
      </c>
      <c r="M2117" s="14">
        <v>5210</v>
      </c>
      <c r="N2117" s="15">
        <v>255.28</v>
      </c>
      <c r="O2117" s="15">
        <v>159.41999999999999</v>
      </c>
      <c r="P2117" s="15">
        <v>1330008.8</v>
      </c>
      <c r="Q2117" s="15">
        <v>830578.2</v>
      </c>
      <c r="R2117" s="15">
        <v>499430.6</v>
      </c>
      <c r="S2117" s="54"/>
      <c r="T2117" s="54"/>
      <c r="Z2117" s="1"/>
      <c r="AA2117" s="1"/>
      <c r="XFB2117"/>
      <c r="XFC2117"/>
    </row>
    <row r="2118" spans="2:27 16382:16383" ht="21" customHeight="1">
      <c r="B2118" s="1" t="s">
        <v>26</v>
      </c>
      <c r="C2118" s="1" t="s">
        <v>176</v>
      </c>
      <c r="D2118" s="1" t="s">
        <v>25</v>
      </c>
      <c r="E2118" s="1" t="s">
        <v>17</v>
      </c>
      <c r="F2118" s="1" t="s">
        <v>232</v>
      </c>
      <c r="G2118" s="9">
        <v>41896</v>
      </c>
      <c r="H2118" s="2" t="s">
        <v>231</v>
      </c>
      <c r="I2118" s="1">
        <v>2014</v>
      </c>
      <c r="J2118" s="1">
        <v>114019906</v>
      </c>
      <c r="K2118" s="1">
        <f>_xlfn.DAYS(clean_data[[#This Row],[Ship Date]],clean_data[[#This Row],[Order Date]])</f>
        <v>10</v>
      </c>
      <c r="L2118" s="9">
        <v>41906</v>
      </c>
      <c r="M2118" s="4">
        <v>9879</v>
      </c>
      <c r="N2118" s="13">
        <v>47.45</v>
      </c>
      <c r="O2118" s="13">
        <v>31.79</v>
      </c>
      <c r="P2118" s="13">
        <v>468758.55</v>
      </c>
      <c r="Q2118" s="13">
        <v>314053.40999999997</v>
      </c>
      <c r="R2118" s="13">
        <v>154705.14000000001</v>
      </c>
      <c r="S2118" s="54"/>
      <c r="T2118" s="54"/>
      <c r="Z2118" s="1"/>
      <c r="AA2118" s="1"/>
      <c r="XFB2118"/>
      <c r="XFC2118"/>
    </row>
    <row r="2119" spans="2:27 16382:16383" ht="21" customHeight="1">
      <c r="B2119" s="10" t="s">
        <v>23</v>
      </c>
      <c r="C2119" s="10" t="s">
        <v>207</v>
      </c>
      <c r="D2119" s="10" t="s">
        <v>45</v>
      </c>
      <c r="E2119" s="10" t="s">
        <v>21</v>
      </c>
      <c r="F2119" s="10" t="s">
        <v>235</v>
      </c>
      <c r="G2119" s="11">
        <v>42215</v>
      </c>
      <c r="H2119" s="12" t="s">
        <v>230</v>
      </c>
      <c r="I2119" s="10">
        <v>2015</v>
      </c>
      <c r="J2119" s="10">
        <v>669550883</v>
      </c>
      <c r="K2119" s="10">
        <f>_xlfn.DAYS(clean_data[[#This Row],[Ship Date]],clean_data[[#This Row],[Order Date]])</f>
        <v>48</v>
      </c>
      <c r="L2119" s="11">
        <v>42263</v>
      </c>
      <c r="M2119" s="14">
        <v>3840</v>
      </c>
      <c r="N2119" s="15">
        <v>437.2</v>
      </c>
      <c r="O2119" s="15">
        <v>263.33</v>
      </c>
      <c r="P2119" s="15">
        <v>1678848</v>
      </c>
      <c r="Q2119" s="15">
        <v>1011187.2</v>
      </c>
      <c r="R2119" s="15">
        <v>667660.80000000005</v>
      </c>
      <c r="S2119" s="54"/>
      <c r="T2119" s="54"/>
      <c r="Z2119" s="1"/>
      <c r="AA2119" s="1"/>
      <c r="XFB2119"/>
      <c r="XFC2119"/>
    </row>
    <row r="2120" spans="2:27 16382:16383" ht="21" customHeight="1">
      <c r="B2120" s="1" t="s">
        <v>14</v>
      </c>
      <c r="C2120" s="1" t="s">
        <v>185</v>
      </c>
      <c r="D2120" s="1" t="s">
        <v>16</v>
      </c>
      <c r="E2120" s="1" t="s">
        <v>21</v>
      </c>
      <c r="F2120" s="1" t="s">
        <v>232</v>
      </c>
      <c r="G2120" s="9">
        <v>41363</v>
      </c>
      <c r="H2120" s="2" t="s">
        <v>236</v>
      </c>
      <c r="I2120" s="1">
        <v>2013</v>
      </c>
      <c r="J2120" s="1">
        <v>357120740</v>
      </c>
      <c r="K2120" s="1">
        <f>_xlfn.DAYS(clean_data[[#This Row],[Ship Date]],clean_data[[#This Row],[Order Date]])</f>
        <v>15</v>
      </c>
      <c r="L2120" s="9">
        <v>41378</v>
      </c>
      <c r="M2120" s="4">
        <v>8818</v>
      </c>
      <c r="N2120" s="13">
        <v>255.28</v>
      </c>
      <c r="O2120" s="13">
        <v>159.41999999999999</v>
      </c>
      <c r="P2120" s="13">
        <v>2251059.04</v>
      </c>
      <c r="Q2120" s="13">
        <v>1405765.56</v>
      </c>
      <c r="R2120" s="13">
        <v>845293.48</v>
      </c>
      <c r="S2120" s="54"/>
      <c r="T2120" s="54"/>
      <c r="Z2120" s="1"/>
      <c r="AA2120" s="1"/>
      <c r="XFB2120"/>
      <c r="XFC2120"/>
    </row>
    <row r="2121" spans="2:27 16382:16383" ht="21" customHeight="1">
      <c r="B2121" s="10" t="s">
        <v>40</v>
      </c>
      <c r="C2121" s="10" t="s">
        <v>216</v>
      </c>
      <c r="D2121" s="10" t="s">
        <v>25</v>
      </c>
      <c r="E2121" s="10" t="s">
        <v>21</v>
      </c>
      <c r="F2121" s="10" t="s">
        <v>232</v>
      </c>
      <c r="G2121" s="11">
        <v>41044</v>
      </c>
      <c r="H2121" s="12" t="s">
        <v>233</v>
      </c>
      <c r="I2121" s="10">
        <v>2012</v>
      </c>
      <c r="J2121" s="10">
        <v>664278304</v>
      </c>
      <c r="K2121" s="10">
        <f>_xlfn.DAYS(clean_data[[#This Row],[Ship Date]],clean_data[[#This Row],[Order Date]])</f>
        <v>40</v>
      </c>
      <c r="L2121" s="11">
        <v>41084</v>
      </c>
      <c r="M2121" s="14">
        <v>3567</v>
      </c>
      <c r="N2121" s="15">
        <v>47.45</v>
      </c>
      <c r="O2121" s="15">
        <v>31.79</v>
      </c>
      <c r="P2121" s="15">
        <v>169254.15</v>
      </c>
      <c r="Q2121" s="15">
        <v>113394.93</v>
      </c>
      <c r="R2121" s="15">
        <v>55859.22</v>
      </c>
      <c r="S2121" s="54"/>
      <c r="T2121" s="54"/>
      <c r="Z2121" s="1"/>
      <c r="AA2121" s="1"/>
      <c r="XFB2121"/>
      <c r="XFC2121"/>
    </row>
    <row r="2122" spans="2:27 16382:16383" ht="21" customHeight="1">
      <c r="B2122" s="1" t="s">
        <v>26</v>
      </c>
      <c r="C2122" s="1" t="s">
        <v>87</v>
      </c>
      <c r="D2122" s="1" t="s">
        <v>28</v>
      </c>
      <c r="E2122" s="1" t="s">
        <v>21</v>
      </c>
      <c r="F2122" s="1" t="s">
        <v>227</v>
      </c>
      <c r="G2122" s="9">
        <v>40582</v>
      </c>
      <c r="H2122" s="2" t="s">
        <v>242</v>
      </c>
      <c r="I2122" s="1">
        <v>2011</v>
      </c>
      <c r="J2122" s="1">
        <v>898884904</v>
      </c>
      <c r="K2122" s="1">
        <f>_xlfn.DAYS(clean_data[[#This Row],[Ship Date]],clean_data[[#This Row],[Order Date]])</f>
        <v>12</v>
      </c>
      <c r="L2122" s="9">
        <v>40594</v>
      </c>
      <c r="M2122" s="4">
        <v>8873</v>
      </c>
      <c r="N2122" s="13">
        <v>205.7</v>
      </c>
      <c r="O2122" s="13">
        <v>117.11</v>
      </c>
      <c r="P2122" s="13">
        <v>1825176.1</v>
      </c>
      <c r="Q2122" s="13">
        <v>1039117.03</v>
      </c>
      <c r="R2122" s="13">
        <v>786059.07</v>
      </c>
      <c r="S2122" s="54"/>
      <c r="T2122" s="54"/>
      <c r="Z2122" s="1"/>
      <c r="AA2122" s="1"/>
      <c r="XFB2122"/>
      <c r="XFC2122"/>
    </row>
    <row r="2123" spans="2:27 16382:16383" ht="21" customHeight="1">
      <c r="B2123" s="10" t="s">
        <v>23</v>
      </c>
      <c r="C2123" s="10" t="s">
        <v>118</v>
      </c>
      <c r="D2123" s="10" t="s">
        <v>33</v>
      </c>
      <c r="E2123" s="10" t="s">
        <v>17</v>
      </c>
      <c r="F2123" s="10" t="s">
        <v>227</v>
      </c>
      <c r="G2123" s="11">
        <v>41077</v>
      </c>
      <c r="H2123" s="12" t="s">
        <v>241</v>
      </c>
      <c r="I2123" s="10">
        <v>2012</v>
      </c>
      <c r="J2123" s="10">
        <v>439114367</v>
      </c>
      <c r="K2123" s="10">
        <f>_xlfn.DAYS(clean_data[[#This Row],[Ship Date]],clean_data[[#This Row],[Order Date]])</f>
        <v>9</v>
      </c>
      <c r="L2123" s="11">
        <v>41086</v>
      </c>
      <c r="M2123" s="14">
        <v>2554</v>
      </c>
      <c r="N2123" s="15">
        <v>81.73</v>
      </c>
      <c r="O2123" s="15">
        <v>56.67</v>
      </c>
      <c r="P2123" s="15">
        <v>208738.42</v>
      </c>
      <c r="Q2123" s="15">
        <v>144735.18</v>
      </c>
      <c r="R2123" s="15">
        <v>64003.24</v>
      </c>
      <c r="S2123" s="54"/>
      <c r="T2123" s="54"/>
      <c r="Z2123" s="1"/>
      <c r="AA2123" s="1"/>
      <c r="XFB2123"/>
      <c r="XFC2123"/>
    </row>
    <row r="2124" spans="2:27 16382:16383" ht="21" customHeight="1">
      <c r="B2124" s="1" t="s">
        <v>31</v>
      </c>
      <c r="C2124" s="1" t="s">
        <v>44</v>
      </c>
      <c r="D2124" s="1" t="s">
        <v>33</v>
      </c>
      <c r="E2124" s="1" t="s">
        <v>21</v>
      </c>
      <c r="F2124" s="1" t="s">
        <v>232</v>
      </c>
      <c r="G2124" s="9">
        <v>41249</v>
      </c>
      <c r="H2124" s="2" t="s">
        <v>228</v>
      </c>
      <c r="I2124" s="1">
        <v>2012</v>
      </c>
      <c r="J2124" s="1">
        <v>983453023</v>
      </c>
      <c r="K2124" s="1">
        <f>_xlfn.DAYS(clean_data[[#This Row],[Ship Date]],clean_data[[#This Row],[Order Date]])</f>
        <v>25</v>
      </c>
      <c r="L2124" s="9">
        <v>41274</v>
      </c>
      <c r="M2124" s="4">
        <v>4459</v>
      </c>
      <c r="N2124" s="13">
        <v>81.73</v>
      </c>
      <c r="O2124" s="13">
        <v>56.67</v>
      </c>
      <c r="P2124" s="13">
        <v>364434.07</v>
      </c>
      <c r="Q2124" s="13">
        <v>252691.53</v>
      </c>
      <c r="R2124" s="13">
        <v>111742.54</v>
      </c>
      <c r="S2124" s="54"/>
      <c r="T2124" s="54"/>
      <c r="Z2124" s="1"/>
      <c r="AA2124" s="1"/>
      <c r="XFB2124"/>
      <c r="XFC2124"/>
    </row>
    <row r="2125" spans="2:27 16382:16383" ht="21" customHeight="1">
      <c r="B2125" s="10" t="s">
        <v>40</v>
      </c>
      <c r="C2125" s="10" t="s">
        <v>205</v>
      </c>
      <c r="D2125" s="10" t="s">
        <v>45</v>
      </c>
      <c r="E2125" s="10" t="s">
        <v>17</v>
      </c>
      <c r="F2125" s="10" t="s">
        <v>235</v>
      </c>
      <c r="G2125" s="11">
        <v>41592</v>
      </c>
      <c r="H2125" s="12" t="s">
        <v>234</v>
      </c>
      <c r="I2125" s="10">
        <v>2013</v>
      </c>
      <c r="J2125" s="10">
        <v>700699698</v>
      </c>
      <c r="K2125" s="10">
        <f>_xlfn.DAYS(clean_data[[#This Row],[Ship Date]],clean_data[[#This Row],[Order Date]])</f>
        <v>39</v>
      </c>
      <c r="L2125" s="11">
        <v>41631</v>
      </c>
      <c r="M2125" s="14">
        <v>1467</v>
      </c>
      <c r="N2125" s="15">
        <v>437.2</v>
      </c>
      <c r="O2125" s="15">
        <v>263.33</v>
      </c>
      <c r="P2125" s="15">
        <v>641372.4</v>
      </c>
      <c r="Q2125" s="15">
        <v>386305.11</v>
      </c>
      <c r="R2125" s="15">
        <v>255067.29</v>
      </c>
      <c r="S2125" s="54"/>
      <c r="T2125" s="54"/>
      <c r="Z2125" s="1"/>
      <c r="AA2125" s="1"/>
      <c r="XFB2125"/>
      <c r="XFC2125"/>
    </row>
    <row r="2126" spans="2:27 16382:16383" ht="21" customHeight="1">
      <c r="B2126" s="1" t="s">
        <v>14</v>
      </c>
      <c r="C2126" s="1" t="s">
        <v>152</v>
      </c>
      <c r="D2126" s="1" t="s">
        <v>28</v>
      </c>
      <c r="E2126" s="1" t="s">
        <v>21</v>
      </c>
      <c r="F2126" s="1" t="s">
        <v>227</v>
      </c>
      <c r="G2126" s="9">
        <v>40220</v>
      </c>
      <c r="H2126" s="2" t="s">
        <v>242</v>
      </c>
      <c r="I2126" s="1">
        <v>2010</v>
      </c>
      <c r="J2126" s="1">
        <v>979965722</v>
      </c>
      <c r="K2126" s="1">
        <f>_xlfn.DAYS(clean_data[[#This Row],[Ship Date]],clean_data[[#This Row],[Order Date]])</f>
        <v>44</v>
      </c>
      <c r="L2126" s="9">
        <v>40264</v>
      </c>
      <c r="M2126" s="4">
        <v>2489</v>
      </c>
      <c r="N2126" s="13">
        <v>205.7</v>
      </c>
      <c r="O2126" s="13">
        <v>117.11</v>
      </c>
      <c r="P2126" s="13">
        <v>511987.3</v>
      </c>
      <c r="Q2126" s="13">
        <v>291486.78999999998</v>
      </c>
      <c r="R2126" s="13">
        <v>220500.51</v>
      </c>
      <c r="S2126" s="54"/>
      <c r="T2126" s="54"/>
      <c r="Z2126" s="1"/>
      <c r="AA2126" s="1"/>
      <c r="XFB2126"/>
      <c r="XFC2126"/>
    </row>
    <row r="2127" spans="2:27 16382:16383" ht="21" customHeight="1">
      <c r="B2127" s="10" t="s">
        <v>14</v>
      </c>
      <c r="C2127" s="10" t="s">
        <v>64</v>
      </c>
      <c r="D2127" s="10" t="s">
        <v>43</v>
      </c>
      <c r="E2127" s="10" t="s">
        <v>17</v>
      </c>
      <c r="F2127" s="10" t="s">
        <v>229</v>
      </c>
      <c r="G2127" s="11">
        <v>42555</v>
      </c>
      <c r="H2127" s="12" t="s">
        <v>230</v>
      </c>
      <c r="I2127" s="10">
        <v>2016</v>
      </c>
      <c r="J2127" s="10">
        <v>580674922</v>
      </c>
      <c r="K2127" s="10">
        <f>_xlfn.DAYS(clean_data[[#This Row],[Ship Date]],clean_data[[#This Row],[Order Date]])</f>
        <v>22</v>
      </c>
      <c r="L2127" s="11">
        <v>42577</v>
      </c>
      <c r="M2127" s="14">
        <v>3468</v>
      </c>
      <c r="N2127" s="15">
        <v>651.21</v>
      </c>
      <c r="O2127" s="15">
        <v>524.96</v>
      </c>
      <c r="P2127" s="15">
        <v>2258396.2799999998</v>
      </c>
      <c r="Q2127" s="15">
        <v>1820561.28</v>
      </c>
      <c r="R2127" s="15">
        <v>437835</v>
      </c>
      <c r="S2127" s="54"/>
      <c r="T2127" s="54"/>
      <c r="Z2127" s="1"/>
      <c r="AA2127" s="1"/>
      <c r="XFB2127"/>
      <c r="XFC2127"/>
    </row>
    <row r="2128" spans="2:27 16382:16383" ht="21" customHeight="1">
      <c r="B2128" s="1" t="s">
        <v>23</v>
      </c>
      <c r="C2128" s="1" t="s">
        <v>247</v>
      </c>
      <c r="D2128" s="1" t="s">
        <v>79</v>
      </c>
      <c r="E2128" s="1" t="s">
        <v>17</v>
      </c>
      <c r="F2128" s="1" t="s">
        <v>227</v>
      </c>
      <c r="G2128" s="9">
        <v>40574</v>
      </c>
      <c r="H2128" s="2" t="s">
        <v>240</v>
      </c>
      <c r="I2128" s="1">
        <v>2011</v>
      </c>
      <c r="J2128" s="1">
        <v>582563626</v>
      </c>
      <c r="K2128" s="1">
        <f>_xlfn.DAYS(clean_data[[#This Row],[Ship Date]],clean_data[[#This Row],[Order Date]])</f>
        <v>19</v>
      </c>
      <c r="L2128" s="9">
        <v>40593</v>
      </c>
      <c r="M2128" s="4">
        <v>2378</v>
      </c>
      <c r="N2128" s="13">
        <v>668.27</v>
      </c>
      <c r="O2128" s="13">
        <v>502.54</v>
      </c>
      <c r="P2128" s="13">
        <v>1589146.06</v>
      </c>
      <c r="Q2128" s="13">
        <v>1195040.1200000001</v>
      </c>
      <c r="R2128" s="13">
        <v>394105.94</v>
      </c>
      <c r="S2128" s="54"/>
      <c r="T2128" s="54"/>
      <c r="Z2128" s="1"/>
      <c r="AA2128" s="1"/>
      <c r="XFB2128"/>
      <c r="XFC2128"/>
    </row>
    <row r="2129" spans="2:27 16382:16383" ht="21" customHeight="1">
      <c r="B2129" s="10" t="s">
        <v>31</v>
      </c>
      <c r="C2129" s="10" t="s">
        <v>145</v>
      </c>
      <c r="D2129" s="10" t="s">
        <v>20</v>
      </c>
      <c r="E2129" s="10" t="s">
        <v>21</v>
      </c>
      <c r="F2129" s="10" t="s">
        <v>229</v>
      </c>
      <c r="G2129" s="11">
        <v>41859</v>
      </c>
      <c r="H2129" s="12" t="s">
        <v>238</v>
      </c>
      <c r="I2129" s="10">
        <v>2014</v>
      </c>
      <c r="J2129" s="10">
        <v>335680663</v>
      </c>
      <c r="K2129" s="10">
        <f>_xlfn.DAYS(clean_data[[#This Row],[Ship Date]],clean_data[[#This Row],[Order Date]])</f>
        <v>17</v>
      </c>
      <c r="L2129" s="11">
        <v>41876</v>
      </c>
      <c r="M2129" s="14">
        <v>4223</v>
      </c>
      <c r="N2129" s="15">
        <v>152.58000000000001</v>
      </c>
      <c r="O2129" s="15">
        <v>97.44</v>
      </c>
      <c r="P2129" s="15">
        <v>644345.34</v>
      </c>
      <c r="Q2129" s="15">
        <v>411489.12</v>
      </c>
      <c r="R2129" s="15">
        <v>232856.22</v>
      </c>
      <c r="S2129" s="54"/>
      <c r="T2129" s="54"/>
      <c r="Z2129" s="1"/>
      <c r="AA2129" s="1"/>
      <c r="XFB2129"/>
      <c r="XFC2129"/>
    </row>
    <row r="2130" spans="2:27 16382:16383" ht="21" customHeight="1">
      <c r="B2130" s="1" t="s">
        <v>40</v>
      </c>
      <c r="C2130" s="1" t="s">
        <v>216</v>
      </c>
      <c r="D2130" s="1" t="s">
        <v>71</v>
      </c>
      <c r="E2130" s="1" t="s">
        <v>17</v>
      </c>
      <c r="F2130" s="1" t="s">
        <v>232</v>
      </c>
      <c r="G2130" s="9">
        <v>40550</v>
      </c>
      <c r="H2130" s="2" t="s">
        <v>240</v>
      </c>
      <c r="I2130" s="1">
        <v>2011</v>
      </c>
      <c r="J2130" s="1">
        <v>610387361</v>
      </c>
      <c r="K2130" s="1">
        <f>_xlfn.DAYS(clean_data[[#This Row],[Ship Date]],clean_data[[#This Row],[Order Date]])</f>
        <v>13</v>
      </c>
      <c r="L2130" s="9">
        <v>40563</v>
      </c>
      <c r="M2130" s="4">
        <v>6039</v>
      </c>
      <c r="N2130" s="13">
        <v>154.06</v>
      </c>
      <c r="O2130" s="13">
        <v>90.93</v>
      </c>
      <c r="P2130" s="13">
        <v>930368.34</v>
      </c>
      <c r="Q2130" s="13">
        <v>549126.27</v>
      </c>
      <c r="R2130" s="13">
        <v>381242.07</v>
      </c>
      <c r="S2130" s="54"/>
      <c r="T2130" s="54"/>
      <c r="Z2130" s="1"/>
      <c r="AA2130" s="1"/>
      <c r="XFB2130"/>
      <c r="XFC2130"/>
    </row>
    <row r="2131" spans="2:27 16382:16383" ht="21" customHeight="1">
      <c r="B2131" s="10" t="s">
        <v>34</v>
      </c>
      <c r="C2131" s="10" t="s">
        <v>212</v>
      </c>
      <c r="D2131" s="10" t="s">
        <v>36</v>
      </c>
      <c r="E2131" s="10" t="s">
        <v>17</v>
      </c>
      <c r="F2131" s="10" t="s">
        <v>229</v>
      </c>
      <c r="G2131" s="11">
        <v>40856</v>
      </c>
      <c r="H2131" s="12" t="s">
        <v>234</v>
      </c>
      <c r="I2131" s="10">
        <v>2011</v>
      </c>
      <c r="J2131" s="10">
        <v>447357547</v>
      </c>
      <c r="K2131" s="10">
        <f>_xlfn.DAYS(clean_data[[#This Row],[Ship Date]],clean_data[[#This Row],[Order Date]])</f>
        <v>43</v>
      </c>
      <c r="L2131" s="11">
        <v>40899</v>
      </c>
      <c r="M2131" s="14">
        <v>1894</v>
      </c>
      <c r="N2131" s="15">
        <v>109.28</v>
      </c>
      <c r="O2131" s="15">
        <v>35.840000000000003</v>
      </c>
      <c r="P2131" s="15">
        <v>206976.32</v>
      </c>
      <c r="Q2131" s="15">
        <v>67880.960000000006</v>
      </c>
      <c r="R2131" s="15">
        <v>139095.35999999999</v>
      </c>
      <c r="S2131" s="54"/>
      <c r="T2131" s="54"/>
      <c r="Z2131" s="1"/>
      <c r="AA2131" s="1"/>
      <c r="XFB2131"/>
      <c r="XFC2131"/>
    </row>
    <row r="2132" spans="2:27 16382:16383" ht="21" customHeight="1">
      <c r="B2132" s="1" t="s">
        <v>14</v>
      </c>
      <c r="C2132" s="1" t="s">
        <v>19</v>
      </c>
      <c r="D2132" s="1" t="s">
        <v>33</v>
      </c>
      <c r="E2132" s="1" t="s">
        <v>17</v>
      </c>
      <c r="F2132" s="1" t="s">
        <v>235</v>
      </c>
      <c r="G2132" s="9">
        <v>41844</v>
      </c>
      <c r="H2132" s="2" t="s">
        <v>230</v>
      </c>
      <c r="I2132" s="1">
        <v>2014</v>
      </c>
      <c r="J2132" s="1">
        <v>307577550</v>
      </c>
      <c r="K2132" s="1">
        <f>_xlfn.DAYS(clean_data[[#This Row],[Ship Date]],clean_data[[#This Row],[Order Date]])</f>
        <v>3</v>
      </c>
      <c r="L2132" s="9">
        <v>41847</v>
      </c>
      <c r="M2132" s="4">
        <v>7887</v>
      </c>
      <c r="N2132" s="13">
        <v>81.73</v>
      </c>
      <c r="O2132" s="13">
        <v>56.67</v>
      </c>
      <c r="P2132" s="13">
        <v>644604.51</v>
      </c>
      <c r="Q2132" s="13">
        <v>446956.29</v>
      </c>
      <c r="R2132" s="13">
        <v>197648.22</v>
      </c>
      <c r="S2132" s="54"/>
      <c r="T2132" s="54"/>
      <c r="Z2132" s="1"/>
      <c r="AA2132" s="1"/>
      <c r="XFB2132"/>
      <c r="XFC2132"/>
    </row>
    <row r="2133" spans="2:27 16382:16383" ht="21" customHeight="1">
      <c r="B2133" s="10" t="s">
        <v>14</v>
      </c>
      <c r="C2133" s="10" t="s">
        <v>185</v>
      </c>
      <c r="D2133" s="10" t="s">
        <v>45</v>
      </c>
      <c r="E2133" s="10" t="s">
        <v>17</v>
      </c>
      <c r="F2133" s="10" t="s">
        <v>235</v>
      </c>
      <c r="G2133" s="11">
        <v>41587</v>
      </c>
      <c r="H2133" s="12" t="s">
        <v>234</v>
      </c>
      <c r="I2133" s="10">
        <v>2013</v>
      </c>
      <c r="J2133" s="10">
        <v>722346198</v>
      </c>
      <c r="K2133" s="10">
        <f>_xlfn.DAYS(clean_data[[#This Row],[Ship Date]],clean_data[[#This Row],[Order Date]])</f>
        <v>32</v>
      </c>
      <c r="L2133" s="11">
        <v>41619</v>
      </c>
      <c r="M2133" s="14">
        <v>7147</v>
      </c>
      <c r="N2133" s="15">
        <v>437.2</v>
      </c>
      <c r="O2133" s="15">
        <v>263.33</v>
      </c>
      <c r="P2133" s="15">
        <v>3124668.4</v>
      </c>
      <c r="Q2133" s="15">
        <v>1882019.51</v>
      </c>
      <c r="R2133" s="15">
        <v>1242648.8899999999</v>
      </c>
      <c r="S2133" s="54"/>
      <c r="T2133" s="54"/>
      <c r="Z2133" s="1"/>
      <c r="AA2133" s="1"/>
      <c r="XFB2133"/>
      <c r="XFC2133"/>
    </row>
    <row r="2134" spans="2:27 16382:16383" ht="21" customHeight="1">
      <c r="B2134" s="1" t="s">
        <v>23</v>
      </c>
      <c r="C2134" s="1" t="s">
        <v>105</v>
      </c>
      <c r="D2134" s="1" t="s">
        <v>20</v>
      </c>
      <c r="E2134" s="1" t="s">
        <v>17</v>
      </c>
      <c r="F2134" s="1" t="s">
        <v>227</v>
      </c>
      <c r="G2134" s="9">
        <v>41313</v>
      </c>
      <c r="H2134" s="2" t="s">
        <v>242</v>
      </c>
      <c r="I2134" s="1">
        <v>2013</v>
      </c>
      <c r="J2134" s="1">
        <v>943274819</v>
      </c>
      <c r="K2134" s="1">
        <f>_xlfn.DAYS(clean_data[[#This Row],[Ship Date]],clean_data[[#This Row],[Order Date]])</f>
        <v>28</v>
      </c>
      <c r="L2134" s="9">
        <v>41341</v>
      </c>
      <c r="M2134" s="4">
        <v>4836</v>
      </c>
      <c r="N2134" s="13">
        <v>152.58000000000001</v>
      </c>
      <c r="O2134" s="13">
        <v>97.44</v>
      </c>
      <c r="P2134" s="13">
        <v>737876.88</v>
      </c>
      <c r="Q2134" s="13">
        <v>471219.84</v>
      </c>
      <c r="R2134" s="13">
        <v>266657.03999999998</v>
      </c>
      <c r="S2134" s="54"/>
      <c r="T2134" s="54"/>
      <c r="Z2134" s="1"/>
      <c r="AA2134" s="1"/>
      <c r="XFB2134"/>
      <c r="XFC2134"/>
    </row>
    <row r="2135" spans="2:27 16382:16383" ht="21" customHeight="1">
      <c r="B2135" s="10" t="s">
        <v>26</v>
      </c>
      <c r="C2135" s="10" t="s">
        <v>209</v>
      </c>
      <c r="D2135" s="10" t="s">
        <v>25</v>
      </c>
      <c r="E2135" s="10" t="s">
        <v>21</v>
      </c>
      <c r="F2135" s="10" t="s">
        <v>227</v>
      </c>
      <c r="G2135" s="11">
        <v>41255</v>
      </c>
      <c r="H2135" s="12" t="s">
        <v>228</v>
      </c>
      <c r="I2135" s="10">
        <v>2012</v>
      </c>
      <c r="J2135" s="10">
        <v>292287242</v>
      </c>
      <c r="K2135" s="10">
        <f>_xlfn.DAYS(clean_data[[#This Row],[Ship Date]],clean_data[[#This Row],[Order Date]])</f>
        <v>30</v>
      </c>
      <c r="L2135" s="11">
        <v>41285</v>
      </c>
      <c r="M2135" s="14">
        <v>3145</v>
      </c>
      <c r="N2135" s="15">
        <v>47.45</v>
      </c>
      <c r="O2135" s="15">
        <v>31.79</v>
      </c>
      <c r="P2135" s="15">
        <v>149230.25</v>
      </c>
      <c r="Q2135" s="15">
        <v>99979.55</v>
      </c>
      <c r="R2135" s="15">
        <v>49250.7</v>
      </c>
      <c r="S2135" s="54"/>
      <c r="T2135" s="54"/>
      <c r="Z2135" s="1"/>
      <c r="AA2135" s="1"/>
      <c r="XFB2135"/>
      <c r="XFC2135"/>
    </row>
    <row r="2136" spans="2:27 16382:16383" ht="21" customHeight="1">
      <c r="B2136" s="1" t="s">
        <v>31</v>
      </c>
      <c r="C2136" s="1" t="s">
        <v>223</v>
      </c>
      <c r="D2136" s="1" t="s">
        <v>71</v>
      </c>
      <c r="E2136" s="1" t="s">
        <v>21</v>
      </c>
      <c r="F2136" s="1" t="s">
        <v>229</v>
      </c>
      <c r="G2136" s="9">
        <v>42035</v>
      </c>
      <c r="H2136" s="2" t="s">
        <v>240</v>
      </c>
      <c r="I2136" s="1">
        <v>2015</v>
      </c>
      <c r="J2136" s="1">
        <v>411619794</v>
      </c>
      <c r="K2136" s="1">
        <f>_xlfn.DAYS(clean_data[[#This Row],[Ship Date]],clean_data[[#This Row],[Order Date]])</f>
        <v>38</v>
      </c>
      <c r="L2136" s="9">
        <v>42073</v>
      </c>
      <c r="M2136" s="4">
        <v>6299</v>
      </c>
      <c r="N2136" s="13">
        <v>154.06</v>
      </c>
      <c r="O2136" s="13">
        <v>90.93</v>
      </c>
      <c r="P2136" s="13">
        <v>970423.94</v>
      </c>
      <c r="Q2136" s="13">
        <v>572768.06999999995</v>
      </c>
      <c r="R2136" s="13">
        <v>397655.87</v>
      </c>
      <c r="S2136" s="54"/>
      <c r="T2136" s="54"/>
      <c r="Z2136" s="1"/>
      <c r="AA2136" s="1"/>
      <c r="XFB2136"/>
      <c r="XFC2136"/>
    </row>
    <row r="2137" spans="2:27 16382:16383" ht="21" customHeight="1">
      <c r="B2137" s="10" t="s">
        <v>23</v>
      </c>
      <c r="C2137" s="10" t="s">
        <v>148</v>
      </c>
      <c r="D2137" s="10" t="s">
        <v>43</v>
      </c>
      <c r="E2137" s="10" t="s">
        <v>17</v>
      </c>
      <c r="F2137" s="10" t="s">
        <v>235</v>
      </c>
      <c r="G2137" s="11">
        <v>40517</v>
      </c>
      <c r="H2137" s="12" t="s">
        <v>228</v>
      </c>
      <c r="I2137" s="10">
        <v>2010</v>
      </c>
      <c r="J2137" s="10">
        <v>313821303</v>
      </c>
      <c r="K2137" s="10">
        <f>_xlfn.DAYS(clean_data[[#This Row],[Ship Date]],clean_data[[#This Row],[Order Date]])</f>
        <v>43</v>
      </c>
      <c r="L2137" s="11">
        <v>40560</v>
      </c>
      <c r="M2137" s="14">
        <v>5552</v>
      </c>
      <c r="N2137" s="15">
        <v>651.21</v>
      </c>
      <c r="O2137" s="15">
        <v>524.96</v>
      </c>
      <c r="P2137" s="15">
        <v>3615517.92</v>
      </c>
      <c r="Q2137" s="15">
        <v>2914577.92</v>
      </c>
      <c r="R2137" s="15">
        <v>700940</v>
      </c>
      <c r="S2137" s="54"/>
      <c r="T2137" s="54"/>
      <c r="Z2137" s="1"/>
      <c r="AA2137" s="1"/>
      <c r="XFB2137"/>
      <c r="XFC2137"/>
    </row>
    <row r="2138" spans="2:27 16382:16383" ht="21" customHeight="1">
      <c r="B2138" s="1" t="s">
        <v>23</v>
      </c>
      <c r="C2138" s="1" t="s">
        <v>198</v>
      </c>
      <c r="D2138" s="1" t="s">
        <v>25</v>
      </c>
      <c r="E2138" s="1" t="s">
        <v>17</v>
      </c>
      <c r="F2138" s="1" t="s">
        <v>227</v>
      </c>
      <c r="G2138" s="9">
        <v>42249</v>
      </c>
      <c r="H2138" s="2" t="s">
        <v>231</v>
      </c>
      <c r="I2138" s="1">
        <v>2015</v>
      </c>
      <c r="J2138" s="1">
        <v>431753098</v>
      </c>
      <c r="K2138" s="1">
        <f>_xlfn.DAYS(clean_data[[#This Row],[Ship Date]],clean_data[[#This Row],[Order Date]])</f>
        <v>47</v>
      </c>
      <c r="L2138" s="9">
        <v>42296</v>
      </c>
      <c r="M2138" s="4">
        <v>4191</v>
      </c>
      <c r="N2138" s="13">
        <v>47.45</v>
      </c>
      <c r="O2138" s="13">
        <v>31.79</v>
      </c>
      <c r="P2138" s="13">
        <v>198862.95</v>
      </c>
      <c r="Q2138" s="13">
        <v>133231.89000000001</v>
      </c>
      <c r="R2138" s="13">
        <v>65631.06</v>
      </c>
      <c r="S2138" s="54"/>
      <c r="T2138" s="54"/>
      <c r="Z2138" s="1"/>
      <c r="AA2138" s="1"/>
      <c r="XFB2138"/>
      <c r="XFC2138"/>
    </row>
    <row r="2139" spans="2:27 16382:16383" ht="21" customHeight="1">
      <c r="B2139" s="10" t="s">
        <v>26</v>
      </c>
      <c r="C2139" s="10" t="s">
        <v>183</v>
      </c>
      <c r="D2139" s="10" t="s">
        <v>16</v>
      </c>
      <c r="E2139" s="10" t="s">
        <v>17</v>
      </c>
      <c r="F2139" s="10" t="s">
        <v>227</v>
      </c>
      <c r="G2139" s="11">
        <v>40724</v>
      </c>
      <c r="H2139" s="12" t="s">
        <v>241</v>
      </c>
      <c r="I2139" s="10">
        <v>2011</v>
      </c>
      <c r="J2139" s="10">
        <v>368589007</v>
      </c>
      <c r="K2139" s="10">
        <f>_xlfn.DAYS(clean_data[[#This Row],[Ship Date]],clean_data[[#This Row],[Order Date]])</f>
        <v>41</v>
      </c>
      <c r="L2139" s="11">
        <v>40765</v>
      </c>
      <c r="M2139" s="14">
        <v>2533</v>
      </c>
      <c r="N2139" s="15">
        <v>255.28</v>
      </c>
      <c r="O2139" s="15">
        <v>159.41999999999999</v>
      </c>
      <c r="P2139" s="15">
        <v>646624.24</v>
      </c>
      <c r="Q2139" s="15">
        <v>403810.86</v>
      </c>
      <c r="R2139" s="15">
        <v>242813.38</v>
      </c>
      <c r="S2139" s="54"/>
      <c r="T2139" s="54"/>
      <c r="Z2139" s="1"/>
      <c r="AA2139" s="1"/>
      <c r="XFB2139"/>
      <c r="XFC2139"/>
    </row>
    <row r="2140" spans="2:27 16382:16383" ht="21" customHeight="1">
      <c r="B2140" s="1" t="s">
        <v>40</v>
      </c>
      <c r="C2140" s="1" t="s">
        <v>72</v>
      </c>
      <c r="D2140" s="1" t="s">
        <v>71</v>
      </c>
      <c r="E2140" s="1" t="s">
        <v>21</v>
      </c>
      <c r="F2140" s="1" t="s">
        <v>227</v>
      </c>
      <c r="G2140" s="9">
        <v>40886</v>
      </c>
      <c r="H2140" s="2" t="s">
        <v>228</v>
      </c>
      <c r="I2140" s="1">
        <v>2011</v>
      </c>
      <c r="J2140" s="1">
        <v>247815358</v>
      </c>
      <c r="K2140" s="1">
        <f>_xlfn.DAYS(clean_data[[#This Row],[Ship Date]],clean_data[[#This Row],[Order Date]])</f>
        <v>30</v>
      </c>
      <c r="L2140" s="9">
        <v>40916</v>
      </c>
      <c r="M2140" s="4">
        <v>2926</v>
      </c>
      <c r="N2140" s="13">
        <v>154.06</v>
      </c>
      <c r="O2140" s="13">
        <v>90.93</v>
      </c>
      <c r="P2140" s="13">
        <v>450779.56</v>
      </c>
      <c r="Q2140" s="13">
        <v>266061.18</v>
      </c>
      <c r="R2140" s="13">
        <v>184718.38</v>
      </c>
      <c r="S2140" s="54"/>
      <c r="T2140" s="54"/>
      <c r="Z2140" s="1"/>
      <c r="AA2140" s="1"/>
      <c r="XFB2140"/>
      <c r="XFC2140"/>
    </row>
    <row r="2141" spans="2:27 16382:16383" ht="21" customHeight="1">
      <c r="B2141" s="10" t="s">
        <v>34</v>
      </c>
      <c r="C2141" s="10" t="s">
        <v>154</v>
      </c>
      <c r="D2141" s="10" t="s">
        <v>36</v>
      </c>
      <c r="E2141" s="10" t="s">
        <v>17</v>
      </c>
      <c r="F2141" s="10" t="s">
        <v>232</v>
      </c>
      <c r="G2141" s="11">
        <v>41154</v>
      </c>
      <c r="H2141" s="12" t="s">
        <v>231</v>
      </c>
      <c r="I2141" s="10">
        <v>2012</v>
      </c>
      <c r="J2141" s="10">
        <v>263230979</v>
      </c>
      <c r="K2141" s="10">
        <f>_xlfn.DAYS(clean_data[[#This Row],[Ship Date]],clean_data[[#This Row],[Order Date]])</f>
        <v>6</v>
      </c>
      <c r="L2141" s="11">
        <v>41160</v>
      </c>
      <c r="M2141" s="14">
        <v>4751</v>
      </c>
      <c r="N2141" s="15">
        <v>109.28</v>
      </c>
      <c r="O2141" s="15">
        <v>35.840000000000003</v>
      </c>
      <c r="P2141" s="15">
        <v>519189.28</v>
      </c>
      <c r="Q2141" s="15">
        <v>170275.84</v>
      </c>
      <c r="R2141" s="15">
        <v>348913.44</v>
      </c>
      <c r="S2141" s="54"/>
      <c r="T2141" s="54"/>
      <c r="Z2141" s="1"/>
      <c r="AA2141" s="1"/>
      <c r="XFB2141"/>
      <c r="XFC2141"/>
    </row>
    <row r="2142" spans="2:27 16382:16383" ht="21" customHeight="1">
      <c r="B2142" s="1" t="s">
        <v>14</v>
      </c>
      <c r="C2142" s="1" t="s">
        <v>185</v>
      </c>
      <c r="D2142" s="1" t="s">
        <v>20</v>
      </c>
      <c r="E2142" s="1" t="s">
        <v>21</v>
      </c>
      <c r="F2142" s="1" t="s">
        <v>229</v>
      </c>
      <c r="G2142" s="9">
        <v>40334</v>
      </c>
      <c r="H2142" s="2" t="s">
        <v>241</v>
      </c>
      <c r="I2142" s="1">
        <v>2010</v>
      </c>
      <c r="J2142" s="1">
        <v>228947198</v>
      </c>
      <c r="K2142" s="1">
        <f>_xlfn.DAYS(clean_data[[#This Row],[Ship Date]],clean_data[[#This Row],[Order Date]])</f>
        <v>26</v>
      </c>
      <c r="L2142" s="9">
        <v>40360</v>
      </c>
      <c r="M2142" s="4">
        <v>9418</v>
      </c>
      <c r="N2142" s="13">
        <v>152.58000000000001</v>
      </c>
      <c r="O2142" s="13">
        <v>97.44</v>
      </c>
      <c r="P2142" s="13">
        <v>1436998.44</v>
      </c>
      <c r="Q2142" s="13">
        <v>917689.92</v>
      </c>
      <c r="R2142" s="13">
        <v>519308.52</v>
      </c>
      <c r="S2142" s="54"/>
      <c r="T2142" s="54"/>
      <c r="Z2142" s="1"/>
      <c r="AA2142" s="1"/>
      <c r="XFB2142"/>
      <c r="XFC2142"/>
    </row>
    <row r="2143" spans="2:27 16382:16383" ht="21" customHeight="1">
      <c r="B2143" s="10" t="s">
        <v>40</v>
      </c>
      <c r="C2143" s="10" t="s">
        <v>170</v>
      </c>
      <c r="D2143" s="10" t="s">
        <v>71</v>
      </c>
      <c r="E2143" s="10" t="s">
        <v>21</v>
      </c>
      <c r="F2143" s="10" t="s">
        <v>229</v>
      </c>
      <c r="G2143" s="11">
        <v>41772</v>
      </c>
      <c r="H2143" s="12" t="s">
        <v>233</v>
      </c>
      <c r="I2143" s="10">
        <v>2014</v>
      </c>
      <c r="J2143" s="10">
        <v>929387843</v>
      </c>
      <c r="K2143" s="10">
        <f>_xlfn.DAYS(clean_data[[#This Row],[Ship Date]],clean_data[[#This Row],[Order Date]])</f>
        <v>33</v>
      </c>
      <c r="L2143" s="11">
        <v>41805</v>
      </c>
      <c r="M2143" s="14">
        <v>5371</v>
      </c>
      <c r="N2143" s="15">
        <v>154.06</v>
      </c>
      <c r="O2143" s="15">
        <v>90.93</v>
      </c>
      <c r="P2143" s="15">
        <v>827456.26</v>
      </c>
      <c r="Q2143" s="15">
        <v>488385.03</v>
      </c>
      <c r="R2143" s="15">
        <v>339071.23</v>
      </c>
      <c r="S2143" s="54"/>
      <c r="T2143" s="54"/>
      <c r="Z2143" s="1"/>
      <c r="AA2143" s="1"/>
      <c r="XFB2143"/>
      <c r="XFC2143"/>
    </row>
    <row r="2144" spans="2:27 16382:16383" ht="21" customHeight="1">
      <c r="B2144" s="1" t="s">
        <v>23</v>
      </c>
      <c r="C2144" s="1" t="s">
        <v>38</v>
      </c>
      <c r="D2144" s="1" t="s">
        <v>79</v>
      </c>
      <c r="E2144" s="1" t="s">
        <v>17</v>
      </c>
      <c r="F2144" s="1" t="s">
        <v>229</v>
      </c>
      <c r="G2144" s="9">
        <v>40905</v>
      </c>
      <c r="H2144" s="2" t="s">
        <v>228</v>
      </c>
      <c r="I2144" s="1">
        <v>2011</v>
      </c>
      <c r="J2144" s="1">
        <v>969289243</v>
      </c>
      <c r="K2144" s="1">
        <f>_xlfn.DAYS(clean_data[[#This Row],[Ship Date]],clean_data[[#This Row],[Order Date]])</f>
        <v>36</v>
      </c>
      <c r="L2144" s="9">
        <v>40941</v>
      </c>
      <c r="M2144" s="4">
        <v>3082</v>
      </c>
      <c r="N2144" s="13">
        <v>668.27</v>
      </c>
      <c r="O2144" s="13">
        <v>502.54</v>
      </c>
      <c r="P2144" s="13">
        <v>2059608.14</v>
      </c>
      <c r="Q2144" s="13">
        <v>1548828.28</v>
      </c>
      <c r="R2144" s="13">
        <v>510779.86</v>
      </c>
      <c r="S2144" s="54"/>
      <c r="T2144" s="54"/>
      <c r="Z2144" s="1"/>
      <c r="AA2144" s="1"/>
      <c r="XFB2144"/>
      <c r="XFC2144"/>
    </row>
    <row r="2145" spans="2:27 16382:16383" ht="21" customHeight="1">
      <c r="B2145" s="10" t="s">
        <v>40</v>
      </c>
      <c r="C2145" s="10" t="s">
        <v>114</v>
      </c>
      <c r="D2145" s="10" t="s">
        <v>43</v>
      </c>
      <c r="E2145" s="10" t="s">
        <v>21</v>
      </c>
      <c r="F2145" s="10" t="s">
        <v>227</v>
      </c>
      <c r="G2145" s="11">
        <v>40473</v>
      </c>
      <c r="H2145" s="12" t="s">
        <v>237</v>
      </c>
      <c r="I2145" s="10">
        <v>2010</v>
      </c>
      <c r="J2145" s="10">
        <v>823700225</v>
      </c>
      <c r="K2145" s="10">
        <f>_xlfn.DAYS(clean_data[[#This Row],[Ship Date]],clean_data[[#This Row],[Order Date]])</f>
        <v>30</v>
      </c>
      <c r="L2145" s="11">
        <v>40503</v>
      </c>
      <c r="M2145" s="14">
        <v>56</v>
      </c>
      <c r="N2145" s="15">
        <v>651.21</v>
      </c>
      <c r="O2145" s="15">
        <v>524.96</v>
      </c>
      <c r="P2145" s="15">
        <v>36467.760000000002</v>
      </c>
      <c r="Q2145" s="15">
        <v>29397.759999999998</v>
      </c>
      <c r="R2145" s="15">
        <v>7070</v>
      </c>
      <c r="S2145" s="54"/>
      <c r="T2145" s="54"/>
      <c r="Z2145" s="1"/>
      <c r="AA2145" s="1"/>
      <c r="XFB2145"/>
      <c r="XFC2145"/>
    </row>
    <row r="2146" spans="2:27 16382:16383" ht="21" customHeight="1">
      <c r="B2146" s="1" t="s">
        <v>26</v>
      </c>
      <c r="C2146" s="1" t="s">
        <v>30</v>
      </c>
      <c r="D2146" s="1" t="s">
        <v>36</v>
      </c>
      <c r="E2146" s="1" t="s">
        <v>17</v>
      </c>
      <c r="F2146" s="1" t="s">
        <v>229</v>
      </c>
      <c r="G2146" s="9">
        <v>40840</v>
      </c>
      <c r="H2146" s="2" t="s">
        <v>237</v>
      </c>
      <c r="I2146" s="1">
        <v>2011</v>
      </c>
      <c r="J2146" s="1">
        <v>587982118</v>
      </c>
      <c r="K2146" s="1">
        <f>_xlfn.DAYS(clean_data[[#This Row],[Ship Date]],clean_data[[#This Row],[Order Date]])</f>
        <v>24</v>
      </c>
      <c r="L2146" s="9">
        <v>40864</v>
      </c>
      <c r="M2146" s="4">
        <v>5830</v>
      </c>
      <c r="N2146" s="13">
        <v>109.28</v>
      </c>
      <c r="O2146" s="13">
        <v>35.840000000000003</v>
      </c>
      <c r="P2146" s="13">
        <v>637102.4</v>
      </c>
      <c r="Q2146" s="13">
        <v>208947.20000000001</v>
      </c>
      <c r="R2146" s="13">
        <v>428155.2</v>
      </c>
      <c r="S2146" s="54"/>
      <c r="T2146" s="54"/>
      <c r="Z2146" s="1"/>
      <c r="AA2146" s="1"/>
      <c r="XFB2146"/>
      <c r="XFC2146"/>
    </row>
    <row r="2147" spans="2:27 16382:16383" ht="21" customHeight="1">
      <c r="B2147" s="10" t="s">
        <v>31</v>
      </c>
      <c r="C2147" s="10" t="s">
        <v>149</v>
      </c>
      <c r="D2147" s="10" t="s">
        <v>28</v>
      </c>
      <c r="E2147" s="10" t="s">
        <v>17</v>
      </c>
      <c r="F2147" s="10" t="s">
        <v>229</v>
      </c>
      <c r="G2147" s="11">
        <v>41373</v>
      </c>
      <c r="H2147" s="12" t="s">
        <v>239</v>
      </c>
      <c r="I2147" s="10">
        <v>2013</v>
      </c>
      <c r="J2147" s="10">
        <v>427808749</v>
      </c>
      <c r="K2147" s="10">
        <f>_xlfn.DAYS(clean_data[[#This Row],[Ship Date]],clean_data[[#This Row],[Order Date]])</f>
        <v>15</v>
      </c>
      <c r="L2147" s="11">
        <v>41388</v>
      </c>
      <c r="M2147" s="14">
        <v>6971</v>
      </c>
      <c r="N2147" s="15">
        <v>205.7</v>
      </c>
      <c r="O2147" s="15">
        <v>117.11</v>
      </c>
      <c r="P2147" s="15">
        <v>1433934.7</v>
      </c>
      <c r="Q2147" s="15">
        <v>816373.81</v>
      </c>
      <c r="R2147" s="15">
        <v>617560.89</v>
      </c>
      <c r="S2147" s="54"/>
      <c r="T2147" s="54"/>
      <c r="Z2147" s="1"/>
      <c r="AA2147" s="1"/>
      <c r="XFB2147"/>
      <c r="XFC2147"/>
    </row>
    <row r="2148" spans="2:27 16382:16383" ht="21" customHeight="1">
      <c r="B2148" s="1" t="s">
        <v>14</v>
      </c>
      <c r="C2148" s="1" t="s">
        <v>161</v>
      </c>
      <c r="D2148" s="1" t="s">
        <v>79</v>
      </c>
      <c r="E2148" s="1" t="s">
        <v>21</v>
      </c>
      <c r="F2148" s="1" t="s">
        <v>235</v>
      </c>
      <c r="G2148" s="9">
        <v>41833</v>
      </c>
      <c r="H2148" s="2" t="s">
        <v>230</v>
      </c>
      <c r="I2148" s="1">
        <v>2014</v>
      </c>
      <c r="J2148" s="1">
        <v>129166448</v>
      </c>
      <c r="K2148" s="1">
        <f>_xlfn.DAYS(clean_data[[#This Row],[Ship Date]],clean_data[[#This Row],[Order Date]])</f>
        <v>15</v>
      </c>
      <c r="L2148" s="9">
        <v>41848</v>
      </c>
      <c r="M2148" s="4">
        <v>2077</v>
      </c>
      <c r="N2148" s="13">
        <v>668.27</v>
      </c>
      <c r="O2148" s="13">
        <v>502.54</v>
      </c>
      <c r="P2148" s="13">
        <v>1387996.79</v>
      </c>
      <c r="Q2148" s="13">
        <v>1043775.58</v>
      </c>
      <c r="R2148" s="13">
        <v>344221.21</v>
      </c>
      <c r="S2148" s="54"/>
      <c r="T2148" s="54"/>
      <c r="Z2148" s="1"/>
      <c r="AA2148" s="1"/>
      <c r="XFB2148"/>
      <c r="XFC2148"/>
    </row>
    <row r="2149" spans="2:27 16382:16383" ht="21" customHeight="1">
      <c r="B2149" s="10" t="s">
        <v>26</v>
      </c>
      <c r="C2149" s="10" t="s">
        <v>164</v>
      </c>
      <c r="D2149" s="10" t="s">
        <v>33</v>
      </c>
      <c r="E2149" s="10" t="s">
        <v>21</v>
      </c>
      <c r="F2149" s="10" t="s">
        <v>235</v>
      </c>
      <c r="G2149" s="11">
        <v>40982</v>
      </c>
      <c r="H2149" s="12" t="s">
        <v>236</v>
      </c>
      <c r="I2149" s="10">
        <v>2012</v>
      </c>
      <c r="J2149" s="10">
        <v>448354041</v>
      </c>
      <c r="K2149" s="10">
        <f>_xlfn.DAYS(clean_data[[#This Row],[Ship Date]],clean_data[[#This Row],[Order Date]])</f>
        <v>22</v>
      </c>
      <c r="L2149" s="11">
        <v>41004</v>
      </c>
      <c r="M2149" s="14">
        <v>6779</v>
      </c>
      <c r="N2149" s="15">
        <v>81.73</v>
      </c>
      <c r="O2149" s="15">
        <v>56.67</v>
      </c>
      <c r="P2149" s="15">
        <v>554047.67000000004</v>
      </c>
      <c r="Q2149" s="15">
        <v>384165.93</v>
      </c>
      <c r="R2149" s="15">
        <v>169881.74</v>
      </c>
      <c r="S2149" s="54"/>
      <c r="T2149" s="54"/>
      <c r="Z2149" s="1"/>
      <c r="AA2149" s="1"/>
      <c r="XFB2149"/>
      <c r="XFC2149"/>
    </row>
    <row r="2150" spans="2:27 16382:16383" ht="21" customHeight="1">
      <c r="B2150" s="1" t="s">
        <v>23</v>
      </c>
      <c r="C2150" s="1" t="s">
        <v>128</v>
      </c>
      <c r="D2150" s="1" t="s">
        <v>20</v>
      </c>
      <c r="E2150" s="1" t="s">
        <v>21</v>
      </c>
      <c r="F2150" s="1" t="s">
        <v>227</v>
      </c>
      <c r="G2150" s="9">
        <v>40741</v>
      </c>
      <c r="H2150" s="2" t="s">
        <v>230</v>
      </c>
      <c r="I2150" s="1">
        <v>2011</v>
      </c>
      <c r="J2150" s="1">
        <v>861982858</v>
      </c>
      <c r="K2150" s="1">
        <f>_xlfn.DAYS(clean_data[[#This Row],[Ship Date]],clean_data[[#This Row],[Order Date]])</f>
        <v>49</v>
      </c>
      <c r="L2150" s="9">
        <v>40790</v>
      </c>
      <c r="M2150" s="4">
        <v>8738</v>
      </c>
      <c r="N2150" s="13">
        <v>152.58000000000001</v>
      </c>
      <c r="O2150" s="13">
        <v>97.44</v>
      </c>
      <c r="P2150" s="13">
        <v>1333244.04</v>
      </c>
      <c r="Q2150" s="13">
        <v>851430.72</v>
      </c>
      <c r="R2150" s="13">
        <v>481813.32</v>
      </c>
      <c r="S2150" s="54"/>
      <c r="T2150" s="54"/>
      <c r="Z2150" s="1"/>
      <c r="AA2150" s="1"/>
      <c r="XFB2150"/>
      <c r="XFC2150"/>
    </row>
    <row r="2151" spans="2:27 16382:16383" ht="21" customHeight="1">
      <c r="B2151" s="10" t="s">
        <v>26</v>
      </c>
      <c r="C2151" s="10" t="s">
        <v>141</v>
      </c>
      <c r="D2151" s="10" t="s">
        <v>50</v>
      </c>
      <c r="E2151" s="10" t="s">
        <v>17</v>
      </c>
      <c r="F2151" s="10" t="s">
        <v>229</v>
      </c>
      <c r="G2151" s="11">
        <v>42034</v>
      </c>
      <c r="H2151" s="12" t="s">
        <v>240</v>
      </c>
      <c r="I2151" s="10">
        <v>2015</v>
      </c>
      <c r="J2151" s="10">
        <v>916976726</v>
      </c>
      <c r="K2151" s="10">
        <f>_xlfn.DAYS(clean_data[[#This Row],[Ship Date]],clean_data[[#This Row],[Order Date]])</f>
        <v>45</v>
      </c>
      <c r="L2151" s="11">
        <v>42079</v>
      </c>
      <c r="M2151" s="14">
        <v>2645</v>
      </c>
      <c r="N2151" s="15">
        <v>421.89</v>
      </c>
      <c r="O2151" s="15">
        <v>364.69</v>
      </c>
      <c r="P2151" s="15">
        <v>1115899.05</v>
      </c>
      <c r="Q2151" s="15">
        <v>964605.05</v>
      </c>
      <c r="R2151" s="15">
        <v>151294</v>
      </c>
      <c r="S2151" s="54"/>
      <c r="T2151" s="54"/>
      <c r="Z2151" s="1"/>
      <c r="AA2151" s="1"/>
      <c r="XFB2151"/>
      <c r="XFC2151"/>
    </row>
    <row r="2152" spans="2:27 16382:16383" ht="21" customHeight="1">
      <c r="B2152" s="1" t="s">
        <v>40</v>
      </c>
      <c r="C2152" s="1" t="s">
        <v>169</v>
      </c>
      <c r="D2152" s="1" t="s">
        <v>43</v>
      </c>
      <c r="E2152" s="1" t="s">
        <v>17</v>
      </c>
      <c r="F2152" s="1" t="s">
        <v>232</v>
      </c>
      <c r="G2152" s="9">
        <v>40643</v>
      </c>
      <c r="H2152" s="2" t="s">
        <v>239</v>
      </c>
      <c r="I2152" s="1">
        <v>2011</v>
      </c>
      <c r="J2152" s="1">
        <v>680571973</v>
      </c>
      <c r="K2152" s="1">
        <f>_xlfn.DAYS(clean_data[[#This Row],[Ship Date]],clean_data[[#This Row],[Order Date]])</f>
        <v>25</v>
      </c>
      <c r="L2152" s="9">
        <v>40668</v>
      </c>
      <c r="M2152" s="4">
        <v>5225</v>
      </c>
      <c r="N2152" s="13">
        <v>651.21</v>
      </c>
      <c r="O2152" s="13">
        <v>524.96</v>
      </c>
      <c r="P2152" s="13">
        <v>3402572.25</v>
      </c>
      <c r="Q2152" s="13">
        <v>2742916</v>
      </c>
      <c r="R2152" s="13">
        <v>659656.25</v>
      </c>
      <c r="S2152" s="54"/>
      <c r="T2152" s="54"/>
      <c r="Z2152" s="1"/>
      <c r="AA2152" s="1"/>
      <c r="XFB2152"/>
      <c r="XFC2152"/>
    </row>
    <row r="2153" spans="2:27 16382:16383" ht="21" customHeight="1">
      <c r="B2153" s="10" t="s">
        <v>23</v>
      </c>
      <c r="C2153" s="10" t="s">
        <v>181</v>
      </c>
      <c r="D2153" s="10" t="s">
        <v>50</v>
      </c>
      <c r="E2153" s="10" t="s">
        <v>17</v>
      </c>
      <c r="F2153" s="10" t="s">
        <v>227</v>
      </c>
      <c r="G2153" s="11">
        <v>42421</v>
      </c>
      <c r="H2153" s="12" t="s">
        <v>242</v>
      </c>
      <c r="I2153" s="10">
        <v>2016</v>
      </c>
      <c r="J2153" s="10">
        <v>290317428</v>
      </c>
      <c r="K2153" s="10">
        <f>_xlfn.DAYS(clean_data[[#This Row],[Ship Date]],clean_data[[#This Row],[Order Date]])</f>
        <v>41</v>
      </c>
      <c r="L2153" s="11">
        <v>42462</v>
      </c>
      <c r="M2153" s="14">
        <v>233</v>
      </c>
      <c r="N2153" s="15">
        <v>421.89</v>
      </c>
      <c r="O2153" s="15">
        <v>364.69</v>
      </c>
      <c r="P2153" s="15">
        <v>98300.37</v>
      </c>
      <c r="Q2153" s="15">
        <v>84972.77</v>
      </c>
      <c r="R2153" s="15">
        <v>13327.6</v>
      </c>
      <c r="S2153" s="54"/>
      <c r="T2153" s="54"/>
      <c r="Z2153" s="1"/>
      <c r="AA2153" s="1"/>
      <c r="XFB2153"/>
      <c r="XFC2153"/>
    </row>
    <row r="2154" spans="2:27 16382:16383" ht="21" customHeight="1">
      <c r="B2154" s="1" t="s">
        <v>26</v>
      </c>
      <c r="C2154" s="1" t="s">
        <v>164</v>
      </c>
      <c r="D2154" s="1" t="s">
        <v>43</v>
      </c>
      <c r="E2154" s="1" t="s">
        <v>17</v>
      </c>
      <c r="F2154" s="1" t="s">
        <v>235</v>
      </c>
      <c r="G2154" s="9">
        <v>42544</v>
      </c>
      <c r="H2154" s="2" t="s">
        <v>241</v>
      </c>
      <c r="I2154" s="1">
        <v>2016</v>
      </c>
      <c r="J2154" s="1">
        <v>404074418</v>
      </c>
      <c r="K2154" s="1">
        <f>_xlfn.DAYS(clean_data[[#This Row],[Ship Date]],clean_data[[#This Row],[Order Date]])</f>
        <v>7</v>
      </c>
      <c r="L2154" s="9">
        <v>42551</v>
      </c>
      <c r="M2154" s="4">
        <v>3455</v>
      </c>
      <c r="N2154" s="13">
        <v>651.21</v>
      </c>
      <c r="O2154" s="13">
        <v>524.96</v>
      </c>
      <c r="P2154" s="13">
        <v>2249930.5499999998</v>
      </c>
      <c r="Q2154" s="13">
        <v>1813736.8</v>
      </c>
      <c r="R2154" s="13">
        <v>436193.75</v>
      </c>
      <c r="S2154" s="54"/>
      <c r="T2154" s="54"/>
      <c r="Z2154" s="1"/>
      <c r="AA2154" s="1"/>
      <c r="XFB2154"/>
      <c r="XFC2154"/>
    </row>
    <row r="2155" spans="2:27 16382:16383" ht="21" customHeight="1">
      <c r="B2155" s="10" t="s">
        <v>53</v>
      </c>
      <c r="C2155" s="10" t="s">
        <v>210</v>
      </c>
      <c r="D2155" s="10" t="s">
        <v>20</v>
      </c>
      <c r="E2155" s="10" t="s">
        <v>21</v>
      </c>
      <c r="F2155" s="10" t="s">
        <v>235</v>
      </c>
      <c r="G2155" s="11">
        <v>40728</v>
      </c>
      <c r="H2155" s="12" t="s">
        <v>230</v>
      </c>
      <c r="I2155" s="10">
        <v>2011</v>
      </c>
      <c r="J2155" s="10">
        <v>850016772</v>
      </c>
      <c r="K2155" s="10">
        <f>_xlfn.DAYS(clean_data[[#This Row],[Ship Date]],clean_data[[#This Row],[Order Date]])</f>
        <v>30</v>
      </c>
      <c r="L2155" s="11">
        <v>40758</v>
      </c>
      <c r="M2155" s="14">
        <v>7707</v>
      </c>
      <c r="N2155" s="15">
        <v>152.58000000000001</v>
      </c>
      <c r="O2155" s="15">
        <v>97.44</v>
      </c>
      <c r="P2155" s="15">
        <v>1175934.06</v>
      </c>
      <c r="Q2155" s="15">
        <v>750970.08</v>
      </c>
      <c r="R2155" s="15">
        <v>424963.98</v>
      </c>
      <c r="S2155" s="54"/>
      <c r="T2155" s="54"/>
      <c r="Z2155" s="1"/>
      <c r="AA2155" s="1"/>
      <c r="XFB2155"/>
      <c r="XFC2155"/>
    </row>
    <row r="2156" spans="2:27 16382:16383" ht="21" customHeight="1">
      <c r="B2156" s="1" t="s">
        <v>14</v>
      </c>
      <c r="C2156" s="1" t="s">
        <v>161</v>
      </c>
      <c r="D2156" s="1" t="s">
        <v>71</v>
      </c>
      <c r="E2156" s="1" t="s">
        <v>21</v>
      </c>
      <c r="F2156" s="1" t="s">
        <v>235</v>
      </c>
      <c r="G2156" s="9">
        <v>42609</v>
      </c>
      <c r="H2156" s="2" t="s">
        <v>238</v>
      </c>
      <c r="I2156" s="1">
        <v>2016</v>
      </c>
      <c r="J2156" s="1">
        <v>176630818</v>
      </c>
      <c r="K2156" s="1">
        <f>_xlfn.DAYS(clean_data[[#This Row],[Ship Date]],clean_data[[#This Row],[Order Date]])</f>
        <v>23</v>
      </c>
      <c r="L2156" s="9">
        <v>42632</v>
      </c>
      <c r="M2156" s="4">
        <v>7839</v>
      </c>
      <c r="N2156" s="13">
        <v>154.06</v>
      </c>
      <c r="O2156" s="13">
        <v>90.93</v>
      </c>
      <c r="P2156" s="13">
        <v>1207676.3400000001</v>
      </c>
      <c r="Q2156" s="13">
        <v>712800.27</v>
      </c>
      <c r="R2156" s="13">
        <v>494876.07</v>
      </c>
      <c r="S2156" s="54"/>
      <c r="T2156" s="54"/>
      <c r="Z2156" s="1"/>
      <c r="AA2156" s="1"/>
      <c r="XFB2156"/>
      <c r="XFC2156"/>
    </row>
    <row r="2157" spans="2:27 16382:16383" ht="21" customHeight="1">
      <c r="B2157" s="10" t="s">
        <v>31</v>
      </c>
      <c r="C2157" s="10" t="s">
        <v>39</v>
      </c>
      <c r="D2157" s="10" t="s">
        <v>50</v>
      </c>
      <c r="E2157" s="10" t="s">
        <v>21</v>
      </c>
      <c r="F2157" s="10" t="s">
        <v>235</v>
      </c>
      <c r="G2157" s="11">
        <v>41764</v>
      </c>
      <c r="H2157" s="12" t="s">
        <v>233</v>
      </c>
      <c r="I2157" s="10">
        <v>2014</v>
      </c>
      <c r="J2157" s="10">
        <v>602715384</v>
      </c>
      <c r="K2157" s="10">
        <f>_xlfn.DAYS(clean_data[[#This Row],[Ship Date]],clean_data[[#This Row],[Order Date]])</f>
        <v>44</v>
      </c>
      <c r="L2157" s="11">
        <v>41808</v>
      </c>
      <c r="M2157" s="14">
        <v>5731</v>
      </c>
      <c r="N2157" s="15">
        <v>421.89</v>
      </c>
      <c r="O2157" s="15">
        <v>364.69</v>
      </c>
      <c r="P2157" s="15">
        <v>2417851.59</v>
      </c>
      <c r="Q2157" s="15">
        <v>2090038.39</v>
      </c>
      <c r="R2157" s="15">
        <v>327813.2</v>
      </c>
      <c r="S2157" s="54"/>
      <c r="T2157" s="54"/>
      <c r="Z2157" s="1"/>
      <c r="AA2157" s="1"/>
      <c r="XFB2157"/>
      <c r="XFC2157"/>
    </row>
    <row r="2158" spans="2:27 16382:16383" ht="21" customHeight="1">
      <c r="B2158" s="1" t="s">
        <v>31</v>
      </c>
      <c r="C2158" s="1" t="s">
        <v>73</v>
      </c>
      <c r="D2158" s="1" t="s">
        <v>33</v>
      </c>
      <c r="E2158" s="1" t="s">
        <v>17</v>
      </c>
      <c r="F2158" s="1" t="s">
        <v>232</v>
      </c>
      <c r="G2158" s="9">
        <v>40459</v>
      </c>
      <c r="H2158" s="2" t="s">
        <v>237</v>
      </c>
      <c r="I2158" s="1">
        <v>2010</v>
      </c>
      <c r="J2158" s="1">
        <v>367381799</v>
      </c>
      <c r="K2158" s="1">
        <f>_xlfn.DAYS(clean_data[[#This Row],[Ship Date]],clean_data[[#This Row],[Order Date]])</f>
        <v>9</v>
      </c>
      <c r="L2158" s="9">
        <v>40468</v>
      </c>
      <c r="M2158" s="4">
        <v>5293</v>
      </c>
      <c r="N2158" s="13">
        <v>81.73</v>
      </c>
      <c r="O2158" s="13">
        <v>56.67</v>
      </c>
      <c r="P2158" s="13">
        <v>432596.89</v>
      </c>
      <c r="Q2158" s="13">
        <v>299954.31</v>
      </c>
      <c r="R2158" s="13">
        <v>132642.57999999999</v>
      </c>
      <c r="S2158" s="54"/>
      <c r="T2158" s="54"/>
      <c r="Z2158" s="1"/>
      <c r="AA2158" s="1"/>
      <c r="XFB2158"/>
      <c r="XFC2158"/>
    </row>
    <row r="2159" spans="2:27 16382:16383" ht="21" customHeight="1">
      <c r="B2159" s="10" t="s">
        <v>31</v>
      </c>
      <c r="C2159" s="10" t="s">
        <v>99</v>
      </c>
      <c r="D2159" s="10" t="s">
        <v>59</v>
      </c>
      <c r="E2159" s="10" t="s">
        <v>17</v>
      </c>
      <c r="F2159" s="10" t="s">
        <v>227</v>
      </c>
      <c r="G2159" s="11">
        <v>42730</v>
      </c>
      <c r="H2159" s="12" t="s">
        <v>228</v>
      </c>
      <c r="I2159" s="10">
        <v>2016</v>
      </c>
      <c r="J2159" s="10">
        <v>480053889</v>
      </c>
      <c r="K2159" s="10">
        <f>_xlfn.DAYS(clean_data[[#This Row],[Ship Date]],clean_data[[#This Row],[Order Date]])</f>
        <v>27</v>
      </c>
      <c r="L2159" s="11">
        <v>42757</v>
      </c>
      <c r="M2159" s="14">
        <v>7469</v>
      </c>
      <c r="N2159" s="15">
        <v>9.33</v>
      </c>
      <c r="O2159" s="15">
        <v>6.92</v>
      </c>
      <c r="P2159" s="15">
        <v>69685.77</v>
      </c>
      <c r="Q2159" s="15">
        <v>51685.48</v>
      </c>
      <c r="R2159" s="15">
        <v>18000.29</v>
      </c>
      <c r="S2159" s="54"/>
      <c r="T2159" s="54"/>
      <c r="Z2159" s="1"/>
      <c r="AA2159" s="1"/>
      <c r="XFB2159"/>
      <c r="XFC2159"/>
    </row>
    <row r="2160" spans="2:27 16382:16383" ht="21" customHeight="1">
      <c r="B2160" s="1" t="s">
        <v>26</v>
      </c>
      <c r="C2160" s="1" t="s">
        <v>183</v>
      </c>
      <c r="D2160" s="1" t="s">
        <v>43</v>
      </c>
      <c r="E2160" s="1" t="s">
        <v>21</v>
      </c>
      <c r="F2160" s="1" t="s">
        <v>232</v>
      </c>
      <c r="G2160" s="9">
        <v>41939</v>
      </c>
      <c r="H2160" s="2" t="s">
        <v>237</v>
      </c>
      <c r="I2160" s="1">
        <v>2014</v>
      </c>
      <c r="J2160" s="1">
        <v>670467984</v>
      </c>
      <c r="K2160" s="1">
        <f>_xlfn.DAYS(clean_data[[#This Row],[Ship Date]],clean_data[[#This Row],[Order Date]])</f>
        <v>17</v>
      </c>
      <c r="L2160" s="9">
        <v>41956</v>
      </c>
      <c r="M2160" s="4">
        <v>5231</v>
      </c>
      <c r="N2160" s="13">
        <v>651.21</v>
      </c>
      <c r="O2160" s="13">
        <v>524.96</v>
      </c>
      <c r="P2160" s="13">
        <v>3406479.51</v>
      </c>
      <c r="Q2160" s="13">
        <v>2746065.76</v>
      </c>
      <c r="R2160" s="13">
        <v>660413.75</v>
      </c>
      <c r="S2160" s="54"/>
      <c r="T2160" s="54"/>
      <c r="Z2160" s="1"/>
      <c r="AA2160" s="1"/>
      <c r="XFB2160"/>
      <c r="XFC2160"/>
    </row>
    <row r="2161" spans="2:27 16382:16383" ht="21" customHeight="1">
      <c r="B2161" s="10" t="s">
        <v>40</v>
      </c>
      <c r="C2161" s="10" t="s">
        <v>127</v>
      </c>
      <c r="D2161" s="10" t="s">
        <v>33</v>
      </c>
      <c r="E2161" s="10" t="s">
        <v>17</v>
      </c>
      <c r="F2161" s="10" t="s">
        <v>229</v>
      </c>
      <c r="G2161" s="11">
        <v>41519</v>
      </c>
      <c r="H2161" s="12" t="s">
        <v>231</v>
      </c>
      <c r="I2161" s="10">
        <v>2013</v>
      </c>
      <c r="J2161" s="10">
        <v>738672912</v>
      </c>
      <c r="K2161" s="10">
        <f>_xlfn.DAYS(clean_data[[#This Row],[Ship Date]],clean_data[[#This Row],[Order Date]])</f>
        <v>38</v>
      </c>
      <c r="L2161" s="11">
        <v>41557</v>
      </c>
      <c r="M2161" s="14">
        <v>8584</v>
      </c>
      <c r="N2161" s="15">
        <v>81.73</v>
      </c>
      <c r="O2161" s="15">
        <v>56.67</v>
      </c>
      <c r="P2161" s="15">
        <v>701570.32</v>
      </c>
      <c r="Q2161" s="15">
        <v>486455.28</v>
      </c>
      <c r="R2161" s="15">
        <v>215115.04</v>
      </c>
      <c r="S2161" s="54"/>
      <c r="T2161" s="54"/>
      <c r="Z2161" s="1"/>
      <c r="AA2161" s="1"/>
      <c r="XFB2161"/>
      <c r="XFC2161"/>
    </row>
    <row r="2162" spans="2:27 16382:16383" ht="21" customHeight="1">
      <c r="B2162" s="1" t="s">
        <v>23</v>
      </c>
      <c r="C2162" s="1" t="s">
        <v>119</v>
      </c>
      <c r="D2162" s="1" t="s">
        <v>36</v>
      </c>
      <c r="E2162" s="1" t="s">
        <v>21</v>
      </c>
      <c r="F2162" s="1" t="s">
        <v>229</v>
      </c>
      <c r="G2162" s="9">
        <v>42523</v>
      </c>
      <c r="H2162" s="2" t="s">
        <v>241</v>
      </c>
      <c r="I2162" s="1">
        <v>2016</v>
      </c>
      <c r="J2162" s="1">
        <v>105030000</v>
      </c>
      <c r="K2162" s="1">
        <f>_xlfn.DAYS(clean_data[[#This Row],[Ship Date]],clean_data[[#This Row],[Order Date]])</f>
        <v>11</v>
      </c>
      <c r="L2162" s="9">
        <v>42534</v>
      </c>
      <c r="M2162" s="4">
        <v>9566</v>
      </c>
      <c r="N2162" s="13">
        <v>109.28</v>
      </c>
      <c r="O2162" s="13">
        <v>35.840000000000003</v>
      </c>
      <c r="P2162" s="13">
        <v>1045372.48</v>
      </c>
      <c r="Q2162" s="13">
        <v>342845.44</v>
      </c>
      <c r="R2162" s="13">
        <v>702527.04</v>
      </c>
      <c r="S2162" s="54"/>
      <c r="T2162" s="54"/>
      <c r="Z2162" s="1"/>
      <c r="AA2162" s="1"/>
      <c r="XFB2162"/>
      <c r="XFC2162"/>
    </row>
    <row r="2163" spans="2:27 16382:16383" ht="21" customHeight="1">
      <c r="B2163" s="10" t="s">
        <v>23</v>
      </c>
      <c r="C2163" s="10" t="s">
        <v>82</v>
      </c>
      <c r="D2163" s="10" t="s">
        <v>25</v>
      </c>
      <c r="E2163" s="10" t="s">
        <v>17</v>
      </c>
      <c r="F2163" s="10" t="s">
        <v>235</v>
      </c>
      <c r="G2163" s="11">
        <v>42247</v>
      </c>
      <c r="H2163" s="12" t="s">
        <v>238</v>
      </c>
      <c r="I2163" s="10">
        <v>2015</v>
      </c>
      <c r="J2163" s="10">
        <v>960213077</v>
      </c>
      <c r="K2163" s="10">
        <f>_xlfn.DAYS(clean_data[[#This Row],[Ship Date]],clean_data[[#This Row],[Order Date]])</f>
        <v>46</v>
      </c>
      <c r="L2163" s="11">
        <v>42293</v>
      </c>
      <c r="M2163" s="14">
        <v>7242</v>
      </c>
      <c r="N2163" s="15">
        <v>47.45</v>
      </c>
      <c r="O2163" s="15">
        <v>31.79</v>
      </c>
      <c r="P2163" s="15">
        <v>343632.9</v>
      </c>
      <c r="Q2163" s="15">
        <v>230223.18</v>
      </c>
      <c r="R2163" s="15">
        <v>113409.72</v>
      </c>
      <c r="S2163" s="54"/>
      <c r="T2163" s="54"/>
      <c r="Z2163" s="1"/>
      <c r="AA2163" s="1"/>
      <c r="XFB2163"/>
      <c r="XFC2163"/>
    </row>
    <row r="2164" spans="2:27 16382:16383" ht="21" customHeight="1">
      <c r="B2164" s="1" t="s">
        <v>34</v>
      </c>
      <c r="C2164" s="1" t="s">
        <v>68</v>
      </c>
      <c r="D2164" s="1" t="s">
        <v>28</v>
      </c>
      <c r="E2164" s="1" t="s">
        <v>17</v>
      </c>
      <c r="F2164" s="1" t="s">
        <v>227</v>
      </c>
      <c r="G2164" s="9">
        <v>41140</v>
      </c>
      <c r="H2164" s="2" t="s">
        <v>238</v>
      </c>
      <c r="I2164" s="1">
        <v>2012</v>
      </c>
      <c r="J2164" s="1">
        <v>615208470</v>
      </c>
      <c r="K2164" s="1">
        <f>_xlfn.DAYS(clean_data[[#This Row],[Ship Date]],clean_data[[#This Row],[Order Date]])</f>
        <v>16</v>
      </c>
      <c r="L2164" s="9">
        <v>41156</v>
      </c>
      <c r="M2164" s="4">
        <v>2713</v>
      </c>
      <c r="N2164" s="13">
        <v>205.7</v>
      </c>
      <c r="O2164" s="13">
        <v>117.11</v>
      </c>
      <c r="P2164" s="13">
        <v>558064.1</v>
      </c>
      <c r="Q2164" s="13">
        <v>317719.43</v>
      </c>
      <c r="R2164" s="13">
        <v>240344.67</v>
      </c>
      <c r="S2164" s="54"/>
      <c r="T2164" s="54"/>
      <c r="Z2164" s="1"/>
      <c r="AA2164" s="1"/>
      <c r="XFB2164"/>
      <c r="XFC2164"/>
    </row>
    <row r="2165" spans="2:27 16382:16383" ht="21" customHeight="1">
      <c r="B2165" s="10" t="s">
        <v>53</v>
      </c>
      <c r="C2165" s="10" t="s">
        <v>210</v>
      </c>
      <c r="D2165" s="10" t="s">
        <v>45</v>
      </c>
      <c r="E2165" s="10" t="s">
        <v>21</v>
      </c>
      <c r="F2165" s="10" t="s">
        <v>235</v>
      </c>
      <c r="G2165" s="11">
        <v>41425</v>
      </c>
      <c r="H2165" s="12" t="s">
        <v>233</v>
      </c>
      <c r="I2165" s="10">
        <v>2013</v>
      </c>
      <c r="J2165" s="10">
        <v>951315009</v>
      </c>
      <c r="K2165" s="10">
        <f>_xlfn.DAYS(clean_data[[#This Row],[Ship Date]],clean_data[[#This Row],[Order Date]])</f>
        <v>33</v>
      </c>
      <c r="L2165" s="11">
        <v>41458</v>
      </c>
      <c r="M2165" s="14">
        <v>4106</v>
      </c>
      <c r="N2165" s="15">
        <v>437.2</v>
      </c>
      <c r="O2165" s="15">
        <v>263.33</v>
      </c>
      <c r="P2165" s="15">
        <v>1795143.2</v>
      </c>
      <c r="Q2165" s="15">
        <v>1081232.98</v>
      </c>
      <c r="R2165" s="15">
        <v>713910.22</v>
      </c>
      <c r="S2165" s="54"/>
      <c r="T2165" s="54"/>
      <c r="Z2165" s="1"/>
      <c r="AA2165" s="1"/>
      <c r="XFB2165"/>
      <c r="XFC2165"/>
    </row>
    <row r="2166" spans="2:27 16382:16383" ht="21" customHeight="1">
      <c r="B2166" s="1" t="s">
        <v>31</v>
      </c>
      <c r="C2166" s="1" t="s">
        <v>49</v>
      </c>
      <c r="D2166" s="1" t="s">
        <v>25</v>
      </c>
      <c r="E2166" s="1" t="s">
        <v>21</v>
      </c>
      <c r="F2166" s="1" t="s">
        <v>232</v>
      </c>
      <c r="G2166" s="9">
        <v>40179</v>
      </c>
      <c r="H2166" s="2" t="s">
        <v>240</v>
      </c>
      <c r="I2166" s="1">
        <v>2010</v>
      </c>
      <c r="J2166" s="1">
        <v>770144021</v>
      </c>
      <c r="K2166" s="1">
        <f>_xlfn.DAYS(clean_data[[#This Row],[Ship Date]],clean_data[[#This Row],[Order Date]])</f>
        <v>20</v>
      </c>
      <c r="L2166" s="9">
        <v>40199</v>
      </c>
      <c r="M2166" s="4">
        <v>1585</v>
      </c>
      <c r="N2166" s="13">
        <v>47.45</v>
      </c>
      <c r="O2166" s="13">
        <v>31.79</v>
      </c>
      <c r="P2166" s="13">
        <v>75208.25</v>
      </c>
      <c r="Q2166" s="13">
        <v>50387.15</v>
      </c>
      <c r="R2166" s="13">
        <v>24821.1</v>
      </c>
      <c r="S2166" s="54"/>
      <c r="T2166" s="54"/>
      <c r="Z2166" s="1"/>
      <c r="AA2166" s="1"/>
      <c r="XFB2166"/>
      <c r="XFC2166"/>
    </row>
    <row r="2167" spans="2:27 16382:16383" ht="21" customHeight="1">
      <c r="B2167" s="10" t="s">
        <v>23</v>
      </c>
      <c r="C2167" s="10" t="s">
        <v>148</v>
      </c>
      <c r="D2167" s="10" t="s">
        <v>45</v>
      </c>
      <c r="E2167" s="10" t="s">
        <v>21</v>
      </c>
      <c r="F2167" s="10" t="s">
        <v>232</v>
      </c>
      <c r="G2167" s="11">
        <v>41786</v>
      </c>
      <c r="H2167" s="12" t="s">
        <v>233</v>
      </c>
      <c r="I2167" s="10">
        <v>2014</v>
      </c>
      <c r="J2167" s="10">
        <v>743619334</v>
      </c>
      <c r="K2167" s="10">
        <f>_xlfn.DAYS(clean_data[[#This Row],[Ship Date]],clean_data[[#This Row],[Order Date]])</f>
        <v>43</v>
      </c>
      <c r="L2167" s="11">
        <v>41829</v>
      </c>
      <c r="M2167" s="14">
        <v>2341</v>
      </c>
      <c r="N2167" s="15">
        <v>437.2</v>
      </c>
      <c r="O2167" s="15">
        <v>263.33</v>
      </c>
      <c r="P2167" s="15">
        <v>1023485.2</v>
      </c>
      <c r="Q2167" s="15">
        <v>616455.53</v>
      </c>
      <c r="R2167" s="15">
        <v>407029.67</v>
      </c>
      <c r="S2167" s="54"/>
      <c r="T2167" s="54"/>
      <c r="Z2167" s="1"/>
      <c r="AA2167" s="1"/>
      <c r="XFB2167"/>
      <c r="XFC2167"/>
    </row>
    <row r="2168" spans="2:27 16382:16383" ht="21" customHeight="1">
      <c r="B2168" s="1" t="s">
        <v>23</v>
      </c>
      <c r="C2168" s="1" t="s">
        <v>208</v>
      </c>
      <c r="D2168" s="1" t="s">
        <v>43</v>
      </c>
      <c r="E2168" s="1" t="s">
        <v>21</v>
      </c>
      <c r="F2168" s="1" t="s">
        <v>235</v>
      </c>
      <c r="G2168" s="9">
        <v>42719</v>
      </c>
      <c r="H2168" s="2" t="s">
        <v>228</v>
      </c>
      <c r="I2168" s="1">
        <v>2016</v>
      </c>
      <c r="J2168" s="1">
        <v>263977277</v>
      </c>
      <c r="K2168" s="1">
        <f>_xlfn.DAYS(clean_data[[#This Row],[Ship Date]],clean_data[[#This Row],[Order Date]])</f>
        <v>26</v>
      </c>
      <c r="L2168" s="9">
        <v>42745</v>
      </c>
      <c r="M2168" s="4">
        <v>5597</v>
      </c>
      <c r="N2168" s="13">
        <v>651.21</v>
      </c>
      <c r="O2168" s="13">
        <v>524.96</v>
      </c>
      <c r="P2168" s="13">
        <v>3644822.37</v>
      </c>
      <c r="Q2168" s="13">
        <v>2938201.12</v>
      </c>
      <c r="R2168" s="13">
        <v>706621.25</v>
      </c>
      <c r="S2168" s="54"/>
      <c r="T2168" s="54"/>
      <c r="Z2168" s="1"/>
      <c r="AA2168" s="1"/>
      <c r="XFB2168"/>
      <c r="XFC2168"/>
    </row>
    <row r="2169" spans="2:27 16382:16383" ht="21" customHeight="1">
      <c r="B2169" s="10" t="s">
        <v>34</v>
      </c>
      <c r="C2169" s="10" t="s">
        <v>199</v>
      </c>
      <c r="D2169" s="10" t="s">
        <v>71</v>
      </c>
      <c r="E2169" s="10" t="s">
        <v>21</v>
      </c>
      <c r="F2169" s="10" t="s">
        <v>235</v>
      </c>
      <c r="G2169" s="11">
        <v>41224</v>
      </c>
      <c r="H2169" s="12" t="s">
        <v>234</v>
      </c>
      <c r="I2169" s="10">
        <v>2012</v>
      </c>
      <c r="J2169" s="10">
        <v>593766677</v>
      </c>
      <c r="K2169" s="10">
        <f>_xlfn.DAYS(clean_data[[#This Row],[Ship Date]],clean_data[[#This Row],[Order Date]])</f>
        <v>35</v>
      </c>
      <c r="L2169" s="11">
        <v>41259</v>
      </c>
      <c r="M2169" s="14">
        <v>7609</v>
      </c>
      <c r="N2169" s="15">
        <v>154.06</v>
      </c>
      <c r="O2169" s="15">
        <v>90.93</v>
      </c>
      <c r="P2169" s="15">
        <v>1172242.54</v>
      </c>
      <c r="Q2169" s="15">
        <v>691886.37</v>
      </c>
      <c r="R2169" s="15">
        <v>480356.17</v>
      </c>
      <c r="S2169" s="54"/>
      <c r="T2169" s="54"/>
      <c r="Z2169" s="1"/>
      <c r="AA2169" s="1"/>
      <c r="XFB2169"/>
      <c r="XFC2169"/>
    </row>
    <row r="2170" spans="2:27 16382:16383" ht="21" customHeight="1">
      <c r="B2170" s="1" t="s">
        <v>40</v>
      </c>
      <c r="C2170" s="1" t="s">
        <v>131</v>
      </c>
      <c r="D2170" s="1" t="s">
        <v>43</v>
      </c>
      <c r="E2170" s="1" t="s">
        <v>21</v>
      </c>
      <c r="F2170" s="1" t="s">
        <v>229</v>
      </c>
      <c r="G2170" s="9">
        <v>41467</v>
      </c>
      <c r="H2170" s="2" t="s">
        <v>230</v>
      </c>
      <c r="I2170" s="1">
        <v>2013</v>
      </c>
      <c r="J2170" s="1">
        <v>815848863</v>
      </c>
      <c r="K2170" s="1">
        <f>_xlfn.DAYS(clean_data[[#This Row],[Ship Date]],clean_data[[#This Row],[Order Date]])</f>
        <v>46</v>
      </c>
      <c r="L2170" s="9">
        <v>41513</v>
      </c>
      <c r="M2170" s="4">
        <v>6663</v>
      </c>
      <c r="N2170" s="13">
        <v>651.21</v>
      </c>
      <c r="O2170" s="13">
        <v>524.96</v>
      </c>
      <c r="P2170" s="13">
        <v>4339012.2300000004</v>
      </c>
      <c r="Q2170" s="13">
        <v>3497808.48</v>
      </c>
      <c r="R2170" s="13">
        <v>841203.75</v>
      </c>
      <c r="S2170" s="54"/>
      <c r="T2170" s="54"/>
      <c r="Z2170" s="1"/>
      <c r="AA2170" s="1"/>
      <c r="XFB2170"/>
      <c r="XFC2170"/>
    </row>
    <row r="2171" spans="2:27 16382:16383" ht="21" customHeight="1">
      <c r="B2171" s="10" t="s">
        <v>40</v>
      </c>
      <c r="C2171" s="10" t="s">
        <v>65</v>
      </c>
      <c r="D2171" s="10" t="s">
        <v>28</v>
      </c>
      <c r="E2171" s="10" t="s">
        <v>17</v>
      </c>
      <c r="F2171" s="10" t="s">
        <v>235</v>
      </c>
      <c r="G2171" s="11">
        <v>41089</v>
      </c>
      <c r="H2171" s="12" t="s">
        <v>241</v>
      </c>
      <c r="I2171" s="10">
        <v>2012</v>
      </c>
      <c r="J2171" s="10">
        <v>983397662</v>
      </c>
      <c r="K2171" s="10">
        <f>_xlfn.DAYS(clean_data[[#This Row],[Ship Date]],clean_data[[#This Row],[Order Date]])</f>
        <v>26</v>
      </c>
      <c r="L2171" s="11">
        <v>41115</v>
      </c>
      <c r="M2171" s="14">
        <v>8076</v>
      </c>
      <c r="N2171" s="15">
        <v>205.7</v>
      </c>
      <c r="O2171" s="15">
        <v>117.11</v>
      </c>
      <c r="P2171" s="15">
        <v>1661233.2</v>
      </c>
      <c r="Q2171" s="15">
        <v>945780.36</v>
      </c>
      <c r="R2171" s="15">
        <v>715452.84</v>
      </c>
      <c r="S2171" s="54"/>
      <c r="T2171" s="54"/>
      <c r="Z2171" s="1"/>
      <c r="AA2171" s="1"/>
      <c r="XFB2171"/>
      <c r="XFC2171"/>
    </row>
    <row r="2172" spans="2:27 16382:16383" ht="21" customHeight="1">
      <c r="B2172" s="1" t="s">
        <v>40</v>
      </c>
      <c r="C2172" s="1" t="s">
        <v>136</v>
      </c>
      <c r="D2172" s="1" t="s">
        <v>79</v>
      </c>
      <c r="E2172" s="1" t="s">
        <v>21</v>
      </c>
      <c r="F2172" s="1" t="s">
        <v>235</v>
      </c>
      <c r="G2172" s="9">
        <v>40885</v>
      </c>
      <c r="H2172" s="2" t="s">
        <v>228</v>
      </c>
      <c r="I2172" s="1">
        <v>2011</v>
      </c>
      <c r="J2172" s="1">
        <v>769899404</v>
      </c>
      <c r="K2172" s="1">
        <f>_xlfn.DAYS(clean_data[[#This Row],[Ship Date]],clean_data[[#This Row],[Order Date]])</f>
        <v>5</v>
      </c>
      <c r="L2172" s="9">
        <v>40890</v>
      </c>
      <c r="M2172" s="4">
        <v>9197</v>
      </c>
      <c r="N2172" s="13">
        <v>668.27</v>
      </c>
      <c r="O2172" s="13">
        <v>502.54</v>
      </c>
      <c r="P2172" s="13">
        <v>6146079.1900000004</v>
      </c>
      <c r="Q2172" s="13">
        <v>4621860.38</v>
      </c>
      <c r="R2172" s="13">
        <v>1524218.81</v>
      </c>
      <c r="S2172" s="54"/>
      <c r="T2172" s="54"/>
      <c r="Z2172" s="1"/>
      <c r="AA2172" s="1"/>
      <c r="XFB2172"/>
      <c r="XFC2172"/>
    </row>
    <row r="2173" spans="2:27 16382:16383" ht="21" customHeight="1">
      <c r="B2173" s="10" t="s">
        <v>23</v>
      </c>
      <c r="C2173" s="10" t="s">
        <v>63</v>
      </c>
      <c r="D2173" s="10" t="s">
        <v>43</v>
      </c>
      <c r="E2173" s="10" t="s">
        <v>21</v>
      </c>
      <c r="F2173" s="10" t="s">
        <v>235</v>
      </c>
      <c r="G2173" s="11">
        <v>40656</v>
      </c>
      <c r="H2173" s="12" t="s">
        <v>239</v>
      </c>
      <c r="I2173" s="10">
        <v>2011</v>
      </c>
      <c r="J2173" s="10">
        <v>819152915</v>
      </c>
      <c r="K2173" s="10">
        <f>_xlfn.DAYS(clean_data[[#This Row],[Ship Date]],clean_data[[#This Row],[Order Date]])</f>
        <v>1</v>
      </c>
      <c r="L2173" s="11">
        <v>40657</v>
      </c>
      <c r="M2173" s="14">
        <v>4406</v>
      </c>
      <c r="N2173" s="15">
        <v>651.21</v>
      </c>
      <c r="O2173" s="15">
        <v>524.96</v>
      </c>
      <c r="P2173" s="15">
        <v>2869231.26</v>
      </c>
      <c r="Q2173" s="15">
        <v>2312973.7599999998</v>
      </c>
      <c r="R2173" s="15">
        <v>556257.5</v>
      </c>
      <c r="S2173" s="54"/>
      <c r="T2173" s="54"/>
      <c r="Z2173" s="1"/>
      <c r="AA2173" s="1"/>
      <c r="XFB2173"/>
      <c r="XFC2173"/>
    </row>
    <row r="2174" spans="2:27 16382:16383" ht="21" customHeight="1">
      <c r="B2174" s="1" t="s">
        <v>14</v>
      </c>
      <c r="C2174" s="1" t="s">
        <v>62</v>
      </c>
      <c r="D2174" s="1" t="s">
        <v>50</v>
      </c>
      <c r="E2174" s="1" t="s">
        <v>21</v>
      </c>
      <c r="F2174" s="1" t="s">
        <v>229</v>
      </c>
      <c r="G2174" s="9">
        <v>40594</v>
      </c>
      <c r="H2174" s="2" t="s">
        <v>242</v>
      </c>
      <c r="I2174" s="1">
        <v>2011</v>
      </c>
      <c r="J2174" s="1">
        <v>495269525</v>
      </c>
      <c r="K2174" s="1">
        <f>_xlfn.DAYS(clean_data[[#This Row],[Ship Date]],clean_data[[#This Row],[Order Date]])</f>
        <v>45</v>
      </c>
      <c r="L2174" s="9">
        <v>40639</v>
      </c>
      <c r="M2174" s="4">
        <v>113</v>
      </c>
      <c r="N2174" s="13">
        <v>421.89</v>
      </c>
      <c r="O2174" s="13">
        <v>364.69</v>
      </c>
      <c r="P2174" s="13">
        <v>47673.57</v>
      </c>
      <c r="Q2174" s="13">
        <v>41209.97</v>
      </c>
      <c r="R2174" s="13">
        <v>6463.6</v>
      </c>
      <c r="S2174" s="54"/>
      <c r="T2174" s="54"/>
      <c r="Z2174" s="1"/>
      <c r="AA2174" s="1"/>
      <c r="XFB2174"/>
      <c r="XFC2174"/>
    </row>
    <row r="2175" spans="2:27 16382:16383" ht="21" customHeight="1">
      <c r="B2175" s="10" t="s">
        <v>40</v>
      </c>
      <c r="C2175" s="10" t="s">
        <v>130</v>
      </c>
      <c r="D2175" s="10" t="s">
        <v>28</v>
      </c>
      <c r="E2175" s="10" t="s">
        <v>21</v>
      </c>
      <c r="F2175" s="10" t="s">
        <v>227</v>
      </c>
      <c r="G2175" s="11">
        <v>42661</v>
      </c>
      <c r="H2175" s="12" t="s">
        <v>237</v>
      </c>
      <c r="I2175" s="10">
        <v>2016</v>
      </c>
      <c r="J2175" s="10">
        <v>132673060</v>
      </c>
      <c r="K2175" s="10">
        <f>_xlfn.DAYS(clean_data[[#This Row],[Ship Date]],clean_data[[#This Row],[Order Date]])</f>
        <v>4</v>
      </c>
      <c r="L2175" s="11">
        <v>42665</v>
      </c>
      <c r="M2175" s="14">
        <v>9762</v>
      </c>
      <c r="N2175" s="15">
        <v>205.7</v>
      </c>
      <c r="O2175" s="15">
        <v>117.11</v>
      </c>
      <c r="P2175" s="15">
        <v>2008043.4</v>
      </c>
      <c r="Q2175" s="15">
        <v>1143227.82</v>
      </c>
      <c r="R2175" s="15">
        <v>864815.58</v>
      </c>
      <c r="S2175" s="54"/>
      <c r="T2175" s="54"/>
      <c r="Z2175" s="1"/>
      <c r="AA2175" s="1"/>
      <c r="XFB2175"/>
      <c r="XFC2175"/>
    </row>
    <row r="2176" spans="2:27 16382:16383" ht="21" customHeight="1">
      <c r="B2176" s="1" t="s">
        <v>40</v>
      </c>
      <c r="C2176" s="1" t="s">
        <v>144</v>
      </c>
      <c r="D2176" s="1" t="s">
        <v>28</v>
      </c>
      <c r="E2176" s="1" t="s">
        <v>17</v>
      </c>
      <c r="F2176" s="1" t="s">
        <v>235</v>
      </c>
      <c r="G2176" s="9">
        <v>40909</v>
      </c>
      <c r="H2176" s="2" t="s">
        <v>240</v>
      </c>
      <c r="I2176" s="1">
        <v>2012</v>
      </c>
      <c r="J2176" s="1">
        <v>586099851</v>
      </c>
      <c r="K2176" s="1">
        <f>_xlfn.DAYS(clean_data[[#This Row],[Ship Date]],clean_data[[#This Row],[Order Date]])</f>
        <v>13</v>
      </c>
      <c r="L2176" s="9">
        <v>40922</v>
      </c>
      <c r="M2176" s="4">
        <v>8825</v>
      </c>
      <c r="N2176" s="13">
        <v>205.7</v>
      </c>
      <c r="O2176" s="13">
        <v>117.11</v>
      </c>
      <c r="P2176" s="13">
        <v>1815302.5</v>
      </c>
      <c r="Q2176" s="13">
        <v>1033495.75</v>
      </c>
      <c r="R2176" s="13">
        <v>781806.75</v>
      </c>
      <c r="S2176" s="54"/>
      <c r="T2176" s="54"/>
      <c r="Z2176" s="1"/>
      <c r="AA2176" s="1"/>
      <c r="XFB2176"/>
      <c r="XFC2176"/>
    </row>
    <row r="2177" spans="2:27 16382:16383" ht="21" customHeight="1">
      <c r="B2177" s="10" t="s">
        <v>23</v>
      </c>
      <c r="C2177" s="10" t="s">
        <v>168</v>
      </c>
      <c r="D2177" s="10" t="s">
        <v>33</v>
      </c>
      <c r="E2177" s="10" t="s">
        <v>21</v>
      </c>
      <c r="F2177" s="10" t="s">
        <v>229</v>
      </c>
      <c r="G2177" s="11">
        <v>42229</v>
      </c>
      <c r="H2177" s="12" t="s">
        <v>238</v>
      </c>
      <c r="I2177" s="10">
        <v>2015</v>
      </c>
      <c r="J2177" s="10">
        <v>980598723</v>
      </c>
      <c r="K2177" s="10">
        <f>_xlfn.DAYS(clean_data[[#This Row],[Ship Date]],clean_data[[#This Row],[Order Date]])</f>
        <v>42</v>
      </c>
      <c r="L2177" s="11">
        <v>42271</v>
      </c>
      <c r="M2177" s="14">
        <v>9808</v>
      </c>
      <c r="N2177" s="15">
        <v>81.73</v>
      </c>
      <c r="O2177" s="15">
        <v>56.67</v>
      </c>
      <c r="P2177" s="15">
        <v>801607.84</v>
      </c>
      <c r="Q2177" s="15">
        <v>555819.36</v>
      </c>
      <c r="R2177" s="15">
        <v>245788.48</v>
      </c>
      <c r="S2177" s="54"/>
      <c r="T2177" s="54"/>
      <c r="Z2177" s="1"/>
      <c r="AA2177" s="1"/>
      <c r="XFB2177"/>
      <c r="XFC2177"/>
    </row>
    <row r="2178" spans="2:27 16382:16383" ht="21" customHeight="1">
      <c r="B2178" s="1" t="s">
        <v>26</v>
      </c>
      <c r="C2178" s="1" t="s">
        <v>46</v>
      </c>
      <c r="D2178" s="1" t="s">
        <v>59</v>
      </c>
      <c r="E2178" s="1" t="s">
        <v>21</v>
      </c>
      <c r="F2178" s="1" t="s">
        <v>232</v>
      </c>
      <c r="G2178" s="9">
        <v>42834</v>
      </c>
      <c r="H2178" s="2" t="s">
        <v>239</v>
      </c>
      <c r="I2178" s="1">
        <v>2017</v>
      </c>
      <c r="J2178" s="1">
        <v>961531007</v>
      </c>
      <c r="K2178" s="1">
        <f>_xlfn.DAYS(clean_data[[#This Row],[Ship Date]],clean_data[[#This Row],[Order Date]])</f>
        <v>25</v>
      </c>
      <c r="L2178" s="9">
        <v>42859</v>
      </c>
      <c r="M2178" s="4">
        <v>7247</v>
      </c>
      <c r="N2178" s="13">
        <v>9.33</v>
      </c>
      <c r="O2178" s="13">
        <v>6.92</v>
      </c>
      <c r="P2178" s="13">
        <v>67614.509999999995</v>
      </c>
      <c r="Q2178" s="13">
        <v>50149.24</v>
      </c>
      <c r="R2178" s="13">
        <v>17465.27</v>
      </c>
      <c r="S2178" s="54"/>
      <c r="T2178" s="54"/>
      <c r="Z2178" s="1"/>
      <c r="AA2178" s="1"/>
      <c r="XFB2178"/>
      <c r="XFC2178"/>
    </row>
    <row r="2179" spans="2:27 16382:16383" ht="21" customHeight="1">
      <c r="B2179" s="10" t="s">
        <v>31</v>
      </c>
      <c r="C2179" s="10" t="s">
        <v>133</v>
      </c>
      <c r="D2179" s="10" t="s">
        <v>45</v>
      </c>
      <c r="E2179" s="10" t="s">
        <v>21</v>
      </c>
      <c r="F2179" s="10" t="s">
        <v>227</v>
      </c>
      <c r="G2179" s="11">
        <v>40711</v>
      </c>
      <c r="H2179" s="12" t="s">
        <v>241</v>
      </c>
      <c r="I2179" s="10">
        <v>2011</v>
      </c>
      <c r="J2179" s="10">
        <v>244570529</v>
      </c>
      <c r="K2179" s="10">
        <f>_xlfn.DAYS(clean_data[[#This Row],[Ship Date]],clean_data[[#This Row],[Order Date]])</f>
        <v>34</v>
      </c>
      <c r="L2179" s="11">
        <v>40745</v>
      </c>
      <c r="M2179" s="14">
        <v>2709</v>
      </c>
      <c r="N2179" s="15">
        <v>437.2</v>
      </c>
      <c r="O2179" s="15">
        <v>263.33</v>
      </c>
      <c r="P2179" s="15">
        <v>1184374.8</v>
      </c>
      <c r="Q2179" s="15">
        <v>713360.97</v>
      </c>
      <c r="R2179" s="15">
        <v>471013.83</v>
      </c>
      <c r="S2179" s="54"/>
      <c r="T2179" s="54"/>
      <c r="Z2179" s="1"/>
      <c r="AA2179" s="1"/>
      <c r="XFB2179"/>
      <c r="XFC2179"/>
    </row>
    <row r="2180" spans="2:27 16382:16383" ht="21" customHeight="1">
      <c r="B2180" s="1" t="s">
        <v>40</v>
      </c>
      <c r="C2180" s="1" t="s">
        <v>170</v>
      </c>
      <c r="D2180" s="1" t="s">
        <v>20</v>
      </c>
      <c r="E2180" s="1" t="s">
        <v>17</v>
      </c>
      <c r="F2180" s="1" t="s">
        <v>227</v>
      </c>
      <c r="G2180" s="9">
        <v>42533</v>
      </c>
      <c r="H2180" s="2" t="s">
        <v>241</v>
      </c>
      <c r="I2180" s="1">
        <v>2016</v>
      </c>
      <c r="J2180" s="1">
        <v>865703618</v>
      </c>
      <c r="K2180" s="1">
        <f>_xlfn.DAYS(clean_data[[#This Row],[Ship Date]],clean_data[[#This Row],[Order Date]])</f>
        <v>5</v>
      </c>
      <c r="L2180" s="9">
        <v>42538</v>
      </c>
      <c r="M2180" s="4">
        <v>9793</v>
      </c>
      <c r="N2180" s="13">
        <v>152.58000000000001</v>
      </c>
      <c r="O2180" s="13">
        <v>97.44</v>
      </c>
      <c r="P2180" s="13">
        <v>1494215.94</v>
      </c>
      <c r="Q2180" s="13">
        <v>954229.92</v>
      </c>
      <c r="R2180" s="13">
        <v>539986.02</v>
      </c>
      <c r="S2180" s="54"/>
      <c r="T2180" s="54"/>
      <c r="Z2180" s="1"/>
      <c r="AA2180" s="1"/>
      <c r="XFB2180"/>
      <c r="XFC2180"/>
    </row>
    <row r="2181" spans="2:27 16382:16383" ht="21" customHeight="1">
      <c r="B2181" s="10" t="s">
        <v>26</v>
      </c>
      <c r="C2181" s="10" t="s">
        <v>122</v>
      </c>
      <c r="D2181" s="10" t="s">
        <v>16</v>
      </c>
      <c r="E2181" s="10" t="s">
        <v>17</v>
      </c>
      <c r="F2181" s="10" t="s">
        <v>227</v>
      </c>
      <c r="G2181" s="11">
        <v>42916</v>
      </c>
      <c r="H2181" s="12" t="s">
        <v>241</v>
      </c>
      <c r="I2181" s="10">
        <v>2017</v>
      </c>
      <c r="J2181" s="10">
        <v>431229102</v>
      </c>
      <c r="K2181" s="10">
        <f>_xlfn.DAYS(clean_data[[#This Row],[Ship Date]],clean_data[[#This Row],[Order Date]])</f>
        <v>13</v>
      </c>
      <c r="L2181" s="11">
        <v>42929</v>
      </c>
      <c r="M2181" s="14">
        <v>9129</v>
      </c>
      <c r="N2181" s="15">
        <v>255.28</v>
      </c>
      <c r="O2181" s="15">
        <v>159.41999999999999</v>
      </c>
      <c r="P2181" s="15">
        <v>2330451.12</v>
      </c>
      <c r="Q2181" s="15">
        <v>1455345.18</v>
      </c>
      <c r="R2181" s="15">
        <v>875105.94</v>
      </c>
      <c r="S2181" s="54"/>
      <c r="T2181" s="54"/>
      <c r="Z2181" s="1"/>
      <c r="AA2181" s="1"/>
      <c r="XFB2181"/>
      <c r="XFC2181"/>
    </row>
    <row r="2182" spans="2:27 16382:16383" ht="21" customHeight="1">
      <c r="B2182" s="1" t="s">
        <v>14</v>
      </c>
      <c r="C2182" s="1" t="s">
        <v>246</v>
      </c>
      <c r="D2182" s="1" t="s">
        <v>28</v>
      </c>
      <c r="E2182" s="1" t="s">
        <v>21</v>
      </c>
      <c r="F2182" s="1" t="s">
        <v>235</v>
      </c>
      <c r="G2182" s="9">
        <v>42395</v>
      </c>
      <c r="H2182" s="2" t="s">
        <v>240</v>
      </c>
      <c r="I2182" s="1">
        <v>2016</v>
      </c>
      <c r="J2182" s="1">
        <v>667758309</v>
      </c>
      <c r="K2182" s="1">
        <f>_xlfn.DAYS(clean_data[[#This Row],[Ship Date]],clean_data[[#This Row],[Order Date]])</f>
        <v>45</v>
      </c>
      <c r="L2182" s="9">
        <v>42440</v>
      </c>
      <c r="M2182" s="4">
        <v>3378</v>
      </c>
      <c r="N2182" s="13">
        <v>205.7</v>
      </c>
      <c r="O2182" s="13">
        <v>117.11</v>
      </c>
      <c r="P2182" s="13">
        <v>694854.6</v>
      </c>
      <c r="Q2182" s="13">
        <v>395597.58</v>
      </c>
      <c r="R2182" s="13">
        <v>299257.02</v>
      </c>
      <c r="S2182" s="54"/>
      <c r="T2182" s="54"/>
      <c r="Z2182" s="1"/>
      <c r="AA2182" s="1"/>
      <c r="XFB2182"/>
      <c r="XFC2182"/>
    </row>
    <row r="2183" spans="2:27 16382:16383" ht="21" customHeight="1">
      <c r="B2183" s="10" t="s">
        <v>26</v>
      </c>
      <c r="C2183" s="10" t="s">
        <v>141</v>
      </c>
      <c r="D2183" s="10" t="s">
        <v>79</v>
      </c>
      <c r="E2183" s="10" t="s">
        <v>17</v>
      </c>
      <c r="F2183" s="10" t="s">
        <v>235</v>
      </c>
      <c r="G2183" s="11">
        <v>40512</v>
      </c>
      <c r="H2183" s="12" t="s">
        <v>234</v>
      </c>
      <c r="I2183" s="10">
        <v>2010</v>
      </c>
      <c r="J2183" s="10">
        <v>672215068</v>
      </c>
      <c r="K2183" s="10">
        <f>_xlfn.DAYS(clean_data[[#This Row],[Ship Date]],clean_data[[#This Row],[Order Date]])</f>
        <v>24</v>
      </c>
      <c r="L2183" s="11">
        <v>40536</v>
      </c>
      <c r="M2183" s="14">
        <v>2232</v>
      </c>
      <c r="N2183" s="15">
        <v>668.27</v>
      </c>
      <c r="O2183" s="15">
        <v>502.54</v>
      </c>
      <c r="P2183" s="15">
        <v>1491578.64</v>
      </c>
      <c r="Q2183" s="15">
        <v>1121669.28</v>
      </c>
      <c r="R2183" s="15">
        <v>369909.36</v>
      </c>
      <c r="S2183" s="54"/>
      <c r="T2183" s="54"/>
      <c r="Z2183" s="1"/>
      <c r="AA2183" s="1"/>
      <c r="XFB2183"/>
      <c r="XFC2183"/>
    </row>
    <row r="2184" spans="2:27 16382:16383" ht="21" customHeight="1">
      <c r="B2184" s="1" t="s">
        <v>40</v>
      </c>
      <c r="C2184" s="1" t="s">
        <v>113</v>
      </c>
      <c r="D2184" s="1" t="s">
        <v>45</v>
      </c>
      <c r="E2184" s="1" t="s">
        <v>17</v>
      </c>
      <c r="F2184" s="1" t="s">
        <v>235</v>
      </c>
      <c r="G2184" s="9">
        <v>42732</v>
      </c>
      <c r="H2184" s="2" t="s">
        <v>228</v>
      </c>
      <c r="I2184" s="1">
        <v>2016</v>
      </c>
      <c r="J2184" s="1">
        <v>961835706</v>
      </c>
      <c r="K2184" s="1">
        <f>_xlfn.DAYS(clean_data[[#This Row],[Ship Date]],clean_data[[#This Row],[Order Date]])</f>
        <v>42</v>
      </c>
      <c r="L2184" s="9">
        <v>42774</v>
      </c>
      <c r="M2184" s="4">
        <v>7414</v>
      </c>
      <c r="N2184" s="13">
        <v>437.2</v>
      </c>
      <c r="O2184" s="13">
        <v>263.33</v>
      </c>
      <c r="P2184" s="13">
        <v>3241400.8</v>
      </c>
      <c r="Q2184" s="13">
        <v>1952328.62</v>
      </c>
      <c r="R2184" s="13">
        <v>1289072.18</v>
      </c>
      <c r="S2184" s="54"/>
      <c r="T2184" s="54"/>
      <c r="Z2184" s="1"/>
      <c r="AA2184" s="1"/>
      <c r="XFB2184"/>
      <c r="XFC2184"/>
    </row>
    <row r="2185" spans="2:27 16382:16383" ht="21" customHeight="1">
      <c r="B2185" s="10" t="s">
        <v>26</v>
      </c>
      <c r="C2185" s="10" t="s">
        <v>183</v>
      </c>
      <c r="D2185" s="10" t="s">
        <v>25</v>
      </c>
      <c r="E2185" s="10" t="s">
        <v>21</v>
      </c>
      <c r="F2185" s="10" t="s">
        <v>229</v>
      </c>
      <c r="G2185" s="11">
        <v>42458</v>
      </c>
      <c r="H2185" s="12" t="s">
        <v>236</v>
      </c>
      <c r="I2185" s="10">
        <v>2016</v>
      </c>
      <c r="J2185" s="10">
        <v>324169051</v>
      </c>
      <c r="K2185" s="10">
        <f>_xlfn.DAYS(clean_data[[#This Row],[Ship Date]],clean_data[[#This Row],[Order Date]])</f>
        <v>23</v>
      </c>
      <c r="L2185" s="11">
        <v>42481</v>
      </c>
      <c r="M2185" s="14">
        <v>7681</v>
      </c>
      <c r="N2185" s="15">
        <v>47.45</v>
      </c>
      <c r="O2185" s="15">
        <v>31.79</v>
      </c>
      <c r="P2185" s="15">
        <v>364463.45</v>
      </c>
      <c r="Q2185" s="15">
        <v>244178.99</v>
      </c>
      <c r="R2185" s="15">
        <v>120284.46</v>
      </c>
      <c r="S2185" s="54"/>
      <c r="T2185" s="54"/>
      <c r="Z2185" s="1"/>
      <c r="AA2185" s="1"/>
      <c r="XFB2185"/>
      <c r="XFC2185"/>
    </row>
    <row r="2186" spans="2:27 16382:16383" ht="21" customHeight="1">
      <c r="B2186" s="1" t="s">
        <v>40</v>
      </c>
      <c r="C2186" s="1" t="s">
        <v>114</v>
      </c>
      <c r="D2186" s="1" t="s">
        <v>16</v>
      </c>
      <c r="E2186" s="1" t="s">
        <v>21</v>
      </c>
      <c r="F2186" s="1" t="s">
        <v>227</v>
      </c>
      <c r="G2186" s="9">
        <v>41783</v>
      </c>
      <c r="H2186" s="2" t="s">
        <v>233</v>
      </c>
      <c r="I2186" s="1">
        <v>2014</v>
      </c>
      <c r="J2186" s="1">
        <v>767076432</v>
      </c>
      <c r="K2186" s="1">
        <f>_xlfn.DAYS(clean_data[[#This Row],[Ship Date]],clean_data[[#This Row],[Order Date]])</f>
        <v>10</v>
      </c>
      <c r="L2186" s="9">
        <v>41793</v>
      </c>
      <c r="M2186" s="4">
        <v>3817</v>
      </c>
      <c r="N2186" s="13">
        <v>255.28</v>
      </c>
      <c r="O2186" s="13">
        <v>159.41999999999999</v>
      </c>
      <c r="P2186" s="13">
        <v>974403.76</v>
      </c>
      <c r="Q2186" s="13">
        <v>608506.14</v>
      </c>
      <c r="R2186" s="13">
        <v>365897.62</v>
      </c>
      <c r="S2186" s="54"/>
      <c r="T2186" s="54"/>
      <c r="Z2186" s="1"/>
      <c r="AA2186" s="1"/>
      <c r="XFB2186"/>
      <c r="XFC2186"/>
    </row>
    <row r="2187" spans="2:27 16382:16383" ht="21" customHeight="1">
      <c r="B2187" s="10" t="s">
        <v>40</v>
      </c>
      <c r="C2187" s="10" t="s">
        <v>244</v>
      </c>
      <c r="D2187" s="10" t="s">
        <v>20</v>
      </c>
      <c r="E2187" s="10" t="s">
        <v>17</v>
      </c>
      <c r="F2187" s="10" t="s">
        <v>229</v>
      </c>
      <c r="G2187" s="11">
        <v>41806</v>
      </c>
      <c r="H2187" s="12" t="s">
        <v>241</v>
      </c>
      <c r="I2187" s="10">
        <v>2014</v>
      </c>
      <c r="J2187" s="10">
        <v>768731677</v>
      </c>
      <c r="K2187" s="10">
        <f>_xlfn.DAYS(clean_data[[#This Row],[Ship Date]],clean_data[[#This Row],[Order Date]])</f>
        <v>32</v>
      </c>
      <c r="L2187" s="11">
        <v>41838</v>
      </c>
      <c r="M2187" s="14">
        <v>3641</v>
      </c>
      <c r="N2187" s="15">
        <v>152.58000000000001</v>
      </c>
      <c r="O2187" s="15">
        <v>97.44</v>
      </c>
      <c r="P2187" s="15">
        <v>555543.78</v>
      </c>
      <c r="Q2187" s="15">
        <v>354779.04</v>
      </c>
      <c r="R2187" s="15">
        <v>200764.74</v>
      </c>
      <c r="S2187" s="54"/>
      <c r="T2187" s="54"/>
      <c r="Z2187" s="1"/>
      <c r="AA2187" s="1"/>
      <c r="XFB2187"/>
      <c r="XFC2187"/>
    </row>
    <row r="2188" spans="2:27 16382:16383" ht="21" customHeight="1">
      <c r="B2188" s="1" t="s">
        <v>40</v>
      </c>
      <c r="C2188" s="1" t="s">
        <v>184</v>
      </c>
      <c r="D2188" s="1" t="s">
        <v>71</v>
      </c>
      <c r="E2188" s="1" t="s">
        <v>21</v>
      </c>
      <c r="F2188" s="1" t="s">
        <v>229</v>
      </c>
      <c r="G2188" s="9">
        <v>41246</v>
      </c>
      <c r="H2188" s="2" t="s">
        <v>228</v>
      </c>
      <c r="I2188" s="1">
        <v>2012</v>
      </c>
      <c r="J2188" s="1">
        <v>227621114</v>
      </c>
      <c r="K2188" s="1">
        <f>_xlfn.DAYS(clean_data[[#This Row],[Ship Date]],clean_data[[#This Row],[Order Date]])</f>
        <v>28</v>
      </c>
      <c r="L2188" s="9">
        <v>41274</v>
      </c>
      <c r="M2188" s="4">
        <v>7001</v>
      </c>
      <c r="N2188" s="13">
        <v>154.06</v>
      </c>
      <c r="O2188" s="13">
        <v>90.93</v>
      </c>
      <c r="P2188" s="13">
        <v>1078574.06</v>
      </c>
      <c r="Q2188" s="13">
        <v>636600.93000000005</v>
      </c>
      <c r="R2188" s="13">
        <v>441973.13</v>
      </c>
      <c r="S2188" s="54"/>
      <c r="T2188" s="54"/>
      <c r="Z2188" s="1"/>
      <c r="AA2188" s="1"/>
      <c r="XFB2188"/>
      <c r="XFC2188"/>
    </row>
    <row r="2189" spans="2:27 16382:16383" ht="21" customHeight="1">
      <c r="B2189" s="10" t="s">
        <v>40</v>
      </c>
      <c r="C2189" s="10" t="s">
        <v>156</v>
      </c>
      <c r="D2189" s="10" t="s">
        <v>33</v>
      </c>
      <c r="E2189" s="10" t="s">
        <v>21</v>
      </c>
      <c r="F2189" s="10" t="s">
        <v>235</v>
      </c>
      <c r="G2189" s="11">
        <v>40597</v>
      </c>
      <c r="H2189" s="12" t="s">
        <v>242</v>
      </c>
      <c r="I2189" s="10">
        <v>2011</v>
      </c>
      <c r="J2189" s="10">
        <v>912543570</v>
      </c>
      <c r="K2189" s="10">
        <f>_xlfn.DAYS(clean_data[[#This Row],[Ship Date]],clean_data[[#This Row],[Order Date]])</f>
        <v>30</v>
      </c>
      <c r="L2189" s="11">
        <v>40627</v>
      </c>
      <c r="M2189" s="14">
        <v>776</v>
      </c>
      <c r="N2189" s="15">
        <v>81.73</v>
      </c>
      <c r="O2189" s="15">
        <v>56.67</v>
      </c>
      <c r="P2189" s="15">
        <v>63422.48</v>
      </c>
      <c r="Q2189" s="15">
        <v>43975.92</v>
      </c>
      <c r="R2189" s="15">
        <v>19446.560000000001</v>
      </c>
      <c r="S2189" s="54"/>
      <c r="T2189" s="54"/>
      <c r="Z2189" s="1"/>
      <c r="AA2189" s="1"/>
      <c r="XFB2189"/>
      <c r="XFC2189"/>
    </row>
    <row r="2190" spans="2:27 16382:16383" ht="21" customHeight="1">
      <c r="B2190" s="1" t="s">
        <v>14</v>
      </c>
      <c r="C2190" s="1" t="s">
        <v>174</v>
      </c>
      <c r="D2190" s="1" t="s">
        <v>43</v>
      </c>
      <c r="E2190" s="1" t="s">
        <v>21</v>
      </c>
      <c r="F2190" s="1" t="s">
        <v>227</v>
      </c>
      <c r="G2190" s="9">
        <v>40741</v>
      </c>
      <c r="H2190" s="2" t="s">
        <v>230</v>
      </c>
      <c r="I2190" s="1">
        <v>2011</v>
      </c>
      <c r="J2190" s="1">
        <v>612610375</v>
      </c>
      <c r="K2190" s="1">
        <f>_xlfn.DAYS(clean_data[[#This Row],[Ship Date]],clean_data[[#This Row],[Order Date]])</f>
        <v>32</v>
      </c>
      <c r="L2190" s="9">
        <v>40773</v>
      </c>
      <c r="M2190" s="4">
        <v>3878</v>
      </c>
      <c r="N2190" s="13">
        <v>651.21</v>
      </c>
      <c r="O2190" s="13">
        <v>524.96</v>
      </c>
      <c r="P2190" s="13">
        <v>2525392.38</v>
      </c>
      <c r="Q2190" s="13">
        <v>2035794.88</v>
      </c>
      <c r="R2190" s="13">
        <v>489597.5</v>
      </c>
      <c r="S2190" s="54"/>
      <c r="T2190" s="54"/>
      <c r="Z2190" s="1"/>
      <c r="AA2190" s="1"/>
      <c r="XFB2190"/>
      <c r="XFC2190"/>
    </row>
    <row r="2191" spans="2:27 16382:16383" ht="21" customHeight="1">
      <c r="B2191" s="10" t="s">
        <v>34</v>
      </c>
      <c r="C2191" s="10" t="s">
        <v>199</v>
      </c>
      <c r="D2191" s="10" t="s">
        <v>20</v>
      </c>
      <c r="E2191" s="10" t="s">
        <v>21</v>
      </c>
      <c r="F2191" s="10" t="s">
        <v>232</v>
      </c>
      <c r="G2191" s="11">
        <v>41565</v>
      </c>
      <c r="H2191" s="12" t="s">
        <v>237</v>
      </c>
      <c r="I2191" s="10">
        <v>2013</v>
      </c>
      <c r="J2191" s="10">
        <v>787245357</v>
      </c>
      <c r="K2191" s="10">
        <f>_xlfn.DAYS(clean_data[[#This Row],[Ship Date]],clean_data[[#This Row],[Order Date]])</f>
        <v>14</v>
      </c>
      <c r="L2191" s="11">
        <v>41579</v>
      </c>
      <c r="M2191" s="14">
        <v>2250</v>
      </c>
      <c r="N2191" s="15">
        <v>152.58000000000001</v>
      </c>
      <c r="O2191" s="15">
        <v>97.44</v>
      </c>
      <c r="P2191" s="15">
        <v>343305</v>
      </c>
      <c r="Q2191" s="15">
        <v>219240</v>
      </c>
      <c r="R2191" s="15">
        <v>124065</v>
      </c>
      <c r="S2191" s="54"/>
      <c r="T2191" s="54"/>
      <c r="Z2191" s="1"/>
      <c r="AA2191" s="1"/>
      <c r="XFB2191"/>
      <c r="XFC2191"/>
    </row>
    <row r="2192" spans="2:27 16382:16383" ht="21" customHeight="1">
      <c r="B2192" s="1" t="s">
        <v>14</v>
      </c>
      <c r="C2192" s="1" t="s">
        <v>173</v>
      </c>
      <c r="D2192" s="1" t="s">
        <v>50</v>
      </c>
      <c r="E2192" s="1" t="s">
        <v>21</v>
      </c>
      <c r="F2192" s="1" t="s">
        <v>235</v>
      </c>
      <c r="G2192" s="9">
        <v>40581</v>
      </c>
      <c r="H2192" s="2" t="s">
        <v>242</v>
      </c>
      <c r="I2192" s="1">
        <v>2011</v>
      </c>
      <c r="J2192" s="1">
        <v>716184842</v>
      </c>
      <c r="K2192" s="1">
        <f>_xlfn.DAYS(clean_data[[#This Row],[Ship Date]],clean_data[[#This Row],[Order Date]])</f>
        <v>23</v>
      </c>
      <c r="L2192" s="9">
        <v>40604</v>
      </c>
      <c r="M2192" s="4">
        <v>3865</v>
      </c>
      <c r="N2192" s="13">
        <v>421.89</v>
      </c>
      <c r="O2192" s="13">
        <v>364.69</v>
      </c>
      <c r="P2192" s="13">
        <v>1630604.85</v>
      </c>
      <c r="Q2192" s="13">
        <v>1409526.85</v>
      </c>
      <c r="R2192" s="13">
        <v>221078</v>
      </c>
      <c r="S2192" s="54"/>
      <c r="T2192" s="54"/>
      <c r="Z2192" s="1"/>
      <c r="AA2192" s="1"/>
      <c r="XFB2192"/>
      <c r="XFC2192"/>
    </row>
    <row r="2193" spans="2:27 16382:16383" ht="21" customHeight="1">
      <c r="B2193" s="10" t="s">
        <v>53</v>
      </c>
      <c r="C2193" s="10" t="s">
        <v>219</v>
      </c>
      <c r="D2193" s="10" t="s">
        <v>45</v>
      </c>
      <c r="E2193" s="10" t="s">
        <v>21</v>
      </c>
      <c r="F2193" s="10" t="s">
        <v>232</v>
      </c>
      <c r="G2193" s="11">
        <v>42604</v>
      </c>
      <c r="H2193" s="12" t="s">
        <v>238</v>
      </c>
      <c r="I2193" s="10">
        <v>2016</v>
      </c>
      <c r="J2193" s="10">
        <v>649477660</v>
      </c>
      <c r="K2193" s="10">
        <f>_xlfn.DAYS(clean_data[[#This Row],[Ship Date]],clean_data[[#This Row],[Order Date]])</f>
        <v>42</v>
      </c>
      <c r="L2193" s="11">
        <v>42646</v>
      </c>
      <c r="M2193" s="14">
        <v>3727</v>
      </c>
      <c r="N2193" s="15">
        <v>437.2</v>
      </c>
      <c r="O2193" s="15">
        <v>263.33</v>
      </c>
      <c r="P2193" s="15">
        <v>1629444.4</v>
      </c>
      <c r="Q2193" s="15">
        <v>981430.91</v>
      </c>
      <c r="R2193" s="15">
        <v>648013.49</v>
      </c>
      <c r="S2193" s="54"/>
      <c r="T2193" s="54"/>
      <c r="Z2193" s="1"/>
      <c r="AA2193" s="1"/>
      <c r="XFB2193"/>
      <c r="XFC2193"/>
    </row>
    <row r="2194" spans="2:27 16382:16383" ht="21" customHeight="1">
      <c r="B2194" s="1" t="s">
        <v>40</v>
      </c>
      <c r="C2194" s="1" t="s">
        <v>169</v>
      </c>
      <c r="D2194" s="1" t="s">
        <v>43</v>
      </c>
      <c r="E2194" s="1" t="s">
        <v>21</v>
      </c>
      <c r="F2194" s="1" t="s">
        <v>227</v>
      </c>
      <c r="G2194" s="9">
        <v>41773</v>
      </c>
      <c r="H2194" s="2" t="s">
        <v>233</v>
      </c>
      <c r="I2194" s="1">
        <v>2014</v>
      </c>
      <c r="J2194" s="1">
        <v>457485139</v>
      </c>
      <c r="K2194" s="1">
        <f>_xlfn.DAYS(clean_data[[#This Row],[Ship Date]],clean_data[[#This Row],[Order Date]])</f>
        <v>15</v>
      </c>
      <c r="L2194" s="9">
        <v>41788</v>
      </c>
      <c r="M2194" s="4">
        <v>8874</v>
      </c>
      <c r="N2194" s="13">
        <v>651.21</v>
      </c>
      <c r="O2194" s="13">
        <v>524.96</v>
      </c>
      <c r="P2194" s="13">
        <v>5778837.54</v>
      </c>
      <c r="Q2194" s="13">
        <v>4658495.04</v>
      </c>
      <c r="R2194" s="13">
        <v>1120342.5</v>
      </c>
      <c r="S2194" s="54"/>
      <c r="T2194" s="54"/>
      <c r="Z2194" s="1"/>
      <c r="AA2194" s="1"/>
      <c r="XFB2194"/>
      <c r="XFC2194"/>
    </row>
    <row r="2195" spans="2:27 16382:16383" ht="21" customHeight="1">
      <c r="B2195" s="10" t="s">
        <v>40</v>
      </c>
      <c r="C2195" s="10" t="s">
        <v>188</v>
      </c>
      <c r="D2195" s="10" t="s">
        <v>25</v>
      </c>
      <c r="E2195" s="10" t="s">
        <v>21</v>
      </c>
      <c r="F2195" s="10" t="s">
        <v>227</v>
      </c>
      <c r="G2195" s="11">
        <v>42298</v>
      </c>
      <c r="H2195" s="12" t="s">
        <v>237</v>
      </c>
      <c r="I2195" s="10">
        <v>2015</v>
      </c>
      <c r="J2195" s="10">
        <v>980881106</v>
      </c>
      <c r="K2195" s="10">
        <f>_xlfn.DAYS(clean_data[[#This Row],[Ship Date]],clean_data[[#This Row],[Order Date]])</f>
        <v>31</v>
      </c>
      <c r="L2195" s="11">
        <v>42329</v>
      </c>
      <c r="M2195" s="14">
        <v>3372</v>
      </c>
      <c r="N2195" s="15">
        <v>47.45</v>
      </c>
      <c r="O2195" s="15">
        <v>31.79</v>
      </c>
      <c r="P2195" s="15">
        <v>160001.4</v>
      </c>
      <c r="Q2195" s="15">
        <v>107195.88</v>
      </c>
      <c r="R2195" s="15">
        <v>52805.52</v>
      </c>
      <c r="S2195" s="54"/>
      <c r="T2195" s="54"/>
      <c r="Z2195" s="1"/>
      <c r="AA2195" s="1"/>
      <c r="XFB2195"/>
      <c r="XFC2195"/>
    </row>
    <row r="2196" spans="2:27 16382:16383" ht="21" customHeight="1">
      <c r="B2196" s="1" t="s">
        <v>34</v>
      </c>
      <c r="C2196" s="1" t="s">
        <v>243</v>
      </c>
      <c r="D2196" s="1" t="s">
        <v>25</v>
      </c>
      <c r="E2196" s="1" t="s">
        <v>21</v>
      </c>
      <c r="F2196" s="1" t="s">
        <v>229</v>
      </c>
      <c r="G2196" s="9">
        <v>40479</v>
      </c>
      <c r="H2196" s="2" t="s">
        <v>237</v>
      </c>
      <c r="I2196" s="1">
        <v>2010</v>
      </c>
      <c r="J2196" s="1">
        <v>880651891</v>
      </c>
      <c r="K2196" s="1">
        <f>_xlfn.DAYS(clean_data[[#This Row],[Ship Date]],clean_data[[#This Row],[Order Date]])</f>
        <v>35</v>
      </c>
      <c r="L2196" s="9">
        <v>40514</v>
      </c>
      <c r="M2196" s="4">
        <v>3319</v>
      </c>
      <c r="N2196" s="13">
        <v>47.45</v>
      </c>
      <c r="O2196" s="13">
        <v>31.79</v>
      </c>
      <c r="P2196" s="13">
        <v>157486.54999999999</v>
      </c>
      <c r="Q2196" s="13">
        <v>105511.01</v>
      </c>
      <c r="R2196" s="13">
        <v>51975.54</v>
      </c>
      <c r="S2196" s="54"/>
      <c r="T2196" s="54"/>
      <c r="Z2196" s="1"/>
      <c r="AA2196" s="1"/>
      <c r="XFB2196"/>
      <c r="XFC2196"/>
    </row>
    <row r="2197" spans="2:27 16382:16383" ht="21" customHeight="1">
      <c r="B2197" s="10" t="s">
        <v>40</v>
      </c>
      <c r="C2197" s="10" t="s">
        <v>102</v>
      </c>
      <c r="D2197" s="10" t="s">
        <v>16</v>
      </c>
      <c r="E2197" s="10" t="s">
        <v>21</v>
      </c>
      <c r="F2197" s="10" t="s">
        <v>229</v>
      </c>
      <c r="G2197" s="11">
        <v>42689</v>
      </c>
      <c r="H2197" s="12" t="s">
        <v>234</v>
      </c>
      <c r="I2197" s="10">
        <v>2016</v>
      </c>
      <c r="J2197" s="10">
        <v>688096320</v>
      </c>
      <c r="K2197" s="10">
        <f>_xlfn.DAYS(clean_data[[#This Row],[Ship Date]],clean_data[[#This Row],[Order Date]])</f>
        <v>14</v>
      </c>
      <c r="L2197" s="11">
        <v>42703</v>
      </c>
      <c r="M2197" s="14">
        <v>1847</v>
      </c>
      <c r="N2197" s="15">
        <v>255.28</v>
      </c>
      <c r="O2197" s="15">
        <v>159.41999999999999</v>
      </c>
      <c r="P2197" s="15">
        <v>471502.16</v>
      </c>
      <c r="Q2197" s="15">
        <v>294448.74</v>
      </c>
      <c r="R2197" s="15">
        <v>177053.42</v>
      </c>
      <c r="S2197" s="54"/>
      <c r="T2197" s="54"/>
      <c r="Z2197" s="1"/>
      <c r="AA2197" s="1"/>
      <c r="XFB2197"/>
      <c r="XFC2197"/>
    </row>
    <row r="2198" spans="2:27 16382:16383" ht="21" customHeight="1">
      <c r="B2198" s="1" t="s">
        <v>40</v>
      </c>
      <c r="C2198" s="1" t="s">
        <v>65</v>
      </c>
      <c r="D2198" s="1" t="s">
        <v>71</v>
      </c>
      <c r="E2198" s="1" t="s">
        <v>21</v>
      </c>
      <c r="F2198" s="1" t="s">
        <v>235</v>
      </c>
      <c r="G2198" s="9">
        <v>41855</v>
      </c>
      <c r="H2198" s="2" t="s">
        <v>238</v>
      </c>
      <c r="I2198" s="1">
        <v>2014</v>
      </c>
      <c r="J2198" s="1">
        <v>554825723</v>
      </c>
      <c r="K2198" s="1">
        <f>_xlfn.DAYS(clean_data[[#This Row],[Ship Date]],clean_data[[#This Row],[Order Date]])</f>
        <v>20</v>
      </c>
      <c r="L2198" s="9">
        <v>41875</v>
      </c>
      <c r="M2198" s="4">
        <v>4116</v>
      </c>
      <c r="N2198" s="13">
        <v>154.06</v>
      </c>
      <c r="O2198" s="13">
        <v>90.93</v>
      </c>
      <c r="P2198" s="13">
        <v>634110.96</v>
      </c>
      <c r="Q2198" s="13">
        <v>374267.88</v>
      </c>
      <c r="R2198" s="13">
        <v>259843.08</v>
      </c>
      <c r="S2198" s="54"/>
      <c r="T2198" s="54"/>
      <c r="Z2198" s="1"/>
      <c r="AA2198" s="1"/>
      <c r="XFB2198"/>
      <c r="XFC2198"/>
    </row>
    <row r="2199" spans="2:27 16382:16383" ht="21" customHeight="1">
      <c r="B2199" s="10" t="s">
        <v>34</v>
      </c>
      <c r="C2199" s="10" t="s">
        <v>66</v>
      </c>
      <c r="D2199" s="10" t="s">
        <v>59</v>
      </c>
      <c r="E2199" s="10" t="s">
        <v>21</v>
      </c>
      <c r="F2199" s="10" t="s">
        <v>235</v>
      </c>
      <c r="G2199" s="11">
        <v>40978</v>
      </c>
      <c r="H2199" s="12" t="s">
        <v>236</v>
      </c>
      <c r="I2199" s="10">
        <v>2012</v>
      </c>
      <c r="J2199" s="10">
        <v>702763926</v>
      </c>
      <c r="K2199" s="10">
        <f>_xlfn.DAYS(clean_data[[#This Row],[Ship Date]],clean_data[[#This Row],[Order Date]])</f>
        <v>38</v>
      </c>
      <c r="L2199" s="11">
        <v>41016</v>
      </c>
      <c r="M2199" s="14">
        <v>2318</v>
      </c>
      <c r="N2199" s="15">
        <v>9.33</v>
      </c>
      <c r="O2199" s="15">
        <v>6.92</v>
      </c>
      <c r="P2199" s="15">
        <v>21626.94</v>
      </c>
      <c r="Q2199" s="15">
        <v>16040.56</v>
      </c>
      <c r="R2199" s="15">
        <v>5586.38</v>
      </c>
      <c r="S2199" s="54"/>
      <c r="T2199" s="54"/>
      <c r="Z2199" s="1"/>
      <c r="AA2199" s="1"/>
      <c r="XFB2199"/>
      <c r="XFC2199"/>
    </row>
    <row r="2200" spans="2:27 16382:16383" ht="21" customHeight="1">
      <c r="B2200" s="1" t="s">
        <v>23</v>
      </c>
      <c r="C2200" s="1" t="s">
        <v>191</v>
      </c>
      <c r="D2200" s="1" t="s">
        <v>36</v>
      </c>
      <c r="E2200" s="1" t="s">
        <v>21</v>
      </c>
      <c r="F2200" s="1" t="s">
        <v>232</v>
      </c>
      <c r="G2200" s="9">
        <v>40681</v>
      </c>
      <c r="H2200" s="2" t="s">
        <v>233</v>
      </c>
      <c r="I2200" s="1">
        <v>2011</v>
      </c>
      <c r="J2200" s="1">
        <v>974147260</v>
      </c>
      <c r="K2200" s="1">
        <f>_xlfn.DAYS(clean_data[[#This Row],[Ship Date]],clean_data[[#This Row],[Order Date]])</f>
        <v>21</v>
      </c>
      <c r="L2200" s="9">
        <v>40702</v>
      </c>
      <c r="M2200" s="4">
        <v>677</v>
      </c>
      <c r="N2200" s="13">
        <v>109.28</v>
      </c>
      <c r="O2200" s="13">
        <v>35.840000000000003</v>
      </c>
      <c r="P2200" s="13">
        <v>73982.559999999998</v>
      </c>
      <c r="Q2200" s="13">
        <v>24263.68</v>
      </c>
      <c r="R2200" s="13">
        <v>49718.879999999997</v>
      </c>
      <c r="S2200" s="54"/>
      <c r="T2200" s="54"/>
      <c r="Z2200" s="1"/>
      <c r="AA2200" s="1"/>
      <c r="XFB2200"/>
      <c r="XFC2200"/>
    </row>
    <row r="2201" spans="2:27 16382:16383" ht="21" customHeight="1">
      <c r="B2201" s="10" t="s">
        <v>40</v>
      </c>
      <c r="C2201" s="10" t="s">
        <v>201</v>
      </c>
      <c r="D2201" s="10" t="s">
        <v>45</v>
      </c>
      <c r="E2201" s="10" t="s">
        <v>21</v>
      </c>
      <c r="F2201" s="10" t="s">
        <v>235</v>
      </c>
      <c r="G2201" s="11">
        <v>40591</v>
      </c>
      <c r="H2201" s="12" t="s">
        <v>242</v>
      </c>
      <c r="I2201" s="10">
        <v>2011</v>
      </c>
      <c r="J2201" s="10">
        <v>381524550</v>
      </c>
      <c r="K2201" s="10">
        <f>_xlfn.DAYS(clean_data[[#This Row],[Ship Date]],clean_data[[#This Row],[Order Date]])</f>
        <v>8</v>
      </c>
      <c r="L2201" s="11">
        <v>40599</v>
      </c>
      <c r="M2201" s="14">
        <v>448</v>
      </c>
      <c r="N2201" s="15">
        <v>437.2</v>
      </c>
      <c r="O2201" s="15">
        <v>263.33</v>
      </c>
      <c r="P2201" s="15">
        <v>195865.60000000001</v>
      </c>
      <c r="Q2201" s="15">
        <v>117971.84</v>
      </c>
      <c r="R2201" s="15">
        <v>77893.759999999995</v>
      </c>
      <c r="S2201" s="54"/>
      <c r="T2201" s="54"/>
      <c r="Z2201" s="1"/>
      <c r="AA2201" s="1"/>
      <c r="XFB2201"/>
      <c r="XFC2201"/>
    </row>
    <row r="2202" spans="2:27 16382:16383" ht="21" customHeight="1">
      <c r="B2202" s="1" t="s">
        <v>40</v>
      </c>
      <c r="C2202" s="1" t="s">
        <v>69</v>
      </c>
      <c r="D2202" s="1" t="s">
        <v>59</v>
      </c>
      <c r="E2202" s="1" t="s">
        <v>17</v>
      </c>
      <c r="F2202" s="1" t="s">
        <v>232</v>
      </c>
      <c r="G2202" s="9">
        <v>40728</v>
      </c>
      <c r="H2202" s="2" t="s">
        <v>230</v>
      </c>
      <c r="I2202" s="1">
        <v>2011</v>
      </c>
      <c r="J2202" s="1">
        <v>257757127</v>
      </c>
      <c r="K2202" s="1">
        <f>_xlfn.DAYS(clean_data[[#This Row],[Ship Date]],clean_data[[#This Row],[Order Date]])</f>
        <v>2</v>
      </c>
      <c r="L2202" s="9">
        <v>40730</v>
      </c>
      <c r="M2202" s="4">
        <v>4917</v>
      </c>
      <c r="N2202" s="13">
        <v>9.33</v>
      </c>
      <c r="O2202" s="13">
        <v>6.92</v>
      </c>
      <c r="P2202" s="13">
        <v>45875.61</v>
      </c>
      <c r="Q2202" s="13">
        <v>34025.64</v>
      </c>
      <c r="R2202" s="13">
        <v>11849.97</v>
      </c>
      <c r="S2202" s="54"/>
      <c r="T2202" s="54"/>
      <c r="Z2202" s="1"/>
      <c r="AA2202" s="1"/>
      <c r="XFB2202"/>
      <c r="XFC2202"/>
    </row>
    <row r="2203" spans="2:27 16382:16383" ht="21" customHeight="1">
      <c r="B2203" s="10" t="s">
        <v>40</v>
      </c>
      <c r="C2203" s="10" t="s">
        <v>114</v>
      </c>
      <c r="D2203" s="10" t="s">
        <v>16</v>
      </c>
      <c r="E2203" s="10" t="s">
        <v>17</v>
      </c>
      <c r="F2203" s="10" t="s">
        <v>229</v>
      </c>
      <c r="G2203" s="11">
        <v>42879</v>
      </c>
      <c r="H2203" s="12" t="s">
        <v>233</v>
      </c>
      <c r="I2203" s="10">
        <v>2017</v>
      </c>
      <c r="J2203" s="10">
        <v>206018817</v>
      </c>
      <c r="K2203" s="10">
        <f>_xlfn.DAYS(clean_data[[#This Row],[Ship Date]],clean_data[[#This Row],[Order Date]])</f>
        <v>45</v>
      </c>
      <c r="L2203" s="11">
        <v>42924</v>
      </c>
      <c r="M2203" s="14">
        <v>4401</v>
      </c>
      <c r="N2203" s="15">
        <v>255.28</v>
      </c>
      <c r="O2203" s="15">
        <v>159.41999999999999</v>
      </c>
      <c r="P2203" s="15">
        <v>1123487.28</v>
      </c>
      <c r="Q2203" s="15">
        <v>701607.42</v>
      </c>
      <c r="R2203" s="15">
        <v>421879.86</v>
      </c>
      <c r="S2203" s="54"/>
      <c r="T2203" s="54"/>
      <c r="Z2203" s="1"/>
      <c r="AA2203" s="1"/>
      <c r="XFB2203"/>
      <c r="XFC2203"/>
    </row>
    <row r="2204" spans="2:27 16382:16383" ht="21" customHeight="1">
      <c r="B2204" s="1" t="s">
        <v>40</v>
      </c>
      <c r="C2204" s="1" t="s">
        <v>137</v>
      </c>
      <c r="D2204" s="1" t="s">
        <v>71</v>
      </c>
      <c r="E2204" s="1" t="s">
        <v>21</v>
      </c>
      <c r="F2204" s="1" t="s">
        <v>235</v>
      </c>
      <c r="G2204" s="9">
        <v>40926</v>
      </c>
      <c r="H2204" s="2" t="s">
        <v>240</v>
      </c>
      <c r="I2204" s="1">
        <v>2012</v>
      </c>
      <c r="J2204" s="1">
        <v>349795949</v>
      </c>
      <c r="K2204" s="1">
        <f>_xlfn.DAYS(clean_data[[#This Row],[Ship Date]],clean_data[[#This Row],[Order Date]])</f>
        <v>39</v>
      </c>
      <c r="L2204" s="9">
        <v>40965</v>
      </c>
      <c r="M2204" s="4">
        <v>1249</v>
      </c>
      <c r="N2204" s="13">
        <v>154.06</v>
      </c>
      <c r="O2204" s="13">
        <v>90.93</v>
      </c>
      <c r="P2204" s="13">
        <v>192420.94</v>
      </c>
      <c r="Q2204" s="13">
        <v>113571.57</v>
      </c>
      <c r="R2204" s="13">
        <v>78849.37</v>
      </c>
      <c r="S2204" s="54"/>
      <c r="T2204" s="54"/>
      <c r="Z2204" s="1"/>
      <c r="AA2204" s="1"/>
      <c r="XFB2204"/>
      <c r="XFC2204"/>
    </row>
    <row r="2205" spans="2:27 16382:16383" ht="21" customHeight="1">
      <c r="B2205" s="10" t="s">
        <v>31</v>
      </c>
      <c r="C2205" s="10" t="s">
        <v>32</v>
      </c>
      <c r="D2205" s="10" t="s">
        <v>25</v>
      </c>
      <c r="E2205" s="10" t="s">
        <v>21</v>
      </c>
      <c r="F2205" s="10" t="s">
        <v>232</v>
      </c>
      <c r="G2205" s="11">
        <v>41585</v>
      </c>
      <c r="H2205" s="12" t="s">
        <v>234</v>
      </c>
      <c r="I2205" s="10">
        <v>2013</v>
      </c>
      <c r="J2205" s="10">
        <v>882887351</v>
      </c>
      <c r="K2205" s="10">
        <f>_xlfn.DAYS(clean_data[[#This Row],[Ship Date]],clean_data[[#This Row],[Order Date]])</f>
        <v>29</v>
      </c>
      <c r="L2205" s="11">
        <v>41614</v>
      </c>
      <c r="M2205" s="14">
        <v>4842</v>
      </c>
      <c r="N2205" s="15">
        <v>47.45</v>
      </c>
      <c r="O2205" s="15">
        <v>31.79</v>
      </c>
      <c r="P2205" s="15">
        <v>229752.9</v>
      </c>
      <c r="Q2205" s="15">
        <v>153927.18</v>
      </c>
      <c r="R2205" s="15">
        <v>75825.72</v>
      </c>
      <c r="S2205" s="54"/>
      <c r="T2205" s="54"/>
      <c r="Z2205" s="1"/>
      <c r="AA2205" s="1"/>
      <c r="XFB2205"/>
      <c r="XFC2205"/>
    </row>
    <row r="2206" spans="2:27 16382:16383" ht="21" customHeight="1">
      <c r="B2206" s="1" t="s">
        <v>23</v>
      </c>
      <c r="C2206" s="1" t="s">
        <v>80</v>
      </c>
      <c r="D2206" s="1" t="s">
        <v>43</v>
      </c>
      <c r="E2206" s="1" t="s">
        <v>17</v>
      </c>
      <c r="F2206" s="1" t="s">
        <v>235</v>
      </c>
      <c r="G2206" s="9">
        <v>40898</v>
      </c>
      <c r="H2206" s="2" t="s">
        <v>228</v>
      </c>
      <c r="I2206" s="1">
        <v>2011</v>
      </c>
      <c r="J2206" s="1">
        <v>719404351</v>
      </c>
      <c r="K2206" s="1">
        <f>_xlfn.DAYS(clean_data[[#This Row],[Ship Date]],clean_data[[#This Row],[Order Date]])</f>
        <v>20</v>
      </c>
      <c r="L2206" s="9">
        <v>40918</v>
      </c>
      <c r="M2206" s="4">
        <v>6589</v>
      </c>
      <c r="N2206" s="13">
        <v>651.21</v>
      </c>
      <c r="O2206" s="13">
        <v>524.96</v>
      </c>
      <c r="P2206" s="13">
        <v>4290822.6900000004</v>
      </c>
      <c r="Q2206" s="13">
        <v>3458961.44</v>
      </c>
      <c r="R2206" s="13">
        <v>831861.25</v>
      </c>
      <c r="S2206" s="54"/>
      <c r="T2206" s="54"/>
      <c r="Z2206" s="1"/>
      <c r="AA2206" s="1"/>
      <c r="XFB2206"/>
      <c r="XFC2206"/>
    </row>
    <row r="2207" spans="2:27 16382:16383" ht="21" customHeight="1">
      <c r="B2207" s="10" t="s">
        <v>23</v>
      </c>
      <c r="C2207" s="10" t="s">
        <v>218</v>
      </c>
      <c r="D2207" s="10" t="s">
        <v>33</v>
      </c>
      <c r="E2207" s="10" t="s">
        <v>21</v>
      </c>
      <c r="F2207" s="10" t="s">
        <v>232</v>
      </c>
      <c r="G2207" s="11">
        <v>42209</v>
      </c>
      <c r="H2207" s="12" t="s">
        <v>230</v>
      </c>
      <c r="I2207" s="10">
        <v>2015</v>
      </c>
      <c r="J2207" s="10">
        <v>643770778</v>
      </c>
      <c r="K2207" s="10">
        <f>_xlfn.DAYS(clean_data[[#This Row],[Ship Date]],clean_data[[#This Row],[Order Date]])</f>
        <v>7</v>
      </c>
      <c r="L2207" s="11">
        <v>42216</v>
      </c>
      <c r="M2207" s="14">
        <v>4934</v>
      </c>
      <c r="N2207" s="15">
        <v>81.73</v>
      </c>
      <c r="O2207" s="15">
        <v>56.67</v>
      </c>
      <c r="P2207" s="15">
        <v>403255.82</v>
      </c>
      <c r="Q2207" s="15">
        <v>279609.78000000003</v>
      </c>
      <c r="R2207" s="15">
        <v>123646.04</v>
      </c>
      <c r="S2207" s="54"/>
      <c r="T2207" s="54"/>
      <c r="Z2207" s="1"/>
      <c r="AA2207" s="1"/>
      <c r="XFB2207"/>
      <c r="XFC2207"/>
    </row>
    <row r="2208" spans="2:27 16382:16383" ht="21" customHeight="1">
      <c r="B2208" s="1" t="s">
        <v>31</v>
      </c>
      <c r="C2208" s="1" t="s">
        <v>32</v>
      </c>
      <c r="D2208" s="1" t="s">
        <v>36</v>
      </c>
      <c r="E2208" s="1" t="s">
        <v>17</v>
      </c>
      <c r="F2208" s="1" t="s">
        <v>229</v>
      </c>
      <c r="G2208" s="9">
        <v>40956</v>
      </c>
      <c r="H2208" s="2" t="s">
        <v>242</v>
      </c>
      <c r="I2208" s="1">
        <v>2012</v>
      </c>
      <c r="J2208" s="1">
        <v>160722959</v>
      </c>
      <c r="K2208" s="1">
        <f>_xlfn.DAYS(clean_data[[#This Row],[Ship Date]],clean_data[[#This Row],[Order Date]])</f>
        <v>48</v>
      </c>
      <c r="L2208" s="9">
        <v>41004</v>
      </c>
      <c r="M2208" s="4">
        <v>350</v>
      </c>
      <c r="N2208" s="13">
        <v>109.28</v>
      </c>
      <c r="O2208" s="13">
        <v>35.840000000000003</v>
      </c>
      <c r="P2208" s="13">
        <v>38248</v>
      </c>
      <c r="Q2208" s="13">
        <v>12544</v>
      </c>
      <c r="R2208" s="13">
        <v>25704</v>
      </c>
      <c r="S2208" s="54"/>
      <c r="T2208" s="54"/>
      <c r="Z2208" s="1"/>
      <c r="AA2208" s="1"/>
      <c r="XFB2208"/>
      <c r="XFC2208"/>
    </row>
    <row r="2209" spans="2:27 16382:16383" ht="21" customHeight="1">
      <c r="B2209" s="10" t="s">
        <v>23</v>
      </c>
      <c r="C2209" s="10" t="s">
        <v>132</v>
      </c>
      <c r="D2209" s="10" t="s">
        <v>50</v>
      </c>
      <c r="E2209" s="10" t="s">
        <v>21</v>
      </c>
      <c r="F2209" s="10" t="s">
        <v>229</v>
      </c>
      <c r="G2209" s="11">
        <v>42644</v>
      </c>
      <c r="H2209" s="12" t="s">
        <v>237</v>
      </c>
      <c r="I2209" s="10">
        <v>2016</v>
      </c>
      <c r="J2209" s="10">
        <v>645309722</v>
      </c>
      <c r="K2209" s="10">
        <f>_xlfn.DAYS(clean_data[[#This Row],[Ship Date]],clean_data[[#This Row],[Order Date]])</f>
        <v>36</v>
      </c>
      <c r="L2209" s="11">
        <v>42680</v>
      </c>
      <c r="M2209" s="14">
        <v>342</v>
      </c>
      <c r="N2209" s="15">
        <v>421.89</v>
      </c>
      <c r="O2209" s="15">
        <v>364.69</v>
      </c>
      <c r="P2209" s="15">
        <v>144286.38</v>
      </c>
      <c r="Q2209" s="15">
        <v>124723.98</v>
      </c>
      <c r="R2209" s="15">
        <v>19562.400000000001</v>
      </c>
      <c r="S2209" s="54"/>
      <c r="T2209" s="54"/>
      <c r="Z2209" s="1"/>
      <c r="AA2209" s="1"/>
      <c r="XFB2209"/>
      <c r="XFC2209"/>
    </row>
    <row r="2210" spans="2:27 16382:16383" ht="21" customHeight="1">
      <c r="B2210" s="1" t="s">
        <v>40</v>
      </c>
      <c r="C2210" s="1" t="s">
        <v>69</v>
      </c>
      <c r="D2210" s="1" t="s">
        <v>45</v>
      </c>
      <c r="E2210" s="1" t="s">
        <v>21</v>
      </c>
      <c r="F2210" s="1" t="s">
        <v>229</v>
      </c>
      <c r="G2210" s="9">
        <v>42105</v>
      </c>
      <c r="H2210" s="2" t="s">
        <v>239</v>
      </c>
      <c r="I2210" s="1">
        <v>2015</v>
      </c>
      <c r="J2210" s="1">
        <v>392892396</v>
      </c>
      <c r="K2210" s="1">
        <f>_xlfn.DAYS(clean_data[[#This Row],[Ship Date]],clean_data[[#This Row],[Order Date]])</f>
        <v>33</v>
      </c>
      <c r="L2210" s="9">
        <v>42138</v>
      </c>
      <c r="M2210" s="4">
        <v>4446</v>
      </c>
      <c r="N2210" s="13">
        <v>437.2</v>
      </c>
      <c r="O2210" s="13">
        <v>263.33</v>
      </c>
      <c r="P2210" s="13">
        <v>1943791.2</v>
      </c>
      <c r="Q2210" s="13">
        <v>1170765.18</v>
      </c>
      <c r="R2210" s="13">
        <v>773026.02</v>
      </c>
      <c r="S2210" s="54"/>
      <c r="T2210" s="54"/>
      <c r="Z2210" s="1"/>
      <c r="AA2210" s="1"/>
      <c r="XFB2210"/>
      <c r="XFC2210"/>
    </row>
    <row r="2211" spans="2:27 16382:16383" ht="21" customHeight="1">
      <c r="B2211" s="10" t="s">
        <v>23</v>
      </c>
      <c r="C2211" s="10" t="s">
        <v>120</v>
      </c>
      <c r="D2211" s="10" t="s">
        <v>28</v>
      </c>
      <c r="E2211" s="10" t="s">
        <v>21</v>
      </c>
      <c r="F2211" s="10" t="s">
        <v>227</v>
      </c>
      <c r="G2211" s="11">
        <v>41475</v>
      </c>
      <c r="H2211" s="12" t="s">
        <v>230</v>
      </c>
      <c r="I2211" s="10">
        <v>2013</v>
      </c>
      <c r="J2211" s="10">
        <v>469144809</v>
      </c>
      <c r="K2211" s="10">
        <f>_xlfn.DAYS(clean_data[[#This Row],[Ship Date]],clean_data[[#This Row],[Order Date]])</f>
        <v>35</v>
      </c>
      <c r="L2211" s="11">
        <v>41510</v>
      </c>
      <c r="M2211" s="14">
        <v>9229</v>
      </c>
      <c r="N2211" s="15">
        <v>205.7</v>
      </c>
      <c r="O2211" s="15">
        <v>117.11</v>
      </c>
      <c r="P2211" s="15">
        <v>1898405.3</v>
      </c>
      <c r="Q2211" s="15">
        <v>1080808.19</v>
      </c>
      <c r="R2211" s="15">
        <v>817597.11</v>
      </c>
      <c r="S2211" s="54"/>
      <c r="T2211" s="54"/>
      <c r="Z2211" s="1"/>
      <c r="AA2211" s="1"/>
      <c r="XFB2211"/>
      <c r="XFC2211"/>
    </row>
    <row r="2212" spans="2:27 16382:16383" ht="21" customHeight="1">
      <c r="B2212" s="1" t="s">
        <v>40</v>
      </c>
      <c r="C2212" s="1" t="s">
        <v>77</v>
      </c>
      <c r="D2212" s="1" t="s">
        <v>71</v>
      </c>
      <c r="E2212" s="1" t="s">
        <v>21</v>
      </c>
      <c r="F2212" s="1" t="s">
        <v>235</v>
      </c>
      <c r="G2212" s="9">
        <v>40511</v>
      </c>
      <c r="H2212" s="2" t="s">
        <v>234</v>
      </c>
      <c r="I2212" s="1">
        <v>2010</v>
      </c>
      <c r="J2212" s="1">
        <v>660053288</v>
      </c>
      <c r="K2212" s="1">
        <f>_xlfn.DAYS(clean_data[[#This Row],[Ship Date]],clean_data[[#This Row],[Order Date]])</f>
        <v>3</v>
      </c>
      <c r="L2212" s="9">
        <v>40514</v>
      </c>
      <c r="M2212" s="4">
        <v>3291</v>
      </c>
      <c r="N2212" s="13">
        <v>154.06</v>
      </c>
      <c r="O2212" s="13">
        <v>90.93</v>
      </c>
      <c r="P2212" s="13">
        <v>507011.46</v>
      </c>
      <c r="Q2212" s="13">
        <v>299250.63</v>
      </c>
      <c r="R2212" s="13">
        <v>207760.83</v>
      </c>
      <c r="S2212" s="54"/>
      <c r="T2212" s="54"/>
      <c r="Z2212" s="1"/>
      <c r="AA2212" s="1"/>
      <c r="XFB2212"/>
      <c r="XFC2212"/>
    </row>
    <row r="2213" spans="2:27 16382:16383" ht="21" customHeight="1">
      <c r="B2213" s="10" t="s">
        <v>23</v>
      </c>
      <c r="C2213" s="10" t="s">
        <v>128</v>
      </c>
      <c r="D2213" s="10" t="s">
        <v>45</v>
      </c>
      <c r="E2213" s="10" t="s">
        <v>17</v>
      </c>
      <c r="F2213" s="10" t="s">
        <v>232</v>
      </c>
      <c r="G2213" s="11">
        <v>40744</v>
      </c>
      <c r="H2213" s="12" t="s">
        <v>230</v>
      </c>
      <c r="I2213" s="10">
        <v>2011</v>
      </c>
      <c r="J2213" s="10">
        <v>821916663</v>
      </c>
      <c r="K2213" s="10">
        <f>_xlfn.DAYS(clean_data[[#This Row],[Ship Date]],clean_data[[#This Row],[Order Date]])</f>
        <v>37</v>
      </c>
      <c r="L2213" s="11">
        <v>40781</v>
      </c>
      <c r="M2213" s="14">
        <v>2260</v>
      </c>
      <c r="N2213" s="15">
        <v>437.2</v>
      </c>
      <c r="O2213" s="15">
        <v>263.33</v>
      </c>
      <c r="P2213" s="15">
        <v>988072</v>
      </c>
      <c r="Q2213" s="15">
        <v>595125.80000000005</v>
      </c>
      <c r="R2213" s="15">
        <v>392946.2</v>
      </c>
      <c r="S2213" s="54"/>
      <c r="T2213" s="54"/>
      <c r="Z2213" s="1"/>
      <c r="AA2213" s="1"/>
      <c r="XFB2213"/>
      <c r="XFC2213"/>
    </row>
    <row r="2214" spans="2:27 16382:16383" ht="21" customHeight="1">
      <c r="B2214" s="1" t="s">
        <v>14</v>
      </c>
      <c r="C2214" s="1" t="s">
        <v>185</v>
      </c>
      <c r="D2214" s="1" t="s">
        <v>33</v>
      </c>
      <c r="E2214" s="1" t="s">
        <v>17</v>
      </c>
      <c r="F2214" s="1" t="s">
        <v>227</v>
      </c>
      <c r="G2214" s="9">
        <v>41326</v>
      </c>
      <c r="H2214" s="2" t="s">
        <v>242</v>
      </c>
      <c r="I2214" s="1">
        <v>2013</v>
      </c>
      <c r="J2214" s="1">
        <v>431346261</v>
      </c>
      <c r="K2214" s="1">
        <f>_xlfn.DAYS(clean_data[[#This Row],[Ship Date]],clean_data[[#This Row],[Order Date]])</f>
        <v>47</v>
      </c>
      <c r="L2214" s="9">
        <v>41373</v>
      </c>
      <c r="M2214" s="4">
        <v>3799</v>
      </c>
      <c r="N2214" s="13">
        <v>81.73</v>
      </c>
      <c r="O2214" s="13">
        <v>56.67</v>
      </c>
      <c r="P2214" s="13">
        <v>310492.27</v>
      </c>
      <c r="Q2214" s="13">
        <v>215289.33</v>
      </c>
      <c r="R2214" s="13">
        <v>95202.94</v>
      </c>
      <c r="S2214" s="54"/>
      <c r="T2214" s="54"/>
      <c r="Z2214" s="1"/>
      <c r="AA2214" s="1"/>
      <c r="XFB2214"/>
      <c r="XFC2214"/>
    </row>
    <row r="2215" spans="2:27 16382:16383" ht="21" customHeight="1">
      <c r="B2215" s="10" t="s">
        <v>23</v>
      </c>
      <c r="C2215" s="10" t="s">
        <v>51</v>
      </c>
      <c r="D2215" s="10" t="s">
        <v>79</v>
      </c>
      <c r="E2215" s="10" t="s">
        <v>21</v>
      </c>
      <c r="F2215" s="10" t="s">
        <v>227</v>
      </c>
      <c r="G2215" s="11">
        <v>40417</v>
      </c>
      <c r="H2215" s="12" t="s">
        <v>238</v>
      </c>
      <c r="I2215" s="10">
        <v>2010</v>
      </c>
      <c r="J2215" s="10">
        <v>835265910</v>
      </c>
      <c r="K2215" s="10">
        <f>_xlfn.DAYS(clean_data[[#This Row],[Ship Date]],clean_data[[#This Row],[Order Date]])</f>
        <v>35</v>
      </c>
      <c r="L2215" s="11">
        <v>40452</v>
      </c>
      <c r="M2215" s="14">
        <v>2599</v>
      </c>
      <c r="N2215" s="15">
        <v>668.27</v>
      </c>
      <c r="O2215" s="15">
        <v>502.54</v>
      </c>
      <c r="P2215" s="15">
        <v>1736833.73</v>
      </c>
      <c r="Q2215" s="15">
        <v>1306101.46</v>
      </c>
      <c r="R2215" s="15">
        <v>430732.27</v>
      </c>
      <c r="S2215" s="54"/>
      <c r="T2215" s="54"/>
      <c r="Z2215" s="1"/>
      <c r="AA2215" s="1"/>
      <c r="XFB2215"/>
      <c r="XFC2215"/>
    </row>
    <row r="2216" spans="2:27 16382:16383" ht="21" customHeight="1">
      <c r="B2216" s="1" t="s">
        <v>14</v>
      </c>
      <c r="C2216" s="1" t="s">
        <v>246</v>
      </c>
      <c r="D2216" s="1" t="s">
        <v>45</v>
      </c>
      <c r="E2216" s="1" t="s">
        <v>17</v>
      </c>
      <c r="F2216" s="1" t="s">
        <v>229</v>
      </c>
      <c r="G2216" s="9">
        <v>42098</v>
      </c>
      <c r="H2216" s="2" t="s">
        <v>239</v>
      </c>
      <c r="I2216" s="1">
        <v>2015</v>
      </c>
      <c r="J2216" s="1">
        <v>300911939</v>
      </c>
      <c r="K2216" s="1">
        <f>_xlfn.DAYS(clean_data[[#This Row],[Ship Date]],clean_data[[#This Row],[Order Date]])</f>
        <v>15</v>
      </c>
      <c r="L2216" s="9">
        <v>42113</v>
      </c>
      <c r="M2216" s="4">
        <v>5384</v>
      </c>
      <c r="N2216" s="13">
        <v>437.2</v>
      </c>
      <c r="O2216" s="13">
        <v>263.33</v>
      </c>
      <c r="P2216" s="13">
        <v>2353884.7999999998</v>
      </c>
      <c r="Q2216" s="13">
        <v>1417768.72</v>
      </c>
      <c r="R2216" s="13">
        <v>936116.08</v>
      </c>
      <c r="S2216" s="54"/>
      <c r="T2216" s="54"/>
      <c r="Z2216" s="1"/>
      <c r="AA2216" s="1"/>
      <c r="XFB2216"/>
      <c r="XFC2216"/>
    </row>
    <row r="2217" spans="2:27 16382:16383" ht="21" customHeight="1">
      <c r="B2217" s="10" t="s">
        <v>26</v>
      </c>
      <c r="C2217" s="10" t="s">
        <v>183</v>
      </c>
      <c r="D2217" s="10" t="s">
        <v>28</v>
      </c>
      <c r="E2217" s="10" t="s">
        <v>21</v>
      </c>
      <c r="F2217" s="10" t="s">
        <v>235</v>
      </c>
      <c r="G2217" s="11">
        <v>41156</v>
      </c>
      <c r="H2217" s="12" t="s">
        <v>231</v>
      </c>
      <c r="I2217" s="10">
        <v>2012</v>
      </c>
      <c r="J2217" s="10">
        <v>765833175</v>
      </c>
      <c r="K2217" s="10">
        <f>_xlfn.DAYS(clean_data[[#This Row],[Ship Date]],clean_data[[#This Row],[Order Date]])</f>
        <v>38</v>
      </c>
      <c r="L2217" s="11">
        <v>41194</v>
      </c>
      <c r="M2217" s="14">
        <v>5910</v>
      </c>
      <c r="N2217" s="15">
        <v>205.7</v>
      </c>
      <c r="O2217" s="15">
        <v>117.11</v>
      </c>
      <c r="P2217" s="15">
        <v>1215687</v>
      </c>
      <c r="Q2217" s="15">
        <v>692120.1</v>
      </c>
      <c r="R2217" s="15">
        <v>523566.9</v>
      </c>
      <c r="S2217" s="54"/>
      <c r="T2217" s="54"/>
      <c r="Z2217" s="1"/>
      <c r="AA2217" s="1"/>
      <c r="XFB2217"/>
      <c r="XFC2217"/>
    </row>
    <row r="2218" spans="2:27 16382:16383" ht="21" customHeight="1">
      <c r="B2218" s="1" t="s">
        <v>26</v>
      </c>
      <c r="C2218" s="1" t="s">
        <v>122</v>
      </c>
      <c r="D2218" s="1" t="s">
        <v>16</v>
      </c>
      <c r="E2218" s="1" t="s">
        <v>21</v>
      </c>
      <c r="F2218" s="1" t="s">
        <v>229</v>
      </c>
      <c r="G2218" s="9">
        <v>41066</v>
      </c>
      <c r="H2218" s="2" t="s">
        <v>241</v>
      </c>
      <c r="I2218" s="1">
        <v>2012</v>
      </c>
      <c r="J2218" s="1">
        <v>187890946</v>
      </c>
      <c r="K2218" s="1">
        <f>_xlfn.DAYS(clean_data[[#This Row],[Ship Date]],clean_data[[#This Row],[Order Date]])</f>
        <v>20</v>
      </c>
      <c r="L2218" s="9">
        <v>41086</v>
      </c>
      <c r="M2218" s="4">
        <v>9961</v>
      </c>
      <c r="N2218" s="13">
        <v>255.28</v>
      </c>
      <c r="O2218" s="13">
        <v>159.41999999999999</v>
      </c>
      <c r="P2218" s="13">
        <v>2542844.08</v>
      </c>
      <c r="Q2218" s="13">
        <v>1587982.62</v>
      </c>
      <c r="R2218" s="13">
        <v>954861.46</v>
      </c>
      <c r="S2218" s="54"/>
      <c r="T2218" s="54"/>
      <c r="Z2218" s="1"/>
      <c r="AA2218" s="1"/>
      <c r="XFB2218"/>
      <c r="XFC2218"/>
    </row>
    <row r="2219" spans="2:27 16382:16383" ht="21" customHeight="1">
      <c r="B2219" s="10" t="s">
        <v>23</v>
      </c>
      <c r="C2219" s="10" t="s">
        <v>179</v>
      </c>
      <c r="D2219" s="10" t="s">
        <v>79</v>
      </c>
      <c r="E2219" s="10" t="s">
        <v>17</v>
      </c>
      <c r="F2219" s="10" t="s">
        <v>232</v>
      </c>
      <c r="G2219" s="11">
        <v>41543</v>
      </c>
      <c r="H2219" s="12" t="s">
        <v>231</v>
      </c>
      <c r="I2219" s="10">
        <v>2013</v>
      </c>
      <c r="J2219" s="10">
        <v>195259082</v>
      </c>
      <c r="K2219" s="10">
        <f>_xlfn.DAYS(clean_data[[#This Row],[Ship Date]],clean_data[[#This Row],[Order Date]])</f>
        <v>15</v>
      </c>
      <c r="L2219" s="11">
        <v>41558</v>
      </c>
      <c r="M2219" s="14">
        <v>356</v>
      </c>
      <c r="N2219" s="15">
        <v>668.27</v>
      </c>
      <c r="O2219" s="15">
        <v>502.54</v>
      </c>
      <c r="P2219" s="15">
        <v>237904.12</v>
      </c>
      <c r="Q2219" s="15">
        <v>178904.24</v>
      </c>
      <c r="R2219" s="15">
        <v>58999.88</v>
      </c>
      <c r="S2219" s="54"/>
      <c r="T2219" s="54"/>
      <c r="Z2219" s="1"/>
      <c r="AA2219" s="1"/>
      <c r="XFB2219"/>
      <c r="XFC2219"/>
    </row>
    <row r="2220" spans="2:27 16382:16383" ht="21" customHeight="1">
      <c r="B2220" s="1" t="s">
        <v>53</v>
      </c>
      <c r="C2220" s="1" t="s">
        <v>142</v>
      </c>
      <c r="D2220" s="1" t="s">
        <v>33</v>
      </c>
      <c r="E2220" s="1" t="s">
        <v>21</v>
      </c>
      <c r="F2220" s="1" t="s">
        <v>235</v>
      </c>
      <c r="G2220" s="9">
        <v>42692</v>
      </c>
      <c r="H2220" s="2" t="s">
        <v>234</v>
      </c>
      <c r="I2220" s="1">
        <v>2016</v>
      </c>
      <c r="J2220" s="1">
        <v>236423909</v>
      </c>
      <c r="K2220" s="1">
        <f>_xlfn.DAYS(clean_data[[#This Row],[Ship Date]],clean_data[[#This Row],[Order Date]])</f>
        <v>40</v>
      </c>
      <c r="L2220" s="9">
        <v>42732</v>
      </c>
      <c r="M2220" s="4">
        <v>1943</v>
      </c>
      <c r="N2220" s="13">
        <v>81.73</v>
      </c>
      <c r="O2220" s="13">
        <v>56.67</v>
      </c>
      <c r="P2220" s="13">
        <v>158801.39000000001</v>
      </c>
      <c r="Q2220" s="13">
        <v>110109.81</v>
      </c>
      <c r="R2220" s="13">
        <v>48691.58</v>
      </c>
      <c r="S2220" s="54"/>
      <c r="T2220" s="54"/>
      <c r="Z2220" s="1"/>
      <c r="AA2220" s="1"/>
      <c r="XFB2220"/>
      <c r="XFC2220"/>
    </row>
    <row r="2221" spans="2:27 16382:16383" ht="21" customHeight="1">
      <c r="B2221" s="10" t="s">
        <v>40</v>
      </c>
      <c r="C2221" s="10" t="s">
        <v>86</v>
      </c>
      <c r="D2221" s="10" t="s">
        <v>50</v>
      </c>
      <c r="E2221" s="10" t="s">
        <v>21</v>
      </c>
      <c r="F2221" s="10" t="s">
        <v>235</v>
      </c>
      <c r="G2221" s="11">
        <v>40856</v>
      </c>
      <c r="H2221" s="12" t="s">
        <v>234</v>
      </c>
      <c r="I2221" s="10">
        <v>2011</v>
      </c>
      <c r="J2221" s="10">
        <v>730184257</v>
      </c>
      <c r="K2221" s="10">
        <f>_xlfn.DAYS(clean_data[[#This Row],[Ship Date]],clean_data[[#This Row],[Order Date]])</f>
        <v>49</v>
      </c>
      <c r="L2221" s="11">
        <v>40905</v>
      </c>
      <c r="M2221" s="14">
        <v>6603</v>
      </c>
      <c r="N2221" s="15">
        <v>421.89</v>
      </c>
      <c r="O2221" s="15">
        <v>364.69</v>
      </c>
      <c r="P2221" s="15">
        <v>2785739.67</v>
      </c>
      <c r="Q2221" s="15">
        <v>2408048.0699999998</v>
      </c>
      <c r="R2221" s="15">
        <v>377691.6</v>
      </c>
      <c r="S2221" s="54"/>
      <c r="T2221" s="54"/>
      <c r="Z2221" s="1"/>
      <c r="AA2221" s="1"/>
      <c r="XFB2221"/>
      <c r="XFC2221"/>
    </row>
    <row r="2222" spans="2:27 16382:16383" ht="21" customHeight="1">
      <c r="B2222" s="1" t="s">
        <v>40</v>
      </c>
      <c r="C2222" s="1" t="s">
        <v>131</v>
      </c>
      <c r="D2222" s="1" t="s">
        <v>50</v>
      </c>
      <c r="E2222" s="1" t="s">
        <v>17</v>
      </c>
      <c r="F2222" s="1" t="s">
        <v>227</v>
      </c>
      <c r="G2222" s="9">
        <v>41066</v>
      </c>
      <c r="H2222" s="2" t="s">
        <v>241</v>
      </c>
      <c r="I2222" s="1">
        <v>2012</v>
      </c>
      <c r="J2222" s="1">
        <v>815651452</v>
      </c>
      <c r="K2222" s="1">
        <f>_xlfn.DAYS(clean_data[[#This Row],[Ship Date]],clean_data[[#This Row],[Order Date]])</f>
        <v>11</v>
      </c>
      <c r="L2222" s="9">
        <v>41077</v>
      </c>
      <c r="M2222" s="4">
        <v>8245</v>
      </c>
      <c r="N2222" s="13">
        <v>421.89</v>
      </c>
      <c r="O2222" s="13">
        <v>364.69</v>
      </c>
      <c r="P2222" s="13">
        <v>3478483.05</v>
      </c>
      <c r="Q2222" s="13">
        <v>3006869.05</v>
      </c>
      <c r="R2222" s="13">
        <v>471614</v>
      </c>
      <c r="S2222" s="54"/>
      <c r="T2222" s="54"/>
      <c r="Z2222" s="1"/>
      <c r="AA2222" s="1"/>
      <c r="XFB2222"/>
      <c r="XFC2222"/>
    </row>
    <row r="2223" spans="2:27 16382:16383" ht="21" customHeight="1">
      <c r="B2223" s="10" t="s">
        <v>26</v>
      </c>
      <c r="C2223" s="10" t="s">
        <v>27</v>
      </c>
      <c r="D2223" s="10" t="s">
        <v>59</v>
      </c>
      <c r="E2223" s="10" t="s">
        <v>17</v>
      </c>
      <c r="F2223" s="10" t="s">
        <v>229</v>
      </c>
      <c r="G2223" s="11">
        <v>41827</v>
      </c>
      <c r="H2223" s="12" t="s">
        <v>230</v>
      </c>
      <c r="I2223" s="10">
        <v>2014</v>
      </c>
      <c r="J2223" s="10">
        <v>602249324</v>
      </c>
      <c r="K2223" s="10">
        <f>_xlfn.DAYS(clean_data[[#This Row],[Ship Date]],clean_data[[#This Row],[Order Date]])</f>
        <v>34</v>
      </c>
      <c r="L2223" s="11">
        <v>41861</v>
      </c>
      <c r="M2223" s="14">
        <v>7813</v>
      </c>
      <c r="N2223" s="15">
        <v>9.33</v>
      </c>
      <c r="O2223" s="15">
        <v>6.92</v>
      </c>
      <c r="P2223" s="15">
        <v>72895.289999999994</v>
      </c>
      <c r="Q2223" s="15">
        <v>54065.96</v>
      </c>
      <c r="R2223" s="15">
        <v>18829.330000000002</v>
      </c>
      <c r="S2223" s="54"/>
      <c r="T2223" s="54"/>
      <c r="Z2223" s="1"/>
      <c r="AA2223" s="1"/>
      <c r="XFB2223"/>
      <c r="XFC2223"/>
    </row>
    <row r="2224" spans="2:27 16382:16383" ht="21" customHeight="1">
      <c r="B2224" s="1" t="s">
        <v>40</v>
      </c>
      <c r="C2224" s="1" t="s">
        <v>140</v>
      </c>
      <c r="D2224" s="1" t="s">
        <v>20</v>
      </c>
      <c r="E2224" s="1" t="s">
        <v>21</v>
      </c>
      <c r="F2224" s="1" t="s">
        <v>235</v>
      </c>
      <c r="G2224" s="9">
        <v>42033</v>
      </c>
      <c r="H2224" s="2" t="s">
        <v>240</v>
      </c>
      <c r="I2224" s="1">
        <v>2015</v>
      </c>
      <c r="J2224" s="1">
        <v>719714200</v>
      </c>
      <c r="K2224" s="1">
        <f>_xlfn.DAYS(clean_data[[#This Row],[Ship Date]],clean_data[[#This Row],[Order Date]])</f>
        <v>36</v>
      </c>
      <c r="L2224" s="9">
        <v>42069</v>
      </c>
      <c r="M2224" s="4">
        <v>8280</v>
      </c>
      <c r="N2224" s="13">
        <v>152.58000000000001</v>
      </c>
      <c r="O2224" s="13">
        <v>97.44</v>
      </c>
      <c r="P2224" s="13">
        <v>1263362.3999999999</v>
      </c>
      <c r="Q2224" s="13">
        <v>806803.2</v>
      </c>
      <c r="R2224" s="13">
        <v>456559.2</v>
      </c>
      <c r="S2224" s="54"/>
      <c r="T2224" s="54"/>
      <c r="Z2224" s="1"/>
      <c r="AA2224" s="1"/>
      <c r="XFB2224"/>
      <c r="XFC2224"/>
    </row>
    <row r="2225" spans="2:27 16382:16383" ht="21" customHeight="1">
      <c r="B2225" s="10" t="s">
        <v>14</v>
      </c>
      <c r="C2225" s="10" t="s">
        <v>211</v>
      </c>
      <c r="D2225" s="10" t="s">
        <v>33</v>
      </c>
      <c r="E2225" s="10" t="s">
        <v>17</v>
      </c>
      <c r="F2225" s="10" t="s">
        <v>235</v>
      </c>
      <c r="G2225" s="11">
        <v>42350</v>
      </c>
      <c r="H2225" s="12" t="s">
        <v>228</v>
      </c>
      <c r="I2225" s="10">
        <v>2015</v>
      </c>
      <c r="J2225" s="10">
        <v>968094909</v>
      </c>
      <c r="K2225" s="10">
        <f>_xlfn.DAYS(clean_data[[#This Row],[Ship Date]],clean_data[[#This Row],[Order Date]])</f>
        <v>26</v>
      </c>
      <c r="L2225" s="11">
        <v>42376</v>
      </c>
      <c r="M2225" s="14">
        <v>9652</v>
      </c>
      <c r="N2225" s="15">
        <v>81.73</v>
      </c>
      <c r="O2225" s="15">
        <v>56.67</v>
      </c>
      <c r="P2225" s="15">
        <v>788857.96</v>
      </c>
      <c r="Q2225" s="15">
        <v>546978.84</v>
      </c>
      <c r="R2225" s="15">
        <v>241879.12</v>
      </c>
      <c r="S2225" s="54"/>
      <c r="T2225" s="54"/>
      <c r="Z2225" s="1"/>
      <c r="AA2225" s="1"/>
      <c r="XFB2225"/>
      <c r="XFC2225"/>
    </row>
    <row r="2226" spans="2:27 16382:16383" ht="21" customHeight="1">
      <c r="B2226" s="1" t="s">
        <v>34</v>
      </c>
      <c r="C2226" s="1" t="s">
        <v>182</v>
      </c>
      <c r="D2226" s="1" t="s">
        <v>43</v>
      </c>
      <c r="E2226" s="1" t="s">
        <v>21</v>
      </c>
      <c r="F2226" s="1" t="s">
        <v>235</v>
      </c>
      <c r="G2226" s="9">
        <v>41066</v>
      </c>
      <c r="H2226" s="2" t="s">
        <v>241</v>
      </c>
      <c r="I2226" s="1">
        <v>2012</v>
      </c>
      <c r="J2226" s="1">
        <v>767752778</v>
      </c>
      <c r="K2226" s="1">
        <f>_xlfn.DAYS(clean_data[[#This Row],[Ship Date]],clean_data[[#This Row],[Order Date]])</f>
        <v>27</v>
      </c>
      <c r="L2226" s="9">
        <v>41093</v>
      </c>
      <c r="M2226" s="4">
        <v>3963</v>
      </c>
      <c r="N2226" s="13">
        <v>651.21</v>
      </c>
      <c r="O2226" s="13">
        <v>524.96</v>
      </c>
      <c r="P2226" s="13">
        <v>2580745.23</v>
      </c>
      <c r="Q2226" s="13">
        <v>2080416.48</v>
      </c>
      <c r="R2226" s="13">
        <v>500328.75</v>
      </c>
      <c r="S2226" s="54"/>
      <c r="T2226" s="54"/>
      <c r="Z2226" s="1"/>
      <c r="AA2226" s="1"/>
      <c r="XFB2226"/>
      <c r="XFC2226"/>
    </row>
    <row r="2227" spans="2:27 16382:16383" ht="21" customHeight="1">
      <c r="B2227" s="10" t="s">
        <v>40</v>
      </c>
      <c r="C2227" s="10" t="s">
        <v>131</v>
      </c>
      <c r="D2227" s="10" t="s">
        <v>79</v>
      </c>
      <c r="E2227" s="10" t="s">
        <v>17</v>
      </c>
      <c r="F2227" s="10" t="s">
        <v>227</v>
      </c>
      <c r="G2227" s="11">
        <v>41009</v>
      </c>
      <c r="H2227" s="12" t="s">
        <v>239</v>
      </c>
      <c r="I2227" s="10">
        <v>2012</v>
      </c>
      <c r="J2227" s="10">
        <v>509361636</v>
      </c>
      <c r="K2227" s="10">
        <f>_xlfn.DAYS(clean_data[[#This Row],[Ship Date]],clean_data[[#This Row],[Order Date]])</f>
        <v>48</v>
      </c>
      <c r="L2227" s="11">
        <v>41057</v>
      </c>
      <c r="M2227" s="14">
        <v>282</v>
      </c>
      <c r="N2227" s="15">
        <v>668.27</v>
      </c>
      <c r="O2227" s="15">
        <v>502.54</v>
      </c>
      <c r="P2227" s="15">
        <v>188452.14</v>
      </c>
      <c r="Q2227" s="15">
        <v>141716.28</v>
      </c>
      <c r="R2227" s="15">
        <v>46735.86</v>
      </c>
      <c r="S2227" s="54"/>
      <c r="T2227" s="54"/>
      <c r="Z2227" s="1"/>
      <c r="AA2227" s="1"/>
      <c r="XFB2227"/>
      <c r="XFC2227"/>
    </row>
    <row r="2228" spans="2:27 16382:16383" ht="21" customHeight="1">
      <c r="B2228" s="1" t="s">
        <v>40</v>
      </c>
      <c r="C2228" s="1" t="s">
        <v>156</v>
      </c>
      <c r="D2228" s="1" t="s">
        <v>16</v>
      </c>
      <c r="E2228" s="1" t="s">
        <v>21</v>
      </c>
      <c r="F2228" s="1" t="s">
        <v>232</v>
      </c>
      <c r="G2228" s="9">
        <v>42628</v>
      </c>
      <c r="H2228" s="2" t="s">
        <v>231</v>
      </c>
      <c r="I2228" s="1">
        <v>2016</v>
      </c>
      <c r="J2228" s="1">
        <v>203907811</v>
      </c>
      <c r="K2228" s="1">
        <f>_xlfn.DAYS(clean_data[[#This Row],[Ship Date]],clean_data[[#This Row],[Order Date]])</f>
        <v>11</v>
      </c>
      <c r="L2228" s="9">
        <v>42639</v>
      </c>
      <c r="M2228" s="4">
        <v>9707</v>
      </c>
      <c r="N2228" s="13">
        <v>255.28</v>
      </c>
      <c r="O2228" s="13">
        <v>159.41999999999999</v>
      </c>
      <c r="P2228" s="13">
        <v>2478002.96</v>
      </c>
      <c r="Q2228" s="13">
        <v>1547489.94</v>
      </c>
      <c r="R2228" s="13">
        <v>930513.02</v>
      </c>
      <c r="S2228" s="54"/>
      <c r="T2228" s="54"/>
      <c r="Z2228" s="1"/>
      <c r="AA2228" s="1"/>
      <c r="XFB2228"/>
      <c r="XFC2228"/>
    </row>
    <row r="2229" spans="2:27 16382:16383" ht="21" customHeight="1">
      <c r="B2229" s="10" t="s">
        <v>31</v>
      </c>
      <c r="C2229" s="10" t="s">
        <v>44</v>
      </c>
      <c r="D2229" s="10" t="s">
        <v>33</v>
      </c>
      <c r="E2229" s="10" t="s">
        <v>21</v>
      </c>
      <c r="F2229" s="10" t="s">
        <v>227</v>
      </c>
      <c r="G2229" s="11">
        <v>42613</v>
      </c>
      <c r="H2229" s="12" t="s">
        <v>238</v>
      </c>
      <c r="I2229" s="10">
        <v>2016</v>
      </c>
      <c r="J2229" s="10">
        <v>832690131</v>
      </c>
      <c r="K2229" s="10">
        <f>_xlfn.DAYS(clean_data[[#This Row],[Ship Date]],clean_data[[#This Row],[Order Date]])</f>
        <v>29</v>
      </c>
      <c r="L2229" s="11">
        <v>42642</v>
      </c>
      <c r="M2229" s="14">
        <v>369</v>
      </c>
      <c r="N2229" s="15">
        <v>81.73</v>
      </c>
      <c r="O2229" s="15">
        <v>56.67</v>
      </c>
      <c r="P2229" s="15">
        <v>30158.37</v>
      </c>
      <c r="Q2229" s="15">
        <v>20911.23</v>
      </c>
      <c r="R2229" s="15">
        <v>9247.14</v>
      </c>
      <c r="S2229" s="54"/>
      <c r="T2229" s="54"/>
      <c r="Z2229" s="1"/>
      <c r="AA2229" s="1"/>
      <c r="XFB2229"/>
      <c r="XFC2229"/>
    </row>
    <row r="2230" spans="2:27 16382:16383" ht="21" customHeight="1">
      <c r="B2230" s="1" t="s">
        <v>26</v>
      </c>
      <c r="C2230" s="1" t="s">
        <v>122</v>
      </c>
      <c r="D2230" s="1" t="s">
        <v>16</v>
      </c>
      <c r="E2230" s="1" t="s">
        <v>21</v>
      </c>
      <c r="F2230" s="1" t="s">
        <v>229</v>
      </c>
      <c r="G2230" s="9">
        <v>40808</v>
      </c>
      <c r="H2230" s="2" t="s">
        <v>231</v>
      </c>
      <c r="I2230" s="1">
        <v>2011</v>
      </c>
      <c r="J2230" s="1">
        <v>297319924</v>
      </c>
      <c r="K2230" s="1">
        <f>_xlfn.DAYS(clean_data[[#This Row],[Ship Date]],clean_data[[#This Row],[Order Date]])</f>
        <v>26</v>
      </c>
      <c r="L2230" s="9">
        <v>40834</v>
      </c>
      <c r="M2230" s="4">
        <v>2428</v>
      </c>
      <c r="N2230" s="13">
        <v>255.28</v>
      </c>
      <c r="O2230" s="13">
        <v>159.41999999999999</v>
      </c>
      <c r="P2230" s="13">
        <v>619819.84</v>
      </c>
      <c r="Q2230" s="13">
        <v>387071.76</v>
      </c>
      <c r="R2230" s="13">
        <v>232748.08</v>
      </c>
      <c r="S2230" s="54"/>
      <c r="T2230" s="54"/>
      <c r="Z2230" s="1"/>
      <c r="AA2230" s="1"/>
      <c r="XFB2230"/>
      <c r="XFC2230"/>
    </row>
    <row r="2231" spans="2:27 16382:16383" ht="21" customHeight="1">
      <c r="B2231" s="10" t="s">
        <v>40</v>
      </c>
      <c r="C2231" s="10" t="s">
        <v>136</v>
      </c>
      <c r="D2231" s="10" t="s">
        <v>28</v>
      </c>
      <c r="E2231" s="10" t="s">
        <v>21</v>
      </c>
      <c r="F2231" s="10" t="s">
        <v>235</v>
      </c>
      <c r="G2231" s="11">
        <v>41596</v>
      </c>
      <c r="H2231" s="12" t="s">
        <v>234</v>
      </c>
      <c r="I2231" s="10">
        <v>2013</v>
      </c>
      <c r="J2231" s="10">
        <v>169721019</v>
      </c>
      <c r="K2231" s="10">
        <f>_xlfn.DAYS(clean_data[[#This Row],[Ship Date]],clean_data[[#This Row],[Order Date]])</f>
        <v>15</v>
      </c>
      <c r="L2231" s="11">
        <v>41611</v>
      </c>
      <c r="M2231" s="14">
        <v>3076</v>
      </c>
      <c r="N2231" s="15">
        <v>205.7</v>
      </c>
      <c r="O2231" s="15">
        <v>117.11</v>
      </c>
      <c r="P2231" s="15">
        <v>632733.19999999995</v>
      </c>
      <c r="Q2231" s="15">
        <v>360230.36</v>
      </c>
      <c r="R2231" s="15">
        <v>272502.84000000003</v>
      </c>
      <c r="S2231" s="54"/>
      <c r="T2231" s="54"/>
      <c r="Z2231" s="1"/>
      <c r="AA2231" s="1"/>
      <c r="XFB2231"/>
      <c r="XFC2231"/>
    </row>
    <row r="2232" spans="2:27 16382:16383" ht="21" customHeight="1">
      <c r="B2232" s="1" t="s">
        <v>34</v>
      </c>
      <c r="C2232" s="1" t="s">
        <v>197</v>
      </c>
      <c r="D2232" s="1" t="s">
        <v>43</v>
      </c>
      <c r="E2232" s="1" t="s">
        <v>21</v>
      </c>
      <c r="F2232" s="1" t="s">
        <v>232</v>
      </c>
      <c r="G2232" s="9">
        <v>41451</v>
      </c>
      <c r="H2232" s="2" t="s">
        <v>241</v>
      </c>
      <c r="I2232" s="1">
        <v>2013</v>
      </c>
      <c r="J2232" s="1">
        <v>742129743</v>
      </c>
      <c r="K2232" s="1">
        <f>_xlfn.DAYS(clean_data[[#This Row],[Ship Date]],clean_data[[#This Row],[Order Date]])</f>
        <v>23</v>
      </c>
      <c r="L2232" s="9">
        <v>41474</v>
      </c>
      <c r="M2232" s="4">
        <v>1537</v>
      </c>
      <c r="N2232" s="13">
        <v>651.21</v>
      </c>
      <c r="O2232" s="13">
        <v>524.96</v>
      </c>
      <c r="P2232" s="13">
        <v>1000909.77</v>
      </c>
      <c r="Q2232" s="13">
        <v>806863.52</v>
      </c>
      <c r="R2232" s="13">
        <v>194046.25</v>
      </c>
      <c r="S2232" s="54"/>
      <c r="T2232" s="54"/>
      <c r="Z2232" s="1"/>
      <c r="AA2232" s="1"/>
      <c r="XFB2232"/>
      <c r="XFC2232"/>
    </row>
    <row r="2233" spans="2:27 16382:16383" ht="21" customHeight="1">
      <c r="B2233" s="10" t="s">
        <v>34</v>
      </c>
      <c r="C2233" s="10" t="s">
        <v>199</v>
      </c>
      <c r="D2233" s="10" t="s">
        <v>36</v>
      </c>
      <c r="E2233" s="10" t="s">
        <v>21</v>
      </c>
      <c r="F2233" s="10" t="s">
        <v>229</v>
      </c>
      <c r="G2233" s="11">
        <v>41385</v>
      </c>
      <c r="H2233" s="12" t="s">
        <v>239</v>
      </c>
      <c r="I2233" s="10">
        <v>2013</v>
      </c>
      <c r="J2233" s="10">
        <v>577094924</v>
      </c>
      <c r="K2233" s="10">
        <f>_xlfn.DAYS(clean_data[[#This Row],[Ship Date]],clean_data[[#This Row],[Order Date]])</f>
        <v>13</v>
      </c>
      <c r="L2233" s="11">
        <v>41398</v>
      </c>
      <c r="M2233" s="14">
        <v>4067</v>
      </c>
      <c r="N2233" s="15">
        <v>109.28</v>
      </c>
      <c r="O2233" s="15">
        <v>35.840000000000003</v>
      </c>
      <c r="P2233" s="15">
        <v>444441.76</v>
      </c>
      <c r="Q2233" s="15">
        <v>145761.28</v>
      </c>
      <c r="R2233" s="15">
        <v>298680.48</v>
      </c>
      <c r="S2233" s="54"/>
      <c r="T2233" s="54"/>
      <c r="Z2233" s="1"/>
      <c r="AA2233" s="1"/>
      <c r="XFB2233"/>
      <c r="XFC2233"/>
    </row>
    <row r="2234" spans="2:27 16382:16383" ht="21" customHeight="1">
      <c r="B2234" s="1" t="s">
        <v>14</v>
      </c>
      <c r="C2234" s="1" t="s">
        <v>108</v>
      </c>
      <c r="D2234" s="1" t="s">
        <v>71</v>
      </c>
      <c r="E2234" s="1" t="s">
        <v>17</v>
      </c>
      <c r="F2234" s="1" t="s">
        <v>229</v>
      </c>
      <c r="G2234" s="9">
        <v>42798</v>
      </c>
      <c r="H2234" s="2" t="s">
        <v>236</v>
      </c>
      <c r="I2234" s="1">
        <v>2017</v>
      </c>
      <c r="J2234" s="1">
        <v>557477891</v>
      </c>
      <c r="K2234" s="1">
        <f>_xlfn.DAYS(clean_data[[#This Row],[Ship Date]],clean_data[[#This Row],[Order Date]])</f>
        <v>15</v>
      </c>
      <c r="L2234" s="9">
        <v>42813</v>
      </c>
      <c r="M2234" s="4">
        <v>8951</v>
      </c>
      <c r="N2234" s="13">
        <v>154.06</v>
      </c>
      <c r="O2234" s="13">
        <v>90.93</v>
      </c>
      <c r="P2234" s="13">
        <v>1378991.06</v>
      </c>
      <c r="Q2234" s="13">
        <v>813914.43</v>
      </c>
      <c r="R2234" s="13">
        <v>565076.63</v>
      </c>
      <c r="S2234" s="54"/>
      <c r="T2234" s="54"/>
      <c r="Z2234" s="1"/>
      <c r="AA2234" s="1"/>
      <c r="XFB2234"/>
      <c r="XFC2234"/>
    </row>
    <row r="2235" spans="2:27 16382:16383" ht="21" customHeight="1">
      <c r="B2235" s="10" t="s">
        <v>40</v>
      </c>
      <c r="C2235" s="10" t="s">
        <v>245</v>
      </c>
      <c r="D2235" s="10" t="s">
        <v>36</v>
      </c>
      <c r="E2235" s="10" t="s">
        <v>17</v>
      </c>
      <c r="F2235" s="10" t="s">
        <v>227</v>
      </c>
      <c r="G2235" s="11">
        <v>40564</v>
      </c>
      <c r="H2235" s="12" t="s">
        <v>240</v>
      </c>
      <c r="I2235" s="10">
        <v>2011</v>
      </c>
      <c r="J2235" s="10">
        <v>736452472</v>
      </c>
      <c r="K2235" s="10">
        <f>_xlfn.DAYS(clean_data[[#This Row],[Ship Date]],clean_data[[#This Row],[Order Date]])</f>
        <v>45</v>
      </c>
      <c r="L2235" s="11">
        <v>40609</v>
      </c>
      <c r="M2235" s="14">
        <v>1507</v>
      </c>
      <c r="N2235" s="15">
        <v>109.28</v>
      </c>
      <c r="O2235" s="15">
        <v>35.840000000000003</v>
      </c>
      <c r="P2235" s="15">
        <v>164684.96</v>
      </c>
      <c r="Q2235" s="15">
        <v>54010.879999999997</v>
      </c>
      <c r="R2235" s="15">
        <v>110674.08</v>
      </c>
      <c r="S2235" s="54"/>
      <c r="T2235" s="54"/>
      <c r="Z2235" s="1"/>
      <c r="AA2235" s="1"/>
      <c r="XFB2235"/>
      <c r="XFC2235"/>
    </row>
    <row r="2236" spans="2:27 16382:16383" ht="21" customHeight="1">
      <c r="B2236" s="1" t="s">
        <v>14</v>
      </c>
      <c r="C2236" s="1" t="s">
        <v>47</v>
      </c>
      <c r="D2236" s="1" t="s">
        <v>59</v>
      </c>
      <c r="E2236" s="1" t="s">
        <v>21</v>
      </c>
      <c r="F2236" s="1" t="s">
        <v>227</v>
      </c>
      <c r="G2236" s="9">
        <v>41011</v>
      </c>
      <c r="H2236" s="2" t="s">
        <v>239</v>
      </c>
      <c r="I2236" s="1">
        <v>2012</v>
      </c>
      <c r="J2236" s="1">
        <v>787504994</v>
      </c>
      <c r="K2236" s="1">
        <f>_xlfn.DAYS(clean_data[[#This Row],[Ship Date]],clean_data[[#This Row],[Order Date]])</f>
        <v>30</v>
      </c>
      <c r="L2236" s="9">
        <v>41041</v>
      </c>
      <c r="M2236" s="4">
        <v>9083</v>
      </c>
      <c r="N2236" s="13">
        <v>9.33</v>
      </c>
      <c r="O2236" s="13">
        <v>6.92</v>
      </c>
      <c r="P2236" s="13">
        <v>84744.39</v>
      </c>
      <c r="Q2236" s="13">
        <v>62854.36</v>
      </c>
      <c r="R2236" s="13">
        <v>21890.03</v>
      </c>
      <c r="S2236" s="54"/>
      <c r="T2236" s="54"/>
      <c r="Z2236" s="1"/>
      <c r="AA2236" s="1"/>
      <c r="XFB2236"/>
      <c r="XFC2236"/>
    </row>
    <row r="2237" spans="2:27 16382:16383" ht="21" customHeight="1">
      <c r="B2237" s="10" t="s">
        <v>31</v>
      </c>
      <c r="C2237" s="10" t="s">
        <v>42</v>
      </c>
      <c r="D2237" s="10" t="s">
        <v>59</v>
      </c>
      <c r="E2237" s="10" t="s">
        <v>17</v>
      </c>
      <c r="F2237" s="10" t="s">
        <v>229</v>
      </c>
      <c r="G2237" s="11">
        <v>41174</v>
      </c>
      <c r="H2237" s="12" t="s">
        <v>231</v>
      </c>
      <c r="I2237" s="10">
        <v>2012</v>
      </c>
      <c r="J2237" s="10">
        <v>454434287</v>
      </c>
      <c r="K2237" s="10">
        <f>_xlfn.DAYS(clean_data[[#This Row],[Ship Date]],clean_data[[#This Row],[Order Date]])</f>
        <v>39</v>
      </c>
      <c r="L2237" s="11">
        <v>41213</v>
      </c>
      <c r="M2237" s="14">
        <v>6059</v>
      </c>
      <c r="N2237" s="15">
        <v>9.33</v>
      </c>
      <c r="O2237" s="15">
        <v>6.92</v>
      </c>
      <c r="P2237" s="15">
        <v>56530.47</v>
      </c>
      <c r="Q2237" s="15">
        <v>41928.28</v>
      </c>
      <c r="R2237" s="15">
        <v>14602.19</v>
      </c>
      <c r="S2237" s="54"/>
      <c r="T2237" s="54"/>
      <c r="Z2237" s="1"/>
      <c r="AA2237" s="1"/>
      <c r="XFB2237"/>
      <c r="XFC2237"/>
    </row>
    <row r="2238" spans="2:27 16382:16383" ht="21" customHeight="1">
      <c r="B2238" s="1" t="s">
        <v>40</v>
      </c>
      <c r="C2238" s="1" t="s">
        <v>213</v>
      </c>
      <c r="D2238" s="1" t="s">
        <v>79</v>
      </c>
      <c r="E2238" s="1" t="s">
        <v>17</v>
      </c>
      <c r="F2238" s="1" t="s">
        <v>229</v>
      </c>
      <c r="G2238" s="9">
        <v>41244</v>
      </c>
      <c r="H2238" s="2" t="s">
        <v>228</v>
      </c>
      <c r="I2238" s="1">
        <v>2012</v>
      </c>
      <c r="J2238" s="1">
        <v>901351678</v>
      </c>
      <c r="K2238" s="1">
        <f>_xlfn.DAYS(clean_data[[#This Row],[Ship Date]],clean_data[[#This Row],[Order Date]])</f>
        <v>3</v>
      </c>
      <c r="L2238" s="9">
        <v>41247</v>
      </c>
      <c r="M2238" s="4">
        <v>8846</v>
      </c>
      <c r="N2238" s="13">
        <v>668.27</v>
      </c>
      <c r="O2238" s="13">
        <v>502.54</v>
      </c>
      <c r="P2238" s="13">
        <v>5911516.4199999999</v>
      </c>
      <c r="Q2238" s="13">
        <v>4445468.84</v>
      </c>
      <c r="R2238" s="13">
        <v>1466047.58</v>
      </c>
      <c r="S2238" s="54"/>
      <c r="T2238" s="54"/>
      <c r="Z2238" s="1"/>
      <c r="AA2238" s="1"/>
      <c r="XFB2238"/>
      <c r="XFC2238"/>
    </row>
    <row r="2239" spans="2:27 16382:16383" ht="21" customHeight="1">
      <c r="B2239" s="10" t="s">
        <v>26</v>
      </c>
      <c r="C2239" s="10" t="s">
        <v>75</v>
      </c>
      <c r="D2239" s="10" t="s">
        <v>25</v>
      </c>
      <c r="E2239" s="10" t="s">
        <v>17</v>
      </c>
      <c r="F2239" s="10" t="s">
        <v>232</v>
      </c>
      <c r="G2239" s="11">
        <v>40418</v>
      </c>
      <c r="H2239" s="12" t="s">
        <v>238</v>
      </c>
      <c r="I2239" s="10">
        <v>2010</v>
      </c>
      <c r="J2239" s="10">
        <v>662680995</v>
      </c>
      <c r="K2239" s="10">
        <f>_xlfn.DAYS(clean_data[[#This Row],[Ship Date]],clean_data[[#This Row],[Order Date]])</f>
        <v>43</v>
      </c>
      <c r="L2239" s="11">
        <v>40461</v>
      </c>
      <c r="M2239" s="14">
        <v>888</v>
      </c>
      <c r="N2239" s="15">
        <v>47.45</v>
      </c>
      <c r="O2239" s="15">
        <v>31.79</v>
      </c>
      <c r="P2239" s="15">
        <v>42135.6</v>
      </c>
      <c r="Q2239" s="15">
        <v>28229.52</v>
      </c>
      <c r="R2239" s="15">
        <v>13906.08</v>
      </c>
      <c r="S2239" s="54"/>
      <c r="T2239" s="54"/>
      <c r="Z2239" s="1"/>
      <c r="AA2239" s="1"/>
      <c r="XFB2239"/>
      <c r="XFC2239"/>
    </row>
    <row r="2240" spans="2:27 16382:16383" ht="21" customHeight="1">
      <c r="B2240" s="1" t="s">
        <v>23</v>
      </c>
      <c r="C2240" s="1" t="s">
        <v>124</v>
      </c>
      <c r="D2240" s="1" t="s">
        <v>36</v>
      </c>
      <c r="E2240" s="1" t="s">
        <v>17</v>
      </c>
      <c r="F2240" s="1" t="s">
        <v>229</v>
      </c>
      <c r="G2240" s="9">
        <v>41046</v>
      </c>
      <c r="H2240" s="2" t="s">
        <v>233</v>
      </c>
      <c r="I2240" s="1">
        <v>2012</v>
      </c>
      <c r="J2240" s="1">
        <v>593158566</v>
      </c>
      <c r="K2240" s="1">
        <f>_xlfn.DAYS(clean_data[[#This Row],[Ship Date]],clean_data[[#This Row],[Order Date]])</f>
        <v>39</v>
      </c>
      <c r="L2240" s="9">
        <v>41085</v>
      </c>
      <c r="M2240" s="4">
        <v>7656</v>
      </c>
      <c r="N2240" s="13">
        <v>109.28</v>
      </c>
      <c r="O2240" s="13">
        <v>35.840000000000003</v>
      </c>
      <c r="P2240" s="13">
        <v>836647.68</v>
      </c>
      <c r="Q2240" s="13">
        <v>274391.03999999998</v>
      </c>
      <c r="R2240" s="13">
        <v>562256.64000000001</v>
      </c>
      <c r="S2240" s="54"/>
      <c r="T2240" s="54"/>
      <c r="Z2240" s="1"/>
      <c r="AA2240" s="1"/>
      <c r="XFB2240"/>
      <c r="XFC2240"/>
    </row>
    <row r="2241" spans="2:27 16382:16383" ht="21" customHeight="1">
      <c r="B2241" s="10" t="s">
        <v>23</v>
      </c>
      <c r="C2241" s="10" t="s">
        <v>106</v>
      </c>
      <c r="D2241" s="10" t="s">
        <v>71</v>
      </c>
      <c r="E2241" s="10" t="s">
        <v>21</v>
      </c>
      <c r="F2241" s="10" t="s">
        <v>229</v>
      </c>
      <c r="G2241" s="11">
        <v>41720</v>
      </c>
      <c r="H2241" s="12" t="s">
        <v>236</v>
      </c>
      <c r="I2241" s="10">
        <v>2014</v>
      </c>
      <c r="J2241" s="10">
        <v>717833220</v>
      </c>
      <c r="K2241" s="10">
        <f>_xlfn.DAYS(clean_data[[#This Row],[Ship Date]],clean_data[[#This Row],[Order Date]])</f>
        <v>12</v>
      </c>
      <c r="L2241" s="11">
        <v>41732</v>
      </c>
      <c r="M2241" s="14">
        <v>1657</v>
      </c>
      <c r="N2241" s="15">
        <v>154.06</v>
      </c>
      <c r="O2241" s="15">
        <v>90.93</v>
      </c>
      <c r="P2241" s="15">
        <v>255277.42</v>
      </c>
      <c r="Q2241" s="15">
        <v>150671.01</v>
      </c>
      <c r="R2241" s="15">
        <v>104606.41</v>
      </c>
      <c r="S2241" s="54"/>
      <c r="T2241" s="54"/>
      <c r="Z2241" s="1"/>
      <c r="AA2241" s="1"/>
      <c r="XFB2241"/>
      <c r="XFC2241"/>
    </row>
    <row r="2242" spans="2:27 16382:16383" ht="21" customHeight="1">
      <c r="B2242" s="1" t="s">
        <v>23</v>
      </c>
      <c r="C2242" s="1" t="s">
        <v>82</v>
      </c>
      <c r="D2242" s="1" t="s">
        <v>71</v>
      </c>
      <c r="E2242" s="1" t="s">
        <v>17</v>
      </c>
      <c r="F2242" s="1" t="s">
        <v>235</v>
      </c>
      <c r="G2242" s="9">
        <v>41420</v>
      </c>
      <c r="H2242" s="2" t="s">
        <v>233</v>
      </c>
      <c r="I2242" s="1">
        <v>2013</v>
      </c>
      <c r="J2242" s="1">
        <v>682066285</v>
      </c>
      <c r="K2242" s="1">
        <f>_xlfn.DAYS(clean_data[[#This Row],[Ship Date]],clean_data[[#This Row],[Order Date]])</f>
        <v>48</v>
      </c>
      <c r="L2242" s="9">
        <v>41468</v>
      </c>
      <c r="M2242" s="4">
        <v>7426</v>
      </c>
      <c r="N2242" s="13">
        <v>154.06</v>
      </c>
      <c r="O2242" s="13">
        <v>90.93</v>
      </c>
      <c r="P2242" s="13">
        <v>1144049.56</v>
      </c>
      <c r="Q2242" s="13">
        <v>675246.18</v>
      </c>
      <c r="R2242" s="13">
        <v>468803.38</v>
      </c>
      <c r="S2242" s="54"/>
      <c r="T2242" s="54"/>
      <c r="Z2242" s="1"/>
      <c r="AA2242" s="1"/>
      <c r="XFB2242"/>
      <c r="XFC2242"/>
    </row>
    <row r="2243" spans="2:27 16382:16383" ht="21" customHeight="1">
      <c r="B2243" s="10" t="s">
        <v>40</v>
      </c>
      <c r="C2243" s="10" t="s">
        <v>216</v>
      </c>
      <c r="D2243" s="10" t="s">
        <v>36</v>
      </c>
      <c r="E2243" s="10" t="s">
        <v>17</v>
      </c>
      <c r="F2243" s="10" t="s">
        <v>227</v>
      </c>
      <c r="G2243" s="11">
        <v>40899</v>
      </c>
      <c r="H2243" s="12" t="s">
        <v>228</v>
      </c>
      <c r="I2243" s="10">
        <v>2011</v>
      </c>
      <c r="J2243" s="10">
        <v>201531589</v>
      </c>
      <c r="K2243" s="10">
        <f>_xlfn.DAYS(clean_data[[#This Row],[Ship Date]],clean_data[[#This Row],[Order Date]])</f>
        <v>18</v>
      </c>
      <c r="L2243" s="11">
        <v>40917</v>
      </c>
      <c r="M2243" s="14">
        <v>6530</v>
      </c>
      <c r="N2243" s="15">
        <v>109.28</v>
      </c>
      <c r="O2243" s="15">
        <v>35.840000000000003</v>
      </c>
      <c r="P2243" s="15">
        <v>713598.4</v>
      </c>
      <c r="Q2243" s="15">
        <v>234035.20000000001</v>
      </c>
      <c r="R2243" s="15">
        <v>479563.2</v>
      </c>
      <c r="S2243" s="54"/>
      <c r="T2243" s="54"/>
      <c r="Z2243" s="1"/>
      <c r="AA2243" s="1"/>
      <c r="XFB2243"/>
      <c r="XFC2243"/>
    </row>
    <row r="2244" spans="2:27 16382:16383" ht="21" customHeight="1">
      <c r="B2244" s="1" t="s">
        <v>23</v>
      </c>
      <c r="C2244" s="1" t="s">
        <v>179</v>
      </c>
      <c r="D2244" s="1" t="s">
        <v>28</v>
      </c>
      <c r="E2244" s="1" t="s">
        <v>17</v>
      </c>
      <c r="F2244" s="1" t="s">
        <v>235</v>
      </c>
      <c r="G2244" s="9">
        <v>41298</v>
      </c>
      <c r="H2244" s="2" t="s">
        <v>240</v>
      </c>
      <c r="I2244" s="1">
        <v>2013</v>
      </c>
      <c r="J2244" s="1">
        <v>412215459</v>
      </c>
      <c r="K2244" s="1">
        <f>_xlfn.DAYS(clean_data[[#This Row],[Ship Date]],clean_data[[#This Row],[Order Date]])</f>
        <v>7</v>
      </c>
      <c r="L2244" s="9">
        <v>41305</v>
      </c>
      <c r="M2244" s="4">
        <v>2569</v>
      </c>
      <c r="N2244" s="13">
        <v>205.7</v>
      </c>
      <c r="O2244" s="13">
        <v>117.11</v>
      </c>
      <c r="P2244" s="13">
        <v>528443.30000000005</v>
      </c>
      <c r="Q2244" s="13">
        <v>300855.59000000003</v>
      </c>
      <c r="R2244" s="13">
        <v>227587.71</v>
      </c>
      <c r="S2244" s="54"/>
      <c r="T2244" s="54"/>
      <c r="Z2244" s="1"/>
      <c r="AA2244" s="1"/>
      <c r="XFB2244"/>
      <c r="XFC2244"/>
    </row>
    <row r="2245" spans="2:27 16382:16383" ht="21" customHeight="1">
      <c r="B2245" s="10" t="s">
        <v>26</v>
      </c>
      <c r="C2245" s="10" t="s">
        <v>90</v>
      </c>
      <c r="D2245" s="10" t="s">
        <v>45</v>
      </c>
      <c r="E2245" s="10" t="s">
        <v>21</v>
      </c>
      <c r="F2245" s="10" t="s">
        <v>232</v>
      </c>
      <c r="G2245" s="11">
        <v>42764</v>
      </c>
      <c r="H2245" s="12" t="s">
        <v>240</v>
      </c>
      <c r="I2245" s="10">
        <v>2017</v>
      </c>
      <c r="J2245" s="10">
        <v>720416724</v>
      </c>
      <c r="K2245" s="10">
        <f>_xlfn.DAYS(clean_data[[#This Row],[Ship Date]],clean_data[[#This Row],[Order Date]])</f>
        <v>42</v>
      </c>
      <c r="L2245" s="11">
        <v>42806</v>
      </c>
      <c r="M2245" s="14">
        <v>6173</v>
      </c>
      <c r="N2245" s="15">
        <v>437.2</v>
      </c>
      <c r="O2245" s="15">
        <v>263.33</v>
      </c>
      <c r="P2245" s="15">
        <v>2698835.6</v>
      </c>
      <c r="Q2245" s="15">
        <v>1625536.09</v>
      </c>
      <c r="R2245" s="15">
        <v>1073299.51</v>
      </c>
      <c r="S2245" s="54"/>
      <c r="T2245" s="54"/>
      <c r="Z2245" s="1"/>
      <c r="AA2245" s="1"/>
      <c r="XFB2245"/>
      <c r="XFC2245"/>
    </row>
    <row r="2246" spans="2:27 16382:16383" ht="21" customHeight="1">
      <c r="B2246" s="1" t="s">
        <v>23</v>
      </c>
      <c r="C2246" s="1" t="s">
        <v>38</v>
      </c>
      <c r="D2246" s="1" t="s">
        <v>43</v>
      </c>
      <c r="E2246" s="1" t="s">
        <v>21</v>
      </c>
      <c r="F2246" s="1" t="s">
        <v>229</v>
      </c>
      <c r="G2246" s="9">
        <v>40300</v>
      </c>
      <c r="H2246" s="2" t="s">
        <v>233</v>
      </c>
      <c r="I2246" s="1">
        <v>2010</v>
      </c>
      <c r="J2246" s="1">
        <v>152746713</v>
      </c>
      <c r="K2246" s="1">
        <f>_xlfn.DAYS(clean_data[[#This Row],[Ship Date]],clean_data[[#This Row],[Order Date]])</f>
        <v>6</v>
      </c>
      <c r="L2246" s="9">
        <v>40306</v>
      </c>
      <c r="M2246" s="4">
        <v>2</v>
      </c>
      <c r="N2246" s="13">
        <v>651.21</v>
      </c>
      <c r="O2246" s="13">
        <v>524.96</v>
      </c>
      <c r="P2246" s="13">
        <v>1302.42</v>
      </c>
      <c r="Q2246" s="13">
        <v>1049.92</v>
      </c>
      <c r="R2246" s="13">
        <v>252.5</v>
      </c>
      <c r="S2246" s="54"/>
      <c r="T2246" s="54"/>
      <c r="Z2246" s="1"/>
      <c r="AA2246" s="1"/>
      <c r="XFB2246"/>
      <c r="XFC2246"/>
    </row>
    <row r="2247" spans="2:27 16382:16383" ht="21" customHeight="1">
      <c r="B2247" s="10" t="s">
        <v>40</v>
      </c>
      <c r="C2247" s="10" t="s">
        <v>244</v>
      </c>
      <c r="D2247" s="10" t="s">
        <v>43</v>
      </c>
      <c r="E2247" s="10" t="s">
        <v>21</v>
      </c>
      <c r="F2247" s="10" t="s">
        <v>227</v>
      </c>
      <c r="G2247" s="11">
        <v>41749</v>
      </c>
      <c r="H2247" s="12" t="s">
        <v>239</v>
      </c>
      <c r="I2247" s="10">
        <v>2014</v>
      </c>
      <c r="J2247" s="10">
        <v>506129252</v>
      </c>
      <c r="K2247" s="10">
        <f>_xlfn.DAYS(clean_data[[#This Row],[Ship Date]],clean_data[[#This Row],[Order Date]])</f>
        <v>28</v>
      </c>
      <c r="L2247" s="11">
        <v>41777</v>
      </c>
      <c r="M2247" s="14">
        <v>3748</v>
      </c>
      <c r="N2247" s="15">
        <v>651.21</v>
      </c>
      <c r="O2247" s="15">
        <v>524.96</v>
      </c>
      <c r="P2247" s="15">
        <v>2440735.08</v>
      </c>
      <c r="Q2247" s="15">
        <v>1967550.08</v>
      </c>
      <c r="R2247" s="15">
        <v>473185</v>
      </c>
      <c r="S2247" s="54"/>
      <c r="T2247" s="54"/>
      <c r="Z2247" s="1"/>
      <c r="AA2247" s="1"/>
      <c r="XFB2247"/>
      <c r="XFC2247"/>
    </row>
    <row r="2248" spans="2:27 16382:16383" ht="21" customHeight="1">
      <c r="B2248" s="1" t="s">
        <v>31</v>
      </c>
      <c r="C2248" s="1" t="s">
        <v>172</v>
      </c>
      <c r="D2248" s="1" t="s">
        <v>50</v>
      </c>
      <c r="E2248" s="1" t="s">
        <v>17</v>
      </c>
      <c r="F2248" s="1" t="s">
        <v>235</v>
      </c>
      <c r="G2248" s="9">
        <v>41507</v>
      </c>
      <c r="H2248" s="2" t="s">
        <v>238</v>
      </c>
      <c r="I2248" s="1">
        <v>2013</v>
      </c>
      <c r="J2248" s="1">
        <v>497800672</v>
      </c>
      <c r="K2248" s="1">
        <f>_xlfn.DAYS(clean_data[[#This Row],[Ship Date]],clean_data[[#This Row],[Order Date]])</f>
        <v>46</v>
      </c>
      <c r="L2248" s="9">
        <v>41553</v>
      </c>
      <c r="M2248" s="4">
        <v>9136</v>
      </c>
      <c r="N2248" s="13">
        <v>421.89</v>
      </c>
      <c r="O2248" s="13">
        <v>364.69</v>
      </c>
      <c r="P2248" s="13">
        <v>3854387.04</v>
      </c>
      <c r="Q2248" s="13">
        <v>3331807.84</v>
      </c>
      <c r="R2248" s="13">
        <v>522579.20000000001</v>
      </c>
      <c r="S2248" s="54"/>
      <c r="T2248" s="54"/>
      <c r="Z2248" s="1"/>
      <c r="AA2248" s="1"/>
      <c r="XFB2248"/>
      <c r="XFC2248"/>
    </row>
    <row r="2249" spans="2:27 16382:16383" ht="21" customHeight="1">
      <c r="B2249" s="10" t="s">
        <v>23</v>
      </c>
      <c r="C2249" s="10" t="s">
        <v>181</v>
      </c>
      <c r="D2249" s="10" t="s">
        <v>28</v>
      </c>
      <c r="E2249" s="10" t="s">
        <v>17</v>
      </c>
      <c r="F2249" s="10" t="s">
        <v>227</v>
      </c>
      <c r="G2249" s="11">
        <v>41280</v>
      </c>
      <c r="H2249" s="12" t="s">
        <v>240</v>
      </c>
      <c r="I2249" s="10">
        <v>2013</v>
      </c>
      <c r="J2249" s="10">
        <v>715309798</v>
      </c>
      <c r="K2249" s="10">
        <f>_xlfn.DAYS(clean_data[[#This Row],[Ship Date]],clean_data[[#This Row],[Order Date]])</f>
        <v>35</v>
      </c>
      <c r="L2249" s="11">
        <v>41315</v>
      </c>
      <c r="M2249" s="14">
        <v>4920</v>
      </c>
      <c r="N2249" s="15">
        <v>205.7</v>
      </c>
      <c r="O2249" s="15">
        <v>117.11</v>
      </c>
      <c r="P2249" s="15">
        <v>1012044</v>
      </c>
      <c r="Q2249" s="15">
        <v>576181.19999999995</v>
      </c>
      <c r="R2249" s="15">
        <v>435862.8</v>
      </c>
      <c r="S2249" s="54"/>
      <c r="T2249" s="54"/>
      <c r="Z2249" s="1"/>
      <c r="AA2249" s="1"/>
      <c r="XFB2249"/>
      <c r="XFC2249"/>
    </row>
    <row r="2250" spans="2:27 16382:16383" ht="21" customHeight="1">
      <c r="B2250" s="1" t="s">
        <v>23</v>
      </c>
      <c r="C2250" s="1" t="s">
        <v>207</v>
      </c>
      <c r="D2250" s="1" t="s">
        <v>59</v>
      </c>
      <c r="E2250" s="1" t="s">
        <v>17</v>
      </c>
      <c r="F2250" s="1" t="s">
        <v>232</v>
      </c>
      <c r="G2250" s="9">
        <v>40391</v>
      </c>
      <c r="H2250" s="2" t="s">
        <v>238</v>
      </c>
      <c r="I2250" s="1">
        <v>2010</v>
      </c>
      <c r="J2250" s="1">
        <v>466517961</v>
      </c>
      <c r="K2250" s="1">
        <f>_xlfn.DAYS(clean_data[[#This Row],[Ship Date]],clean_data[[#This Row],[Order Date]])</f>
        <v>37</v>
      </c>
      <c r="L2250" s="9">
        <v>40428</v>
      </c>
      <c r="M2250" s="4">
        <v>1886</v>
      </c>
      <c r="N2250" s="13">
        <v>9.33</v>
      </c>
      <c r="O2250" s="13">
        <v>6.92</v>
      </c>
      <c r="P2250" s="13">
        <v>17596.38</v>
      </c>
      <c r="Q2250" s="13">
        <v>13051.12</v>
      </c>
      <c r="R2250" s="13">
        <v>4545.26</v>
      </c>
      <c r="S2250" s="54"/>
      <c r="T2250" s="54"/>
      <c r="Z2250" s="1"/>
      <c r="AA2250" s="1"/>
      <c r="XFB2250"/>
      <c r="XFC2250"/>
    </row>
    <row r="2251" spans="2:27 16382:16383" ht="21" customHeight="1">
      <c r="B2251" s="10" t="s">
        <v>31</v>
      </c>
      <c r="C2251" s="10" t="s">
        <v>96</v>
      </c>
      <c r="D2251" s="10" t="s">
        <v>59</v>
      </c>
      <c r="E2251" s="10" t="s">
        <v>17</v>
      </c>
      <c r="F2251" s="10" t="s">
        <v>229</v>
      </c>
      <c r="G2251" s="11">
        <v>42707</v>
      </c>
      <c r="H2251" s="12" t="s">
        <v>228</v>
      </c>
      <c r="I2251" s="10">
        <v>2016</v>
      </c>
      <c r="J2251" s="10">
        <v>929598987</v>
      </c>
      <c r="K2251" s="10">
        <f>_xlfn.DAYS(clean_data[[#This Row],[Ship Date]],clean_data[[#This Row],[Order Date]])</f>
        <v>31</v>
      </c>
      <c r="L2251" s="11">
        <v>42738</v>
      </c>
      <c r="M2251" s="14">
        <v>7853</v>
      </c>
      <c r="N2251" s="15">
        <v>9.33</v>
      </c>
      <c r="O2251" s="15">
        <v>6.92</v>
      </c>
      <c r="P2251" s="15">
        <v>73268.490000000005</v>
      </c>
      <c r="Q2251" s="15">
        <v>54342.76</v>
      </c>
      <c r="R2251" s="15">
        <v>18925.73</v>
      </c>
      <c r="S2251" s="54"/>
      <c r="T2251" s="54"/>
      <c r="Z2251" s="1"/>
      <c r="AA2251" s="1"/>
      <c r="XFB2251"/>
      <c r="XFC2251"/>
    </row>
    <row r="2252" spans="2:27 16382:16383" ht="21" customHeight="1">
      <c r="B2252" s="1" t="s">
        <v>31</v>
      </c>
      <c r="C2252" s="1" t="s">
        <v>133</v>
      </c>
      <c r="D2252" s="1" t="s">
        <v>59</v>
      </c>
      <c r="E2252" s="1" t="s">
        <v>17</v>
      </c>
      <c r="F2252" s="1" t="s">
        <v>232</v>
      </c>
      <c r="G2252" s="9">
        <v>41415</v>
      </c>
      <c r="H2252" s="2" t="s">
        <v>233</v>
      </c>
      <c r="I2252" s="1">
        <v>2013</v>
      </c>
      <c r="J2252" s="1">
        <v>203039205</v>
      </c>
      <c r="K2252" s="1">
        <f>_xlfn.DAYS(clean_data[[#This Row],[Ship Date]],clean_data[[#This Row],[Order Date]])</f>
        <v>8</v>
      </c>
      <c r="L2252" s="9">
        <v>41423</v>
      </c>
      <c r="M2252" s="4">
        <v>2667</v>
      </c>
      <c r="N2252" s="13">
        <v>9.33</v>
      </c>
      <c r="O2252" s="13">
        <v>6.92</v>
      </c>
      <c r="P2252" s="13">
        <v>24883.11</v>
      </c>
      <c r="Q2252" s="13">
        <v>18455.64</v>
      </c>
      <c r="R2252" s="13">
        <v>6427.47</v>
      </c>
      <c r="S2252" s="54"/>
      <c r="T2252" s="54"/>
      <c r="Z2252" s="1"/>
      <c r="AA2252" s="1"/>
      <c r="XFB2252"/>
      <c r="XFC2252"/>
    </row>
    <row r="2253" spans="2:27 16382:16383" ht="21" customHeight="1">
      <c r="B2253" s="10" t="s">
        <v>40</v>
      </c>
      <c r="C2253" s="10" t="s">
        <v>92</v>
      </c>
      <c r="D2253" s="10" t="s">
        <v>45</v>
      </c>
      <c r="E2253" s="10" t="s">
        <v>17</v>
      </c>
      <c r="F2253" s="10" t="s">
        <v>229</v>
      </c>
      <c r="G2253" s="11">
        <v>42541</v>
      </c>
      <c r="H2253" s="12" t="s">
        <v>241</v>
      </c>
      <c r="I2253" s="10">
        <v>2016</v>
      </c>
      <c r="J2253" s="10">
        <v>955637443</v>
      </c>
      <c r="K2253" s="10">
        <f>_xlfn.DAYS(clean_data[[#This Row],[Ship Date]],clean_data[[#This Row],[Order Date]])</f>
        <v>50</v>
      </c>
      <c r="L2253" s="11">
        <v>42591</v>
      </c>
      <c r="M2253" s="14">
        <v>3210</v>
      </c>
      <c r="N2253" s="15">
        <v>437.2</v>
      </c>
      <c r="O2253" s="15">
        <v>263.33</v>
      </c>
      <c r="P2253" s="15">
        <v>1403412</v>
      </c>
      <c r="Q2253" s="15">
        <v>845289.3</v>
      </c>
      <c r="R2253" s="15">
        <v>558122.69999999995</v>
      </c>
      <c r="S2253" s="54"/>
      <c r="T2253" s="54"/>
      <c r="Z2253" s="1"/>
      <c r="AA2253" s="1"/>
      <c r="XFB2253"/>
      <c r="XFC2253"/>
    </row>
    <row r="2254" spans="2:27 16382:16383" ht="21" customHeight="1">
      <c r="B2254" s="1" t="s">
        <v>40</v>
      </c>
      <c r="C2254" s="1" t="s">
        <v>72</v>
      </c>
      <c r="D2254" s="1" t="s">
        <v>25</v>
      </c>
      <c r="E2254" s="1" t="s">
        <v>17</v>
      </c>
      <c r="F2254" s="1" t="s">
        <v>232</v>
      </c>
      <c r="G2254" s="9">
        <v>41434</v>
      </c>
      <c r="H2254" s="2" t="s">
        <v>241</v>
      </c>
      <c r="I2254" s="1">
        <v>2013</v>
      </c>
      <c r="J2254" s="1">
        <v>976505029</v>
      </c>
      <c r="K2254" s="1">
        <f>_xlfn.DAYS(clean_data[[#This Row],[Ship Date]],clean_data[[#This Row],[Order Date]])</f>
        <v>48</v>
      </c>
      <c r="L2254" s="9">
        <v>41482</v>
      </c>
      <c r="M2254" s="4">
        <v>8393</v>
      </c>
      <c r="N2254" s="13">
        <v>47.45</v>
      </c>
      <c r="O2254" s="13">
        <v>31.79</v>
      </c>
      <c r="P2254" s="13">
        <v>398247.85</v>
      </c>
      <c r="Q2254" s="13">
        <v>266813.46999999997</v>
      </c>
      <c r="R2254" s="13">
        <v>131434.38</v>
      </c>
      <c r="S2254" s="54"/>
      <c r="T2254" s="54"/>
      <c r="Z2254" s="1"/>
      <c r="AA2254" s="1"/>
      <c r="XFB2254"/>
      <c r="XFC2254"/>
    </row>
    <row r="2255" spans="2:27 16382:16383" ht="21" customHeight="1">
      <c r="B2255" s="10" t="s">
        <v>23</v>
      </c>
      <c r="C2255" s="10" t="s">
        <v>105</v>
      </c>
      <c r="D2255" s="10" t="s">
        <v>50</v>
      </c>
      <c r="E2255" s="10" t="s">
        <v>21</v>
      </c>
      <c r="F2255" s="10" t="s">
        <v>229</v>
      </c>
      <c r="G2255" s="11">
        <v>40748</v>
      </c>
      <c r="H2255" s="12" t="s">
        <v>230</v>
      </c>
      <c r="I2255" s="10">
        <v>2011</v>
      </c>
      <c r="J2255" s="10">
        <v>825065791</v>
      </c>
      <c r="K2255" s="10">
        <f>_xlfn.DAYS(clean_data[[#This Row],[Ship Date]],clean_data[[#This Row],[Order Date]])</f>
        <v>35</v>
      </c>
      <c r="L2255" s="11">
        <v>40783</v>
      </c>
      <c r="M2255" s="14">
        <v>4157</v>
      </c>
      <c r="N2255" s="15">
        <v>421.89</v>
      </c>
      <c r="O2255" s="15">
        <v>364.69</v>
      </c>
      <c r="P2255" s="15">
        <v>1753796.73</v>
      </c>
      <c r="Q2255" s="15">
        <v>1516016.33</v>
      </c>
      <c r="R2255" s="15">
        <v>237780.4</v>
      </c>
      <c r="S2255" s="54"/>
      <c r="T2255" s="54"/>
      <c r="Z2255" s="1"/>
      <c r="AA2255" s="1"/>
      <c r="XFB2255"/>
      <c r="XFC2255"/>
    </row>
    <row r="2256" spans="2:27 16382:16383" ht="21" customHeight="1">
      <c r="B2256" s="1" t="s">
        <v>40</v>
      </c>
      <c r="C2256" s="1" t="s">
        <v>214</v>
      </c>
      <c r="D2256" s="1" t="s">
        <v>50</v>
      </c>
      <c r="E2256" s="1" t="s">
        <v>21</v>
      </c>
      <c r="F2256" s="1" t="s">
        <v>227</v>
      </c>
      <c r="G2256" s="9">
        <v>40761</v>
      </c>
      <c r="H2256" s="2" t="s">
        <v>238</v>
      </c>
      <c r="I2256" s="1">
        <v>2011</v>
      </c>
      <c r="J2256" s="1">
        <v>681056058</v>
      </c>
      <c r="K2256" s="1">
        <f>_xlfn.DAYS(clean_data[[#This Row],[Ship Date]],clean_data[[#This Row],[Order Date]])</f>
        <v>5</v>
      </c>
      <c r="L2256" s="9">
        <v>40766</v>
      </c>
      <c r="M2256" s="4">
        <v>8477</v>
      </c>
      <c r="N2256" s="13">
        <v>421.89</v>
      </c>
      <c r="O2256" s="13">
        <v>364.69</v>
      </c>
      <c r="P2256" s="13">
        <v>3576361.53</v>
      </c>
      <c r="Q2256" s="13">
        <v>3091477.13</v>
      </c>
      <c r="R2256" s="13">
        <v>484884.4</v>
      </c>
      <c r="S2256" s="54"/>
      <c r="T2256" s="54"/>
      <c r="Z2256" s="1"/>
      <c r="AA2256" s="1"/>
      <c r="XFB2256"/>
      <c r="XFC2256"/>
    </row>
    <row r="2257" spans="2:27 16382:16383" ht="21" customHeight="1">
      <c r="B2257" s="10" t="s">
        <v>34</v>
      </c>
      <c r="C2257" s="10" t="s">
        <v>215</v>
      </c>
      <c r="D2257" s="10" t="s">
        <v>36</v>
      </c>
      <c r="E2257" s="10" t="s">
        <v>17</v>
      </c>
      <c r="F2257" s="10" t="s">
        <v>232</v>
      </c>
      <c r="G2257" s="11">
        <v>40755</v>
      </c>
      <c r="H2257" s="12" t="s">
        <v>230</v>
      </c>
      <c r="I2257" s="10">
        <v>2011</v>
      </c>
      <c r="J2257" s="10">
        <v>794524657</v>
      </c>
      <c r="K2257" s="10">
        <f>_xlfn.DAYS(clean_data[[#This Row],[Ship Date]],clean_data[[#This Row],[Order Date]])</f>
        <v>44</v>
      </c>
      <c r="L2257" s="11">
        <v>40799</v>
      </c>
      <c r="M2257" s="14">
        <v>6357</v>
      </c>
      <c r="N2257" s="15">
        <v>109.28</v>
      </c>
      <c r="O2257" s="15">
        <v>35.840000000000003</v>
      </c>
      <c r="P2257" s="15">
        <v>694692.96</v>
      </c>
      <c r="Q2257" s="15">
        <v>227834.88</v>
      </c>
      <c r="R2257" s="15">
        <v>466858.08</v>
      </c>
      <c r="S2257" s="54"/>
      <c r="T2257" s="54"/>
      <c r="Z2257" s="1"/>
      <c r="AA2257" s="1"/>
      <c r="XFB2257"/>
      <c r="XFC2257"/>
    </row>
    <row r="2258" spans="2:27 16382:16383" ht="21" customHeight="1">
      <c r="B2258" s="1" t="s">
        <v>40</v>
      </c>
      <c r="C2258" s="1" t="s">
        <v>201</v>
      </c>
      <c r="D2258" s="1" t="s">
        <v>36</v>
      </c>
      <c r="E2258" s="1" t="s">
        <v>21</v>
      </c>
      <c r="F2258" s="1" t="s">
        <v>235</v>
      </c>
      <c r="G2258" s="9">
        <v>40402</v>
      </c>
      <c r="H2258" s="2" t="s">
        <v>238</v>
      </c>
      <c r="I2258" s="1">
        <v>2010</v>
      </c>
      <c r="J2258" s="1">
        <v>135832917</v>
      </c>
      <c r="K2258" s="1">
        <f>_xlfn.DAYS(clean_data[[#This Row],[Ship Date]],clean_data[[#This Row],[Order Date]])</f>
        <v>46</v>
      </c>
      <c r="L2258" s="9">
        <v>40448</v>
      </c>
      <c r="M2258" s="4">
        <v>4834</v>
      </c>
      <c r="N2258" s="13">
        <v>109.28</v>
      </c>
      <c r="O2258" s="13">
        <v>35.840000000000003</v>
      </c>
      <c r="P2258" s="13">
        <v>528259.52</v>
      </c>
      <c r="Q2258" s="13">
        <v>173250.56</v>
      </c>
      <c r="R2258" s="13">
        <v>355008.96</v>
      </c>
      <c r="S2258" s="54"/>
      <c r="T2258" s="54"/>
      <c r="Z2258" s="1"/>
      <c r="AA2258" s="1"/>
      <c r="XFB2258"/>
      <c r="XFC2258"/>
    </row>
    <row r="2259" spans="2:27 16382:16383" ht="21" customHeight="1">
      <c r="B2259" s="10" t="s">
        <v>40</v>
      </c>
      <c r="C2259" s="10" t="s">
        <v>137</v>
      </c>
      <c r="D2259" s="10" t="s">
        <v>59</v>
      </c>
      <c r="E2259" s="10" t="s">
        <v>21</v>
      </c>
      <c r="F2259" s="10" t="s">
        <v>227</v>
      </c>
      <c r="G2259" s="11">
        <v>41146</v>
      </c>
      <c r="H2259" s="12" t="s">
        <v>238</v>
      </c>
      <c r="I2259" s="10">
        <v>2012</v>
      </c>
      <c r="J2259" s="10">
        <v>445654666</v>
      </c>
      <c r="K2259" s="10">
        <f>_xlfn.DAYS(clean_data[[#This Row],[Ship Date]],clean_data[[#This Row],[Order Date]])</f>
        <v>47</v>
      </c>
      <c r="L2259" s="11">
        <v>41193</v>
      </c>
      <c r="M2259" s="14">
        <v>7974</v>
      </c>
      <c r="N2259" s="15">
        <v>9.33</v>
      </c>
      <c r="O2259" s="15">
        <v>6.92</v>
      </c>
      <c r="P2259" s="15">
        <v>74397.42</v>
      </c>
      <c r="Q2259" s="15">
        <v>55180.08</v>
      </c>
      <c r="R2259" s="15">
        <v>19217.34</v>
      </c>
      <c r="S2259" s="54"/>
      <c r="T2259" s="54"/>
      <c r="Z2259" s="1"/>
      <c r="AA2259" s="1"/>
      <c r="XFB2259"/>
      <c r="XFC2259"/>
    </row>
    <row r="2260" spans="2:27 16382:16383" ht="21" customHeight="1">
      <c r="B2260" s="1" t="s">
        <v>23</v>
      </c>
      <c r="C2260" s="1" t="s">
        <v>192</v>
      </c>
      <c r="D2260" s="1" t="s">
        <v>43</v>
      </c>
      <c r="E2260" s="1" t="s">
        <v>17</v>
      </c>
      <c r="F2260" s="1" t="s">
        <v>232</v>
      </c>
      <c r="G2260" s="9">
        <v>42053</v>
      </c>
      <c r="H2260" s="2" t="s">
        <v>242</v>
      </c>
      <c r="I2260" s="1">
        <v>2015</v>
      </c>
      <c r="J2260" s="1">
        <v>384976232</v>
      </c>
      <c r="K2260" s="1">
        <f>_xlfn.DAYS(clean_data[[#This Row],[Ship Date]],clean_data[[#This Row],[Order Date]])</f>
        <v>44</v>
      </c>
      <c r="L2260" s="9">
        <v>42097</v>
      </c>
      <c r="M2260" s="4">
        <v>1877</v>
      </c>
      <c r="N2260" s="13">
        <v>651.21</v>
      </c>
      <c r="O2260" s="13">
        <v>524.96</v>
      </c>
      <c r="P2260" s="13">
        <v>1222321.17</v>
      </c>
      <c r="Q2260" s="13">
        <v>985349.92</v>
      </c>
      <c r="R2260" s="13">
        <v>236971.25</v>
      </c>
      <c r="S2260" s="54"/>
      <c r="T2260" s="54"/>
      <c r="Z2260" s="1"/>
      <c r="AA2260" s="1"/>
      <c r="XFB2260"/>
      <c r="XFC2260"/>
    </row>
    <row r="2261" spans="2:27 16382:16383" ht="21" customHeight="1">
      <c r="B2261" s="10" t="s">
        <v>34</v>
      </c>
      <c r="C2261" s="10" t="s">
        <v>182</v>
      </c>
      <c r="D2261" s="10" t="s">
        <v>16</v>
      </c>
      <c r="E2261" s="10" t="s">
        <v>21</v>
      </c>
      <c r="F2261" s="10" t="s">
        <v>229</v>
      </c>
      <c r="G2261" s="11">
        <v>41197</v>
      </c>
      <c r="H2261" s="12" t="s">
        <v>237</v>
      </c>
      <c r="I2261" s="10">
        <v>2012</v>
      </c>
      <c r="J2261" s="10">
        <v>485096442</v>
      </c>
      <c r="K2261" s="10">
        <f>_xlfn.DAYS(clean_data[[#This Row],[Ship Date]],clean_data[[#This Row],[Order Date]])</f>
        <v>25</v>
      </c>
      <c r="L2261" s="11">
        <v>41222</v>
      </c>
      <c r="M2261" s="14">
        <v>9672</v>
      </c>
      <c r="N2261" s="15">
        <v>255.28</v>
      </c>
      <c r="O2261" s="15">
        <v>159.41999999999999</v>
      </c>
      <c r="P2261" s="15">
        <v>2469068.16</v>
      </c>
      <c r="Q2261" s="15">
        <v>1541910.24</v>
      </c>
      <c r="R2261" s="15">
        <v>927157.92</v>
      </c>
      <c r="S2261" s="54"/>
      <c r="T2261" s="54"/>
      <c r="Z2261" s="1"/>
      <c r="AA2261" s="1"/>
      <c r="XFB2261"/>
      <c r="XFC2261"/>
    </row>
    <row r="2262" spans="2:27 16382:16383" ht="21" customHeight="1">
      <c r="B2262" s="1" t="s">
        <v>31</v>
      </c>
      <c r="C2262" s="1" t="s">
        <v>49</v>
      </c>
      <c r="D2262" s="1" t="s">
        <v>25</v>
      </c>
      <c r="E2262" s="1" t="s">
        <v>21</v>
      </c>
      <c r="F2262" s="1" t="s">
        <v>235</v>
      </c>
      <c r="G2262" s="9">
        <v>42570</v>
      </c>
      <c r="H2262" s="2" t="s">
        <v>230</v>
      </c>
      <c r="I2262" s="1">
        <v>2016</v>
      </c>
      <c r="J2262" s="1">
        <v>897626626</v>
      </c>
      <c r="K2262" s="1">
        <f>_xlfn.DAYS(clean_data[[#This Row],[Ship Date]],clean_data[[#This Row],[Order Date]])</f>
        <v>39</v>
      </c>
      <c r="L2262" s="9">
        <v>42609</v>
      </c>
      <c r="M2262" s="4">
        <v>6521</v>
      </c>
      <c r="N2262" s="13">
        <v>47.45</v>
      </c>
      <c r="O2262" s="13">
        <v>31.79</v>
      </c>
      <c r="P2262" s="13">
        <v>309421.45</v>
      </c>
      <c r="Q2262" s="13">
        <v>207302.59</v>
      </c>
      <c r="R2262" s="13">
        <v>102118.86</v>
      </c>
      <c r="S2262" s="54"/>
      <c r="T2262" s="54"/>
      <c r="Z2262" s="1"/>
      <c r="AA2262" s="1"/>
      <c r="XFB2262"/>
      <c r="XFC2262"/>
    </row>
    <row r="2263" spans="2:27 16382:16383" ht="21" customHeight="1">
      <c r="B2263" s="10" t="s">
        <v>26</v>
      </c>
      <c r="C2263" s="10" t="s">
        <v>90</v>
      </c>
      <c r="D2263" s="10" t="s">
        <v>36</v>
      </c>
      <c r="E2263" s="10" t="s">
        <v>17</v>
      </c>
      <c r="F2263" s="10" t="s">
        <v>235</v>
      </c>
      <c r="G2263" s="11">
        <v>40875</v>
      </c>
      <c r="H2263" s="12" t="s">
        <v>234</v>
      </c>
      <c r="I2263" s="10">
        <v>2011</v>
      </c>
      <c r="J2263" s="10">
        <v>944490611</v>
      </c>
      <c r="K2263" s="10">
        <f>_xlfn.DAYS(clean_data[[#This Row],[Ship Date]],clean_data[[#This Row],[Order Date]])</f>
        <v>24</v>
      </c>
      <c r="L2263" s="11">
        <v>40899</v>
      </c>
      <c r="M2263" s="14">
        <v>4615</v>
      </c>
      <c r="N2263" s="15">
        <v>109.28</v>
      </c>
      <c r="O2263" s="15">
        <v>35.840000000000003</v>
      </c>
      <c r="P2263" s="15">
        <v>504327.2</v>
      </c>
      <c r="Q2263" s="15">
        <v>165401.60000000001</v>
      </c>
      <c r="R2263" s="15">
        <v>338925.6</v>
      </c>
      <c r="S2263" s="54"/>
      <c r="T2263" s="54"/>
      <c r="Z2263" s="1"/>
      <c r="AA2263" s="1"/>
      <c r="XFB2263"/>
      <c r="XFC2263"/>
    </row>
    <row r="2264" spans="2:27 16382:16383" ht="21" customHeight="1">
      <c r="B2264" s="1" t="s">
        <v>23</v>
      </c>
      <c r="C2264" s="1" t="s">
        <v>148</v>
      </c>
      <c r="D2264" s="1" t="s">
        <v>43</v>
      </c>
      <c r="E2264" s="1" t="s">
        <v>21</v>
      </c>
      <c r="F2264" s="1" t="s">
        <v>229</v>
      </c>
      <c r="G2264" s="9">
        <v>42265</v>
      </c>
      <c r="H2264" s="2" t="s">
        <v>231</v>
      </c>
      <c r="I2264" s="1">
        <v>2015</v>
      </c>
      <c r="J2264" s="1">
        <v>467924726</v>
      </c>
      <c r="K2264" s="1">
        <f>_xlfn.DAYS(clean_data[[#This Row],[Ship Date]],clean_data[[#This Row],[Order Date]])</f>
        <v>32</v>
      </c>
      <c r="L2264" s="9">
        <v>42297</v>
      </c>
      <c r="M2264" s="4">
        <v>8179</v>
      </c>
      <c r="N2264" s="13">
        <v>651.21</v>
      </c>
      <c r="O2264" s="13">
        <v>524.96</v>
      </c>
      <c r="P2264" s="13">
        <v>5326246.59</v>
      </c>
      <c r="Q2264" s="13">
        <v>4293647.84</v>
      </c>
      <c r="R2264" s="13">
        <v>1032598.75</v>
      </c>
      <c r="S2264" s="54"/>
      <c r="T2264" s="54"/>
      <c r="Z2264" s="1"/>
      <c r="AA2264" s="1"/>
      <c r="XFB2264"/>
      <c r="XFC2264"/>
    </row>
    <row r="2265" spans="2:27 16382:16383" ht="21" customHeight="1">
      <c r="B2265" s="10" t="s">
        <v>23</v>
      </c>
      <c r="C2265" s="10" t="s">
        <v>179</v>
      </c>
      <c r="D2265" s="10" t="s">
        <v>28</v>
      </c>
      <c r="E2265" s="10" t="s">
        <v>21</v>
      </c>
      <c r="F2265" s="10" t="s">
        <v>232</v>
      </c>
      <c r="G2265" s="11">
        <v>40839</v>
      </c>
      <c r="H2265" s="12" t="s">
        <v>237</v>
      </c>
      <c r="I2265" s="10">
        <v>2011</v>
      </c>
      <c r="J2265" s="10">
        <v>280477797</v>
      </c>
      <c r="K2265" s="10">
        <f>_xlfn.DAYS(clean_data[[#This Row],[Ship Date]],clean_data[[#This Row],[Order Date]])</f>
        <v>1</v>
      </c>
      <c r="L2265" s="11">
        <v>40840</v>
      </c>
      <c r="M2265" s="14">
        <v>8468</v>
      </c>
      <c r="N2265" s="15">
        <v>205.7</v>
      </c>
      <c r="O2265" s="15">
        <v>117.11</v>
      </c>
      <c r="P2265" s="15">
        <v>1741867.6</v>
      </c>
      <c r="Q2265" s="15">
        <v>991687.48</v>
      </c>
      <c r="R2265" s="15">
        <v>750180.12</v>
      </c>
      <c r="S2265" s="54"/>
      <c r="T2265" s="54"/>
      <c r="Z2265" s="1"/>
      <c r="AA2265" s="1"/>
      <c r="XFB2265"/>
      <c r="XFC2265"/>
    </row>
    <row r="2266" spans="2:27 16382:16383" ht="21" customHeight="1">
      <c r="B2266" s="1" t="s">
        <v>31</v>
      </c>
      <c r="C2266" s="1" t="s">
        <v>96</v>
      </c>
      <c r="D2266" s="1" t="s">
        <v>79</v>
      </c>
      <c r="E2266" s="1" t="s">
        <v>17</v>
      </c>
      <c r="F2266" s="1" t="s">
        <v>227</v>
      </c>
      <c r="G2266" s="9">
        <v>42145</v>
      </c>
      <c r="H2266" s="2" t="s">
        <v>233</v>
      </c>
      <c r="I2266" s="1">
        <v>2015</v>
      </c>
      <c r="J2266" s="1">
        <v>815011155</v>
      </c>
      <c r="K2266" s="1">
        <f>_xlfn.DAYS(clean_data[[#This Row],[Ship Date]],clean_data[[#This Row],[Order Date]])</f>
        <v>36</v>
      </c>
      <c r="L2266" s="9">
        <v>42181</v>
      </c>
      <c r="M2266" s="4">
        <v>8767</v>
      </c>
      <c r="N2266" s="13">
        <v>668.27</v>
      </c>
      <c r="O2266" s="13">
        <v>502.54</v>
      </c>
      <c r="P2266" s="13">
        <v>5858723.0899999999</v>
      </c>
      <c r="Q2266" s="13">
        <v>4405768.18</v>
      </c>
      <c r="R2266" s="13">
        <v>1452954.91</v>
      </c>
      <c r="S2266" s="54"/>
      <c r="T2266" s="54"/>
      <c r="Z2266" s="1"/>
      <c r="AA2266" s="1"/>
      <c r="XFB2266"/>
      <c r="XFC2266"/>
    </row>
    <row r="2267" spans="2:27 16382:16383" ht="21" customHeight="1">
      <c r="B2267" s="10" t="s">
        <v>23</v>
      </c>
      <c r="C2267" s="10" t="s">
        <v>52</v>
      </c>
      <c r="D2267" s="10" t="s">
        <v>59</v>
      </c>
      <c r="E2267" s="10" t="s">
        <v>17</v>
      </c>
      <c r="F2267" s="10" t="s">
        <v>232</v>
      </c>
      <c r="G2267" s="11">
        <v>42441</v>
      </c>
      <c r="H2267" s="12" t="s">
        <v>236</v>
      </c>
      <c r="I2267" s="10">
        <v>2016</v>
      </c>
      <c r="J2267" s="10">
        <v>774698626</v>
      </c>
      <c r="K2267" s="10">
        <f>_xlfn.DAYS(clean_data[[#This Row],[Ship Date]],clean_data[[#This Row],[Order Date]])</f>
        <v>26</v>
      </c>
      <c r="L2267" s="11">
        <v>42467</v>
      </c>
      <c r="M2267" s="14">
        <v>9394</v>
      </c>
      <c r="N2267" s="15">
        <v>9.33</v>
      </c>
      <c r="O2267" s="15">
        <v>6.92</v>
      </c>
      <c r="P2267" s="15">
        <v>87646.02</v>
      </c>
      <c r="Q2267" s="15">
        <v>65006.48</v>
      </c>
      <c r="R2267" s="15">
        <v>22639.54</v>
      </c>
      <c r="S2267" s="54"/>
      <c r="T2267" s="54"/>
      <c r="Z2267" s="1"/>
      <c r="AA2267" s="1"/>
      <c r="XFB2267"/>
      <c r="XFC2267"/>
    </row>
    <row r="2268" spans="2:27 16382:16383" ht="21" customHeight="1">
      <c r="B2268" s="1" t="s">
        <v>31</v>
      </c>
      <c r="C2268" s="1" t="s">
        <v>163</v>
      </c>
      <c r="D2268" s="1" t="s">
        <v>50</v>
      </c>
      <c r="E2268" s="1" t="s">
        <v>17</v>
      </c>
      <c r="F2268" s="1" t="s">
        <v>235</v>
      </c>
      <c r="G2268" s="9">
        <v>41138</v>
      </c>
      <c r="H2268" s="2" t="s">
        <v>238</v>
      </c>
      <c r="I2268" s="1">
        <v>2012</v>
      </c>
      <c r="J2268" s="1">
        <v>283026540</v>
      </c>
      <c r="K2268" s="1">
        <f>_xlfn.DAYS(clean_data[[#This Row],[Ship Date]],clean_data[[#This Row],[Order Date]])</f>
        <v>27</v>
      </c>
      <c r="L2268" s="9">
        <v>41165</v>
      </c>
      <c r="M2268" s="4">
        <v>2697</v>
      </c>
      <c r="N2268" s="13">
        <v>421.89</v>
      </c>
      <c r="O2268" s="13">
        <v>364.69</v>
      </c>
      <c r="P2268" s="13">
        <v>1137837.33</v>
      </c>
      <c r="Q2268" s="13">
        <v>983568.93</v>
      </c>
      <c r="R2268" s="13">
        <v>154268.4</v>
      </c>
      <c r="S2268" s="54"/>
      <c r="T2268" s="54"/>
      <c r="Z2268" s="1"/>
      <c r="AA2268" s="1"/>
      <c r="XFB2268"/>
      <c r="XFC2268"/>
    </row>
    <row r="2269" spans="2:27 16382:16383" ht="21" customHeight="1">
      <c r="B2269" s="10" t="s">
        <v>14</v>
      </c>
      <c r="C2269" s="10" t="s">
        <v>161</v>
      </c>
      <c r="D2269" s="10" t="s">
        <v>71</v>
      </c>
      <c r="E2269" s="10" t="s">
        <v>17</v>
      </c>
      <c r="F2269" s="10" t="s">
        <v>229</v>
      </c>
      <c r="G2269" s="11">
        <v>42189</v>
      </c>
      <c r="H2269" s="12" t="s">
        <v>230</v>
      </c>
      <c r="I2269" s="10">
        <v>2015</v>
      </c>
      <c r="J2269" s="10">
        <v>433793723</v>
      </c>
      <c r="K2269" s="10">
        <f>_xlfn.DAYS(clean_data[[#This Row],[Ship Date]],clean_data[[#This Row],[Order Date]])</f>
        <v>31</v>
      </c>
      <c r="L2269" s="11">
        <v>42220</v>
      </c>
      <c r="M2269" s="14">
        <v>8057</v>
      </c>
      <c r="N2269" s="15">
        <v>154.06</v>
      </c>
      <c r="O2269" s="15">
        <v>90.93</v>
      </c>
      <c r="P2269" s="15">
        <v>1241261.42</v>
      </c>
      <c r="Q2269" s="15">
        <v>732623.01</v>
      </c>
      <c r="R2269" s="15">
        <v>508638.41</v>
      </c>
      <c r="S2269" s="54"/>
      <c r="T2269" s="54"/>
      <c r="Z2269" s="1"/>
      <c r="AA2269" s="1"/>
      <c r="XFB2269"/>
      <c r="XFC2269"/>
    </row>
    <row r="2270" spans="2:27 16382:16383" ht="21" customHeight="1">
      <c r="B2270" s="1" t="s">
        <v>31</v>
      </c>
      <c r="C2270" s="1" t="s">
        <v>99</v>
      </c>
      <c r="D2270" s="1" t="s">
        <v>59</v>
      </c>
      <c r="E2270" s="1" t="s">
        <v>21</v>
      </c>
      <c r="F2270" s="1" t="s">
        <v>229</v>
      </c>
      <c r="G2270" s="9">
        <v>41634</v>
      </c>
      <c r="H2270" s="2" t="s">
        <v>228</v>
      </c>
      <c r="I2270" s="1">
        <v>2013</v>
      </c>
      <c r="J2270" s="1">
        <v>141111505</v>
      </c>
      <c r="K2270" s="1">
        <f>_xlfn.DAYS(clean_data[[#This Row],[Ship Date]],clean_data[[#This Row],[Order Date]])</f>
        <v>44</v>
      </c>
      <c r="L2270" s="9">
        <v>41678</v>
      </c>
      <c r="M2270" s="4">
        <v>6885</v>
      </c>
      <c r="N2270" s="13">
        <v>9.33</v>
      </c>
      <c r="O2270" s="13">
        <v>6.92</v>
      </c>
      <c r="P2270" s="13">
        <v>64237.05</v>
      </c>
      <c r="Q2270" s="13">
        <v>47644.2</v>
      </c>
      <c r="R2270" s="13">
        <v>16592.849999999999</v>
      </c>
      <c r="S2270" s="54"/>
      <c r="T2270" s="54"/>
      <c r="Z2270" s="1"/>
      <c r="AA2270" s="1"/>
      <c r="XFB2270"/>
      <c r="XFC2270"/>
    </row>
    <row r="2271" spans="2:27 16382:16383" ht="21" customHeight="1">
      <c r="B2271" s="10" t="s">
        <v>26</v>
      </c>
      <c r="C2271" s="10" t="s">
        <v>151</v>
      </c>
      <c r="D2271" s="10" t="s">
        <v>16</v>
      </c>
      <c r="E2271" s="10" t="s">
        <v>21</v>
      </c>
      <c r="F2271" s="10" t="s">
        <v>232</v>
      </c>
      <c r="G2271" s="11">
        <v>42819</v>
      </c>
      <c r="H2271" s="12" t="s">
        <v>236</v>
      </c>
      <c r="I2271" s="10">
        <v>2017</v>
      </c>
      <c r="J2271" s="10">
        <v>189403712</v>
      </c>
      <c r="K2271" s="10">
        <f>_xlfn.DAYS(clean_data[[#This Row],[Ship Date]],clean_data[[#This Row],[Order Date]])</f>
        <v>9</v>
      </c>
      <c r="L2271" s="11">
        <v>42828</v>
      </c>
      <c r="M2271" s="14">
        <v>7622</v>
      </c>
      <c r="N2271" s="15">
        <v>255.28</v>
      </c>
      <c r="O2271" s="15">
        <v>159.41999999999999</v>
      </c>
      <c r="P2271" s="15">
        <v>1945744.16</v>
      </c>
      <c r="Q2271" s="15">
        <v>1215099.24</v>
      </c>
      <c r="R2271" s="15">
        <v>730644.92</v>
      </c>
      <c r="S2271" s="54"/>
      <c r="T2271" s="54"/>
      <c r="Z2271" s="1"/>
      <c r="AA2271" s="1"/>
      <c r="XFB2271"/>
      <c r="XFC2271"/>
    </row>
    <row r="2272" spans="2:27 16382:16383" ht="21" customHeight="1">
      <c r="B2272" s="1" t="s">
        <v>31</v>
      </c>
      <c r="C2272" s="1" t="s">
        <v>133</v>
      </c>
      <c r="D2272" s="1" t="s">
        <v>16</v>
      </c>
      <c r="E2272" s="1" t="s">
        <v>17</v>
      </c>
      <c r="F2272" s="1" t="s">
        <v>227</v>
      </c>
      <c r="G2272" s="9">
        <v>41179</v>
      </c>
      <c r="H2272" s="2" t="s">
        <v>231</v>
      </c>
      <c r="I2272" s="1">
        <v>2012</v>
      </c>
      <c r="J2272" s="1">
        <v>983406674</v>
      </c>
      <c r="K2272" s="1">
        <f>_xlfn.DAYS(clean_data[[#This Row],[Ship Date]],clean_data[[#This Row],[Order Date]])</f>
        <v>37</v>
      </c>
      <c r="L2272" s="9">
        <v>41216</v>
      </c>
      <c r="M2272" s="4">
        <v>743</v>
      </c>
      <c r="N2272" s="13">
        <v>255.28</v>
      </c>
      <c r="O2272" s="13">
        <v>159.41999999999999</v>
      </c>
      <c r="P2272" s="13">
        <v>189673.04</v>
      </c>
      <c r="Q2272" s="13">
        <v>118449.06</v>
      </c>
      <c r="R2272" s="13">
        <v>71223.98</v>
      </c>
      <c r="S2272" s="54"/>
      <c r="T2272" s="54"/>
      <c r="Z2272" s="1"/>
      <c r="AA2272" s="1"/>
      <c r="XFB2272"/>
      <c r="XFC2272"/>
    </row>
    <row r="2273" spans="2:27 16382:16383" ht="21" customHeight="1">
      <c r="B2273" s="10" t="s">
        <v>34</v>
      </c>
      <c r="C2273" s="10" t="s">
        <v>197</v>
      </c>
      <c r="D2273" s="10" t="s">
        <v>20</v>
      </c>
      <c r="E2273" s="10" t="s">
        <v>17</v>
      </c>
      <c r="F2273" s="10" t="s">
        <v>229</v>
      </c>
      <c r="G2273" s="11">
        <v>42222</v>
      </c>
      <c r="H2273" s="12" t="s">
        <v>238</v>
      </c>
      <c r="I2273" s="10">
        <v>2015</v>
      </c>
      <c r="J2273" s="10">
        <v>298169219</v>
      </c>
      <c r="K2273" s="10">
        <f>_xlfn.DAYS(clean_data[[#This Row],[Ship Date]],clean_data[[#This Row],[Order Date]])</f>
        <v>20</v>
      </c>
      <c r="L2273" s="11">
        <v>42242</v>
      </c>
      <c r="M2273" s="14">
        <v>3753</v>
      </c>
      <c r="N2273" s="15">
        <v>152.58000000000001</v>
      </c>
      <c r="O2273" s="15">
        <v>97.44</v>
      </c>
      <c r="P2273" s="15">
        <v>572632.74</v>
      </c>
      <c r="Q2273" s="15">
        <v>365692.32</v>
      </c>
      <c r="R2273" s="15">
        <v>206940.42</v>
      </c>
      <c r="S2273" s="54"/>
      <c r="T2273" s="54"/>
      <c r="Z2273" s="1"/>
      <c r="AA2273" s="1"/>
      <c r="XFB2273"/>
      <c r="XFC2273"/>
    </row>
    <row r="2274" spans="2:27 16382:16383" ht="21" customHeight="1">
      <c r="B2274" s="1" t="s">
        <v>14</v>
      </c>
      <c r="C2274" s="1" t="s">
        <v>111</v>
      </c>
      <c r="D2274" s="1" t="s">
        <v>36</v>
      </c>
      <c r="E2274" s="1" t="s">
        <v>17</v>
      </c>
      <c r="F2274" s="1" t="s">
        <v>235</v>
      </c>
      <c r="G2274" s="9">
        <v>40778</v>
      </c>
      <c r="H2274" s="2" t="s">
        <v>238</v>
      </c>
      <c r="I2274" s="1">
        <v>2011</v>
      </c>
      <c r="J2274" s="1">
        <v>929052674</v>
      </c>
      <c r="K2274" s="1">
        <f>_xlfn.DAYS(clean_data[[#This Row],[Ship Date]],clean_data[[#This Row],[Order Date]])</f>
        <v>20</v>
      </c>
      <c r="L2274" s="9">
        <v>40798</v>
      </c>
      <c r="M2274" s="4">
        <v>6187</v>
      </c>
      <c r="N2274" s="13">
        <v>109.28</v>
      </c>
      <c r="O2274" s="13">
        <v>35.840000000000003</v>
      </c>
      <c r="P2274" s="13">
        <v>676115.36</v>
      </c>
      <c r="Q2274" s="13">
        <v>221742.07999999999</v>
      </c>
      <c r="R2274" s="13">
        <v>454373.28</v>
      </c>
      <c r="S2274" s="54"/>
      <c r="T2274" s="54"/>
      <c r="Z2274" s="1"/>
      <c r="AA2274" s="1"/>
      <c r="XFB2274"/>
      <c r="XFC2274"/>
    </row>
    <row r="2275" spans="2:27 16382:16383" ht="21" customHeight="1">
      <c r="B2275" s="10" t="s">
        <v>40</v>
      </c>
      <c r="C2275" s="10" t="s">
        <v>222</v>
      </c>
      <c r="D2275" s="10" t="s">
        <v>45</v>
      </c>
      <c r="E2275" s="10" t="s">
        <v>17</v>
      </c>
      <c r="F2275" s="10" t="s">
        <v>235</v>
      </c>
      <c r="G2275" s="11">
        <v>41750</v>
      </c>
      <c r="H2275" s="12" t="s">
        <v>239</v>
      </c>
      <c r="I2275" s="10">
        <v>2014</v>
      </c>
      <c r="J2275" s="10">
        <v>341730868</v>
      </c>
      <c r="K2275" s="10">
        <f>_xlfn.DAYS(clean_data[[#This Row],[Ship Date]],clean_data[[#This Row],[Order Date]])</f>
        <v>33</v>
      </c>
      <c r="L2275" s="11">
        <v>41783</v>
      </c>
      <c r="M2275" s="14">
        <v>4613</v>
      </c>
      <c r="N2275" s="15">
        <v>437.2</v>
      </c>
      <c r="O2275" s="15">
        <v>263.33</v>
      </c>
      <c r="P2275" s="15">
        <v>2016803.6</v>
      </c>
      <c r="Q2275" s="15">
        <v>1214741.29</v>
      </c>
      <c r="R2275" s="15">
        <v>802062.31</v>
      </c>
      <c r="S2275" s="54"/>
      <c r="T2275" s="54"/>
      <c r="Z2275" s="1"/>
      <c r="AA2275" s="1"/>
      <c r="XFB2275"/>
      <c r="XFC2275"/>
    </row>
    <row r="2276" spans="2:27 16382:16383" ht="21" customHeight="1">
      <c r="B2276" s="1" t="s">
        <v>40</v>
      </c>
      <c r="C2276" s="1" t="s">
        <v>109</v>
      </c>
      <c r="D2276" s="1" t="s">
        <v>45</v>
      </c>
      <c r="E2276" s="1" t="s">
        <v>17</v>
      </c>
      <c r="F2276" s="1" t="s">
        <v>227</v>
      </c>
      <c r="G2276" s="9">
        <v>42128</v>
      </c>
      <c r="H2276" s="2" t="s">
        <v>233</v>
      </c>
      <c r="I2276" s="1">
        <v>2015</v>
      </c>
      <c r="J2276" s="1">
        <v>122190129</v>
      </c>
      <c r="K2276" s="1">
        <f>_xlfn.DAYS(clean_data[[#This Row],[Ship Date]],clean_data[[#This Row],[Order Date]])</f>
        <v>19</v>
      </c>
      <c r="L2276" s="9">
        <v>42147</v>
      </c>
      <c r="M2276" s="4">
        <v>7629</v>
      </c>
      <c r="N2276" s="13">
        <v>437.2</v>
      </c>
      <c r="O2276" s="13">
        <v>263.33</v>
      </c>
      <c r="P2276" s="13">
        <v>3335398.8</v>
      </c>
      <c r="Q2276" s="13">
        <v>2008944.57</v>
      </c>
      <c r="R2276" s="13">
        <v>1326454.23</v>
      </c>
      <c r="S2276" s="54"/>
      <c r="T2276" s="54"/>
      <c r="Z2276" s="1"/>
      <c r="AA2276" s="1"/>
      <c r="XFB2276"/>
      <c r="XFC2276"/>
    </row>
    <row r="2277" spans="2:27 16382:16383" ht="21" customHeight="1">
      <c r="B2277" s="10" t="s">
        <v>34</v>
      </c>
      <c r="C2277" s="10" t="s">
        <v>154</v>
      </c>
      <c r="D2277" s="10" t="s">
        <v>25</v>
      </c>
      <c r="E2277" s="10" t="s">
        <v>21</v>
      </c>
      <c r="F2277" s="10" t="s">
        <v>227</v>
      </c>
      <c r="G2277" s="11">
        <v>40678</v>
      </c>
      <c r="H2277" s="12" t="s">
        <v>233</v>
      </c>
      <c r="I2277" s="10">
        <v>2011</v>
      </c>
      <c r="J2277" s="10">
        <v>126729285</v>
      </c>
      <c r="K2277" s="10">
        <f>_xlfn.DAYS(clean_data[[#This Row],[Ship Date]],clean_data[[#This Row],[Order Date]])</f>
        <v>29</v>
      </c>
      <c r="L2277" s="11">
        <v>40707</v>
      </c>
      <c r="M2277" s="14">
        <v>867</v>
      </c>
      <c r="N2277" s="15">
        <v>47.45</v>
      </c>
      <c r="O2277" s="15">
        <v>31.79</v>
      </c>
      <c r="P2277" s="15">
        <v>41139.15</v>
      </c>
      <c r="Q2277" s="15">
        <v>27561.93</v>
      </c>
      <c r="R2277" s="15">
        <v>13577.22</v>
      </c>
      <c r="S2277" s="54"/>
      <c r="T2277" s="54"/>
      <c r="Z2277" s="1"/>
      <c r="AA2277" s="1"/>
      <c r="XFB2277"/>
      <c r="XFC2277"/>
    </row>
    <row r="2278" spans="2:27 16382:16383" ht="21" customHeight="1">
      <c r="B2278" s="1" t="s">
        <v>40</v>
      </c>
      <c r="C2278" s="1" t="s">
        <v>156</v>
      </c>
      <c r="D2278" s="1" t="s">
        <v>50</v>
      </c>
      <c r="E2278" s="1" t="s">
        <v>21</v>
      </c>
      <c r="F2278" s="1" t="s">
        <v>232</v>
      </c>
      <c r="G2278" s="9">
        <v>42084</v>
      </c>
      <c r="H2278" s="2" t="s">
        <v>236</v>
      </c>
      <c r="I2278" s="1">
        <v>2015</v>
      </c>
      <c r="J2278" s="1">
        <v>731959664</v>
      </c>
      <c r="K2278" s="1">
        <f>_xlfn.DAYS(clean_data[[#This Row],[Ship Date]],clean_data[[#This Row],[Order Date]])</f>
        <v>23</v>
      </c>
      <c r="L2278" s="9">
        <v>42107</v>
      </c>
      <c r="M2278" s="4">
        <v>1985</v>
      </c>
      <c r="N2278" s="13">
        <v>421.89</v>
      </c>
      <c r="O2278" s="13">
        <v>364.69</v>
      </c>
      <c r="P2278" s="13">
        <v>837451.65</v>
      </c>
      <c r="Q2278" s="13">
        <v>723909.65</v>
      </c>
      <c r="R2278" s="13">
        <v>113542</v>
      </c>
      <c r="S2278" s="54"/>
      <c r="T2278" s="54"/>
      <c r="Z2278" s="1"/>
      <c r="AA2278" s="1"/>
      <c r="XFB2278"/>
      <c r="XFC2278"/>
    </row>
    <row r="2279" spans="2:27 16382:16383" ht="21" customHeight="1">
      <c r="B2279" s="10" t="s">
        <v>14</v>
      </c>
      <c r="C2279" s="10" t="s">
        <v>115</v>
      </c>
      <c r="D2279" s="10" t="s">
        <v>16</v>
      </c>
      <c r="E2279" s="10" t="s">
        <v>21</v>
      </c>
      <c r="F2279" s="10" t="s">
        <v>227</v>
      </c>
      <c r="G2279" s="11">
        <v>41740</v>
      </c>
      <c r="H2279" s="12" t="s">
        <v>239</v>
      </c>
      <c r="I2279" s="10">
        <v>2014</v>
      </c>
      <c r="J2279" s="10">
        <v>584805095</v>
      </c>
      <c r="K2279" s="10">
        <f>_xlfn.DAYS(clean_data[[#This Row],[Ship Date]],clean_data[[#This Row],[Order Date]])</f>
        <v>3</v>
      </c>
      <c r="L2279" s="11">
        <v>41743</v>
      </c>
      <c r="M2279" s="14">
        <v>5678</v>
      </c>
      <c r="N2279" s="15">
        <v>255.28</v>
      </c>
      <c r="O2279" s="15">
        <v>159.41999999999999</v>
      </c>
      <c r="P2279" s="15">
        <v>1449479.84</v>
      </c>
      <c r="Q2279" s="15">
        <v>905186.76</v>
      </c>
      <c r="R2279" s="15">
        <v>544293.07999999996</v>
      </c>
      <c r="S2279" s="54"/>
      <c r="T2279" s="54"/>
      <c r="Z2279" s="1"/>
      <c r="AA2279" s="1"/>
      <c r="XFB2279"/>
      <c r="XFC2279"/>
    </row>
    <row r="2280" spans="2:27 16382:16383" ht="21" customHeight="1">
      <c r="B2280" s="1" t="s">
        <v>23</v>
      </c>
      <c r="C2280" s="1" t="s">
        <v>119</v>
      </c>
      <c r="D2280" s="1" t="s">
        <v>28</v>
      </c>
      <c r="E2280" s="1" t="s">
        <v>17</v>
      </c>
      <c r="F2280" s="1" t="s">
        <v>227</v>
      </c>
      <c r="G2280" s="9">
        <v>40960</v>
      </c>
      <c r="H2280" s="2" t="s">
        <v>242</v>
      </c>
      <c r="I2280" s="1">
        <v>2012</v>
      </c>
      <c r="J2280" s="1">
        <v>652501904</v>
      </c>
      <c r="K2280" s="1">
        <f>_xlfn.DAYS(clean_data[[#This Row],[Ship Date]],clean_data[[#This Row],[Order Date]])</f>
        <v>33</v>
      </c>
      <c r="L2280" s="9">
        <v>40993</v>
      </c>
      <c r="M2280" s="4">
        <v>8668</v>
      </c>
      <c r="N2280" s="13">
        <v>205.7</v>
      </c>
      <c r="O2280" s="13">
        <v>117.11</v>
      </c>
      <c r="P2280" s="13">
        <v>1783007.6</v>
      </c>
      <c r="Q2280" s="13">
        <v>1015109.48</v>
      </c>
      <c r="R2280" s="13">
        <v>767898.12</v>
      </c>
      <c r="S2280" s="54"/>
      <c r="T2280" s="54"/>
      <c r="Z2280" s="1"/>
      <c r="AA2280" s="1"/>
      <c r="XFB2280"/>
      <c r="XFC2280"/>
    </row>
    <row r="2281" spans="2:27 16382:16383" ht="21" customHeight="1">
      <c r="B2281" s="10" t="s">
        <v>40</v>
      </c>
      <c r="C2281" s="10" t="s">
        <v>216</v>
      </c>
      <c r="D2281" s="10" t="s">
        <v>20</v>
      </c>
      <c r="E2281" s="10" t="s">
        <v>17</v>
      </c>
      <c r="F2281" s="10" t="s">
        <v>227</v>
      </c>
      <c r="G2281" s="11">
        <v>42830</v>
      </c>
      <c r="H2281" s="12" t="s">
        <v>239</v>
      </c>
      <c r="I2281" s="10">
        <v>2017</v>
      </c>
      <c r="J2281" s="10">
        <v>172598922</v>
      </c>
      <c r="K2281" s="10">
        <f>_xlfn.DAYS(clean_data[[#This Row],[Ship Date]],clean_data[[#This Row],[Order Date]])</f>
        <v>13</v>
      </c>
      <c r="L2281" s="11">
        <v>42843</v>
      </c>
      <c r="M2281" s="14">
        <v>4711</v>
      </c>
      <c r="N2281" s="15">
        <v>152.58000000000001</v>
      </c>
      <c r="O2281" s="15">
        <v>97.44</v>
      </c>
      <c r="P2281" s="15">
        <v>718804.38</v>
      </c>
      <c r="Q2281" s="15">
        <v>459039.84</v>
      </c>
      <c r="R2281" s="15">
        <v>259764.54</v>
      </c>
      <c r="S2281" s="54"/>
      <c r="T2281" s="54"/>
      <c r="Z2281" s="1"/>
      <c r="AA2281" s="1"/>
      <c r="XFB2281"/>
      <c r="XFC2281"/>
    </row>
    <row r="2282" spans="2:27 16382:16383" ht="21" customHeight="1">
      <c r="B2282" s="1" t="s">
        <v>31</v>
      </c>
      <c r="C2282" s="1" t="s">
        <v>223</v>
      </c>
      <c r="D2282" s="1" t="s">
        <v>36</v>
      </c>
      <c r="E2282" s="1" t="s">
        <v>17</v>
      </c>
      <c r="F2282" s="1" t="s">
        <v>232</v>
      </c>
      <c r="G2282" s="9">
        <v>42526</v>
      </c>
      <c r="H2282" s="2" t="s">
        <v>241</v>
      </c>
      <c r="I2282" s="1">
        <v>2016</v>
      </c>
      <c r="J2282" s="1">
        <v>702957475</v>
      </c>
      <c r="K2282" s="1">
        <f>_xlfn.DAYS(clean_data[[#This Row],[Ship Date]],clean_data[[#This Row],[Order Date]])</f>
        <v>11</v>
      </c>
      <c r="L2282" s="9">
        <v>42537</v>
      </c>
      <c r="M2282" s="4">
        <v>9593</v>
      </c>
      <c r="N2282" s="13">
        <v>109.28</v>
      </c>
      <c r="O2282" s="13">
        <v>35.840000000000003</v>
      </c>
      <c r="P2282" s="13">
        <v>1048323.04</v>
      </c>
      <c r="Q2282" s="13">
        <v>343813.12</v>
      </c>
      <c r="R2282" s="13">
        <v>704509.92</v>
      </c>
      <c r="S2282" s="54"/>
      <c r="T2282" s="54"/>
      <c r="Z2282" s="1"/>
      <c r="AA2282" s="1"/>
      <c r="XFB2282"/>
      <c r="XFC2282"/>
    </row>
    <row r="2283" spans="2:27 16382:16383" ht="21" customHeight="1">
      <c r="B2283" s="10" t="s">
        <v>31</v>
      </c>
      <c r="C2283" s="10" t="s">
        <v>42</v>
      </c>
      <c r="D2283" s="10" t="s">
        <v>79</v>
      </c>
      <c r="E2283" s="10" t="s">
        <v>17</v>
      </c>
      <c r="F2283" s="10" t="s">
        <v>235</v>
      </c>
      <c r="G2283" s="11">
        <v>42531</v>
      </c>
      <c r="H2283" s="12" t="s">
        <v>241</v>
      </c>
      <c r="I2283" s="10">
        <v>2016</v>
      </c>
      <c r="J2283" s="10">
        <v>271751391</v>
      </c>
      <c r="K2283" s="10">
        <f>_xlfn.DAYS(clean_data[[#This Row],[Ship Date]],clean_data[[#This Row],[Order Date]])</f>
        <v>29</v>
      </c>
      <c r="L2283" s="11">
        <v>42560</v>
      </c>
      <c r="M2283" s="14">
        <v>6130</v>
      </c>
      <c r="N2283" s="15">
        <v>668.27</v>
      </c>
      <c r="O2283" s="15">
        <v>502.54</v>
      </c>
      <c r="P2283" s="15">
        <v>4096495.1</v>
      </c>
      <c r="Q2283" s="15">
        <v>3080570.2</v>
      </c>
      <c r="R2283" s="15">
        <v>1015924.9</v>
      </c>
      <c r="S2283" s="54"/>
      <c r="T2283" s="54"/>
      <c r="Z2283" s="1"/>
      <c r="AA2283" s="1"/>
      <c r="XFB2283"/>
      <c r="XFC2283"/>
    </row>
    <row r="2284" spans="2:27 16382:16383" ht="21" customHeight="1">
      <c r="B2284" s="1" t="s">
        <v>14</v>
      </c>
      <c r="C2284" s="1" t="s">
        <v>211</v>
      </c>
      <c r="D2284" s="1" t="s">
        <v>28</v>
      </c>
      <c r="E2284" s="1" t="s">
        <v>17</v>
      </c>
      <c r="F2284" s="1" t="s">
        <v>232</v>
      </c>
      <c r="G2284" s="9">
        <v>40181</v>
      </c>
      <c r="H2284" s="2" t="s">
        <v>240</v>
      </c>
      <c r="I2284" s="1">
        <v>2010</v>
      </c>
      <c r="J2284" s="1">
        <v>127467000</v>
      </c>
      <c r="K2284" s="1">
        <f>_xlfn.DAYS(clean_data[[#This Row],[Ship Date]],clean_data[[#This Row],[Order Date]])</f>
        <v>35</v>
      </c>
      <c r="L2284" s="9">
        <v>40216</v>
      </c>
      <c r="M2284" s="4">
        <v>9173</v>
      </c>
      <c r="N2284" s="13">
        <v>205.7</v>
      </c>
      <c r="O2284" s="13">
        <v>117.11</v>
      </c>
      <c r="P2284" s="13">
        <v>1886886.1</v>
      </c>
      <c r="Q2284" s="13">
        <v>1074250.03</v>
      </c>
      <c r="R2284" s="13">
        <v>812636.07</v>
      </c>
      <c r="S2284" s="54"/>
      <c r="T2284" s="54"/>
      <c r="Z2284" s="1"/>
      <c r="AA2284" s="1"/>
      <c r="XFB2284"/>
      <c r="XFC2284"/>
    </row>
    <row r="2285" spans="2:27 16382:16383" ht="21" customHeight="1">
      <c r="B2285" s="10" t="s">
        <v>23</v>
      </c>
      <c r="C2285" s="10" t="s">
        <v>52</v>
      </c>
      <c r="D2285" s="10" t="s">
        <v>79</v>
      </c>
      <c r="E2285" s="10" t="s">
        <v>17</v>
      </c>
      <c r="F2285" s="10" t="s">
        <v>227</v>
      </c>
      <c r="G2285" s="11">
        <v>42886</v>
      </c>
      <c r="H2285" s="12" t="s">
        <v>233</v>
      </c>
      <c r="I2285" s="10">
        <v>2017</v>
      </c>
      <c r="J2285" s="10">
        <v>688903129</v>
      </c>
      <c r="K2285" s="10">
        <f>_xlfn.DAYS(clean_data[[#This Row],[Ship Date]],clean_data[[#This Row],[Order Date]])</f>
        <v>32</v>
      </c>
      <c r="L2285" s="11">
        <v>42918</v>
      </c>
      <c r="M2285" s="14">
        <v>600</v>
      </c>
      <c r="N2285" s="15">
        <v>668.27</v>
      </c>
      <c r="O2285" s="15">
        <v>502.54</v>
      </c>
      <c r="P2285" s="15">
        <v>400962</v>
      </c>
      <c r="Q2285" s="15">
        <v>301524</v>
      </c>
      <c r="R2285" s="15">
        <v>99438</v>
      </c>
      <c r="S2285" s="54"/>
      <c r="T2285" s="54"/>
      <c r="Z2285" s="1"/>
      <c r="AA2285" s="1"/>
      <c r="XFB2285"/>
      <c r="XFC2285"/>
    </row>
    <row r="2286" spans="2:27 16382:16383" ht="21" customHeight="1">
      <c r="B2286" s="1" t="s">
        <v>23</v>
      </c>
      <c r="C2286" s="1" t="s">
        <v>80</v>
      </c>
      <c r="D2286" s="1" t="s">
        <v>33</v>
      </c>
      <c r="E2286" s="1" t="s">
        <v>17</v>
      </c>
      <c r="F2286" s="1" t="s">
        <v>227</v>
      </c>
      <c r="G2286" s="9">
        <v>41845</v>
      </c>
      <c r="H2286" s="2" t="s">
        <v>230</v>
      </c>
      <c r="I2286" s="1">
        <v>2014</v>
      </c>
      <c r="J2286" s="1">
        <v>195171105</v>
      </c>
      <c r="K2286" s="1">
        <f>_xlfn.DAYS(clean_data[[#This Row],[Ship Date]],clean_data[[#This Row],[Order Date]])</f>
        <v>41</v>
      </c>
      <c r="L2286" s="9">
        <v>41886</v>
      </c>
      <c r="M2286" s="4">
        <v>4322</v>
      </c>
      <c r="N2286" s="13">
        <v>81.73</v>
      </c>
      <c r="O2286" s="13">
        <v>56.67</v>
      </c>
      <c r="P2286" s="13">
        <v>353237.06</v>
      </c>
      <c r="Q2286" s="13">
        <v>244927.74</v>
      </c>
      <c r="R2286" s="13">
        <v>108309.32</v>
      </c>
      <c r="S2286" s="54"/>
      <c r="T2286" s="54"/>
      <c r="Z2286" s="1"/>
      <c r="AA2286" s="1"/>
      <c r="XFB2286"/>
      <c r="XFC2286"/>
    </row>
    <row r="2287" spans="2:27 16382:16383" ht="21" customHeight="1">
      <c r="B2287" s="10" t="s">
        <v>26</v>
      </c>
      <c r="C2287" s="10" t="s">
        <v>194</v>
      </c>
      <c r="D2287" s="10" t="s">
        <v>50</v>
      </c>
      <c r="E2287" s="10" t="s">
        <v>17</v>
      </c>
      <c r="F2287" s="10" t="s">
        <v>232</v>
      </c>
      <c r="G2287" s="11">
        <v>41096</v>
      </c>
      <c r="H2287" s="12" t="s">
        <v>230</v>
      </c>
      <c r="I2287" s="10">
        <v>2012</v>
      </c>
      <c r="J2287" s="10">
        <v>555694758</v>
      </c>
      <c r="K2287" s="10">
        <f>_xlfn.DAYS(clean_data[[#This Row],[Ship Date]],clean_data[[#This Row],[Order Date]])</f>
        <v>18</v>
      </c>
      <c r="L2287" s="11">
        <v>41114</v>
      </c>
      <c r="M2287" s="14">
        <v>1283</v>
      </c>
      <c r="N2287" s="15">
        <v>421.89</v>
      </c>
      <c r="O2287" s="15">
        <v>364.69</v>
      </c>
      <c r="P2287" s="15">
        <v>541284.87</v>
      </c>
      <c r="Q2287" s="15">
        <v>467897.27</v>
      </c>
      <c r="R2287" s="15">
        <v>73387.600000000006</v>
      </c>
      <c r="S2287" s="54"/>
      <c r="T2287" s="54"/>
      <c r="Z2287" s="1"/>
      <c r="AA2287" s="1"/>
      <c r="XFB2287"/>
      <c r="XFC2287"/>
    </row>
    <row r="2288" spans="2:27 16382:16383" ht="21" customHeight="1">
      <c r="B2288" s="1" t="s">
        <v>53</v>
      </c>
      <c r="C2288" s="1" t="s">
        <v>210</v>
      </c>
      <c r="D2288" s="1" t="s">
        <v>43</v>
      </c>
      <c r="E2288" s="1" t="s">
        <v>17</v>
      </c>
      <c r="F2288" s="1" t="s">
        <v>229</v>
      </c>
      <c r="G2288" s="9">
        <v>42299</v>
      </c>
      <c r="H2288" s="2" t="s">
        <v>237</v>
      </c>
      <c r="I2288" s="1">
        <v>2015</v>
      </c>
      <c r="J2288" s="1">
        <v>600210416</v>
      </c>
      <c r="K2288" s="1">
        <f>_xlfn.DAYS(clean_data[[#This Row],[Ship Date]],clean_data[[#This Row],[Order Date]])</f>
        <v>32</v>
      </c>
      <c r="L2288" s="9">
        <v>42331</v>
      </c>
      <c r="M2288" s="4">
        <v>4455</v>
      </c>
      <c r="N2288" s="13">
        <v>651.21</v>
      </c>
      <c r="O2288" s="13">
        <v>524.96</v>
      </c>
      <c r="P2288" s="13">
        <v>2901140.55</v>
      </c>
      <c r="Q2288" s="13">
        <v>2338696.7999999998</v>
      </c>
      <c r="R2288" s="13">
        <v>562443.75</v>
      </c>
      <c r="S2288" s="54"/>
      <c r="T2288" s="54"/>
      <c r="Z2288" s="1"/>
      <c r="AA2288" s="1"/>
      <c r="XFB2288"/>
      <c r="XFC2288"/>
    </row>
    <row r="2289" spans="2:27 16382:16383" ht="21" customHeight="1">
      <c r="B2289" s="10" t="s">
        <v>23</v>
      </c>
      <c r="C2289" s="10" t="s">
        <v>206</v>
      </c>
      <c r="D2289" s="10" t="s">
        <v>79</v>
      </c>
      <c r="E2289" s="10" t="s">
        <v>21</v>
      </c>
      <c r="F2289" s="10" t="s">
        <v>229</v>
      </c>
      <c r="G2289" s="11">
        <v>40587</v>
      </c>
      <c r="H2289" s="12" t="s">
        <v>242</v>
      </c>
      <c r="I2289" s="10">
        <v>2011</v>
      </c>
      <c r="J2289" s="10">
        <v>128766906</v>
      </c>
      <c r="K2289" s="10">
        <f>_xlfn.DAYS(clean_data[[#This Row],[Ship Date]],clean_data[[#This Row],[Order Date]])</f>
        <v>43</v>
      </c>
      <c r="L2289" s="11">
        <v>40630</v>
      </c>
      <c r="M2289" s="14">
        <v>3844</v>
      </c>
      <c r="N2289" s="15">
        <v>668.27</v>
      </c>
      <c r="O2289" s="15">
        <v>502.54</v>
      </c>
      <c r="P2289" s="15">
        <v>2568829.88</v>
      </c>
      <c r="Q2289" s="15">
        <v>1931763.76</v>
      </c>
      <c r="R2289" s="15">
        <v>637066.12</v>
      </c>
      <c r="S2289" s="54"/>
      <c r="T2289" s="54"/>
      <c r="Z2289" s="1"/>
      <c r="AA2289" s="1"/>
      <c r="XFB2289"/>
      <c r="XFC2289"/>
    </row>
    <row r="2290" spans="2:27 16382:16383" ht="21" customHeight="1">
      <c r="B2290" s="1" t="s">
        <v>23</v>
      </c>
      <c r="C2290" s="1" t="s">
        <v>83</v>
      </c>
      <c r="D2290" s="1" t="s">
        <v>71</v>
      </c>
      <c r="E2290" s="1" t="s">
        <v>21</v>
      </c>
      <c r="F2290" s="1" t="s">
        <v>232</v>
      </c>
      <c r="G2290" s="9">
        <v>42548</v>
      </c>
      <c r="H2290" s="2" t="s">
        <v>241</v>
      </c>
      <c r="I2290" s="1">
        <v>2016</v>
      </c>
      <c r="J2290" s="1">
        <v>361725556</v>
      </c>
      <c r="K2290" s="1">
        <f>_xlfn.DAYS(clean_data[[#This Row],[Ship Date]],clean_data[[#This Row],[Order Date]])</f>
        <v>21</v>
      </c>
      <c r="L2290" s="9">
        <v>42569</v>
      </c>
      <c r="M2290" s="4">
        <v>1485</v>
      </c>
      <c r="N2290" s="13">
        <v>154.06</v>
      </c>
      <c r="O2290" s="13">
        <v>90.93</v>
      </c>
      <c r="P2290" s="13">
        <v>228779.1</v>
      </c>
      <c r="Q2290" s="13">
        <v>135031.04999999999</v>
      </c>
      <c r="R2290" s="13">
        <v>93748.05</v>
      </c>
      <c r="S2290" s="54"/>
      <c r="T2290" s="54"/>
      <c r="Z2290" s="1"/>
      <c r="AA2290" s="1"/>
      <c r="XFB2290"/>
      <c r="XFC2290"/>
    </row>
    <row r="2291" spans="2:27 16382:16383" ht="21" customHeight="1">
      <c r="B2291" s="10" t="s">
        <v>23</v>
      </c>
      <c r="C2291" s="10" t="s">
        <v>132</v>
      </c>
      <c r="D2291" s="10" t="s">
        <v>33</v>
      </c>
      <c r="E2291" s="10" t="s">
        <v>17</v>
      </c>
      <c r="F2291" s="10" t="s">
        <v>229</v>
      </c>
      <c r="G2291" s="11">
        <v>42710</v>
      </c>
      <c r="H2291" s="12" t="s">
        <v>228</v>
      </c>
      <c r="I2291" s="10">
        <v>2016</v>
      </c>
      <c r="J2291" s="10">
        <v>789760196</v>
      </c>
      <c r="K2291" s="10">
        <f>_xlfn.DAYS(clean_data[[#This Row],[Ship Date]],clean_data[[#This Row],[Order Date]])</f>
        <v>27</v>
      </c>
      <c r="L2291" s="11">
        <v>42737</v>
      </c>
      <c r="M2291" s="14">
        <v>6447</v>
      </c>
      <c r="N2291" s="15">
        <v>81.73</v>
      </c>
      <c r="O2291" s="15">
        <v>56.67</v>
      </c>
      <c r="P2291" s="15">
        <v>526913.31000000006</v>
      </c>
      <c r="Q2291" s="15">
        <v>365351.49</v>
      </c>
      <c r="R2291" s="15">
        <v>161561.82</v>
      </c>
      <c r="S2291" s="54"/>
      <c r="T2291" s="54"/>
      <c r="Z2291" s="1"/>
      <c r="AA2291" s="1"/>
      <c r="XFB2291"/>
      <c r="XFC2291"/>
    </row>
    <row r="2292" spans="2:27 16382:16383" ht="21" customHeight="1">
      <c r="B2292" s="1" t="s">
        <v>40</v>
      </c>
      <c r="C2292" s="1" t="s">
        <v>165</v>
      </c>
      <c r="D2292" s="1" t="s">
        <v>45</v>
      </c>
      <c r="E2292" s="1" t="s">
        <v>17</v>
      </c>
      <c r="F2292" s="1" t="s">
        <v>235</v>
      </c>
      <c r="G2292" s="9">
        <v>41522</v>
      </c>
      <c r="H2292" s="2" t="s">
        <v>231</v>
      </c>
      <c r="I2292" s="1">
        <v>2013</v>
      </c>
      <c r="J2292" s="1">
        <v>523857152</v>
      </c>
      <c r="K2292" s="1">
        <f>_xlfn.DAYS(clean_data[[#This Row],[Ship Date]],clean_data[[#This Row],[Order Date]])</f>
        <v>34</v>
      </c>
      <c r="L2292" s="9">
        <v>41556</v>
      </c>
      <c r="M2292" s="4">
        <v>9827</v>
      </c>
      <c r="N2292" s="13">
        <v>437.2</v>
      </c>
      <c r="O2292" s="13">
        <v>263.33</v>
      </c>
      <c r="P2292" s="13">
        <v>4296364.4000000004</v>
      </c>
      <c r="Q2292" s="13">
        <v>2587743.91</v>
      </c>
      <c r="R2292" s="13">
        <v>1708620.49</v>
      </c>
      <c r="S2292" s="54"/>
      <c r="T2292" s="54"/>
      <c r="Z2292" s="1"/>
      <c r="AA2292" s="1"/>
      <c r="XFB2292"/>
      <c r="XFC2292"/>
    </row>
    <row r="2293" spans="2:27 16382:16383" ht="21" customHeight="1">
      <c r="B2293" s="10" t="s">
        <v>34</v>
      </c>
      <c r="C2293" s="10" t="s">
        <v>212</v>
      </c>
      <c r="D2293" s="10" t="s">
        <v>45</v>
      </c>
      <c r="E2293" s="10" t="s">
        <v>21</v>
      </c>
      <c r="F2293" s="10" t="s">
        <v>235</v>
      </c>
      <c r="G2293" s="11">
        <v>41207</v>
      </c>
      <c r="H2293" s="12" t="s">
        <v>237</v>
      </c>
      <c r="I2293" s="10">
        <v>2012</v>
      </c>
      <c r="J2293" s="10">
        <v>545315253</v>
      </c>
      <c r="K2293" s="10">
        <f>_xlfn.DAYS(clean_data[[#This Row],[Ship Date]],clean_data[[#This Row],[Order Date]])</f>
        <v>3</v>
      </c>
      <c r="L2293" s="11">
        <v>41210</v>
      </c>
      <c r="M2293" s="14">
        <v>9756</v>
      </c>
      <c r="N2293" s="15">
        <v>437.2</v>
      </c>
      <c r="O2293" s="15">
        <v>263.33</v>
      </c>
      <c r="P2293" s="15">
        <v>4265323.2</v>
      </c>
      <c r="Q2293" s="15">
        <v>2569047.48</v>
      </c>
      <c r="R2293" s="15">
        <v>1696275.72</v>
      </c>
      <c r="S2293" s="54"/>
      <c r="T2293" s="54"/>
      <c r="Z2293" s="1"/>
      <c r="AA2293" s="1"/>
      <c r="XFB2293"/>
      <c r="XFC2293"/>
    </row>
    <row r="2294" spans="2:27 16382:16383" ht="21" customHeight="1">
      <c r="B2294" s="1" t="s">
        <v>26</v>
      </c>
      <c r="C2294" s="1" t="s">
        <v>75</v>
      </c>
      <c r="D2294" s="1" t="s">
        <v>45</v>
      </c>
      <c r="E2294" s="1" t="s">
        <v>21</v>
      </c>
      <c r="F2294" s="1" t="s">
        <v>232</v>
      </c>
      <c r="G2294" s="9">
        <v>41609</v>
      </c>
      <c r="H2294" s="2" t="s">
        <v>228</v>
      </c>
      <c r="I2294" s="1">
        <v>2013</v>
      </c>
      <c r="J2294" s="1">
        <v>555745828</v>
      </c>
      <c r="K2294" s="1">
        <f>_xlfn.DAYS(clean_data[[#This Row],[Ship Date]],clean_data[[#This Row],[Order Date]])</f>
        <v>9</v>
      </c>
      <c r="L2294" s="9">
        <v>41618</v>
      </c>
      <c r="M2294" s="4">
        <v>6395</v>
      </c>
      <c r="N2294" s="13">
        <v>437.2</v>
      </c>
      <c r="O2294" s="13">
        <v>263.33</v>
      </c>
      <c r="P2294" s="13">
        <v>2795894</v>
      </c>
      <c r="Q2294" s="13">
        <v>1683995.35</v>
      </c>
      <c r="R2294" s="13">
        <v>1111898.6499999999</v>
      </c>
      <c r="S2294" s="54"/>
      <c r="T2294" s="54"/>
      <c r="Z2294" s="1"/>
      <c r="AA2294" s="1"/>
      <c r="XFB2294"/>
      <c r="XFC2294"/>
    </row>
    <row r="2295" spans="2:27 16382:16383" ht="21" customHeight="1">
      <c r="B2295" s="10" t="s">
        <v>23</v>
      </c>
      <c r="C2295" s="10" t="s">
        <v>198</v>
      </c>
      <c r="D2295" s="10" t="s">
        <v>45</v>
      </c>
      <c r="E2295" s="10" t="s">
        <v>17</v>
      </c>
      <c r="F2295" s="10" t="s">
        <v>229</v>
      </c>
      <c r="G2295" s="11">
        <v>41579</v>
      </c>
      <c r="H2295" s="12" t="s">
        <v>234</v>
      </c>
      <c r="I2295" s="10">
        <v>2013</v>
      </c>
      <c r="J2295" s="10">
        <v>327072703</v>
      </c>
      <c r="K2295" s="10">
        <f>_xlfn.DAYS(clean_data[[#This Row],[Ship Date]],clean_data[[#This Row],[Order Date]])</f>
        <v>15</v>
      </c>
      <c r="L2295" s="11">
        <v>41594</v>
      </c>
      <c r="M2295" s="14">
        <v>6936</v>
      </c>
      <c r="N2295" s="15">
        <v>437.2</v>
      </c>
      <c r="O2295" s="15">
        <v>263.33</v>
      </c>
      <c r="P2295" s="15">
        <v>3032419.2</v>
      </c>
      <c r="Q2295" s="15">
        <v>1826456.88</v>
      </c>
      <c r="R2295" s="15">
        <v>1205962.32</v>
      </c>
      <c r="S2295" s="54"/>
      <c r="T2295" s="54"/>
      <c r="Z2295" s="1"/>
      <c r="AA2295" s="1"/>
      <c r="XFB2295"/>
      <c r="XFC2295"/>
    </row>
    <row r="2296" spans="2:27 16382:16383" ht="21" customHeight="1">
      <c r="B2296" s="1" t="s">
        <v>14</v>
      </c>
      <c r="C2296" s="1" t="s">
        <v>111</v>
      </c>
      <c r="D2296" s="1" t="s">
        <v>79</v>
      </c>
      <c r="E2296" s="1" t="s">
        <v>21</v>
      </c>
      <c r="F2296" s="1" t="s">
        <v>232</v>
      </c>
      <c r="G2296" s="9">
        <v>40357</v>
      </c>
      <c r="H2296" s="2" t="s">
        <v>241</v>
      </c>
      <c r="I2296" s="1">
        <v>2010</v>
      </c>
      <c r="J2296" s="1">
        <v>151532208</v>
      </c>
      <c r="K2296" s="1">
        <f>_xlfn.DAYS(clean_data[[#This Row],[Ship Date]],clean_data[[#This Row],[Order Date]])</f>
        <v>48</v>
      </c>
      <c r="L2296" s="9">
        <v>40405</v>
      </c>
      <c r="M2296" s="4">
        <v>603</v>
      </c>
      <c r="N2296" s="13">
        <v>668.27</v>
      </c>
      <c r="O2296" s="13">
        <v>502.54</v>
      </c>
      <c r="P2296" s="13">
        <v>402966.81</v>
      </c>
      <c r="Q2296" s="13">
        <v>303031.62</v>
      </c>
      <c r="R2296" s="13">
        <v>99935.19</v>
      </c>
      <c r="S2296" s="54"/>
      <c r="T2296" s="54"/>
      <c r="Z2296" s="1"/>
      <c r="AA2296" s="1"/>
      <c r="XFB2296"/>
      <c r="XFC2296"/>
    </row>
    <row r="2297" spans="2:27 16382:16383" ht="21" customHeight="1">
      <c r="B2297" s="10" t="s">
        <v>26</v>
      </c>
      <c r="C2297" s="10" t="s">
        <v>164</v>
      </c>
      <c r="D2297" s="10" t="s">
        <v>59</v>
      </c>
      <c r="E2297" s="10" t="s">
        <v>21</v>
      </c>
      <c r="F2297" s="10" t="s">
        <v>235</v>
      </c>
      <c r="G2297" s="11">
        <v>41719</v>
      </c>
      <c r="H2297" s="12" t="s">
        <v>236</v>
      </c>
      <c r="I2297" s="10">
        <v>2014</v>
      </c>
      <c r="J2297" s="10">
        <v>391673171</v>
      </c>
      <c r="K2297" s="10">
        <f>_xlfn.DAYS(clean_data[[#This Row],[Ship Date]],clean_data[[#This Row],[Order Date]])</f>
        <v>21</v>
      </c>
      <c r="L2297" s="11">
        <v>41740</v>
      </c>
      <c r="M2297" s="14">
        <v>3650</v>
      </c>
      <c r="N2297" s="15">
        <v>9.33</v>
      </c>
      <c r="O2297" s="15">
        <v>6.92</v>
      </c>
      <c r="P2297" s="15">
        <v>34054.5</v>
      </c>
      <c r="Q2297" s="15">
        <v>25258</v>
      </c>
      <c r="R2297" s="15">
        <v>8796.5</v>
      </c>
      <c r="S2297" s="54"/>
      <c r="T2297" s="54"/>
      <c r="Z2297" s="1"/>
      <c r="AA2297" s="1"/>
      <c r="XFB2297"/>
      <c r="XFC2297"/>
    </row>
    <row r="2298" spans="2:27 16382:16383" ht="21" customHeight="1">
      <c r="B2298" s="1" t="s">
        <v>23</v>
      </c>
      <c r="C2298" s="1" t="s">
        <v>74</v>
      </c>
      <c r="D2298" s="1" t="s">
        <v>71</v>
      </c>
      <c r="E2298" s="1" t="s">
        <v>17</v>
      </c>
      <c r="F2298" s="1" t="s">
        <v>235</v>
      </c>
      <c r="G2298" s="9">
        <v>41535</v>
      </c>
      <c r="H2298" s="2" t="s">
        <v>231</v>
      </c>
      <c r="I2298" s="1">
        <v>2013</v>
      </c>
      <c r="J2298" s="1">
        <v>130356919</v>
      </c>
      <c r="K2298" s="1">
        <f>_xlfn.DAYS(clean_data[[#This Row],[Ship Date]],clean_data[[#This Row],[Order Date]])</f>
        <v>13</v>
      </c>
      <c r="L2298" s="9">
        <v>41548</v>
      </c>
      <c r="M2298" s="4">
        <v>4364</v>
      </c>
      <c r="N2298" s="13">
        <v>154.06</v>
      </c>
      <c r="O2298" s="13">
        <v>90.93</v>
      </c>
      <c r="P2298" s="13">
        <v>672317.84</v>
      </c>
      <c r="Q2298" s="13">
        <v>396818.52</v>
      </c>
      <c r="R2298" s="13">
        <v>275499.32</v>
      </c>
      <c r="S2298" s="54"/>
      <c r="T2298" s="54"/>
      <c r="Z2298" s="1"/>
      <c r="AA2298" s="1"/>
      <c r="XFB2298"/>
      <c r="XFC2298"/>
    </row>
    <row r="2299" spans="2:27 16382:16383" ht="21" customHeight="1">
      <c r="B2299" s="10" t="s">
        <v>26</v>
      </c>
      <c r="C2299" s="10" t="s">
        <v>180</v>
      </c>
      <c r="D2299" s="10" t="s">
        <v>33</v>
      </c>
      <c r="E2299" s="10" t="s">
        <v>21</v>
      </c>
      <c r="F2299" s="10" t="s">
        <v>232</v>
      </c>
      <c r="G2299" s="11">
        <v>40212</v>
      </c>
      <c r="H2299" s="12" t="s">
        <v>242</v>
      </c>
      <c r="I2299" s="10">
        <v>2010</v>
      </c>
      <c r="J2299" s="10">
        <v>320757281</v>
      </c>
      <c r="K2299" s="10">
        <f>_xlfn.DAYS(clean_data[[#This Row],[Ship Date]],clean_data[[#This Row],[Order Date]])</f>
        <v>40</v>
      </c>
      <c r="L2299" s="11">
        <v>40252</v>
      </c>
      <c r="M2299" s="14">
        <v>8062</v>
      </c>
      <c r="N2299" s="15">
        <v>81.73</v>
      </c>
      <c r="O2299" s="15">
        <v>56.67</v>
      </c>
      <c r="P2299" s="15">
        <v>658907.26</v>
      </c>
      <c r="Q2299" s="15">
        <v>456873.54</v>
      </c>
      <c r="R2299" s="15">
        <v>202033.72</v>
      </c>
      <c r="S2299" s="54"/>
      <c r="T2299" s="54"/>
      <c r="Z2299" s="1"/>
      <c r="AA2299" s="1"/>
      <c r="XFB2299"/>
      <c r="XFC2299"/>
    </row>
    <row r="2300" spans="2:27 16382:16383" ht="21" customHeight="1">
      <c r="B2300" s="1" t="s">
        <v>23</v>
      </c>
      <c r="C2300" s="1" t="s">
        <v>110</v>
      </c>
      <c r="D2300" s="1" t="s">
        <v>28</v>
      </c>
      <c r="E2300" s="1" t="s">
        <v>21</v>
      </c>
      <c r="F2300" s="1" t="s">
        <v>235</v>
      </c>
      <c r="G2300" s="9">
        <v>41310</v>
      </c>
      <c r="H2300" s="2" t="s">
        <v>242</v>
      </c>
      <c r="I2300" s="1">
        <v>2013</v>
      </c>
      <c r="J2300" s="1">
        <v>636360585</v>
      </c>
      <c r="K2300" s="1">
        <f>_xlfn.DAYS(clean_data[[#This Row],[Ship Date]],clean_data[[#This Row],[Order Date]])</f>
        <v>31</v>
      </c>
      <c r="L2300" s="9">
        <v>41341</v>
      </c>
      <c r="M2300" s="4">
        <v>2093</v>
      </c>
      <c r="N2300" s="13">
        <v>205.7</v>
      </c>
      <c r="O2300" s="13">
        <v>117.11</v>
      </c>
      <c r="P2300" s="13">
        <v>430530.1</v>
      </c>
      <c r="Q2300" s="13">
        <v>245111.23</v>
      </c>
      <c r="R2300" s="13">
        <v>185418.87</v>
      </c>
      <c r="S2300" s="54"/>
      <c r="T2300" s="54"/>
      <c r="Z2300" s="1"/>
      <c r="AA2300" s="1"/>
      <c r="XFB2300"/>
      <c r="XFC2300"/>
    </row>
    <row r="2301" spans="2:27 16382:16383" ht="21" customHeight="1">
      <c r="B2301" s="10" t="s">
        <v>26</v>
      </c>
      <c r="C2301" s="10" t="s">
        <v>146</v>
      </c>
      <c r="D2301" s="10" t="s">
        <v>45</v>
      </c>
      <c r="E2301" s="10" t="s">
        <v>17</v>
      </c>
      <c r="F2301" s="10" t="s">
        <v>229</v>
      </c>
      <c r="G2301" s="11">
        <v>41865</v>
      </c>
      <c r="H2301" s="12" t="s">
        <v>238</v>
      </c>
      <c r="I2301" s="10">
        <v>2014</v>
      </c>
      <c r="J2301" s="10">
        <v>820965659</v>
      </c>
      <c r="K2301" s="10">
        <f>_xlfn.DAYS(clean_data[[#This Row],[Ship Date]],clean_data[[#This Row],[Order Date]])</f>
        <v>4</v>
      </c>
      <c r="L2301" s="11">
        <v>41869</v>
      </c>
      <c r="M2301" s="14">
        <v>837</v>
      </c>
      <c r="N2301" s="15">
        <v>437.2</v>
      </c>
      <c r="O2301" s="15">
        <v>263.33</v>
      </c>
      <c r="P2301" s="15">
        <v>365936.4</v>
      </c>
      <c r="Q2301" s="15">
        <v>220407.21</v>
      </c>
      <c r="R2301" s="15">
        <v>145529.19</v>
      </c>
      <c r="S2301" s="54"/>
      <c r="T2301" s="54"/>
      <c r="Z2301" s="1"/>
      <c r="AA2301" s="1"/>
      <c r="XFB2301"/>
      <c r="XFC2301"/>
    </row>
    <row r="2302" spans="2:27 16382:16383" ht="21" customHeight="1">
      <c r="B2302" s="1" t="s">
        <v>31</v>
      </c>
      <c r="C2302" s="1" t="s">
        <v>44</v>
      </c>
      <c r="D2302" s="1" t="s">
        <v>28</v>
      </c>
      <c r="E2302" s="1" t="s">
        <v>17</v>
      </c>
      <c r="F2302" s="1" t="s">
        <v>235</v>
      </c>
      <c r="G2302" s="9">
        <v>42067</v>
      </c>
      <c r="H2302" s="2" t="s">
        <v>236</v>
      </c>
      <c r="I2302" s="1">
        <v>2015</v>
      </c>
      <c r="J2302" s="1">
        <v>238683831</v>
      </c>
      <c r="K2302" s="1">
        <f>_xlfn.DAYS(clean_data[[#This Row],[Ship Date]],clean_data[[#This Row],[Order Date]])</f>
        <v>41</v>
      </c>
      <c r="L2302" s="9">
        <v>42108</v>
      </c>
      <c r="M2302" s="4">
        <v>705</v>
      </c>
      <c r="N2302" s="13">
        <v>205.7</v>
      </c>
      <c r="O2302" s="13">
        <v>117.11</v>
      </c>
      <c r="P2302" s="13">
        <v>145018.5</v>
      </c>
      <c r="Q2302" s="13">
        <v>82562.55</v>
      </c>
      <c r="R2302" s="13">
        <v>62455.95</v>
      </c>
      <c r="S2302" s="54"/>
      <c r="T2302" s="54"/>
      <c r="Z2302" s="1"/>
      <c r="AA2302" s="1"/>
      <c r="XFB2302"/>
      <c r="XFC2302"/>
    </row>
    <row r="2303" spans="2:27 16382:16383" ht="21" customHeight="1">
      <c r="B2303" s="10" t="s">
        <v>23</v>
      </c>
      <c r="C2303" s="10" t="s">
        <v>207</v>
      </c>
      <c r="D2303" s="10" t="s">
        <v>25</v>
      </c>
      <c r="E2303" s="10" t="s">
        <v>17</v>
      </c>
      <c r="F2303" s="10" t="s">
        <v>227</v>
      </c>
      <c r="G2303" s="11">
        <v>41114</v>
      </c>
      <c r="H2303" s="12" t="s">
        <v>230</v>
      </c>
      <c r="I2303" s="10">
        <v>2012</v>
      </c>
      <c r="J2303" s="10">
        <v>123938930</v>
      </c>
      <c r="K2303" s="10">
        <f>_xlfn.DAYS(clean_data[[#This Row],[Ship Date]],clean_data[[#This Row],[Order Date]])</f>
        <v>9</v>
      </c>
      <c r="L2303" s="11">
        <v>41123</v>
      </c>
      <c r="M2303" s="14">
        <v>5138</v>
      </c>
      <c r="N2303" s="15">
        <v>47.45</v>
      </c>
      <c r="O2303" s="15">
        <v>31.79</v>
      </c>
      <c r="P2303" s="15">
        <v>243798.1</v>
      </c>
      <c r="Q2303" s="15">
        <v>163337.01999999999</v>
      </c>
      <c r="R2303" s="15">
        <v>80461.08</v>
      </c>
      <c r="S2303" s="54"/>
      <c r="T2303" s="54"/>
      <c r="Z2303" s="1"/>
      <c r="AA2303" s="1"/>
      <c r="XFB2303"/>
      <c r="XFC2303"/>
    </row>
    <row r="2304" spans="2:27 16382:16383" ht="21" customHeight="1">
      <c r="B2304" s="1" t="s">
        <v>40</v>
      </c>
      <c r="C2304" s="1" t="s">
        <v>150</v>
      </c>
      <c r="D2304" s="1" t="s">
        <v>33</v>
      </c>
      <c r="E2304" s="1" t="s">
        <v>17</v>
      </c>
      <c r="F2304" s="1" t="s">
        <v>229</v>
      </c>
      <c r="G2304" s="9">
        <v>41356</v>
      </c>
      <c r="H2304" s="2" t="s">
        <v>236</v>
      </c>
      <c r="I2304" s="1">
        <v>2013</v>
      </c>
      <c r="J2304" s="1">
        <v>431467282</v>
      </c>
      <c r="K2304" s="1">
        <f>_xlfn.DAYS(clean_data[[#This Row],[Ship Date]],clean_data[[#This Row],[Order Date]])</f>
        <v>42</v>
      </c>
      <c r="L2304" s="9">
        <v>41398</v>
      </c>
      <c r="M2304" s="4">
        <v>9612</v>
      </c>
      <c r="N2304" s="13">
        <v>81.73</v>
      </c>
      <c r="O2304" s="13">
        <v>56.67</v>
      </c>
      <c r="P2304" s="13">
        <v>785588.76</v>
      </c>
      <c r="Q2304" s="13">
        <v>544712.04</v>
      </c>
      <c r="R2304" s="13">
        <v>240876.72</v>
      </c>
      <c r="S2304" s="54"/>
      <c r="T2304" s="54"/>
      <c r="Z2304" s="1"/>
      <c r="AA2304" s="1"/>
      <c r="XFB2304"/>
      <c r="XFC2304"/>
    </row>
    <row r="2305" spans="2:27 16382:16383" ht="21" customHeight="1">
      <c r="B2305" s="10" t="s">
        <v>40</v>
      </c>
      <c r="C2305" s="10" t="s">
        <v>184</v>
      </c>
      <c r="D2305" s="10" t="s">
        <v>59</v>
      </c>
      <c r="E2305" s="10" t="s">
        <v>21</v>
      </c>
      <c r="F2305" s="10" t="s">
        <v>227</v>
      </c>
      <c r="G2305" s="11">
        <v>41384</v>
      </c>
      <c r="H2305" s="12" t="s">
        <v>239</v>
      </c>
      <c r="I2305" s="10">
        <v>2013</v>
      </c>
      <c r="J2305" s="10">
        <v>286317718</v>
      </c>
      <c r="K2305" s="10">
        <f>_xlfn.DAYS(clean_data[[#This Row],[Ship Date]],clean_data[[#This Row],[Order Date]])</f>
        <v>10</v>
      </c>
      <c r="L2305" s="11">
        <v>41394</v>
      </c>
      <c r="M2305" s="14">
        <v>6630</v>
      </c>
      <c r="N2305" s="15">
        <v>9.33</v>
      </c>
      <c r="O2305" s="15">
        <v>6.92</v>
      </c>
      <c r="P2305" s="15">
        <v>61857.9</v>
      </c>
      <c r="Q2305" s="15">
        <v>45879.6</v>
      </c>
      <c r="R2305" s="15">
        <v>15978.3</v>
      </c>
      <c r="S2305" s="54"/>
      <c r="T2305" s="54"/>
      <c r="Z2305" s="1"/>
      <c r="AA2305" s="1"/>
      <c r="XFB2305"/>
      <c r="XFC2305"/>
    </row>
    <row r="2306" spans="2:27 16382:16383" ht="21" customHeight="1">
      <c r="B2306" s="1" t="s">
        <v>14</v>
      </c>
      <c r="C2306" s="1" t="s">
        <v>185</v>
      </c>
      <c r="D2306" s="1" t="s">
        <v>50</v>
      </c>
      <c r="E2306" s="1" t="s">
        <v>21</v>
      </c>
      <c r="F2306" s="1" t="s">
        <v>235</v>
      </c>
      <c r="G2306" s="9">
        <v>40180</v>
      </c>
      <c r="H2306" s="2" t="s">
        <v>240</v>
      </c>
      <c r="I2306" s="1">
        <v>2010</v>
      </c>
      <c r="J2306" s="1">
        <v>233851563</v>
      </c>
      <c r="K2306" s="1">
        <f>_xlfn.DAYS(clean_data[[#This Row],[Ship Date]],clean_data[[#This Row],[Order Date]])</f>
        <v>50</v>
      </c>
      <c r="L2306" s="9">
        <v>40230</v>
      </c>
      <c r="M2306" s="4">
        <v>729</v>
      </c>
      <c r="N2306" s="13">
        <v>421.89</v>
      </c>
      <c r="O2306" s="13">
        <v>364.69</v>
      </c>
      <c r="P2306" s="13">
        <v>307557.81</v>
      </c>
      <c r="Q2306" s="13">
        <v>265859.01</v>
      </c>
      <c r="R2306" s="13">
        <v>41698.800000000003</v>
      </c>
      <c r="S2306" s="54"/>
      <c r="T2306" s="54"/>
      <c r="Z2306" s="1"/>
      <c r="AA2306" s="1"/>
      <c r="XFB2306"/>
      <c r="XFC2306"/>
    </row>
    <row r="2307" spans="2:27 16382:16383" ht="21" customHeight="1">
      <c r="B2307" s="10" t="s">
        <v>40</v>
      </c>
      <c r="C2307" s="10" t="s">
        <v>167</v>
      </c>
      <c r="D2307" s="10" t="s">
        <v>43</v>
      </c>
      <c r="E2307" s="10" t="s">
        <v>21</v>
      </c>
      <c r="F2307" s="10" t="s">
        <v>232</v>
      </c>
      <c r="G2307" s="11">
        <v>41260</v>
      </c>
      <c r="H2307" s="12" t="s">
        <v>228</v>
      </c>
      <c r="I2307" s="10">
        <v>2012</v>
      </c>
      <c r="J2307" s="10">
        <v>889742648</v>
      </c>
      <c r="K2307" s="10">
        <f>_xlfn.DAYS(clean_data[[#This Row],[Ship Date]],clean_data[[#This Row],[Order Date]])</f>
        <v>30</v>
      </c>
      <c r="L2307" s="11">
        <v>41290</v>
      </c>
      <c r="M2307" s="14">
        <v>3476</v>
      </c>
      <c r="N2307" s="15">
        <v>651.21</v>
      </c>
      <c r="O2307" s="15">
        <v>524.96</v>
      </c>
      <c r="P2307" s="15">
        <v>2263605.96</v>
      </c>
      <c r="Q2307" s="15">
        <v>1824760.96</v>
      </c>
      <c r="R2307" s="15">
        <v>438845</v>
      </c>
      <c r="S2307" s="54"/>
      <c r="T2307" s="54"/>
      <c r="Z2307" s="1"/>
      <c r="AA2307" s="1"/>
      <c r="XFB2307"/>
      <c r="XFC2307"/>
    </row>
    <row r="2308" spans="2:27 16382:16383" ht="21" customHeight="1">
      <c r="B2308" s="1" t="s">
        <v>26</v>
      </c>
      <c r="C2308" s="1" t="s">
        <v>76</v>
      </c>
      <c r="D2308" s="1" t="s">
        <v>50</v>
      </c>
      <c r="E2308" s="1" t="s">
        <v>17</v>
      </c>
      <c r="F2308" s="1" t="s">
        <v>229</v>
      </c>
      <c r="G2308" s="9">
        <v>40235</v>
      </c>
      <c r="H2308" s="2" t="s">
        <v>242</v>
      </c>
      <c r="I2308" s="1">
        <v>2010</v>
      </c>
      <c r="J2308" s="1">
        <v>689977300</v>
      </c>
      <c r="K2308" s="1">
        <f>_xlfn.DAYS(clean_data[[#This Row],[Ship Date]],clean_data[[#This Row],[Order Date]])</f>
        <v>38</v>
      </c>
      <c r="L2308" s="9">
        <v>40273</v>
      </c>
      <c r="M2308" s="4">
        <v>8471</v>
      </c>
      <c r="N2308" s="13">
        <v>421.89</v>
      </c>
      <c r="O2308" s="13">
        <v>364.69</v>
      </c>
      <c r="P2308" s="13">
        <v>3573830.19</v>
      </c>
      <c r="Q2308" s="13">
        <v>3089288.99</v>
      </c>
      <c r="R2308" s="13">
        <v>484541.2</v>
      </c>
      <c r="S2308" s="54"/>
      <c r="T2308" s="54"/>
      <c r="Z2308" s="1"/>
      <c r="AA2308" s="1"/>
      <c r="XFB2308"/>
      <c r="XFC2308"/>
    </row>
    <row r="2309" spans="2:27 16382:16383" ht="21" customHeight="1">
      <c r="B2309" s="10" t="s">
        <v>26</v>
      </c>
      <c r="C2309" s="10" t="s">
        <v>75</v>
      </c>
      <c r="D2309" s="10" t="s">
        <v>50</v>
      </c>
      <c r="E2309" s="10" t="s">
        <v>17</v>
      </c>
      <c r="F2309" s="10" t="s">
        <v>229</v>
      </c>
      <c r="G2309" s="11">
        <v>42784</v>
      </c>
      <c r="H2309" s="12" t="s">
        <v>242</v>
      </c>
      <c r="I2309" s="10">
        <v>2017</v>
      </c>
      <c r="J2309" s="10">
        <v>840854346</v>
      </c>
      <c r="K2309" s="10">
        <f>_xlfn.DAYS(clean_data[[#This Row],[Ship Date]],clean_data[[#This Row],[Order Date]])</f>
        <v>49</v>
      </c>
      <c r="L2309" s="11">
        <v>42833</v>
      </c>
      <c r="M2309" s="14">
        <v>6342</v>
      </c>
      <c r="N2309" s="15">
        <v>421.89</v>
      </c>
      <c r="O2309" s="15">
        <v>364.69</v>
      </c>
      <c r="P2309" s="15">
        <v>2675626.38</v>
      </c>
      <c r="Q2309" s="15">
        <v>2312863.98</v>
      </c>
      <c r="R2309" s="15">
        <v>362762.4</v>
      </c>
      <c r="S2309" s="54"/>
      <c r="T2309" s="54"/>
      <c r="Z2309" s="1"/>
      <c r="AA2309" s="1"/>
      <c r="XFB2309"/>
      <c r="XFC2309"/>
    </row>
    <row r="2310" spans="2:27 16382:16383" ht="21" customHeight="1">
      <c r="B2310" s="1" t="s">
        <v>26</v>
      </c>
      <c r="C2310" s="1" t="s">
        <v>160</v>
      </c>
      <c r="D2310" s="1" t="s">
        <v>25</v>
      </c>
      <c r="E2310" s="1" t="s">
        <v>17</v>
      </c>
      <c r="F2310" s="1" t="s">
        <v>229</v>
      </c>
      <c r="G2310" s="9">
        <v>41145</v>
      </c>
      <c r="H2310" s="2" t="s">
        <v>238</v>
      </c>
      <c r="I2310" s="1">
        <v>2012</v>
      </c>
      <c r="J2310" s="1">
        <v>368985116</v>
      </c>
      <c r="K2310" s="1">
        <f>_xlfn.DAYS(clean_data[[#This Row],[Ship Date]],clean_data[[#This Row],[Order Date]])</f>
        <v>48</v>
      </c>
      <c r="L2310" s="9">
        <v>41193</v>
      </c>
      <c r="M2310" s="4">
        <v>9750</v>
      </c>
      <c r="N2310" s="13">
        <v>47.45</v>
      </c>
      <c r="O2310" s="13">
        <v>31.79</v>
      </c>
      <c r="P2310" s="13">
        <v>462637.5</v>
      </c>
      <c r="Q2310" s="13">
        <v>309952.5</v>
      </c>
      <c r="R2310" s="13">
        <v>152685</v>
      </c>
      <c r="S2310" s="54"/>
      <c r="T2310" s="54"/>
      <c r="Z2310" s="1"/>
      <c r="AA2310" s="1"/>
      <c r="XFB2310"/>
      <c r="XFC2310"/>
    </row>
    <row r="2311" spans="2:27 16382:16383" ht="21" customHeight="1">
      <c r="B2311" s="10" t="s">
        <v>40</v>
      </c>
      <c r="C2311" s="10" t="s">
        <v>222</v>
      </c>
      <c r="D2311" s="10" t="s">
        <v>71</v>
      </c>
      <c r="E2311" s="10" t="s">
        <v>17</v>
      </c>
      <c r="F2311" s="10" t="s">
        <v>235</v>
      </c>
      <c r="G2311" s="11">
        <v>40392</v>
      </c>
      <c r="H2311" s="12" t="s">
        <v>238</v>
      </c>
      <c r="I2311" s="10">
        <v>2010</v>
      </c>
      <c r="J2311" s="10">
        <v>171293437</v>
      </c>
      <c r="K2311" s="10">
        <f>_xlfn.DAYS(clean_data[[#This Row],[Ship Date]],clean_data[[#This Row],[Order Date]])</f>
        <v>10</v>
      </c>
      <c r="L2311" s="11">
        <v>40402</v>
      </c>
      <c r="M2311" s="14">
        <v>8389</v>
      </c>
      <c r="N2311" s="15">
        <v>154.06</v>
      </c>
      <c r="O2311" s="15">
        <v>90.93</v>
      </c>
      <c r="P2311" s="15">
        <v>1292409.3400000001</v>
      </c>
      <c r="Q2311" s="15">
        <v>762811.77</v>
      </c>
      <c r="R2311" s="15">
        <v>529597.56999999995</v>
      </c>
      <c r="S2311" s="54"/>
      <c r="T2311" s="54"/>
      <c r="Z2311" s="1"/>
      <c r="AA2311" s="1"/>
      <c r="XFB2311"/>
      <c r="XFC2311"/>
    </row>
    <row r="2312" spans="2:27 16382:16383" ht="21" customHeight="1">
      <c r="B2312" s="1" t="s">
        <v>14</v>
      </c>
      <c r="C2312" s="1" t="s">
        <v>173</v>
      </c>
      <c r="D2312" s="1" t="s">
        <v>16</v>
      </c>
      <c r="E2312" s="1" t="s">
        <v>21</v>
      </c>
      <c r="F2312" s="1" t="s">
        <v>235</v>
      </c>
      <c r="G2312" s="9">
        <v>40456</v>
      </c>
      <c r="H2312" s="2" t="s">
        <v>237</v>
      </c>
      <c r="I2312" s="1">
        <v>2010</v>
      </c>
      <c r="J2312" s="1">
        <v>765015637</v>
      </c>
      <c r="K2312" s="1">
        <f>_xlfn.DAYS(clean_data[[#This Row],[Ship Date]],clean_data[[#This Row],[Order Date]])</f>
        <v>27</v>
      </c>
      <c r="L2312" s="9">
        <v>40483</v>
      </c>
      <c r="M2312" s="4">
        <v>3982</v>
      </c>
      <c r="N2312" s="13">
        <v>255.28</v>
      </c>
      <c r="O2312" s="13">
        <v>159.41999999999999</v>
      </c>
      <c r="P2312" s="13">
        <v>1016524.96</v>
      </c>
      <c r="Q2312" s="13">
        <v>634810.43999999994</v>
      </c>
      <c r="R2312" s="13">
        <v>381714.52</v>
      </c>
      <c r="S2312" s="54"/>
      <c r="T2312" s="54"/>
      <c r="Z2312" s="1"/>
      <c r="AA2312" s="1"/>
      <c r="XFB2312"/>
      <c r="XFC2312"/>
    </row>
    <row r="2313" spans="2:27 16382:16383" ht="21" customHeight="1">
      <c r="B2313" s="10" t="s">
        <v>40</v>
      </c>
      <c r="C2313" s="10" t="s">
        <v>167</v>
      </c>
      <c r="D2313" s="10" t="s">
        <v>71</v>
      </c>
      <c r="E2313" s="10" t="s">
        <v>17</v>
      </c>
      <c r="F2313" s="10" t="s">
        <v>227</v>
      </c>
      <c r="G2313" s="11">
        <v>40274</v>
      </c>
      <c r="H2313" s="12" t="s">
        <v>239</v>
      </c>
      <c r="I2313" s="10">
        <v>2010</v>
      </c>
      <c r="J2313" s="10">
        <v>937700545</v>
      </c>
      <c r="K2313" s="10">
        <f>_xlfn.DAYS(clean_data[[#This Row],[Ship Date]],clean_data[[#This Row],[Order Date]])</f>
        <v>24</v>
      </c>
      <c r="L2313" s="11">
        <v>40298</v>
      </c>
      <c r="M2313" s="14">
        <v>5284</v>
      </c>
      <c r="N2313" s="15">
        <v>154.06</v>
      </c>
      <c r="O2313" s="15">
        <v>90.93</v>
      </c>
      <c r="P2313" s="15">
        <v>814053.04</v>
      </c>
      <c r="Q2313" s="15">
        <v>480474.12</v>
      </c>
      <c r="R2313" s="15">
        <v>333578.92</v>
      </c>
      <c r="S2313" s="54"/>
      <c r="T2313" s="54"/>
      <c r="Z2313" s="1"/>
      <c r="AA2313" s="1"/>
      <c r="XFB2313"/>
      <c r="XFC2313"/>
    </row>
    <row r="2314" spans="2:27 16382:16383" ht="21" customHeight="1">
      <c r="B2314" s="1" t="s">
        <v>34</v>
      </c>
      <c r="C2314" s="1" t="s">
        <v>212</v>
      </c>
      <c r="D2314" s="1" t="s">
        <v>33</v>
      </c>
      <c r="E2314" s="1" t="s">
        <v>21</v>
      </c>
      <c r="F2314" s="1" t="s">
        <v>235</v>
      </c>
      <c r="G2314" s="9">
        <v>41938</v>
      </c>
      <c r="H2314" s="2" t="s">
        <v>237</v>
      </c>
      <c r="I2314" s="1">
        <v>2014</v>
      </c>
      <c r="J2314" s="1">
        <v>897209489</v>
      </c>
      <c r="K2314" s="1">
        <f>_xlfn.DAYS(clean_data[[#This Row],[Ship Date]],clean_data[[#This Row],[Order Date]])</f>
        <v>42</v>
      </c>
      <c r="L2314" s="9">
        <v>41980</v>
      </c>
      <c r="M2314" s="4">
        <v>3081</v>
      </c>
      <c r="N2314" s="13">
        <v>81.73</v>
      </c>
      <c r="O2314" s="13">
        <v>56.67</v>
      </c>
      <c r="P2314" s="13">
        <v>251810.13</v>
      </c>
      <c r="Q2314" s="13">
        <v>174600.27</v>
      </c>
      <c r="R2314" s="13">
        <v>77209.86</v>
      </c>
      <c r="S2314" s="54"/>
      <c r="T2314" s="54"/>
      <c r="Z2314" s="1"/>
      <c r="AA2314" s="1"/>
      <c r="XFB2314"/>
      <c r="XFC2314"/>
    </row>
    <row r="2315" spans="2:27 16382:16383" ht="21" customHeight="1">
      <c r="B2315" s="10" t="s">
        <v>14</v>
      </c>
      <c r="C2315" s="10" t="s">
        <v>108</v>
      </c>
      <c r="D2315" s="10" t="s">
        <v>25</v>
      </c>
      <c r="E2315" s="10" t="s">
        <v>17</v>
      </c>
      <c r="F2315" s="10" t="s">
        <v>235</v>
      </c>
      <c r="G2315" s="11">
        <v>41015</v>
      </c>
      <c r="H2315" s="12" t="s">
        <v>239</v>
      </c>
      <c r="I2315" s="10">
        <v>2012</v>
      </c>
      <c r="J2315" s="10">
        <v>921716296</v>
      </c>
      <c r="K2315" s="10">
        <f>_xlfn.DAYS(clean_data[[#This Row],[Ship Date]],clean_data[[#This Row],[Order Date]])</f>
        <v>9</v>
      </c>
      <c r="L2315" s="11">
        <v>41024</v>
      </c>
      <c r="M2315" s="14">
        <v>5189</v>
      </c>
      <c r="N2315" s="15">
        <v>47.45</v>
      </c>
      <c r="O2315" s="15">
        <v>31.79</v>
      </c>
      <c r="P2315" s="15">
        <v>246218.05</v>
      </c>
      <c r="Q2315" s="15">
        <v>164958.31</v>
      </c>
      <c r="R2315" s="15">
        <v>81259.740000000005</v>
      </c>
      <c r="S2315" s="54"/>
      <c r="T2315" s="54"/>
      <c r="Z2315" s="1"/>
      <c r="AA2315" s="1"/>
      <c r="XFB2315"/>
      <c r="XFC2315"/>
    </row>
    <row r="2316" spans="2:27 16382:16383" ht="21" customHeight="1">
      <c r="B2316" s="1" t="s">
        <v>40</v>
      </c>
      <c r="C2316" s="1" t="s">
        <v>65</v>
      </c>
      <c r="D2316" s="1" t="s">
        <v>71</v>
      </c>
      <c r="E2316" s="1" t="s">
        <v>21</v>
      </c>
      <c r="F2316" s="1" t="s">
        <v>229</v>
      </c>
      <c r="G2316" s="9">
        <v>41757</v>
      </c>
      <c r="H2316" s="2" t="s">
        <v>239</v>
      </c>
      <c r="I2316" s="1">
        <v>2014</v>
      </c>
      <c r="J2316" s="1">
        <v>909707295</v>
      </c>
      <c r="K2316" s="1">
        <f>_xlfn.DAYS(clean_data[[#This Row],[Ship Date]],clean_data[[#This Row],[Order Date]])</f>
        <v>17</v>
      </c>
      <c r="L2316" s="9">
        <v>41774</v>
      </c>
      <c r="M2316" s="4">
        <v>1459</v>
      </c>
      <c r="N2316" s="13">
        <v>154.06</v>
      </c>
      <c r="O2316" s="13">
        <v>90.93</v>
      </c>
      <c r="P2316" s="13">
        <v>224773.54</v>
      </c>
      <c r="Q2316" s="13">
        <v>132666.87</v>
      </c>
      <c r="R2316" s="13">
        <v>92106.67</v>
      </c>
      <c r="S2316" s="54"/>
      <c r="T2316" s="54"/>
      <c r="Z2316" s="1"/>
      <c r="AA2316" s="1"/>
      <c r="XFB2316"/>
      <c r="XFC2316"/>
    </row>
    <row r="2317" spans="2:27 16382:16383" ht="21" customHeight="1">
      <c r="B2317" s="10" t="s">
        <v>26</v>
      </c>
      <c r="C2317" s="10" t="s">
        <v>180</v>
      </c>
      <c r="D2317" s="10" t="s">
        <v>25</v>
      </c>
      <c r="E2317" s="10" t="s">
        <v>21</v>
      </c>
      <c r="F2317" s="10" t="s">
        <v>232</v>
      </c>
      <c r="G2317" s="11">
        <v>41891</v>
      </c>
      <c r="H2317" s="12" t="s">
        <v>231</v>
      </c>
      <c r="I2317" s="10">
        <v>2014</v>
      </c>
      <c r="J2317" s="10">
        <v>829981315</v>
      </c>
      <c r="K2317" s="10">
        <f>_xlfn.DAYS(clean_data[[#This Row],[Ship Date]],clean_data[[#This Row],[Order Date]])</f>
        <v>47</v>
      </c>
      <c r="L2317" s="11">
        <v>41938</v>
      </c>
      <c r="M2317" s="14">
        <v>8770</v>
      </c>
      <c r="N2317" s="15">
        <v>47.45</v>
      </c>
      <c r="O2317" s="15">
        <v>31.79</v>
      </c>
      <c r="P2317" s="15">
        <v>416136.5</v>
      </c>
      <c r="Q2317" s="15">
        <v>278798.3</v>
      </c>
      <c r="R2317" s="15">
        <v>137338.20000000001</v>
      </c>
      <c r="S2317" s="54"/>
      <c r="T2317" s="54"/>
      <c r="Z2317" s="1"/>
      <c r="AA2317" s="1"/>
      <c r="XFB2317"/>
      <c r="XFC2317"/>
    </row>
    <row r="2318" spans="2:27 16382:16383" ht="21" customHeight="1">
      <c r="B2318" s="1" t="s">
        <v>40</v>
      </c>
      <c r="C2318" s="1" t="s">
        <v>189</v>
      </c>
      <c r="D2318" s="1" t="s">
        <v>33</v>
      </c>
      <c r="E2318" s="1" t="s">
        <v>17</v>
      </c>
      <c r="F2318" s="1" t="s">
        <v>227</v>
      </c>
      <c r="G2318" s="9">
        <v>42300</v>
      </c>
      <c r="H2318" s="2" t="s">
        <v>237</v>
      </c>
      <c r="I2318" s="1">
        <v>2015</v>
      </c>
      <c r="J2318" s="1">
        <v>271649682</v>
      </c>
      <c r="K2318" s="1">
        <f>_xlfn.DAYS(clean_data[[#This Row],[Ship Date]],clean_data[[#This Row],[Order Date]])</f>
        <v>42</v>
      </c>
      <c r="L2318" s="9">
        <v>42342</v>
      </c>
      <c r="M2318" s="4">
        <v>6032</v>
      </c>
      <c r="N2318" s="13">
        <v>81.73</v>
      </c>
      <c r="O2318" s="13">
        <v>56.67</v>
      </c>
      <c r="P2318" s="13">
        <v>492995.36</v>
      </c>
      <c r="Q2318" s="13">
        <v>341833.44</v>
      </c>
      <c r="R2318" s="13">
        <v>151161.92000000001</v>
      </c>
      <c r="S2318" s="54"/>
      <c r="T2318" s="54"/>
      <c r="Z2318" s="1"/>
      <c r="AA2318" s="1"/>
      <c r="XFB2318"/>
      <c r="XFC2318"/>
    </row>
    <row r="2319" spans="2:27 16382:16383" ht="21" customHeight="1">
      <c r="B2319" s="10" t="s">
        <v>40</v>
      </c>
      <c r="C2319" s="10" t="s">
        <v>137</v>
      </c>
      <c r="D2319" s="10" t="s">
        <v>59</v>
      </c>
      <c r="E2319" s="10" t="s">
        <v>17</v>
      </c>
      <c r="F2319" s="10" t="s">
        <v>227</v>
      </c>
      <c r="G2319" s="11">
        <v>42871</v>
      </c>
      <c r="H2319" s="12" t="s">
        <v>233</v>
      </c>
      <c r="I2319" s="10">
        <v>2017</v>
      </c>
      <c r="J2319" s="10">
        <v>694136226</v>
      </c>
      <c r="K2319" s="10">
        <f>_xlfn.DAYS(clean_data[[#This Row],[Ship Date]],clean_data[[#This Row],[Order Date]])</f>
        <v>33</v>
      </c>
      <c r="L2319" s="11">
        <v>42904</v>
      </c>
      <c r="M2319" s="14">
        <v>9189</v>
      </c>
      <c r="N2319" s="15">
        <v>9.33</v>
      </c>
      <c r="O2319" s="15">
        <v>6.92</v>
      </c>
      <c r="P2319" s="15">
        <v>85733.37</v>
      </c>
      <c r="Q2319" s="15">
        <v>63587.88</v>
      </c>
      <c r="R2319" s="15">
        <v>22145.49</v>
      </c>
      <c r="S2319" s="54"/>
      <c r="T2319" s="54"/>
      <c r="Z2319" s="1"/>
      <c r="AA2319" s="1"/>
      <c r="XFB2319"/>
      <c r="XFC2319"/>
    </row>
    <row r="2320" spans="2:27 16382:16383" ht="21" customHeight="1">
      <c r="B2320" s="1" t="s">
        <v>26</v>
      </c>
      <c r="C2320" s="1" t="s">
        <v>90</v>
      </c>
      <c r="D2320" s="1" t="s">
        <v>33</v>
      </c>
      <c r="E2320" s="1" t="s">
        <v>17</v>
      </c>
      <c r="F2320" s="1" t="s">
        <v>232</v>
      </c>
      <c r="G2320" s="9">
        <v>41114</v>
      </c>
      <c r="H2320" s="2" t="s">
        <v>230</v>
      </c>
      <c r="I2320" s="1">
        <v>2012</v>
      </c>
      <c r="J2320" s="1">
        <v>477177274</v>
      </c>
      <c r="K2320" s="1">
        <f>_xlfn.DAYS(clean_data[[#This Row],[Ship Date]],clean_data[[#This Row],[Order Date]])</f>
        <v>16</v>
      </c>
      <c r="L2320" s="9">
        <v>41130</v>
      </c>
      <c r="M2320" s="4">
        <v>6214</v>
      </c>
      <c r="N2320" s="13">
        <v>81.73</v>
      </c>
      <c r="O2320" s="13">
        <v>56.67</v>
      </c>
      <c r="P2320" s="13">
        <v>507870.22</v>
      </c>
      <c r="Q2320" s="13">
        <v>352147.38</v>
      </c>
      <c r="R2320" s="13">
        <v>155722.84</v>
      </c>
      <c r="S2320" s="54"/>
      <c r="T2320" s="54"/>
      <c r="Z2320" s="1"/>
      <c r="AA2320" s="1"/>
      <c r="XFB2320"/>
      <c r="XFC2320"/>
    </row>
    <row r="2321" spans="2:27 16382:16383" ht="21" customHeight="1">
      <c r="B2321" s="10" t="s">
        <v>23</v>
      </c>
      <c r="C2321" s="10" t="s">
        <v>147</v>
      </c>
      <c r="D2321" s="10" t="s">
        <v>43</v>
      </c>
      <c r="E2321" s="10" t="s">
        <v>21</v>
      </c>
      <c r="F2321" s="10" t="s">
        <v>229</v>
      </c>
      <c r="G2321" s="11">
        <v>41846</v>
      </c>
      <c r="H2321" s="12" t="s">
        <v>230</v>
      </c>
      <c r="I2321" s="10">
        <v>2014</v>
      </c>
      <c r="J2321" s="10">
        <v>770821654</v>
      </c>
      <c r="K2321" s="10">
        <f>_xlfn.DAYS(clean_data[[#This Row],[Ship Date]],clean_data[[#This Row],[Order Date]])</f>
        <v>24</v>
      </c>
      <c r="L2321" s="11">
        <v>41870</v>
      </c>
      <c r="M2321" s="14">
        <v>2112</v>
      </c>
      <c r="N2321" s="15">
        <v>651.21</v>
      </c>
      <c r="O2321" s="15">
        <v>524.96</v>
      </c>
      <c r="P2321" s="15">
        <v>1375355.52</v>
      </c>
      <c r="Q2321" s="15">
        <v>1108715.52</v>
      </c>
      <c r="R2321" s="15">
        <v>266640</v>
      </c>
      <c r="S2321" s="54"/>
      <c r="T2321" s="54"/>
      <c r="Z2321" s="1"/>
      <c r="AA2321" s="1"/>
      <c r="XFB2321"/>
      <c r="XFC2321"/>
    </row>
    <row r="2322" spans="2:27 16382:16383" ht="21" customHeight="1">
      <c r="B2322" s="1" t="s">
        <v>40</v>
      </c>
      <c r="C2322" s="1" t="s">
        <v>137</v>
      </c>
      <c r="D2322" s="1" t="s">
        <v>59</v>
      </c>
      <c r="E2322" s="1" t="s">
        <v>17</v>
      </c>
      <c r="F2322" s="1" t="s">
        <v>227</v>
      </c>
      <c r="G2322" s="9">
        <v>41971</v>
      </c>
      <c r="H2322" s="2" t="s">
        <v>234</v>
      </c>
      <c r="I2322" s="1">
        <v>2014</v>
      </c>
      <c r="J2322" s="1">
        <v>545430696</v>
      </c>
      <c r="K2322" s="1">
        <f>_xlfn.DAYS(clean_data[[#This Row],[Ship Date]],clean_data[[#This Row],[Order Date]])</f>
        <v>4</v>
      </c>
      <c r="L2322" s="9">
        <v>41975</v>
      </c>
      <c r="M2322" s="4">
        <v>3918</v>
      </c>
      <c r="N2322" s="13">
        <v>9.33</v>
      </c>
      <c r="O2322" s="13">
        <v>6.92</v>
      </c>
      <c r="P2322" s="13">
        <v>36554.94</v>
      </c>
      <c r="Q2322" s="13">
        <v>27112.560000000001</v>
      </c>
      <c r="R2322" s="13">
        <v>9442.3799999999992</v>
      </c>
      <c r="S2322" s="54"/>
      <c r="T2322" s="54"/>
      <c r="Z2322" s="1"/>
      <c r="AA2322" s="1"/>
      <c r="XFB2322"/>
      <c r="XFC2322"/>
    </row>
    <row r="2323" spans="2:27 16382:16383" ht="21" customHeight="1">
      <c r="B2323" s="10" t="s">
        <v>34</v>
      </c>
      <c r="C2323" s="10" t="s">
        <v>35</v>
      </c>
      <c r="D2323" s="10" t="s">
        <v>36</v>
      </c>
      <c r="E2323" s="10" t="s">
        <v>17</v>
      </c>
      <c r="F2323" s="10" t="s">
        <v>227</v>
      </c>
      <c r="G2323" s="11">
        <v>42933</v>
      </c>
      <c r="H2323" s="12" t="s">
        <v>230</v>
      </c>
      <c r="I2323" s="10">
        <v>2017</v>
      </c>
      <c r="J2323" s="10">
        <v>641678225</v>
      </c>
      <c r="K2323" s="10">
        <f>_xlfn.DAYS(clean_data[[#This Row],[Ship Date]],clean_data[[#This Row],[Order Date]])</f>
        <v>41</v>
      </c>
      <c r="L2323" s="11">
        <v>42974</v>
      </c>
      <c r="M2323" s="14">
        <v>5701</v>
      </c>
      <c r="N2323" s="15">
        <v>109.28</v>
      </c>
      <c r="O2323" s="15">
        <v>35.840000000000003</v>
      </c>
      <c r="P2323" s="15">
        <v>623005.28</v>
      </c>
      <c r="Q2323" s="15">
        <v>204323.84</v>
      </c>
      <c r="R2323" s="15">
        <v>418681.44</v>
      </c>
      <c r="S2323" s="54"/>
      <c r="T2323" s="54"/>
      <c r="Z2323" s="1"/>
      <c r="AA2323" s="1"/>
      <c r="XFB2323"/>
      <c r="XFC2323"/>
    </row>
    <row r="2324" spans="2:27 16382:16383" ht="21" customHeight="1">
      <c r="B2324" s="1" t="s">
        <v>40</v>
      </c>
      <c r="C2324" s="1" t="s">
        <v>91</v>
      </c>
      <c r="D2324" s="1" t="s">
        <v>45</v>
      </c>
      <c r="E2324" s="1" t="s">
        <v>17</v>
      </c>
      <c r="F2324" s="1" t="s">
        <v>229</v>
      </c>
      <c r="G2324" s="9">
        <v>41034</v>
      </c>
      <c r="H2324" s="2" t="s">
        <v>233</v>
      </c>
      <c r="I2324" s="1">
        <v>2012</v>
      </c>
      <c r="J2324" s="1">
        <v>620550572</v>
      </c>
      <c r="K2324" s="1">
        <f>_xlfn.DAYS(clean_data[[#This Row],[Ship Date]],clean_data[[#This Row],[Order Date]])</f>
        <v>31</v>
      </c>
      <c r="L2324" s="9">
        <v>41065</v>
      </c>
      <c r="M2324" s="4">
        <v>3559</v>
      </c>
      <c r="N2324" s="13">
        <v>437.2</v>
      </c>
      <c r="O2324" s="13">
        <v>263.33</v>
      </c>
      <c r="P2324" s="13">
        <v>1555994.8</v>
      </c>
      <c r="Q2324" s="13">
        <v>937191.47</v>
      </c>
      <c r="R2324" s="13">
        <v>618803.32999999996</v>
      </c>
      <c r="S2324" s="54"/>
      <c r="T2324" s="54"/>
      <c r="Z2324" s="1"/>
      <c r="AA2324" s="1"/>
      <c r="XFB2324"/>
      <c r="XFC2324"/>
    </row>
    <row r="2325" spans="2:27 16382:16383" ht="21" customHeight="1">
      <c r="B2325" s="10" t="s">
        <v>31</v>
      </c>
      <c r="C2325" s="10" t="s">
        <v>61</v>
      </c>
      <c r="D2325" s="10" t="s">
        <v>45</v>
      </c>
      <c r="E2325" s="10" t="s">
        <v>17</v>
      </c>
      <c r="F2325" s="10" t="s">
        <v>235</v>
      </c>
      <c r="G2325" s="11">
        <v>42644</v>
      </c>
      <c r="H2325" s="12" t="s">
        <v>237</v>
      </c>
      <c r="I2325" s="10">
        <v>2016</v>
      </c>
      <c r="J2325" s="10">
        <v>113346564</v>
      </c>
      <c r="K2325" s="10">
        <f>_xlfn.DAYS(clean_data[[#This Row],[Ship Date]],clean_data[[#This Row],[Order Date]])</f>
        <v>13</v>
      </c>
      <c r="L2325" s="11">
        <v>42657</v>
      </c>
      <c r="M2325" s="14">
        <v>622</v>
      </c>
      <c r="N2325" s="15">
        <v>437.2</v>
      </c>
      <c r="O2325" s="15">
        <v>263.33</v>
      </c>
      <c r="P2325" s="15">
        <v>271938.40000000002</v>
      </c>
      <c r="Q2325" s="15">
        <v>163791.26</v>
      </c>
      <c r="R2325" s="15">
        <v>108147.14</v>
      </c>
      <c r="S2325" s="54"/>
      <c r="T2325" s="54"/>
      <c r="Z2325" s="1"/>
      <c r="AA2325" s="1"/>
      <c r="XFB2325"/>
      <c r="XFC2325"/>
    </row>
    <row r="2326" spans="2:27 16382:16383" ht="21" customHeight="1">
      <c r="B2326" s="1" t="s">
        <v>40</v>
      </c>
      <c r="C2326" s="1" t="s">
        <v>86</v>
      </c>
      <c r="D2326" s="1" t="s">
        <v>36</v>
      </c>
      <c r="E2326" s="1" t="s">
        <v>17</v>
      </c>
      <c r="F2326" s="1" t="s">
        <v>227</v>
      </c>
      <c r="G2326" s="9">
        <v>40692</v>
      </c>
      <c r="H2326" s="2" t="s">
        <v>233</v>
      </c>
      <c r="I2326" s="1">
        <v>2011</v>
      </c>
      <c r="J2326" s="1">
        <v>171677529</v>
      </c>
      <c r="K2326" s="1">
        <f>_xlfn.DAYS(clean_data[[#This Row],[Ship Date]],clean_data[[#This Row],[Order Date]])</f>
        <v>37</v>
      </c>
      <c r="L2326" s="9">
        <v>40729</v>
      </c>
      <c r="M2326" s="4">
        <v>2051</v>
      </c>
      <c r="N2326" s="13">
        <v>109.28</v>
      </c>
      <c r="O2326" s="13">
        <v>35.840000000000003</v>
      </c>
      <c r="P2326" s="13">
        <v>224133.28</v>
      </c>
      <c r="Q2326" s="13">
        <v>73507.839999999997</v>
      </c>
      <c r="R2326" s="13">
        <v>150625.44</v>
      </c>
      <c r="S2326" s="54"/>
      <c r="T2326" s="54"/>
      <c r="Z2326" s="1"/>
      <c r="AA2326" s="1"/>
      <c r="XFB2326"/>
      <c r="XFC2326"/>
    </row>
    <row r="2327" spans="2:27 16382:16383" ht="21" customHeight="1">
      <c r="B2327" s="10" t="s">
        <v>31</v>
      </c>
      <c r="C2327" s="10" t="s">
        <v>100</v>
      </c>
      <c r="D2327" s="10" t="s">
        <v>43</v>
      </c>
      <c r="E2327" s="10" t="s">
        <v>17</v>
      </c>
      <c r="F2327" s="10" t="s">
        <v>232</v>
      </c>
      <c r="G2327" s="11">
        <v>40944</v>
      </c>
      <c r="H2327" s="12" t="s">
        <v>242</v>
      </c>
      <c r="I2327" s="10">
        <v>2012</v>
      </c>
      <c r="J2327" s="10">
        <v>117467296</v>
      </c>
      <c r="K2327" s="10">
        <f>_xlfn.DAYS(clean_data[[#This Row],[Ship Date]],clean_data[[#This Row],[Order Date]])</f>
        <v>39</v>
      </c>
      <c r="L2327" s="11">
        <v>40983</v>
      </c>
      <c r="M2327" s="14">
        <v>38</v>
      </c>
      <c r="N2327" s="15">
        <v>651.21</v>
      </c>
      <c r="O2327" s="15">
        <v>524.96</v>
      </c>
      <c r="P2327" s="15">
        <v>24745.98</v>
      </c>
      <c r="Q2327" s="15">
        <v>19948.48</v>
      </c>
      <c r="R2327" s="15">
        <v>4797.5</v>
      </c>
      <c r="S2327" s="54"/>
      <c r="T2327" s="54"/>
      <c r="Z2327" s="1"/>
      <c r="AA2327" s="1"/>
      <c r="XFB2327"/>
      <c r="XFC2327"/>
    </row>
    <row r="2328" spans="2:27 16382:16383" ht="21" customHeight="1">
      <c r="B2328" s="1" t="s">
        <v>23</v>
      </c>
      <c r="C2328" s="1" t="s">
        <v>118</v>
      </c>
      <c r="D2328" s="1" t="s">
        <v>45</v>
      </c>
      <c r="E2328" s="1" t="s">
        <v>17</v>
      </c>
      <c r="F2328" s="1" t="s">
        <v>227</v>
      </c>
      <c r="G2328" s="9">
        <v>41257</v>
      </c>
      <c r="H2328" s="2" t="s">
        <v>228</v>
      </c>
      <c r="I2328" s="1">
        <v>2012</v>
      </c>
      <c r="J2328" s="1">
        <v>692952191</v>
      </c>
      <c r="K2328" s="1">
        <f>_xlfn.DAYS(clean_data[[#This Row],[Ship Date]],clean_data[[#This Row],[Order Date]])</f>
        <v>21</v>
      </c>
      <c r="L2328" s="9">
        <v>41278</v>
      </c>
      <c r="M2328" s="4">
        <v>8807</v>
      </c>
      <c r="N2328" s="13">
        <v>437.2</v>
      </c>
      <c r="O2328" s="13">
        <v>263.33</v>
      </c>
      <c r="P2328" s="13">
        <v>3850420.4</v>
      </c>
      <c r="Q2328" s="13">
        <v>2319147.31</v>
      </c>
      <c r="R2328" s="13">
        <v>1531273.09</v>
      </c>
      <c r="S2328" s="54"/>
      <c r="T2328" s="54"/>
      <c r="Z2328" s="1"/>
      <c r="AA2328" s="1"/>
      <c r="XFB2328"/>
      <c r="XFC2328"/>
    </row>
    <row r="2329" spans="2:27 16382:16383" ht="21" customHeight="1">
      <c r="B2329" s="10" t="s">
        <v>34</v>
      </c>
      <c r="C2329" s="10" t="s">
        <v>182</v>
      </c>
      <c r="D2329" s="10" t="s">
        <v>45</v>
      </c>
      <c r="E2329" s="10" t="s">
        <v>21</v>
      </c>
      <c r="F2329" s="10" t="s">
        <v>227</v>
      </c>
      <c r="G2329" s="11">
        <v>41259</v>
      </c>
      <c r="H2329" s="12" t="s">
        <v>228</v>
      </c>
      <c r="I2329" s="10">
        <v>2012</v>
      </c>
      <c r="J2329" s="10">
        <v>910681045</v>
      </c>
      <c r="K2329" s="10">
        <f>_xlfn.DAYS(clean_data[[#This Row],[Ship Date]],clean_data[[#This Row],[Order Date]])</f>
        <v>23</v>
      </c>
      <c r="L2329" s="11">
        <v>41282</v>
      </c>
      <c r="M2329" s="14">
        <v>9613</v>
      </c>
      <c r="N2329" s="15">
        <v>437.2</v>
      </c>
      <c r="O2329" s="15">
        <v>263.33</v>
      </c>
      <c r="P2329" s="15">
        <v>4202803.5999999996</v>
      </c>
      <c r="Q2329" s="15">
        <v>2531391.29</v>
      </c>
      <c r="R2329" s="15">
        <v>1671412.31</v>
      </c>
      <c r="S2329" s="54"/>
      <c r="T2329" s="54"/>
      <c r="Z2329" s="1"/>
      <c r="AA2329" s="1"/>
      <c r="XFB2329"/>
      <c r="XFC2329"/>
    </row>
    <row r="2330" spans="2:27 16382:16383" ht="21" customHeight="1">
      <c r="B2330" s="1" t="s">
        <v>14</v>
      </c>
      <c r="C2330" s="1" t="s">
        <v>115</v>
      </c>
      <c r="D2330" s="1" t="s">
        <v>71</v>
      </c>
      <c r="E2330" s="1" t="s">
        <v>17</v>
      </c>
      <c r="F2330" s="1" t="s">
        <v>235</v>
      </c>
      <c r="G2330" s="9">
        <v>40969</v>
      </c>
      <c r="H2330" s="2" t="s">
        <v>236</v>
      </c>
      <c r="I2330" s="1">
        <v>2012</v>
      </c>
      <c r="J2330" s="1">
        <v>303515183</v>
      </c>
      <c r="K2330" s="1">
        <f>_xlfn.DAYS(clean_data[[#This Row],[Ship Date]],clean_data[[#This Row],[Order Date]])</f>
        <v>48</v>
      </c>
      <c r="L2330" s="9">
        <v>41017</v>
      </c>
      <c r="M2330" s="4">
        <v>5742</v>
      </c>
      <c r="N2330" s="13">
        <v>154.06</v>
      </c>
      <c r="O2330" s="13">
        <v>90.93</v>
      </c>
      <c r="P2330" s="13">
        <v>884612.52</v>
      </c>
      <c r="Q2330" s="13">
        <v>522120.06</v>
      </c>
      <c r="R2330" s="13">
        <v>362492.46</v>
      </c>
      <c r="S2330" s="54"/>
      <c r="T2330" s="54"/>
      <c r="Z2330" s="1"/>
      <c r="AA2330" s="1"/>
      <c r="XFB2330"/>
      <c r="XFC2330"/>
    </row>
    <row r="2331" spans="2:27 16382:16383" ht="21" customHeight="1">
      <c r="B2331" s="10" t="s">
        <v>34</v>
      </c>
      <c r="C2331" s="10" t="s">
        <v>66</v>
      </c>
      <c r="D2331" s="10" t="s">
        <v>79</v>
      </c>
      <c r="E2331" s="10" t="s">
        <v>17</v>
      </c>
      <c r="F2331" s="10" t="s">
        <v>232</v>
      </c>
      <c r="G2331" s="11">
        <v>42175</v>
      </c>
      <c r="H2331" s="12" t="s">
        <v>241</v>
      </c>
      <c r="I2331" s="10">
        <v>2015</v>
      </c>
      <c r="J2331" s="10">
        <v>274628436</v>
      </c>
      <c r="K2331" s="10">
        <f>_xlfn.DAYS(clean_data[[#This Row],[Ship Date]],clean_data[[#This Row],[Order Date]])</f>
        <v>36</v>
      </c>
      <c r="L2331" s="11">
        <v>42211</v>
      </c>
      <c r="M2331" s="14">
        <v>7512</v>
      </c>
      <c r="N2331" s="15">
        <v>668.27</v>
      </c>
      <c r="O2331" s="15">
        <v>502.54</v>
      </c>
      <c r="P2331" s="15">
        <v>5020044.24</v>
      </c>
      <c r="Q2331" s="15">
        <v>3775080.48</v>
      </c>
      <c r="R2331" s="15">
        <v>1244963.76</v>
      </c>
      <c r="S2331" s="54"/>
      <c r="T2331" s="54"/>
      <c r="Z2331" s="1"/>
      <c r="AA2331" s="1"/>
      <c r="XFB2331"/>
      <c r="XFC2331"/>
    </row>
    <row r="2332" spans="2:27 16382:16383" ht="21" customHeight="1">
      <c r="B2332" s="1" t="s">
        <v>23</v>
      </c>
      <c r="C2332" s="1" t="s">
        <v>103</v>
      </c>
      <c r="D2332" s="1" t="s">
        <v>25</v>
      </c>
      <c r="E2332" s="1" t="s">
        <v>21</v>
      </c>
      <c r="F2332" s="1" t="s">
        <v>232</v>
      </c>
      <c r="G2332" s="9">
        <v>41524</v>
      </c>
      <c r="H2332" s="2" t="s">
        <v>231</v>
      </c>
      <c r="I2332" s="1">
        <v>2013</v>
      </c>
      <c r="J2332" s="1">
        <v>947507131</v>
      </c>
      <c r="K2332" s="1">
        <f>_xlfn.DAYS(clean_data[[#This Row],[Ship Date]],clean_data[[#This Row],[Order Date]])</f>
        <v>43</v>
      </c>
      <c r="L2332" s="9">
        <v>41567</v>
      </c>
      <c r="M2332" s="4">
        <v>7271</v>
      </c>
      <c r="N2332" s="13">
        <v>47.45</v>
      </c>
      <c r="O2332" s="13">
        <v>31.79</v>
      </c>
      <c r="P2332" s="13">
        <v>345008.95</v>
      </c>
      <c r="Q2332" s="13">
        <v>231145.09</v>
      </c>
      <c r="R2332" s="13">
        <v>113863.86</v>
      </c>
      <c r="S2332" s="54"/>
      <c r="T2332" s="54"/>
      <c r="Z2332" s="1"/>
      <c r="AA2332" s="1"/>
      <c r="XFB2332"/>
      <c r="XFC2332"/>
    </row>
    <row r="2333" spans="2:27 16382:16383" ht="21" customHeight="1">
      <c r="B2333" s="10" t="s">
        <v>34</v>
      </c>
      <c r="C2333" s="10" t="s">
        <v>199</v>
      </c>
      <c r="D2333" s="10" t="s">
        <v>25</v>
      </c>
      <c r="E2333" s="10" t="s">
        <v>21</v>
      </c>
      <c r="F2333" s="10" t="s">
        <v>232</v>
      </c>
      <c r="G2333" s="11">
        <v>40200</v>
      </c>
      <c r="H2333" s="12" t="s">
        <v>240</v>
      </c>
      <c r="I2333" s="10">
        <v>2010</v>
      </c>
      <c r="J2333" s="10">
        <v>715950095</v>
      </c>
      <c r="K2333" s="10">
        <f>_xlfn.DAYS(clean_data[[#This Row],[Ship Date]],clean_data[[#This Row],[Order Date]])</f>
        <v>10</v>
      </c>
      <c r="L2333" s="11">
        <v>40210</v>
      </c>
      <c r="M2333" s="14">
        <v>4398</v>
      </c>
      <c r="N2333" s="15">
        <v>47.45</v>
      </c>
      <c r="O2333" s="15">
        <v>31.79</v>
      </c>
      <c r="P2333" s="15">
        <v>208685.1</v>
      </c>
      <c r="Q2333" s="15">
        <v>139812.42000000001</v>
      </c>
      <c r="R2333" s="15">
        <v>68872.679999999993</v>
      </c>
      <c r="S2333" s="54"/>
      <c r="T2333" s="54"/>
      <c r="Z2333" s="1"/>
      <c r="AA2333" s="1"/>
      <c r="XFB2333"/>
      <c r="XFC2333"/>
    </row>
    <row r="2334" spans="2:27 16382:16383" ht="21" customHeight="1">
      <c r="B2334" s="1" t="s">
        <v>26</v>
      </c>
      <c r="C2334" s="1" t="s">
        <v>160</v>
      </c>
      <c r="D2334" s="1" t="s">
        <v>59</v>
      </c>
      <c r="E2334" s="1" t="s">
        <v>21</v>
      </c>
      <c r="F2334" s="1" t="s">
        <v>229</v>
      </c>
      <c r="G2334" s="9">
        <v>42543</v>
      </c>
      <c r="H2334" s="2" t="s">
        <v>241</v>
      </c>
      <c r="I2334" s="1">
        <v>2016</v>
      </c>
      <c r="J2334" s="1">
        <v>294068658</v>
      </c>
      <c r="K2334" s="1">
        <f>_xlfn.DAYS(clean_data[[#This Row],[Ship Date]],clean_data[[#This Row],[Order Date]])</f>
        <v>45</v>
      </c>
      <c r="L2334" s="9">
        <v>42588</v>
      </c>
      <c r="M2334" s="4">
        <v>306</v>
      </c>
      <c r="N2334" s="13">
        <v>9.33</v>
      </c>
      <c r="O2334" s="13">
        <v>6.92</v>
      </c>
      <c r="P2334" s="13">
        <v>2854.98</v>
      </c>
      <c r="Q2334" s="13">
        <v>2117.52</v>
      </c>
      <c r="R2334" s="13">
        <v>737.46</v>
      </c>
      <c r="S2334" s="54"/>
      <c r="T2334" s="54"/>
      <c r="Z2334" s="1"/>
      <c r="AA2334" s="1"/>
      <c r="XFB2334"/>
      <c r="XFC2334"/>
    </row>
    <row r="2335" spans="2:27 16382:16383" ht="21" customHeight="1">
      <c r="B2335" s="10" t="s">
        <v>40</v>
      </c>
      <c r="C2335" s="10" t="s">
        <v>69</v>
      </c>
      <c r="D2335" s="10" t="s">
        <v>33</v>
      </c>
      <c r="E2335" s="10" t="s">
        <v>21</v>
      </c>
      <c r="F2335" s="10" t="s">
        <v>229</v>
      </c>
      <c r="G2335" s="11">
        <v>40835</v>
      </c>
      <c r="H2335" s="12" t="s">
        <v>237</v>
      </c>
      <c r="I2335" s="10">
        <v>2011</v>
      </c>
      <c r="J2335" s="10">
        <v>466286647</v>
      </c>
      <c r="K2335" s="10">
        <f>_xlfn.DAYS(clean_data[[#This Row],[Ship Date]],clean_data[[#This Row],[Order Date]])</f>
        <v>40</v>
      </c>
      <c r="L2335" s="11">
        <v>40875</v>
      </c>
      <c r="M2335" s="14">
        <v>3436</v>
      </c>
      <c r="N2335" s="15">
        <v>81.73</v>
      </c>
      <c r="O2335" s="15">
        <v>56.67</v>
      </c>
      <c r="P2335" s="15">
        <v>280824.28000000003</v>
      </c>
      <c r="Q2335" s="15">
        <v>194718.12</v>
      </c>
      <c r="R2335" s="15">
        <v>86106.16</v>
      </c>
      <c r="S2335" s="54"/>
      <c r="T2335" s="54"/>
      <c r="Z2335" s="1"/>
      <c r="AA2335" s="1"/>
      <c r="XFB2335"/>
      <c r="XFC2335"/>
    </row>
    <row r="2336" spans="2:27 16382:16383" ht="21" customHeight="1">
      <c r="B2336" s="1" t="s">
        <v>31</v>
      </c>
      <c r="C2336" s="1" t="s">
        <v>89</v>
      </c>
      <c r="D2336" s="1" t="s">
        <v>50</v>
      </c>
      <c r="E2336" s="1" t="s">
        <v>21</v>
      </c>
      <c r="F2336" s="1" t="s">
        <v>229</v>
      </c>
      <c r="G2336" s="9">
        <v>41575</v>
      </c>
      <c r="H2336" s="2" t="s">
        <v>237</v>
      </c>
      <c r="I2336" s="1">
        <v>2013</v>
      </c>
      <c r="J2336" s="1">
        <v>737340390</v>
      </c>
      <c r="K2336" s="1">
        <f>_xlfn.DAYS(clean_data[[#This Row],[Ship Date]],clean_data[[#This Row],[Order Date]])</f>
        <v>4</v>
      </c>
      <c r="L2336" s="9">
        <v>41579</v>
      </c>
      <c r="M2336" s="4">
        <v>4262</v>
      </c>
      <c r="N2336" s="13">
        <v>421.89</v>
      </c>
      <c r="O2336" s="13">
        <v>364.69</v>
      </c>
      <c r="P2336" s="13">
        <v>1798095.18</v>
      </c>
      <c r="Q2336" s="13">
        <v>1554308.78</v>
      </c>
      <c r="R2336" s="13">
        <v>243786.4</v>
      </c>
      <c r="S2336" s="54"/>
      <c r="T2336" s="54"/>
      <c r="Z2336" s="1"/>
      <c r="AA2336" s="1"/>
      <c r="XFB2336"/>
      <c r="XFC2336"/>
    </row>
    <row r="2337" spans="2:27 16382:16383" ht="21" customHeight="1">
      <c r="B2337" s="10" t="s">
        <v>40</v>
      </c>
      <c r="C2337" s="10" t="s">
        <v>184</v>
      </c>
      <c r="D2337" s="10" t="s">
        <v>43</v>
      </c>
      <c r="E2337" s="10" t="s">
        <v>21</v>
      </c>
      <c r="F2337" s="10" t="s">
        <v>229</v>
      </c>
      <c r="G2337" s="11">
        <v>41972</v>
      </c>
      <c r="H2337" s="12" t="s">
        <v>234</v>
      </c>
      <c r="I2337" s="10">
        <v>2014</v>
      </c>
      <c r="J2337" s="10">
        <v>682278716</v>
      </c>
      <c r="K2337" s="10">
        <f>_xlfn.DAYS(clean_data[[#This Row],[Ship Date]],clean_data[[#This Row],[Order Date]])</f>
        <v>33</v>
      </c>
      <c r="L2337" s="11">
        <v>42005</v>
      </c>
      <c r="M2337" s="14">
        <v>289</v>
      </c>
      <c r="N2337" s="15">
        <v>651.21</v>
      </c>
      <c r="O2337" s="15">
        <v>524.96</v>
      </c>
      <c r="P2337" s="15">
        <v>188199.69</v>
      </c>
      <c r="Q2337" s="15">
        <v>151713.44</v>
      </c>
      <c r="R2337" s="15">
        <v>36486.25</v>
      </c>
      <c r="S2337" s="54"/>
      <c r="T2337" s="54"/>
      <c r="Z2337" s="1"/>
      <c r="AA2337" s="1"/>
      <c r="XFB2337"/>
      <c r="XFC2337"/>
    </row>
    <row r="2338" spans="2:27 16382:16383" ht="21" customHeight="1">
      <c r="B2338" s="1" t="s">
        <v>23</v>
      </c>
      <c r="C2338" s="1" t="s">
        <v>208</v>
      </c>
      <c r="D2338" s="1" t="s">
        <v>33</v>
      </c>
      <c r="E2338" s="1" t="s">
        <v>21</v>
      </c>
      <c r="F2338" s="1" t="s">
        <v>232</v>
      </c>
      <c r="G2338" s="9">
        <v>42390</v>
      </c>
      <c r="H2338" s="2" t="s">
        <v>240</v>
      </c>
      <c r="I2338" s="1">
        <v>2016</v>
      </c>
      <c r="J2338" s="1">
        <v>396462953</v>
      </c>
      <c r="K2338" s="1">
        <f>_xlfn.DAYS(clean_data[[#This Row],[Ship Date]],clean_data[[#This Row],[Order Date]])</f>
        <v>36</v>
      </c>
      <c r="L2338" s="9">
        <v>42426</v>
      </c>
      <c r="M2338" s="4">
        <v>1053</v>
      </c>
      <c r="N2338" s="13">
        <v>81.73</v>
      </c>
      <c r="O2338" s="13">
        <v>56.67</v>
      </c>
      <c r="P2338" s="13">
        <v>86061.69</v>
      </c>
      <c r="Q2338" s="13">
        <v>59673.51</v>
      </c>
      <c r="R2338" s="13">
        <v>26388.18</v>
      </c>
      <c r="S2338" s="54"/>
      <c r="T2338" s="54"/>
      <c r="Z2338" s="1"/>
      <c r="AA2338" s="1"/>
      <c r="XFB2338"/>
      <c r="XFC2338"/>
    </row>
    <row r="2339" spans="2:27 16382:16383" ht="21" customHeight="1">
      <c r="B2339" s="10" t="s">
        <v>26</v>
      </c>
      <c r="C2339" s="10" t="s">
        <v>209</v>
      </c>
      <c r="D2339" s="10" t="s">
        <v>50</v>
      </c>
      <c r="E2339" s="10" t="s">
        <v>17</v>
      </c>
      <c r="F2339" s="10" t="s">
        <v>235</v>
      </c>
      <c r="G2339" s="11">
        <v>42197</v>
      </c>
      <c r="H2339" s="12" t="s">
        <v>230</v>
      </c>
      <c r="I2339" s="10">
        <v>2015</v>
      </c>
      <c r="J2339" s="10">
        <v>945566928</v>
      </c>
      <c r="K2339" s="10">
        <f>_xlfn.DAYS(clean_data[[#This Row],[Ship Date]],clean_data[[#This Row],[Order Date]])</f>
        <v>8</v>
      </c>
      <c r="L2339" s="11">
        <v>42205</v>
      </c>
      <c r="M2339" s="14">
        <v>3121</v>
      </c>
      <c r="N2339" s="15">
        <v>421.89</v>
      </c>
      <c r="O2339" s="15">
        <v>364.69</v>
      </c>
      <c r="P2339" s="15">
        <v>1316718.69</v>
      </c>
      <c r="Q2339" s="15">
        <v>1138197.49</v>
      </c>
      <c r="R2339" s="15">
        <v>178521.2</v>
      </c>
      <c r="S2339" s="54"/>
      <c r="T2339" s="54"/>
      <c r="Z2339" s="1"/>
      <c r="AA2339" s="1"/>
      <c r="XFB2339"/>
      <c r="XFC2339"/>
    </row>
    <row r="2340" spans="2:27 16382:16383" ht="21" customHeight="1">
      <c r="B2340" s="1" t="s">
        <v>26</v>
      </c>
      <c r="C2340" s="1" t="s">
        <v>90</v>
      </c>
      <c r="D2340" s="1" t="s">
        <v>45</v>
      </c>
      <c r="E2340" s="1" t="s">
        <v>17</v>
      </c>
      <c r="F2340" s="1" t="s">
        <v>229</v>
      </c>
      <c r="G2340" s="9">
        <v>41152</v>
      </c>
      <c r="H2340" s="2" t="s">
        <v>238</v>
      </c>
      <c r="I2340" s="1">
        <v>2012</v>
      </c>
      <c r="J2340" s="1">
        <v>315576970</v>
      </c>
      <c r="K2340" s="1">
        <f>_xlfn.DAYS(clean_data[[#This Row],[Ship Date]],clean_data[[#This Row],[Order Date]])</f>
        <v>14</v>
      </c>
      <c r="L2340" s="9">
        <v>41166</v>
      </c>
      <c r="M2340" s="4">
        <v>5093</v>
      </c>
      <c r="N2340" s="13">
        <v>437.2</v>
      </c>
      <c r="O2340" s="13">
        <v>263.33</v>
      </c>
      <c r="P2340" s="13">
        <v>2226659.6</v>
      </c>
      <c r="Q2340" s="13">
        <v>1341139.69</v>
      </c>
      <c r="R2340" s="13">
        <v>885519.91</v>
      </c>
      <c r="S2340" s="54"/>
      <c r="T2340" s="54"/>
      <c r="Z2340" s="1"/>
      <c r="AA2340" s="1"/>
      <c r="XFB2340"/>
      <c r="XFC2340"/>
    </row>
    <row r="2341" spans="2:27 16382:16383" ht="21" customHeight="1">
      <c r="B2341" s="10" t="s">
        <v>23</v>
      </c>
      <c r="C2341" s="10" t="s">
        <v>98</v>
      </c>
      <c r="D2341" s="10" t="s">
        <v>25</v>
      </c>
      <c r="E2341" s="10" t="s">
        <v>21</v>
      </c>
      <c r="F2341" s="10" t="s">
        <v>227</v>
      </c>
      <c r="G2341" s="11">
        <v>40785</v>
      </c>
      <c r="H2341" s="12" t="s">
        <v>238</v>
      </c>
      <c r="I2341" s="10">
        <v>2011</v>
      </c>
      <c r="J2341" s="10">
        <v>162791907</v>
      </c>
      <c r="K2341" s="10">
        <f>_xlfn.DAYS(clean_data[[#This Row],[Ship Date]],clean_data[[#This Row],[Order Date]])</f>
        <v>50</v>
      </c>
      <c r="L2341" s="11">
        <v>40835</v>
      </c>
      <c r="M2341" s="14">
        <v>2598</v>
      </c>
      <c r="N2341" s="15">
        <v>47.45</v>
      </c>
      <c r="O2341" s="15">
        <v>31.79</v>
      </c>
      <c r="P2341" s="15">
        <v>123275.1</v>
      </c>
      <c r="Q2341" s="15">
        <v>82590.42</v>
      </c>
      <c r="R2341" s="15">
        <v>40684.68</v>
      </c>
      <c r="S2341" s="54"/>
      <c r="T2341" s="54"/>
      <c r="Z2341" s="1"/>
      <c r="AA2341" s="1"/>
      <c r="XFB2341"/>
      <c r="XFC2341"/>
    </row>
    <row r="2342" spans="2:27 16382:16383" ht="21" customHeight="1">
      <c r="B2342" s="1" t="s">
        <v>26</v>
      </c>
      <c r="C2342" s="1" t="s">
        <v>27</v>
      </c>
      <c r="D2342" s="1" t="s">
        <v>79</v>
      </c>
      <c r="E2342" s="1" t="s">
        <v>17</v>
      </c>
      <c r="F2342" s="1" t="s">
        <v>227</v>
      </c>
      <c r="G2342" s="9">
        <v>40249</v>
      </c>
      <c r="H2342" s="2" t="s">
        <v>236</v>
      </c>
      <c r="I2342" s="1">
        <v>2010</v>
      </c>
      <c r="J2342" s="1">
        <v>863823068</v>
      </c>
      <c r="K2342" s="1">
        <f>_xlfn.DAYS(clean_data[[#This Row],[Ship Date]],clean_data[[#This Row],[Order Date]])</f>
        <v>28</v>
      </c>
      <c r="L2342" s="9">
        <v>40277</v>
      </c>
      <c r="M2342" s="4">
        <v>3297</v>
      </c>
      <c r="N2342" s="13">
        <v>668.27</v>
      </c>
      <c r="O2342" s="13">
        <v>502.54</v>
      </c>
      <c r="P2342" s="13">
        <v>2203286.19</v>
      </c>
      <c r="Q2342" s="13">
        <v>1656874.38</v>
      </c>
      <c r="R2342" s="13">
        <v>546411.81000000006</v>
      </c>
      <c r="S2342" s="54"/>
      <c r="T2342" s="54"/>
      <c r="Z2342" s="1"/>
      <c r="AA2342" s="1"/>
      <c r="XFB2342"/>
      <c r="XFC2342"/>
    </row>
    <row r="2343" spans="2:27 16382:16383" ht="21" customHeight="1">
      <c r="B2343" s="10" t="s">
        <v>26</v>
      </c>
      <c r="C2343" s="10" t="s">
        <v>209</v>
      </c>
      <c r="D2343" s="10" t="s">
        <v>50</v>
      </c>
      <c r="E2343" s="10" t="s">
        <v>17</v>
      </c>
      <c r="F2343" s="10" t="s">
        <v>232</v>
      </c>
      <c r="G2343" s="11">
        <v>40470</v>
      </c>
      <c r="H2343" s="12" t="s">
        <v>237</v>
      </c>
      <c r="I2343" s="10">
        <v>2010</v>
      </c>
      <c r="J2343" s="10">
        <v>165594279</v>
      </c>
      <c r="K2343" s="10">
        <f>_xlfn.DAYS(clean_data[[#This Row],[Ship Date]],clean_data[[#This Row],[Order Date]])</f>
        <v>50</v>
      </c>
      <c r="L2343" s="11">
        <v>40520</v>
      </c>
      <c r="M2343" s="14">
        <v>1882</v>
      </c>
      <c r="N2343" s="15">
        <v>421.89</v>
      </c>
      <c r="O2343" s="15">
        <v>364.69</v>
      </c>
      <c r="P2343" s="15">
        <v>793996.98</v>
      </c>
      <c r="Q2343" s="15">
        <v>686346.58</v>
      </c>
      <c r="R2343" s="15">
        <v>107650.4</v>
      </c>
      <c r="S2343" s="54"/>
      <c r="T2343" s="54"/>
      <c r="Z2343" s="1"/>
      <c r="AA2343" s="1"/>
      <c r="XFB2343"/>
      <c r="XFC2343"/>
    </row>
    <row r="2344" spans="2:27 16382:16383" ht="21" customHeight="1">
      <c r="B2344" s="1" t="s">
        <v>23</v>
      </c>
      <c r="C2344" s="1" t="s">
        <v>70</v>
      </c>
      <c r="D2344" s="1" t="s">
        <v>45</v>
      </c>
      <c r="E2344" s="1" t="s">
        <v>17</v>
      </c>
      <c r="F2344" s="1" t="s">
        <v>227</v>
      </c>
      <c r="G2344" s="9">
        <v>42761</v>
      </c>
      <c r="H2344" s="2" t="s">
        <v>240</v>
      </c>
      <c r="I2344" s="1">
        <v>2017</v>
      </c>
      <c r="J2344" s="1">
        <v>835341870</v>
      </c>
      <c r="K2344" s="1">
        <f>_xlfn.DAYS(clean_data[[#This Row],[Ship Date]],clean_data[[#This Row],[Order Date]])</f>
        <v>29</v>
      </c>
      <c r="L2344" s="9">
        <v>42790</v>
      </c>
      <c r="M2344" s="4">
        <v>5077</v>
      </c>
      <c r="N2344" s="13">
        <v>437.2</v>
      </c>
      <c r="O2344" s="13">
        <v>263.33</v>
      </c>
      <c r="P2344" s="13">
        <v>2219664.4</v>
      </c>
      <c r="Q2344" s="13">
        <v>1336926.4099999999</v>
      </c>
      <c r="R2344" s="13">
        <v>882737.99</v>
      </c>
      <c r="S2344" s="54"/>
      <c r="T2344" s="54"/>
      <c r="Z2344" s="1"/>
      <c r="AA2344" s="1"/>
      <c r="XFB2344"/>
      <c r="XFC2344"/>
    </row>
    <row r="2345" spans="2:27 16382:16383" ht="21" customHeight="1">
      <c r="B2345" s="10" t="s">
        <v>40</v>
      </c>
      <c r="C2345" s="10" t="s">
        <v>205</v>
      </c>
      <c r="D2345" s="10" t="s">
        <v>36</v>
      </c>
      <c r="E2345" s="10" t="s">
        <v>21</v>
      </c>
      <c r="F2345" s="10" t="s">
        <v>229</v>
      </c>
      <c r="G2345" s="11">
        <v>41910</v>
      </c>
      <c r="H2345" s="12" t="s">
        <v>231</v>
      </c>
      <c r="I2345" s="10">
        <v>2014</v>
      </c>
      <c r="J2345" s="10">
        <v>310614669</v>
      </c>
      <c r="K2345" s="10">
        <f>_xlfn.DAYS(clean_data[[#This Row],[Ship Date]],clean_data[[#This Row],[Order Date]])</f>
        <v>17</v>
      </c>
      <c r="L2345" s="11">
        <v>41927</v>
      </c>
      <c r="M2345" s="14">
        <v>6638</v>
      </c>
      <c r="N2345" s="15">
        <v>109.28</v>
      </c>
      <c r="O2345" s="15">
        <v>35.840000000000003</v>
      </c>
      <c r="P2345" s="15">
        <v>725400.64</v>
      </c>
      <c r="Q2345" s="15">
        <v>237905.92000000001</v>
      </c>
      <c r="R2345" s="15">
        <v>487494.72</v>
      </c>
      <c r="S2345" s="54"/>
      <c r="T2345" s="54"/>
      <c r="Z2345" s="1"/>
      <c r="AA2345" s="1"/>
      <c r="XFB2345"/>
      <c r="XFC2345"/>
    </row>
    <row r="2346" spans="2:27 16382:16383" ht="21" customHeight="1">
      <c r="B2346" s="1" t="s">
        <v>23</v>
      </c>
      <c r="C2346" s="1" t="s">
        <v>128</v>
      </c>
      <c r="D2346" s="1" t="s">
        <v>79</v>
      </c>
      <c r="E2346" s="1" t="s">
        <v>21</v>
      </c>
      <c r="F2346" s="1" t="s">
        <v>229</v>
      </c>
      <c r="G2346" s="9">
        <v>41393</v>
      </c>
      <c r="H2346" s="2" t="s">
        <v>239</v>
      </c>
      <c r="I2346" s="1">
        <v>2013</v>
      </c>
      <c r="J2346" s="1">
        <v>149274003</v>
      </c>
      <c r="K2346" s="1">
        <f>_xlfn.DAYS(clean_data[[#This Row],[Ship Date]],clean_data[[#This Row],[Order Date]])</f>
        <v>30</v>
      </c>
      <c r="L2346" s="9">
        <v>41423</v>
      </c>
      <c r="M2346" s="4">
        <v>2350</v>
      </c>
      <c r="N2346" s="13">
        <v>668.27</v>
      </c>
      <c r="O2346" s="13">
        <v>502.54</v>
      </c>
      <c r="P2346" s="13">
        <v>1570434.5</v>
      </c>
      <c r="Q2346" s="13">
        <v>1180969</v>
      </c>
      <c r="R2346" s="13">
        <v>389465.5</v>
      </c>
      <c r="S2346" s="54"/>
      <c r="T2346" s="54"/>
      <c r="Z2346" s="1"/>
      <c r="AA2346" s="1"/>
      <c r="XFB2346"/>
      <c r="XFC2346"/>
    </row>
    <row r="2347" spans="2:27 16382:16383" ht="21" customHeight="1">
      <c r="B2347" s="10" t="s">
        <v>31</v>
      </c>
      <c r="C2347" s="10" t="s">
        <v>56</v>
      </c>
      <c r="D2347" s="10" t="s">
        <v>25</v>
      </c>
      <c r="E2347" s="10" t="s">
        <v>21</v>
      </c>
      <c r="F2347" s="10" t="s">
        <v>235</v>
      </c>
      <c r="G2347" s="11">
        <v>40925</v>
      </c>
      <c r="H2347" s="12" t="s">
        <v>240</v>
      </c>
      <c r="I2347" s="10">
        <v>2012</v>
      </c>
      <c r="J2347" s="10">
        <v>179493701</v>
      </c>
      <c r="K2347" s="10">
        <f>_xlfn.DAYS(clean_data[[#This Row],[Ship Date]],clean_data[[#This Row],[Order Date]])</f>
        <v>21</v>
      </c>
      <c r="L2347" s="11">
        <v>40946</v>
      </c>
      <c r="M2347" s="14">
        <v>5030</v>
      </c>
      <c r="N2347" s="15">
        <v>47.45</v>
      </c>
      <c r="O2347" s="15">
        <v>31.79</v>
      </c>
      <c r="P2347" s="15">
        <v>238673.5</v>
      </c>
      <c r="Q2347" s="15">
        <v>159903.70000000001</v>
      </c>
      <c r="R2347" s="15">
        <v>78769.8</v>
      </c>
      <c r="S2347" s="54"/>
      <c r="T2347" s="54"/>
      <c r="Z2347" s="1"/>
      <c r="AA2347" s="1"/>
      <c r="XFB2347"/>
      <c r="XFC2347"/>
    </row>
    <row r="2348" spans="2:27 16382:16383" ht="21" customHeight="1">
      <c r="B2348" s="1" t="s">
        <v>40</v>
      </c>
      <c r="C2348" s="1" t="s">
        <v>153</v>
      </c>
      <c r="D2348" s="1" t="s">
        <v>36</v>
      </c>
      <c r="E2348" s="1" t="s">
        <v>17</v>
      </c>
      <c r="F2348" s="1" t="s">
        <v>227</v>
      </c>
      <c r="G2348" s="9">
        <v>40610</v>
      </c>
      <c r="H2348" s="2" t="s">
        <v>236</v>
      </c>
      <c r="I2348" s="1">
        <v>2011</v>
      </c>
      <c r="J2348" s="1">
        <v>749760091</v>
      </c>
      <c r="K2348" s="1">
        <f>_xlfn.DAYS(clean_data[[#This Row],[Ship Date]],clean_data[[#This Row],[Order Date]])</f>
        <v>7</v>
      </c>
      <c r="L2348" s="9">
        <v>40617</v>
      </c>
      <c r="M2348" s="4">
        <v>9527</v>
      </c>
      <c r="N2348" s="13">
        <v>109.28</v>
      </c>
      <c r="O2348" s="13">
        <v>35.840000000000003</v>
      </c>
      <c r="P2348" s="13">
        <v>1041110.56</v>
      </c>
      <c r="Q2348" s="13">
        <v>341447.67999999999</v>
      </c>
      <c r="R2348" s="13">
        <v>699662.88</v>
      </c>
      <c r="S2348" s="54"/>
      <c r="T2348" s="54"/>
      <c r="Z2348" s="1"/>
      <c r="AA2348" s="1"/>
      <c r="XFB2348"/>
      <c r="XFC2348"/>
    </row>
    <row r="2349" spans="2:27 16382:16383" ht="21" customHeight="1">
      <c r="B2349" s="10" t="s">
        <v>34</v>
      </c>
      <c r="C2349" s="10" t="s">
        <v>134</v>
      </c>
      <c r="D2349" s="10" t="s">
        <v>16</v>
      </c>
      <c r="E2349" s="10" t="s">
        <v>21</v>
      </c>
      <c r="F2349" s="10" t="s">
        <v>229</v>
      </c>
      <c r="G2349" s="11">
        <v>42323</v>
      </c>
      <c r="H2349" s="12" t="s">
        <v>234</v>
      </c>
      <c r="I2349" s="10">
        <v>2015</v>
      </c>
      <c r="J2349" s="10">
        <v>478872001</v>
      </c>
      <c r="K2349" s="10">
        <f>_xlfn.DAYS(clean_data[[#This Row],[Ship Date]],clean_data[[#This Row],[Order Date]])</f>
        <v>44</v>
      </c>
      <c r="L2349" s="11">
        <v>42367</v>
      </c>
      <c r="M2349" s="14">
        <v>7721</v>
      </c>
      <c r="N2349" s="15">
        <v>255.28</v>
      </c>
      <c r="O2349" s="15">
        <v>159.41999999999999</v>
      </c>
      <c r="P2349" s="15">
        <v>1971016.88</v>
      </c>
      <c r="Q2349" s="15">
        <v>1230881.82</v>
      </c>
      <c r="R2349" s="15">
        <v>740135.06</v>
      </c>
      <c r="S2349" s="54"/>
      <c r="T2349" s="54"/>
      <c r="Z2349" s="1"/>
      <c r="AA2349" s="1"/>
      <c r="XFB2349"/>
      <c r="XFC2349"/>
    </row>
    <row r="2350" spans="2:27 16382:16383" ht="21" customHeight="1">
      <c r="B2350" s="1" t="s">
        <v>34</v>
      </c>
      <c r="C2350" s="1" t="s">
        <v>134</v>
      </c>
      <c r="D2350" s="1" t="s">
        <v>25</v>
      </c>
      <c r="E2350" s="1" t="s">
        <v>17</v>
      </c>
      <c r="F2350" s="1" t="s">
        <v>232</v>
      </c>
      <c r="G2350" s="9">
        <v>42798</v>
      </c>
      <c r="H2350" s="2" t="s">
        <v>236</v>
      </c>
      <c r="I2350" s="1">
        <v>2017</v>
      </c>
      <c r="J2350" s="1">
        <v>305940759</v>
      </c>
      <c r="K2350" s="1">
        <f>_xlfn.DAYS(clean_data[[#This Row],[Ship Date]],clean_data[[#This Row],[Order Date]])</f>
        <v>50</v>
      </c>
      <c r="L2350" s="9">
        <v>42848</v>
      </c>
      <c r="M2350" s="4">
        <v>3524</v>
      </c>
      <c r="N2350" s="13">
        <v>47.45</v>
      </c>
      <c r="O2350" s="13">
        <v>31.79</v>
      </c>
      <c r="P2350" s="13">
        <v>167213.79999999999</v>
      </c>
      <c r="Q2350" s="13">
        <v>112027.96</v>
      </c>
      <c r="R2350" s="13">
        <v>55185.84</v>
      </c>
      <c r="S2350" s="54"/>
      <c r="T2350" s="54"/>
      <c r="Z2350" s="1"/>
      <c r="AA2350" s="1"/>
      <c r="XFB2350"/>
      <c r="XFC2350"/>
    </row>
    <row r="2351" spans="2:27 16382:16383" ht="21" customHeight="1">
      <c r="B2351" s="10" t="s">
        <v>26</v>
      </c>
      <c r="C2351" s="10" t="s">
        <v>164</v>
      </c>
      <c r="D2351" s="10" t="s">
        <v>25</v>
      </c>
      <c r="E2351" s="10" t="s">
        <v>17</v>
      </c>
      <c r="F2351" s="10" t="s">
        <v>229</v>
      </c>
      <c r="G2351" s="11">
        <v>40539</v>
      </c>
      <c r="H2351" s="12" t="s">
        <v>228</v>
      </c>
      <c r="I2351" s="10">
        <v>2010</v>
      </c>
      <c r="J2351" s="10">
        <v>340390193</v>
      </c>
      <c r="K2351" s="10">
        <f>_xlfn.DAYS(clean_data[[#This Row],[Ship Date]],clean_data[[#This Row],[Order Date]])</f>
        <v>30</v>
      </c>
      <c r="L2351" s="11">
        <v>40569</v>
      </c>
      <c r="M2351" s="14">
        <v>7877</v>
      </c>
      <c r="N2351" s="15">
        <v>47.45</v>
      </c>
      <c r="O2351" s="15">
        <v>31.79</v>
      </c>
      <c r="P2351" s="15">
        <v>373763.65</v>
      </c>
      <c r="Q2351" s="15">
        <v>250409.83</v>
      </c>
      <c r="R2351" s="15">
        <v>123353.82</v>
      </c>
      <c r="S2351" s="54"/>
      <c r="T2351" s="54"/>
      <c r="Z2351" s="1"/>
      <c r="AA2351" s="1"/>
      <c r="XFB2351"/>
      <c r="XFC2351"/>
    </row>
    <row r="2352" spans="2:27 16382:16383" ht="21" customHeight="1">
      <c r="B2352" s="1" t="s">
        <v>23</v>
      </c>
      <c r="C2352" s="1" t="s">
        <v>58</v>
      </c>
      <c r="D2352" s="1" t="s">
        <v>45</v>
      </c>
      <c r="E2352" s="1" t="s">
        <v>21</v>
      </c>
      <c r="F2352" s="1" t="s">
        <v>229</v>
      </c>
      <c r="G2352" s="9">
        <v>42739</v>
      </c>
      <c r="H2352" s="2" t="s">
        <v>240</v>
      </c>
      <c r="I2352" s="1">
        <v>2017</v>
      </c>
      <c r="J2352" s="1">
        <v>311956632</v>
      </c>
      <c r="K2352" s="1">
        <f>_xlfn.DAYS(clean_data[[#This Row],[Ship Date]],clean_data[[#This Row],[Order Date]])</f>
        <v>6</v>
      </c>
      <c r="L2352" s="9">
        <v>42745</v>
      </c>
      <c r="M2352" s="4">
        <v>3755</v>
      </c>
      <c r="N2352" s="13">
        <v>437.2</v>
      </c>
      <c r="O2352" s="13">
        <v>263.33</v>
      </c>
      <c r="P2352" s="13">
        <v>1641686</v>
      </c>
      <c r="Q2352" s="13">
        <v>988804.15</v>
      </c>
      <c r="R2352" s="13">
        <v>652881.85</v>
      </c>
      <c r="S2352" s="54"/>
      <c r="T2352" s="54"/>
      <c r="Z2352" s="1"/>
      <c r="AA2352" s="1"/>
      <c r="XFB2352"/>
      <c r="XFC2352"/>
    </row>
    <row r="2353" spans="2:27 16382:16383" ht="21" customHeight="1">
      <c r="B2353" s="10" t="s">
        <v>23</v>
      </c>
      <c r="C2353" s="10" t="s">
        <v>103</v>
      </c>
      <c r="D2353" s="10" t="s">
        <v>16</v>
      </c>
      <c r="E2353" s="10" t="s">
        <v>21</v>
      </c>
      <c r="F2353" s="10" t="s">
        <v>232</v>
      </c>
      <c r="G2353" s="11">
        <v>41764</v>
      </c>
      <c r="H2353" s="12" t="s">
        <v>233</v>
      </c>
      <c r="I2353" s="10">
        <v>2014</v>
      </c>
      <c r="J2353" s="10">
        <v>920688903</v>
      </c>
      <c r="K2353" s="10">
        <f>_xlfn.DAYS(clean_data[[#This Row],[Ship Date]],clean_data[[#This Row],[Order Date]])</f>
        <v>38</v>
      </c>
      <c r="L2353" s="11">
        <v>41802</v>
      </c>
      <c r="M2353" s="14">
        <v>1161</v>
      </c>
      <c r="N2353" s="15">
        <v>255.28</v>
      </c>
      <c r="O2353" s="15">
        <v>159.41999999999999</v>
      </c>
      <c r="P2353" s="15">
        <v>296380.08</v>
      </c>
      <c r="Q2353" s="15">
        <v>185086.62</v>
      </c>
      <c r="R2353" s="15">
        <v>111293.46</v>
      </c>
      <c r="S2353" s="54"/>
      <c r="T2353" s="54"/>
      <c r="Z2353" s="1"/>
      <c r="AA2353" s="1"/>
      <c r="XFB2353"/>
      <c r="XFC2353"/>
    </row>
    <row r="2354" spans="2:27 16382:16383" ht="21" customHeight="1">
      <c r="B2354" s="1" t="s">
        <v>26</v>
      </c>
      <c r="C2354" s="1" t="s">
        <v>75</v>
      </c>
      <c r="D2354" s="1" t="s">
        <v>50</v>
      </c>
      <c r="E2354" s="1" t="s">
        <v>17</v>
      </c>
      <c r="F2354" s="1" t="s">
        <v>232</v>
      </c>
      <c r="G2354" s="9">
        <v>41437</v>
      </c>
      <c r="H2354" s="2" t="s">
        <v>241</v>
      </c>
      <c r="I2354" s="1">
        <v>2013</v>
      </c>
      <c r="J2354" s="1">
        <v>686948335</v>
      </c>
      <c r="K2354" s="1">
        <f>_xlfn.DAYS(clean_data[[#This Row],[Ship Date]],clean_data[[#This Row],[Order Date]])</f>
        <v>44</v>
      </c>
      <c r="L2354" s="9">
        <v>41481</v>
      </c>
      <c r="M2354" s="4">
        <v>2133</v>
      </c>
      <c r="N2354" s="13">
        <v>421.89</v>
      </c>
      <c r="O2354" s="13">
        <v>364.69</v>
      </c>
      <c r="P2354" s="13">
        <v>899891.37</v>
      </c>
      <c r="Q2354" s="13">
        <v>777883.77</v>
      </c>
      <c r="R2354" s="13">
        <v>122007.6</v>
      </c>
      <c r="S2354" s="54"/>
      <c r="T2354" s="54"/>
      <c r="Z2354" s="1"/>
      <c r="AA2354" s="1"/>
      <c r="XFB2354"/>
      <c r="XFC2354"/>
    </row>
    <row r="2355" spans="2:27 16382:16383" ht="21" customHeight="1">
      <c r="B2355" s="10" t="s">
        <v>40</v>
      </c>
      <c r="C2355" s="10" t="s">
        <v>92</v>
      </c>
      <c r="D2355" s="10" t="s">
        <v>79</v>
      </c>
      <c r="E2355" s="10" t="s">
        <v>21</v>
      </c>
      <c r="F2355" s="10" t="s">
        <v>229</v>
      </c>
      <c r="G2355" s="11">
        <v>41817</v>
      </c>
      <c r="H2355" s="12" t="s">
        <v>241</v>
      </c>
      <c r="I2355" s="10">
        <v>2014</v>
      </c>
      <c r="J2355" s="10">
        <v>901408755</v>
      </c>
      <c r="K2355" s="10">
        <f>_xlfn.DAYS(clean_data[[#This Row],[Ship Date]],clean_data[[#This Row],[Order Date]])</f>
        <v>35</v>
      </c>
      <c r="L2355" s="11">
        <v>41852</v>
      </c>
      <c r="M2355" s="14">
        <v>5737</v>
      </c>
      <c r="N2355" s="15">
        <v>668.27</v>
      </c>
      <c r="O2355" s="15">
        <v>502.54</v>
      </c>
      <c r="P2355" s="15">
        <v>3833864.99</v>
      </c>
      <c r="Q2355" s="15">
        <v>2883071.98</v>
      </c>
      <c r="R2355" s="15">
        <v>950793.01</v>
      </c>
      <c r="S2355" s="54"/>
      <c r="T2355" s="54"/>
      <c r="Z2355" s="1"/>
      <c r="AA2355" s="1"/>
      <c r="XFB2355"/>
      <c r="XFC2355"/>
    </row>
    <row r="2356" spans="2:27 16382:16383" ht="21" customHeight="1">
      <c r="B2356" s="1" t="s">
        <v>40</v>
      </c>
      <c r="C2356" s="1" t="s">
        <v>166</v>
      </c>
      <c r="D2356" s="1" t="s">
        <v>50</v>
      </c>
      <c r="E2356" s="1" t="s">
        <v>17</v>
      </c>
      <c r="F2356" s="1" t="s">
        <v>229</v>
      </c>
      <c r="G2356" s="9">
        <v>40589</v>
      </c>
      <c r="H2356" s="2" t="s">
        <v>242</v>
      </c>
      <c r="I2356" s="1">
        <v>2011</v>
      </c>
      <c r="J2356" s="1">
        <v>675056493</v>
      </c>
      <c r="K2356" s="1">
        <f>_xlfn.DAYS(clean_data[[#This Row],[Ship Date]],clean_data[[#This Row],[Order Date]])</f>
        <v>36</v>
      </c>
      <c r="L2356" s="9">
        <v>40625</v>
      </c>
      <c r="M2356" s="4">
        <v>3072</v>
      </c>
      <c r="N2356" s="13">
        <v>421.89</v>
      </c>
      <c r="O2356" s="13">
        <v>364.69</v>
      </c>
      <c r="P2356" s="13">
        <v>1296046.0800000001</v>
      </c>
      <c r="Q2356" s="13">
        <v>1120327.6799999999</v>
      </c>
      <c r="R2356" s="13">
        <v>175718.39999999999</v>
      </c>
      <c r="S2356" s="54"/>
      <c r="T2356" s="54"/>
      <c r="Z2356" s="1"/>
      <c r="AA2356" s="1"/>
      <c r="XFB2356"/>
      <c r="XFC2356"/>
    </row>
    <row r="2357" spans="2:27 16382:16383" ht="21" customHeight="1">
      <c r="B2357" s="10" t="s">
        <v>40</v>
      </c>
      <c r="C2357" s="10" t="s">
        <v>65</v>
      </c>
      <c r="D2357" s="10" t="s">
        <v>25</v>
      </c>
      <c r="E2357" s="10" t="s">
        <v>21</v>
      </c>
      <c r="F2357" s="10" t="s">
        <v>229</v>
      </c>
      <c r="G2357" s="11">
        <v>42740</v>
      </c>
      <c r="H2357" s="12" t="s">
        <v>240</v>
      </c>
      <c r="I2357" s="10">
        <v>2017</v>
      </c>
      <c r="J2357" s="10">
        <v>989190375</v>
      </c>
      <c r="K2357" s="10">
        <f>_xlfn.DAYS(clean_data[[#This Row],[Ship Date]],clean_data[[#This Row],[Order Date]])</f>
        <v>5</v>
      </c>
      <c r="L2357" s="11">
        <v>42745</v>
      </c>
      <c r="M2357" s="14">
        <v>2269</v>
      </c>
      <c r="N2357" s="15">
        <v>47.45</v>
      </c>
      <c r="O2357" s="15">
        <v>31.79</v>
      </c>
      <c r="P2357" s="15">
        <v>107664.05</v>
      </c>
      <c r="Q2357" s="15">
        <v>72131.509999999995</v>
      </c>
      <c r="R2357" s="15">
        <v>35532.54</v>
      </c>
      <c r="S2357" s="54"/>
      <c r="T2357" s="54"/>
      <c r="Z2357" s="1"/>
      <c r="AA2357" s="1"/>
      <c r="XFB2357"/>
      <c r="XFC2357"/>
    </row>
    <row r="2358" spans="2:27 16382:16383" ht="21" customHeight="1">
      <c r="B2358" s="1" t="s">
        <v>26</v>
      </c>
      <c r="C2358" s="1" t="s">
        <v>203</v>
      </c>
      <c r="D2358" s="1" t="s">
        <v>79</v>
      </c>
      <c r="E2358" s="1" t="s">
        <v>21</v>
      </c>
      <c r="F2358" s="1" t="s">
        <v>232</v>
      </c>
      <c r="G2358" s="9">
        <v>42583</v>
      </c>
      <c r="H2358" s="2" t="s">
        <v>238</v>
      </c>
      <c r="I2358" s="1">
        <v>2016</v>
      </c>
      <c r="J2358" s="1">
        <v>645421731</v>
      </c>
      <c r="K2358" s="1">
        <f>_xlfn.DAYS(clean_data[[#This Row],[Ship Date]],clean_data[[#This Row],[Order Date]])</f>
        <v>21</v>
      </c>
      <c r="L2358" s="9">
        <v>42604</v>
      </c>
      <c r="M2358" s="4">
        <v>3488</v>
      </c>
      <c r="N2358" s="13">
        <v>668.27</v>
      </c>
      <c r="O2358" s="13">
        <v>502.54</v>
      </c>
      <c r="P2358" s="13">
        <v>2330925.7599999998</v>
      </c>
      <c r="Q2358" s="13">
        <v>1752859.52</v>
      </c>
      <c r="R2358" s="13">
        <v>578066.24</v>
      </c>
      <c r="S2358" s="54"/>
      <c r="T2358" s="54"/>
      <c r="Z2358" s="1"/>
      <c r="AA2358" s="1"/>
      <c r="XFB2358"/>
      <c r="XFC2358"/>
    </row>
    <row r="2359" spans="2:27 16382:16383" ht="21" customHeight="1">
      <c r="B2359" s="10" t="s">
        <v>26</v>
      </c>
      <c r="C2359" s="10" t="s">
        <v>186</v>
      </c>
      <c r="D2359" s="10" t="s">
        <v>50</v>
      </c>
      <c r="E2359" s="10" t="s">
        <v>17</v>
      </c>
      <c r="F2359" s="10" t="s">
        <v>235</v>
      </c>
      <c r="G2359" s="11">
        <v>41735</v>
      </c>
      <c r="H2359" s="12" t="s">
        <v>239</v>
      </c>
      <c r="I2359" s="10">
        <v>2014</v>
      </c>
      <c r="J2359" s="10">
        <v>315674388</v>
      </c>
      <c r="K2359" s="10">
        <f>_xlfn.DAYS(clean_data[[#This Row],[Ship Date]],clean_data[[#This Row],[Order Date]])</f>
        <v>44</v>
      </c>
      <c r="L2359" s="11">
        <v>41779</v>
      </c>
      <c r="M2359" s="14">
        <v>3921</v>
      </c>
      <c r="N2359" s="15">
        <v>421.89</v>
      </c>
      <c r="O2359" s="15">
        <v>364.69</v>
      </c>
      <c r="P2359" s="15">
        <v>1654230.69</v>
      </c>
      <c r="Q2359" s="15">
        <v>1429949.49</v>
      </c>
      <c r="R2359" s="15">
        <v>224281.2</v>
      </c>
      <c r="S2359" s="54"/>
      <c r="T2359" s="54"/>
      <c r="Z2359" s="1"/>
      <c r="AA2359" s="1"/>
      <c r="XFB2359"/>
      <c r="XFC2359"/>
    </row>
    <row r="2360" spans="2:27 16382:16383" ht="21" customHeight="1">
      <c r="B2360" s="1" t="s">
        <v>31</v>
      </c>
      <c r="C2360" s="1" t="s">
        <v>248</v>
      </c>
      <c r="D2360" s="1" t="s">
        <v>28</v>
      </c>
      <c r="E2360" s="1" t="s">
        <v>21</v>
      </c>
      <c r="F2360" s="1" t="s">
        <v>229</v>
      </c>
      <c r="G2360" s="9">
        <v>42201</v>
      </c>
      <c r="H2360" s="2" t="s">
        <v>230</v>
      </c>
      <c r="I2360" s="1">
        <v>2015</v>
      </c>
      <c r="J2360" s="1">
        <v>292184674</v>
      </c>
      <c r="K2360" s="1">
        <f>_xlfn.DAYS(clean_data[[#This Row],[Ship Date]],clean_data[[#This Row],[Order Date]])</f>
        <v>0</v>
      </c>
      <c r="L2360" s="9">
        <v>42201</v>
      </c>
      <c r="M2360" s="4">
        <v>2793</v>
      </c>
      <c r="N2360" s="13">
        <v>205.7</v>
      </c>
      <c r="O2360" s="13">
        <v>117.11</v>
      </c>
      <c r="P2360" s="13">
        <v>574520.1</v>
      </c>
      <c r="Q2360" s="13">
        <v>327088.23</v>
      </c>
      <c r="R2360" s="13">
        <v>247431.87</v>
      </c>
      <c r="S2360" s="54"/>
      <c r="T2360" s="54"/>
      <c r="Z2360" s="1"/>
      <c r="AA2360" s="1"/>
      <c r="XFB2360"/>
      <c r="XFC2360"/>
    </row>
    <row r="2361" spans="2:27 16382:16383" ht="21" customHeight="1">
      <c r="B2361" s="10" t="s">
        <v>31</v>
      </c>
      <c r="C2361" s="10" t="s">
        <v>57</v>
      </c>
      <c r="D2361" s="10" t="s">
        <v>16</v>
      </c>
      <c r="E2361" s="10" t="s">
        <v>21</v>
      </c>
      <c r="F2361" s="10" t="s">
        <v>227</v>
      </c>
      <c r="G2361" s="11">
        <v>42226</v>
      </c>
      <c r="H2361" s="12" t="s">
        <v>238</v>
      </c>
      <c r="I2361" s="10">
        <v>2015</v>
      </c>
      <c r="J2361" s="10">
        <v>937501418</v>
      </c>
      <c r="K2361" s="10">
        <f>_xlfn.DAYS(clean_data[[#This Row],[Ship Date]],clean_data[[#This Row],[Order Date]])</f>
        <v>6</v>
      </c>
      <c r="L2361" s="11">
        <v>42232</v>
      </c>
      <c r="M2361" s="14">
        <v>6358</v>
      </c>
      <c r="N2361" s="15">
        <v>255.28</v>
      </c>
      <c r="O2361" s="15">
        <v>159.41999999999999</v>
      </c>
      <c r="P2361" s="15">
        <v>1623070.24</v>
      </c>
      <c r="Q2361" s="15">
        <v>1013592.36</v>
      </c>
      <c r="R2361" s="15">
        <v>609477.88</v>
      </c>
      <c r="S2361" s="54"/>
      <c r="T2361" s="54"/>
      <c r="Z2361" s="1"/>
      <c r="AA2361" s="1"/>
      <c r="XFB2361"/>
      <c r="XFC2361"/>
    </row>
    <row r="2362" spans="2:27 16382:16383" ht="21" customHeight="1">
      <c r="B2362" s="1" t="s">
        <v>23</v>
      </c>
      <c r="C2362" s="1" t="s">
        <v>83</v>
      </c>
      <c r="D2362" s="1" t="s">
        <v>33</v>
      </c>
      <c r="E2362" s="1" t="s">
        <v>17</v>
      </c>
      <c r="F2362" s="1" t="s">
        <v>232</v>
      </c>
      <c r="G2362" s="9">
        <v>40446</v>
      </c>
      <c r="H2362" s="2" t="s">
        <v>231</v>
      </c>
      <c r="I2362" s="1">
        <v>2010</v>
      </c>
      <c r="J2362" s="1">
        <v>434485948</v>
      </c>
      <c r="K2362" s="1">
        <f>_xlfn.DAYS(clean_data[[#This Row],[Ship Date]],clean_data[[#This Row],[Order Date]])</f>
        <v>39</v>
      </c>
      <c r="L2362" s="9">
        <v>40485</v>
      </c>
      <c r="M2362" s="4">
        <v>2902</v>
      </c>
      <c r="N2362" s="13">
        <v>81.73</v>
      </c>
      <c r="O2362" s="13">
        <v>56.67</v>
      </c>
      <c r="P2362" s="13">
        <v>237180.46</v>
      </c>
      <c r="Q2362" s="13">
        <v>164456.34</v>
      </c>
      <c r="R2362" s="13">
        <v>72724.12</v>
      </c>
      <c r="S2362" s="54"/>
      <c r="T2362" s="54"/>
      <c r="Z2362" s="1"/>
      <c r="AA2362" s="1"/>
      <c r="XFB2362"/>
      <c r="XFC2362"/>
    </row>
    <row r="2363" spans="2:27 16382:16383" ht="21" customHeight="1">
      <c r="B2363" s="10" t="s">
        <v>31</v>
      </c>
      <c r="C2363" s="10" t="s">
        <v>73</v>
      </c>
      <c r="D2363" s="10" t="s">
        <v>33</v>
      </c>
      <c r="E2363" s="10" t="s">
        <v>21</v>
      </c>
      <c r="F2363" s="10" t="s">
        <v>232</v>
      </c>
      <c r="G2363" s="11">
        <v>42798</v>
      </c>
      <c r="H2363" s="12" t="s">
        <v>236</v>
      </c>
      <c r="I2363" s="10">
        <v>2017</v>
      </c>
      <c r="J2363" s="10">
        <v>636312091</v>
      </c>
      <c r="K2363" s="10">
        <f>_xlfn.DAYS(clean_data[[#This Row],[Ship Date]],clean_data[[#This Row],[Order Date]])</f>
        <v>14</v>
      </c>
      <c r="L2363" s="11">
        <v>42812</v>
      </c>
      <c r="M2363" s="14">
        <v>7743</v>
      </c>
      <c r="N2363" s="15">
        <v>81.73</v>
      </c>
      <c r="O2363" s="15">
        <v>56.67</v>
      </c>
      <c r="P2363" s="15">
        <v>632835.39</v>
      </c>
      <c r="Q2363" s="15">
        <v>438795.81</v>
      </c>
      <c r="R2363" s="15">
        <v>194039.58</v>
      </c>
      <c r="S2363" s="54"/>
      <c r="T2363" s="54"/>
      <c r="Z2363" s="1"/>
      <c r="AA2363" s="1"/>
      <c r="XFB2363"/>
      <c r="XFC2363"/>
    </row>
    <row r="2364" spans="2:27 16382:16383" ht="21" customHeight="1">
      <c r="B2364" s="1" t="s">
        <v>23</v>
      </c>
      <c r="C2364" s="1" t="s">
        <v>58</v>
      </c>
      <c r="D2364" s="1" t="s">
        <v>16</v>
      </c>
      <c r="E2364" s="1" t="s">
        <v>21</v>
      </c>
      <c r="F2364" s="1" t="s">
        <v>235</v>
      </c>
      <c r="G2364" s="9">
        <v>41781</v>
      </c>
      <c r="H2364" s="2" t="s">
        <v>233</v>
      </c>
      <c r="I2364" s="1">
        <v>2014</v>
      </c>
      <c r="J2364" s="1">
        <v>316466176</v>
      </c>
      <c r="K2364" s="1">
        <f>_xlfn.DAYS(clean_data[[#This Row],[Ship Date]],clean_data[[#This Row],[Order Date]])</f>
        <v>11</v>
      </c>
      <c r="L2364" s="9">
        <v>41792</v>
      </c>
      <c r="M2364" s="4">
        <v>8229</v>
      </c>
      <c r="N2364" s="13">
        <v>255.28</v>
      </c>
      <c r="O2364" s="13">
        <v>159.41999999999999</v>
      </c>
      <c r="P2364" s="13">
        <v>2100699.12</v>
      </c>
      <c r="Q2364" s="13">
        <v>1311867.18</v>
      </c>
      <c r="R2364" s="13">
        <v>788831.94</v>
      </c>
      <c r="S2364" s="54"/>
      <c r="T2364" s="54"/>
      <c r="Z2364" s="1"/>
      <c r="AA2364" s="1"/>
      <c r="XFB2364"/>
      <c r="XFC2364"/>
    </row>
    <row r="2365" spans="2:27 16382:16383" ht="21" customHeight="1">
      <c r="B2365" s="10" t="s">
        <v>26</v>
      </c>
      <c r="C2365" s="10" t="s">
        <v>46</v>
      </c>
      <c r="D2365" s="10" t="s">
        <v>71</v>
      </c>
      <c r="E2365" s="10" t="s">
        <v>21</v>
      </c>
      <c r="F2365" s="10" t="s">
        <v>235</v>
      </c>
      <c r="G2365" s="11">
        <v>42728</v>
      </c>
      <c r="H2365" s="12" t="s">
        <v>228</v>
      </c>
      <c r="I2365" s="10">
        <v>2016</v>
      </c>
      <c r="J2365" s="10">
        <v>118747031</v>
      </c>
      <c r="K2365" s="10">
        <f>_xlfn.DAYS(clean_data[[#This Row],[Ship Date]],clean_data[[#This Row],[Order Date]])</f>
        <v>48</v>
      </c>
      <c r="L2365" s="11">
        <v>42776</v>
      </c>
      <c r="M2365" s="14">
        <v>8740</v>
      </c>
      <c r="N2365" s="15">
        <v>154.06</v>
      </c>
      <c r="O2365" s="15">
        <v>90.93</v>
      </c>
      <c r="P2365" s="15">
        <v>1346484.4</v>
      </c>
      <c r="Q2365" s="15">
        <v>794728.2</v>
      </c>
      <c r="R2365" s="15">
        <v>551756.19999999995</v>
      </c>
      <c r="S2365" s="54"/>
      <c r="T2365" s="54"/>
      <c r="Z2365" s="1"/>
      <c r="AA2365" s="1"/>
      <c r="XFB2365"/>
      <c r="XFC2365"/>
    </row>
    <row r="2366" spans="2:27 16382:16383" ht="21" customHeight="1">
      <c r="B2366" s="1" t="s">
        <v>14</v>
      </c>
      <c r="C2366" s="1" t="s">
        <v>152</v>
      </c>
      <c r="D2366" s="1" t="s">
        <v>79</v>
      </c>
      <c r="E2366" s="1" t="s">
        <v>17</v>
      </c>
      <c r="F2366" s="1" t="s">
        <v>229</v>
      </c>
      <c r="G2366" s="9">
        <v>40297</v>
      </c>
      <c r="H2366" s="2" t="s">
        <v>239</v>
      </c>
      <c r="I2366" s="1">
        <v>2010</v>
      </c>
      <c r="J2366" s="1">
        <v>307265985</v>
      </c>
      <c r="K2366" s="1">
        <f>_xlfn.DAYS(clean_data[[#This Row],[Ship Date]],clean_data[[#This Row],[Order Date]])</f>
        <v>5</v>
      </c>
      <c r="L2366" s="9">
        <v>40302</v>
      </c>
      <c r="M2366" s="4">
        <v>5688</v>
      </c>
      <c r="N2366" s="13">
        <v>668.27</v>
      </c>
      <c r="O2366" s="13">
        <v>502.54</v>
      </c>
      <c r="P2366" s="13">
        <v>3801119.76</v>
      </c>
      <c r="Q2366" s="13">
        <v>2858447.52</v>
      </c>
      <c r="R2366" s="13">
        <v>942672.24</v>
      </c>
      <c r="S2366" s="54"/>
      <c r="T2366" s="54"/>
      <c r="Z2366" s="1"/>
      <c r="AA2366" s="1"/>
      <c r="XFB2366"/>
      <c r="XFC2366"/>
    </row>
    <row r="2367" spans="2:27 16382:16383" ht="21" customHeight="1">
      <c r="B2367" s="10" t="s">
        <v>14</v>
      </c>
      <c r="C2367" s="10" t="s">
        <v>62</v>
      </c>
      <c r="D2367" s="10" t="s">
        <v>28</v>
      </c>
      <c r="E2367" s="10" t="s">
        <v>21</v>
      </c>
      <c r="F2367" s="10" t="s">
        <v>227</v>
      </c>
      <c r="G2367" s="11">
        <v>41983</v>
      </c>
      <c r="H2367" s="12" t="s">
        <v>228</v>
      </c>
      <c r="I2367" s="10">
        <v>2014</v>
      </c>
      <c r="J2367" s="10">
        <v>316446864</v>
      </c>
      <c r="K2367" s="10">
        <f>_xlfn.DAYS(clean_data[[#This Row],[Ship Date]],clean_data[[#This Row],[Order Date]])</f>
        <v>3</v>
      </c>
      <c r="L2367" s="11">
        <v>41986</v>
      </c>
      <c r="M2367" s="14">
        <v>2514</v>
      </c>
      <c r="N2367" s="15">
        <v>205.7</v>
      </c>
      <c r="O2367" s="15">
        <v>117.11</v>
      </c>
      <c r="P2367" s="15">
        <v>517129.8</v>
      </c>
      <c r="Q2367" s="15">
        <v>294414.53999999998</v>
      </c>
      <c r="R2367" s="15">
        <v>222715.26</v>
      </c>
      <c r="S2367" s="54"/>
      <c r="T2367" s="54"/>
      <c r="Z2367" s="1"/>
      <c r="AA2367" s="1"/>
      <c r="XFB2367"/>
      <c r="XFC2367"/>
    </row>
    <row r="2368" spans="2:27 16382:16383" ht="21" customHeight="1">
      <c r="B2368" s="1" t="s">
        <v>23</v>
      </c>
      <c r="C2368" s="1" t="s">
        <v>147</v>
      </c>
      <c r="D2368" s="1" t="s">
        <v>79</v>
      </c>
      <c r="E2368" s="1" t="s">
        <v>17</v>
      </c>
      <c r="F2368" s="1" t="s">
        <v>227</v>
      </c>
      <c r="G2368" s="9">
        <v>41838</v>
      </c>
      <c r="H2368" s="2" t="s">
        <v>230</v>
      </c>
      <c r="I2368" s="1">
        <v>2014</v>
      </c>
      <c r="J2368" s="1">
        <v>101025998</v>
      </c>
      <c r="K2368" s="1">
        <f>_xlfn.DAYS(clean_data[[#This Row],[Ship Date]],clean_data[[#This Row],[Order Date]])</f>
        <v>24</v>
      </c>
      <c r="L2368" s="9">
        <v>41862</v>
      </c>
      <c r="M2368" s="4">
        <v>4693</v>
      </c>
      <c r="N2368" s="13">
        <v>668.27</v>
      </c>
      <c r="O2368" s="13">
        <v>502.54</v>
      </c>
      <c r="P2368" s="13">
        <v>3136191.11</v>
      </c>
      <c r="Q2368" s="13">
        <v>2358420.2200000002</v>
      </c>
      <c r="R2368" s="13">
        <v>777770.89</v>
      </c>
      <c r="S2368" s="54"/>
      <c r="T2368" s="54"/>
      <c r="Z2368" s="1"/>
      <c r="AA2368" s="1"/>
      <c r="XFB2368"/>
      <c r="XFC2368"/>
    </row>
    <row r="2369" spans="2:27 16382:16383" ht="21" customHeight="1">
      <c r="B2369" s="10" t="s">
        <v>34</v>
      </c>
      <c r="C2369" s="10" t="s">
        <v>215</v>
      </c>
      <c r="D2369" s="10" t="s">
        <v>71</v>
      </c>
      <c r="E2369" s="10" t="s">
        <v>21</v>
      </c>
      <c r="F2369" s="10" t="s">
        <v>235</v>
      </c>
      <c r="G2369" s="11">
        <v>41221</v>
      </c>
      <c r="H2369" s="12" t="s">
        <v>234</v>
      </c>
      <c r="I2369" s="10">
        <v>2012</v>
      </c>
      <c r="J2369" s="10">
        <v>586052215</v>
      </c>
      <c r="K2369" s="10">
        <f>_xlfn.DAYS(clean_data[[#This Row],[Ship Date]],clean_data[[#This Row],[Order Date]])</f>
        <v>38</v>
      </c>
      <c r="L2369" s="11">
        <v>41259</v>
      </c>
      <c r="M2369" s="14">
        <v>4729</v>
      </c>
      <c r="N2369" s="15">
        <v>154.06</v>
      </c>
      <c r="O2369" s="15">
        <v>90.93</v>
      </c>
      <c r="P2369" s="15">
        <v>728549.74</v>
      </c>
      <c r="Q2369" s="15">
        <v>430007.97</v>
      </c>
      <c r="R2369" s="15">
        <v>298541.77</v>
      </c>
      <c r="S2369" s="54"/>
      <c r="T2369" s="54"/>
      <c r="Z2369" s="1"/>
      <c r="AA2369" s="1"/>
      <c r="XFB2369"/>
      <c r="XFC2369"/>
    </row>
    <row r="2370" spans="2:27 16382:16383" ht="21" customHeight="1">
      <c r="B2370" s="1" t="s">
        <v>34</v>
      </c>
      <c r="C2370" s="1" t="s">
        <v>197</v>
      </c>
      <c r="D2370" s="1" t="s">
        <v>25</v>
      </c>
      <c r="E2370" s="1" t="s">
        <v>21</v>
      </c>
      <c r="F2370" s="1" t="s">
        <v>227</v>
      </c>
      <c r="G2370" s="9">
        <v>41878</v>
      </c>
      <c r="H2370" s="2" t="s">
        <v>238</v>
      </c>
      <c r="I2370" s="1">
        <v>2014</v>
      </c>
      <c r="J2370" s="1">
        <v>516886842</v>
      </c>
      <c r="K2370" s="1">
        <f>_xlfn.DAYS(clean_data[[#This Row],[Ship Date]],clean_data[[#This Row],[Order Date]])</f>
        <v>29</v>
      </c>
      <c r="L2370" s="9">
        <v>41907</v>
      </c>
      <c r="M2370" s="4">
        <v>7158</v>
      </c>
      <c r="N2370" s="13">
        <v>47.45</v>
      </c>
      <c r="O2370" s="13">
        <v>31.79</v>
      </c>
      <c r="P2370" s="13">
        <v>339647.1</v>
      </c>
      <c r="Q2370" s="13">
        <v>227552.82</v>
      </c>
      <c r="R2370" s="13">
        <v>112094.28</v>
      </c>
      <c r="S2370" s="54"/>
      <c r="T2370" s="54"/>
      <c r="Z2370" s="1"/>
      <c r="AA2370" s="1"/>
      <c r="XFB2370"/>
      <c r="XFC2370"/>
    </row>
    <row r="2371" spans="2:27 16382:16383" ht="21" customHeight="1">
      <c r="B2371" s="10" t="s">
        <v>14</v>
      </c>
      <c r="C2371" s="10" t="s">
        <v>161</v>
      </c>
      <c r="D2371" s="10" t="s">
        <v>71</v>
      </c>
      <c r="E2371" s="10" t="s">
        <v>17</v>
      </c>
      <c r="F2371" s="10" t="s">
        <v>227</v>
      </c>
      <c r="G2371" s="11">
        <v>41794</v>
      </c>
      <c r="H2371" s="12" t="s">
        <v>241</v>
      </c>
      <c r="I2371" s="10">
        <v>2014</v>
      </c>
      <c r="J2371" s="10">
        <v>509203708</v>
      </c>
      <c r="K2371" s="10">
        <f>_xlfn.DAYS(clean_data[[#This Row],[Ship Date]],clean_data[[#This Row],[Order Date]])</f>
        <v>20</v>
      </c>
      <c r="L2371" s="11">
        <v>41814</v>
      </c>
      <c r="M2371" s="14">
        <v>3548</v>
      </c>
      <c r="N2371" s="15">
        <v>154.06</v>
      </c>
      <c r="O2371" s="15">
        <v>90.93</v>
      </c>
      <c r="P2371" s="15">
        <v>546604.88</v>
      </c>
      <c r="Q2371" s="15">
        <v>322619.64</v>
      </c>
      <c r="R2371" s="15">
        <v>223985.24</v>
      </c>
      <c r="S2371" s="54"/>
      <c r="T2371" s="54"/>
      <c r="Z2371" s="1"/>
      <c r="AA2371" s="1"/>
      <c r="XFB2371"/>
      <c r="XFC2371"/>
    </row>
    <row r="2372" spans="2:27 16382:16383" ht="21" customHeight="1">
      <c r="B2372" s="1" t="s">
        <v>40</v>
      </c>
      <c r="C2372" s="1" t="s">
        <v>244</v>
      </c>
      <c r="D2372" s="1" t="s">
        <v>45</v>
      </c>
      <c r="E2372" s="1" t="s">
        <v>17</v>
      </c>
      <c r="F2372" s="1" t="s">
        <v>235</v>
      </c>
      <c r="G2372" s="9">
        <v>42112</v>
      </c>
      <c r="H2372" s="2" t="s">
        <v>239</v>
      </c>
      <c r="I2372" s="1">
        <v>2015</v>
      </c>
      <c r="J2372" s="1">
        <v>798989140</v>
      </c>
      <c r="K2372" s="1">
        <f>_xlfn.DAYS(clean_data[[#This Row],[Ship Date]],clean_data[[#This Row],[Order Date]])</f>
        <v>47</v>
      </c>
      <c r="L2372" s="9">
        <v>42159</v>
      </c>
      <c r="M2372" s="4">
        <v>7497</v>
      </c>
      <c r="N2372" s="13">
        <v>437.2</v>
      </c>
      <c r="O2372" s="13">
        <v>263.33</v>
      </c>
      <c r="P2372" s="13">
        <v>3277688.4</v>
      </c>
      <c r="Q2372" s="13">
        <v>1974185.01</v>
      </c>
      <c r="R2372" s="13">
        <v>1303503.3899999999</v>
      </c>
      <c r="S2372" s="54"/>
      <c r="T2372" s="54"/>
      <c r="Z2372" s="1"/>
      <c r="AA2372" s="1"/>
      <c r="XFB2372"/>
      <c r="XFC2372"/>
    </row>
    <row r="2373" spans="2:27 16382:16383" ht="21" customHeight="1">
      <c r="B2373" s="10" t="s">
        <v>26</v>
      </c>
      <c r="C2373" s="10" t="s">
        <v>87</v>
      </c>
      <c r="D2373" s="10" t="s">
        <v>28</v>
      </c>
      <c r="E2373" s="10" t="s">
        <v>21</v>
      </c>
      <c r="F2373" s="10" t="s">
        <v>232</v>
      </c>
      <c r="G2373" s="11">
        <v>40212</v>
      </c>
      <c r="H2373" s="12" t="s">
        <v>242</v>
      </c>
      <c r="I2373" s="10">
        <v>2010</v>
      </c>
      <c r="J2373" s="10">
        <v>792541968</v>
      </c>
      <c r="K2373" s="10">
        <f>_xlfn.DAYS(clean_data[[#This Row],[Ship Date]],clean_data[[#This Row],[Order Date]])</f>
        <v>33</v>
      </c>
      <c r="L2373" s="11">
        <v>40245</v>
      </c>
      <c r="M2373" s="14">
        <v>9635</v>
      </c>
      <c r="N2373" s="15">
        <v>205.7</v>
      </c>
      <c r="O2373" s="15">
        <v>117.11</v>
      </c>
      <c r="P2373" s="15">
        <v>1981919.5</v>
      </c>
      <c r="Q2373" s="15">
        <v>1128354.8500000001</v>
      </c>
      <c r="R2373" s="15">
        <v>853564.65</v>
      </c>
      <c r="S2373" s="54"/>
      <c r="T2373" s="54"/>
      <c r="Z2373" s="1"/>
      <c r="AA2373" s="1"/>
      <c r="XFB2373"/>
      <c r="XFC2373"/>
    </row>
    <row r="2374" spans="2:27 16382:16383" ht="21" customHeight="1">
      <c r="B2374" s="1" t="s">
        <v>40</v>
      </c>
      <c r="C2374" s="1" t="s">
        <v>109</v>
      </c>
      <c r="D2374" s="1" t="s">
        <v>79</v>
      </c>
      <c r="E2374" s="1" t="s">
        <v>17</v>
      </c>
      <c r="F2374" s="1" t="s">
        <v>235</v>
      </c>
      <c r="G2374" s="9">
        <v>42162</v>
      </c>
      <c r="H2374" s="2" t="s">
        <v>241</v>
      </c>
      <c r="I2374" s="1">
        <v>2015</v>
      </c>
      <c r="J2374" s="1">
        <v>416473519</v>
      </c>
      <c r="K2374" s="1">
        <f>_xlfn.DAYS(clean_data[[#This Row],[Ship Date]],clean_data[[#This Row],[Order Date]])</f>
        <v>16</v>
      </c>
      <c r="L2374" s="9">
        <v>42178</v>
      </c>
      <c r="M2374" s="4">
        <v>2624</v>
      </c>
      <c r="N2374" s="13">
        <v>668.27</v>
      </c>
      <c r="O2374" s="13">
        <v>502.54</v>
      </c>
      <c r="P2374" s="13">
        <v>1753540.48</v>
      </c>
      <c r="Q2374" s="13">
        <v>1318664.96</v>
      </c>
      <c r="R2374" s="13">
        <v>434875.52</v>
      </c>
      <c r="S2374" s="54"/>
      <c r="T2374" s="54"/>
      <c r="Z2374" s="1"/>
      <c r="AA2374" s="1"/>
      <c r="XFB2374"/>
      <c r="XFC2374"/>
    </row>
    <row r="2375" spans="2:27 16382:16383" ht="21" customHeight="1">
      <c r="B2375" s="10" t="s">
        <v>14</v>
      </c>
      <c r="C2375" s="10" t="s">
        <v>211</v>
      </c>
      <c r="D2375" s="10" t="s">
        <v>43</v>
      </c>
      <c r="E2375" s="10" t="s">
        <v>21</v>
      </c>
      <c r="F2375" s="10" t="s">
        <v>229</v>
      </c>
      <c r="G2375" s="11">
        <v>41974</v>
      </c>
      <c r="H2375" s="12" t="s">
        <v>228</v>
      </c>
      <c r="I2375" s="10">
        <v>2014</v>
      </c>
      <c r="J2375" s="10">
        <v>567707622</v>
      </c>
      <c r="K2375" s="10">
        <f>_xlfn.DAYS(clean_data[[#This Row],[Ship Date]],clean_data[[#This Row],[Order Date]])</f>
        <v>21</v>
      </c>
      <c r="L2375" s="11">
        <v>41995</v>
      </c>
      <c r="M2375" s="14">
        <v>6156</v>
      </c>
      <c r="N2375" s="15">
        <v>651.21</v>
      </c>
      <c r="O2375" s="15">
        <v>524.96</v>
      </c>
      <c r="P2375" s="15">
        <v>4008848.76</v>
      </c>
      <c r="Q2375" s="15">
        <v>3231653.76</v>
      </c>
      <c r="R2375" s="15">
        <v>777195</v>
      </c>
      <c r="S2375" s="54"/>
      <c r="T2375" s="54"/>
      <c r="Z2375" s="1"/>
      <c r="AA2375" s="1"/>
      <c r="XFB2375"/>
      <c r="XFC2375"/>
    </row>
    <row r="2376" spans="2:27 16382:16383" ht="21" customHeight="1">
      <c r="B2376" s="1" t="s">
        <v>26</v>
      </c>
      <c r="C2376" s="1" t="s">
        <v>141</v>
      </c>
      <c r="D2376" s="1" t="s">
        <v>79</v>
      </c>
      <c r="E2376" s="1" t="s">
        <v>21</v>
      </c>
      <c r="F2376" s="1" t="s">
        <v>229</v>
      </c>
      <c r="G2376" s="9">
        <v>42343</v>
      </c>
      <c r="H2376" s="2" t="s">
        <v>228</v>
      </c>
      <c r="I2376" s="1">
        <v>2015</v>
      </c>
      <c r="J2376" s="1">
        <v>863480603</v>
      </c>
      <c r="K2376" s="1">
        <f>_xlfn.DAYS(clean_data[[#This Row],[Ship Date]],clean_data[[#This Row],[Order Date]])</f>
        <v>38</v>
      </c>
      <c r="L2376" s="9">
        <v>42381</v>
      </c>
      <c r="M2376" s="4">
        <v>1954</v>
      </c>
      <c r="N2376" s="13">
        <v>668.27</v>
      </c>
      <c r="O2376" s="13">
        <v>502.54</v>
      </c>
      <c r="P2376" s="13">
        <v>1305799.58</v>
      </c>
      <c r="Q2376" s="13">
        <v>981963.16</v>
      </c>
      <c r="R2376" s="13">
        <v>323836.42</v>
      </c>
      <c r="S2376" s="54"/>
      <c r="T2376" s="54"/>
      <c r="Z2376" s="1"/>
      <c r="AA2376" s="1"/>
      <c r="XFB2376"/>
      <c r="XFC2376"/>
    </row>
    <row r="2377" spans="2:27 16382:16383" ht="21" customHeight="1">
      <c r="B2377" s="10" t="s">
        <v>26</v>
      </c>
      <c r="C2377" s="10" t="s">
        <v>143</v>
      </c>
      <c r="D2377" s="10" t="s">
        <v>25</v>
      </c>
      <c r="E2377" s="10" t="s">
        <v>21</v>
      </c>
      <c r="F2377" s="10" t="s">
        <v>232</v>
      </c>
      <c r="G2377" s="11">
        <v>42207</v>
      </c>
      <c r="H2377" s="12" t="s">
        <v>230</v>
      </c>
      <c r="I2377" s="10">
        <v>2015</v>
      </c>
      <c r="J2377" s="10">
        <v>991341292</v>
      </c>
      <c r="K2377" s="10">
        <f>_xlfn.DAYS(clean_data[[#This Row],[Ship Date]],clean_data[[#This Row],[Order Date]])</f>
        <v>42</v>
      </c>
      <c r="L2377" s="11">
        <v>42249</v>
      </c>
      <c r="M2377" s="14">
        <v>8773</v>
      </c>
      <c r="N2377" s="15">
        <v>47.45</v>
      </c>
      <c r="O2377" s="15">
        <v>31.79</v>
      </c>
      <c r="P2377" s="15">
        <v>416278.85</v>
      </c>
      <c r="Q2377" s="15">
        <v>278893.67</v>
      </c>
      <c r="R2377" s="15">
        <v>137385.18</v>
      </c>
      <c r="S2377" s="54"/>
      <c r="T2377" s="54"/>
      <c r="Z2377" s="1"/>
      <c r="AA2377" s="1"/>
      <c r="XFB2377"/>
      <c r="XFC2377"/>
    </row>
    <row r="2378" spans="2:27 16382:16383" ht="21" customHeight="1">
      <c r="B2378" s="1" t="s">
        <v>40</v>
      </c>
      <c r="C2378" s="1" t="s">
        <v>86</v>
      </c>
      <c r="D2378" s="1" t="s">
        <v>28</v>
      </c>
      <c r="E2378" s="1" t="s">
        <v>17</v>
      </c>
      <c r="F2378" s="1" t="s">
        <v>235</v>
      </c>
      <c r="G2378" s="9">
        <v>40892</v>
      </c>
      <c r="H2378" s="2" t="s">
        <v>228</v>
      </c>
      <c r="I2378" s="1">
        <v>2011</v>
      </c>
      <c r="J2378" s="1">
        <v>259151017</v>
      </c>
      <c r="K2378" s="1">
        <f>_xlfn.DAYS(clean_data[[#This Row],[Ship Date]],clean_data[[#This Row],[Order Date]])</f>
        <v>25</v>
      </c>
      <c r="L2378" s="9">
        <v>40917</v>
      </c>
      <c r="M2378" s="4">
        <v>7400</v>
      </c>
      <c r="N2378" s="13">
        <v>205.7</v>
      </c>
      <c r="O2378" s="13">
        <v>117.11</v>
      </c>
      <c r="P2378" s="13">
        <v>1522180</v>
      </c>
      <c r="Q2378" s="13">
        <v>866614</v>
      </c>
      <c r="R2378" s="13">
        <v>655566</v>
      </c>
      <c r="S2378" s="54"/>
      <c r="T2378" s="54"/>
      <c r="Z2378" s="1"/>
      <c r="AA2378" s="1"/>
      <c r="XFB2378"/>
      <c r="XFC2378"/>
    </row>
    <row r="2379" spans="2:27 16382:16383" ht="21" customHeight="1">
      <c r="B2379" s="10" t="s">
        <v>26</v>
      </c>
      <c r="C2379" s="10" t="s">
        <v>107</v>
      </c>
      <c r="D2379" s="10" t="s">
        <v>79</v>
      </c>
      <c r="E2379" s="10" t="s">
        <v>21</v>
      </c>
      <c r="F2379" s="10" t="s">
        <v>229</v>
      </c>
      <c r="G2379" s="11">
        <v>42262</v>
      </c>
      <c r="H2379" s="12" t="s">
        <v>231</v>
      </c>
      <c r="I2379" s="10">
        <v>2015</v>
      </c>
      <c r="J2379" s="10">
        <v>745083606</v>
      </c>
      <c r="K2379" s="10">
        <f>_xlfn.DAYS(clean_data[[#This Row],[Ship Date]],clean_data[[#This Row],[Order Date]])</f>
        <v>15</v>
      </c>
      <c r="L2379" s="11">
        <v>42277</v>
      </c>
      <c r="M2379" s="14">
        <v>5651</v>
      </c>
      <c r="N2379" s="15">
        <v>668.27</v>
      </c>
      <c r="O2379" s="15">
        <v>502.54</v>
      </c>
      <c r="P2379" s="15">
        <v>3776393.77</v>
      </c>
      <c r="Q2379" s="15">
        <v>2839853.54</v>
      </c>
      <c r="R2379" s="15">
        <v>936540.23</v>
      </c>
      <c r="S2379" s="54"/>
      <c r="T2379" s="54"/>
      <c r="Z2379" s="1"/>
      <c r="AA2379" s="1"/>
      <c r="XFB2379"/>
      <c r="XFC2379"/>
    </row>
    <row r="2380" spans="2:27 16382:16383" ht="21" customHeight="1">
      <c r="B2380" s="1" t="s">
        <v>23</v>
      </c>
      <c r="C2380" s="1" t="s">
        <v>70</v>
      </c>
      <c r="D2380" s="1" t="s">
        <v>33</v>
      </c>
      <c r="E2380" s="1" t="s">
        <v>21</v>
      </c>
      <c r="F2380" s="1" t="s">
        <v>235</v>
      </c>
      <c r="G2380" s="9">
        <v>42272</v>
      </c>
      <c r="H2380" s="2" t="s">
        <v>231</v>
      </c>
      <c r="I2380" s="1">
        <v>2015</v>
      </c>
      <c r="J2380" s="1">
        <v>547625386</v>
      </c>
      <c r="K2380" s="1">
        <f>_xlfn.DAYS(clean_data[[#This Row],[Ship Date]],clean_data[[#This Row],[Order Date]])</f>
        <v>4</v>
      </c>
      <c r="L2380" s="9">
        <v>42276</v>
      </c>
      <c r="M2380" s="4">
        <v>3376</v>
      </c>
      <c r="N2380" s="13">
        <v>81.73</v>
      </c>
      <c r="O2380" s="13">
        <v>56.67</v>
      </c>
      <c r="P2380" s="13">
        <v>275920.48</v>
      </c>
      <c r="Q2380" s="13">
        <v>191317.92</v>
      </c>
      <c r="R2380" s="13">
        <v>84602.559999999998</v>
      </c>
      <c r="S2380" s="54"/>
      <c r="T2380" s="54"/>
      <c r="Z2380" s="1"/>
      <c r="AA2380" s="1"/>
      <c r="XFB2380"/>
      <c r="XFC2380"/>
    </row>
    <row r="2381" spans="2:27 16382:16383" ht="21" customHeight="1">
      <c r="B2381" s="10" t="s">
        <v>31</v>
      </c>
      <c r="C2381" s="10" t="s">
        <v>149</v>
      </c>
      <c r="D2381" s="10" t="s">
        <v>25</v>
      </c>
      <c r="E2381" s="10" t="s">
        <v>21</v>
      </c>
      <c r="F2381" s="10" t="s">
        <v>229</v>
      </c>
      <c r="G2381" s="11">
        <v>41415</v>
      </c>
      <c r="H2381" s="12" t="s">
        <v>233</v>
      </c>
      <c r="I2381" s="10">
        <v>2013</v>
      </c>
      <c r="J2381" s="10">
        <v>535575187</v>
      </c>
      <c r="K2381" s="10">
        <f>_xlfn.DAYS(clean_data[[#This Row],[Ship Date]],clean_data[[#This Row],[Order Date]])</f>
        <v>23</v>
      </c>
      <c r="L2381" s="11">
        <v>41438</v>
      </c>
      <c r="M2381" s="14">
        <v>7454</v>
      </c>
      <c r="N2381" s="15">
        <v>47.45</v>
      </c>
      <c r="O2381" s="15">
        <v>31.79</v>
      </c>
      <c r="P2381" s="15">
        <v>353692.3</v>
      </c>
      <c r="Q2381" s="15">
        <v>236962.66</v>
      </c>
      <c r="R2381" s="15">
        <v>116729.64</v>
      </c>
      <c r="S2381" s="54"/>
      <c r="T2381" s="54"/>
      <c r="Z2381" s="1"/>
      <c r="AA2381" s="1"/>
      <c r="XFB2381"/>
      <c r="XFC2381"/>
    </row>
    <row r="2382" spans="2:27 16382:16383" ht="21" customHeight="1">
      <c r="B2382" s="1" t="s">
        <v>34</v>
      </c>
      <c r="C2382" s="1" t="s">
        <v>182</v>
      </c>
      <c r="D2382" s="1" t="s">
        <v>50</v>
      </c>
      <c r="E2382" s="1" t="s">
        <v>17</v>
      </c>
      <c r="F2382" s="1" t="s">
        <v>227</v>
      </c>
      <c r="G2382" s="9">
        <v>40573</v>
      </c>
      <c r="H2382" s="2" t="s">
        <v>240</v>
      </c>
      <c r="I2382" s="1">
        <v>2011</v>
      </c>
      <c r="J2382" s="1">
        <v>298044335</v>
      </c>
      <c r="K2382" s="1">
        <f>_xlfn.DAYS(clean_data[[#This Row],[Ship Date]],clean_data[[#This Row],[Order Date]])</f>
        <v>14</v>
      </c>
      <c r="L2382" s="9">
        <v>40587</v>
      </c>
      <c r="M2382" s="4">
        <v>6797</v>
      </c>
      <c r="N2382" s="13">
        <v>421.89</v>
      </c>
      <c r="O2382" s="13">
        <v>364.69</v>
      </c>
      <c r="P2382" s="13">
        <v>2867586.33</v>
      </c>
      <c r="Q2382" s="13">
        <v>2478797.9300000002</v>
      </c>
      <c r="R2382" s="13">
        <v>388788.4</v>
      </c>
      <c r="S2382" s="54"/>
      <c r="T2382" s="54"/>
      <c r="Z2382" s="1"/>
      <c r="AA2382" s="1"/>
      <c r="XFB2382"/>
      <c r="XFC2382"/>
    </row>
    <row r="2383" spans="2:27 16382:16383" ht="21" customHeight="1">
      <c r="B2383" s="10" t="s">
        <v>23</v>
      </c>
      <c r="C2383" s="10" t="s">
        <v>63</v>
      </c>
      <c r="D2383" s="10" t="s">
        <v>59</v>
      </c>
      <c r="E2383" s="10" t="s">
        <v>17</v>
      </c>
      <c r="F2383" s="10" t="s">
        <v>235</v>
      </c>
      <c r="G2383" s="11">
        <v>42400</v>
      </c>
      <c r="H2383" s="12" t="s">
        <v>240</v>
      </c>
      <c r="I2383" s="10">
        <v>2016</v>
      </c>
      <c r="J2383" s="10">
        <v>394456660</v>
      </c>
      <c r="K2383" s="10">
        <f>_xlfn.DAYS(clean_data[[#This Row],[Ship Date]],clean_data[[#This Row],[Order Date]])</f>
        <v>9</v>
      </c>
      <c r="L2383" s="11">
        <v>42409</v>
      </c>
      <c r="M2383" s="14">
        <v>7346</v>
      </c>
      <c r="N2383" s="15">
        <v>9.33</v>
      </c>
      <c r="O2383" s="15">
        <v>6.92</v>
      </c>
      <c r="P2383" s="15">
        <v>68538.179999999993</v>
      </c>
      <c r="Q2383" s="15">
        <v>50834.32</v>
      </c>
      <c r="R2383" s="15">
        <v>17703.86</v>
      </c>
      <c r="S2383" s="54"/>
      <c r="T2383" s="54"/>
      <c r="Z2383" s="1"/>
      <c r="AA2383" s="1"/>
      <c r="XFB2383"/>
      <c r="XFC2383"/>
    </row>
    <row r="2384" spans="2:27 16382:16383" ht="21" customHeight="1">
      <c r="B2384" s="1" t="s">
        <v>23</v>
      </c>
      <c r="C2384" s="1" t="s">
        <v>147</v>
      </c>
      <c r="D2384" s="1" t="s">
        <v>16</v>
      </c>
      <c r="E2384" s="1" t="s">
        <v>17</v>
      </c>
      <c r="F2384" s="1" t="s">
        <v>227</v>
      </c>
      <c r="G2384" s="9">
        <v>41640</v>
      </c>
      <c r="H2384" s="2" t="s">
        <v>240</v>
      </c>
      <c r="I2384" s="1">
        <v>2014</v>
      </c>
      <c r="J2384" s="1">
        <v>104548490</v>
      </c>
      <c r="K2384" s="1">
        <f>_xlfn.DAYS(clean_data[[#This Row],[Ship Date]],clean_data[[#This Row],[Order Date]])</f>
        <v>4</v>
      </c>
      <c r="L2384" s="9">
        <v>41644</v>
      </c>
      <c r="M2384" s="4">
        <v>7076</v>
      </c>
      <c r="N2384" s="13">
        <v>255.28</v>
      </c>
      <c r="O2384" s="13">
        <v>159.41999999999999</v>
      </c>
      <c r="P2384" s="13">
        <v>1806361.28</v>
      </c>
      <c r="Q2384" s="13">
        <v>1128055.92</v>
      </c>
      <c r="R2384" s="13">
        <v>678305.36</v>
      </c>
      <c r="S2384" s="54"/>
      <c r="T2384" s="54"/>
      <c r="Z2384" s="1"/>
      <c r="AA2384" s="1"/>
      <c r="XFB2384"/>
      <c r="XFC2384"/>
    </row>
    <row r="2385" spans="2:27 16382:16383" ht="21" customHeight="1">
      <c r="B2385" s="10" t="s">
        <v>40</v>
      </c>
      <c r="C2385" s="10" t="s">
        <v>117</v>
      </c>
      <c r="D2385" s="10" t="s">
        <v>71</v>
      </c>
      <c r="E2385" s="10" t="s">
        <v>17</v>
      </c>
      <c r="F2385" s="10" t="s">
        <v>227</v>
      </c>
      <c r="G2385" s="11">
        <v>40343</v>
      </c>
      <c r="H2385" s="12" t="s">
        <v>241</v>
      </c>
      <c r="I2385" s="10">
        <v>2010</v>
      </c>
      <c r="J2385" s="10">
        <v>578368651</v>
      </c>
      <c r="K2385" s="10">
        <f>_xlfn.DAYS(clean_data[[#This Row],[Ship Date]],clean_data[[#This Row],[Order Date]])</f>
        <v>33</v>
      </c>
      <c r="L2385" s="11">
        <v>40376</v>
      </c>
      <c r="M2385" s="14">
        <v>991</v>
      </c>
      <c r="N2385" s="15">
        <v>154.06</v>
      </c>
      <c r="O2385" s="15">
        <v>90.93</v>
      </c>
      <c r="P2385" s="15">
        <v>152673.46</v>
      </c>
      <c r="Q2385" s="15">
        <v>90111.63</v>
      </c>
      <c r="R2385" s="15">
        <v>62561.83</v>
      </c>
      <c r="S2385" s="54"/>
      <c r="T2385" s="54"/>
      <c r="Z2385" s="1"/>
      <c r="AA2385" s="1"/>
      <c r="XFB2385"/>
      <c r="XFC2385"/>
    </row>
    <row r="2386" spans="2:27 16382:16383" ht="21" customHeight="1">
      <c r="B2386" s="1" t="s">
        <v>26</v>
      </c>
      <c r="C2386" s="1" t="s">
        <v>121</v>
      </c>
      <c r="D2386" s="1" t="s">
        <v>25</v>
      </c>
      <c r="E2386" s="1" t="s">
        <v>21</v>
      </c>
      <c r="F2386" s="1" t="s">
        <v>235</v>
      </c>
      <c r="G2386" s="9">
        <v>40946</v>
      </c>
      <c r="H2386" s="2" t="s">
        <v>242</v>
      </c>
      <c r="I2386" s="1">
        <v>2012</v>
      </c>
      <c r="J2386" s="1">
        <v>786278474</v>
      </c>
      <c r="K2386" s="1">
        <f>_xlfn.DAYS(clean_data[[#This Row],[Ship Date]],clean_data[[#This Row],[Order Date]])</f>
        <v>41</v>
      </c>
      <c r="L2386" s="9">
        <v>40987</v>
      </c>
      <c r="M2386" s="4">
        <v>6128</v>
      </c>
      <c r="N2386" s="13">
        <v>47.45</v>
      </c>
      <c r="O2386" s="13">
        <v>31.79</v>
      </c>
      <c r="P2386" s="13">
        <v>290773.59999999998</v>
      </c>
      <c r="Q2386" s="13">
        <v>194809.12</v>
      </c>
      <c r="R2386" s="13">
        <v>95964.479999999996</v>
      </c>
      <c r="S2386" s="54"/>
      <c r="T2386" s="54"/>
      <c r="Z2386" s="1"/>
      <c r="AA2386" s="1"/>
      <c r="XFB2386"/>
      <c r="XFC2386"/>
    </row>
    <row r="2387" spans="2:27 16382:16383" ht="21" customHeight="1">
      <c r="B2387" s="10" t="s">
        <v>26</v>
      </c>
      <c r="C2387" s="10" t="s">
        <v>75</v>
      </c>
      <c r="D2387" s="10" t="s">
        <v>43</v>
      </c>
      <c r="E2387" s="10" t="s">
        <v>17</v>
      </c>
      <c r="F2387" s="10" t="s">
        <v>235</v>
      </c>
      <c r="G2387" s="11">
        <v>42127</v>
      </c>
      <c r="H2387" s="12" t="s">
        <v>233</v>
      </c>
      <c r="I2387" s="10">
        <v>2015</v>
      </c>
      <c r="J2387" s="10">
        <v>668951785</v>
      </c>
      <c r="K2387" s="10">
        <f>_xlfn.DAYS(clean_data[[#This Row],[Ship Date]],clean_data[[#This Row],[Order Date]])</f>
        <v>12</v>
      </c>
      <c r="L2387" s="11">
        <v>42139</v>
      </c>
      <c r="M2387" s="14">
        <v>6554</v>
      </c>
      <c r="N2387" s="15">
        <v>651.21</v>
      </c>
      <c r="O2387" s="15">
        <v>524.96</v>
      </c>
      <c r="P2387" s="15">
        <v>4268030.34</v>
      </c>
      <c r="Q2387" s="15">
        <v>3440587.84</v>
      </c>
      <c r="R2387" s="15">
        <v>827442.5</v>
      </c>
      <c r="S2387" s="54"/>
      <c r="T2387" s="54"/>
      <c r="Z2387" s="1"/>
      <c r="AA2387" s="1"/>
      <c r="XFB2387"/>
      <c r="XFC2387"/>
    </row>
    <row r="2388" spans="2:27 16382:16383" ht="21" customHeight="1">
      <c r="B2388" s="1" t="s">
        <v>23</v>
      </c>
      <c r="C2388" s="1" t="s">
        <v>179</v>
      </c>
      <c r="D2388" s="1" t="s">
        <v>28</v>
      </c>
      <c r="E2388" s="1" t="s">
        <v>17</v>
      </c>
      <c r="F2388" s="1" t="s">
        <v>227</v>
      </c>
      <c r="G2388" s="9">
        <v>40188</v>
      </c>
      <c r="H2388" s="2" t="s">
        <v>240</v>
      </c>
      <c r="I2388" s="1">
        <v>2010</v>
      </c>
      <c r="J2388" s="1">
        <v>687374913</v>
      </c>
      <c r="K2388" s="1">
        <f>_xlfn.DAYS(clean_data[[#This Row],[Ship Date]],clean_data[[#This Row],[Order Date]])</f>
        <v>47</v>
      </c>
      <c r="L2388" s="9">
        <v>40235</v>
      </c>
      <c r="M2388" s="4">
        <v>8367</v>
      </c>
      <c r="N2388" s="13">
        <v>205.7</v>
      </c>
      <c r="O2388" s="13">
        <v>117.11</v>
      </c>
      <c r="P2388" s="13">
        <v>1721091.9</v>
      </c>
      <c r="Q2388" s="13">
        <v>979859.37</v>
      </c>
      <c r="R2388" s="13">
        <v>741232.53</v>
      </c>
      <c r="S2388" s="54"/>
      <c r="T2388" s="54"/>
      <c r="Z2388" s="1"/>
      <c r="AA2388" s="1"/>
      <c r="XFB2388"/>
      <c r="XFC2388"/>
    </row>
    <row r="2389" spans="2:27 16382:16383" ht="21" customHeight="1">
      <c r="B2389" s="10" t="s">
        <v>14</v>
      </c>
      <c r="C2389" s="10" t="s">
        <v>173</v>
      </c>
      <c r="D2389" s="10" t="s">
        <v>50</v>
      </c>
      <c r="E2389" s="10" t="s">
        <v>17</v>
      </c>
      <c r="F2389" s="10" t="s">
        <v>232</v>
      </c>
      <c r="G2389" s="11">
        <v>41497</v>
      </c>
      <c r="H2389" s="12" t="s">
        <v>238</v>
      </c>
      <c r="I2389" s="10">
        <v>2013</v>
      </c>
      <c r="J2389" s="10">
        <v>472846686</v>
      </c>
      <c r="K2389" s="10">
        <f>_xlfn.DAYS(clean_data[[#This Row],[Ship Date]],clean_data[[#This Row],[Order Date]])</f>
        <v>30</v>
      </c>
      <c r="L2389" s="11">
        <v>41527</v>
      </c>
      <c r="M2389" s="14">
        <v>4697</v>
      </c>
      <c r="N2389" s="15">
        <v>421.89</v>
      </c>
      <c r="O2389" s="15">
        <v>364.69</v>
      </c>
      <c r="P2389" s="15">
        <v>1981617.33</v>
      </c>
      <c r="Q2389" s="15">
        <v>1712948.93</v>
      </c>
      <c r="R2389" s="15">
        <v>268668.40000000002</v>
      </c>
      <c r="S2389" s="54"/>
      <c r="T2389" s="54"/>
      <c r="Z2389" s="1"/>
      <c r="AA2389" s="1"/>
      <c r="XFB2389"/>
      <c r="XFC2389"/>
    </row>
    <row r="2390" spans="2:27 16382:16383" ht="21" customHeight="1">
      <c r="B2390" s="1" t="s">
        <v>31</v>
      </c>
      <c r="C2390" s="1" t="s">
        <v>42</v>
      </c>
      <c r="D2390" s="1" t="s">
        <v>36</v>
      </c>
      <c r="E2390" s="1" t="s">
        <v>17</v>
      </c>
      <c r="F2390" s="1" t="s">
        <v>229</v>
      </c>
      <c r="G2390" s="9">
        <v>41752</v>
      </c>
      <c r="H2390" s="2" t="s">
        <v>239</v>
      </c>
      <c r="I2390" s="1">
        <v>2014</v>
      </c>
      <c r="J2390" s="1">
        <v>176978433</v>
      </c>
      <c r="K2390" s="1">
        <f>_xlfn.DAYS(clean_data[[#This Row],[Ship Date]],clean_data[[#This Row],[Order Date]])</f>
        <v>12</v>
      </c>
      <c r="L2390" s="9">
        <v>41764</v>
      </c>
      <c r="M2390" s="4">
        <v>706</v>
      </c>
      <c r="N2390" s="13">
        <v>109.28</v>
      </c>
      <c r="O2390" s="13">
        <v>35.840000000000003</v>
      </c>
      <c r="P2390" s="13">
        <v>77151.679999999993</v>
      </c>
      <c r="Q2390" s="13">
        <v>25303.040000000001</v>
      </c>
      <c r="R2390" s="13">
        <v>51848.639999999999</v>
      </c>
      <c r="S2390" s="54"/>
      <c r="T2390" s="54"/>
      <c r="Z2390" s="1"/>
      <c r="AA2390" s="1"/>
      <c r="XFB2390"/>
      <c r="XFC2390"/>
    </row>
    <row r="2391" spans="2:27 16382:16383" ht="21" customHeight="1">
      <c r="B2391" s="10" t="s">
        <v>23</v>
      </c>
      <c r="C2391" s="10" t="s">
        <v>179</v>
      </c>
      <c r="D2391" s="10" t="s">
        <v>71</v>
      </c>
      <c r="E2391" s="10" t="s">
        <v>17</v>
      </c>
      <c r="F2391" s="10" t="s">
        <v>227</v>
      </c>
      <c r="G2391" s="11">
        <v>41186</v>
      </c>
      <c r="H2391" s="12" t="s">
        <v>237</v>
      </c>
      <c r="I2391" s="10">
        <v>2012</v>
      </c>
      <c r="J2391" s="10">
        <v>921693980</v>
      </c>
      <c r="K2391" s="10">
        <f>_xlfn.DAYS(clean_data[[#This Row],[Ship Date]],clean_data[[#This Row],[Order Date]])</f>
        <v>31</v>
      </c>
      <c r="L2391" s="11">
        <v>41217</v>
      </c>
      <c r="M2391" s="14">
        <v>8586</v>
      </c>
      <c r="N2391" s="15">
        <v>154.06</v>
      </c>
      <c r="O2391" s="15">
        <v>90.93</v>
      </c>
      <c r="P2391" s="15">
        <v>1322759.1599999999</v>
      </c>
      <c r="Q2391" s="15">
        <v>780724.98</v>
      </c>
      <c r="R2391" s="15">
        <v>542034.18000000005</v>
      </c>
      <c r="S2391" s="54"/>
      <c r="T2391" s="54"/>
      <c r="Z2391" s="1"/>
      <c r="AA2391" s="1"/>
      <c r="XFB2391"/>
      <c r="XFC2391"/>
    </row>
    <row r="2392" spans="2:27 16382:16383" ht="21" customHeight="1">
      <c r="B2392" s="1" t="s">
        <v>40</v>
      </c>
      <c r="C2392" s="1" t="s">
        <v>102</v>
      </c>
      <c r="D2392" s="1" t="s">
        <v>45</v>
      </c>
      <c r="E2392" s="1" t="s">
        <v>17</v>
      </c>
      <c r="F2392" s="1" t="s">
        <v>227</v>
      </c>
      <c r="G2392" s="9">
        <v>40421</v>
      </c>
      <c r="H2392" s="2" t="s">
        <v>238</v>
      </c>
      <c r="I2392" s="1">
        <v>2010</v>
      </c>
      <c r="J2392" s="1">
        <v>749229657</v>
      </c>
      <c r="K2392" s="1">
        <f>_xlfn.DAYS(clean_data[[#This Row],[Ship Date]],clean_data[[#This Row],[Order Date]])</f>
        <v>38</v>
      </c>
      <c r="L2392" s="9">
        <v>40459</v>
      </c>
      <c r="M2392" s="4">
        <v>2560</v>
      </c>
      <c r="N2392" s="13">
        <v>437.2</v>
      </c>
      <c r="O2392" s="13">
        <v>263.33</v>
      </c>
      <c r="P2392" s="13">
        <v>1119232</v>
      </c>
      <c r="Q2392" s="13">
        <v>674124.80000000005</v>
      </c>
      <c r="R2392" s="13">
        <v>445107.20000000001</v>
      </c>
      <c r="S2392" s="54"/>
      <c r="T2392" s="54"/>
      <c r="Z2392" s="1"/>
      <c r="AA2392" s="1"/>
      <c r="XFB2392"/>
      <c r="XFC2392"/>
    </row>
    <row r="2393" spans="2:27 16382:16383" ht="21" customHeight="1">
      <c r="B2393" s="10" t="s">
        <v>14</v>
      </c>
      <c r="C2393" s="10" t="s">
        <v>115</v>
      </c>
      <c r="D2393" s="10" t="s">
        <v>50</v>
      </c>
      <c r="E2393" s="10" t="s">
        <v>21</v>
      </c>
      <c r="F2393" s="10" t="s">
        <v>227</v>
      </c>
      <c r="G2393" s="11">
        <v>41853</v>
      </c>
      <c r="H2393" s="12" t="s">
        <v>238</v>
      </c>
      <c r="I2393" s="10">
        <v>2014</v>
      </c>
      <c r="J2393" s="10">
        <v>472134292</v>
      </c>
      <c r="K2393" s="10">
        <f>_xlfn.DAYS(clean_data[[#This Row],[Ship Date]],clean_data[[#This Row],[Order Date]])</f>
        <v>23</v>
      </c>
      <c r="L2393" s="11">
        <v>41876</v>
      </c>
      <c r="M2393" s="14">
        <v>3884</v>
      </c>
      <c r="N2393" s="15">
        <v>421.89</v>
      </c>
      <c r="O2393" s="15">
        <v>364.69</v>
      </c>
      <c r="P2393" s="15">
        <v>1638620.76</v>
      </c>
      <c r="Q2393" s="15">
        <v>1416455.96</v>
      </c>
      <c r="R2393" s="15">
        <v>222164.8</v>
      </c>
      <c r="S2393" s="54"/>
      <c r="T2393" s="54"/>
      <c r="Z2393" s="1"/>
      <c r="AA2393" s="1"/>
      <c r="XFB2393"/>
      <c r="XFC2393"/>
    </row>
    <row r="2394" spans="2:27 16382:16383" ht="21" customHeight="1">
      <c r="B2394" s="1" t="s">
        <v>26</v>
      </c>
      <c r="C2394" s="1" t="s">
        <v>30</v>
      </c>
      <c r="D2394" s="1" t="s">
        <v>45</v>
      </c>
      <c r="E2394" s="1" t="s">
        <v>17</v>
      </c>
      <c r="F2394" s="1" t="s">
        <v>227</v>
      </c>
      <c r="G2394" s="9">
        <v>42732</v>
      </c>
      <c r="H2394" s="2" t="s">
        <v>228</v>
      </c>
      <c r="I2394" s="1">
        <v>2016</v>
      </c>
      <c r="J2394" s="1">
        <v>523269212</v>
      </c>
      <c r="K2394" s="1">
        <f>_xlfn.DAYS(clean_data[[#This Row],[Ship Date]],clean_data[[#This Row],[Order Date]])</f>
        <v>38</v>
      </c>
      <c r="L2394" s="9">
        <v>42770</v>
      </c>
      <c r="M2394" s="4">
        <v>5843</v>
      </c>
      <c r="N2394" s="13">
        <v>437.2</v>
      </c>
      <c r="O2394" s="13">
        <v>263.33</v>
      </c>
      <c r="P2394" s="13">
        <v>2554559.6</v>
      </c>
      <c r="Q2394" s="13">
        <v>1538637.19</v>
      </c>
      <c r="R2394" s="13">
        <v>1015922.41</v>
      </c>
      <c r="S2394" s="54"/>
      <c r="T2394" s="54"/>
      <c r="Z2394" s="1"/>
      <c r="AA2394" s="1"/>
      <c r="XFB2394"/>
      <c r="XFC2394"/>
    </row>
    <row r="2395" spans="2:27 16382:16383" ht="21" customHeight="1">
      <c r="B2395" s="10" t="s">
        <v>40</v>
      </c>
      <c r="C2395" s="10" t="s">
        <v>41</v>
      </c>
      <c r="D2395" s="10" t="s">
        <v>59</v>
      </c>
      <c r="E2395" s="10" t="s">
        <v>17</v>
      </c>
      <c r="F2395" s="10" t="s">
        <v>235</v>
      </c>
      <c r="G2395" s="11">
        <v>42082</v>
      </c>
      <c r="H2395" s="12" t="s">
        <v>236</v>
      </c>
      <c r="I2395" s="10">
        <v>2015</v>
      </c>
      <c r="J2395" s="10">
        <v>505808246</v>
      </c>
      <c r="K2395" s="10">
        <f>_xlfn.DAYS(clean_data[[#This Row],[Ship Date]],clean_data[[#This Row],[Order Date]])</f>
        <v>24</v>
      </c>
      <c r="L2395" s="11">
        <v>42106</v>
      </c>
      <c r="M2395" s="14">
        <v>8755</v>
      </c>
      <c r="N2395" s="15">
        <v>9.33</v>
      </c>
      <c r="O2395" s="15">
        <v>6.92</v>
      </c>
      <c r="P2395" s="15">
        <v>81684.149999999994</v>
      </c>
      <c r="Q2395" s="15">
        <v>60584.6</v>
      </c>
      <c r="R2395" s="15">
        <v>21099.55</v>
      </c>
      <c r="S2395" s="54"/>
      <c r="T2395" s="54"/>
      <c r="Z2395" s="1"/>
      <c r="AA2395" s="1"/>
      <c r="XFB2395"/>
      <c r="XFC2395"/>
    </row>
    <row r="2396" spans="2:27 16382:16383" ht="21" customHeight="1">
      <c r="B2396" s="1" t="s">
        <v>34</v>
      </c>
      <c r="C2396" s="1" t="s">
        <v>154</v>
      </c>
      <c r="D2396" s="1" t="s">
        <v>43</v>
      </c>
      <c r="E2396" s="1" t="s">
        <v>17</v>
      </c>
      <c r="F2396" s="1" t="s">
        <v>235</v>
      </c>
      <c r="G2396" s="9">
        <v>42082</v>
      </c>
      <c r="H2396" s="2" t="s">
        <v>236</v>
      </c>
      <c r="I2396" s="1">
        <v>2015</v>
      </c>
      <c r="J2396" s="1">
        <v>543237721</v>
      </c>
      <c r="K2396" s="1">
        <f>_xlfn.DAYS(clean_data[[#This Row],[Ship Date]],clean_data[[#This Row],[Order Date]])</f>
        <v>37</v>
      </c>
      <c r="L2396" s="9">
        <v>42119</v>
      </c>
      <c r="M2396" s="4">
        <v>4969</v>
      </c>
      <c r="N2396" s="13">
        <v>651.21</v>
      </c>
      <c r="O2396" s="13">
        <v>524.96</v>
      </c>
      <c r="P2396" s="13">
        <v>3235862.49</v>
      </c>
      <c r="Q2396" s="13">
        <v>2608526.2400000002</v>
      </c>
      <c r="R2396" s="13">
        <v>627336.25</v>
      </c>
      <c r="S2396" s="54"/>
      <c r="T2396" s="54"/>
      <c r="Z2396" s="1"/>
      <c r="AA2396" s="1"/>
      <c r="XFB2396"/>
      <c r="XFC2396"/>
    </row>
    <row r="2397" spans="2:27 16382:16383" ht="21" customHeight="1">
      <c r="B2397" s="10" t="s">
        <v>23</v>
      </c>
      <c r="C2397" s="10" t="s">
        <v>63</v>
      </c>
      <c r="D2397" s="10" t="s">
        <v>79</v>
      </c>
      <c r="E2397" s="10" t="s">
        <v>17</v>
      </c>
      <c r="F2397" s="10" t="s">
        <v>232</v>
      </c>
      <c r="G2397" s="11">
        <v>41150</v>
      </c>
      <c r="H2397" s="12" t="s">
        <v>238</v>
      </c>
      <c r="I2397" s="10">
        <v>2012</v>
      </c>
      <c r="J2397" s="10">
        <v>829356467</v>
      </c>
      <c r="K2397" s="10">
        <f>_xlfn.DAYS(clean_data[[#This Row],[Ship Date]],clean_data[[#This Row],[Order Date]])</f>
        <v>18</v>
      </c>
      <c r="L2397" s="11">
        <v>41168</v>
      </c>
      <c r="M2397" s="14">
        <v>3864</v>
      </c>
      <c r="N2397" s="15">
        <v>668.27</v>
      </c>
      <c r="O2397" s="15">
        <v>502.54</v>
      </c>
      <c r="P2397" s="15">
        <v>2582195.2799999998</v>
      </c>
      <c r="Q2397" s="15">
        <v>1941814.56</v>
      </c>
      <c r="R2397" s="15">
        <v>640380.72</v>
      </c>
      <c r="S2397" s="54"/>
      <c r="T2397" s="54"/>
      <c r="Z2397" s="1"/>
      <c r="AA2397" s="1"/>
      <c r="XFB2397"/>
      <c r="XFC2397"/>
    </row>
    <row r="2398" spans="2:27 16382:16383" ht="21" customHeight="1">
      <c r="B2398" s="1" t="s">
        <v>34</v>
      </c>
      <c r="C2398" s="1" t="s">
        <v>95</v>
      </c>
      <c r="D2398" s="1" t="s">
        <v>43</v>
      </c>
      <c r="E2398" s="1" t="s">
        <v>17</v>
      </c>
      <c r="F2398" s="1" t="s">
        <v>235</v>
      </c>
      <c r="G2398" s="9">
        <v>40860</v>
      </c>
      <c r="H2398" s="2" t="s">
        <v>234</v>
      </c>
      <c r="I2398" s="1">
        <v>2011</v>
      </c>
      <c r="J2398" s="1">
        <v>278275811</v>
      </c>
      <c r="K2398" s="1">
        <f>_xlfn.DAYS(clean_data[[#This Row],[Ship Date]],clean_data[[#This Row],[Order Date]])</f>
        <v>24</v>
      </c>
      <c r="L2398" s="9">
        <v>40884</v>
      </c>
      <c r="M2398" s="4">
        <v>6851</v>
      </c>
      <c r="N2398" s="13">
        <v>651.21</v>
      </c>
      <c r="O2398" s="13">
        <v>524.96</v>
      </c>
      <c r="P2398" s="13">
        <v>4461439.71</v>
      </c>
      <c r="Q2398" s="13">
        <v>3596500.96</v>
      </c>
      <c r="R2398" s="13">
        <v>864938.75</v>
      </c>
      <c r="S2398" s="54"/>
      <c r="T2398" s="54"/>
      <c r="Z2398" s="1"/>
      <c r="AA2398" s="1"/>
      <c r="XFB2398"/>
      <c r="XFC2398"/>
    </row>
    <row r="2399" spans="2:27 16382:16383" ht="21" customHeight="1">
      <c r="B2399" s="10" t="s">
        <v>14</v>
      </c>
      <c r="C2399" s="10" t="s">
        <v>174</v>
      </c>
      <c r="D2399" s="10" t="s">
        <v>43</v>
      </c>
      <c r="E2399" s="10" t="s">
        <v>17</v>
      </c>
      <c r="F2399" s="10" t="s">
        <v>232</v>
      </c>
      <c r="G2399" s="11">
        <v>41790</v>
      </c>
      <c r="H2399" s="12" t="s">
        <v>233</v>
      </c>
      <c r="I2399" s="10">
        <v>2014</v>
      </c>
      <c r="J2399" s="10">
        <v>574419581</v>
      </c>
      <c r="K2399" s="10">
        <f>_xlfn.DAYS(clean_data[[#This Row],[Ship Date]],clean_data[[#This Row],[Order Date]])</f>
        <v>49</v>
      </c>
      <c r="L2399" s="11">
        <v>41839</v>
      </c>
      <c r="M2399" s="14">
        <v>2374</v>
      </c>
      <c r="N2399" s="15">
        <v>651.21</v>
      </c>
      <c r="O2399" s="15">
        <v>524.96</v>
      </c>
      <c r="P2399" s="15">
        <v>1545972.54</v>
      </c>
      <c r="Q2399" s="15">
        <v>1246255.04</v>
      </c>
      <c r="R2399" s="15">
        <v>299717.5</v>
      </c>
      <c r="S2399" s="54"/>
      <c r="T2399" s="54"/>
      <c r="Z2399" s="1"/>
      <c r="AA2399" s="1"/>
      <c r="XFB2399"/>
      <c r="XFC2399"/>
    </row>
    <row r="2400" spans="2:27 16382:16383" ht="21" customHeight="1">
      <c r="B2400" s="1" t="s">
        <v>23</v>
      </c>
      <c r="C2400" s="1" t="s">
        <v>24</v>
      </c>
      <c r="D2400" s="1" t="s">
        <v>28</v>
      </c>
      <c r="E2400" s="1" t="s">
        <v>21</v>
      </c>
      <c r="F2400" s="1" t="s">
        <v>229</v>
      </c>
      <c r="G2400" s="9">
        <v>42144</v>
      </c>
      <c r="H2400" s="2" t="s">
        <v>233</v>
      </c>
      <c r="I2400" s="1">
        <v>2015</v>
      </c>
      <c r="J2400" s="1">
        <v>322524106</v>
      </c>
      <c r="K2400" s="1">
        <f>_xlfn.DAYS(clean_data[[#This Row],[Ship Date]],clean_data[[#This Row],[Order Date]])</f>
        <v>0</v>
      </c>
      <c r="L2400" s="9">
        <v>42144</v>
      </c>
      <c r="M2400" s="4">
        <v>905</v>
      </c>
      <c r="N2400" s="13">
        <v>205.7</v>
      </c>
      <c r="O2400" s="13">
        <v>117.11</v>
      </c>
      <c r="P2400" s="13">
        <v>186158.5</v>
      </c>
      <c r="Q2400" s="13">
        <v>105984.55</v>
      </c>
      <c r="R2400" s="13">
        <v>80173.95</v>
      </c>
      <c r="S2400" s="54"/>
      <c r="T2400" s="54"/>
      <c r="Z2400" s="1"/>
      <c r="AA2400" s="1"/>
      <c r="XFB2400"/>
      <c r="XFC2400"/>
    </row>
    <row r="2401" spans="2:27 16382:16383" ht="21" customHeight="1">
      <c r="B2401" s="10" t="s">
        <v>23</v>
      </c>
      <c r="C2401" s="10" t="s">
        <v>110</v>
      </c>
      <c r="D2401" s="10" t="s">
        <v>28</v>
      </c>
      <c r="E2401" s="10" t="s">
        <v>21</v>
      </c>
      <c r="F2401" s="10" t="s">
        <v>227</v>
      </c>
      <c r="G2401" s="11">
        <v>41896</v>
      </c>
      <c r="H2401" s="12" t="s">
        <v>231</v>
      </c>
      <c r="I2401" s="10">
        <v>2014</v>
      </c>
      <c r="J2401" s="10">
        <v>897638213</v>
      </c>
      <c r="K2401" s="10">
        <f>_xlfn.DAYS(clean_data[[#This Row],[Ship Date]],clean_data[[#This Row],[Order Date]])</f>
        <v>24</v>
      </c>
      <c r="L2401" s="11">
        <v>41920</v>
      </c>
      <c r="M2401" s="14">
        <v>9950</v>
      </c>
      <c r="N2401" s="15">
        <v>205.7</v>
      </c>
      <c r="O2401" s="15">
        <v>117.11</v>
      </c>
      <c r="P2401" s="15">
        <v>2046715</v>
      </c>
      <c r="Q2401" s="15">
        <v>1165244.5</v>
      </c>
      <c r="R2401" s="15">
        <v>881470.5</v>
      </c>
      <c r="S2401" s="54"/>
      <c r="T2401" s="54"/>
      <c r="Z2401" s="1"/>
      <c r="AA2401" s="1"/>
      <c r="XFB2401"/>
      <c r="XFC2401"/>
    </row>
    <row r="2402" spans="2:27 16382:16383" ht="21" customHeight="1">
      <c r="B2402" s="1" t="s">
        <v>31</v>
      </c>
      <c r="C2402" s="1" t="s">
        <v>177</v>
      </c>
      <c r="D2402" s="1" t="s">
        <v>33</v>
      </c>
      <c r="E2402" s="1" t="s">
        <v>21</v>
      </c>
      <c r="F2402" s="1" t="s">
        <v>227</v>
      </c>
      <c r="G2402" s="9">
        <v>41409</v>
      </c>
      <c r="H2402" s="2" t="s">
        <v>233</v>
      </c>
      <c r="I2402" s="1">
        <v>2013</v>
      </c>
      <c r="J2402" s="1">
        <v>595123231</v>
      </c>
      <c r="K2402" s="1">
        <f>_xlfn.DAYS(clean_data[[#This Row],[Ship Date]],clean_data[[#This Row],[Order Date]])</f>
        <v>29</v>
      </c>
      <c r="L2402" s="9">
        <v>41438</v>
      </c>
      <c r="M2402" s="4">
        <v>9044</v>
      </c>
      <c r="N2402" s="13">
        <v>81.73</v>
      </c>
      <c r="O2402" s="13">
        <v>56.67</v>
      </c>
      <c r="P2402" s="13">
        <v>739166.12</v>
      </c>
      <c r="Q2402" s="13">
        <v>512523.48</v>
      </c>
      <c r="R2402" s="13">
        <v>226642.64</v>
      </c>
      <c r="S2402" s="54"/>
      <c r="T2402" s="54"/>
      <c r="Z2402" s="1"/>
      <c r="AA2402" s="1"/>
      <c r="XFB2402"/>
      <c r="XFC2402"/>
    </row>
    <row r="2403" spans="2:27 16382:16383" ht="21" customHeight="1">
      <c r="B2403" s="10" t="s">
        <v>23</v>
      </c>
      <c r="C2403" s="10" t="s">
        <v>181</v>
      </c>
      <c r="D2403" s="10" t="s">
        <v>16</v>
      </c>
      <c r="E2403" s="10" t="s">
        <v>21</v>
      </c>
      <c r="F2403" s="10" t="s">
        <v>232</v>
      </c>
      <c r="G2403" s="11">
        <v>42817</v>
      </c>
      <c r="H2403" s="12" t="s">
        <v>236</v>
      </c>
      <c r="I2403" s="10">
        <v>2017</v>
      </c>
      <c r="J2403" s="10">
        <v>480652987</v>
      </c>
      <c r="K2403" s="10">
        <f>_xlfn.DAYS(clean_data[[#This Row],[Ship Date]],clean_data[[#This Row],[Order Date]])</f>
        <v>13</v>
      </c>
      <c r="L2403" s="11">
        <v>42830</v>
      </c>
      <c r="M2403" s="14">
        <v>4755</v>
      </c>
      <c r="N2403" s="15">
        <v>255.28</v>
      </c>
      <c r="O2403" s="15">
        <v>159.41999999999999</v>
      </c>
      <c r="P2403" s="15">
        <v>1213856.3999999999</v>
      </c>
      <c r="Q2403" s="15">
        <v>758042.1</v>
      </c>
      <c r="R2403" s="15">
        <v>455814.3</v>
      </c>
      <c r="S2403" s="54"/>
      <c r="T2403" s="54"/>
      <c r="Z2403" s="1"/>
      <c r="AA2403" s="1"/>
      <c r="XFB2403"/>
      <c r="XFC2403"/>
    </row>
    <row r="2404" spans="2:27 16382:16383" ht="21" customHeight="1">
      <c r="B2404" s="1" t="s">
        <v>23</v>
      </c>
      <c r="C2404" s="1" t="s">
        <v>168</v>
      </c>
      <c r="D2404" s="1" t="s">
        <v>43</v>
      </c>
      <c r="E2404" s="1" t="s">
        <v>17</v>
      </c>
      <c r="F2404" s="1" t="s">
        <v>229</v>
      </c>
      <c r="G2404" s="9">
        <v>40349</v>
      </c>
      <c r="H2404" s="2" t="s">
        <v>241</v>
      </c>
      <c r="I2404" s="1">
        <v>2010</v>
      </c>
      <c r="J2404" s="1">
        <v>340213811</v>
      </c>
      <c r="K2404" s="1">
        <f>_xlfn.DAYS(clean_data[[#This Row],[Ship Date]],clean_data[[#This Row],[Order Date]])</f>
        <v>36</v>
      </c>
      <c r="L2404" s="9">
        <v>40385</v>
      </c>
      <c r="M2404" s="4">
        <v>5682</v>
      </c>
      <c r="N2404" s="13">
        <v>651.21</v>
      </c>
      <c r="O2404" s="13">
        <v>524.96</v>
      </c>
      <c r="P2404" s="13">
        <v>3700175.22</v>
      </c>
      <c r="Q2404" s="13">
        <v>2982822.72</v>
      </c>
      <c r="R2404" s="13">
        <v>717352.5</v>
      </c>
      <c r="S2404" s="54"/>
      <c r="T2404" s="54"/>
      <c r="Z2404" s="1"/>
      <c r="AA2404" s="1"/>
      <c r="XFB2404"/>
      <c r="XFC2404"/>
    </row>
    <row r="2405" spans="2:27 16382:16383" ht="21" customHeight="1">
      <c r="B2405" s="10" t="s">
        <v>26</v>
      </c>
      <c r="C2405" s="10" t="s">
        <v>46</v>
      </c>
      <c r="D2405" s="10" t="s">
        <v>28</v>
      </c>
      <c r="E2405" s="10" t="s">
        <v>17</v>
      </c>
      <c r="F2405" s="10" t="s">
        <v>229</v>
      </c>
      <c r="G2405" s="11">
        <v>41065</v>
      </c>
      <c r="H2405" s="12" t="s">
        <v>241</v>
      </c>
      <c r="I2405" s="10">
        <v>2012</v>
      </c>
      <c r="J2405" s="10">
        <v>930104529</v>
      </c>
      <c r="K2405" s="10">
        <f>_xlfn.DAYS(clean_data[[#This Row],[Ship Date]],clean_data[[#This Row],[Order Date]])</f>
        <v>49</v>
      </c>
      <c r="L2405" s="11">
        <v>41114</v>
      </c>
      <c r="M2405" s="14">
        <v>7454</v>
      </c>
      <c r="N2405" s="15">
        <v>205.7</v>
      </c>
      <c r="O2405" s="15">
        <v>117.11</v>
      </c>
      <c r="P2405" s="15">
        <v>1533287.8</v>
      </c>
      <c r="Q2405" s="15">
        <v>872937.94</v>
      </c>
      <c r="R2405" s="15">
        <v>660349.86</v>
      </c>
      <c r="S2405" s="54"/>
      <c r="T2405" s="54"/>
      <c r="Z2405" s="1"/>
      <c r="AA2405" s="1"/>
      <c r="XFB2405"/>
      <c r="XFC2405"/>
    </row>
    <row r="2406" spans="2:27 16382:16383" ht="21" customHeight="1">
      <c r="B2406" s="1" t="s">
        <v>23</v>
      </c>
      <c r="C2406" s="1" t="s">
        <v>192</v>
      </c>
      <c r="D2406" s="1" t="s">
        <v>16</v>
      </c>
      <c r="E2406" s="1" t="s">
        <v>17</v>
      </c>
      <c r="F2406" s="1" t="s">
        <v>235</v>
      </c>
      <c r="G2406" s="9">
        <v>41353</v>
      </c>
      <c r="H2406" s="2" t="s">
        <v>236</v>
      </c>
      <c r="I2406" s="1">
        <v>2013</v>
      </c>
      <c r="J2406" s="1">
        <v>826936471</v>
      </c>
      <c r="K2406" s="1">
        <f>_xlfn.DAYS(clean_data[[#This Row],[Ship Date]],clean_data[[#This Row],[Order Date]])</f>
        <v>10</v>
      </c>
      <c r="L2406" s="9">
        <v>41363</v>
      </c>
      <c r="M2406" s="4">
        <v>7733</v>
      </c>
      <c r="N2406" s="13">
        <v>255.28</v>
      </c>
      <c r="O2406" s="13">
        <v>159.41999999999999</v>
      </c>
      <c r="P2406" s="13">
        <v>1974080.24</v>
      </c>
      <c r="Q2406" s="13">
        <v>1232794.8600000001</v>
      </c>
      <c r="R2406" s="13">
        <v>741285.38</v>
      </c>
      <c r="S2406" s="54"/>
      <c r="T2406" s="54"/>
      <c r="Z2406" s="1"/>
      <c r="AA2406" s="1"/>
      <c r="XFB2406"/>
      <c r="XFC2406"/>
    </row>
    <row r="2407" spans="2:27 16382:16383" ht="21" customHeight="1">
      <c r="B2407" s="10" t="s">
        <v>23</v>
      </c>
      <c r="C2407" s="10" t="s">
        <v>128</v>
      </c>
      <c r="D2407" s="10" t="s">
        <v>45</v>
      </c>
      <c r="E2407" s="10" t="s">
        <v>17</v>
      </c>
      <c r="F2407" s="10" t="s">
        <v>235</v>
      </c>
      <c r="G2407" s="11">
        <v>42138</v>
      </c>
      <c r="H2407" s="12" t="s">
        <v>233</v>
      </c>
      <c r="I2407" s="10">
        <v>2015</v>
      </c>
      <c r="J2407" s="10">
        <v>477633464</v>
      </c>
      <c r="K2407" s="10">
        <f>_xlfn.DAYS(clean_data[[#This Row],[Ship Date]],clean_data[[#This Row],[Order Date]])</f>
        <v>24</v>
      </c>
      <c r="L2407" s="11">
        <v>42162</v>
      </c>
      <c r="M2407" s="14">
        <v>1211</v>
      </c>
      <c r="N2407" s="15">
        <v>437.2</v>
      </c>
      <c r="O2407" s="15">
        <v>263.33</v>
      </c>
      <c r="P2407" s="15">
        <v>529449.19999999995</v>
      </c>
      <c r="Q2407" s="15">
        <v>318892.63</v>
      </c>
      <c r="R2407" s="15">
        <v>210556.57</v>
      </c>
      <c r="S2407" s="54"/>
      <c r="T2407" s="54"/>
      <c r="Z2407" s="1"/>
      <c r="AA2407" s="1"/>
      <c r="XFB2407"/>
      <c r="XFC2407"/>
    </row>
    <row r="2408" spans="2:27 16382:16383" ht="21" customHeight="1">
      <c r="B2408" s="1" t="s">
        <v>23</v>
      </c>
      <c r="C2408" s="1" t="s">
        <v>105</v>
      </c>
      <c r="D2408" s="1" t="s">
        <v>50</v>
      </c>
      <c r="E2408" s="1" t="s">
        <v>17</v>
      </c>
      <c r="F2408" s="1" t="s">
        <v>232</v>
      </c>
      <c r="G2408" s="9">
        <v>41968</v>
      </c>
      <c r="H2408" s="2" t="s">
        <v>234</v>
      </c>
      <c r="I2408" s="1">
        <v>2014</v>
      </c>
      <c r="J2408" s="1">
        <v>849431836</v>
      </c>
      <c r="K2408" s="1">
        <f>_xlfn.DAYS(clean_data[[#This Row],[Ship Date]],clean_data[[#This Row],[Order Date]])</f>
        <v>3</v>
      </c>
      <c r="L2408" s="9">
        <v>41971</v>
      </c>
      <c r="M2408" s="4">
        <v>4611</v>
      </c>
      <c r="N2408" s="13">
        <v>421.89</v>
      </c>
      <c r="O2408" s="13">
        <v>364.69</v>
      </c>
      <c r="P2408" s="13">
        <v>1945334.79</v>
      </c>
      <c r="Q2408" s="13">
        <v>1681585.59</v>
      </c>
      <c r="R2408" s="13">
        <v>263749.2</v>
      </c>
      <c r="S2408" s="54"/>
      <c r="T2408" s="54"/>
      <c r="Z2408" s="1"/>
      <c r="AA2408" s="1"/>
      <c r="XFB2408"/>
      <c r="XFC2408"/>
    </row>
    <row r="2409" spans="2:27 16382:16383" ht="21" customHeight="1">
      <c r="B2409" s="10" t="s">
        <v>40</v>
      </c>
      <c r="C2409" s="10" t="s">
        <v>221</v>
      </c>
      <c r="D2409" s="10" t="s">
        <v>20</v>
      </c>
      <c r="E2409" s="10" t="s">
        <v>17</v>
      </c>
      <c r="F2409" s="10" t="s">
        <v>229</v>
      </c>
      <c r="G2409" s="11">
        <v>41164</v>
      </c>
      <c r="H2409" s="12" t="s">
        <v>231</v>
      </c>
      <c r="I2409" s="10">
        <v>2012</v>
      </c>
      <c r="J2409" s="10">
        <v>279880416</v>
      </c>
      <c r="K2409" s="10">
        <f>_xlfn.DAYS(clean_data[[#This Row],[Ship Date]],clean_data[[#This Row],[Order Date]])</f>
        <v>49</v>
      </c>
      <c r="L2409" s="11">
        <v>41213</v>
      </c>
      <c r="M2409" s="14">
        <v>1689</v>
      </c>
      <c r="N2409" s="15">
        <v>152.58000000000001</v>
      </c>
      <c r="O2409" s="15">
        <v>97.44</v>
      </c>
      <c r="P2409" s="15">
        <v>257707.62</v>
      </c>
      <c r="Q2409" s="15">
        <v>164576.16</v>
      </c>
      <c r="R2409" s="15">
        <v>93131.46</v>
      </c>
      <c r="S2409" s="54"/>
      <c r="T2409" s="54"/>
      <c r="Z2409" s="1"/>
      <c r="AA2409" s="1"/>
      <c r="XFB2409"/>
      <c r="XFC2409"/>
    </row>
    <row r="2410" spans="2:27 16382:16383" ht="21" customHeight="1">
      <c r="B2410" s="1" t="s">
        <v>40</v>
      </c>
      <c r="C2410" s="1" t="s">
        <v>166</v>
      </c>
      <c r="D2410" s="1" t="s">
        <v>20</v>
      </c>
      <c r="E2410" s="1" t="s">
        <v>17</v>
      </c>
      <c r="F2410" s="1" t="s">
        <v>232</v>
      </c>
      <c r="G2410" s="9">
        <v>40434</v>
      </c>
      <c r="H2410" s="2" t="s">
        <v>231</v>
      </c>
      <c r="I2410" s="1">
        <v>2010</v>
      </c>
      <c r="J2410" s="1">
        <v>326840531</v>
      </c>
      <c r="K2410" s="1">
        <f>_xlfn.DAYS(clean_data[[#This Row],[Ship Date]],clean_data[[#This Row],[Order Date]])</f>
        <v>27</v>
      </c>
      <c r="L2410" s="9">
        <v>40461</v>
      </c>
      <c r="M2410" s="4">
        <v>8231</v>
      </c>
      <c r="N2410" s="13">
        <v>152.58000000000001</v>
      </c>
      <c r="O2410" s="13">
        <v>97.44</v>
      </c>
      <c r="P2410" s="13">
        <v>1255885.98</v>
      </c>
      <c r="Q2410" s="13">
        <v>802028.64</v>
      </c>
      <c r="R2410" s="13">
        <v>453857.34</v>
      </c>
      <c r="S2410" s="54"/>
      <c r="T2410" s="54"/>
      <c r="Z2410" s="1"/>
      <c r="AA2410" s="1"/>
      <c r="XFB2410"/>
      <c r="XFC2410"/>
    </row>
    <row r="2411" spans="2:27 16382:16383" ht="21" customHeight="1">
      <c r="B2411" s="10" t="s">
        <v>31</v>
      </c>
      <c r="C2411" s="10" t="s">
        <v>89</v>
      </c>
      <c r="D2411" s="10" t="s">
        <v>59</v>
      </c>
      <c r="E2411" s="10" t="s">
        <v>17</v>
      </c>
      <c r="F2411" s="10" t="s">
        <v>227</v>
      </c>
      <c r="G2411" s="11">
        <v>42259</v>
      </c>
      <c r="H2411" s="12" t="s">
        <v>231</v>
      </c>
      <c r="I2411" s="10">
        <v>2015</v>
      </c>
      <c r="J2411" s="10">
        <v>818486011</v>
      </c>
      <c r="K2411" s="10">
        <f>_xlfn.DAYS(clean_data[[#This Row],[Ship Date]],clean_data[[#This Row],[Order Date]])</f>
        <v>41</v>
      </c>
      <c r="L2411" s="11">
        <v>42300</v>
      </c>
      <c r="M2411" s="14">
        <v>7054</v>
      </c>
      <c r="N2411" s="15">
        <v>9.33</v>
      </c>
      <c r="O2411" s="15">
        <v>6.92</v>
      </c>
      <c r="P2411" s="15">
        <v>65813.820000000007</v>
      </c>
      <c r="Q2411" s="15">
        <v>48813.68</v>
      </c>
      <c r="R2411" s="15">
        <v>17000.14</v>
      </c>
      <c r="S2411" s="54"/>
      <c r="T2411" s="54"/>
      <c r="Z2411" s="1"/>
      <c r="AA2411" s="1"/>
      <c r="XFB2411"/>
      <c r="XFC2411"/>
    </row>
    <row r="2412" spans="2:27 16382:16383" ht="21" customHeight="1">
      <c r="B2412" s="1" t="s">
        <v>40</v>
      </c>
      <c r="C2412" s="1" t="s">
        <v>93</v>
      </c>
      <c r="D2412" s="1" t="s">
        <v>79</v>
      </c>
      <c r="E2412" s="1" t="s">
        <v>21</v>
      </c>
      <c r="F2412" s="1" t="s">
        <v>227</v>
      </c>
      <c r="G2412" s="9">
        <v>41211</v>
      </c>
      <c r="H2412" s="2" t="s">
        <v>237</v>
      </c>
      <c r="I2412" s="1">
        <v>2012</v>
      </c>
      <c r="J2412" s="1">
        <v>303303182</v>
      </c>
      <c r="K2412" s="1">
        <f>_xlfn.DAYS(clean_data[[#This Row],[Ship Date]],clean_data[[#This Row],[Order Date]])</f>
        <v>8</v>
      </c>
      <c r="L2412" s="9">
        <v>41219</v>
      </c>
      <c r="M2412" s="4">
        <v>3006</v>
      </c>
      <c r="N2412" s="13">
        <v>668.27</v>
      </c>
      <c r="O2412" s="13">
        <v>502.54</v>
      </c>
      <c r="P2412" s="13">
        <v>2008819.62</v>
      </c>
      <c r="Q2412" s="13">
        <v>1510635.24</v>
      </c>
      <c r="R2412" s="13">
        <v>498184.38</v>
      </c>
      <c r="S2412" s="54"/>
      <c r="T2412" s="54"/>
      <c r="Z2412" s="1"/>
      <c r="AA2412" s="1"/>
      <c r="XFB2412"/>
      <c r="XFC2412"/>
    </row>
    <row r="2413" spans="2:27 16382:16383" ht="21" customHeight="1">
      <c r="B2413" s="10" t="s">
        <v>40</v>
      </c>
      <c r="C2413" s="10" t="s">
        <v>170</v>
      </c>
      <c r="D2413" s="10" t="s">
        <v>33</v>
      </c>
      <c r="E2413" s="10" t="s">
        <v>17</v>
      </c>
      <c r="F2413" s="10" t="s">
        <v>232</v>
      </c>
      <c r="G2413" s="11">
        <v>41933</v>
      </c>
      <c r="H2413" s="12" t="s">
        <v>237</v>
      </c>
      <c r="I2413" s="10">
        <v>2014</v>
      </c>
      <c r="J2413" s="10">
        <v>100090873</v>
      </c>
      <c r="K2413" s="10">
        <f>_xlfn.DAYS(clean_data[[#This Row],[Ship Date]],clean_data[[#This Row],[Order Date]])</f>
        <v>34</v>
      </c>
      <c r="L2413" s="11">
        <v>41967</v>
      </c>
      <c r="M2413" s="14">
        <v>7968</v>
      </c>
      <c r="N2413" s="15">
        <v>81.73</v>
      </c>
      <c r="O2413" s="15">
        <v>56.67</v>
      </c>
      <c r="P2413" s="15">
        <v>651224.64</v>
      </c>
      <c r="Q2413" s="15">
        <v>451546.56</v>
      </c>
      <c r="R2413" s="15">
        <v>199678.07999999999</v>
      </c>
      <c r="S2413" s="54"/>
      <c r="T2413" s="54"/>
      <c r="Z2413" s="1"/>
      <c r="AA2413" s="1"/>
      <c r="XFB2413"/>
      <c r="XFC2413"/>
    </row>
    <row r="2414" spans="2:27 16382:16383" ht="21" customHeight="1">
      <c r="B2414" s="1" t="s">
        <v>40</v>
      </c>
      <c r="C2414" s="1" t="s">
        <v>221</v>
      </c>
      <c r="D2414" s="1" t="s">
        <v>71</v>
      </c>
      <c r="E2414" s="1" t="s">
        <v>21</v>
      </c>
      <c r="F2414" s="1" t="s">
        <v>227</v>
      </c>
      <c r="G2414" s="9">
        <v>41157</v>
      </c>
      <c r="H2414" s="2" t="s">
        <v>231</v>
      </c>
      <c r="I2414" s="1">
        <v>2012</v>
      </c>
      <c r="J2414" s="1">
        <v>247960412</v>
      </c>
      <c r="K2414" s="1">
        <f>_xlfn.DAYS(clean_data[[#This Row],[Ship Date]],clean_data[[#This Row],[Order Date]])</f>
        <v>36</v>
      </c>
      <c r="L2414" s="9">
        <v>41193</v>
      </c>
      <c r="M2414" s="4">
        <v>5851</v>
      </c>
      <c r="N2414" s="13">
        <v>154.06</v>
      </c>
      <c r="O2414" s="13">
        <v>90.93</v>
      </c>
      <c r="P2414" s="13">
        <v>901405.06</v>
      </c>
      <c r="Q2414" s="13">
        <v>532031.43000000005</v>
      </c>
      <c r="R2414" s="13">
        <v>369373.63</v>
      </c>
      <c r="S2414" s="54"/>
      <c r="T2414" s="54"/>
      <c r="Z2414" s="1"/>
      <c r="AA2414" s="1"/>
      <c r="XFB2414"/>
      <c r="XFC2414"/>
    </row>
    <row r="2415" spans="2:27 16382:16383" ht="21" customHeight="1">
      <c r="B2415" s="10" t="s">
        <v>26</v>
      </c>
      <c r="C2415" s="10" t="s">
        <v>81</v>
      </c>
      <c r="D2415" s="10" t="s">
        <v>50</v>
      </c>
      <c r="E2415" s="10" t="s">
        <v>17</v>
      </c>
      <c r="F2415" s="10" t="s">
        <v>227</v>
      </c>
      <c r="G2415" s="11">
        <v>42921</v>
      </c>
      <c r="H2415" s="12" t="s">
        <v>230</v>
      </c>
      <c r="I2415" s="10">
        <v>2017</v>
      </c>
      <c r="J2415" s="10">
        <v>856335628</v>
      </c>
      <c r="K2415" s="10">
        <f>_xlfn.DAYS(clean_data[[#This Row],[Ship Date]],clean_data[[#This Row],[Order Date]])</f>
        <v>21</v>
      </c>
      <c r="L2415" s="11">
        <v>42942</v>
      </c>
      <c r="M2415" s="14">
        <v>7597</v>
      </c>
      <c r="N2415" s="15">
        <v>421.89</v>
      </c>
      <c r="O2415" s="15">
        <v>364.69</v>
      </c>
      <c r="P2415" s="15">
        <v>3205098.33</v>
      </c>
      <c r="Q2415" s="15">
        <v>2770549.93</v>
      </c>
      <c r="R2415" s="15">
        <v>434548.4</v>
      </c>
      <c r="S2415" s="54"/>
      <c r="T2415" s="54"/>
      <c r="Z2415" s="1"/>
      <c r="AA2415" s="1"/>
      <c r="XFB2415"/>
      <c r="XFC2415"/>
    </row>
    <row r="2416" spans="2:27 16382:16383" ht="21" customHeight="1">
      <c r="B2416" s="1" t="s">
        <v>31</v>
      </c>
      <c r="C2416" s="1" t="s">
        <v>56</v>
      </c>
      <c r="D2416" s="1" t="s">
        <v>28</v>
      </c>
      <c r="E2416" s="1" t="s">
        <v>21</v>
      </c>
      <c r="F2416" s="1" t="s">
        <v>235</v>
      </c>
      <c r="G2416" s="9">
        <v>40585</v>
      </c>
      <c r="H2416" s="2" t="s">
        <v>242</v>
      </c>
      <c r="I2416" s="1">
        <v>2011</v>
      </c>
      <c r="J2416" s="1">
        <v>754952847</v>
      </c>
      <c r="K2416" s="1">
        <f>_xlfn.DAYS(clean_data[[#This Row],[Ship Date]],clean_data[[#This Row],[Order Date]])</f>
        <v>9</v>
      </c>
      <c r="L2416" s="9">
        <v>40594</v>
      </c>
      <c r="M2416" s="4">
        <v>6179</v>
      </c>
      <c r="N2416" s="13">
        <v>205.7</v>
      </c>
      <c r="O2416" s="13">
        <v>117.11</v>
      </c>
      <c r="P2416" s="13">
        <v>1271020.3</v>
      </c>
      <c r="Q2416" s="13">
        <v>723622.69</v>
      </c>
      <c r="R2416" s="13">
        <v>547397.61</v>
      </c>
      <c r="S2416" s="54"/>
      <c r="T2416" s="54"/>
      <c r="Z2416" s="1"/>
      <c r="AA2416" s="1"/>
      <c r="XFB2416"/>
      <c r="XFC2416"/>
    </row>
    <row r="2417" spans="2:27 16382:16383" ht="21" customHeight="1">
      <c r="B2417" s="10" t="s">
        <v>14</v>
      </c>
      <c r="C2417" s="10" t="s">
        <v>220</v>
      </c>
      <c r="D2417" s="10" t="s">
        <v>50</v>
      </c>
      <c r="E2417" s="10" t="s">
        <v>17</v>
      </c>
      <c r="F2417" s="10" t="s">
        <v>229</v>
      </c>
      <c r="G2417" s="11">
        <v>40348</v>
      </c>
      <c r="H2417" s="12" t="s">
        <v>241</v>
      </c>
      <c r="I2417" s="10">
        <v>2010</v>
      </c>
      <c r="J2417" s="10">
        <v>643860900</v>
      </c>
      <c r="K2417" s="10">
        <f>_xlfn.DAYS(clean_data[[#This Row],[Ship Date]],clean_data[[#This Row],[Order Date]])</f>
        <v>10</v>
      </c>
      <c r="L2417" s="11">
        <v>40358</v>
      </c>
      <c r="M2417" s="14">
        <v>1603</v>
      </c>
      <c r="N2417" s="15">
        <v>421.89</v>
      </c>
      <c r="O2417" s="15">
        <v>364.69</v>
      </c>
      <c r="P2417" s="15">
        <v>676289.67</v>
      </c>
      <c r="Q2417" s="15">
        <v>584598.06999999995</v>
      </c>
      <c r="R2417" s="15">
        <v>91691.6</v>
      </c>
      <c r="S2417" s="54"/>
      <c r="T2417" s="54"/>
      <c r="Z2417" s="1"/>
      <c r="AA2417" s="1"/>
      <c r="XFB2417"/>
      <c r="XFC2417"/>
    </row>
    <row r="2418" spans="2:27 16382:16383" ht="21" customHeight="1">
      <c r="B2418" s="1" t="s">
        <v>40</v>
      </c>
      <c r="C2418" s="1" t="s">
        <v>166</v>
      </c>
      <c r="D2418" s="1" t="s">
        <v>36</v>
      </c>
      <c r="E2418" s="1" t="s">
        <v>21</v>
      </c>
      <c r="F2418" s="1" t="s">
        <v>229</v>
      </c>
      <c r="G2418" s="9">
        <v>40499</v>
      </c>
      <c r="H2418" s="2" t="s">
        <v>234</v>
      </c>
      <c r="I2418" s="1">
        <v>2010</v>
      </c>
      <c r="J2418" s="1">
        <v>843421113</v>
      </c>
      <c r="K2418" s="1">
        <f>_xlfn.DAYS(clean_data[[#This Row],[Ship Date]],clean_data[[#This Row],[Order Date]])</f>
        <v>44</v>
      </c>
      <c r="L2418" s="9">
        <v>40543</v>
      </c>
      <c r="M2418" s="4">
        <v>5905</v>
      </c>
      <c r="N2418" s="13">
        <v>109.28</v>
      </c>
      <c r="O2418" s="13">
        <v>35.840000000000003</v>
      </c>
      <c r="P2418" s="13">
        <v>645298.4</v>
      </c>
      <c r="Q2418" s="13">
        <v>211635.20000000001</v>
      </c>
      <c r="R2418" s="13">
        <v>433663.2</v>
      </c>
      <c r="S2418" s="54"/>
      <c r="T2418" s="54"/>
      <c r="Z2418" s="1"/>
      <c r="AA2418" s="1"/>
      <c r="XFB2418"/>
      <c r="XFC2418"/>
    </row>
    <row r="2419" spans="2:27 16382:16383" ht="21" customHeight="1">
      <c r="B2419" s="10" t="s">
        <v>23</v>
      </c>
      <c r="C2419" s="10" t="s">
        <v>118</v>
      </c>
      <c r="D2419" s="10" t="s">
        <v>16</v>
      </c>
      <c r="E2419" s="10" t="s">
        <v>17</v>
      </c>
      <c r="F2419" s="10" t="s">
        <v>235</v>
      </c>
      <c r="G2419" s="11">
        <v>41098</v>
      </c>
      <c r="H2419" s="12" t="s">
        <v>230</v>
      </c>
      <c r="I2419" s="10">
        <v>2012</v>
      </c>
      <c r="J2419" s="10">
        <v>844307315</v>
      </c>
      <c r="K2419" s="10">
        <f>_xlfn.DAYS(clean_data[[#This Row],[Ship Date]],clean_data[[#This Row],[Order Date]])</f>
        <v>21</v>
      </c>
      <c r="L2419" s="11">
        <v>41119</v>
      </c>
      <c r="M2419" s="14">
        <v>8152</v>
      </c>
      <c r="N2419" s="15">
        <v>255.28</v>
      </c>
      <c r="O2419" s="15">
        <v>159.41999999999999</v>
      </c>
      <c r="P2419" s="15">
        <v>2081042.56</v>
      </c>
      <c r="Q2419" s="15">
        <v>1299591.8400000001</v>
      </c>
      <c r="R2419" s="15">
        <v>781450.72</v>
      </c>
      <c r="S2419" s="54"/>
      <c r="T2419" s="54"/>
      <c r="Z2419" s="1"/>
      <c r="AA2419" s="1"/>
      <c r="XFB2419"/>
      <c r="XFC2419"/>
    </row>
    <row r="2420" spans="2:27 16382:16383" ht="21" customHeight="1">
      <c r="B2420" s="1" t="s">
        <v>40</v>
      </c>
      <c r="C2420" s="1" t="s">
        <v>205</v>
      </c>
      <c r="D2420" s="1" t="s">
        <v>16</v>
      </c>
      <c r="E2420" s="1" t="s">
        <v>21</v>
      </c>
      <c r="F2420" s="1" t="s">
        <v>235</v>
      </c>
      <c r="G2420" s="9">
        <v>42595</v>
      </c>
      <c r="H2420" s="2" t="s">
        <v>238</v>
      </c>
      <c r="I2420" s="1">
        <v>2016</v>
      </c>
      <c r="J2420" s="1">
        <v>657505834</v>
      </c>
      <c r="K2420" s="1">
        <f>_xlfn.DAYS(clean_data[[#This Row],[Ship Date]],clean_data[[#This Row],[Order Date]])</f>
        <v>15</v>
      </c>
      <c r="L2420" s="9">
        <v>42610</v>
      </c>
      <c r="M2420" s="4">
        <v>9442</v>
      </c>
      <c r="N2420" s="13">
        <v>255.28</v>
      </c>
      <c r="O2420" s="13">
        <v>159.41999999999999</v>
      </c>
      <c r="P2420" s="13">
        <v>2410353.7599999998</v>
      </c>
      <c r="Q2420" s="13">
        <v>1505243.64</v>
      </c>
      <c r="R2420" s="13">
        <v>905110.12</v>
      </c>
      <c r="S2420" s="54"/>
      <c r="T2420" s="54"/>
      <c r="Z2420" s="1"/>
      <c r="AA2420" s="1"/>
      <c r="XFB2420"/>
      <c r="XFC2420"/>
    </row>
    <row r="2421" spans="2:27 16382:16383" ht="21" customHeight="1">
      <c r="B2421" s="10" t="s">
        <v>14</v>
      </c>
      <c r="C2421" s="10" t="s">
        <v>246</v>
      </c>
      <c r="D2421" s="10" t="s">
        <v>20</v>
      </c>
      <c r="E2421" s="10" t="s">
        <v>21</v>
      </c>
      <c r="F2421" s="10" t="s">
        <v>235</v>
      </c>
      <c r="G2421" s="11">
        <v>41681</v>
      </c>
      <c r="H2421" s="12" t="s">
        <v>242</v>
      </c>
      <c r="I2421" s="10">
        <v>2014</v>
      </c>
      <c r="J2421" s="10">
        <v>364315497</v>
      </c>
      <c r="K2421" s="10">
        <f>_xlfn.DAYS(clean_data[[#This Row],[Ship Date]],clean_data[[#This Row],[Order Date]])</f>
        <v>37</v>
      </c>
      <c r="L2421" s="11">
        <v>41718</v>
      </c>
      <c r="M2421" s="14">
        <v>7906</v>
      </c>
      <c r="N2421" s="15">
        <v>152.58000000000001</v>
      </c>
      <c r="O2421" s="15">
        <v>97.44</v>
      </c>
      <c r="P2421" s="15">
        <v>1206297.48</v>
      </c>
      <c r="Q2421" s="15">
        <v>770360.64</v>
      </c>
      <c r="R2421" s="15">
        <v>435936.84</v>
      </c>
      <c r="S2421" s="54"/>
      <c r="T2421" s="54"/>
      <c r="Z2421" s="1"/>
      <c r="AA2421" s="1"/>
      <c r="XFB2421"/>
      <c r="XFC2421"/>
    </row>
    <row r="2422" spans="2:27 16382:16383" ht="21" customHeight="1">
      <c r="B2422" s="1" t="s">
        <v>31</v>
      </c>
      <c r="C2422" s="1" t="s">
        <v>172</v>
      </c>
      <c r="D2422" s="1" t="s">
        <v>59</v>
      </c>
      <c r="E2422" s="1" t="s">
        <v>21</v>
      </c>
      <c r="F2422" s="1" t="s">
        <v>229</v>
      </c>
      <c r="G2422" s="9">
        <v>40964</v>
      </c>
      <c r="H2422" s="2" t="s">
        <v>242</v>
      </c>
      <c r="I2422" s="1">
        <v>2012</v>
      </c>
      <c r="J2422" s="1">
        <v>566347634</v>
      </c>
      <c r="K2422" s="1">
        <f>_xlfn.DAYS(clean_data[[#This Row],[Ship Date]],clean_data[[#This Row],[Order Date]])</f>
        <v>10</v>
      </c>
      <c r="L2422" s="9">
        <v>40974</v>
      </c>
      <c r="M2422" s="4">
        <v>3705</v>
      </c>
      <c r="N2422" s="13">
        <v>9.33</v>
      </c>
      <c r="O2422" s="13">
        <v>6.92</v>
      </c>
      <c r="P2422" s="13">
        <v>34567.65</v>
      </c>
      <c r="Q2422" s="13">
        <v>25638.6</v>
      </c>
      <c r="R2422" s="13">
        <v>8929.0499999999993</v>
      </c>
      <c r="S2422" s="54"/>
      <c r="T2422" s="54"/>
      <c r="Z2422" s="1"/>
      <c r="AA2422" s="1"/>
      <c r="XFB2422"/>
      <c r="XFC2422"/>
    </row>
    <row r="2423" spans="2:27 16382:16383" ht="21" customHeight="1">
      <c r="B2423" s="10" t="s">
        <v>40</v>
      </c>
      <c r="C2423" s="10" t="s">
        <v>113</v>
      </c>
      <c r="D2423" s="10" t="s">
        <v>16</v>
      </c>
      <c r="E2423" s="10" t="s">
        <v>21</v>
      </c>
      <c r="F2423" s="10" t="s">
        <v>227</v>
      </c>
      <c r="G2423" s="11">
        <v>42063</v>
      </c>
      <c r="H2423" s="12" t="s">
        <v>242</v>
      </c>
      <c r="I2423" s="10">
        <v>2015</v>
      </c>
      <c r="J2423" s="10">
        <v>135526072</v>
      </c>
      <c r="K2423" s="10">
        <f>_xlfn.DAYS(clean_data[[#This Row],[Ship Date]],clean_data[[#This Row],[Order Date]])</f>
        <v>0</v>
      </c>
      <c r="L2423" s="11">
        <v>42063</v>
      </c>
      <c r="M2423" s="14">
        <v>4031</v>
      </c>
      <c r="N2423" s="15">
        <v>255.28</v>
      </c>
      <c r="O2423" s="15">
        <v>159.41999999999999</v>
      </c>
      <c r="P2423" s="15">
        <v>1029033.68</v>
      </c>
      <c r="Q2423" s="15">
        <v>642622.02</v>
      </c>
      <c r="R2423" s="15">
        <v>386411.66</v>
      </c>
      <c r="S2423" s="54"/>
      <c r="T2423" s="54"/>
      <c r="Z2423" s="1"/>
      <c r="AA2423" s="1"/>
      <c r="XFB2423"/>
      <c r="XFC2423"/>
    </row>
    <row r="2424" spans="2:27 16382:16383" ht="21" customHeight="1">
      <c r="B2424" s="1" t="s">
        <v>34</v>
      </c>
      <c r="C2424" s="1" t="s">
        <v>66</v>
      </c>
      <c r="D2424" s="1" t="s">
        <v>79</v>
      </c>
      <c r="E2424" s="1" t="s">
        <v>21</v>
      </c>
      <c r="F2424" s="1" t="s">
        <v>227</v>
      </c>
      <c r="G2424" s="9">
        <v>41451</v>
      </c>
      <c r="H2424" s="2" t="s">
        <v>241</v>
      </c>
      <c r="I2424" s="1">
        <v>2013</v>
      </c>
      <c r="J2424" s="1">
        <v>264087140</v>
      </c>
      <c r="K2424" s="1">
        <f>_xlfn.DAYS(clean_data[[#This Row],[Ship Date]],clean_data[[#This Row],[Order Date]])</f>
        <v>32</v>
      </c>
      <c r="L2424" s="9">
        <v>41483</v>
      </c>
      <c r="M2424" s="4">
        <v>8108</v>
      </c>
      <c r="N2424" s="13">
        <v>668.27</v>
      </c>
      <c r="O2424" s="13">
        <v>502.54</v>
      </c>
      <c r="P2424" s="13">
        <v>5418333.1600000001</v>
      </c>
      <c r="Q2424" s="13">
        <v>4074594.32</v>
      </c>
      <c r="R2424" s="13">
        <v>1343738.84</v>
      </c>
      <c r="S2424" s="54"/>
      <c r="T2424" s="54"/>
      <c r="Z2424" s="1"/>
      <c r="AA2424" s="1"/>
      <c r="XFB2424"/>
      <c r="XFC2424"/>
    </row>
    <row r="2425" spans="2:27 16382:16383" ht="21" customHeight="1">
      <c r="B2425" s="10" t="s">
        <v>23</v>
      </c>
      <c r="C2425" s="10" t="s">
        <v>80</v>
      </c>
      <c r="D2425" s="10" t="s">
        <v>20</v>
      </c>
      <c r="E2425" s="10" t="s">
        <v>17</v>
      </c>
      <c r="F2425" s="10" t="s">
        <v>235</v>
      </c>
      <c r="G2425" s="11">
        <v>42906</v>
      </c>
      <c r="H2425" s="12" t="s">
        <v>241</v>
      </c>
      <c r="I2425" s="10">
        <v>2017</v>
      </c>
      <c r="J2425" s="10">
        <v>414579665</v>
      </c>
      <c r="K2425" s="10">
        <f>_xlfn.DAYS(clean_data[[#This Row],[Ship Date]],clean_data[[#This Row],[Order Date]])</f>
        <v>20</v>
      </c>
      <c r="L2425" s="11">
        <v>42926</v>
      </c>
      <c r="M2425" s="14">
        <v>2191</v>
      </c>
      <c r="N2425" s="15">
        <v>152.58000000000001</v>
      </c>
      <c r="O2425" s="15">
        <v>97.44</v>
      </c>
      <c r="P2425" s="15">
        <v>334302.78000000003</v>
      </c>
      <c r="Q2425" s="15">
        <v>213491.04</v>
      </c>
      <c r="R2425" s="15">
        <v>120811.74</v>
      </c>
      <c r="S2425" s="54"/>
      <c r="T2425" s="54"/>
      <c r="Z2425" s="1"/>
      <c r="AA2425" s="1"/>
      <c r="XFB2425"/>
      <c r="XFC2425"/>
    </row>
    <row r="2426" spans="2:27 16382:16383" ht="21" customHeight="1">
      <c r="B2426" s="1" t="s">
        <v>23</v>
      </c>
      <c r="C2426" s="1" t="s">
        <v>74</v>
      </c>
      <c r="D2426" s="1" t="s">
        <v>28</v>
      </c>
      <c r="E2426" s="1" t="s">
        <v>21</v>
      </c>
      <c r="F2426" s="1" t="s">
        <v>227</v>
      </c>
      <c r="G2426" s="9">
        <v>42295</v>
      </c>
      <c r="H2426" s="2" t="s">
        <v>237</v>
      </c>
      <c r="I2426" s="1">
        <v>2015</v>
      </c>
      <c r="J2426" s="1">
        <v>569864976</v>
      </c>
      <c r="K2426" s="1">
        <f>_xlfn.DAYS(clean_data[[#This Row],[Ship Date]],clean_data[[#This Row],[Order Date]])</f>
        <v>43</v>
      </c>
      <c r="L2426" s="9">
        <v>42338</v>
      </c>
      <c r="M2426" s="4">
        <v>4565</v>
      </c>
      <c r="N2426" s="13">
        <v>205.7</v>
      </c>
      <c r="O2426" s="13">
        <v>117.11</v>
      </c>
      <c r="P2426" s="13">
        <v>939020.5</v>
      </c>
      <c r="Q2426" s="13">
        <v>534607.15</v>
      </c>
      <c r="R2426" s="13">
        <v>404413.35</v>
      </c>
      <c r="S2426" s="54"/>
      <c r="T2426" s="54"/>
      <c r="Z2426" s="1"/>
      <c r="AA2426" s="1"/>
      <c r="XFB2426"/>
      <c r="XFC2426"/>
    </row>
    <row r="2427" spans="2:27 16382:16383" ht="21" customHeight="1">
      <c r="B2427" s="10" t="s">
        <v>23</v>
      </c>
      <c r="C2427" s="10" t="s">
        <v>118</v>
      </c>
      <c r="D2427" s="10" t="s">
        <v>36</v>
      </c>
      <c r="E2427" s="10" t="s">
        <v>17</v>
      </c>
      <c r="F2427" s="10" t="s">
        <v>232</v>
      </c>
      <c r="G2427" s="11">
        <v>42792</v>
      </c>
      <c r="H2427" s="12" t="s">
        <v>242</v>
      </c>
      <c r="I2427" s="10">
        <v>2017</v>
      </c>
      <c r="J2427" s="10">
        <v>783116900</v>
      </c>
      <c r="K2427" s="10">
        <f>_xlfn.DAYS(clean_data[[#This Row],[Ship Date]],clean_data[[#This Row],[Order Date]])</f>
        <v>16</v>
      </c>
      <c r="L2427" s="11">
        <v>42808</v>
      </c>
      <c r="M2427" s="14">
        <v>548</v>
      </c>
      <c r="N2427" s="15">
        <v>109.28</v>
      </c>
      <c r="O2427" s="15">
        <v>35.840000000000003</v>
      </c>
      <c r="P2427" s="15">
        <v>59885.440000000002</v>
      </c>
      <c r="Q2427" s="15">
        <v>19640.32</v>
      </c>
      <c r="R2427" s="15">
        <v>40245.120000000003</v>
      </c>
      <c r="S2427" s="54"/>
      <c r="T2427" s="54"/>
      <c r="Z2427" s="1"/>
      <c r="AA2427" s="1"/>
      <c r="XFB2427"/>
      <c r="XFC2427"/>
    </row>
    <row r="2428" spans="2:27 16382:16383" ht="21" customHeight="1">
      <c r="B2428" s="1" t="s">
        <v>23</v>
      </c>
      <c r="C2428" s="1" t="s">
        <v>191</v>
      </c>
      <c r="D2428" s="1" t="s">
        <v>45</v>
      </c>
      <c r="E2428" s="1" t="s">
        <v>17</v>
      </c>
      <c r="F2428" s="1" t="s">
        <v>232</v>
      </c>
      <c r="G2428" s="9">
        <v>42426</v>
      </c>
      <c r="H2428" s="2" t="s">
        <v>242</v>
      </c>
      <c r="I2428" s="1">
        <v>2016</v>
      </c>
      <c r="J2428" s="1">
        <v>727821767</v>
      </c>
      <c r="K2428" s="1">
        <f>_xlfn.DAYS(clean_data[[#This Row],[Ship Date]],clean_data[[#This Row],[Order Date]])</f>
        <v>19</v>
      </c>
      <c r="L2428" s="9">
        <v>42445</v>
      </c>
      <c r="M2428" s="4">
        <v>7489</v>
      </c>
      <c r="N2428" s="13">
        <v>437.2</v>
      </c>
      <c r="O2428" s="13">
        <v>263.33</v>
      </c>
      <c r="P2428" s="13">
        <v>3274190.8</v>
      </c>
      <c r="Q2428" s="13">
        <v>1972078.37</v>
      </c>
      <c r="R2428" s="13">
        <v>1302112.43</v>
      </c>
      <c r="S2428" s="54"/>
      <c r="T2428" s="54"/>
      <c r="Z2428" s="1"/>
      <c r="AA2428" s="1"/>
      <c r="XFB2428"/>
      <c r="XFC2428"/>
    </row>
    <row r="2429" spans="2:27 16382:16383" ht="21" customHeight="1">
      <c r="B2429" s="10" t="s">
        <v>26</v>
      </c>
      <c r="C2429" s="10" t="s">
        <v>204</v>
      </c>
      <c r="D2429" s="10" t="s">
        <v>36</v>
      </c>
      <c r="E2429" s="10" t="s">
        <v>21</v>
      </c>
      <c r="F2429" s="10" t="s">
        <v>229</v>
      </c>
      <c r="G2429" s="11">
        <v>40998</v>
      </c>
      <c r="H2429" s="12" t="s">
        <v>236</v>
      </c>
      <c r="I2429" s="10">
        <v>2012</v>
      </c>
      <c r="J2429" s="10">
        <v>147778403</v>
      </c>
      <c r="K2429" s="10">
        <f>_xlfn.DAYS(clean_data[[#This Row],[Ship Date]],clean_data[[#This Row],[Order Date]])</f>
        <v>20</v>
      </c>
      <c r="L2429" s="11">
        <v>41018</v>
      </c>
      <c r="M2429" s="14">
        <v>9768</v>
      </c>
      <c r="N2429" s="15">
        <v>109.28</v>
      </c>
      <c r="O2429" s="15">
        <v>35.840000000000003</v>
      </c>
      <c r="P2429" s="15">
        <v>1067447.04</v>
      </c>
      <c r="Q2429" s="15">
        <v>350085.12</v>
      </c>
      <c r="R2429" s="15">
        <v>717361.92</v>
      </c>
      <c r="S2429" s="54"/>
      <c r="T2429" s="54"/>
      <c r="Z2429" s="1"/>
      <c r="AA2429" s="1"/>
      <c r="XFB2429"/>
      <c r="XFC2429"/>
    </row>
    <row r="2430" spans="2:27 16382:16383" ht="21" customHeight="1">
      <c r="B2430" s="1" t="s">
        <v>26</v>
      </c>
      <c r="C2430" s="1" t="s">
        <v>143</v>
      </c>
      <c r="D2430" s="1" t="s">
        <v>43</v>
      </c>
      <c r="E2430" s="1" t="s">
        <v>17</v>
      </c>
      <c r="F2430" s="1" t="s">
        <v>229</v>
      </c>
      <c r="G2430" s="9">
        <v>41466</v>
      </c>
      <c r="H2430" s="2" t="s">
        <v>230</v>
      </c>
      <c r="I2430" s="1">
        <v>2013</v>
      </c>
      <c r="J2430" s="1">
        <v>207098138</v>
      </c>
      <c r="K2430" s="1">
        <f>_xlfn.DAYS(clean_data[[#This Row],[Ship Date]],clean_data[[#This Row],[Order Date]])</f>
        <v>49</v>
      </c>
      <c r="L2430" s="9">
        <v>41515</v>
      </c>
      <c r="M2430" s="4">
        <v>3796</v>
      </c>
      <c r="N2430" s="13">
        <v>651.21</v>
      </c>
      <c r="O2430" s="13">
        <v>524.96</v>
      </c>
      <c r="P2430" s="13">
        <v>2471993.16</v>
      </c>
      <c r="Q2430" s="13">
        <v>1992748.16</v>
      </c>
      <c r="R2430" s="13">
        <v>479245</v>
      </c>
      <c r="S2430" s="54"/>
      <c r="T2430" s="54"/>
      <c r="Z2430" s="1"/>
      <c r="AA2430" s="1"/>
      <c r="XFB2430"/>
      <c r="XFC2430"/>
    </row>
    <row r="2431" spans="2:27 16382:16383" ht="21" customHeight="1">
      <c r="B2431" s="10" t="s">
        <v>34</v>
      </c>
      <c r="C2431" s="10" t="s">
        <v>154</v>
      </c>
      <c r="D2431" s="10" t="s">
        <v>50</v>
      </c>
      <c r="E2431" s="10" t="s">
        <v>17</v>
      </c>
      <c r="F2431" s="10" t="s">
        <v>232</v>
      </c>
      <c r="G2431" s="11">
        <v>40258</v>
      </c>
      <c r="H2431" s="12" t="s">
        <v>236</v>
      </c>
      <c r="I2431" s="10">
        <v>2010</v>
      </c>
      <c r="J2431" s="10">
        <v>340204799</v>
      </c>
      <c r="K2431" s="10">
        <f>_xlfn.DAYS(clean_data[[#This Row],[Ship Date]],clean_data[[#This Row],[Order Date]])</f>
        <v>26</v>
      </c>
      <c r="L2431" s="11">
        <v>40284</v>
      </c>
      <c r="M2431" s="14">
        <v>3015</v>
      </c>
      <c r="N2431" s="15">
        <v>421.89</v>
      </c>
      <c r="O2431" s="15">
        <v>364.69</v>
      </c>
      <c r="P2431" s="15">
        <v>1271998.3500000001</v>
      </c>
      <c r="Q2431" s="15">
        <v>1099540.3500000001</v>
      </c>
      <c r="R2431" s="15">
        <v>172458</v>
      </c>
      <c r="S2431" s="54"/>
      <c r="T2431" s="54"/>
      <c r="Z2431" s="1"/>
      <c r="AA2431" s="1"/>
      <c r="XFB2431"/>
      <c r="XFC2431"/>
    </row>
    <row r="2432" spans="2:27 16382:16383" ht="21" customHeight="1">
      <c r="B2432" s="1" t="s">
        <v>26</v>
      </c>
      <c r="C2432" s="1" t="s">
        <v>141</v>
      </c>
      <c r="D2432" s="1" t="s">
        <v>25</v>
      </c>
      <c r="E2432" s="1" t="s">
        <v>21</v>
      </c>
      <c r="F2432" s="1" t="s">
        <v>229</v>
      </c>
      <c r="G2432" s="9">
        <v>42494</v>
      </c>
      <c r="H2432" s="2" t="s">
        <v>233</v>
      </c>
      <c r="I2432" s="1">
        <v>2016</v>
      </c>
      <c r="J2432" s="1">
        <v>501834714</v>
      </c>
      <c r="K2432" s="1">
        <f>_xlfn.DAYS(clean_data[[#This Row],[Ship Date]],clean_data[[#This Row],[Order Date]])</f>
        <v>34</v>
      </c>
      <c r="L2432" s="9">
        <v>42528</v>
      </c>
      <c r="M2432" s="4">
        <v>2899</v>
      </c>
      <c r="N2432" s="13">
        <v>47.45</v>
      </c>
      <c r="O2432" s="13">
        <v>31.79</v>
      </c>
      <c r="P2432" s="13">
        <v>137557.54999999999</v>
      </c>
      <c r="Q2432" s="13">
        <v>92159.21</v>
      </c>
      <c r="R2432" s="13">
        <v>45398.34</v>
      </c>
      <c r="S2432" s="54"/>
      <c r="T2432" s="54"/>
      <c r="Z2432" s="1"/>
      <c r="AA2432" s="1"/>
      <c r="XFB2432"/>
      <c r="XFC2432"/>
    </row>
    <row r="2433" spans="2:27 16382:16383" ht="21" customHeight="1">
      <c r="B2433" s="10" t="s">
        <v>31</v>
      </c>
      <c r="C2433" s="10" t="s">
        <v>248</v>
      </c>
      <c r="D2433" s="10" t="s">
        <v>79</v>
      </c>
      <c r="E2433" s="10" t="s">
        <v>21</v>
      </c>
      <c r="F2433" s="10" t="s">
        <v>227</v>
      </c>
      <c r="G2433" s="11">
        <v>41231</v>
      </c>
      <c r="H2433" s="12" t="s">
        <v>234</v>
      </c>
      <c r="I2433" s="10">
        <v>2012</v>
      </c>
      <c r="J2433" s="10">
        <v>717036712</v>
      </c>
      <c r="K2433" s="10">
        <f>_xlfn.DAYS(clean_data[[#This Row],[Ship Date]],clean_data[[#This Row],[Order Date]])</f>
        <v>42</v>
      </c>
      <c r="L2433" s="11">
        <v>41273</v>
      </c>
      <c r="M2433" s="14">
        <v>5952</v>
      </c>
      <c r="N2433" s="15">
        <v>668.27</v>
      </c>
      <c r="O2433" s="15">
        <v>502.54</v>
      </c>
      <c r="P2433" s="15">
        <v>3977543.04</v>
      </c>
      <c r="Q2433" s="15">
        <v>2991118.08</v>
      </c>
      <c r="R2433" s="15">
        <v>986424.96</v>
      </c>
      <c r="S2433" s="54"/>
      <c r="T2433" s="54"/>
      <c r="Z2433" s="1"/>
      <c r="AA2433" s="1"/>
      <c r="XFB2433"/>
      <c r="XFC2433"/>
    </row>
    <row r="2434" spans="2:27 16382:16383" ht="21" customHeight="1">
      <c r="B2434" s="1" t="s">
        <v>23</v>
      </c>
      <c r="C2434" s="1" t="s">
        <v>218</v>
      </c>
      <c r="D2434" s="1" t="s">
        <v>50</v>
      </c>
      <c r="E2434" s="1" t="s">
        <v>21</v>
      </c>
      <c r="F2434" s="1" t="s">
        <v>229</v>
      </c>
      <c r="G2434" s="9">
        <v>40983</v>
      </c>
      <c r="H2434" s="2" t="s">
        <v>236</v>
      </c>
      <c r="I2434" s="1">
        <v>2012</v>
      </c>
      <c r="J2434" s="1">
        <v>631172120</v>
      </c>
      <c r="K2434" s="1">
        <f>_xlfn.DAYS(clean_data[[#This Row],[Ship Date]],clean_data[[#This Row],[Order Date]])</f>
        <v>36</v>
      </c>
      <c r="L2434" s="9">
        <v>41019</v>
      </c>
      <c r="M2434" s="4">
        <v>6711</v>
      </c>
      <c r="N2434" s="13">
        <v>421.89</v>
      </c>
      <c r="O2434" s="13">
        <v>364.69</v>
      </c>
      <c r="P2434" s="13">
        <v>2831303.79</v>
      </c>
      <c r="Q2434" s="13">
        <v>2447434.59</v>
      </c>
      <c r="R2434" s="13">
        <v>383869.2</v>
      </c>
      <c r="S2434" s="54"/>
      <c r="T2434" s="54"/>
      <c r="Z2434" s="1"/>
      <c r="AA2434" s="1"/>
      <c r="XFB2434"/>
      <c r="XFC2434"/>
    </row>
    <row r="2435" spans="2:27 16382:16383" ht="21" customHeight="1">
      <c r="B2435" s="10" t="s">
        <v>23</v>
      </c>
      <c r="C2435" s="10" t="s">
        <v>83</v>
      </c>
      <c r="D2435" s="10" t="s">
        <v>43</v>
      </c>
      <c r="E2435" s="10" t="s">
        <v>21</v>
      </c>
      <c r="F2435" s="10" t="s">
        <v>227</v>
      </c>
      <c r="G2435" s="11">
        <v>42501</v>
      </c>
      <c r="H2435" s="12" t="s">
        <v>233</v>
      </c>
      <c r="I2435" s="10">
        <v>2016</v>
      </c>
      <c r="J2435" s="10">
        <v>859914767</v>
      </c>
      <c r="K2435" s="10">
        <f>_xlfn.DAYS(clean_data[[#This Row],[Ship Date]],clean_data[[#This Row],[Order Date]])</f>
        <v>38</v>
      </c>
      <c r="L2435" s="11">
        <v>42539</v>
      </c>
      <c r="M2435" s="14">
        <v>6744</v>
      </c>
      <c r="N2435" s="15">
        <v>651.21</v>
      </c>
      <c r="O2435" s="15">
        <v>524.96</v>
      </c>
      <c r="P2435" s="15">
        <v>4391760.24</v>
      </c>
      <c r="Q2435" s="15">
        <v>3540330.24</v>
      </c>
      <c r="R2435" s="15">
        <v>851430</v>
      </c>
      <c r="S2435" s="54"/>
      <c r="T2435" s="54"/>
      <c r="Z2435" s="1"/>
      <c r="AA2435" s="1"/>
      <c r="XFB2435"/>
      <c r="XFC2435"/>
    </row>
    <row r="2436" spans="2:27 16382:16383" ht="21" customHeight="1">
      <c r="B2436" s="1" t="s">
        <v>14</v>
      </c>
      <c r="C2436" s="1" t="s">
        <v>246</v>
      </c>
      <c r="D2436" s="1" t="s">
        <v>25</v>
      </c>
      <c r="E2436" s="1" t="s">
        <v>21</v>
      </c>
      <c r="F2436" s="1" t="s">
        <v>232</v>
      </c>
      <c r="G2436" s="9">
        <v>41395</v>
      </c>
      <c r="H2436" s="2" t="s">
        <v>233</v>
      </c>
      <c r="I2436" s="1">
        <v>2013</v>
      </c>
      <c r="J2436" s="1">
        <v>739250981</v>
      </c>
      <c r="K2436" s="1">
        <f>_xlfn.DAYS(clean_data[[#This Row],[Ship Date]],clean_data[[#This Row],[Order Date]])</f>
        <v>33</v>
      </c>
      <c r="L2436" s="9">
        <v>41428</v>
      </c>
      <c r="M2436" s="4">
        <v>9648</v>
      </c>
      <c r="N2436" s="13">
        <v>47.45</v>
      </c>
      <c r="O2436" s="13">
        <v>31.79</v>
      </c>
      <c r="P2436" s="13">
        <v>457797.6</v>
      </c>
      <c r="Q2436" s="13">
        <v>306709.92</v>
      </c>
      <c r="R2436" s="13">
        <v>151087.67999999999</v>
      </c>
      <c r="S2436" s="54"/>
      <c r="T2436" s="54"/>
      <c r="Z2436" s="1"/>
      <c r="AA2436" s="1"/>
      <c r="XFB2436"/>
      <c r="XFC2436"/>
    </row>
    <row r="2437" spans="2:27 16382:16383" ht="21" customHeight="1">
      <c r="B2437" s="10" t="s">
        <v>23</v>
      </c>
      <c r="C2437" s="10" t="s">
        <v>191</v>
      </c>
      <c r="D2437" s="10" t="s">
        <v>20</v>
      </c>
      <c r="E2437" s="10" t="s">
        <v>17</v>
      </c>
      <c r="F2437" s="10" t="s">
        <v>232</v>
      </c>
      <c r="G2437" s="11">
        <v>40578</v>
      </c>
      <c r="H2437" s="12" t="s">
        <v>242</v>
      </c>
      <c r="I2437" s="10">
        <v>2011</v>
      </c>
      <c r="J2437" s="10">
        <v>575479590</v>
      </c>
      <c r="K2437" s="10">
        <f>_xlfn.DAYS(clean_data[[#This Row],[Ship Date]],clean_data[[#This Row],[Order Date]])</f>
        <v>46</v>
      </c>
      <c r="L2437" s="11">
        <v>40624</v>
      </c>
      <c r="M2437" s="14">
        <v>6054</v>
      </c>
      <c r="N2437" s="15">
        <v>152.58000000000001</v>
      </c>
      <c r="O2437" s="15">
        <v>97.44</v>
      </c>
      <c r="P2437" s="15">
        <v>923719.32</v>
      </c>
      <c r="Q2437" s="15">
        <v>589901.76</v>
      </c>
      <c r="R2437" s="15">
        <v>333817.56</v>
      </c>
      <c r="S2437" s="54"/>
      <c r="T2437" s="54"/>
      <c r="Z2437" s="1"/>
      <c r="AA2437" s="1"/>
      <c r="XFB2437"/>
      <c r="XFC2437"/>
    </row>
    <row r="2438" spans="2:27 16382:16383" ht="21" customHeight="1">
      <c r="B2438" s="1" t="s">
        <v>40</v>
      </c>
      <c r="C2438" s="1" t="s">
        <v>123</v>
      </c>
      <c r="D2438" s="1" t="s">
        <v>33</v>
      </c>
      <c r="E2438" s="1" t="s">
        <v>17</v>
      </c>
      <c r="F2438" s="1" t="s">
        <v>232</v>
      </c>
      <c r="G2438" s="9">
        <v>40587</v>
      </c>
      <c r="H2438" s="2" t="s">
        <v>242</v>
      </c>
      <c r="I2438" s="1">
        <v>2011</v>
      </c>
      <c r="J2438" s="1">
        <v>295211923</v>
      </c>
      <c r="K2438" s="1">
        <f>_xlfn.DAYS(clean_data[[#This Row],[Ship Date]],clean_data[[#This Row],[Order Date]])</f>
        <v>12</v>
      </c>
      <c r="L2438" s="9">
        <v>40599</v>
      </c>
      <c r="M2438" s="4">
        <v>8623</v>
      </c>
      <c r="N2438" s="13">
        <v>81.73</v>
      </c>
      <c r="O2438" s="13">
        <v>56.67</v>
      </c>
      <c r="P2438" s="13">
        <v>704757.79</v>
      </c>
      <c r="Q2438" s="13">
        <v>488665.41</v>
      </c>
      <c r="R2438" s="13">
        <v>216092.38</v>
      </c>
      <c r="S2438" s="54"/>
      <c r="T2438" s="54"/>
      <c r="Z2438" s="1"/>
      <c r="AA2438" s="1"/>
      <c r="XFB2438"/>
      <c r="XFC2438"/>
    </row>
    <row r="2439" spans="2:27 16382:16383" ht="21" customHeight="1">
      <c r="B2439" s="10" t="s">
        <v>14</v>
      </c>
      <c r="C2439" s="10" t="s">
        <v>173</v>
      </c>
      <c r="D2439" s="10" t="s">
        <v>36</v>
      </c>
      <c r="E2439" s="10" t="s">
        <v>21</v>
      </c>
      <c r="F2439" s="10" t="s">
        <v>235</v>
      </c>
      <c r="G2439" s="11">
        <v>40963</v>
      </c>
      <c r="H2439" s="12" t="s">
        <v>242</v>
      </c>
      <c r="I2439" s="10">
        <v>2012</v>
      </c>
      <c r="J2439" s="10">
        <v>795371806</v>
      </c>
      <c r="K2439" s="10">
        <f>_xlfn.DAYS(clean_data[[#This Row],[Ship Date]],clean_data[[#This Row],[Order Date]])</f>
        <v>9</v>
      </c>
      <c r="L2439" s="11">
        <v>40972</v>
      </c>
      <c r="M2439" s="14">
        <v>7047</v>
      </c>
      <c r="N2439" s="15">
        <v>109.28</v>
      </c>
      <c r="O2439" s="15">
        <v>35.840000000000003</v>
      </c>
      <c r="P2439" s="15">
        <v>770096.16</v>
      </c>
      <c r="Q2439" s="15">
        <v>252564.48000000001</v>
      </c>
      <c r="R2439" s="15">
        <v>517531.68</v>
      </c>
      <c r="S2439" s="54"/>
      <c r="T2439" s="54"/>
      <c r="Z2439" s="1"/>
      <c r="AA2439" s="1"/>
      <c r="XFB2439"/>
      <c r="XFC2439"/>
    </row>
    <row r="2440" spans="2:27 16382:16383" ht="21" customHeight="1">
      <c r="B2440" s="1" t="s">
        <v>53</v>
      </c>
      <c r="C2440" s="1" t="s">
        <v>210</v>
      </c>
      <c r="D2440" s="1" t="s">
        <v>33</v>
      </c>
      <c r="E2440" s="1" t="s">
        <v>21</v>
      </c>
      <c r="F2440" s="1" t="s">
        <v>232</v>
      </c>
      <c r="G2440" s="9">
        <v>41637</v>
      </c>
      <c r="H2440" s="2" t="s">
        <v>228</v>
      </c>
      <c r="I2440" s="1">
        <v>2013</v>
      </c>
      <c r="J2440" s="1">
        <v>793195569</v>
      </c>
      <c r="K2440" s="1">
        <f>_xlfn.DAYS(clean_data[[#This Row],[Ship Date]],clean_data[[#This Row],[Order Date]])</f>
        <v>26</v>
      </c>
      <c r="L2440" s="9">
        <v>41663</v>
      </c>
      <c r="M2440" s="4">
        <v>3050</v>
      </c>
      <c r="N2440" s="13">
        <v>81.73</v>
      </c>
      <c r="O2440" s="13">
        <v>56.67</v>
      </c>
      <c r="P2440" s="13">
        <v>249276.5</v>
      </c>
      <c r="Q2440" s="13">
        <v>172843.5</v>
      </c>
      <c r="R2440" s="13">
        <v>76433</v>
      </c>
      <c r="S2440" s="54"/>
      <c r="T2440" s="54"/>
      <c r="Z2440" s="1"/>
      <c r="AA2440" s="1"/>
      <c r="XFB2440"/>
      <c r="XFC2440"/>
    </row>
    <row r="2441" spans="2:27 16382:16383" ht="21" customHeight="1">
      <c r="B2441" s="10" t="s">
        <v>14</v>
      </c>
      <c r="C2441" s="10" t="s">
        <v>226</v>
      </c>
      <c r="D2441" s="10" t="s">
        <v>33</v>
      </c>
      <c r="E2441" s="10" t="s">
        <v>21</v>
      </c>
      <c r="F2441" s="10" t="s">
        <v>235</v>
      </c>
      <c r="G2441" s="11">
        <v>41547</v>
      </c>
      <c r="H2441" s="12" t="s">
        <v>231</v>
      </c>
      <c r="I2441" s="10">
        <v>2013</v>
      </c>
      <c r="J2441" s="10">
        <v>876232039</v>
      </c>
      <c r="K2441" s="10">
        <f>_xlfn.DAYS(clean_data[[#This Row],[Ship Date]],clean_data[[#This Row],[Order Date]])</f>
        <v>38</v>
      </c>
      <c r="L2441" s="11">
        <v>41585</v>
      </c>
      <c r="M2441" s="14">
        <v>5387</v>
      </c>
      <c r="N2441" s="15">
        <v>81.73</v>
      </c>
      <c r="O2441" s="15">
        <v>56.67</v>
      </c>
      <c r="P2441" s="15">
        <v>440279.51</v>
      </c>
      <c r="Q2441" s="15">
        <v>305281.28999999998</v>
      </c>
      <c r="R2441" s="15">
        <v>134998.22</v>
      </c>
      <c r="S2441" s="54"/>
      <c r="T2441" s="54"/>
      <c r="Z2441" s="1"/>
      <c r="AA2441" s="1"/>
      <c r="XFB2441"/>
      <c r="XFC2441"/>
    </row>
    <row r="2442" spans="2:27 16382:16383" ht="21" customHeight="1">
      <c r="B2442" s="1" t="s">
        <v>23</v>
      </c>
      <c r="C2442" s="1" t="s">
        <v>171</v>
      </c>
      <c r="D2442" s="1" t="s">
        <v>20</v>
      </c>
      <c r="E2442" s="1" t="s">
        <v>21</v>
      </c>
      <c r="F2442" s="1" t="s">
        <v>227</v>
      </c>
      <c r="G2442" s="9">
        <v>42785</v>
      </c>
      <c r="H2442" s="2" t="s">
        <v>242</v>
      </c>
      <c r="I2442" s="1">
        <v>2017</v>
      </c>
      <c r="J2442" s="1">
        <v>352342545</v>
      </c>
      <c r="K2442" s="1">
        <f>_xlfn.DAYS(clean_data[[#This Row],[Ship Date]],clean_data[[#This Row],[Order Date]])</f>
        <v>36</v>
      </c>
      <c r="L2442" s="9">
        <v>42821</v>
      </c>
      <c r="M2442" s="4">
        <v>4844</v>
      </c>
      <c r="N2442" s="13">
        <v>152.58000000000001</v>
      </c>
      <c r="O2442" s="13">
        <v>97.44</v>
      </c>
      <c r="P2442" s="13">
        <v>739097.52</v>
      </c>
      <c r="Q2442" s="13">
        <v>471999.36</v>
      </c>
      <c r="R2442" s="13">
        <v>267098.15999999997</v>
      </c>
      <c r="S2442" s="54"/>
      <c r="T2442" s="54"/>
      <c r="Z2442" s="1"/>
      <c r="AA2442" s="1"/>
      <c r="XFB2442"/>
      <c r="XFC2442"/>
    </row>
    <row r="2443" spans="2:27 16382:16383" ht="21" customHeight="1">
      <c r="B2443" s="10" t="s">
        <v>14</v>
      </c>
      <c r="C2443" s="10" t="s">
        <v>19</v>
      </c>
      <c r="D2443" s="10" t="s">
        <v>79</v>
      </c>
      <c r="E2443" s="10" t="s">
        <v>21</v>
      </c>
      <c r="F2443" s="10" t="s">
        <v>229</v>
      </c>
      <c r="G2443" s="11">
        <v>40916</v>
      </c>
      <c r="H2443" s="12" t="s">
        <v>240</v>
      </c>
      <c r="I2443" s="10">
        <v>2012</v>
      </c>
      <c r="J2443" s="10">
        <v>399700915</v>
      </c>
      <c r="K2443" s="10">
        <f>_xlfn.DAYS(clean_data[[#This Row],[Ship Date]],clean_data[[#This Row],[Order Date]])</f>
        <v>50</v>
      </c>
      <c r="L2443" s="11">
        <v>40966</v>
      </c>
      <c r="M2443" s="14">
        <v>9238</v>
      </c>
      <c r="N2443" s="15">
        <v>668.27</v>
      </c>
      <c r="O2443" s="15">
        <v>502.54</v>
      </c>
      <c r="P2443" s="15">
        <v>6173478.2599999998</v>
      </c>
      <c r="Q2443" s="15">
        <v>4642464.5199999996</v>
      </c>
      <c r="R2443" s="15">
        <v>1531013.74</v>
      </c>
      <c r="S2443" s="54"/>
      <c r="T2443" s="54"/>
      <c r="Z2443" s="1"/>
      <c r="AA2443" s="1"/>
      <c r="XFB2443"/>
      <c r="XFC2443"/>
    </row>
    <row r="2444" spans="2:27 16382:16383" ht="21" customHeight="1">
      <c r="B2444" s="1" t="s">
        <v>26</v>
      </c>
      <c r="C2444" s="1" t="s">
        <v>81</v>
      </c>
      <c r="D2444" s="1" t="s">
        <v>16</v>
      </c>
      <c r="E2444" s="1" t="s">
        <v>17</v>
      </c>
      <c r="F2444" s="1" t="s">
        <v>229</v>
      </c>
      <c r="G2444" s="9">
        <v>40194</v>
      </c>
      <c r="H2444" s="2" t="s">
        <v>240</v>
      </c>
      <c r="I2444" s="1">
        <v>2010</v>
      </c>
      <c r="J2444" s="1">
        <v>916793477</v>
      </c>
      <c r="K2444" s="1">
        <f>_xlfn.DAYS(clean_data[[#This Row],[Ship Date]],clean_data[[#This Row],[Order Date]])</f>
        <v>19</v>
      </c>
      <c r="L2444" s="9">
        <v>40213</v>
      </c>
      <c r="M2444" s="4">
        <v>8418</v>
      </c>
      <c r="N2444" s="13">
        <v>255.28</v>
      </c>
      <c r="O2444" s="13">
        <v>159.41999999999999</v>
      </c>
      <c r="P2444" s="13">
        <v>2148947.04</v>
      </c>
      <c r="Q2444" s="13">
        <v>1341997.56</v>
      </c>
      <c r="R2444" s="13">
        <v>806949.48</v>
      </c>
      <c r="S2444" s="54"/>
      <c r="T2444" s="54"/>
      <c r="Z2444" s="1"/>
      <c r="AA2444" s="1"/>
      <c r="XFB2444"/>
      <c r="XFC2444"/>
    </row>
    <row r="2445" spans="2:27 16382:16383" ht="21" customHeight="1">
      <c r="B2445" s="10" t="s">
        <v>23</v>
      </c>
      <c r="C2445" s="10" t="s">
        <v>119</v>
      </c>
      <c r="D2445" s="10" t="s">
        <v>28</v>
      </c>
      <c r="E2445" s="10" t="s">
        <v>17</v>
      </c>
      <c r="F2445" s="10" t="s">
        <v>235</v>
      </c>
      <c r="G2445" s="11">
        <v>41112</v>
      </c>
      <c r="H2445" s="12" t="s">
        <v>230</v>
      </c>
      <c r="I2445" s="10">
        <v>2012</v>
      </c>
      <c r="J2445" s="10">
        <v>972419059</v>
      </c>
      <c r="K2445" s="10">
        <f>_xlfn.DAYS(clean_data[[#This Row],[Ship Date]],clean_data[[#This Row],[Order Date]])</f>
        <v>26</v>
      </c>
      <c r="L2445" s="11">
        <v>41138</v>
      </c>
      <c r="M2445" s="14">
        <v>9264</v>
      </c>
      <c r="N2445" s="15">
        <v>205.7</v>
      </c>
      <c r="O2445" s="15">
        <v>117.11</v>
      </c>
      <c r="P2445" s="15">
        <v>1905604.8</v>
      </c>
      <c r="Q2445" s="15">
        <v>1084907.04</v>
      </c>
      <c r="R2445" s="15">
        <v>820697.76</v>
      </c>
      <c r="S2445" s="54"/>
      <c r="T2445" s="54"/>
      <c r="Z2445" s="1"/>
      <c r="AA2445" s="1"/>
      <c r="XFB2445"/>
      <c r="XFC2445"/>
    </row>
    <row r="2446" spans="2:27 16382:16383" ht="21" customHeight="1">
      <c r="B2446" s="1" t="s">
        <v>31</v>
      </c>
      <c r="C2446" s="1" t="s">
        <v>145</v>
      </c>
      <c r="D2446" s="1" t="s">
        <v>50</v>
      </c>
      <c r="E2446" s="1" t="s">
        <v>17</v>
      </c>
      <c r="F2446" s="1" t="s">
        <v>232</v>
      </c>
      <c r="G2446" s="9">
        <v>41785</v>
      </c>
      <c r="H2446" s="2" t="s">
        <v>233</v>
      </c>
      <c r="I2446" s="1">
        <v>2014</v>
      </c>
      <c r="J2446" s="1">
        <v>155688989</v>
      </c>
      <c r="K2446" s="1">
        <f>_xlfn.DAYS(clean_data[[#This Row],[Ship Date]],clean_data[[#This Row],[Order Date]])</f>
        <v>14</v>
      </c>
      <c r="L2446" s="9">
        <v>41799</v>
      </c>
      <c r="M2446" s="4">
        <v>686</v>
      </c>
      <c r="N2446" s="13">
        <v>421.89</v>
      </c>
      <c r="O2446" s="13">
        <v>364.69</v>
      </c>
      <c r="P2446" s="13">
        <v>289416.53999999998</v>
      </c>
      <c r="Q2446" s="13">
        <v>250177.34</v>
      </c>
      <c r="R2446" s="13">
        <v>39239.199999999997</v>
      </c>
      <c r="S2446" s="54"/>
      <c r="T2446" s="54"/>
      <c r="Z2446" s="1"/>
      <c r="AA2446" s="1"/>
      <c r="XFB2446"/>
      <c r="XFC2446"/>
    </row>
    <row r="2447" spans="2:27 16382:16383" ht="21" customHeight="1">
      <c r="B2447" s="10" t="s">
        <v>26</v>
      </c>
      <c r="C2447" s="10" t="s">
        <v>90</v>
      </c>
      <c r="D2447" s="10" t="s">
        <v>50</v>
      </c>
      <c r="E2447" s="10" t="s">
        <v>21</v>
      </c>
      <c r="F2447" s="10" t="s">
        <v>227</v>
      </c>
      <c r="G2447" s="11">
        <v>42102</v>
      </c>
      <c r="H2447" s="12" t="s">
        <v>239</v>
      </c>
      <c r="I2447" s="10">
        <v>2015</v>
      </c>
      <c r="J2447" s="10">
        <v>826027095</v>
      </c>
      <c r="K2447" s="10">
        <f>_xlfn.DAYS(clean_data[[#This Row],[Ship Date]],clean_data[[#This Row],[Order Date]])</f>
        <v>14</v>
      </c>
      <c r="L2447" s="11">
        <v>42116</v>
      </c>
      <c r="M2447" s="14">
        <v>8628</v>
      </c>
      <c r="N2447" s="15">
        <v>421.89</v>
      </c>
      <c r="O2447" s="15">
        <v>364.69</v>
      </c>
      <c r="P2447" s="15">
        <v>3640066.92</v>
      </c>
      <c r="Q2447" s="15">
        <v>3146545.32</v>
      </c>
      <c r="R2447" s="15">
        <v>493521.6</v>
      </c>
      <c r="S2447" s="54"/>
      <c r="T2447" s="54"/>
      <c r="Z2447" s="1"/>
      <c r="AA2447" s="1"/>
      <c r="XFB2447"/>
      <c r="XFC2447"/>
    </row>
    <row r="2448" spans="2:27 16382:16383" ht="21" customHeight="1">
      <c r="B2448" s="1" t="s">
        <v>40</v>
      </c>
      <c r="C2448" s="1" t="s">
        <v>214</v>
      </c>
      <c r="D2448" s="1" t="s">
        <v>50</v>
      </c>
      <c r="E2448" s="1" t="s">
        <v>21</v>
      </c>
      <c r="F2448" s="1" t="s">
        <v>227</v>
      </c>
      <c r="G2448" s="9">
        <v>42339</v>
      </c>
      <c r="H2448" s="2" t="s">
        <v>228</v>
      </c>
      <c r="I2448" s="1">
        <v>2015</v>
      </c>
      <c r="J2448" s="1">
        <v>463169705</v>
      </c>
      <c r="K2448" s="1">
        <f>_xlfn.DAYS(clean_data[[#This Row],[Ship Date]],clean_data[[#This Row],[Order Date]])</f>
        <v>21</v>
      </c>
      <c r="L2448" s="9">
        <v>42360</v>
      </c>
      <c r="M2448" s="4">
        <v>1063</v>
      </c>
      <c r="N2448" s="13">
        <v>421.89</v>
      </c>
      <c r="O2448" s="13">
        <v>364.69</v>
      </c>
      <c r="P2448" s="13">
        <v>448469.07</v>
      </c>
      <c r="Q2448" s="13">
        <v>387665.47</v>
      </c>
      <c r="R2448" s="13">
        <v>60803.6</v>
      </c>
      <c r="S2448" s="54"/>
      <c r="T2448" s="54"/>
      <c r="Z2448" s="1"/>
      <c r="AA2448" s="1"/>
      <c r="XFB2448"/>
      <c r="XFC2448"/>
    </row>
    <row r="2449" spans="2:27 16382:16383" ht="21" customHeight="1">
      <c r="B2449" s="10" t="s">
        <v>23</v>
      </c>
      <c r="C2449" s="10" t="s">
        <v>171</v>
      </c>
      <c r="D2449" s="10" t="s">
        <v>50</v>
      </c>
      <c r="E2449" s="10" t="s">
        <v>21</v>
      </c>
      <c r="F2449" s="10" t="s">
        <v>227</v>
      </c>
      <c r="G2449" s="11">
        <v>41779</v>
      </c>
      <c r="H2449" s="12" t="s">
        <v>233</v>
      </c>
      <c r="I2449" s="10">
        <v>2014</v>
      </c>
      <c r="J2449" s="10">
        <v>217165648</v>
      </c>
      <c r="K2449" s="10">
        <f>_xlfn.DAYS(clean_data[[#This Row],[Ship Date]],clean_data[[#This Row],[Order Date]])</f>
        <v>19</v>
      </c>
      <c r="L2449" s="11">
        <v>41798</v>
      </c>
      <c r="M2449" s="14">
        <v>2996</v>
      </c>
      <c r="N2449" s="15">
        <v>421.89</v>
      </c>
      <c r="O2449" s="15">
        <v>364.69</v>
      </c>
      <c r="P2449" s="15">
        <v>1263982.44</v>
      </c>
      <c r="Q2449" s="15">
        <v>1092611.24</v>
      </c>
      <c r="R2449" s="15">
        <v>171371.2</v>
      </c>
      <c r="S2449" s="54"/>
      <c r="T2449" s="54"/>
      <c r="Z2449" s="1"/>
      <c r="AA2449" s="1"/>
      <c r="XFB2449"/>
      <c r="XFC2449"/>
    </row>
    <row r="2450" spans="2:27 16382:16383" ht="21" customHeight="1">
      <c r="B2450" s="1" t="s">
        <v>31</v>
      </c>
      <c r="C2450" s="1" t="s">
        <v>172</v>
      </c>
      <c r="D2450" s="1" t="s">
        <v>20</v>
      </c>
      <c r="E2450" s="1" t="s">
        <v>17</v>
      </c>
      <c r="F2450" s="1" t="s">
        <v>229</v>
      </c>
      <c r="G2450" s="9">
        <v>42860</v>
      </c>
      <c r="H2450" s="2" t="s">
        <v>233</v>
      </c>
      <c r="I2450" s="1">
        <v>2017</v>
      </c>
      <c r="J2450" s="1">
        <v>858376252</v>
      </c>
      <c r="K2450" s="1">
        <f>_xlfn.DAYS(clean_data[[#This Row],[Ship Date]],clean_data[[#This Row],[Order Date]])</f>
        <v>4</v>
      </c>
      <c r="L2450" s="9">
        <v>42864</v>
      </c>
      <c r="M2450" s="4">
        <v>1463</v>
      </c>
      <c r="N2450" s="13">
        <v>152.58000000000001</v>
      </c>
      <c r="O2450" s="13">
        <v>97.44</v>
      </c>
      <c r="P2450" s="13">
        <v>223224.54</v>
      </c>
      <c r="Q2450" s="13">
        <v>142554.72</v>
      </c>
      <c r="R2450" s="13">
        <v>80669.820000000007</v>
      </c>
      <c r="S2450" s="54"/>
      <c r="T2450" s="54"/>
      <c r="Z2450" s="1"/>
      <c r="AA2450" s="1"/>
      <c r="XFB2450"/>
      <c r="XFC2450"/>
    </row>
    <row r="2451" spans="2:27 16382:16383" ht="21" customHeight="1">
      <c r="B2451" s="10" t="s">
        <v>31</v>
      </c>
      <c r="C2451" s="10" t="s">
        <v>223</v>
      </c>
      <c r="D2451" s="10" t="s">
        <v>71</v>
      </c>
      <c r="E2451" s="10" t="s">
        <v>17</v>
      </c>
      <c r="F2451" s="10" t="s">
        <v>229</v>
      </c>
      <c r="G2451" s="11">
        <v>41494</v>
      </c>
      <c r="H2451" s="12" t="s">
        <v>238</v>
      </c>
      <c r="I2451" s="10">
        <v>2013</v>
      </c>
      <c r="J2451" s="10">
        <v>527475345</v>
      </c>
      <c r="K2451" s="10">
        <f>_xlfn.DAYS(clean_data[[#This Row],[Ship Date]],clean_data[[#This Row],[Order Date]])</f>
        <v>12</v>
      </c>
      <c r="L2451" s="11">
        <v>41506</v>
      </c>
      <c r="M2451" s="14">
        <v>531</v>
      </c>
      <c r="N2451" s="15">
        <v>154.06</v>
      </c>
      <c r="O2451" s="15">
        <v>90.93</v>
      </c>
      <c r="P2451" s="15">
        <v>81805.86</v>
      </c>
      <c r="Q2451" s="15">
        <v>48283.83</v>
      </c>
      <c r="R2451" s="15">
        <v>33522.03</v>
      </c>
      <c r="S2451" s="54"/>
      <c r="T2451" s="54"/>
      <c r="Z2451" s="1"/>
      <c r="AA2451" s="1"/>
      <c r="XFB2451"/>
      <c r="XFC2451"/>
    </row>
    <row r="2452" spans="2:27 16382:16383" ht="21" customHeight="1">
      <c r="B2452" s="1" t="s">
        <v>34</v>
      </c>
      <c r="C2452" s="1" t="s">
        <v>195</v>
      </c>
      <c r="D2452" s="1" t="s">
        <v>45</v>
      </c>
      <c r="E2452" s="1" t="s">
        <v>21</v>
      </c>
      <c r="F2452" s="1" t="s">
        <v>227</v>
      </c>
      <c r="G2452" s="9">
        <v>42280</v>
      </c>
      <c r="H2452" s="2" t="s">
        <v>237</v>
      </c>
      <c r="I2452" s="1">
        <v>2015</v>
      </c>
      <c r="J2452" s="1">
        <v>585449254</v>
      </c>
      <c r="K2452" s="1">
        <f>_xlfn.DAYS(clean_data[[#This Row],[Ship Date]],clean_data[[#This Row],[Order Date]])</f>
        <v>41</v>
      </c>
      <c r="L2452" s="9">
        <v>42321</v>
      </c>
      <c r="M2452" s="4">
        <v>6299</v>
      </c>
      <c r="N2452" s="13">
        <v>437.2</v>
      </c>
      <c r="O2452" s="13">
        <v>263.33</v>
      </c>
      <c r="P2452" s="13">
        <v>2753922.8</v>
      </c>
      <c r="Q2452" s="13">
        <v>1658715.67</v>
      </c>
      <c r="R2452" s="13">
        <v>1095207.1299999999</v>
      </c>
      <c r="S2452" s="54"/>
      <c r="T2452" s="54"/>
      <c r="Z2452" s="1"/>
      <c r="AA2452" s="1"/>
      <c r="XFB2452"/>
      <c r="XFC2452"/>
    </row>
    <row r="2453" spans="2:27 16382:16383" ht="21" customHeight="1">
      <c r="B2453" s="10" t="s">
        <v>34</v>
      </c>
      <c r="C2453" s="10" t="s">
        <v>243</v>
      </c>
      <c r="D2453" s="10" t="s">
        <v>16</v>
      </c>
      <c r="E2453" s="10" t="s">
        <v>21</v>
      </c>
      <c r="F2453" s="10" t="s">
        <v>232</v>
      </c>
      <c r="G2453" s="11">
        <v>40524</v>
      </c>
      <c r="H2453" s="12" t="s">
        <v>228</v>
      </c>
      <c r="I2453" s="10">
        <v>2010</v>
      </c>
      <c r="J2453" s="10">
        <v>663596808</v>
      </c>
      <c r="K2453" s="10">
        <f>_xlfn.DAYS(clean_data[[#This Row],[Ship Date]],clean_data[[#This Row],[Order Date]])</f>
        <v>25</v>
      </c>
      <c r="L2453" s="11">
        <v>40549</v>
      </c>
      <c r="M2453" s="14">
        <v>1897</v>
      </c>
      <c r="N2453" s="15">
        <v>255.28</v>
      </c>
      <c r="O2453" s="15">
        <v>159.41999999999999</v>
      </c>
      <c r="P2453" s="15">
        <v>484266.16</v>
      </c>
      <c r="Q2453" s="15">
        <v>302419.74</v>
      </c>
      <c r="R2453" s="15">
        <v>181846.42</v>
      </c>
      <c r="S2453" s="54"/>
      <c r="T2453" s="54"/>
      <c r="Z2453" s="1"/>
      <c r="AA2453" s="1"/>
      <c r="XFB2453"/>
      <c r="XFC2453"/>
    </row>
    <row r="2454" spans="2:27 16382:16383" ht="21" customHeight="1">
      <c r="B2454" s="1" t="s">
        <v>40</v>
      </c>
      <c r="C2454" s="1" t="s">
        <v>144</v>
      </c>
      <c r="D2454" s="1" t="s">
        <v>16</v>
      </c>
      <c r="E2454" s="1" t="s">
        <v>21</v>
      </c>
      <c r="F2454" s="1" t="s">
        <v>229</v>
      </c>
      <c r="G2454" s="9">
        <v>40220</v>
      </c>
      <c r="H2454" s="2" t="s">
        <v>242</v>
      </c>
      <c r="I2454" s="1">
        <v>2010</v>
      </c>
      <c r="J2454" s="1">
        <v>913529336</v>
      </c>
      <c r="K2454" s="1">
        <f>_xlfn.DAYS(clean_data[[#This Row],[Ship Date]],clean_data[[#This Row],[Order Date]])</f>
        <v>16</v>
      </c>
      <c r="L2454" s="9">
        <v>40236</v>
      </c>
      <c r="M2454" s="4">
        <v>2486</v>
      </c>
      <c r="N2454" s="13">
        <v>255.28</v>
      </c>
      <c r="O2454" s="13">
        <v>159.41999999999999</v>
      </c>
      <c r="P2454" s="13">
        <v>634626.07999999996</v>
      </c>
      <c r="Q2454" s="13">
        <v>396318.12</v>
      </c>
      <c r="R2454" s="13">
        <v>238307.96</v>
      </c>
      <c r="S2454" s="54"/>
      <c r="T2454" s="54"/>
      <c r="Z2454" s="1"/>
      <c r="AA2454" s="1"/>
      <c r="XFB2454"/>
      <c r="XFC2454"/>
    </row>
    <row r="2455" spans="2:27 16382:16383" ht="21" customHeight="1">
      <c r="B2455" s="10" t="s">
        <v>14</v>
      </c>
      <c r="C2455" s="10" t="s">
        <v>115</v>
      </c>
      <c r="D2455" s="10" t="s">
        <v>43</v>
      </c>
      <c r="E2455" s="10" t="s">
        <v>17</v>
      </c>
      <c r="F2455" s="10" t="s">
        <v>227</v>
      </c>
      <c r="G2455" s="11">
        <v>41601</v>
      </c>
      <c r="H2455" s="12" t="s">
        <v>234</v>
      </c>
      <c r="I2455" s="10">
        <v>2013</v>
      </c>
      <c r="J2455" s="10">
        <v>657170665</v>
      </c>
      <c r="K2455" s="10">
        <f>_xlfn.DAYS(clean_data[[#This Row],[Ship Date]],clean_data[[#This Row],[Order Date]])</f>
        <v>1</v>
      </c>
      <c r="L2455" s="11">
        <v>41602</v>
      </c>
      <c r="M2455" s="14">
        <v>258</v>
      </c>
      <c r="N2455" s="15">
        <v>651.21</v>
      </c>
      <c r="O2455" s="15">
        <v>524.96</v>
      </c>
      <c r="P2455" s="15">
        <v>168012.18</v>
      </c>
      <c r="Q2455" s="15">
        <v>135439.67999999999</v>
      </c>
      <c r="R2455" s="15">
        <v>32572.5</v>
      </c>
      <c r="S2455" s="54"/>
      <c r="T2455" s="54"/>
      <c r="Z2455" s="1"/>
      <c r="AA2455" s="1"/>
      <c r="XFB2455"/>
      <c r="XFC2455"/>
    </row>
    <row r="2456" spans="2:27 16382:16383" ht="21" customHeight="1">
      <c r="B2456" s="1" t="s">
        <v>26</v>
      </c>
      <c r="C2456" s="1" t="s">
        <v>180</v>
      </c>
      <c r="D2456" s="1" t="s">
        <v>71</v>
      </c>
      <c r="E2456" s="1" t="s">
        <v>21</v>
      </c>
      <c r="F2456" s="1" t="s">
        <v>232</v>
      </c>
      <c r="G2456" s="9">
        <v>42525</v>
      </c>
      <c r="H2456" s="2" t="s">
        <v>241</v>
      </c>
      <c r="I2456" s="1">
        <v>2016</v>
      </c>
      <c r="J2456" s="1">
        <v>636757123</v>
      </c>
      <c r="K2456" s="1">
        <f>_xlfn.DAYS(clean_data[[#This Row],[Ship Date]],clean_data[[#This Row],[Order Date]])</f>
        <v>34</v>
      </c>
      <c r="L2456" s="9">
        <v>42559</v>
      </c>
      <c r="M2456" s="4">
        <v>9438</v>
      </c>
      <c r="N2456" s="13">
        <v>154.06</v>
      </c>
      <c r="O2456" s="13">
        <v>90.93</v>
      </c>
      <c r="P2456" s="13">
        <v>1454018.28</v>
      </c>
      <c r="Q2456" s="13">
        <v>858197.34</v>
      </c>
      <c r="R2456" s="13">
        <v>595820.93999999994</v>
      </c>
      <c r="S2456" s="54"/>
      <c r="T2456" s="54"/>
      <c r="Z2456" s="1"/>
      <c r="AA2456" s="1"/>
      <c r="XFB2456"/>
      <c r="XFC2456"/>
    </row>
    <row r="2457" spans="2:27 16382:16383" ht="21" customHeight="1">
      <c r="B2457" s="10" t="s">
        <v>23</v>
      </c>
      <c r="C2457" s="10" t="s">
        <v>138</v>
      </c>
      <c r="D2457" s="10" t="s">
        <v>16</v>
      </c>
      <c r="E2457" s="10" t="s">
        <v>17</v>
      </c>
      <c r="F2457" s="10" t="s">
        <v>232</v>
      </c>
      <c r="G2457" s="11">
        <v>42619</v>
      </c>
      <c r="H2457" s="12" t="s">
        <v>231</v>
      </c>
      <c r="I2457" s="10">
        <v>2016</v>
      </c>
      <c r="J2457" s="10">
        <v>764837539</v>
      </c>
      <c r="K2457" s="10">
        <f>_xlfn.DAYS(clean_data[[#This Row],[Ship Date]],clean_data[[#This Row],[Order Date]])</f>
        <v>0</v>
      </c>
      <c r="L2457" s="11">
        <v>42619</v>
      </c>
      <c r="M2457" s="14">
        <v>1279</v>
      </c>
      <c r="N2457" s="15">
        <v>255.28</v>
      </c>
      <c r="O2457" s="15">
        <v>159.41999999999999</v>
      </c>
      <c r="P2457" s="15">
        <v>326503.12</v>
      </c>
      <c r="Q2457" s="15">
        <v>203898.18</v>
      </c>
      <c r="R2457" s="15">
        <v>122604.94</v>
      </c>
      <c r="S2457" s="54"/>
      <c r="T2457" s="54"/>
      <c r="Z2457" s="1"/>
      <c r="AA2457" s="1"/>
      <c r="XFB2457"/>
      <c r="XFC2457"/>
    </row>
    <row r="2458" spans="2:27 16382:16383" ht="21" customHeight="1">
      <c r="B2458" s="1" t="s">
        <v>40</v>
      </c>
      <c r="C2458" s="1" t="s">
        <v>222</v>
      </c>
      <c r="D2458" s="1" t="s">
        <v>59</v>
      </c>
      <c r="E2458" s="1" t="s">
        <v>17</v>
      </c>
      <c r="F2458" s="1" t="s">
        <v>229</v>
      </c>
      <c r="G2458" s="9">
        <v>41902</v>
      </c>
      <c r="H2458" s="2" t="s">
        <v>231</v>
      </c>
      <c r="I2458" s="1">
        <v>2014</v>
      </c>
      <c r="J2458" s="1">
        <v>574273240</v>
      </c>
      <c r="K2458" s="1">
        <f>_xlfn.DAYS(clean_data[[#This Row],[Ship Date]],clean_data[[#This Row],[Order Date]])</f>
        <v>5</v>
      </c>
      <c r="L2458" s="9">
        <v>41907</v>
      </c>
      <c r="M2458" s="4">
        <v>9068</v>
      </c>
      <c r="N2458" s="13">
        <v>9.33</v>
      </c>
      <c r="O2458" s="13">
        <v>6.92</v>
      </c>
      <c r="P2458" s="13">
        <v>84604.44</v>
      </c>
      <c r="Q2458" s="13">
        <v>62750.559999999998</v>
      </c>
      <c r="R2458" s="13">
        <v>21853.88</v>
      </c>
      <c r="S2458" s="54"/>
      <c r="T2458" s="54"/>
      <c r="Z2458" s="1"/>
      <c r="AA2458" s="1"/>
      <c r="XFB2458"/>
      <c r="XFC2458"/>
    </row>
    <row r="2459" spans="2:27 16382:16383" ht="21" customHeight="1">
      <c r="B2459" s="10" t="s">
        <v>14</v>
      </c>
      <c r="C2459" s="10" t="s">
        <v>111</v>
      </c>
      <c r="D2459" s="10" t="s">
        <v>28</v>
      </c>
      <c r="E2459" s="10" t="s">
        <v>21</v>
      </c>
      <c r="F2459" s="10" t="s">
        <v>229</v>
      </c>
      <c r="G2459" s="11">
        <v>42162</v>
      </c>
      <c r="H2459" s="12" t="s">
        <v>241</v>
      </c>
      <c r="I2459" s="10">
        <v>2015</v>
      </c>
      <c r="J2459" s="10">
        <v>568238055</v>
      </c>
      <c r="K2459" s="10">
        <f>_xlfn.DAYS(clean_data[[#This Row],[Ship Date]],clean_data[[#This Row],[Order Date]])</f>
        <v>40</v>
      </c>
      <c r="L2459" s="11">
        <v>42202</v>
      </c>
      <c r="M2459" s="14">
        <v>3123</v>
      </c>
      <c r="N2459" s="15">
        <v>205.7</v>
      </c>
      <c r="O2459" s="15">
        <v>117.11</v>
      </c>
      <c r="P2459" s="15">
        <v>642401.1</v>
      </c>
      <c r="Q2459" s="15">
        <v>365734.53</v>
      </c>
      <c r="R2459" s="15">
        <v>276666.57</v>
      </c>
      <c r="S2459" s="54"/>
      <c r="T2459" s="54"/>
      <c r="Z2459" s="1"/>
      <c r="AA2459" s="1"/>
      <c r="XFB2459"/>
      <c r="XFC2459"/>
    </row>
    <row r="2460" spans="2:27 16382:16383" ht="21" customHeight="1">
      <c r="B2460" s="1" t="s">
        <v>23</v>
      </c>
      <c r="C2460" s="1" t="s">
        <v>105</v>
      </c>
      <c r="D2460" s="1" t="s">
        <v>59</v>
      </c>
      <c r="E2460" s="1" t="s">
        <v>21</v>
      </c>
      <c r="F2460" s="1" t="s">
        <v>235</v>
      </c>
      <c r="G2460" s="9">
        <v>42813</v>
      </c>
      <c r="H2460" s="2" t="s">
        <v>236</v>
      </c>
      <c r="I2460" s="1">
        <v>2017</v>
      </c>
      <c r="J2460" s="1">
        <v>870218312</v>
      </c>
      <c r="K2460" s="1">
        <f>_xlfn.DAYS(clean_data[[#This Row],[Ship Date]],clean_data[[#This Row],[Order Date]])</f>
        <v>8</v>
      </c>
      <c r="L2460" s="9">
        <v>42821</v>
      </c>
      <c r="M2460" s="4">
        <v>5792</v>
      </c>
      <c r="N2460" s="13">
        <v>9.33</v>
      </c>
      <c r="O2460" s="13">
        <v>6.92</v>
      </c>
      <c r="P2460" s="13">
        <v>54039.360000000001</v>
      </c>
      <c r="Q2460" s="13">
        <v>40080.639999999999</v>
      </c>
      <c r="R2460" s="13">
        <v>13958.72</v>
      </c>
      <c r="S2460" s="54"/>
      <c r="T2460" s="54"/>
      <c r="Z2460" s="1"/>
      <c r="AA2460" s="1"/>
      <c r="XFB2460"/>
      <c r="XFC2460"/>
    </row>
    <row r="2461" spans="2:27 16382:16383" ht="21" customHeight="1">
      <c r="B2461" s="10" t="s">
        <v>34</v>
      </c>
      <c r="C2461" s="10" t="s">
        <v>243</v>
      </c>
      <c r="D2461" s="10" t="s">
        <v>33</v>
      </c>
      <c r="E2461" s="10" t="s">
        <v>17</v>
      </c>
      <c r="F2461" s="10" t="s">
        <v>229</v>
      </c>
      <c r="G2461" s="11">
        <v>42273</v>
      </c>
      <c r="H2461" s="12" t="s">
        <v>231</v>
      </c>
      <c r="I2461" s="10">
        <v>2015</v>
      </c>
      <c r="J2461" s="10">
        <v>774012839</v>
      </c>
      <c r="K2461" s="10">
        <f>_xlfn.DAYS(clean_data[[#This Row],[Ship Date]],clean_data[[#This Row],[Order Date]])</f>
        <v>3</v>
      </c>
      <c r="L2461" s="11">
        <v>42276</v>
      </c>
      <c r="M2461" s="14">
        <v>6454</v>
      </c>
      <c r="N2461" s="15">
        <v>81.73</v>
      </c>
      <c r="O2461" s="15">
        <v>56.67</v>
      </c>
      <c r="P2461" s="15">
        <v>527485.42000000004</v>
      </c>
      <c r="Q2461" s="15">
        <v>365748.18</v>
      </c>
      <c r="R2461" s="15">
        <v>161737.24</v>
      </c>
      <c r="S2461" s="54"/>
      <c r="T2461" s="54"/>
      <c r="Z2461" s="1"/>
      <c r="AA2461" s="1"/>
      <c r="XFB2461"/>
      <c r="XFC2461"/>
    </row>
    <row r="2462" spans="2:27 16382:16383" ht="21" customHeight="1">
      <c r="B2462" s="1" t="s">
        <v>34</v>
      </c>
      <c r="C2462" s="1" t="s">
        <v>134</v>
      </c>
      <c r="D2462" s="1" t="s">
        <v>36</v>
      </c>
      <c r="E2462" s="1" t="s">
        <v>17</v>
      </c>
      <c r="F2462" s="1" t="s">
        <v>229</v>
      </c>
      <c r="G2462" s="9">
        <v>42115</v>
      </c>
      <c r="H2462" s="2" t="s">
        <v>239</v>
      </c>
      <c r="I2462" s="1">
        <v>2015</v>
      </c>
      <c r="J2462" s="1">
        <v>993732964</v>
      </c>
      <c r="K2462" s="1">
        <f>_xlfn.DAYS(clean_data[[#This Row],[Ship Date]],clean_data[[#This Row],[Order Date]])</f>
        <v>31</v>
      </c>
      <c r="L2462" s="9">
        <v>42146</v>
      </c>
      <c r="M2462" s="4">
        <v>6522</v>
      </c>
      <c r="N2462" s="13">
        <v>109.28</v>
      </c>
      <c r="O2462" s="13">
        <v>35.840000000000003</v>
      </c>
      <c r="P2462" s="13">
        <v>712724.16</v>
      </c>
      <c r="Q2462" s="13">
        <v>233748.48000000001</v>
      </c>
      <c r="R2462" s="13">
        <v>478975.68</v>
      </c>
      <c r="S2462" s="54"/>
      <c r="T2462" s="54"/>
      <c r="Z2462" s="1"/>
      <c r="AA2462" s="1"/>
      <c r="XFB2462"/>
      <c r="XFC2462"/>
    </row>
    <row r="2463" spans="2:27 16382:16383" ht="21" customHeight="1">
      <c r="B2463" s="10" t="s">
        <v>23</v>
      </c>
      <c r="C2463" s="10" t="s">
        <v>171</v>
      </c>
      <c r="D2463" s="10" t="s">
        <v>43</v>
      </c>
      <c r="E2463" s="10" t="s">
        <v>17</v>
      </c>
      <c r="F2463" s="10" t="s">
        <v>232</v>
      </c>
      <c r="G2463" s="11">
        <v>42918</v>
      </c>
      <c r="H2463" s="12" t="s">
        <v>230</v>
      </c>
      <c r="I2463" s="10">
        <v>2017</v>
      </c>
      <c r="J2463" s="10">
        <v>513802516</v>
      </c>
      <c r="K2463" s="10">
        <f>_xlfn.DAYS(clean_data[[#This Row],[Ship Date]],clean_data[[#This Row],[Order Date]])</f>
        <v>36</v>
      </c>
      <c r="L2463" s="11">
        <v>42954</v>
      </c>
      <c r="M2463" s="14">
        <v>4437</v>
      </c>
      <c r="N2463" s="15">
        <v>651.21</v>
      </c>
      <c r="O2463" s="15">
        <v>524.96</v>
      </c>
      <c r="P2463" s="15">
        <v>2889418.77</v>
      </c>
      <c r="Q2463" s="15">
        <v>2329247.52</v>
      </c>
      <c r="R2463" s="15">
        <v>560171.25</v>
      </c>
      <c r="S2463" s="54"/>
      <c r="T2463" s="54"/>
      <c r="Z2463" s="1"/>
      <c r="AA2463" s="1"/>
      <c r="XFB2463"/>
      <c r="XFC2463"/>
    </row>
    <row r="2464" spans="2:27 16382:16383" ht="21" customHeight="1">
      <c r="B2464" s="1" t="s">
        <v>23</v>
      </c>
      <c r="C2464" s="1" t="s">
        <v>198</v>
      </c>
      <c r="D2464" s="1" t="s">
        <v>25</v>
      </c>
      <c r="E2464" s="1" t="s">
        <v>17</v>
      </c>
      <c r="F2464" s="1" t="s">
        <v>227</v>
      </c>
      <c r="G2464" s="9">
        <v>42886</v>
      </c>
      <c r="H2464" s="2" t="s">
        <v>233</v>
      </c>
      <c r="I2464" s="1">
        <v>2017</v>
      </c>
      <c r="J2464" s="1">
        <v>638957822</v>
      </c>
      <c r="K2464" s="1">
        <f>_xlfn.DAYS(clean_data[[#This Row],[Ship Date]],clean_data[[#This Row],[Order Date]])</f>
        <v>24</v>
      </c>
      <c r="L2464" s="9">
        <v>42910</v>
      </c>
      <c r="M2464" s="4">
        <v>673</v>
      </c>
      <c r="N2464" s="13">
        <v>47.45</v>
      </c>
      <c r="O2464" s="13">
        <v>31.79</v>
      </c>
      <c r="P2464" s="13">
        <v>31933.85</v>
      </c>
      <c r="Q2464" s="13">
        <v>21394.67</v>
      </c>
      <c r="R2464" s="13">
        <v>10539.18</v>
      </c>
      <c r="S2464" s="54"/>
      <c r="T2464" s="54"/>
      <c r="Z2464" s="1"/>
      <c r="AA2464" s="1"/>
      <c r="XFB2464"/>
      <c r="XFC2464"/>
    </row>
    <row r="2465" spans="2:27 16382:16383" ht="21" customHeight="1">
      <c r="B2465" s="10" t="s">
        <v>23</v>
      </c>
      <c r="C2465" s="10" t="s">
        <v>52</v>
      </c>
      <c r="D2465" s="10" t="s">
        <v>16</v>
      </c>
      <c r="E2465" s="10" t="s">
        <v>17</v>
      </c>
      <c r="F2465" s="10" t="s">
        <v>235</v>
      </c>
      <c r="G2465" s="11">
        <v>41992</v>
      </c>
      <c r="H2465" s="12" t="s">
        <v>228</v>
      </c>
      <c r="I2465" s="10">
        <v>2014</v>
      </c>
      <c r="J2465" s="10">
        <v>944247710</v>
      </c>
      <c r="K2465" s="10">
        <f>_xlfn.DAYS(clean_data[[#This Row],[Ship Date]],clean_data[[#This Row],[Order Date]])</f>
        <v>43</v>
      </c>
      <c r="L2465" s="11">
        <v>42035</v>
      </c>
      <c r="M2465" s="14">
        <v>2736</v>
      </c>
      <c r="N2465" s="15">
        <v>255.28</v>
      </c>
      <c r="O2465" s="15">
        <v>159.41999999999999</v>
      </c>
      <c r="P2465" s="15">
        <v>698446.08</v>
      </c>
      <c r="Q2465" s="15">
        <v>436173.12</v>
      </c>
      <c r="R2465" s="15">
        <v>262272.96000000002</v>
      </c>
      <c r="S2465" s="54"/>
      <c r="T2465" s="54"/>
      <c r="Z2465" s="1"/>
      <c r="AA2465" s="1"/>
      <c r="XFB2465"/>
      <c r="XFC2465"/>
    </row>
    <row r="2466" spans="2:27 16382:16383" ht="21" customHeight="1">
      <c r="B2466" s="1" t="s">
        <v>31</v>
      </c>
      <c r="C2466" s="1" t="s">
        <v>32</v>
      </c>
      <c r="D2466" s="1" t="s">
        <v>36</v>
      </c>
      <c r="E2466" s="1" t="s">
        <v>17</v>
      </c>
      <c r="F2466" s="1" t="s">
        <v>232</v>
      </c>
      <c r="G2466" s="9">
        <v>40600</v>
      </c>
      <c r="H2466" s="2" t="s">
        <v>242</v>
      </c>
      <c r="I2466" s="1">
        <v>2011</v>
      </c>
      <c r="J2466" s="1">
        <v>625033509</v>
      </c>
      <c r="K2466" s="1">
        <f>_xlfn.DAYS(clean_data[[#This Row],[Ship Date]],clean_data[[#This Row],[Order Date]])</f>
        <v>0</v>
      </c>
      <c r="L2466" s="9">
        <v>40600</v>
      </c>
      <c r="M2466" s="4">
        <v>160</v>
      </c>
      <c r="N2466" s="13">
        <v>109.28</v>
      </c>
      <c r="O2466" s="13">
        <v>35.840000000000003</v>
      </c>
      <c r="P2466" s="13">
        <v>17484.8</v>
      </c>
      <c r="Q2466" s="13">
        <v>5734.4</v>
      </c>
      <c r="R2466" s="13">
        <v>11750.4</v>
      </c>
      <c r="S2466" s="54"/>
      <c r="T2466" s="54"/>
      <c r="Z2466" s="1"/>
      <c r="AA2466" s="1"/>
      <c r="XFB2466"/>
      <c r="XFC2466"/>
    </row>
    <row r="2467" spans="2:27 16382:16383" ht="21" customHeight="1">
      <c r="B2467" s="10" t="s">
        <v>40</v>
      </c>
      <c r="C2467" s="10" t="s">
        <v>201</v>
      </c>
      <c r="D2467" s="10" t="s">
        <v>79</v>
      </c>
      <c r="E2467" s="10" t="s">
        <v>21</v>
      </c>
      <c r="F2467" s="10" t="s">
        <v>235</v>
      </c>
      <c r="G2467" s="11">
        <v>40845</v>
      </c>
      <c r="H2467" s="12" t="s">
        <v>237</v>
      </c>
      <c r="I2467" s="10">
        <v>2011</v>
      </c>
      <c r="J2467" s="10">
        <v>746989047</v>
      </c>
      <c r="K2467" s="10">
        <f>_xlfn.DAYS(clean_data[[#This Row],[Ship Date]],clean_data[[#This Row],[Order Date]])</f>
        <v>45</v>
      </c>
      <c r="L2467" s="11">
        <v>40890</v>
      </c>
      <c r="M2467" s="14">
        <v>9514</v>
      </c>
      <c r="N2467" s="15">
        <v>668.27</v>
      </c>
      <c r="O2467" s="15">
        <v>502.54</v>
      </c>
      <c r="P2467" s="15">
        <v>6357920.7800000003</v>
      </c>
      <c r="Q2467" s="15">
        <v>4781165.5599999996</v>
      </c>
      <c r="R2467" s="15">
        <v>1576755.22</v>
      </c>
      <c r="S2467" s="54"/>
      <c r="T2467" s="54"/>
      <c r="Z2467" s="1"/>
      <c r="AA2467" s="1"/>
      <c r="XFB2467"/>
      <c r="XFC2467"/>
    </row>
    <row r="2468" spans="2:27 16382:16383" ht="21" customHeight="1">
      <c r="B2468" s="1" t="s">
        <v>40</v>
      </c>
      <c r="C2468" s="1" t="s">
        <v>86</v>
      </c>
      <c r="D2468" s="1" t="s">
        <v>20</v>
      </c>
      <c r="E2468" s="1" t="s">
        <v>17</v>
      </c>
      <c r="F2468" s="1" t="s">
        <v>229</v>
      </c>
      <c r="G2468" s="9">
        <v>42484</v>
      </c>
      <c r="H2468" s="2" t="s">
        <v>239</v>
      </c>
      <c r="I2468" s="1">
        <v>2016</v>
      </c>
      <c r="J2468" s="1">
        <v>196100652</v>
      </c>
      <c r="K2468" s="1">
        <f>_xlfn.DAYS(clean_data[[#This Row],[Ship Date]],clean_data[[#This Row],[Order Date]])</f>
        <v>37</v>
      </c>
      <c r="L2468" s="9">
        <v>42521</v>
      </c>
      <c r="M2468" s="4">
        <v>9395</v>
      </c>
      <c r="N2468" s="13">
        <v>152.58000000000001</v>
      </c>
      <c r="O2468" s="13">
        <v>97.44</v>
      </c>
      <c r="P2468" s="13">
        <v>1433489.1</v>
      </c>
      <c r="Q2468" s="13">
        <v>915448.8</v>
      </c>
      <c r="R2468" s="13">
        <v>518040.3</v>
      </c>
      <c r="S2468" s="54"/>
      <c r="T2468" s="54"/>
      <c r="Z2468" s="1"/>
      <c r="AA2468" s="1"/>
      <c r="XFB2468"/>
      <c r="XFC2468"/>
    </row>
    <row r="2469" spans="2:27 16382:16383" ht="21" customHeight="1">
      <c r="B2469" s="10" t="s">
        <v>40</v>
      </c>
      <c r="C2469" s="10" t="s">
        <v>102</v>
      </c>
      <c r="D2469" s="10" t="s">
        <v>43</v>
      </c>
      <c r="E2469" s="10" t="s">
        <v>17</v>
      </c>
      <c r="F2469" s="10" t="s">
        <v>227</v>
      </c>
      <c r="G2469" s="11">
        <v>41518</v>
      </c>
      <c r="H2469" s="12" t="s">
        <v>231</v>
      </c>
      <c r="I2469" s="10">
        <v>2013</v>
      </c>
      <c r="J2469" s="10">
        <v>628667151</v>
      </c>
      <c r="K2469" s="10">
        <f>_xlfn.DAYS(clean_data[[#This Row],[Ship Date]],clean_data[[#This Row],[Order Date]])</f>
        <v>25</v>
      </c>
      <c r="L2469" s="11">
        <v>41543</v>
      </c>
      <c r="M2469" s="14">
        <v>5435</v>
      </c>
      <c r="N2469" s="15">
        <v>651.21</v>
      </c>
      <c r="O2469" s="15">
        <v>524.96</v>
      </c>
      <c r="P2469" s="15">
        <v>3539326.35</v>
      </c>
      <c r="Q2469" s="15">
        <v>2853157.6</v>
      </c>
      <c r="R2469" s="15">
        <v>686168.75</v>
      </c>
      <c r="S2469" s="54"/>
      <c r="T2469" s="54"/>
      <c r="Z2469" s="1"/>
      <c r="AA2469" s="1"/>
      <c r="XFB2469"/>
      <c r="XFC2469"/>
    </row>
    <row r="2470" spans="2:27 16382:16383" ht="21" customHeight="1">
      <c r="B2470" s="1" t="s">
        <v>40</v>
      </c>
      <c r="C2470" s="1" t="s">
        <v>200</v>
      </c>
      <c r="D2470" s="1" t="s">
        <v>50</v>
      </c>
      <c r="E2470" s="1" t="s">
        <v>21</v>
      </c>
      <c r="F2470" s="1" t="s">
        <v>232</v>
      </c>
      <c r="G2470" s="9">
        <v>42630</v>
      </c>
      <c r="H2470" s="2" t="s">
        <v>231</v>
      </c>
      <c r="I2470" s="1">
        <v>2016</v>
      </c>
      <c r="J2470" s="1">
        <v>621299874</v>
      </c>
      <c r="K2470" s="1">
        <f>_xlfn.DAYS(clean_data[[#This Row],[Ship Date]],clean_data[[#This Row],[Order Date]])</f>
        <v>21</v>
      </c>
      <c r="L2470" s="9">
        <v>42651</v>
      </c>
      <c r="M2470" s="4">
        <v>5294</v>
      </c>
      <c r="N2470" s="13">
        <v>421.89</v>
      </c>
      <c r="O2470" s="13">
        <v>364.69</v>
      </c>
      <c r="P2470" s="13">
        <v>2233485.66</v>
      </c>
      <c r="Q2470" s="13">
        <v>1930668.86</v>
      </c>
      <c r="R2470" s="13">
        <v>302816.8</v>
      </c>
      <c r="S2470" s="54"/>
      <c r="T2470" s="54"/>
      <c r="Z2470" s="1"/>
      <c r="AA2470" s="1"/>
      <c r="XFB2470"/>
      <c r="XFC2470"/>
    </row>
    <row r="2471" spans="2:27 16382:16383" ht="21" customHeight="1">
      <c r="B2471" s="10" t="s">
        <v>34</v>
      </c>
      <c r="C2471" s="10" t="s">
        <v>212</v>
      </c>
      <c r="D2471" s="10" t="s">
        <v>28</v>
      </c>
      <c r="E2471" s="10" t="s">
        <v>17</v>
      </c>
      <c r="F2471" s="10" t="s">
        <v>235</v>
      </c>
      <c r="G2471" s="11">
        <v>41213</v>
      </c>
      <c r="H2471" s="12" t="s">
        <v>237</v>
      </c>
      <c r="I2471" s="10">
        <v>2012</v>
      </c>
      <c r="J2471" s="10">
        <v>620922648</v>
      </c>
      <c r="K2471" s="10">
        <f>_xlfn.DAYS(clean_data[[#This Row],[Ship Date]],clean_data[[#This Row],[Order Date]])</f>
        <v>27</v>
      </c>
      <c r="L2471" s="11">
        <v>41240</v>
      </c>
      <c r="M2471" s="14">
        <v>3665</v>
      </c>
      <c r="N2471" s="15">
        <v>205.7</v>
      </c>
      <c r="O2471" s="15">
        <v>117.11</v>
      </c>
      <c r="P2471" s="15">
        <v>753890.5</v>
      </c>
      <c r="Q2471" s="15">
        <v>429208.15</v>
      </c>
      <c r="R2471" s="15">
        <v>324682.34999999998</v>
      </c>
      <c r="S2471" s="54"/>
      <c r="T2471" s="54"/>
      <c r="Z2471" s="1"/>
      <c r="AA2471" s="1"/>
      <c r="XFB2471"/>
      <c r="XFC2471"/>
    </row>
    <row r="2472" spans="2:27 16382:16383" ht="21" customHeight="1">
      <c r="B2472" s="1" t="s">
        <v>23</v>
      </c>
      <c r="C2472" s="1" t="s">
        <v>94</v>
      </c>
      <c r="D2472" s="1" t="s">
        <v>16</v>
      </c>
      <c r="E2472" s="1" t="s">
        <v>21</v>
      </c>
      <c r="F2472" s="1" t="s">
        <v>235</v>
      </c>
      <c r="G2472" s="9">
        <v>41349</v>
      </c>
      <c r="H2472" s="2" t="s">
        <v>236</v>
      </c>
      <c r="I2472" s="1">
        <v>2013</v>
      </c>
      <c r="J2472" s="1">
        <v>694771802</v>
      </c>
      <c r="K2472" s="1">
        <f>_xlfn.DAYS(clean_data[[#This Row],[Ship Date]],clean_data[[#This Row],[Order Date]])</f>
        <v>5</v>
      </c>
      <c r="L2472" s="9">
        <v>41354</v>
      </c>
      <c r="M2472" s="4">
        <v>7270</v>
      </c>
      <c r="N2472" s="13">
        <v>255.28</v>
      </c>
      <c r="O2472" s="13">
        <v>159.41999999999999</v>
      </c>
      <c r="P2472" s="13">
        <v>1855885.6</v>
      </c>
      <c r="Q2472" s="13">
        <v>1158983.3999999999</v>
      </c>
      <c r="R2472" s="13">
        <v>696902.2</v>
      </c>
      <c r="S2472" s="54"/>
      <c r="T2472" s="54"/>
      <c r="Z2472" s="1"/>
      <c r="AA2472" s="1"/>
      <c r="XFB2472"/>
      <c r="XFC2472"/>
    </row>
    <row r="2473" spans="2:27 16382:16383" ht="21" customHeight="1">
      <c r="B2473" s="10" t="s">
        <v>40</v>
      </c>
      <c r="C2473" s="10" t="s">
        <v>222</v>
      </c>
      <c r="D2473" s="10" t="s">
        <v>45</v>
      </c>
      <c r="E2473" s="10" t="s">
        <v>17</v>
      </c>
      <c r="F2473" s="10" t="s">
        <v>235</v>
      </c>
      <c r="G2473" s="11">
        <v>40590</v>
      </c>
      <c r="H2473" s="12" t="s">
        <v>242</v>
      </c>
      <c r="I2473" s="10">
        <v>2011</v>
      </c>
      <c r="J2473" s="10">
        <v>980396163</v>
      </c>
      <c r="K2473" s="10">
        <f>_xlfn.DAYS(clean_data[[#This Row],[Ship Date]],clean_data[[#This Row],[Order Date]])</f>
        <v>8</v>
      </c>
      <c r="L2473" s="11">
        <v>40598</v>
      </c>
      <c r="M2473" s="14">
        <v>9866</v>
      </c>
      <c r="N2473" s="15">
        <v>437.2</v>
      </c>
      <c r="O2473" s="15">
        <v>263.33</v>
      </c>
      <c r="P2473" s="15">
        <v>4313415.2</v>
      </c>
      <c r="Q2473" s="15">
        <v>2598013.7799999998</v>
      </c>
      <c r="R2473" s="15">
        <v>1715401.42</v>
      </c>
      <c r="S2473" s="54"/>
      <c r="T2473" s="54"/>
      <c r="Z2473" s="1"/>
      <c r="AA2473" s="1"/>
      <c r="XFB2473"/>
      <c r="XFC2473"/>
    </row>
    <row r="2474" spans="2:27 16382:16383" ht="21" customHeight="1">
      <c r="B2474" s="1" t="s">
        <v>26</v>
      </c>
      <c r="C2474" s="1" t="s">
        <v>151</v>
      </c>
      <c r="D2474" s="1" t="s">
        <v>45</v>
      </c>
      <c r="E2474" s="1" t="s">
        <v>17</v>
      </c>
      <c r="F2474" s="1" t="s">
        <v>227</v>
      </c>
      <c r="G2474" s="9">
        <v>42413</v>
      </c>
      <c r="H2474" s="2" t="s">
        <v>242</v>
      </c>
      <c r="I2474" s="1">
        <v>2016</v>
      </c>
      <c r="J2474" s="1">
        <v>335657060</v>
      </c>
      <c r="K2474" s="1">
        <f>_xlfn.DAYS(clean_data[[#This Row],[Ship Date]],clean_data[[#This Row],[Order Date]])</f>
        <v>2</v>
      </c>
      <c r="L2474" s="9">
        <v>42415</v>
      </c>
      <c r="M2474" s="4">
        <v>7238</v>
      </c>
      <c r="N2474" s="13">
        <v>437.2</v>
      </c>
      <c r="O2474" s="13">
        <v>263.33</v>
      </c>
      <c r="P2474" s="13">
        <v>3164453.6</v>
      </c>
      <c r="Q2474" s="13">
        <v>1905982.54</v>
      </c>
      <c r="R2474" s="13">
        <v>1258471.06</v>
      </c>
      <c r="S2474" s="54"/>
      <c r="T2474" s="54"/>
      <c r="Z2474" s="1"/>
      <c r="AA2474" s="1"/>
      <c r="XFB2474"/>
      <c r="XFC2474"/>
    </row>
    <row r="2475" spans="2:27 16382:16383" ht="21" customHeight="1">
      <c r="B2475" s="10" t="s">
        <v>23</v>
      </c>
      <c r="C2475" s="10" t="s">
        <v>38</v>
      </c>
      <c r="D2475" s="10" t="s">
        <v>20</v>
      </c>
      <c r="E2475" s="10" t="s">
        <v>21</v>
      </c>
      <c r="F2475" s="10" t="s">
        <v>229</v>
      </c>
      <c r="G2475" s="11">
        <v>40999</v>
      </c>
      <c r="H2475" s="12" t="s">
        <v>236</v>
      </c>
      <c r="I2475" s="10">
        <v>2012</v>
      </c>
      <c r="J2475" s="10">
        <v>388728320</v>
      </c>
      <c r="K2475" s="10">
        <f>_xlfn.DAYS(clean_data[[#This Row],[Ship Date]],clean_data[[#This Row],[Order Date]])</f>
        <v>40</v>
      </c>
      <c r="L2475" s="11">
        <v>41039</v>
      </c>
      <c r="M2475" s="14">
        <v>2203</v>
      </c>
      <c r="N2475" s="15">
        <v>152.58000000000001</v>
      </c>
      <c r="O2475" s="15">
        <v>97.44</v>
      </c>
      <c r="P2475" s="15">
        <v>336133.74</v>
      </c>
      <c r="Q2475" s="15">
        <v>214660.32</v>
      </c>
      <c r="R2475" s="15">
        <v>121473.42</v>
      </c>
      <c r="S2475" s="54"/>
      <c r="T2475" s="54"/>
      <c r="Z2475" s="1"/>
      <c r="AA2475" s="1"/>
      <c r="XFB2475"/>
      <c r="XFC2475"/>
    </row>
    <row r="2476" spans="2:27 16382:16383" ht="21" customHeight="1">
      <c r="B2476" s="1" t="s">
        <v>26</v>
      </c>
      <c r="C2476" s="1" t="s">
        <v>81</v>
      </c>
      <c r="D2476" s="1" t="s">
        <v>36</v>
      </c>
      <c r="E2476" s="1" t="s">
        <v>17</v>
      </c>
      <c r="F2476" s="1" t="s">
        <v>232</v>
      </c>
      <c r="G2476" s="9">
        <v>41986</v>
      </c>
      <c r="H2476" s="2" t="s">
        <v>228</v>
      </c>
      <c r="I2476" s="1">
        <v>2014</v>
      </c>
      <c r="J2476" s="1">
        <v>588096272</v>
      </c>
      <c r="K2476" s="1">
        <f>_xlfn.DAYS(clean_data[[#This Row],[Ship Date]],clean_data[[#This Row],[Order Date]])</f>
        <v>38</v>
      </c>
      <c r="L2476" s="9">
        <v>42024</v>
      </c>
      <c r="M2476" s="4">
        <v>9611</v>
      </c>
      <c r="N2476" s="13">
        <v>109.28</v>
      </c>
      <c r="O2476" s="13">
        <v>35.840000000000003</v>
      </c>
      <c r="P2476" s="13">
        <v>1050290.08</v>
      </c>
      <c r="Q2476" s="13">
        <v>344458.23999999999</v>
      </c>
      <c r="R2476" s="13">
        <v>705831.84</v>
      </c>
      <c r="S2476" s="54"/>
      <c r="T2476" s="54"/>
      <c r="Z2476" s="1"/>
      <c r="AA2476" s="1"/>
      <c r="XFB2476"/>
      <c r="XFC2476"/>
    </row>
    <row r="2477" spans="2:27 16382:16383" ht="21" customHeight="1">
      <c r="B2477" s="10" t="s">
        <v>23</v>
      </c>
      <c r="C2477" s="10" t="s">
        <v>206</v>
      </c>
      <c r="D2477" s="10" t="s">
        <v>71</v>
      </c>
      <c r="E2477" s="10" t="s">
        <v>21</v>
      </c>
      <c r="F2477" s="10" t="s">
        <v>232</v>
      </c>
      <c r="G2477" s="11">
        <v>41716</v>
      </c>
      <c r="H2477" s="12" t="s">
        <v>236</v>
      </c>
      <c r="I2477" s="10">
        <v>2014</v>
      </c>
      <c r="J2477" s="10">
        <v>452559745</v>
      </c>
      <c r="K2477" s="10">
        <f>_xlfn.DAYS(clean_data[[#This Row],[Ship Date]],clean_data[[#This Row],[Order Date]])</f>
        <v>1</v>
      </c>
      <c r="L2477" s="11">
        <v>41717</v>
      </c>
      <c r="M2477" s="14">
        <v>1340</v>
      </c>
      <c r="N2477" s="15">
        <v>154.06</v>
      </c>
      <c r="O2477" s="15">
        <v>90.93</v>
      </c>
      <c r="P2477" s="15">
        <v>206440.4</v>
      </c>
      <c r="Q2477" s="15">
        <v>121846.2</v>
      </c>
      <c r="R2477" s="15">
        <v>84594.2</v>
      </c>
      <c r="S2477" s="54"/>
      <c r="T2477" s="54"/>
      <c r="Z2477" s="1"/>
      <c r="AA2477" s="1"/>
      <c r="XFB2477"/>
      <c r="XFC2477"/>
    </row>
    <row r="2478" spans="2:27 16382:16383" ht="21" customHeight="1">
      <c r="B2478" s="1" t="s">
        <v>23</v>
      </c>
      <c r="C2478" s="1" t="s">
        <v>110</v>
      </c>
      <c r="D2478" s="1" t="s">
        <v>16</v>
      </c>
      <c r="E2478" s="1" t="s">
        <v>21</v>
      </c>
      <c r="F2478" s="1" t="s">
        <v>227</v>
      </c>
      <c r="G2478" s="9">
        <v>42456</v>
      </c>
      <c r="H2478" s="2" t="s">
        <v>236</v>
      </c>
      <c r="I2478" s="1">
        <v>2016</v>
      </c>
      <c r="J2478" s="1">
        <v>921230065</v>
      </c>
      <c r="K2478" s="1">
        <f>_xlfn.DAYS(clean_data[[#This Row],[Ship Date]],clean_data[[#This Row],[Order Date]])</f>
        <v>50</v>
      </c>
      <c r="L2478" s="9">
        <v>42506</v>
      </c>
      <c r="M2478" s="4">
        <v>1303</v>
      </c>
      <c r="N2478" s="13">
        <v>255.28</v>
      </c>
      <c r="O2478" s="13">
        <v>159.41999999999999</v>
      </c>
      <c r="P2478" s="13">
        <v>332629.84000000003</v>
      </c>
      <c r="Q2478" s="13">
        <v>207724.26</v>
      </c>
      <c r="R2478" s="13">
        <v>124905.58</v>
      </c>
      <c r="S2478" s="54"/>
      <c r="T2478" s="54"/>
      <c r="Z2478" s="1"/>
      <c r="AA2478" s="1"/>
      <c r="XFB2478"/>
      <c r="XFC2478"/>
    </row>
    <row r="2479" spans="2:27 16382:16383" ht="21" customHeight="1">
      <c r="B2479" s="10" t="s">
        <v>31</v>
      </c>
      <c r="C2479" s="10" t="s">
        <v>67</v>
      </c>
      <c r="D2479" s="10" t="s">
        <v>59</v>
      </c>
      <c r="E2479" s="10" t="s">
        <v>21</v>
      </c>
      <c r="F2479" s="10" t="s">
        <v>235</v>
      </c>
      <c r="G2479" s="11">
        <v>42709</v>
      </c>
      <c r="H2479" s="12" t="s">
        <v>228</v>
      </c>
      <c r="I2479" s="10">
        <v>2016</v>
      </c>
      <c r="J2479" s="10">
        <v>303531062</v>
      </c>
      <c r="K2479" s="10">
        <f>_xlfn.DAYS(clean_data[[#This Row],[Ship Date]],clean_data[[#This Row],[Order Date]])</f>
        <v>40</v>
      </c>
      <c r="L2479" s="11">
        <v>42749</v>
      </c>
      <c r="M2479" s="14">
        <v>441</v>
      </c>
      <c r="N2479" s="15">
        <v>9.33</v>
      </c>
      <c r="O2479" s="15">
        <v>6.92</v>
      </c>
      <c r="P2479" s="15">
        <v>4114.53</v>
      </c>
      <c r="Q2479" s="15">
        <v>3051.72</v>
      </c>
      <c r="R2479" s="15">
        <v>1062.81</v>
      </c>
      <c r="S2479" s="54"/>
      <c r="T2479" s="54"/>
      <c r="Z2479" s="1"/>
      <c r="AA2479" s="1"/>
      <c r="XFB2479"/>
      <c r="XFC2479"/>
    </row>
    <row r="2480" spans="2:27 16382:16383" ht="21" customHeight="1">
      <c r="B2480" s="1" t="s">
        <v>26</v>
      </c>
      <c r="C2480" s="1" t="s">
        <v>146</v>
      </c>
      <c r="D2480" s="1" t="s">
        <v>59</v>
      </c>
      <c r="E2480" s="1" t="s">
        <v>21</v>
      </c>
      <c r="F2480" s="1" t="s">
        <v>229</v>
      </c>
      <c r="G2480" s="9">
        <v>41370</v>
      </c>
      <c r="H2480" s="2" t="s">
        <v>239</v>
      </c>
      <c r="I2480" s="1">
        <v>2013</v>
      </c>
      <c r="J2480" s="1">
        <v>129199063</v>
      </c>
      <c r="K2480" s="1">
        <f>_xlfn.DAYS(clean_data[[#This Row],[Ship Date]],clean_data[[#This Row],[Order Date]])</f>
        <v>41</v>
      </c>
      <c r="L2480" s="9">
        <v>41411</v>
      </c>
      <c r="M2480" s="4">
        <v>1729</v>
      </c>
      <c r="N2480" s="13">
        <v>9.33</v>
      </c>
      <c r="O2480" s="13">
        <v>6.92</v>
      </c>
      <c r="P2480" s="13">
        <v>16131.57</v>
      </c>
      <c r="Q2480" s="13">
        <v>11964.68</v>
      </c>
      <c r="R2480" s="13">
        <v>4166.8900000000003</v>
      </c>
      <c r="S2480" s="54"/>
      <c r="T2480" s="54"/>
      <c r="Z2480" s="1"/>
      <c r="AA2480" s="1"/>
      <c r="XFB2480"/>
      <c r="XFC2480"/>
    </row>
    <row r="2481" spans="2:27 16382:16383" ht="21" customHeight="1">
      <c r="B2481" s="10" t="s">
        <v>40</v>
      </c>
      <c r="C2481" s="10" t="s">
        <v>123</v>
      </c>
      <c r="D2481" s="10" t="s">
        <v>45</v>
      </c>
      <c r="E2481" s="10" t="s">
        <v>17</v>
      </c>
      <c r="F2481" s="10" t="s">
        <v>232</v>
      </c>
      <c r="G2481" s="11">
        <v>41870</v>
      </c>
      <c r="H2481" s="12" t="s">
        <v>238</v>
      </c>
      <c r="I2481" s="10">
        <v>2014</v>
      </c>
      <c r="J2481" s="10">
        <v>198282897</v>
      </c>
      <c r="K2481" s="10">
        <f>_xlfn.DAYS(clean_data[[#This Row],[Ship Date]],clean_data[[#This Row],[Order Date]])</f>
        <v>11</v>
      </c>
      <c r="L2481" s="11">
        <v>41881</v>
      </c>
      <c r="M2481" s="14">
        <v>5170</v>
      </c>
      <c r="N2481" s="15">
        <v>437.2</v>
      </c>
      <c r="O2481" s="15">
        <v>263.33</v>
      </c>
      <c r="P2481" s="15">
        <v>2260324</v>
      </c>
      <c r="Q2481" s="15">
        <v>1361416.1</v>
      </c>
      <c r="R2481" s="15">
        <v>898907.9</v>
      </c>
      <c r="S2481" s="54"/>
      <c r="T2481" s="54"/>
      <c r="Z2481" s="1"/>
      <c r="AA2481" s="1"/>
      <c r="XFB2481"/>
      <c r="XFC2481"/>
    </row>
    <row r="2482" spans="2:27 16382:16383" ht="21" customHeight="1">
      <c r="B2482" s="1" t="s">
        <v>23</v>
      </c>
      <c r="C2482" s="1" t="s">
        <v>120</v>
      </c>
      <c r="D2482" s="1" t="s">
        <v>59</v>
      </c>
      <c r="E2482" s="1" t="s">
        <v>17</v>
      </c>
      <c r="F2482" s="1" t="s">
        <v>227</v>
      </c>
      <c r="G2482" s="9">
        <v>42499</v>
      </c>
      <c r="H2482" s="2" t="s">
        <v>233</v>
      </c>
      <c r="I2482" s="1">
        <v>2016</v>
      </c>
      <c r="J2482" s="1">
        <v>831143891</v>
      </c>
      <c r="K2482" s="1">
        <f>_xlfn.DAYS(clean_data[[#This Row],[Ship Date]],clean_data[[#This Row],[Order Date]])</f>
        <v>23</v>
      </c>
      <c r="L2482" s="9">
        <v>42522</v>
      </c>
      <c r="M2482" s="4">
        <v>2802</v>
      </c>
      <c r="N2482" s="13">
        <v>9.33</v>
      </c>
      <c r="O2482" s="13">
        <v>6.92</v>
      </c>
      <c r="P2482" s="13">
        <v>26142.66</v>
      </c>
      <c r="Q2482" s="13">
        <v>19389.84</v>
      </c>
      <c r="R2482" s="13">
        <v>6752.82</v>
      </c>
      <c r="S2482" s="54"/>
      <c r="T2482" s="54"/>
      <c r="Z2482" s="1"/>
      <c r="AA2482" s="1"/>
      <c r="XFB2482"/>
      <c r="XFC2482"/>
    </row>
    <row r="2483" spans="2:27 16382:16383" ht="21" customHeight="1">
      <c r="B2483" s="10" t="s">
        <v>31</v>
      </c>
      <c r="C2483" s="10" t="s">
        <v>61</v>
      </c>
      <c r="D2483" s="10" t="s">
        <v>43</v>
      </c>
      <c r="E2483" s="10" t="s">
        <v>21</v>
      </c>
      <c r="F2483" s="10" t="s">
        <v>232</v>
      </c>
      <c r="G2483" s="11">
        <v>40551</v>
      </c>
      <c r="H2483" s="12" t="s">
        <v>240</v>
      </c>
      <c r="I2483" s="10">
        <v>2011</v>
      </c>
      <c r="J2483" s="10">
        <v>618455874</v>
      </c>
      <c r="K2483" s="10">
        <f>_xlfn.DAYS(clean_data[[#This Row],[Ship Date]],clean_data[[#This Row],[Order Date]])</f>
        <v>36</v>
      </c>
      <c r="L2483" s="11">
        <v>40587</v>
      </c>
      <c r="M2483" s="14">
        <v>3692</v>
      </c>
      <c r="N2483" s="15">
        <v>651.21</v>
      </c>
      <c r="O2483" s="15">
        <v>524.96</v>
      </c>
      <c r="P2483" s="15">
        <v>2404267.3199999998</v>
      </c>
      <c r="Q2483" s="15">
        <v>1938152.32</v>
      </c>
      <c r="R2483" s="15">
        <v>466115</v>
      </c>
      <c r="S2483" s="54"/>
      <c r="T2483" s="54"/>
      <c r="Z2483" s="1"/>
      <c r="AA2483" s="1"/>
      <c r="XFB2483"/>
      <c r="XFC2483"/>
    </row>
    <row r="2484" spans="2:27 16382:16383" ht="21" customHeight="1">
      <c r="B2484" s="1" t="s">
        <v>40</v>
      </c>
      <c r="C2484" s="1" t="s">
        <v>136</v>
      </c>
      <c r="D2484" s="1" t="s">
        <v>79</v>
      </c>
      <c r="E2484" s="1" t="s">
        <v>17</v>
      </c>
      <c r="F2484" s="1" t="s">
        <v>232</v>
      </c>
      <c r="G2484" s="9">
        <v>42008</v>
      </c>
      <c r="H2484" s="2" t="s">
        <v>240</v>
      </c>
      <c r="I2484" s="1">
        <v>2015</v>
      </c>
      <c r="J2484" s="1">
        <v>471205174</v>
      </c>
      <c r="K2484" s="1">
        <f>_xlfn.DAYS(clean_data[[#This Row],[Ship Date]],clean_data[[#This Row],[Order Date]])</f>
        <v>23</v>
      </c>
      <c r="L2484" s="9">
        <v>42031</v>
      </c>
      <c r="M2484" s="4">
        <v>8937</v>
      </c>
      <c r="N2484" s="13">
        <v>668.27</v>
      </c>
      <c r="O2484" s="13">
        <v>502.54</v>
      </c>
      <c r="P2484" s="13">
        <v>5972328.9900000002</v>
      </c>
      <c r="Q2484" s="13">
        <v>4491199.9800000004</v>
      </c>
      <c r="R2484" s="13">
        <v>1481129.01</v>
      </c>
      <c r="S2484" s="54"/>
      <c r="T2484" s="54"/>
      <c r="Z2484" s="1"/>
      <c r="AA2484" s="1"/>
      <c r="XFB2484"/>
      <c r="XFC2484"/>
    </row>
    <row r="2485" spans="2:27 16382:16383" ht="21" customHeight="1">
      <c r="B2485" s="10" t="s">
        <v>14</v>
      </c>
      <c r="C2485" s="10" t="s">
        <v>173</v>
      </c>
      <c r="D2485" s="10" t="s">
        <v>16</v>
      </c>
      <c r="E2485" s="10" t="s">
        <v>17</v>
      </c>
      <c r="F2485" s="10" t="s">
        <v>232</v>
      </c>
      <c r="G2485" s="11">
        <v>40794</v>
      </c>
      <c r="H2485" s="12" t="s">
        <v>231</v>
      </c>
      <c r="I2485" s="10">
        <v>2011</v>
      </c>
      <c r="J2485" s="10">
        <v>470690619</v>
      </c>
      <c r="K2485" s="10">
        <f>_xlfn.DAYS(clean_data[[#This Row],[Ship Date]],clean_data[[#This Row],[Order Date]])</f>
        <v>46</v>
      </c>
      <c r="L2485" s="11">
        <v>40840</v>
      </c>
      <c r="M2485" s="14">
        <v>6669</v>
      </c>
      <c r="N2485" s="15">
        <v>255.28</v>
      </c>
      <c r="O2485" s="15">
        <v>159.41999999999999</v>
      </c>
      <c r="P2485" s="15">
        <v>1702462.32</v>
      </c>
      <c r="Q2485" s="15">
        <v>1063171.98</v>
      </c>
      <c r="R2485" s="15">
        <v>639290.34</v>
      </c>
      <c r="S2485" s="54"/>
      <c r="T2485" s="54"/>
      <c r="Z2485" s="1"/>
      <c r="AA2485" s="1"/>
      <c r="XFB2485"/>
      <c r="XFC2485"/>
    </row>
    <row r="2486" spans="2:27 16382:16383" ht="21" customHeight="1">
      <c r="B2486" s="1" t="s">
        <v>23</v>
      </c>
      <c r="C2486" s="1" t="s">
        <v>58</v>
      </c>
      <c r="D2486" s="1" t="s">
        <v>28</v>
      </c>
      <c r="E2486" s="1" t="s">
        <v>17</v>
      </c>
      <c r="F2486" s="1" t="s">
        <v>227</v>
      </c>
      <c r="G2486" s="9">
        <v>42284</v>
      </c>
      <c r="H2486" s="2" t="s">
        <v>237</v>
      </c>
      <c r="I2486" s="1">
        <v>2015</v>
      </c>
      <c r="J2486" s="1">
        <v>318523538</v>
      </c>
      <c r="K2486" s="1">
        <f>_xlfn.DAYS(clean_data[[#This Row],[Ship Date]],clean_data[[#This Row],[Order Date]])</f>
        <v>29</v>
      </c>
      <c r="L2486" s="9">
        <v>42313</v>
      </c>
      <c r="M2486" s="4">
        <v>7048</v>
      </c>
      <c r="N2486" s="13">
        <v>205.7</v>
      </c>
      <c r="O2486" s="13">
        <v>117.11</v>
      </c>
      <c r="P2486" s="13">
        <v>1449773.6</v>
      </c>
      <c r="Q2486" s="13">
        <v>825391.28</v>
      </c>
      <c r="R2486" s="13">
        <v>624382.31999999995</v>
      </c>
      <c r="S2486" s="54"/>
      <c r="T2486" s="54"/>
      <c r="Z2486" s="1"/>
      <c r="AA2486" s="1"/>
      <c r="XFB2486"/>
      <c r="XFC2486"/>
    </row>
    <row r="2487" spans="2:27 16382:16383" ht="21" customHeight="1">
      <c r="B2487" s="10" t="s">
        <v>14</v>
      </c>
      <c r="C2487" s="10" t="s">
        <v>19</v>
      </c>
      <c r="D2487" s="10" t="s">
        <v>79</v>
      </c>
      <c r="E2487" s="10" t="s">
        <v>21</v>
      </c>
      <c r="F2487" s="10" t="s">
        <v>235</v>
      </c>
      <c r="G2487" s="11">
        <v>42565</v>
      </c>
      <c r="H2487" s="12" t="s">
        <v>230</v>
      </c>
      <c r="I2487" s="10">
        <v>2016</v>
      </c>
      <c r="J2487" s="10">
        <v>686627757</v>
      </c>
      <c r="K2487" s="10">
        <f>_xlfn.DAYS(clean_data[[#This Row],[Ship Date]],clean_data[[#This Row],[Order Date]])</f>
        <v>35</v>
      </c>
      <c r="L2487" s="11">
        <v>42600</v>
      </c>
      <c r="M2487" s="14">
        <v>7267</v>
      </c>
      <c r="N2487" s="15">
        <v>668.27</v>
      </c>
      <c r="O2487" s="15">
        <v>502.54</v>
      </c>
      <c r="P2487" s="15">
        <v>4856318.09</v>
      </c>
      <c r="Q2487" s="15">
        <v>3651958.18</v>
      </c>
      <c r="R2487" s="15">
        <v>1204359.9099999999</v>
      </c>
      <c r="S2487" s="54"/>
      <c r="T2487" s="54"/>
      <c r="Z2487" s="1"/>
      <c r="AA2487" s="1"/>
      <c r="XFB2487"/>
      <c r="XFC2487"/>
    </row>
    <row r="2488" spans="2:27 16382:16383" ht="21" customHeight="1">
      <c r="B2488" s="1" t="s">
        <v>40</v>
      </c>
      <c r="C2488" s="1" t="s">
        <v>135</v>
      </c>
      <c r="D2488" s="1" t="s">
        <v>43</v>
      </c>
      <c r="E2488" s="1" t="s">
        <v>17</v>
      </c>
      <c r="F2488" s="1" t="s">
        <v>235</v>
      </c>
      <c r="G2488" s="9">
        <v>40875</v>
      </c>
      <c r="H2488" s="2" t="s">
        <v>234</v>
      </c>
      <c r="I2488" s="1">
        <v>2011</v>
      </c>
      <c r="J2488" s="1">
        <v>967239606</v>
      </c>
      <c r="K2488" s="1">
        <f>_xlfn.DAYS(clean_data[[#This Row],[Ship Date]],clean_data[[#This Row],[Order Date]])</f>
        <v>42</v>
      </c>
      <c r="L2488" s="9">
        <v>40917</v>
      </c>
      <c r="M2488" s="4">
        <v>6548</v>
      </c>
      <c r="N2488" s="13">
        <v>651.21</v>
      </c>
      <c r="O2488" s="13">
        <v>524.96</v>
      </c>
      <c r="P2488" s="13">
        <v>4264123.08</v>
      </c>
      <c r="Q2488" s="13">
        <v>3437438.08</v>
      </c>
      <c r="R2488" s="13">
        <v>826685</v>
      </c>
      <c r="S2488" s="54"/>
      <c r="T2488" s="54"/>
      <c r="Z2488" s="1"/>
      <c r="AA2488" s="1"/>
      <c r="XFB2488"/>
      <c r="XFC2488"/>
    </row>
    <row r="2489" spans="2:27 16382:16383" ht="21" customHeight="1">
      <c r="B2489" s="10" t="s">
        <v>14</v>
      </c>
      <c r="C2489" s="10" t="s">
        <v>185</v>
      </c>
      <c r="D2489" s="10" t="s">
        <v>25</v>
      </c>
      <c r="E2489" s="10" t="s">
        <v>21</v>
      </c>
      <c r="F2489" s="10" t="s">
        <v>235</v>
      </c>
      <c r="G2489" s="11">
        <v>40992</v>
      </c>
      <c r="H2489" s="12" t="s">
        <v>236</v>
      </c>
      <c r="I2489" s="10">
        <v>2012</v>
      </c>
      <c r="J2489" s="10">
        <v>622907912</v>
      </c>
      <c r="K2489" s="10">
        <f>_xlfn.DAYS(clean_data[[#This Row],[Ship Date]],clean_data[[#This Row],[Order Date]])</f>
        <v>12</v>
      </c>
      <c r="L2489" s="11">
        <v>41004</v>
      </c>
      <c r="M2489" s="14">
        <v>1148</v>
      </c>
      <c r="N2489" s="15">
        <v>47.45</v>
      </c>
      <c r="O2489" s="15">
        <v>31.79</v>
      </c>
      <c r="P2489" s="15">
        <v>54472.6</v>
      </c>
      <c r="Q2489" s="15">
        <v>36494.92</v>
      </c>
      <c r="R2489" s="15">
        <v>17977.68</v>
      </c>
      <c r="S2489" s="54"/>
      <c r="T2489" s="54"/>
      <c r="Z2489" s="1"/>
      <c r="AA2489" s="1"/>
      <c r="XFB2489"/>
      <c r="XFC2489"/>
    </row>
    <row r="2490" spans="2:27 16382:16383" ht="21" customHeight="1">
      <c r="B2490" s="1" t="s">
        <v>14</v>
      </c>
      <c r="C2490" s="1" t="s">
        <v>64</v>
      </c>
      <c r="D2490" s="1" t="s">
        <v>79</v>
      </c>
      <c r="E2490" s="1" t="s">
        <v>21</v>
      </c>
      <c r="F2490" s="1" t="s">
        <v>232</v>
      </c>
      <c r="G2490" s="9">
        <v>41551</v>
      </c>
      <c r="H2490" s="2" t="s">
        <v>237</v>
      </c>
      <c r="I2490" s="1">
        <v>2013</v>
      </c>
      <c r="J2490" s="1">
        <v>536494004</v>
      </c>
      <c r="K2490" s="1">
        <f>_xlfn.DAYS(clean_data[[#This Row],[Ship Date]],clean_data[[#This Row],[Order Date]])</f>
        <v>25</v>
      </c>
      <c r="L2490" s="9">
        <v>41576</v>
      </c>
      <c r="M2490" s="4">
        <v>9353</v>
      </c>
      <c r="N2490" s="13">
        <v>668.27</v>
      </c>
      <c r="O2490" s="13">
        <v>502.54</v>
      </c>
      <c r="P2490" s="13">
        <v>6250329.3099999996</v>
      </c>
      <c r="Q2490" s="13">
        <v>4700256.62</v>
      </c>
      <c r="R2490" s="13">
        <v>1550072.69</v>
      </c>
      <c r="S2490" s="54"/>
      <c r="T2490" s="54"/>
      <c r="Z2490" s="1"/>
      <c r="AA2490" s="1"/>
      <c r="XFB2490"/>
      <c r="XFC2490"/>
    </row>
    <row r="2491" spans="2:27 16382:16383" ht="21" customHeight="1">
      <c r="B2491" s="10" t="s">
        <v>40</v>
      </c>
      <c r="C2491" s="10" t="s">
        <v>213</v>
      </c>
      <c r="D2491" s="10" t="s">
        <v>45</v>
      </c>
      <c r="E2491" s="10" t="s">
        <v>17</v>
      </c>
      <c r="F2491" s="10" t="s">
        <v>235</v>
      </c>
      <c r="G2491" s="11">
        <v>40193</v>
      </c>
      <c r="H2491" s="12" t="s">
        <v>240</v>
      </c>
      <c r="I2491" s="10">
        <v>2010</v>
      </c>
      <c r="J2491" s="10">
        <v>761171710</v>
      </c>
      <c r="K2491" s="10">
        <f>_xlfn.DAYS(clean_data[[#This Row],[Ship Date]],clean_data[[#This Row],[Order Date]])</f>
        <v>47</v>
      </c>
      <c r="L2491" s="11">
        <v>40240</v>
      </c>
      <c r="M2491" s="14">
        <v>6479</v>
      </c>
      <c r="N2491" s="15">
        <v>437.2</v>
      </c>
      <c r="O2491" s="15">
        <v>263.33</v>
      </c>
      <c r="P2491" s="15">
        <v>2832618.8</v>
      </c>
      <c r="Q2491" s="15">
        <v>1706115.07</v>
      </c>
      <c r="R2491" s="15">
        <v>1126503.73</v>
      </c>
      <c r="S2491" s="54"/>
      <c r="T2491" s="54"/>
      <c r="Z2491" s="1"/>
      <c r="AA2491" s="1"/>
      <c r="XFB2491"/>
      <c r="XFC2491"/>
    </row>
    <row r="2492" spans="2:27 16382:16383" ht="21" customHeight="1">
      <c r="B2492" s="1" t="s">
        <v>23</v>
      </c>
      <c r="C2492" s="1" t="s">
        <v>132</v>
      </c>
      <c r="D2492" s="1" t="s">
        <v>50</v>
      </c>
      <c r="E2492" s="1" t="s">
        <v>21</v>
      </c>
      <c r="F2492" s="1" t="s">
        <v>235</v>
      </c>
      <c r="G2492" s="9">
        <v>40477</v>
      </c>
      <c r="H2492" s="2" t="s">
        <v>237</v>
      </c>
      <c r="I2492" s="1">
        <v>2010</v>
      </c>
      <c r="J2492" s="1">
        <v>970427358</v>
      </c>
      <c r="K2492" s="1">
        <f>_xlfn.DAYS(clean_data[[#This Row],[Ship Date]],clean_data[[#This Row],[Order Date]])</f>
        <v>5</v>
      </c>
      <c r="L2492" s="9">
        <v>40482</v>
      </c>
      <c r="M2492" s="4">
        <v>9875</v>
      </c>
      <c r="N2492" s="13">
        <v>421.89</v>
      </c>
      <c r="O2492" s="13">
        <v>364.69</v>
      </c>
      <c r="P2492" s="13">
        <v>4166163.75</v>
      </c>
      <c r="Q2492" s="13">
        <v>3601313.75</v>
      </c>
      <c r="R2492" s="13">
        <v>564850</v>
      </c>
      <c r="S2492" s="54"/>
      <c r="T2492" s="54"/>
      <c r="Z2492" s="1"/>
      <c r="AA2492" s="1"/>
      <c r="XFB2492"/>
      <c r="XFC2492"/>
    </row>
    <row r="2493" spans="2:27 16382:16383" ht="21" customHeight="1">
      <c r="B2493" s="10" t="s">
        <v>26</v>
      </c>
      <c r="C2493" s="10" t="s">
        <v>186</v>
      </c>
      <c r="D2493" s="10" t="s">
        <v>59</v>
      </c>
      <c r="E2493" s="10" t="s">
        <v>21</v>
      </c>
      <c r="F2493" s="10" t="s">
        <v>232</v>
      </c>
      <c r="G2493" s="11">
        <v>42208</v>
      </c>
      <c r="H2493" s="12" t="s">
        <v>230</v>
      </c>
      <c r="I2493" s="10">
        <v>2015</v>
      </c>
      <c r="J2493" s="10">
        <v>908059775</v>
      </c>
      <c r="K2493" s="10">
        <f>_xlfn.DAYS(clean_data[[#This Row],[Ship Date]],clean_data[[#This Row],[Order Date]])</f>
        <v>19</v>
      </c>
      <c r="L2493" s="11">
        <v>42227</v>
      </c>
      <c r="M2493" s="14">
        <v>3921</v>
      </c>
      <c r="N2493" s="15">
        <v>9.33</v>
      </c>
      <c r="O2493" s="15">
        <v>6.92</v>
      </c>
      <c r="P2493" s="15">
        <v>36582.93</v>
      </c>
      <c r="Q2493" s="15">
        <v>27133.32</v>
      </c>
      <c r="R2493" s="15">
        <v>9449.61</v>
      </c>
      <c r="S2493" s="54"/>
      <c r="T2493" s="54"/>
      <c r="Z2493" s="1"/>
      <c r="AA2493" s="1"/>
      <c r="XFB2493"/>
      <c r="XFC2493"/>
    </row>
    <row r="2494" spans="2:27 16382:16383" ht="21" customHeight="1">
      <c r="B2494" s="1" t="s">
        <v>14</v>
      </c>
      <c r="C2494" s="1" t="s">
        <v>19</v>
      </c>
      <c r="D2494" s="1" t="s">
        <v>71</v>
      </c>
      <c r="E2494" s="1" t="s">
        <v>17</v>
      </c>
      <c r="F2494" s="1" t="s">
        <v>235</v>
      </c>
      <c r="G2494" s="9">
        <v>42807</v>
      </c>
      <c r="H2494" s="2" t="s">
        <v>236</v>
      </c>
      <c r="I2494" s="1">
        <v>2017</v>
      </c>
      <c r="J2494" s="1">
        <v>838180291</v>
      </c>
      <c r="K2494" s="1">
        <f>_xlfn.DAYS(clean_data[[#This Row],[Ship Date]],clean_data[[#This Row],[Order Date]])</f>
        <v>20</v>
      </c>
      <c r="L2494" s="9">
        <v>42827</v>
      </c>
      <c r="M2494" s="4">
        <v>5029</v>
      </c>
      <c r="N2494" s="13">
        <v>154.06</v>
      </c>
      <c r="O2494" s="13">
        <v>90.93</v>
      </c>
      <c r="P2494" s="13">
        <v>774767.74</v>
      </c>
      <c r="Q2494" s="13">
        <v>457286.97</v>
      </c>
      <c r="R2494" s="13">
        <v>317480.77</v>
      </c>
      <c r="S2494" s="54"/>
      <c r="T2494" s="54"/>
      <c r="Z2494" s="1"/>
      <c r="AA2494" s="1"/>
      <c r="XFB2494"/>
      <c r="XFC2494"/>
    </row>
    <row r="2495" spans="2:27 16382:16383" ht="21" customHeight="1">
      <c r="B2495" s="10" t="s">
        <v>23</v>
      </c>
      <c r="C2495" s="10" t="s">
        <v>58</v>
      </c>
      <c r="D2495" s="10" t="s">
        <v>28</v>
      </c>
      <c r="E2495" s="10" t="s">
        <v>21</v>
      </c>
      <c r="F2495" s="10" t="s">
        <v>235</v>
      </c>
      <c r="G2495" s="11">
        <v>41473</v>
      </c>
      <c r="H2495" s="12" t="s">
        <v>230</v>
      </c>
      <c r="I2495" s="10">
        <v>2013</v>
      </c>
      <c r="J2495" s="10">
        <v>195212733</v>
      </c>
      <c r="K2495" s="10">
        <f>_xlfn.DAYS(clean_data[[#This Row],[Ship Date]],clean_data[[#This Row],[Order Date]])</f>
        <v>27</v>
      </c>
      <c r="L2495" s="11">
        <v>41500</v>
      </c>
      <c r="M2495" s="14">
        <v>6641</v>
      </c>
      <c r="N2495" s="15">
        <v>205.7</v>
      </c>
      <c r="O2495" s="15">
        <v>117.11</v>
      </c>
      <c r="P2495" s="15">
        <v>1366053.7</v>
      </c>
      <c r="Q2495" s="15">
        <v>777727.51</v>
      </c>
      <c r="R2495" s="15">
        <v>588326.18999999994</v>
      </c>
      <c r="S2495" s="54"/>
      <c r="T2495" s="54"/>
      <c r="Z2495" s="1"/>
      <c r="AA2495" s="1"/>
      <c r="XFB2495"/>
      <c r="XFC2495"/>
    </row>
    <row r="2496" spans="2:27 16382:16383" ht="21" customHeight="1">
      <c r="B2496" s="1" t="s">
        <v>40</v>
      </c>
      <c r="C2496" s="1" t="s">
        <v>166</v>
      </c>
      <c r="D2496" s="1" t="s">
        <v>71</v>
      </c>
      <c r="E2496" s="1" t="s">
        <v>17</v>
      </c>
      <c r="F2496" s="1" t="s">
        <v>229</v>
      </c>
      <c r="G2496" s="9">
        <v>40556</v>
      </c>
      <c r="H2496" s="2" t="s">
        <v>240</v>
      </c>
      <c r="I2496" s="1">
        <v>2011</v>
      </c>
      <c r="J2496" s="1">
        <v>733893430</v>
      </c>
      <c r="K2496" s="1">
        <f>_xlfn.DAYS(clean_data[[#This Row],[Ship Date]],clean_data[[#This Row],[Order Date]])</f>
        <v>21</v>
      </c>
      <c r="L2496" s="9">
        <v>40577</v>
      </c>
      <c r="M2496" s="4">
        <v>4229</v>
      </c>
      <c r="N2496" s="13">
        <v>154.06</v>
      </c>
      <c r="O2496" s="13">
        <v>90.93</v>
      </c>
      <c r="P2496" s="13">
        <v>651519.74</v>
      </c>
      <c r="Q2496" s="13">
        <v>384542.97</v>
      </c>
      <c r="R2496" s="13">
        <v>266976.77</v>
      </c>
      <c r="S2496" s="54"/>
      <c r="T2496" s="54"/>
      <c r="Z2496" s="1"/>
      <c r="AA2496" s="1"/>
      <c r="XFB2496"/>
      <c r="XFC2496"/>
    </row>
    <row r="2497" spans="2:27 16382:16383" ht="21" customHeight="1">
      <c r="B2497" s="10" t="s">
        <v>14</v>
      </c>
      <c r="C2497" s="10" t="s">
        <v>19</v>
      </c>
      <c r="D2497" s="10" t="s">
        <v>45</v>
      </c>
      <c r="E2497" s="10" t="s">
        <v>17</v>
      </c>
      <c r="F2497" s="10" t="s">
        <v>232</v>
      </c>
      <c r="G2497" s="11">
        <v>41414</v>
      </c>
      <c r="H2497" s="12" t="s">
        <v>233</v>
      </c>
      <c r="I2497" s="10">
        <v>2013</v>
      </c>
      <c r="J2497" s="10">
        <v>679271209</v>
      </c>
      <c r="K2497" s="10">
        <f>_xlfn.DAYS(clean_data[[#This Row],[Ship Date]],clean_data[[#This Row],[Order Date]])</f>
        <v>25</v>
      </c>
      <c r="L2497" s="11">
        <v>41439</v>
      </c>
      <c r="M2497" s="14">
        <v>300</v>
      </c>
      <c r="N2497" s="15">
        <v>437.2</v>
      </c>
      <c r="O2497" s="15">
        <v>263.33</v>
      </c>
      <c r="P2497" s="15">
        <v>131160</v>
      </c>
      <c r="Q2497" s="15">
        <v>78999</v>
      </c>
      <c r="R2497" s="15">
        <v>52161</v>
      </c>
      <c r="S2497" s="54"/>
      <c r="T2497" s="54"/>
      <c r="Z2497" s="1"/>
      <c r="AA2497" s="1"/>
      <c r="XFB2497"/>
      <c r="XFC2497"/>
    </row>
    <row r="2498" spans="2:27 16382:16383" ht="21" customHeight="1">
      <c r="B2498" s="1" t="s">
        <v>40</v>
      </c>
      <c r="C2498" s="1" t="s">
        <v>201</v>
      </c>
      <c r="D2498" s="1" t="s">
        <v>59</v>
      </c>
      <c r="E2498" s="1" t="s">
        <v>17</v>
      </c>
      <c r="F2498" s="1" t="s">
        <v>232</v>
      </c>
      <c r="G2498" s="9">
        <v>40260</v>
      </c>
      <c r="H2498" s="2" t="s">
        <v>236</v>
      </c>
      <c r="I2498" s="1">
        <v>2010</v>
      </c>
      <c r="J2498" s="1">
        <v>576707398</v>
      </c>
      <c r="K2498" s="1">
        <f>_xlfn.DAYS(clean_data[[#This Row],[Ship Date]],clean_data[[#This Row],[Order Date]])</f>
        <v>22</v>
      </c>
      <c r="L2498" s="9">
        <v>40282</v>
      </c>
      <c r="M2498" s="4">
        <v>9390</v>
      </c>
      <c r="N2498" s="13">
        <v>9.33</v>
      </c>
      <c r="O2498" s="13">
        <v>6.92</v>
      </c>
      <c r="P2498" s="13">
        <v>87608.7</v>
      </c>
      <c r="Q2498" s="13">
        <v>64978.8</v>
      </c>
      <c r="R2498" s="13">
        <v>22629.9</v>
      </c>
      <c r="S2498" s="54"/>
      <c r="T2498" s="54"/>
      <c r="Z2498" s="1"/>
      <c r="AA2498" s="1"/>
      <c r="XFB2498"/>
      <c r="XFC2498"/>
    </row>
    <row r="2499" spans="2:27 16382:16383" ht="21" customHeight="1">
      <c r="B2499" s="10" t="s">
        <v>23</v>
      </c>
      <c r="C2499" s="10" t="s">
        <v>112</v>
      </c>
      <c r="D2499" s="10" t="s">
        <v>79</v>
      </c>
      <c r="E2499" s="10" t="s">
        <v>17</v>
      </c>
      <c r="F2499" s="10" t="s">
        <v>229</v>
      </c>
      <c r="G2499" s="11">
        <v>40615</v>
      </c>
      <c r="H2499" s="12" t="s">
        <v>236</v>
      </c>
      <c r="I2499" s="10">
        <v>2011</v>
      </c>
      <c r="J2499" s="10">
        <v>141875827</v>
      </c>
      <c r="K2499" s="10">
        <f>_xlfn.DAYS(clean_data[[#This Row],[Ship Date]],clean_data[[#This Row],[Order Date]])</f>
        <v>34</v>
      </c>
      <c r="L2499" s="11">
        <v>40649</v>
      </c>
      <c r="M2499" s="14">
        <v>3065</v>
      </c>
      <c r="N2499" s="15">
        <v>668.27</v>
      </c>
      <c r="O2499" s="15">
        <v>502.54</v>
      </c>
      <c r="P2499" s="15">
        <v>2048247.55</v>
      </c>
      <c r="Q2499" s="15">
        <v>1540285.1</v>
      </c>
      <c r="R2499" s="15">
        <v>507962.45</v>
      </c>
      <c r="S2499" s="54"/>
      <c r="T2499" s="54"/>
      <c r="Z2499" s="1"/>
      <c r="AA2499" s="1"/>
      <c r="XFB2499"/>
      <c r="XFC2499"/>
    </row>
    <row r="2500" spans="2:27 16382:16383" ht="21" customHeight="1">
      <c r="B2500" s="1" t="s">
        <v>23</v>
      </c>
      <c r="C2500" s="1" t="s">
        <v>206</v>
      </c>
      <c r="D2500" s="1" t="s">
        <v>25</v>
      </c>
      <c r="E2500" s="1" t="s">
        <v>21</v>
      </c>
      <c r="F2500" s="1" t="s">
        <v>232</v>
      </c>
      <c r="G2500" s="9">
        <v>40851</v>
      </c>
      <c r="H2500" s="2" t="s">
        <v>234</v>
      </c>
      <c r="I2500" s="1">
        <v>2011</v>
      </c>
      <c r="J2500" s="1">
        <v>510762822</v>
      </c>
      <c r="K2500" s="1">
        <f>_xlfn.DAYS(clean_data[[#This Row],[Ship Date]],clean_data[[#This Row],[Order Date]])</f>
        <v>48</v>
      </c>
      <c r="L2500" s="9">
        <v>40899</v>
      </c>
      <c r="M2500" s="4">
        <v>4924</v>
      </c>
      <c r="N2500" s="13">
        <v>47.45</v>
      </c>
      <c r="O2500" s="13">
        <v>31.79</v>
      </c>
      <c r="P2500" s="13">
        <v>233643.8</v>
      </c>
      <c r="Q2500" s="13">
        <v>156533.96</v>
      </c>
      <c r="R2500" s="13">
        <v>77109.84</v>
      </c>
      <c r="S2500" s="54"/>
      <c r="T2500" s="54"/>
      <c r="Z2500" s="1"/>
      <c r="AA2500" s="1"/>
      <c r="XFB2500"/>
      <c r="XFC2500"/>
    </row>
    <row r="2501" spans="2:27 16382:16383" ht="21" customHeight="1">
      <c r="B2501" s="10" t="s">
        <v>23</v>
      </c>
      <c r="C2501" s="10" t="s">
        <v>98</v>
      </c>
      <c r="D2501" s="10" t="s">
        <v>20</v>
      </c>
      <c r="E2501" s="10" t="s">
        <v>21</v>
      </c>
      <c r="F2501" s="10" t="s">
        <v>235</v>
      </c>
      <c r="G2501" s="11">
        <v>41118</v>
      </c>
      <c r="H2501" s="12" t="s">
        <v>230</v>
      </c>
      <c r="I2501" s="10">
        <v>2012</v>
      </c>
      <c r="J2501" s="10">
        <v>189667212</v>
      </c>
      <c r="K2501" s="10">
        <f>_xlfn.DAYS(clean_data[[#This Row],[Ship Date]],clean_data[[#This Row],[Order Date]])</f>
        <v>37</v>
      </c>
      <c r="L2501" s="11">
        <v>41155</v>
      </c>
      <c r="M2501" s="14">
        <v>5598</v>
      </c>
      <c r="N2501" s="15">
        <v>152.58000000000001</v>
      </c>
      <c r="O2501" s="15">
        <v>97.44</v>
      </c>
      <c r="P2501" s="15">
        <v>854142.84</v>
      </c>
      <c r="Q2501" s="15">
        <v>545469.12</v>
      </c>
      <c r="R2501" s="15">
        <v>308673.71999999997</v>
      </c>
      <c r="S2501" s="54"/>
      <c r="T2501" s="54"/>
      <c r="Z2501" s="1"/>
      <c r="AA2501" s="1"/>
      <c r="XFB2501"/>
      <c r="XFC2501"/>
    </row>
    <row r="2502" spans="2:27 16382:16383" ht="21" customHeight="1">
      <c r="B2502" s="1" t="s">
        <v>14</v>
      </c>
      <c r="C2502" s="1" t="s">
        <v>108</v>
      </c>
      <c r="D2502" s="1" t="s">
        <v>79</v>
      </c>
      <c r="E2502" s="1" t="s">
        <v>21</v>
      </c>
      <c r="F2502" s="1" t="s">
        <v>232</v>
      </c>
      <c r="G2502" s="9">
        <v>41950</v>
      </c>
      <c r="H2502" s="2" t="s">
        <v>234</v>
      </c>
      <c r="I2502" s="1">
        <v>2014</v>
      </c>
      <c r="J2502" s="1">
        <v>905200326</v>
      </c>
      <c r="K2502" s="1">
        <f>_xlfn.DAYS(clean_data[[#This Row],[Ship Date]],clean_data[[#This Row],[Order Date]])</f>
        <v>38</v>
      </c>
      <c r="L2502" s="9">
        <v>41988</v>
      </c>
      <c r="M2502" s="4">
        <v>7747</v>
      </c>
      <c r="N2502" s="13">
        <v>668.27</v>
      </c>
      <c r="O2502" s="13">
        <v>502.54</v>
      </c>
      <c r="P2502" s="13">
        <v>5177087.6900000004</v>
      </c>
      <c r="Q2502" s="13">
        <v>3893177.38</v>
      </c>
      <c r="R2502" s="13">
        <v>1283910.31</v>
      </c>
      <c r="S2502" s="54"/>
      <c r="T2502" s="54"/>
      <c r="Z2502" s="1"/>
      <c r="AA2502" s="1"/>
      <c r="XFB2502"/>
      <c r="XFC2502"/>
    </row>
    <row r="2503" spans="2:27 16382:16383" ht="21" customHeight="1">
      <c r="B2503" s="10" t="s">
        <v>14</v>
      </c>
      <c r="C2503" s="10" t="s">
        <v>174</v>
      </c>
      <c r="D2503" s="10" t="s">
        <v>59</v>
      </c>
      <c r="E2503" s="10" t="s">
        <v>17</v>
      </c>
      <c r="F2503" s="10" t="s">
        <v>232</v>
      </c>
      <c r="G2503" s="11">
        <v>42890</v>
      </c>
      <c r="H2503" s="12" t="s">
        <v>241</v>
      </c>
      <c r="I2503" s="10">
        <v>2017</v>
      </c>
      <c r="J2503" s="10">
        <v>854285991</v>
      </c>
      <c r="K2503" s="10">
        <f>_xlfn.DAYS(clean_data[[#This Row],[Ship Date]],clean_data[[#This Row],[Order Date]])</f>
        <v>26</v>
      </c>
      <c r="L2503" s="11">
        <v>42916</v>
      </c>
      <c r="M2503" s="14">
        <v>1064</v>
      </c>
      <c r="N2503" s="15">
        <v>9.33</v>
      </c>
      <c r="O2503" s="15">
        <v>6.92</v>
      </c>
      <c r="P2503" s="15">
        <v>9927.1200000000008</v>
      </c>
      <c r="Q2503" s="15">
        <v>7362.88</v>
      </c>
      <c r="R2503" s="15">
        <v>2564.2399999999998</v>
      </c>
      <c r="S2503" s="54"/>
      <c r="T2503" s="54"/>
      <c r="Z2503" s="1"/>
      <c r="AA2503" s="1"/>
      <c r="XFB2503"/>
      <c r="XFC2503"/>
    </row>
    <row r="2504" spans="2:27 16382:16383" ht="21" customHeight="1">
      <c r="B2504" s="1" t="s">
        <v>26</v>
      </c>
      <c r="C2504" s="1" t="s">
        <v>81</v>
      </c>
      <c r="D2504" s="1" t="s">
        <v>79</v>
      </c>
      <c r="E2504" s="1" t="s">
        <v>21</v>
      </c>
      <c r="F2504" s="1" t="s">
        <v>229</v>
      </c>
      <c r="G2504" s="9">
        <v>41104</v>
      </c>
      <c r="H2504" s="2" t="s">
        <v>230</v>
      </c>
      <c r="I2504" s="1">
        <v>2012</v>
      </c>
      <c r="J2504" s="1">
        <v>554160535</v>
      </c>
      <c r="K2504" s="1">
        <f>_xlfn.DAYS(clean_data[[#This Row],[Ship Date]],clean_data[[#This Row],[Order Date]])</f>
        <v>42</v>
      </c>
      <c r="L2504" s="9">
        <v>41146</v>
      </c>
      <c r="M2504" s="4">
        <v>7272</v>
      </c>
      <c r="N2504" s="13">
        <v>668.27</v>
      </c>
      <c r="O2504" s="13">
        <v>502.54</v>
      </c>
      <c r="P2504" s="13">
        <v>4859659.4400000004</v>
      </c>
      <c r="Q2504" s="13">
        <v>3654470.88</v>
      </c>
      <c r="R2504" s="13">
        <v>1205188.56</v>
      </c>
      <c r="S2504" s="54"/>
      <c r="T2504" s="54"/>
      <c r="Z2504" s="1"/>
      <c r="AA2504" s="1"/>
      <c r="XFB2504"/>
      <c r="XFC2504"/>
    </row>
    <row r="2505" spans="2:27 16382:16383" ht="21" customHeight="1">
      <c r="B2505" s="10" t="s">
        <v>26</v>
      </c>
      <c r="C2505" s="10" t="s">
        <v>75</v>
      </c>
      <c r="D2505" s="10" t="s">
        <v>50</v>
      </c>
      <c r="E2505" s="10" t="s">
        <v>21</v>
      </c>
      <c r="F2505" s="10" t="s">
        <v>229</v>
      </c>
      <c r="G2505" s="11">
        <v>41060</v>
      </c>
      <c r="H2505" s="12" t="s">
        <v>233</v>
      </c>
      <c r="I2505" s="10">
        <v>2012</v>
      </c>
      <c r="J2505" s="10">
        <v>592372786</v>
      </c>
      <c r="K2505" s="10">
        <f>_xlfn.DAYS(clean_data[[#This Row],[Ship Date]],clean_data[[#This Row],[Order Date]])</f>
        <v>11</v>
      </c>
      <c r="L2505" s="11">
        <v>41071</v>
      </c>
      <c r="M2505" s="14">
        <v>5126</v>
      </c>
      <c r="N2505" s="15">
        <v>421.89</v>
      </c>
      <c r="O2505" s="15">
        <v>364.69</v>
      </c>
      <c r="P2505" s="15">
        <v>2162608.14</v>
      </c>
      <c r="Q2505" s="15">
        <v>1869400.94</v>
      </c>
      <c r="R2505" s="15">
        <v>293207.2</v>
      </c>
      <c r="S2505" s="54"/>
      <c r="T2505" s="54"/>
      <c r="Z2505" s="1"/>
      <c r="AA2505" s="1"/>
      <c r="XFB2505"/>
      <c r="XFC2505"/>
    </row>
    <row r="2506" spans="2:27 16382:16383" ht="21" customHeight="1">
      <c r="B2506" s="1" t="s">
        <v>23</v>
      </c>
      <c r="C2506" s="1" t="s">
        <v>187</v>
      </c>
      <c r="D2506" s="1" t="s">
        <v>36</v>
      </c>
      <c r="E2506" s="1" t="s">
        <v>17</v>
      </c>
      <c r="F2506" s="1" t="s">
        <v>229</v>
      </c>
      <c r="G2506" s="9">
        <v>42084</v>
      </c>
      <c r="H2506" s="2" t="s">
        <v>236</v>
      </c>
      <c r="I2506" s="1">
        <v>2015</v>
      </c>
      <c r="J2506" s="1">
        <v>276784074</v>
      </c>
      <c r="K2506" s="1">
        <f>_xlfn.DAYS(clean_data[[#This Row],[Ship Date]],clean_data[[#This Row],[Order Date]])</f>
        <v>25</v>
      </c>
      <c r="L2506" s="9">
        <v>42109</v>
      </c>
      <c r="M2506" s="4">
        <v>5413</v>
      </c>
      <c r="N2506" s="13">
        <v>109.28</v>
      </c>
      <c r="O2506" s="13">
        <v>35.840000000000003</v>
      </c>
      <c r="P2506" s="13">
        <v>591532.64</v>
      </c>
      <c r="Q2506" s="13">
        <v>194001.92000000001</v>
      </c>
      <c r="R2506" s="13">
        <v>397530.72</v>
      </c>
      <c r="S2506" s="54"/>
      <c r="T2506" s="54"/>
      <c r="Z2506" s="1"/>
      <c r="AA2506" s="1"/>
      <c r="XFB2506"/>
      <c r="XFC2506"/>
    </row>
    <row r="2507" spans="2:27 16382:16383" ht="21" customHeight="1">
      <c r="B2507" s="10" t="s">
        <v>31</v>
      </c>
      <c r="C2507" s="10" t="s">
        <v>223</v>
      </c>
      <c r="D2507" s="10" t="s">
        <v>20</v>
      </c>
      <c r="E2507" s="10" t="s">
        <v>17</v>
      </c>
      <c r="F2507" s="10" t="s">
        <v>235</v>
      </c>
      <c r="G2507" s="11">
        <v>42509</v>
      </c>
      <c r="H2507" s="12" t="s">
        <v>233</v>
      </c>
      <c r="I2507" s="10">
        <v>2016</v>
      </c>
      <c r="J2507" s="10">
        <v>785568225</v>
      </c>
      <c r="K2507" s="10">
        <f>_xlfn.DAYS(clean_data[[#This Row],[Ship Date]],clean_data[[#This Row],[Order Date]])</f>
        <v>11</v>
      </c>
      <c r="L2507" s="11">
        <v>42520</v>
      </c>
      <c r="M2507" s="14">
        <v>5950</v>
      </c>
      <c r="N2507" s="15">
        <v>152.58000000000001</v>
      </c>
      <c r="O2507" s="15">
        <v>97.44</v>
      </c>
      <c r="P2507" s="15">
        <v>907851</v>
      </c>
      <c r="Q2507" s="15">
        <v>579768</v>
      </c>
      <c r="R2507" s="15">
        <v>328083</v>
      </c>
      <c r="S2507" s="54"/>
      <c r="T2507" s="54"/>
      <c r="Z2507" s="1"/>
      <c r="AA2507" s="1"/>
      <c r="XFB2507"/>
      <c r="XFC2507"/>
    </row>
    <row r="2508" spans="2:27 16382:16383" ht="21" customHeight="1">
      <c r="B2508" s="1" t="s">
        <v>40</v>
      </c>
      <c r="C2508" s="1" t="s">
        <v>93</v>
      </c>
      <c r="D2508" s="1" t="s">
        <v>79</v>
      </c>
      <c r="E2508" s="1" t="s">
        <v>21</v>
      </c>
      <c r="F2508" s="1" t="s">
        <v>229</v>
      </c>
      <c r="G2508" s="9">
        <v>41055</v>
      </c>
      <c r="H2508" s="2" t="s">
        <v>233</v>
      </c>
      <c r="I2508" s="1">
        <v>2012</v>
      </c>
      <c r="J2508" s="1">
        <v>217211568</v>
      </c>
      <c r="K2508" s="1">
        <f>_xlfn.DAYS(clean_data[[#This Row],[Ship Date]],clean_data[[#This Row],[Order Date]])</f>
        <v>12</v>
      </c>
      <c r="L2508" s="9">
        <v>41067</v>
      </c>
      <c r="M2508" s="4">
        <v>6585</v>
      </c>
      <c r="N2508" s="13">
        <v>668.27</v>
      </c>
      <c r="O2508" s="13">
        <v>502.54</v>
      </c>
      <c r="P2508" s="13">
        <v>4400557.95</v>
      </c>
      <c r="Q2508" s="13">
        <v>3309225.9</v>
      </c>
      <c r="R2508" s="13">
        <v>1091332.05</v>
      </c>
      <c r="S2508" s="54"/>
      <c r="T2508" s="54"/>
      <c r="Z2508" s="1"/>
      <c r="AA2508" s="1"/>
      <c r="XFB2508"/>
      <c r="XFC2508"/>
    </row>
    <row r="2509" spans="2:27 16382:16383" ht="21" customHeight="1">
      <c r="B2509" s="10" t="s">
        <v>40</v>
      </c>
      <c r="C2509" s="10" t="s">
        <v>150</v>
      </c>
      <c r="D2509" s="10" t="s">
        <v>43</v>
      </c>
      <c r="E2509" s="10" t="s">
        <v>17</v>
      </c>
      <c r="F2509" s="10" t="s">
        <v>229</v>
      </c>
      <c r="G2509" s="11">
        <v>40981</v>
      </c>
      <c r="H2509" s="12" t="s">
        <v>236</v>
      </c>
      <c r="I2509" s="10">
        <v>2012</v>
      </c>
      <c r="J2509" s="10">
        <v>340512931</v>
      </c>
      <c r="K2509" s="10">
        <f>_xlfn.DAYS(clean_data[[#This Row],[Ship Date]],clean_data[[#This Row],[Order Date]])</f>
        <v>8</v>
      </c>
      <c r="L2509" s="11">
        <v>40989</v>
      </c>
      <c r="M2509" s="14">
        <v>4198</v>
      </c>
      <c r="N2509" s="15">
        <v>651.21</v>
      </c>
      <c r="O2509" s="15">
        <v>524.96</v>
      </c>
      <c r="P2509" s="15">
        <v>2733779.58</v>
      </c>
      <c r="Q2509" s="15">
        <v>2203782.08</v>
      </c>
      <c r="R2509" s="15">
        <v>529997.5</v>
      </c>
      <c r="S2509" s="54"/>
      <c r="T2509" s="54"/>
      <c r="Z2509" s="1"/>
      <c r="AA2509" s="1"/>
      <c r="XFB2509"/>
      <c r="XFC2509"/>
    </row>
    <row r="2510" spans="2:27 16382:16383" ht="21" customHeight="1">
      <c r="B2510" s="1" t="s">
        <v>23</v>
      </c>
      <c r="C2510" s="1" t="s">
        <v>171</v>
      </c>
      <c r="D2510" s="1" t="s">
        <v>36</v>
      </c>
      <c r="E2510" s="1" t="s">
        <v>17</v>
      </c>
      <c r="F2510" s="1" t="s">
        <v>235</v>
      </c>
      <c r="G2510" s="9">
        <v>40404</v>
      </c>
      <c r="H2510" s="2" t="s">
        <v>238</v>
      </c>
      <c r="I2510" s="1">
        <v>2010</v>
      </c>
      <c r="J2510" s="1">
        <v>744583642</v>
      </c>
      <c r="K2510" s="1">
        <f>_xlfn.DAYS(clean_data[[#This Row],[Ship Date]],clean_data[[#This Row],[Order Date]])</f>
        <v>43</v>
      </c>
      <c r="L2510" s="9">
        <v>40447</v>
      </c>
      <c r="M2510" s="4">
        <v>7701</v>
      </c>
      <c r="N2510" s="13">
        <v>109.28</v>
      </c>
      <c r="O2510" s="13">
        <v>35.840000000000003</v>
      </c>
      <c r="P2510" s="13">
        <v>841565.28</v>
      </c>
      <c r="Q2510" s="13">
        <v>276003.84000000003</v>
      </c>
      <c r="R2510" s="13">
        <v>565561.43999999994</v>
      </c>
      <c r="S2510" s="54"/>
      <c r="T2510" s="54"/>
      <c r="Z2510" s="1"/>
      <c r="AA2510" s="1"/>
      <c r="XFB2510"/>
      <c r="XFC2510"/>
    </row>
    <row r="2511" spans="2:27 16382:16383" ht="21" customHeight="1">
      <c r="B2511" s="10" t="s">
        <v>40</v>
      </c>
      <c r="C2511" s="10" t="s">
        <v>127</v>
      </c>
      <c r="D2511" s="10" t="s">
        <v>20</v>
      </c>
      <c r="E2511" s="10" t="s">
        <v>21</v>
      </c>
      <c r="F2511" s="10" t="s">
        <v>229</v>
      </c>
      <c r="G2511" s="11">
        <v>41976</v>
      </c>
      <c r="H2511" s="12" t="s">
        <v>228</v>
      </c>
      <c r="I2511" s="10">
        <v>2014</v>
      </c>
      <c r="J2511" s="10">
        <v>188847529</v>
      </c>
      <c r="K2511" s="10">
        <f>_xlfn.DAYS(clean_data[[#This Row],[Ship Date]],clean_data[[#This Row],[Order Date]])</f>
        <v>47</v>
      </c>
      <c r="L2511" s="11">
        <v>42023</v>
      </c>
      <c r="M2511" s="14">
        <v>3035</v>
      </c>
      <c r="N2511" s="15">
        <v>152.58000000000001</v>
      </c>
      <c r="O2511" s="15">
        <v>97.44</v>
      </c>
      <c r="P2511" s="15">
        <v>463080.3</v>
      </c>
      <c r="Q2511" s="15">
        <v>295730.40000000002</v>
      </c>
      <c r="R2511" s="15">
        <v>167349.9</v>
      </c>
      <c r="S2511" s="54"/>
      <c r="T2511" s="54"/>
      <c r="Z2511" s="1"/>
      <c r="AA2511" s="1"/>
      <c r="XFB2511"/>
      <c r="XFC2511"/>
    </row>
    <row r="2512" spans="2:27 16382:16383" ht="21" customHeight="1">
      <c r="B2512" s="1" t="s">
        <v>31</v>
      </c>
      <c r="C2512" s="1" t="s">
        <v>223</v>
      </c>
      <c r="D2512" s="1" t="s">
        <v>59</v>
      </c>
      <c r="E2512" s="1" t="s">
        <v>21</v>
      </c>
      <c r="F2512" s="1" t="s">
        <v>232</v>
      </c>
      <c r="G2512" s="9">
        <v>40444</v>
      </c>
      <c r="H2512" s="2" t="s">
        <v>231</v>
      </c>
      <c r="I2512" s="1">
        <v>2010</v>
      </c>
      <c r="J2512" s="1">
        <v>653040921</v>
      </c>
      <c r="K2512" s="1">
        <f>_xlfn.DAYS(clean_data[[#This Row],[Ship Date]],clean_data[[#This Row],[Order Date]])</f>
        <v>16</v>
      </c>
      <c r="L2512" s="9">
        <v>40460</v>
      </c>
      <c r="M2512" s="4">
        <v>8175</v>
      </c>
      <c r="N2512" s="13">
        <v>9.33</v>
      </c>
      <c r="O2512" s="13">
        <v>6.92</v>
      </c>
      <c r="P2512" s="13">
        <v>76272.75</v>
      </c>
      <c r="Q2512" s="13">
        <v>56571</v>
      </c>
      <c r="R2512" s="13">
        <v>19701.75</v>
      </c>
      <c r="S2512" s="54"/>
      <c r="T2512" s="54"/>
      <c r="Z2512" s="1"/>
      <c r="AA2512" s="1"/>
      <c r="XFB2512"/>
      <c r="XFC2512"/>
    </row>
    <row r="2513" spans="2:27 16382:16383" ht="21" customHeight="1">
      <c r="B2513" s="10" t="s">
        <v>26</v>
      </c>
      <c r="C2513" s="10" t="s">
        <v>186</v>
      </c>
      <c r="D2513" s="10" t="s">
        <v>36</v>
      </c>
      <c r="E2513" s="10" t="s">
        <v>21</v>
      </c>
      <c r="F2513" s="10" t="s">
        <v>232</v>
      </c>
      <c r="G2513" s="11">
        <v>40622</v>
      </c>
      <c r="H2513" s="12" t="s">
        <v>236</v>
      </c>
      <c r="I2513" s="10">
        <v>2011</v>
      </c>
      <c r="J2513" s="10">
        <v>587212646</v>
      </c>
      <c r="K2513" s="10">
        <f>_xlfn.DAYS(clean_data[[#This Row],[Ship Date]],clean_data[[#This Row],[Order Date]])</f>
        <v>35</v>
      </c>
      <c r="L2513" s="11">
        <v>40657</v>
      </c>
      <c r="M2513" s="14">
        <v>8126</v>
      </c>
      <c r="N2513" s="15">
        <v>109.28</v>
      </c>
      <c r="O2513" s="15">
        <v>35.840000000000003</v>
      </c>
      <c r="P2513" s="15">
        <v>888009.28</v>
      </c>
      <c r="Q2513" s="15">
        <v>291235.84000000003</v>
      </c>
      <c r="R2513" s="15">
        <v>596773.43999999994</v>
      </c>
      <c r="S2513" s="54"/>
      <c r="T2513" s="54"/>
      <c r="Z2513" s="1"/>
      <c r="AA2513" s="1"/>
      <c r="XFB2513"/>
      <c r="XFC2513"/>
    </row>
    <row r="2514" spans="2:27 16382:16383" ht="21" customHeight="1">
      <c r="B2514" s="1" t="s">
        <v>23</v>
      </c>
      <c r="C2514" s="1" t="s">
        <v>247</v>
      </c>
      <c r="D2514" s="1" t="s">
        <v>25</v>
      </c>
      <c r="E2514" s="1" t="s">
        <v>17</v>
      </c>
      <c r="F2514" s="1" t="s">
        <v>235</v>
      </c>
      <c r="G2514" s="9">
        <v>42181</v>
      </c>
      <c r="H2514" s="2" t="s">
        <v>241</v>
      </c>
      <c r="I2514" s="1">
        <v>2015</v>
      </c>
      <c r="J2514" s="1">
        <v>761724030</v>
      </c>
      <c r="K2514" s="1">
        <f>_xlfn.DAYS(clean_data[[#This Row],[Ship Date]],clean_data[[#This Row],[Order Date]])</f>
        <v>48</v>
      </c>
      <c r="L2514" s="9">
        <v>42229</v>
      </c>
      <c r="M2514" s="4">
        <v>9923</v>
      </c>
      <c r="N2514" s="13">
        <v>47.45</v>
      </c>
      <c r="O2514" s="13">
        <v>31.79</v>
      </c>
      <c r="P2514" s="13">
        <v>470846.35</v>
      </c>
      <c r="Q2514" s="13">
        <v>315452.17</v>
      </c>
      <c r="R2514" s="13">
        <v>155394.18</v>
      </c>
      <c r="S2514" s="54"/>
      <c r="T2514" s="54"/>
      <c r="Z2514" s="1"/>
      <c r="AA2514" s="1"/>
      <c r="XFB2514"/>
      <c r="XFC2514"/>
    </row>
    <row r="2515" spans="2:27 16382:16383" ht="21" customHeight="1">
      <c r="B2515" s="10" t="s">
        <v>23</v>
      </c>
      <c r="C2515" s="10" t="s">
        <v>198</v>
      </c>
      <c r="D2515" s="10" t="s">
        <v>43</v>
      </c>
      <c r="E2515" s="10" t="s">
        <v>17</v>
      </c>
      <c r="F2515" s="10" t="s">
        <v>229</v>
      </c>
      <c r="G2515" s="11">
        <v>41034</v>
      </c>
      <c r="H2515" s="12" t="s">
        <v>233</v>
      </c>
      <c r="I2515" s="10">
        <v>2012</v>
      </c>
      <c r="J2515" s="10">
        <v>217248904</v>
      </c>
      <c r="K2515" s="10">
        <f>_xlfn.DAYS(clean_data[[#This Row],[Ship Date]],clean_data[[#This Row],[Order Date]])</f>
        <v>41</v>
      </c>
      <c r="L2515" s="11">
        <v>41075</v>
      </c>
      <c r="M2515" s="14">
        <v>7633</v>
      </c>
      <c r="N2515" s="15">
        <v>651.21</v>
      </c>
      <c r="O2515" s="15">
        <v>524.96</v>
      </c>
      <c r="P2515" s="15">
        <v>4970685.93</v>
      </c>
      <c r="Q2515" s="15">
        <v>4007019.68</v>
      </c>
      <c r="R2515" s="15">
        <v>963666.25</v>
      </c>
      <c r="S2515" s="54"/>
      <c r="T2515" s="54"/>
      <c r="Z2515" s="1"/>
      <c r="AA2515" s="1"/>
      <c r="XFB2515"/>
      <c r="XFC2515"/>
    </row>
    <row r="2516" spans="2:27 16382:16383" ht="21" customHeight="1">
      <c r="B2516" s="1" t="s">
        <v>14</v>
      </c>
      <c r="C2516" s="1" t="s">
        <v>108</v>
      </c>
      <c r="D2516" s="1" t="s">
        <v>50</v>
      </c>
      <c r="E2516" s="1" t="s">
        <v>17</v>
      </c>
      <c r="F2516" s="1" t="s">
        <v>227</v>
      </c>
      <c r="G2516" s="9">
        <v>41779</v>
      </c>
      <c r="H2516" s="2" t="s">
        <v>233</v>
      </c>
      <c r="I2516" s="1">
        <v>2014</v>
      </c>
      <c r="J2516" s="1">
        <v>314773595</v>
      </c>
      <c r="K2516" s="1">
        <f>_xlfn.DAYS(clean_data[[#This Row],[Ship Date]],clean_data[[#This Row],[Order Date]])</f>
        <v>12</v>
      </c>
      <c r="L2516" s="9">
        <v>41791</v>
      </c>
      <c r="M2516" s="4">
        <v>7357</v>
      </c>
      <c r="N2516" s="13">
        <v>421.89</v>
      </c>
      <c r="O2516" s="13">
        <v>364.69</v>
      </c>
      <c r="P2516" s="13">
        <v>3103844.73</v>
      </c>
      <c r="Q2516" s="13">
        <v>2683024.33</v>
      </c>
      <c r="R2516" s="13">
        <v>420820.4</v>
      </c>
      <c r="S2516" s="54"/>
      <c r="T2516" s="54"/>
      <c r="Z2516" s="1"/>
      <c r="AA2516" s="1"/>
      <c r="XFB2516"/>
      <c r="XFC2516"/>
    </row>
    <row r="2517" spans="2:27 16382:16383" ht="21" customHeight="1">
      <c r="B2517" s="10" t="s">
        <v>23</v>
      </c>
      <c r="C2517" s="10" t="s">
        <v>63</v>
      </c>
      <c r="D2517" s="10" t="s">
        <v>36</v>
      </c>
      <c r="E2517" s="10" t="s">
        <v>17</v>
      </c>
      <c r="F2517" s="10" t="s">
        <v>232</v>
      </c>
      <c r="G2517" s="11">
        <v>42489</v>
      </c>
      <c r="H2517" s="12" t="s">
        <v>239</v>
      </c>
      <c r="I2517" s="10">
        <v>2016</v>
      </c>
      <c r="J2517" s="10">
        <v>685596930</v>
      </c>
      <c r="K2517" s="10">
        <f>_xlfn.DAYS(clean_data[[#This Row],[Ship Date]],clean_data[[#This Row],[Order Date]])</f>
        <v>48</v>
      </c>
      <c r="L2517" s="11">
        <v>42537</v>
      </c>
      <c r="M2517" s="14">
        <v>2222</v>
      </c>
      <c r="N2517" s="15">
        <v>109.28</v>
      </c>
      <c r="O2517" s="15">
        <v>35.840000000000003</v>
      </c>
      <c r="P2517" s="15">
        <v>242820.16</v>
      </c>
      <c r="Q2517" s="15">
        <v>79636.479999999996</v>
      </c>
      <c r="R2517" s="15">
        <v>163183.67999999999</v>
      </c>
      <c r="S2517" s="54"/>
      <c r="T2517" s="54"/>
      <c r="Z2517" s="1"/>
      <c r="AA2517" s="1"/>
      <c r="XFB2517"/>
      <c r="XFC2517"/>
    </row>
    <row r="2518" spans="2:27 16382:16383" ht="21" customHeight="1">
      <c r="B2518" s="1" t="s">
        <v>14</v>
      </c>
      <c r="C2518" s="1" t="s">
        <v>111</v>
      </c>
      <c r="D2518" s="1" t="s">
        <v>43</v>
      </c>
      <c r="E2518" s="1" t="s">
        <v>17</v>
      </c>
      <c r="F2518" s="1" t="s">
        <v>235</v>
      </c>
      <c r="G2518" s="9">
        <v>41626</v>
      </c>
      <c r="H2518" s="2" t="s">
        <v>228</v>
      </c>
      <c r="I2518" s="1">
        <v>2013</v>
      </c>
      <c r="J2518" s="1">
        <v>581330239</v>
      </c>
      <c r="K2518" s="1">
        <f>_xlfn.DAYS(clean_data[[#This Row],[Ship Date]],clean_data[[#This Row],[Order Date]])</f>
        <v>49</v>
      </c>
      <c r="L2518" s="9">
        <v>41675</v>
      </c>
      <c r="M2518" s="4">
        <v>7391</v>
      </c>
      <c r="N2518" s="13">
        <v>651.21</v>
      </c>
      <c r="O2518" s="13">
        <v>524.96</v>
      </c>
      <c r="P2518" s="13">
        <v>4813093.1100000003</v>
      </c>
      <c r="Q2518" s="13">
        <v>3879979.36</v>
      </c>
      <c r="R2518" s="13">
        <v>933113.75</v>
      </c>
      <c r="S2518" s="54"/>
      <c r="T2518" s="54"/>
      <c r="Z2518" s="1"/>
      <c r="AA2518" s="1"/>
      <c r="XFB2518"/>
      <c r="XFC2518"/>
    </row>
    <row r="2519" spans="2:27 16382:16383" ht="21" customHeight="1">
      <c r="B2519" s="10" t="s">
        <v>34</v>
      </c>
      <c r="C2519" s="10" t="s">
        <v>68</v>
      </c>
      <c r="D2519" s="10" t="s">
        <v>79</v>
      </c>
      <c r="E2519" s="10" t="s">
        <v>17</v>
      </c>
      <c r="F2519" s="10" t="s">
        <v>232</v>
      </c>
      <c r="G2519" s="11">
        <v>42189</v>
      </c>
      <c r="H2519" s="12" t="s">
        <v>230</v>
      </c>
      <c r="I2519" s="10">
        <v>2015</v>
      </c>
      <c r="J2519" s="10">
        <v>223897349</v>
      </c>
      <c r="K2519" s="10">
        <f>_xlfn.DAYS(clean_data[[#This Row],[Ship Date]],clean_data[[#This Row],[Order Date]])</f>
        <v>0</v>
      </c>
      <c r="L2519" s="11">
        <v>42189</v>
      </c>
      <c r="M2519" s="14">
        <v>5056</v>
      </c>
      <c r="N2519" s="15">
        <v>668.27</v>
      </c>
      <c r="O2519" s="15">
        <v>502.54</v>
      </c>
      <c r="P2519" s="15">
        <v>3378773.12</v>
      </c>
      <c r="Q2519" s="15">
        <v>2540842.2400000002</v>
      </c>
      <c r="R2519" s="15">
        <v>837930.88</v>
      </c>
      <c r="S2519" s="54"/>
      <c r="T2519" s="54"/>
      <c r="Z2519" s="1"/>
      <c r="AA2519" s="1"/>
      <c r="XFB2519"/>
      <c r="XFC2519"/>
    </row>
    <row r="2520" spans="2:27 16382:16383" ht="21" customHeight="1">
      <c r="B2520" s="1" t="s">
        <v>23</v>
      </c>
      <c r="C2520" s="1" t="s">
        <v>179</v>
      </c>
      <c r="D2520" s="1" t="s">
        <v>36</v>
      </c>
      <c r="E2520" s="1" t="s">
        <v>17</v>
      </c>
      <c r="F2520" s="1" t="s">
        <v>235</v>
      </c>
      <c r="G2520" s="9">
        <v>42035</v>
      </c>
      <c r="H2520" s="2" t="s">
        <v>240</v>
      </c>
      <c r="I2520" s="1">
        <v>2015</v>
      </c>
      <c r="J2520" s="1">
        <v>355534589</v>
      </c>
      <c r="K2520" s="1">
        <f>_xlfn.DAYS(clean_data[[#This Row],[Ship Date]],clean_data[[#This Row],[Order Date]])</f>
        <v>6</v>
      </c>
      <c r="L2520" s="9">
        <v>42041</v>
      </c>
      <c r="M2520" s="4">
        <v>9440</v>
      </c>
      <c r="N2520" s="13">
        <v>109.28</v>
      </c>
      <c r="O2520" s="13">
        <v>35.840000000000003</v>
      </c>
      <c r="P2520" s="13">
        <v>1031603.2</v>
      </c>
      <c r="Q2520" s="13">
        <v>338329.59999999998</v>
      </c>
      <c r="R2520" s="13">
        <v>693273.59999999998</v>
      </c>
      <c r="S2520" s="54"/>
      <c r="T2520" s="54"/>
      <c r="Z2520" s="1"/>
      <c r="AA2520" s="1"/>
      <c r="XFB2520"/>
      <c r="XFC2520"/>
    </row>
    <row r="2521" spans="2:27 16382:16383" ht="21" customHeight="1">
      <c r="B2521" s="10" t="s">
        <v>26</v>
      </c>
      <c r="C2521" s="10" t="s">
        <v>81</v>
      </c>
      <c r="D2521" s="10" t="s">
        <v>79</v>
      </c>
      <c r="E2521" s="10" t="s">
        <v>21</v>
      </c>
      <c r="F2521" s="10" t="s">
        <v>227</v>
      </c>
      <c r="G2521" s="11">
        <v>40792</v>
      </c>
      <c r="H2521" s="12" t="s">
        <v>231</v>
      </c>
      <c r="I2521" s="10">
        <v>2011</v>
      </c>
      <c r="J2521" s="10">
        <v>888790786</v>
      </c>
      <c r="K2521" s="10">
        <f>_xlfn.DAYS(clean_data[[#This Row],[Ship Date]],clean_data[[#This Row],[Order Date]])</f>
        <v>6</v>
      </c>
      <c r="L2521" s="11">
        <v>40798</v>
      </c>
      <c r="M2521" s="14">
        <v>1799</v>
      </c>
      <c r="N2521" s="15">
        <v>668.27</v>
      </c>
      <c r="O2521" s="15">
        <v>502.54</v>
      </c>
      <c r="P2521" s="15">
        <v>1202217.73</v>
      </c>
      <c r="Q2521" s="15">
        <v>904069.46</v>
      </c>
      <c r="R2521" s="15">
        <v>298148.27</v>
      </c>
      <c r="S2521" s="54"/>
      <c r="T2521" s="54"/>
      <c r="Z2521" s="1"/>
      <c r="AA2521" s="1"/>
      <c r="XFB2521"/>
      <c r="XFC2521"/>
    </row>
    <row r="2522" spans="2:27 16382:16383" ht="21" customHeight="1">
      <c r="B2522" s="1" t="s">
        <v>23</v>
      </c>
      <c r="C2522" s="1" t="s">
        <v>82</v>
      </c>
      <c r="D2522" s="1" t="s">
        <v>43</v>
      </c>
      <c r="E2522" s="1" t="s">
        <v>21</v>
      </c>
      <c r="F2522" s="1" t="s">
        <v>232</v>
      </c>
      <c r="G2522" s="9">
        <v>41244</v>
      </c>
      <c r="H2522" s="2" t="s">
        <v>228</v>
      </c>
      <c r="I2522" s="1">
        <v>2012</v>
      </c>
      <c r="J2522" s="1">
        <v>456527268</v>
      </c>
      <c r="K2522" s="1">
        <f>_xlfn.DAYS(clean_data[[#This Row],[Ship Date]],clean_data[[#This Row],[Order Date]])</f>
        <v>1</v>
      </c>
      <c r="L2522" s="9">
        <v>41245</v>
      </c>
      <c r="M2522" s="4">
        <v>5419</v>
      </c>
      <c r="N2522" s="13">
        <v>651.21</v>
      </c>
      <c r="O2522" s="13">
        <v>524.96</v>
      </c>
      <c r="P2522" s="13">
        <v>3528906.99</v>
      </c>
      <c r="Q2522" s="13">
        <v>2844758.24</v>
      </c>
      <c r="R2522" s="13">
        <v>684148.75</v>
      </c>
      <c r="S2522" s="54"/>
      <c r="T2522" s="54"/>
      <c r="Z2522" s="1"/>
      <c r="AA2522" s="1"/>
      <c r="XFB2522"/>
      <c r="XFC2522"/>
    </row>
    <row r="2523" spans="2:27 16382:16383" ht="21" customHeight="1">
      <c r="B2523" s="10" t="s">
        <v>23</v>
      </c>
      <c r="C2523" s="10" t="s">
        <v>63</v>
      </c>
      <c r="D2523" s="10" t="s">
        <v>16</v>
      </c>
      <c r="E2523" s="10" t="s">
        <v>21</v>
      </c>
      <c r="F2523" s="10" t="s">
        <v>229</v>
      </c>
      <c r="G2523" s="11">
        <v>42415</v>
      </c>
      <c r="H2523" s="12" t="s">
        <v>242</v>
      </c>
      <c r="I2523" s="10">
        <v>2016</v>
      </c>
      <c r="J2523" s="10">
        <v>461917865</v>
      </c>
      <c r="K2523" s="10">
        <f>_xlfn.DAYS(clean_data[[#This Row],[Ship Date]],clean_data[[#This Row],[Order Date]])</f>
        <v>35</v>
      </c>
      <c r="L2523" s="11">
        <v>42450</v>
      </c>
      <c r="M2523" s="14">
        <v>616</v>
      </c>
      <c r="N2523" s="15">
        <v>255.28</v>
      </c>
      <c r="O2523" s="15">
        <v>159.41999999999999</v>
      </c>
      <c r="P2523" s="15">
        <v>157252.48000000001</v>
      </c>
      <c r="Q2523" s="15">
        <v>98202.72</v>
      </c>
      <c r="R2523" s="15">
        <v>59049.760000000002</v>
      </c>
      <c r="S2523" s="54"/>
      <c r="T2523" s="54"/>
      <c r="Z2523" s="1"/>
      <c r="AA2523" s="1"/>
      <c r="XFB2523"/>
      <c r="XFC2523"/>
    </row>
    <row r="2524" spans="2:27 16382:16383" ht="21" customHeight="1">
      <c r="B2524" s="1" t="s">
        <v>34</v>
      </c>
      <c r="C2524" s="1" t="s">
        <v>215</v>
      </c>
      <c r="D2524" s="1" t="s">
        <v>45</v>
      </c>
      <c r="E2524" s="1" t="s">
        <v>17</v>
      </c>
      <c r="F2524" s="1" t="s">
        <v>232</v>
      </c>
      <c r="G2524" s="9">
        <v>40951</v>
      </c>
      <c r="H2524" s="2" t="s">
        <v>242</v>
      </c>
      <c r="I2524" s="1">
        <v>2012</v>
      </c>
      <c r="J2524" s="1">
        <v>128448903</v>
      </c>
      <c r="K2524" s="1">
        <f>_xlfn.DAYS(clean_data[[#This Row],[Ship Date]],clean_data[[#This Row],[Order Date]])</f>
        <v>9</v>
      </c>
      <c r="L2524" s="9">
        <v>40960</v>
      </c>
      <c r="M2524" s="4">
        <v>9740</v>
      </c>
      <c r="N2524" s="13">
        <v>437.2</v>
      </c>
      <c r="O2524" s="13">
        <v>263.33</v>
      </c>
      <c r="P2524" s="13">
        <v>4258328</v>
      </c>
      <c r="Q2524" s="13">
        <v>2564834.2000000002</v>
      </c>
      <c r="R2524" s="13">
        <v>1693493.8</v>
      </c>
      <c r="S2524" s="54"/>
      <c r="T2524" s="54"/>
      <c r="Z2524" s="1"/>
      <c r="AA2524" s="1"/>
      <c r="XFB2524"/>
      <c r="XFC2524"/>
    </row>
    <row r="2525" spans="2:27 16382:16383" ht="21" customHeight="1">
      <c r="B2525" s="10" t="s">
        <v>14</v>
      </c>
      <c r="C2525" s="10" t="s">
        <v>220</v>
      </c>
      <c r="D2525" s="10" t="s">
        <v>36</v>
      </c>
      <c r="E2525" s="10" t="s">
        <v>21</v>
      </c>
      <c r="F2525" s="10" t="s">
        <v>227</v>
      </c>
      <c r="G2525" s="11">
        <v>40802</v>
      </c>
      <c r="H2525" s="12" t="s">
        <v>231</v>
      </c>
      <c r="I2525" s="10">
        <v>2011</v>
      </c>
      <c r="J2525" s="10">
        <v>549919211</v>
      </c>
      <c r="K2525" s="10">
        <f>_xlfn.DAYS(clean_data[[#This Row],[Ship Date]],clean_data[[#This Row],[Order Date]])</f>
        <v>17</v>
      </c>
      <c r="L2525" s="11">
        <v>40819</v>
      </c>
      <c r="M2525" s="14">
        <v>2170</v>
      </c>
      <c r="N2525" s="15">
        <v>109.28</v>
      </c>
      <c r="O2525" s="15">
        <v>35.840000000000003</v>
      </c>
      <c r="P2525" s="15">
        <v>237137.6</v>
      </c>
      <c r="Q2525" s="15">
        <v>77772.800000000003</v>
      </c>
      <c r="R2525" s="15">
        <v>159364.79999999999</v>
      </c>
      <c r="S2525" s="54"/>
      <c r="T2525" s="54"/>
      <c r="Z2525" s="1"/>
      <c r="AA2525" s="1"/>
      <c r="XFB2525"/>
      <c r="XFC2525"/>
    </row>
    <row r="2526" spans="2:27 16382:16383" ht="21" customHeight="1">
      <c r="B2526" s="1" t="s">
        <v>26</v>
      </c>
      <c r="C2526" s="1" t="s">
        <v>27</v>
      </c>
      <c r="D2526" s="1" t="s">
        <v>59</v>
      </c>
      <c r="E2526" s="1" t="s">
        <v>17</v>
      </c>
      <c r="F2526" s="1" t="s">
        <v>232</v>
      </c>
      <c r="G2526" s="9">
        <v>40777</v>
      </c>
      <c r="H2526" s="2" t="s">
        <v>238</v>
      </c>
      <c r="I2526" s="1">
        <v>2011</v>
      </c>
      <c r="J2526" s="1">
        <v>640440118</v>
      </c>
      <c r="K2526" s="1">
        <f>_xlfn.DAYS(clean_data[[#This Row],[Ship Date]],clean_data[[#This Row],[Order Date]])</f>
        <v>16</v>
      </c>
      <c r="L2526" s="9">
        <v>40793</v>
      </c>
      <c r="M2526" s="4">
        <v>9318</v>
      </c>
      <c r="N2526" s="13">
        <v>9.33</v>
      </c>
      <c r="O2526" s="13">
        <v>6.92</v>
      </c>
      <c r="P2526" s="13">
        <v>86936.94</v>
      </c>
      <c r="Q2526" s="13">
        <v>64480.56</v>
      </c>
      <c r="R2526" s="13">
        <v>22456.38</v>
      </c>
      <c r="S2526" s="54"/>
      <c r="T2526" s="54"/>
      <c r="Z2526" s="1"/>
      <c r="AA2526" s="1"/>
      <c r="XFB2526"/>
      <c r="XFC2526"/>
    </row>
    <row r="2527" spans="2:27 16382:16383" ht="21" customHeight="1">
      <c r="B2527" s="10" t="s">
        <v>23</v>
      </c>
      <c r="C2527" s="10" t="s">
        <v>63</v>
      </c>
      <c r="D2527" s="10" t="s">
        <v>33</v>
      </c>
      <c r="E2527" s="10" t="s">
        <v>21</v>
      </c>
      <c r="F2527" s="10" t="s">
        <v>229</v>
      </c>
      <c r="G2527" s="11">
        <v>41454</v>
      </c>
      <c r="H2527" s="12" t="s">
        <v>241</v>
      </c>
      <c r="I2527" s="10">
        <v>2013</v>
      </c>
      <c r="J2527" s="10">
        <v>284435451</v>
      </c>
      <c r="K2527" s="10">
        <f>_xlfn.DAYS(clean_data[[#This Row],[Ship Date]],clean_data[[#This Row],[Order Date]])</f>
        <v>0</v>
      </c>
      <c r="L2527" s="11">
        <v>41454</v>
      </c>
      <c r="M2527" s="14">
        <v>9625</v>
      </c>
      <c r="N2527" s="15">
        <v>81.73</v>
      </c>
      <c r="O2527" s="15">
        <v>56.67</v>
      </c>
      <c r="P2527" s="15">
        <v>786651.25</v>
      </c>
      <c r="Q2527" s="15">
        <v>545448.75</v>
      </c>
      <c r="R2527" s="15">
        <v>241202.5</v>
      </c>
      <c r="S2527" s="54"/>
      <c r="T2527" s="54"/>
      <c r="Z2527" s="1"/>
      <c r="AA2527" s="1"/>
      <c r="XFB2527"/>
      <c r="XFC2527"/>
    </row>
    <row r="2528" spans="2:27 16382:16383" ht="21" customHeight="1">
      <c r="B2528" s="1" t="s">
        <v>40</v>
      </c>
      <c r="C2528" s="1" t="s">
        <v>166</v>
      </c>
      <c r="D2528" s="1" t="s">
        <v>16</v>
      </c>
      <c r="E2528" s="1" t="s">
        <v>17</v>
      </c>
      <c r="F2528" s="1" t="s">
        <v>229</v>
      </c>
      <c r="G2528" s="9">
        <v>41035</v>
      </c>
      <c r="H2528" s="2" t="s">
        <v>233</v>
      </c>
      <c r="I2528" s="1">
        <v>2012</v>
      </c>
      <c r="J2528" s="1">
        <v>786641538</v>
      </c>
      <c r="K2528" s="1">
        <f>_xlfn.DAYS(clean_data[[#This Row],[Ship Date]],clean_data[[#This Row],[Order Date]])</f>
        <v>26</v>
      </c>
      <c r="L2528" s="9">
        <v>41061</v>
      </c>
      <c r="M2528" s="4">
        <v>3567</v>
      </c>
      <c r="N2528" s="13">
        <v>255.28</v>
      </c>
      <c r="O2528" s="13">
        <v>159.41999999999999</v>
      </c>
      <c r="P2528" s="13">
        <v>910583.76</v>
      </c>
      <c r="Q2528" s="13">
        <v>568651.14</v>
      </c>
      <c r="R2528" s="13">
        <v>341932.62</v>
      </c>
      <c r="S2528" s="54"/>
      <c r="T2528" s="54"/>
      <c r="Z2528" s="1"/>
      <c r="AA2528" s="1"/>
      <c r="XFB2528"/>
      <c r="XFC2528"/>
    </row>
    <row r="2529" spans="2:27 16382:16383" ht="21" customHeight="1">
      <c r="B2529" s="10" t="s">
        <v>31</v>
      </c>
      <c r="C2529" s="10" t="s">
        <v>149</v>
      </c>
      <c r="D2529" s="10" t="s">
        <v>28</v>
      </c>
      <c r="E2529" s="10" t="s">
        <v>21</v>
      </c>
      <c r="F2529" s="10" t="s">
        <v>235</v>
      </c>
      <c r="G2529" s="11">
        <v>42261</v>
      </c>
      <c r="H2529" s="12" t="s">
        <v>231</v>
      </c>
      <c r="I2529" s="10">
        <v>2015</v>
      </c>
      <c r="J2529" s="10">
        <v>822107207</v>
      </c>
      <c r="K2529" s="10">
        <f>_xlfn.DAYS(clean_data[[#This Row],[Ship Date]],clean_data[[#This Row],[Order Date]])</f>
        <v>40</v>
      </c>
      <c r="L2529" s="11">
        <v>42301</v>
      </c>
      <c r="M2529" s="14">
        <v>8647</v>
      </c>
      <c r="N2529" s="15">
        <v>205.7</v>
      </c>
      <c r="O2529" s="15">
        <v>117.11</v>
      </c>
      <c r="P2529" s="15">
        <v>1778687.9</v>
      </c>
      <c r="Q2529" s="15">
        <v>1012650.17</v>
      </c>
      <c r="R2529" s="15">
        <v>766037.73</v>
      </c>
      <c r="S2529" s="54"/>
      <c r="T2529" s="54"/>
      <c r="Z2529" s="1"/>
      <c r="AA2529" s="1"/>
      <c r="XFB2529"/>
      <c r="XFC2529"/>
    </row>
    <row r="2530" spans="2:27 16382:16383" ht="21" customHeight="1">
      <c r="B2530" s="1" t="s">
        <v>31</v>
      </c>
      <c r="C2530" s="1" t="s">
        <v>44</v>
      </c>
      <c r="D2530" s="1" t="s">
        <v>28</v>
      </c>
      <c r="E2530" s="1" t="s">
        <v>21</v>
      </c>
      <c r="F2530" s="1" t="s">
        <v>235</v>
      </c>
      <c r="G2530" s="9">
        <v>42730</v>
      </c>
      <c r="H2530" s="2" t="s">
        <v>228</v>
      </c>
      <c r="I2530" s="1">
        <v>2016</v>
      </c>
      <c r="J2530" s="1">
        <v>486193788</v>
      </c>
      <c r="K2530" s="1">
        <f>_xlfn.DAYS(clean_data[[#This Row],[Ship Date]],clean_data[[#This Row],[Order Date]])</f>
        <v>0</v>
      </c>
      <c r="L2530" s="9">
        <v>42730</v>
      </c>
      <c r="M2530" s="4">
        <v>4401</v>
      </c>
      <c r="N2530" s="13">
        <v>205.7</v>
      </c>
      <c r="O2530" s="13">
        <v>117.11</v>
      </c>
      <c r="P2530" s="13">
        <v>905285.7</v>
      </c>
      <c r="Q2530" s="13">
        <v>515401.11</v>
      </c>
      <c r="R2530" s="13">
        <v>389884.59</v>
      </c>
      <c r="S2530" s="54"/>
      <c r="T2530" s="54"/>
      <c r="Z2530" s="1"/>
      <c r="AA2530" s="1"/>
      <c r="XFB2530"/>
      <c r="XFC2530"/>
    </row>
    <row r="2531" spans="2:27 16382:16383" ht="21" customHeight="1">
      <c r="B2531" s="10" t="s">
        <v>23</v>
      </c>
      <c r="C2531" s="10" t="s">
        <v>80</v>
      </c>
      <c r="D2531" s="10" t="s">
        <v>50</v>
      </c>
      <c r="E2531" s="10" t="s">
        <v>17</v>
      </c>
      <c r="F2531" s="10" t="s">
        <v>235</v>
      </c>
      <c r="G2531" s="11">
        <v>41811</v>
      </c>
      <c r="H2531" s="12" t="s">
        <v>241</v>
      </c>
      <c r="I2531" s="10">
        <v>2014</v>
      </c>
      <c r="J2531" s="10">
        <v>844575107</v>
      </c>
      <c r="K2531" s="10">
        <f>_xlfn.DAYS(clean_data[[#This Row],[Ship Date]],clean_data[[#This Row],[Order Date]])</f>
        <v>5</v>
      </c>
      <c r="L2531" s="11">
        <v>41816</v>
      </c>
      <c r="M2531" s="14">
        <v>7397</v>
      </c>
      <c r="N2531" s="15">
        <v>421.89</v>
      </c>
      <c r="O2531" s="15">
        <v>364.69</v>
      </c>
      <c r="P2531" s="15">
        <v>3120720.33</v>
      </c>
      <c r="Q2531" s="15">
        <v>2697611.93</v>
      </c>
      <c r="R2531" s="15">
        <v>423108.4</v>
      </c>
      <c r="S2531" s="54"/>
      <c r="T2531" s="54"/>
      <c r="Z2531" s="1"/>
      <c r="AA2531" s="1"/>
      <c r="XFB2531"/>
      <c r="XFC2531"/>
    </row>
    <row r="2532" spans="2:27 16382:16383" ht="21" customHeight="1">
      <c r="B2532" s="1" t="s">
        <v>26</v>
      </c>
      <c r="C2532" s="1" t="s">
        <v>81</v>
      </c>
      <c r="D2532" s="1" t="s">
        <v>43</v>
      </c>
      <c r="E2532" s="1" t="s">
        <v>17</v>
      </c>
      <c r="F2532" s="1" t="s">
        <v>227</v>
      </c>
      <c r="G2532" s="9">
        <v>42027</v>
      </c>
      <c r="H2532" s="2" t="s">
        <v>240</v>
      </c>
      <c r="I2532" s="1">
        <v>2015</v>
      </c>
      <c r="J2532" s="1">
        <v>783237493</v>
      </c>
      <c r="K2532" s="1">
        <f>_xlfn.DAYS(clean_data[[#This Row],[Ship Date]],clean_data[[#This Row],[Order Date]])</f>
        <v>15</v>
      </c>
      <c r="L2532" s="9">
        <v>42042</v>
      </c>
      <c r="M2532" s="4">
        <v>6234</v>
      </c>
      <c r="N2532" s="13">
        <v>651.21</v>
      </c>
      <c r="O2532" s="13">
        <v>524.96</v>
      </c>
      <c r="P2532" s="13">
        <v>4059643.14</v>
      </c>
      <c r="Q2532" s="13">
        <v>3272600.64</v>
      </c>
      <c r="R2532" s="13">
        <v>787042.5</v>
      </c>
      <c r="S2532" s="54"/>
      <c r="T2532" s="54"/>
      <c r="Z2532" s="1"/>
      <c r="AA2532" s="1"/>
      <c r="XFB2532"/>
      <c r="XFC2532"/>
    </row>
    <row r="2533" spans="2:27 16382:16383" ht="21" customHeight="1">
      <c r="B2533" s="10" t="s">
        <v>23</v>
      </c>
      <c r="C2533" s="10" t="s">
        <v>98</v>
      </c>
      <c r="D2533" s="10" t="s">
        <v>16</v>
      </c>
      <c r="E2533" s="10" t="s">
        <v>21</v>
      </c>
      <c r="F2533" s="10" t="s">
        <v>232</v>
      </c>
      <c r="G2533" s="11">
        <v>42143</v>
      </c>
      <c r="H2533" s="12" t="s">
        <v>233</v>
      </c>
      <c r="I2533" s="10">
        <v>2015</v>
      </c>
      <c r="J2533" s="10">
        <v>158479773</v>
      </c>
      <c r="K2533" s="10">
        <f>_xlfn.DAYS(clean_data[[#This Row],[Ship Date]],clean_data[[#This Row],[Order Date]])</f>
        <v>30</v>
      </c>
      <c r="L2533" s="11">
        <v>42173</v>
      </c>
      <c r="M2533" s="14">
        <v>6542</v>
      </c>
      <c r="N2533" s="15">
        <v>255.28</v>
      </c>
      <c r="O2533" s="15">
        <v>159.41999999999999</v>
      </c>
      <c r="P2533" s="15">
        <v>1670041.76</v>
      </c>
      <c r="Q2533" s="15">
        <v>1042925.64</v>
      </c>
      <c r="R2533" s="15">
        <v>627116.12</v>
      </c>
      <c r="S2533" s="54"/>
      <c r="T2533" s="54"/>
      <c r="Z2533" s="1"/>
      <c r="AA2533" s="1"/>
      <c r="XFB2533"/>
      <c r="XFC2533"/>
    </row>
    <row r="2534" spans="2:27 16382:16383" ht="21" customHeight="1">
      <c r="B2534" s="1" t="s">
        <v>31</v>
      </c>
      <c r="C2534" s="1" t="s">
        <v>32</v>
      </c>
      <c r="D2534" s="1" t="s">
        <v>45</v>
      </c>
      <c r="E2534" s="1" t="s">
        <v>17</v>
      </c>
      <c r="F2534" s="1" t="s">
        <v>235</v>
      </c>
      <c r="G2534" s="9">
        <v>41313</v>
      </c>
      <c r="H2534" s="2" t="s">
        <v>242</v>
      </c>
      <c r="I2534" s="1">
        <v>2013</v>
      </c>
      <c r="J2534" s="1">
        <v>246913278</v>
      </c>
      <c r="K2534" s="1">
        <f>_xlfn.DAYS(clean_data[[#This Row],[Ship Date]],clean_data[[#This Row],[Order Date]])</f>
        <v>10</v>
      </c>
      <c r="L2534" s="9">
        <v>41323</v>
      </c>
      <c r="M2534" s="4">
        <v>5981</v>
      </c>
      <c r="N2534" s="13">
        <v>437.2</v>
      </c>
      <c r="O2534" s="13">
        <v>263.33</v>
      </c>
      <c r="P2534" s="13">
        <v>2614893.2000000002</v>
      </c>
      <c r="Q2534" s="13">
        <v>1574976.73</v>
      </c>
      <c r="R2534" s="13">
        <v>1039916.47</v>
      </c>
      <c r="S2534" s="54"/>
      <c r="T2534" s="54"/>
      <c r="Z2534" s="1"/>
      <c r="AA2534" s="1"/>
      <c r="XFB2534"/>
      <c r="XFC2534"/>
    </row>
    <row r="2535" spans="2:27 16382:16383" ht="21" customHeight="1">
      <c r="B2535" s="10" t="s">
        <v>53</v>
      </c>
      <c r="C2535" s="10" t="s">
        <v>54</v>
      </c>
      <c r="D2535" s="10" t="s">
        <v>45</v>
      </c>
      <c r="E2535" s="10" t="s">
        <v>17</v>
      </c>
      <c r="F2535" s="10" t="s">
        <v>235</v>
      </c>
      <c r="G2535" s="11">
        <v>40461</v>
      </c>
      <c r="H2535" s="12" t="s">
        <v>237</v>
      </c>
      <c r="I2535" s="10">
        <v>2010</v>
      </c>
      <c r="J2535" s="10">
        <v>595461833</v>
      </c>
      <c r="K2535" s="10">
        <f>_xlfn.DAYS(clean_data[[#This Row],[Ship Date]],clean_data[[#This Row],[Order Date]])</f>
        <v>7</v>
      </c>
      <c r="L2535" s="11">
        <v>40468</v>
      </c>
      <c r="M2535" s="14">
        <v>9244</v>
      </c>
      <c r="N2535" s="15">
        <v>437.2</v>
      </c>
      <c r="O2535" s="15">
        <v>263.33</v>
      </c>
      <c r="P2535" s="15">
        <v>4041476.8</v>
      </c>
      <c r="Q2535" s="15">
        <v>2434222.52</v>
      </c>
      <c r="R2535" s="15">
        <v>1607254.28</v>
      </c>
      <c r="S2535" s="54"/>
      <c r="T2535" s="54"/>
      <c r="Z2535" s="1"/>
      <c r="AA2535" s="1"/>
      <c r="XFB2535"/>
      <c r="XFC2535"/>
    </row>
    <row r="2536" spans="2:27 16382:16383" ht="21" customHeight="1">
      <c r="B2536" s="1" t="s">
        <v>53</v>
      </c>
      <c r="C2536" s="1" t="s">
        <v>142</v>
      </c>
      <c r="D2536" s="1" t="s">
        <v>79</v>
      </c>
      <c r="E2536" s="1" t="s">
        <v>21</v>
      </c>
      <c r="F2536" s="1" t="s">
        <v>229</v>
      </c>
      <c r="G2536" s="9">
        <v>40902</v>
      </c>
      <c r="H2536" s="2" t="s">
        <v>228</v>
      </c>
      <c r="I2536" s="1">
        <v>2011</v>
      </c>
      <c r="J2536" s="1">
        <v>371361768</v>
      </c>
      <c r="K2536" s="1">
        <f>_xlfn.DAYS(clean_data[[#This Row],[Ship Date]],clean_data[[#This Row],[Order Date]])</f>
        <v>36</v>
      </c>
      <c r="L2536" s="9">
        <v>40938</v>
      </c>
      <c r="M2536" s="4">
        <v>3054</v>
      </c>
      <c r="N2536" s="13">
        <v>668.27</v>
      </c>
      <c r="O2536" s="13">
        <v>502.54</v>
      </c>
      <c r="P2536" s="13">
        <v>2040896.58</v>
      </c>
      <c r="Q2536" s="13">
        <v>1534757.16</v>
      </c>
      <c r="R2536" s="13">
        <v>506139.42</v>
      </c>
      <c r="S2536" s="54"/>
      <c r="T2536" s="54"/>
      <c r="Z2536" s="1"/>
      <c r="AA2536" s="1"/>
      <c r="XFB2536"/>
      <c r="XFC2536"/>
    </row>
    <row r="2537" spans="2:27 16382:16383" ht="21" customHeight="1">
      <c r="B2537" s="10" t="s">
        <v>40</v>
      </c>
      <c r="C2537" s="10" t="s">
        <v>170</v>
      </c>
      <c r="D2537" s="10" t="s">
        <v>33</v>
      </c>
      <c r="E2537" s="10" t="s">
        <v>21</v>
      </c>
      <c r="F2537" s="10" t="s">
        <v>227</v>
      </c>
      <c r="G2537" s="11">
        <v>40189</v>
      </c>
      <c r="H2537" s="12" t="s">
        <v>240</v>
      </c>
      <c r="I2537" s="10">
        <v>2010</v>
      </c>
      <c r="J2537" s="10">
        <v>612161910</v>
      </c>
      <c r="K2537" s="10">
        <f>_xlfn.DAYS(clean_data[[#This Row],[Ship Date]],clean_data[[#This Row],[Order Date]])</f>
        <v>47</v>
      </c>
      <c r="L2537" s="11">
        <v>40236</v>
      </c>
      <c r="M2537" s="14">
        <v>1168</v>
      </c>
      <c r="N2537" s="15">
        <v>81.73</v>
      </c>
      <c r="O2537" s="15">
        <v>56.67</v>
      </c>
      <c r="P2537" s="15">
        <v>95460.64</v>
      </c>
      <c r="Q2537" s="15">
        <v>66190.559999999998</v>
      </c>
      <c r="R2537" s="15">
        <v>29270.080000000002</v>
      </c>
      <c r="S2537" s="54"/>
      <c r="T2537" s="54"/>
      <c r="Z2537" s="1"/>
      <c r="AA2537" s="1"/>
      <c r="XFB2537"/>
      <c r="XFC2537"/>
    </row>
    <row r="2538" spans="2:27 16382:16383" ht="21" customHeight="1">
      <c r="B2538" s="1" t="s">
        <v>23</v>
      </c>
      <c r="C2538" s="1" t="s">
        <v>125</v>
      </c>
      <c r="D2538" s="1" t="s">
        <v>79</v>
      </c>
      <c r="E2538" s="1" t="s">
        <v>17</v>
      </c>
      <c r="F2538" s="1" t="s">
        <v>232</v>
      </c>
      <c r="G2538" s="9">
        <v>41799</v>
      </c>
      <c r="H2538" s="2" t="s">
        <v>241</v>
      </c>
      <c r="I2538" s="1">
        <v>2014</v>
      </c>
      <c r="J2538" s="1">
        <v>175723588</v>
      </c>
      <c r="K2538" s="1">
        <f>_xlfn.DAYS(clean_data[[#This Row],[Ship Date]],clean_data[[#This Row],[Order Date]])</f>
        <v>5</v>
      </c>
      <c r="L2538" s="9">
        <v>41804</v>
      </c>
      <c r="M2538" s="4">
        <v>9370</v>
      </c>
      <c r="N2538" s="13">
        <v>668.27</v>
      </c>
      <c r="O2538" s="13">
        <v>502.54</v>
      </c>
      <c r="P2538" s="13">
        <v>6261689.9000000004</v>
      </c>
      <c r="Q2538" s="13">
        <v>4708799.8</v>
      </c>
      <c r="R2538" s="13">
        <v>1552890.1</v>
      </c>
      <c r="S2538" s="54"/>
      <c r="T2538" s="54"/>
      <c r="Z2538" s="1"/>
      <c r="AA2538" s="1"/>
      <c r="XFB2538"/>
      <c r="XFC2538"/>
    </row>
    <row r="2539" spans="2:27 16382:16383" ht="21" customHeight="1">
      <c r="B2539" s="10" t="s">
        <v>23</v>
      </c>
      <c r="C2539" s="10" t="s">
        <v>94</v>
      </c>
      <c r="D2539" s="10" t="s">
        <v>79</v>
      </c>
      <c r="E2539" s="10" t="s">
        <v>17</v>
      </c>
      <c r="F2539" s="10" t="s">
        <v>229</v>
      </c>
      <c r="G2539" s="11">
        <v>42678</v>
      </c>
      <c r="H2539" s="12" t="s">
        <v>234</v>
      </c>
      <c r="I2539" s="10">
        <v>2016</v>
      </c>
      <c r="J2539" s="10">
        <v>690220630</v>
      </c>
      <c r="K2539" s="10">
        <f>_xlfn.DAYS(clean_data[[#This Row],[Ship Date]],clean_data[[#This Row],[Order Date]])</f>
        <v>15</v>
      </c>
      <c r="L2539" s="11">
        <v>42693</v>
      </c>
      <c r="M2539" s="14">
        <v>477</v>
      </c>
      <c r="N2539" s="15">
        <v>668.27</v>
      </c>
      <c r="O2539" s="15">
        <v>502.54</v>
      </c>
      <c r="P2539" s="15">
        <v>318764.78999999998</v>
      </c>
      <c r="Q2539" s="15">
        <v>239711.58</v>
      </c>
      <c r="R2539" s="15">
        <v>79053.210000000006</v>
      </c>
      <c r="S2539" s="54"/>
      <c r="T2539" s="54"/>
      <c r="Z2539" s="1"/>
      <c r="AA2539" s="1"/>
      <c r="XFB2539"/>
      <c r="XFC2539"/>
    </row>
    <row r="2540" spans="2:27 16382:16383" ht="21" customHeight="1">
      <c r="B2540" s="1" t="s">
        <v>23</v>
      </c>
      <c r="C2540" s="1" t="s">
        <v>178</v>
      </c>
      <c r="D2540" s="1" t="s">
        <v>25</v>
      </c>
      <c r="E2540" s="1" t="s">
        <v>21</v>
      </c>
      <c r="F2540" s="1" t="s">
        <v>227</v>
      </c>
      <c r="G2540" s="9">
        <v>42933</v>
      </c>
      <c r="H2540" s="2" t="s">
        <v>230</v>
      </c>
      <c r="I2540" s="1">
        <v>2017</v>
      </c>
      <c r="J2540" s="1">
        <v>704139363</v>
      </c>
      <c r="K2540" s="1">
        <f>_xlfn.DAYS(clean_data[[#This Row],[Ship Date]],clean_data[[#This Row],[Order Date]])</f>
        <v>45</v>
      </c>
      <c r="L2540" s="9">
        <v>42978</v>
      </c>
      <c r="M2540" s="4">
        <v>9340</v>
      </c>
      <c r="N2540" s="13">
        <v>47.45</v>
      </c>
      <c r="O2540" s="13">
        <v>31.79</v>
      </c>
      <c r="P2540" s="13">
        <v>443183</v>
      </c>
      <c r="Q2540" s="13">
        <v>296918.59999999998</v>
      </c>
      <c r="R2540" s="13">
        <v>146264.4</v>
      </c>
      <c r="S2540" s="54"/>
      <c r="T2540" s="54"/>
      <c r="Z2540" s="1"/>
      <c r="AA2540" s="1"/>
      <c r="XFB2540"/>
      <c r="XFC2540"/>
    </row>
    <row r="2541" spans="2:27 16382:16383" ht="21" customHeight="1">
      <c r="B2541" s="10" t="s">
        <v>23</v>
      </c>
      <c r="C2541" s="10" t="s">
        <v>181</v>
      </c>
      <c r="D2541" s="10" t="s">
        <v>59</v>
      </c>
      <c r="E2541" s="10" t="s">
        <v>17</v>
      </c>
      <c r="F2541" s="10" t="s">
        <v>235</v>
      </c>
      <c r="G2541" s="11">
        <v>41672</v>
      </c>
      <c r="H2541" s="12" t="s">
        <v>242</v>
      </c>
      <c r="I2541" s="10">
        <v>2014</v>
      </c>
      <c r="J2541" s="10">
        <v>636278617</v>
      </c>
      <c r="K2541" s="10">
        <f>_xlfn.DAYS(clean_data[[#This Row],[Ship Date]],clean_data[[#This Row],[Order Date]])</f>
        <v>48</v>
      </c>
      <c r="L2541" s="11">
        <v>41720</v>
      </c>
      <c r="M2541" s="14">
        <v>7837</v>
      </c>
      <c r="N2541" s="15">
        <v>9.33</v>
      </c>
      <c r="O2541" s="15">
        <v>6.92</v>
      </c>
      <c r="P2541" s="15">
        <v>73119.210000000006</v>
      </c>
      <c r="Q2541" s="15">
        <v>54232.04</v>
      </c>
      <c r="R2541" s="15">
        <v>18887.169999999998</v>
      </c>
      <c r="S2541" s="54"/>
      <c r="T2541" s="54"/>
      <c r="Z2541" s="1"/>
      <c r="AA2541" s="1"/>
      <c r="XFB2541"/>
      <c r="XFC2541"/>
    </row>
    <row r="2542" spans="2:27 16382:16383" ht="21" customHeight="1">
      <c r="B2542" s="1" t="s">
        <v>23</v>
      </c>
      <c r="C2542" s="1" t="s">
        <v>207</v>
      </c>
      <c r="D2542" s="1" t="s">
        <v>20</v>
      </c>
      <c r="E2542" s="1" t="s">
        <v>17</v>
      </c>
      <c r="F2542" s="1" t="s">
        <v>232</v>
      </c>
      <c r="G2542" s="9">
        <v>41161</v>
      </c>
      <c r="H2542" s="2" t="s">
        <v>231</v>
      </c>
      <c r="I2542" s="1">
        <v>2012</v>
      </c>
      <c r="J2542" s="1">
        <v>525749719</v>
      </c>
      <c r="K2542" s="1">
        <f>_xlfn.DAYS(clean_data[[#This Row],[Ship Date]],clean_data[[#This Row],[Order Date]])</f>
        <v>43</v>
      </c>
      <c r="L2542" s="9">
        <v>41204</v>
      </c>
      <c r="M2542" s="4">
        <v>9880</v>
      </c>
      <c r="N2542" s="13">
        <v>152.58000000000001</v>
      </c>
      <c r="O2542" s="13">
        <v>97.44</v>
      </c>
      <c r="P2542" s="13">
        <v>1507490.4</v>
      </c>
      <c r="Q2542" s="13">
        <v>962707.2</v>
      </c>
      <c r="R2542" s="13">
        <v>544783.19999999995</v>
      </c>
      <c r="S2542" s="54"/>
      <c r="T2542" s="54"/>
      <c r="Z2542" s="1"/>
      <c r="AA2542" s="1"/>
      <c r="XFB2542"/>
      <c r="XFC2542"/>
    </row>
    <row r="2543" spans="2:27 16382:16383" ht="21" customHeight="1">
      <c r="B2543" s="10" t="s">
        <v>23</v>
      </c>
      <c r="C2543" s="10" t="s">
        <v>217</v>
      </c>
      <c r="D2543" s="10" t="s">
        <v>59</v>
      </c>
      <c r="E2543" s="10" t="s">
        <v>17</v>
      </c>
      <c r="F2543" s="10" t="s">
        <v>235</v>
      </c>
      <c r="G2543" s="11">
        <v>42670</v>
      </c>
      <c r="H2543" s="12" t="s">
        <v>237</v>
      </c>
      <c r="I2543" s="10">
        <v>2016</v>
      </c>
      <c r="J2543" s="10">
        <v>481976497</v>
      </c>
      <c r="K2543" s="10">
        <f>_xlfn.DAYS(clean_data[[#This Row],[Ship Date]],clean_data[[#This Row],[Order Date]])</f>
        <v>37</v>
      </c>
      <c r="L2543" s="11">
        <v>42707</v>
      </c>
      <c r="M2543" s="14">
        <v>6411</v>
      </c>
      <c r="N2543" s="15">
        <v>9.33</v>
      </c>
      <c r="O2543" s="15">
        <v>6.92</v>
      </c>
      <c r="P2543" s="15">
        <v>59814.63</v>
      </c>
      <c r="Q2543" s="15">
        <v>44364.12</v>
      </c>
      <c r="R2543" s="15">
        <v>15450.51</v>
      </c>
      <c r="S2543" s="54"/>
      <c r="T2543" s="54"/>
      <c r="Z2543" s="1"/>
      <c r="AA2543" s="1"/>
      <c r="XFB2543"/>
      <c r="XFC2543"/>
    </row>
    <row r="2544" spans="2:27 16382:16383" ht="21" customHeight="1">
      <c r="B2544" s="1" t="s">
        <v>26</v>
      </c>
      <c r="C2544" s="1" t="s">
        <v>183</v>
      </c>
      <c r="D2544" s="1" t="s">
        <v>50</v>
      </c>
      <c r="E2544" s="1" t="s">
        <v>21</v>
      </c>
      <c r="F2544" s="1" t="s">
        <v>229</v>
      </c>
      <c r="G2544" s="9">
        <v>42328</v>
      </c>
      <c r="H2544" s="2" t="s">
        <v>234</v>
      </c>
      <c r="I2544" s="1">
        <v>2015</v>
      </c>
      <c r="J2544" s="1">
        <v>234695279</v>
      </c>
      <c r="K2544" s="1">
        <f>_xlfn.DAYS(clean_data[[#This Row],[Ship Date]],clean_data[[#This Row],[Order Date]])</f>
        <v>50</v>
      </c>
      <c r="L2544" s="9">
        <v>42378</v>
      </c>
      <c r="M2544" s="4">
        <v>403</v>
      </c>
      <c r="N2544" s="13">
        <v>421.89</v>
      </c>
      <c r="O2544" s="13">
        <v>364.69</v>
      </c>
      <c r="P2544" s="13">
        <v>170021.67</v>
      </c>
      <c r="Q2544" s="13">
        <v>146970.07</v>
      </c>
      <c r="R2544" s="13">
        <v>23051.599999999999</v>
      </c>
      <c r="S2544" s="54"/>
      <c r="T2544" s="54"/>
      <c r="Z2544" s="1"/>
      <c r="AA2544" s="1"/>
      <c r="XFB2544"/>
      <c r="XFC2544"/>
    </row>
    <row r="2545" spans="2:27 16382:16383" ht="21" customHeight="1">
      <c r="B2545" s="10" t="s">
        <v>40</v>
      </c>
      <c r="C2545" s="10" t="s">
        <v>213</v>
      </c>
      <c r="D2545" s="10" t="s">
        <v>28</v>
      </c>
      <c r="E2545" s="10" t="s">
        <v>17</v>
      </c>
      <c r="F2545" s="10" t="s">
        <v>227</v>
      </c>
      <c r="G2545" s="11">
        <v>40800</v>
      </c>
      <c r="H2545" s="12" t="s">
        <v>231</v>
      </c>
      <c r="I2545" s="10">
        <v>2011</v>
      </c>
      <c r="J2545" s="10">
        <v>483954894</v>
      </c>
      <c r="K2545" s="10">
        <f>_xlfn.DAYS(clean_data[[#This Row],[Ship Date]],clean_data[[#This Row],[Order Date]])</f>
        <v>40</v>
      </c>
      <c r="L2545" s="11">
        <v>40840</v>
      </c>
      <c r="M2545" s="14">
        <v>1863</v>
      </c>
      <c r="N2545" s="15">
        <v>205.7</v>
      </c>
      <c r="O2545" s="15">
        <v>117.11</v>
      </c>
      <c r="P2545" s="15">
        <v>383219.1</v>
      </c>
      <c r="Q2545" s="15">
        <v>218175.93</v>
      </c>
      <c r="R2545" s="15">
        <v>165043.17000000001</v>
      </c>
      <c r="S2545" s="54"/>
      <c r="T2545" s="54"/>
      <c r="Z2545" s="1"/>
      <c r="AA2545" s="1"/>
      <c r="XFB2545"/>
      <c r="XFC2545"/>
    </row>
    <row r="2546" spans="2:27 16382:16383" ht="21" customHeight="1">
      <c r="B2546" s="1" t="s">
        <v>31</v>
      </c>
      <c r="C2546" s="1" t="s">
        <v>49</v>
      </c>
      <c r="D2546" s="1" t="s">
        <v>25</v>
      </c>
      <c r="E2546" s="1" t="s">
        <v>17</v>
      </c>
      <c r="F2546" s="1" t="s">
        <v>235</v>
      </c>
      <c r="G2546" s="9">
        <v>41907</v>
      </c>
      <c r="H2546" s="2" t="s">
        <v>231</v>
      </c>
      <c r="I2546" s="1">
        <v>2014</v>
      </c>
      <c r="J2546" s="1">
        <v>650116670</v>
      </c>
      <c r="K2546" s="1">
        <f>_xlfn.DAYS(clean_data[[#This Row],[Ship Date]],clean_data[[#This Row],[Order Date]])</f>
        <v>30</v>
      </c>
      <c r="L2546" s="9">
        <v>41937</v>
      </c>
      <c r="M2546" s="4">
        <v>2824</v>
      </c>
      <c r="N2546" s="13">
        <v>47.45</v>
      </c>
      <c r="O2546" s="13">
        <v>31.79</v>
      </c>
      <c r="P2546" s="13">
        <v>133998.79999999999</v>
      </c>
      <c r="Q2546" s="13">
        <v>89774.96</v>
      </c>
      <c r="R2546" s="13">
        <v>44223.839999999997</v>
      </c>
      <c r="S2546" s="54"/>
      <c r="T2546" s="54"/>
      <c r="Z2546" s="1"/>
      <c r="AA2546" s="1"/>
      <c r="XFB2546"/>
      <c r="XFC2546"/>
    </row>
    <row r="2547" spans="2:27 16382:16383" ht="21" customHeight="1">
      <c r="B2547" s="10" t="s">
        <v>26</v>
      </c>
      <c r="C2547" s="10" t="s">
        <v>121</v>
      </c>
      <c r="D2547" s="10" t="s">
        <v>28</v>
      </c>
      <c r="E2547" s="10" t="s">
        <v>21</v>
      </c>
      <c r="F2547" s="10" t="s">
        <v>227</v>
      </c>
      <c r="G2547" s="11">
        <v>42944</v>
      </c>
      <c r="H2547" s="12" t="s">
        <v>230</v>
      </c>
      <c r="I2547" s="10">
        <v>2017</v>
      </c>
      <c r="J2547" s="10">
        <v>223854434</v>
      </c>
      <c r="K2547" s="10">
        <f>_xlfn.DAYS(clean_data[[#This Row],[Ship Date]],clean_data[[#This Row],[Order Date]])</f>
        <v>28</v>
      </c>
      <c r="L2547" s="11">
        <v>42972</v>
      </c>
      <c r="M2547" s="14">
        <v>2356</v>
      </c>
      <c r="N2547" s="15">
        <v>205.7</v>
      </c>
      <c r="O2547" s="15">
        <v>117.11</v>
      </c>
      <c r="P2547" s="15">
        <v>484629.2</v>
      </c>
      <c r="Q2547" s="15">
        <v>275911.15999999997</v>
      </c>
      <c r="R2547" s="15">
        <v>208718.04</v>
      </c>
      <c r="S2547" s="54"/>
      <c r="T2547" s="54"/>
      <c r="Z2547" s="1"/>
      <c r="AA2547" s="1"/>
      <c r="XFB2547"/>
      <c r="XFC2547"/>
    </row>
    <row r="2548" spans="2:27 16382:16383" ht="21" customHeight="1">
      <c r="B2548" s="1" t="s">
        <v>26</v>
      </c>
      <c r="C2548" s="1" t="s">
        <v>204</v>
      </c>
      <c r="D2548" s="1" t="s">
        <v>33</v>
      </c>
      <c r="E2548" s="1" t="s">
        <v>21</v>
      </c>
      <c r="F2548" s="1" t="s">
        <v>227</v>
      </c>
      <c r="G2548" s="9">
        <v>41594</v>
      </c>
      <c r="H2548" s="2" t="s">
        <v>234</v>
      </c>
      <c r="I2548" s="1">
        <v>2013</v>
      </c>
      <c r="J2548" s="1">
        <v>116154515</v>
      </c>
      <c r="K2548" s="1">
        <f>_xlfn.DAYS(clean_data[[#This Row],[Ship Date]],clean_data[[#This Row],[Order Date]])</f>
        <v>8</v>
      </c>
      <c r="L2548" s="9">
        <v>41602</v>
      </c>
      <c r="M2548" s="4">
        <v>1557</v>
      </c>
      <c r="N2548" s="13">
        <v>81.73</v>
      </c>
      <c r="O2548" s="13">
        <v>56.67</v>
      </c>
      <c r="P2548" s="13">
        <v>127253.61</v>
      </c>
      <c r="Q2548" s="13">
        <v>88235.19</v>
      </c>
      <c r="R2548" s="13">
        <v>39018.42</v>
      </c>
      <c r="S2548" s="54"/>
      <c r="T2548" s="54"/>
      <c r="Z2548" s="1"/>
      <c r="AA2548" s="1"/>
      <c r="XFB2548"/>
      <c r="XFC2548"/>
    </row>
    <row r="2549" spans="2:27 16382:16383" ht="21" customHeight="1">
      <c r="B2549" s="10" t="s">
        <v>14</v>
      </c>
      <c r="C2549" s="10" t="s">
        <v>220</v>
      </c>
      <c r="D2549" s="10" t="s">
        <v>71</v>
      </c>
      <c r="E2549" s="10" t="s">
        <v>17</v>
      </c>
      <c r="F2549" s="10" t="s">
        <v>232</v>
      </c>
      <c r="G2549" s="11">
        <v>42846</v>
      </c>
      <c r="H2549" s="12" t="s">
        <v>239</v>
      </c>
      <c r="I2549" s="10">
        <v>2017</v>
      </c>
      <c r="J2549" s="10">
        <v>408315742</v>
      </c>
      <c r="K2549" s="10">
        <f>_xlfn.DAYS(clean_data[[#This Row],[Ship Date]],clean_data[[#This Row],[Order Date]])</f>
        <v>32</v>
      </c>
      <c r="L2549" s="11">
        <v>42878</v>
      </c>
      <c r="M2549" s="14">
        <v>8556</v>
      </c>
      <c r="N2549" s="15">
        <v>154.06</v>
      </c>
      <c r="O2549" s="15">
        <v>90.93</v>
      </c>
      <c r="P2549" s="15">
        <v>1318137.3600000001</v>
      </c>
      <c r="Q2549" s="15">
        <v>777997.08</v>
      </c>
      <c r="R2549" s="15">
        <v>540140.28</v>
      </c>
      <c r="S2549" s="54"/>
      <c r="T2549" s="54"/>
      <c r="Z2549" s="1"/>
      <c r="AA2549" s="1"/>
      <c r="XFB2549"/>
      <c r="XFC2549"/>
    </row>
    <row r="2550" spans="2:27 16382:16383" ht="21" customHeight="1">
      <c r="B2550" s="1" t="s">
        <v>14</v>
      </c>
      <c r="C2550" s="1" t="s">
        <v>226</v>
      </c>
      <c r="D2550" s="1" t="s">
        <v>16</v>
      </c>
      <c r="E2550" s="1" t="s">
        <v>17</v>
      </c>
      <c r="F2550" s="1" t="s">
        <v>227</v>
      </c>
      <c r="G2550" s="9">
        <v>41011</v>
      </c>
      <c r="H2550" s="2" t="s">
        <v>239</v>
      </c>
      <c r="I2550" s="1">
        <v>2012</v>
      </c>
      <c r="J2550" s="1">
        <v>801949441</v>
      </c>
      <c r="K2550" s="1">
        <f>_xlfn.DAYS(clean_data[[#This Row],[Ship Date]],clean_data[[#This Row],[Order Date]])</f>
        <v>25</v>
      </c>
      <c r="L2550" s="9">
        <v>41036</v>
      </c>
      <c r="M2550" s="4">
        <v>3516</v>
      </c>
      <c r="N2550" s="13">
        <v>255.28</v>
      </c>
      <c r="O2550" s="13">
        <v>159.41999999999999</v>
      </c>
      <c r="P2550" s="13">
        <v>897564.48</v>
      </c>
      <c r="Q2550" s="13">
        <v>560520.72</v>
      </c>
      <c r="R2550" s="13">
        <v>337043.76</v>
      </c>
      <c r="S2550" s="54"/>
      <c r="T2550" s="54"/>
      <c r="Z2550" s="1"/>
      <c r="AA2550" s="1"/>
      <c r="XFB2550"/>
      <c r="XFC2550"/>
    </row>
    <row r="2551" spans="2:27 16382:16383" ht="21" customHeight="1">
      <c r="B2551" s="10" t="s">
        <v>23</v>
      </c>
      <c r="C2551" s="10" t="s">
        <v>83</v>
      </c>
      <c r="D2551" s="10" t="s">
        <v>50</v>
      </c>
      <c r="E2551" s="10" t="s">
        <v>17</v>
      </c>
      <c r="F2551" s="10" t="s">
        <v>235</v>
      </c>
      <c r="G2551" s="11">
        <v>40473</v>
      </c>
      <c r="H2551" s="12" t="s">
        <v>237</v>
      </c>
      <c r="I2551" s="10">
        <v>2010</v>
      </c>
      <c r="J2551" s="10">
        <v>168979442</v>
      </c>
      <c r="K2551" s="10">
        <f>_xlfn.DAYS(clean_data[[#This Row],[Ship Date]],clean_data[[#This Row],[Order Date]])</f>
        <v>49</v>
      </c>
      <c r="L2551" s="11">
        <v>40522</v>
      </c>
      <c r="M2551" s="14">
        <v>3627</v>
      </c>
      <c r="N2551" s="15">
        <v>421.89</v>
      </c>
      <c r="O2551" s="15">
        <v>364.69</v>
      </c>
      <c r="P2551" s="15">
        <v>1530195.03</v>
      </c>
      <c r="Q2551" s="15">
        <v>1322730.6299999999</v>
      </c>
      <c r="R2551" s="15">
        <v>207464.4</v>
      </c>
      <c r="S2551" s="54"/>
      <c r="T2551" s="54"/>
      <c r="Z2551" s="1"/>
      <c r="AA2551" s="1"/>
      <c r="XFB2551"/>
      <c r="XFC2551"/>
    </row>
    <row r="2552" spans="2:27 16382:16383" ht="21" customHeight="1">
      <c r="B2552" s="1" t="s">
        <v>40</v>
      </c>
      <c r="C2552" s="1" t="s">
        <v>114</v>
      </c>
      <c r="D2552" s="1" t="s">
        <v>71</v>
      </c>
      <c r="E2552" s="1" t="s">
        <v>21</v>
      </c>
      <c r="F2552" s="1" t="s">
        <v>235</v>
      </c>
      <c r="G2552" s="9">
        <v>40472</v>
      </c>
      <c r="H2552" s="2" t="s">
        <v>237</v>
      </c>
      <c r="I2552" s="1">
        <v>2010</v>
      </c>
      <c r="J2552" s="1">
        <v>601642072</v>
      </c>
      <c r="K2552" s="1">
        <f>_xlfn.DAYS(clean_data[[#This Row],[Ship Date]],clean_data[[#This Row],[Order Date]])</f>
        <v>29</v>
      </c>
      <c r="L2552" s="9">
        <v>40501</v>
      </c>
      <c r="M2552" s="4">
        <v>8114</v>
      </c>
      <c r="N2552" s="13">
        <v>154.06</v>
      </c>
      <c r="O2552" s="13">
        <v>90.93</v>
      </c>
      <c r="P2552" s="13">
        <v>1250042.8400000001</v>
      </c>
      <c r="Q2552" s="13">
        <v>737806.02</v>
      </c>
      <c r="R2552" s="13">
        <v>512236.82</v>
      </c>
      <c r="S2552" s="54"/>
      <c r="T2552" s="54"/>
      <c r="Z2552" s="1"/>
      <c r="AA2552" s="1"/>
      <c r="XFB2552"/>
      <c r="XFC2552"/>
    </row>
    <row r="2553" spans="2:27 16382:16383" ht="21" customHeight="1">
      <c r="B2553" s="10" t="s">
        <v>40</v>
      </c>
      <c r="C2553" s="10" t="s">
        <v>188</v>
      </c>
      <c r="D2553" s="10" t="s">
        <v>59</v>
      </c>
      <c r="E2553" s="10" t="s">
        <v>21</v>
      </c>
      <c r="F2553" s="10" t="s">
        <v>227</v>
      </c>
      <c r="G2553" s="11">
        <v>42018</v>
      </c>
      <c r="H2553" s="12" t="s">
        <v>240</v>
      </c>
      <c r="I2553" s="10">
        <v>2015</v>
      </c>
      <c r="J2553" s="10">
        <v>662486159</v>
      </c>
      <c r="K2553" s="10">
        <f>_xlfn.DAYS(clean_data[[#This Row],[Ship Date]],clean_data[[#This Row],[Order Date]])</f>
        <v>32</v>
      </c>
      <c r="L2553" s="11">
        <v>42050</v>
      </c>
      <c r="M2553" s="14">
        <v>3231</v>
      </c>
      <c r="N2553" s="15">
        <v>9.33</v>
      </c>
      <c r="O2553" s="15">
        <v>6.92</v>
      </c>
      <c r="P2553" s="15">
        <v>30145.23</v>
      </c>
      <c r="Q2553" s="15">
        <v>22358.52</v>
      </c>
      <c r="R2553" s="15">
        <v>7786.71</v>
      </c>
      <c r="S2553" s="54"/>
      <c r="T2553" s="54"/>
      <c r="Z2553" s="1"/>
      <c r="AA2553" s="1"/>
      <c r="XFB2553"/>
      <c r="XFC2553"/>
    </row>
    <row r="2554" spans="2:27 16382:16383" ht="21" customHeight="1">
      <c r="B2554" s="1" t="s">
        <v>40</v>
      </c>
      <c r="C2554" s="1" t="s">
        <v>200</v>
      </c>
      <c r="D2554" s="1" t="s">
        <v>50</v>
      </c>
      <c r="E2554" s="1" t="s">
        <v>17</v>
      </c>
      <c r="F2554" s="1" t="s">
        <v>235</v>
      </c>
      <c r="G2554" s="9">
        <v>40981</v>
      </c>
      <c r="H2554" s="2" t="s">
        <v>236</v>
      </c>
      <c r="I2554" s="1">
        <v>2012</v>
      </c>
      <c r="J2554" s="1">
        <v>334373033</v>
      </c>
      <c r="K2554" s="1">
        <f>_xlfn.DAYS(clean_data[[#This Row],[Ship Date]],clean_data[[#This Row],[Order Date]])</f>
        <v>36</v>
      </c>
      <c r="L2554" s="9">
        <v>41017</v>
      </c>
      <c r="M2554" s="4">
        <v>7266</v>
      </c>
      <c r="N2554" s="13">
        <v>421.89</v>
      </c>
      <c r="O2554" s="13">
        <v>364.69</v>
      </c>
      <c r="P2554" s="13">
        <v>3065452.74</v>
      </c>
      <c r="Q2554" s="13">
        <v>2649837.54</v>
      </c>
      <c r="R2554" s="13">
        <v>415615.2</v>
      </c>
      <c r="S2554" s="54"/>
      <c r="T2554" s="54"/>
      <c r="Z2554" s="1"/>
      <c r="AA2554" s="1"/>
      <c r="XFB2554"/>
      <c r="XFC2554"/>
    </row>
    <row r="2555" spans="2:27 16382:16383" ht="21" customHeight="1">
      <c r="B2555" s="10" t="s">
        <v>23</v>
      </c>
      <c r="C2555" s="10" t="s">
        <v>159</v>
      </c>
      <c r="D2555" s="10" t="s">
        <v>79</v>
      </c>
      <c r="E2555" s="10" t="s">
        <v>17</v>
      </c>
      <c r="F2555" s="10" t="s">
        <v>232</v>
      </c>
      <c r="G2555" s="11">
        <v>40532</v>
      </c>
      <c r="H2555" s="12" t="s">
        <v>228</v>
      </c>
      <c r="I2555" s="10">
        <v>2010</v>
      </c>
      <c r="J2555" s="10">
        <v>570476520</v>
      </c>
      <c r="K2555" s="10">
        <f>_xlfn.DAYS(clean_data[[#This Row],[Ship Date]],clean_data[[#This Row],[Order Date]])</f>
        <v>4</v>
      </c>
      <c r="L2555" s="11">
        <v>40536</v>
      </c>
      <c r="M2555" s="14">
        <v>5534</v>
      </c>
      <c r="N2555" s="15">
        <v>668.27</v>
      </c>
      <c r="O2555" s="15">
        <v>502.54</v>
      </c>
      <c r="P2555" s="15">
        <v>3698206.18</v>
      </c>
      <c r="Q2555" s="15">
        <v>2781056.36</v>
      </c>
      <c r="R2555" s="15">
        <v>917149.82</v>
      </c>
      <c r="S2555" s="54"/>
      <c r="T2555" s="54"/>
      <c r="Z2555" s="1"/>
      <c r="AA2555" s="1"/>
      <c r="XFB2555"/>
      <c r="XFC2555"/>
    </row>
    <row r="2556" spans="2:27 16382:16383" ht="21" customHeight="1">
      <c r="B2556" s="1" t="s">
        <v>23</v>
      </c>
      <c r="C2556" s="1" t="s">
        <v>80</v>
      </c>
      <c r="D2556" s="1" t="s">
        <v>28</v>
      </c>
      <c r="E2556" s="1" t="s">
        <v>17</v>
      </c>
      <c r="F2556" s="1" t="s">
        <v>235</v>
      </c>
      <c r="G2556" s="9">
        <v>41468</v>
      </c>
      <c r="H2556" s="2" t="s">
        <v>230</v>
      </c>
      <c r="I2556" s="1">
        <v>2013</v>
      </c>
      <c r="J2556" s="1">
        <v>144282948</v>
      </c>
      <c r="K2556" s="1">
        <f>_xlfn.DAYS(clean_data[[#This Row],[Ship Date]],clean_data[[#This Row],[Order Date]])</f>
        <v>19</v>
      </c>
      <c r="L2556" s="9">
        <v>41487</v>
      </c>
      <c r="M2556" s="4">
        <v>5386</v>
      </c>
      <c r="N2556" s="13">
        <v>205.7</v>
      </c>
      <c r="O2556" s="13">
        <v>117.11</v>
      </c>
      <c r="P2556" s="13">
        <v>1107900.2</v>
      </c>
      <c r="Q2556" s="13">
        <v>630754.46</v>
      </c>
      <c r="R2556" s="13">
        <v>477145.74</v>
      </c>
      <c r="S2556" s="54"/>
      <c r="T2556" s="54"/>
      <c r="Z2556" s="1"/>
      <c r="AA2556" s="1"/>
      <c r="XFB2556"/>
      <c r="XFC2556"/>
    </row>
    <row r="2557" spans="2:27 16382:16383" ht="21" customHeight="1">
      <c r="B2557" s="10" t="s">
        <v>31</v>
      </c>
      <c r="C2557" s="10" t="s">
        <v>177</v>
      </c>
      <c r="D2557" s="10" t="s">
        <v>16</v>
      </c>
      <c r="E2557" s="10" t="s">
        <v>21</v>
      </c>
      <c r="F2557" s="10" t="s">
        <v>229</v>
      </c>
      <c r="G2557" s="11">
        <v>40824</v>
      </c>
      <c r="H2557" s="12" t="s">
        <v>237</v>
      </c>
      <c r="I2557" s="10">
        <v>2011</v>
      </c>
      <c r="J2557" s="10">
        <v>599591147</v>
      </c>
      <c r="K2557" s="10">
        <f>_xlfn.DAYS(clean_data[[#This Row],[Ship Date]],clean_data[[#This Row],[Order Date]])</f>
        <v>48</v>
      </c>
      <c r="L2557" s="11">
        <v>40872</v>
      </c>
      <c r="M2557" s="14">
        <v>1200</v>
      </c>
      <c r="N2557" s="15">
        <v>255.28</v>
      </c>
      <c r="O2557" s="15">
        <v>159.41999999999999</v>
      </c>
      <c r="P2557" s="15">
        <v>306336</v>
      </c>
      <c r="Q2557" s="15">
        <v>191304</v>
      </c>
      <c r="R2557" s="15">
        <v>115032</v>
      </c>
      <c r="S2557" s="54"/>
      <c r="T2557" s="54"/>
      <c r="Z2557" s="1"/>
      <c r="AA2557" s="1"/>
      <c r="XFB2557"/>
      <c r="XFC2557"/>
    </row>
    <row r="2558" spans="2:27 16382:16383" ht="21" customHeight="1">
      <c r="B2558" s="1" t="s">
        <v>31</v>
      </c>
      <c r="C2558" s="1" t="s">
        <v>61</v>
      </c>
      <c r="D2558" s="1" t="s">
        <v>50</v>
      </c>
      <c r="E2558" s="1" t="s">
        <v>21</v>
      </c>
      <c r="F2558" s="1" t="s">
        <v>232</v>
      </c>
      <c r="G2558" s="9">
        <v>41556</v>
      </c>
      <c r="H2558" s="2" t="s">
        <v>237</v>
      </c>
      <c r="I2558" s="1">
        <v>2013</v>
      </c>
      <c r="J2558" s="1">
        <v>400512444</v>
      </c>
      <c r="K2558" s="1">
        <f>_xlfn.DAYS(clean_data[[#This Row],[Ship Date]],clean_data[[#This Row],[Order Date]])</f>
        <v>20</v>
      </c>
      <c r="L2558" s="9">
        <v>41576</v>
      </c>
      <c r="M2558" s="4">
        <v>9387</v>
      </c>
      <c r="N2558" s="13">
        <v>421.89</v>
      </c>
      <c r="O2558" s="13">
        <v>364.69</v>
      </c>
      <c r="P2558" s="13">
        <v>3960281.43</v>
      </c>
      <c r="Q2558" s="13">
        <v>3423345.03</v>
      </c>
      <c r="R2558" s="13">
        <v>536936.4</v>
      </c>
      <c r="S2558" s="54"/>
      <c r="T2558" s="54"/>
      <c r="Z2558" s="1"/>
      <c r="AA2558" s="1"/>
      <c r="XFB2558"/>
      <c r="XFC2558"/>
    </row>
    <row r="2559" spans="2:27 16382:16383" ht="21" customHeight="1">
      <c r="B2559" s="10" t="s">
        <v>40</v>
      </c>
      <c r="C2559" s="10" t="s">
        <v>78</v>
      </c>
      <c r="D2559" s="10" t="s">
        <v>20</v>
      </c>
      <c r="E2559" s="10" t="s">
        <v>17</v>
      </c>
      <c r="F2559" s="10" t="s">
        <v>235</v>
      </c>
      <c r="G2559" s="11">
        <v>42860</v>
      </c>
      <c r="H2559" s="12" t="s">
        <v>233</v>
      </c>
      <c r="I2559" s="10">
        <v>2017</v>
      </c>
      <c r="J2559" s="10">
        <v>781470668</v>
      </c>
      <c r="K2559" s="10">
        <f>_xlfn.DAYS(clean_data[[#This Row],[Ship Date]],clean_data[[#This Row],[Order Date]])</f>
        <v>5</v>
      </c>
      <c r="L2559" s="11">
        <v>42865</v>
      </c>
      <c r="M2559" s="14">
        <v>3391</v>
      </c>
      <c r="N2559" s="15">
        <v>152.58000000000001</v>
      </c>
      <c r="O2559" s="15">
        <v>97.44</v>
      </c>
      <c r="P2559" s="15">
        <v>517398.78</v>
      </c>
      <c r="Q2559" s="15">
        <v>330419.03999999998</v>
      </c>
      <c r="R2559" s="15">
        <v>186979.74</v>
      </c>
      <c r="S2559" s="54"/>
      <c r="T2559" s="54"/>
      <c r="Z2559" s="1"/>
      <c r="AA2559" s="1"/>
      <c r="XFB2559"/>
      <c r="XFC2559"/>
    </row>
    <row r="2560" spans="2:27 16382:16383" ht="21" customHeight="1">
      <c r="B2560" s="1" t="s">
        <v>23</v>
      </c>
      <c r="C2560" s="1" t="s">
        <v>98</v>
      </c>
      <c r="D2560" s="1" t="s">
        <v>25</v>
      </c>
      <c r="E2560" s="1" t="s">
        <v>17</v>
      </c>
      <c r="F2560" s="1" t="s">
        <v>227</v>
      </c>
      <c r="G2560" s="9">
        <v>41557</v>
      </c>
      <c r="H2560" s="2" t="s">
        <v>237</v>
      </c>
      <c r="I2560" s="1">
        <v>2013</v>
      </c>
      <c r="J2560" s="1">
        <v>797202146</v>
      </c>
      <c r="K2560" s="1">
        <f>_xlfn.DAYS(clean_data[[#This Row],[Ship Date]],clean_data[[#This Row],[Order Date]])</f>
        <v>38</v>
      </c>
      <c r="L2560" s="9">
        <v>41595</v>
      </c>
      <c r="M2560" s="4">
        <v>8685</v>
      </c>
      <c r="N2560" s="13">
        <v>47.45</v>
      </c>
      <c r="O2560" s="13">
        <v>31.79</v>
      </c>
      <c r="P2560" s="13">
        <v>412103.25</v>
      </c>
      <c r="Q2560" s="13">
        <v>276096.15000000002</v>
      </c>
      <c r="R2560" s="13">
        <v>136007.1</v>
      </c>
      <c r="S2560" s="54"/>
      <c r="T2560" s="54"/>
      <c r="Z2560" s="1"/>
      <c r="AA2560" s="1"/>
      <c r="XFB2560"/>
      <c r="XFC2560"/>
    </row>
    <row r="2561" spans="2:27 16382:16383" ht="21" customHeight="1">
      <c r="B2561" s="10" t="s">
        <v>26</v>
      </c>
      <c r="C2561" s="10" t="s">
        <v>204</v>
      </c>
      <c r="D2561" s="10" t="s">
        <v>20</v>
      </c>
      <c r="E2561" s="10" t="s">
        <v>17</v>
      </c>
      <c r="F2561" s="10" t="s">
        <v>227</v>
      </c>
      <c r="G2561" s="11">
        <v>41769</v>
      </c>
      <c r="H2561" s="12" t="s">
        <v>233</v>
      </c>
      <c r="I2561" s="10">
        <v>2014</v>
      </c>
      <c r="J2561" s="10">
        <v>472755706</v>
      </c>
      <c r="K2561" s="10">
        <f>_xlfn.DAYS(clean_data[[#This Row],[Ship Date]],clean_data[[#This Row],[Order Date]])</f>
        <v>36</v>
      </c>
      <c r="L2561" s="11">
        <v>41805</v>
      </c>
      <c r="M2561" s="14">
        <v>7774</v>
      </c>
      <c r="N2561" s="15">
        <v>152.58000000000001</v>
      </c>
      <c r="O2561" s="15">
        <v>97.44</v>
      </c>
      <c r="P2561" s="15">
        <v>1186156.92</v>
      </c>
      <c r="Q2561" s="15">
        <v>757498.56</v>
      </c>
      <c r="R2561" s="15">
        <v>428658.36</v>
      </c>
      <c r="S2561" s="54"/>
      <c r="T2561" s="54"/>
      <c r="Z2561" s="1"/>
      <c r="AA2561" s="1"/>
      <c r="XFB2561"/>
      <c r="XFC2561"/>
    </row>
    <row r="2562" spans="2:27 16382:16383" ht="21" customHeight="1">
      <c r="B2562" s="1" t="s">
        <v>23</v>
      </c>
      <c r="C2562" s="1" t="s">
        <v>148</v>
      </c>
      <c r="D2562" s="1" t="s">
        <v>59</v>
      </c>
      <c r="E2562" s="1" t="s">
        <v>21</v>
      </c>
      <c r="F2562" s="1" t="s">
        <v>229</v>
      </c>
      <c r="G2562" s="9">
        <v>42477</v>
      </c>
      <c r="H2562" s="2" t="s">
        <v>239</v>
      </c>
      <c r="I2562" s="1">
        <v>2016</v>
      </c>
      <c r="J2562" s="1">
        <v>353492677</v>
      </c>
      <c r="K2562" s="1">
        <f>_xlfn.DAYS(clean_data[[#This Row],[Ship Date]],clean_data[[#This Row],[Order Date]])</f>
        <v>36</v>
      </c>
      <c r="L2562" s="9">
        <v>42513</v>
      </c>
      <c r="M2562" s="4">
        <v>5193</v>
      </c>
      <c r="N2562" s="13">
        <v>9.33</v>
      </c>
      <c r="O2562" s="13">
        <v>6.92</v>
      </c>
      <c r="P2562" s="13">
        <v>48450.69</v>
      </c>
      <c r="Q2562" s="13">
        <v>35935.56</v>
      </c>
      <c r="R2562" s="13">
        <v>12515.13</v>
      </c>
      <c r="S2562" s="54"/>
      <c r="T2562" s="54"/>
      <c r="Z2562" s="1"/>
      <c r="AA2562" s="1"/>
      <c r="XFB2562"/>
      <c r="XFC2562"/>
    </row>
    <row r="2563" spans="2:27 16382:16383" ht="21" customHeight="1">
      <c r="B2563" s="10" t="s">
        <v>23</v>
      </c>
      <c r="C2563" s="10" t="s">
        <v>119</v>
      </c>
      <c r="D2563" s="10" t="s">
        <v>45</v>
      </c>
      <c r="E2563" s="10" t="s">
        <v>21</v>
      </c>
      <c r="F2563" s="10" t="s">
        <v>227</v>
      </c>
      <c r="G2563" s="11">
        <v>41667</v>
      </c>
      <c r="H2563" s="12" t="s">
        <v>240</v>
      </c>
      <c r="I2563" s="10">
        <v>2014</v>
      </c>
      <c r="J2563" s="10">
        <v>155086886</v>
      </c>
      <c r="K2563" s="10">
        <f>_xlfn.DAYS(clean_data[[#This Row],[Ship Date]],clean_data[[#This Row],[Order Date]])</f>
        <v>8</v>
      </c>
      <c r="L2563" s="11">
        <v>41675</v>
      </c>
      <c r="M2563" s="14">
        <v>2511</v>
      </c>
      <c r="N2563" s="15">
        <v>437.2</v>
      </c>
      <c r="O2563" s="15">
        <v>263.33</v>
      </c>
      <c r="P2563" s="15">
        <v>1097809.2</v>
      </c>
      <c r="Q2563" s="15">
        <v>661221.63</v>
      </c>
      <c r="R2563" s="15">
        <v>436587.57</v>
      </c>
      <c r="S2563" s="54"/>
      <c r="T2563" s="54"/>
      <c r="Z2563" s="1"/>
      <c r="AA2563" s="1"/>
      <c r="XFB2563"/>
      <c r="XFC2563"/>
    </row>
    <row r="2564" spans="2:27 16382:16383" ht="21" customHeight="1">
      <c r="B2564" s="1" t="s">
        <v>23</v>
      </c>
      <c r="C2564" s="1" t="s">
        <v>98</v>
      </c>
      <c r="D2564" s="1" t="s">
        <v>45</v>
      </c>
      <c r="E2564" s="1" t="s">
        <v>17</v>
      </c>
      <c r="F2564" s="1" t="s">
        <v>232</v>
      </c>
      <c r="G2564" s="9">
        <v>40480</v>
      </c>
      <c r="H2564" s="2" t="s">
        <v>237</v>
      </c>
      <c r="I2564" s="1">
        <v>2010</v>
      </c>
      <c r="J2564" s="1">
        <v>113524663</v>
      </c>
      <c r="K2564" s="1">
        <f>_xlfn.DAYS(clean_data[[#This Row],[Ship Date]],clean_data[[#This Row],[Order Date]])</f>
        <v>41</v>
      </c>
      <c r="L2564" s="9">
        <v>40521</v>
      </c>
      <c r="M2564" s="4">
        <v>3325</v>
      </c>
      <c r="N2564" s="13">
        <v>437.2</v>
      </c>
      <c r="O2564" s="13">
        <v>263.33</v>
      </c>
      <c r="P2564" s="13">
        <v>1453690</v>
      </c>
      <c r="Q2564" s="13">
        <v>875572.25</v>
      </c>
      <c r="R2564" s="13">
        <v>578117.75</v>
      </c>
      <c r="S2564" s="54"/>
      <c r="T2564" s="54"/>
      <c r="Z2564" s="1"/>
      <c r="AA2564" s="1"/>
      <c r="XFB2564"/>
      <c r="XFC2564"/>
    </row>
    <row r="2565" spans="2:27 16382:16383" ht="21" customHeight="1">
      <c r="B2565" s="10" t="s">
        <v>40</v>
      </c>
      <c r="C2565" s="10" t="s">
        <v>97</v>
      </c>
      <c r="D2565" s="10" t="s">
        <v>25</v>
      </c>
      <c r="E2565" s="10" t="s">
        <v>17</v>
      </c>
      <c r="F2565" s="10" t="s">
        <v>229</v>
      </c>
      <c r="G2565" s="11">
        <v>41830</v>
      </c>
      <c r="H2565" s="12" t="s">
        <v>230</v>
      </c>
      <c r="I2565" s="10">
        <v>2014</v>
      </c>
      <c r="J2565" s="10">
        <v>535104835</v>
      </c>
      <c r="K2565" s="10">
        <f>_xlfn.DAYS(clean_data[[#This Row],[Ship Date]],clean_data[[#This Row],[Order Date]])</f>
        <v>5</v>
      </c>
      <c r="L2565" s="11">
        <v>41835</v>
      </c>
      <c r="M2565" s="14">
        <v>8267</v>
      </c>
      <c r="N2565" s="15">
        <v>47.45</v>
      </c>
      <c r="O2565" s="15">
        <v>31.79</v>
      </c>
      <c r="P2565" s="15">
        <v>392269.15</v>
      </c>
      <c r="Q2565" s="15">
        <v>262807.93</v>
      </c>
      <c r="R2565" s="15">
        <v>129461.22</v>
      </c>
      <c r="S2565" s="54"/>
      <c r="T2565" s="54"/>
      <c r="Z2565" s="1"/>
      <c r="AA2565" s="1"/>
      <c r="XFB2565"/>
      <c r="XFC2565"/>
    </row>
    <row r="2566" spans="2:27 16382:16383" ht="21" customHeight="1">
      <c r="B2566" s="1" t="s">
        <v>14</v>
      </c>
      <c r="C2566" s="1" t="s">
        <v>88</v>
      </c>
      <c r="D2566" s="1" t="s">
        <v>16</v>
      </c>
      <c r="E2566" s="1" t="s">
        <v>17</v>
      </c>
      <c r="F2566" s="1" t="s">
        <v>229</v>
      </c>
      <c r="G2566" s="9">
        <v>40720</v>
      </c>
      <c r="H2566" s="2" t="s">
        <v>241</v>
      </c>
      <c r="I2566" s="1">
        <v>2011</v>
      </c>
      <c r="J2566" s="1">
        <v>446438729</v>
      </c>
      <c r="K2566" s="1">
        <f>_xlfn.DAYS(clean_data[[#This Row],[Ship Date]],clean_data[[#This Row],[Order Date]])</f>
        <v>41</v>
      </c>
      <c r="L2566" s="9">
        <v>40761</v>
      </c>
      <c r="M2566" s="4">
        <v>9996</v>
      </c>
      <c r="N2566" s="13">
        <v>255.28</v>
      </c>
      <c r="O2566" s="13">
        <v>159.41999999999999</v>
      </c>
      <c r="P2566" s="13">
        <v>2551778.88</v>
      </c>
      <c r="Q2566" s="13">
        <v>1593562.32</v>
      </c>
      <c r="R2566" s="13">
        <v>958216.56</v>
      </c>
      <c r="S2566" s="54"/>
      <c r="T2566" s="54"/>
      <c r="Z2566" s="1"/>
      <c r="AA2566" s="1"/>
      <c r="XFB2566"/>
      <c r="XFC2566"/>
    </row>
    <row r="2567" spans="2:27 16382:16383" ht="21" customHeight="1">
      <c r="B2567" s="10" t="s">
        <v>40</v>
      </c>
      <c r="C2567" s="10" t="s">
        <v>170</v>
      </c>
      <c r="D2567" s="10" t="s">
        <v>25</v>
      </c>
      <c r="E2567" s="10" t="s">
        <v>17</v>
      </c>
      <c r="F2567" s="10" t="s">
        <v>232</v>
      </c>
      <c r="G2567" s="11">
        <v>42225</v>
      </c>
      <c r="H2567" s="12" t="s">
        <v>238</v>
      </c>
      <c r="I2567" s="10">
        <v>2015</v>
      </c>
      <c r="J2567" s="10">
        <v>744450175</v>
      </c>
      <c r="K2567" s="10">
        <f>_xlfn.DAYS(clean_data[[#This Row],[Ship Date]],clean_data[[#This Row],[Order Date]])</f>
        <v>21</v>
      </c>
      <c r="L2567" s="11">
        <v>42246</v>
      </c>
      <c r="M2567" s="14">
        <v>8205</v>
      </c>
      <c r="N2567" s="15">
        <v>47.45</v>
      </c>
      <c r="O2567" s="15">
        <v>31.79</v>
      </c>
      <c r="P2567" s="15">
        <v>389327.25</v>
      </c>
      <c r="Q2567" s="15">
        <v>260836.95</v>
      </c>
      <c r="R2567" s="15">
        <v>128490.3</v>
      </c>
      <c r="S2567" s="54"/>
      <c r="T2567" s="54"/>
      <c r="Z2567" s="1"/>
      <c r="AA2567" s="1"/>
      <c r="XFB2567"/>
      <c r="XFC2567"/>
    </row>
    <row r="2568" spans="2:27 16382:16383" ht="21" customHeight="1">
      <c r="B2568" s="1" t="s">
        <v>40</v>
      </c>
      <c r="C2568" s="1" t="s">
        <v>126</v>
      </c>
      <c r="D2568" s="1" t="s">
        <v>25</v>
      </c>
      <c r="E2568" s="1" t="s">
        <v>21</v>
      </c>
      <c r="F2568" s="1" t="s">
        <v>235</v>
      </c>
      <c r="G2568" s="9">
        <v>40744</v>
      </c>
      <c r="H2568" s="2" t="s">
        <v>230</v>
      </c>
      <c r="I2568" s="1">
        <v>2011</v>
      </c>
      <c r="J2568" s="1">
        <v>146375501</v>
      </c>
      <c r="K2568" s="1">
        <f>_xlfn.DAYS(clean_data[[#This Row],[Ship Date]],clean_data[[#This Row],[Order Date]])</f>
        <v>37</v>
      </c>
      <c r="L2568" s="9">
        <v>40781</v>
      </c>
      <c r="M2568" s="4">
        <v>4618</v>
      </c>
      <c r="N2568" s="13">
        <v>47.45</v>
      </c>
      <c r="O2568" s="13">
        <v>31.79</v>
      </c>
      <c r="P2568" s="13">
        <v>219124.1</v>
      </c>
      <c r="Q2568" s="13">
        <v>146806.22</v>
      </c>
      <c r="R2568" s="13">
        <v>72317.88</v>
      </c>
      <c r="S2568" s="54"/>
      <c r="T2568" s="54"/>
      <c r="Z2568" s="1"/>
      <c r="AA2568" s="1"/>
      <c r="XFB2568"/>
      <c r="XFC2568"/>
    </row>
    <row r="2569" spans="2:27 16382:16383" ht="21" customHeight="1">
      <c r="B2569" s="10" t="s">
        <v>14</v>
      </c>
      <c r="C2569" s="10" t="s">
        <v>47</v>
      </c>
      <c r="D2569" s="10" t="s">
        <v>33</v>
      </c>
      <c r="E2569" s="10" t="s">
        <v>21</v>
      </c>
      <c r="F2569" s="10" t="s">
        <v>229</v>
      </c>
      <c r="G2569" s="11">
        <v>40745</v>
      </c>
      <c r="H2569" s="12" t="s">
        <v>230</v>
      </c>
      <c r="I2569" s="10">
        <v>2011</v>
      </c>
      <c r="J2569" s="10">
        <v>139763534</v>
      </c>
      <c r="K2569" s="10">
        <f>_xlfn.DAYS(clean_data[[#This Row],[Ship Date]],clean_data[[#This Row],[Order Date]])</f>
        <v>13</v>
      </c>
      <c r="L2569" s="11">
        <v>40758</v>
      </c>
      <c r="M2569" s="14">
        <v>7990</v>
      </c>
      <c r="N2569" s="15">
        <v>81.73</v>
      </c>
      <c r="O2569" s="15">
        <v>56.67</v>
      </c>
      <c r="P2569" s="15">
        <v>653022.69999999995</v>
      </c>
      <c r="Q2569" s="15">
        <v>452793.3</v>
      </c>
      <c r="R2569" s="15">
        <v>200229.4</v>
      </c>
      <c r="S2569" s="54"/>
      <c r="T2569" s="54"/>
      <c r="Z2569" s="1"/>
      <c r="AA2569" s="1"/>
      <c r="XFB2569"/>
      <c r="XFC2569"/>
    </row>
    <row r="2570" spans="2:27 16382:16383" ht="21" customHeight="1">
      <c r="B2570" s="1" t="s">
        <v>23</v>
      </c>
      <c r="C2570" s="1" t="s">
        <v>191</v>
      </c>
      <c r="D2570" s="1" t="s">
        <v>25</v>
      </c>
      <c r="E2570" s="1" t="s">
        <v>21</v>
      </c>
      <c r="F2570" s="1" t="s">
        <v>232</v>
      </c>
      <c r="G2570" s="9">
        <v>41556</v>
      </c>
      <c r="H2570" s="2" t="s">
        <v>237</v>
      </c>
      <c r="I2570" s="1">
        <v>2013</v>
      </c>
      <c r="J2570" s="1">
        <v>932475602</v>
      </c>
      <c r="K2570" s="1">
        <f>_xlfn.DAYS(clean_data[[#This Row],[Ship Date]],clean_data[[#This Row],[Order Date]])</f>
        <v>43</v>
      </c>
      <c r="L2570" s="9">
        <v>41599</v>
      </c>
      <c r="M2570" s="4">
        <v>9107</v>
      </c>
      <c r="N2570" s="13">
        <v>47.45</v>
      </c>
      <c r="O2570" s="13">
        <v>31.79</v>
      </c>
      <c r="P2570" s="13">
        <v>432127.15</v>
      </c>
      <c r="Q2570" s="13">
        <v>289511.53000000003</v>
      </c>
      <c r="R2570" s="13">
        <v>142615.62</v>
      </c>
      <c r="S2570" s="54"/>
      <c r="T2570" s="54"/>
      <c r="Z2570" s="1"/>
      <c r="AA2570" s="1"/>
      <c r="XFB2570"/>
      <c r="XFC2570"/>
    </row>
    <row r="2571" spans="2:27 16382:16383" ht="21" customHeight="1">
      <c r="B2571" s="10" t="s">
        <v>40</v>
      </c>
      <c r="C2571" s="10" t="s">
        <v>216</v>
      </c>
      <c r="D2571" s="10" t="s">
        <v>59</v>
      </c>
      <c r="E2571" s="10" t="s">
        <v>17</v>
      </c>
      <c r="F2571" s="10" t="s">
        <v>232</v>
      </c>
      <c r="G2571" s="11">
        <v>41508</v>
      </c>
      <c r="H2571" s="12" t="s">
        <v>238</v>
      </c>
      <c r="I2571" s="10">
        <v>2013</v>
      </c>
      <c r="J2571" s="10">
        <v>102685534</v>
      </c>
      <c r="K2571" s="10">
        <f>_xlfn.DAYS(clean_data[[#This Row],[Ship Date]],clean_data[[#This Row],[Order Date]])</f>
        <v>1</v>
      </c>
      <c r="L2571" s="11">
        <v>41509</v>
      </c>
      <c r="M2571" s="14">
        <v>5786</v>
      </c>
      <c r="N2571" s="15">
        <v>9.33</v>
      </c>
      <c r="O2571" s="15">
        <v>6.92</v>
      </c>
      <c r="P2571" s="15">
        <v>53983.38</v>
      </c>
      <c r="Q2571" s="15">
        <v>40039.120000000003</v>
      </c>
      <c r="R2571" s="15">
        <v>13944.26</v>
      </c>
      <c r="S2571" s="54"/>
      <c r="T2571" s="54"/>
      <c r="Z2571" s="1"/>
      <c r="AA2571" s="1"/>
      <c r="XFB2571"/>
      <c r="XFC2571"/>
    </row>
    <row r="2572" spans="2:27 16382:16383" ht="21" customHeight="1">
      <c r="B2572" s="1" t="s">
        <v>40</v>
      </c>
      <c r="C2572" s="1" t="s">
        <v>166</v>
      </c>
      <c r="D2572" s="1" t="s">
        <v>50</v>
      </c>
      <c r="E2572" s="1" t="s">
        <v>21</v>
      </c>
      <c r="F2572" s="1" t="s">
        <v>235</v>
      </c>
      <c r="G2572" s="9">
        <v>42088</v>
      </c>
      <c r="H2572" s="2" t="s">
        <v>236</v>
      </c>
      <c r="I2572" s="1">
        <v>2015</v>
      </c>
      <c r="J2572" s="1">
        <v>248879659</v>
      </c>
      <c r="K2572" s="1">
        <f>_xlfn.DAYS(clean_data[[#This Row],[Ship Date]],clean_data[[#This Row],[Order Date]])</f>
        <v>34</v>
      </c>
      <c r="L2572" s="9">
        <v>42122</v>
      </c>
      <c r="M2572" s="4">
        <v>7877</v>
      </c>
      <c r="N2572" s="13">
        <v>421.89</v>
      </c>
      <c r="O2572" s="13">
        <v>364.69</v>
      </c>
      <c r="P2572" s="13">
        <v>3323227.53</v>
      </c>
      <c r="Q2572" s="13">
        <v>2872663.13</v>
      </c>
      <c r="R2572" s="13">
        <v>450564.4</v>
      </c>
      <c r="S2572" s="54"/>
      <c r="T2572" s="54"/>
      <c r="Z2572" s="1"/>
      <c r="AA2572" s="1"/>
      <c r="XFB2572"/>
      <c r="XFC2572"/>
    </row>
    <row r="2573" spans="2:27 16382:16383" ht="21" customHeight="1">
      <c r="B2573" s="10" t="s">
        <v>31</v>
      </c>
      <c r="C2573" s="10" t="s">
        <v>44</v>
      </c>
      <c r="D2573" s="10" t="s">
        <v>25</v>
      </c>
      <c r="E2573" s="10" t="s">
        <v>21</v>
      </c>
      <c r="F2573" s="10" t="s">
        <v>235</v>
      </c>
      <c r="G2573" s="11">
        <v>41023</v>
      </c>
      <c r="H2573" s="12" t="s">
        <v>239</v>
      </c>
      <c r="I2573" s="10">
        <v>2012</v>
      </c>
      <c r="J2573" s="10">
        <v>439856803</v>
      </c>
      <c r="K2573" s="10">
        <f>_xlfn.DAYS(clean_data[[#This Row],[Ship Date]],clean_data[[#This Row],[Order Date]])</f>
        <v>18</v>
      </c>
      <c r="L2573" s="11">
        <v>41041</v>
      </c>
      <c r="M2573" s="14">
        <v>2257</v>
      </c>
      <c r="N2573" s="15">
        <v>47.45</v>
      </c>
      <c r="O2573" s="15">
        <v>31.79</v>
      </c>
      <c r="P2573" s="15">
        <v>107094.65</v>
      </c>
      <c r="Q2573" s="15">
        <v>71750.03</v>
      </c>
      <c r="R2573" s="15">
        <v>35344.620000000003</v>
      </c>
      <c r="S2573" s="54"/>
      <c r="T2573" s="54"/>
      <c r="Z2573" s="1"/>
      <c r="AA2573" s="1"/>
      <c r="XFB2573"/>
      <c r="XFC2573"/>
    </row>
    <row r="2574" spans="2:27 16382:16383" ht="21" customHeight="1">
      <c r="B2574" s="1" t="s">
        <v>40</v>
      </c>
      <c r="C2574" s="1" t="s">
        <v>245</v>
      </c>
      <c r="D2574" s="1" t="s">
        <v>59</v>
      </c>
      <c r="E2574" s="1" t="s">
        <v>17</v>
      </c>
      <c r="F2574" s="1" t="s">
        <v>235</v>
      </c>
      <c r="G2574" s="9">
        <v>41961</v>
      </c>
      <c r="H2574" s="2" t="s">
        <v>234</v>
      </c>
      <c r="I2574" s="1">
        <v>2014</v>
      </c>
      <c r="J2574" s="1">
        <v>264728295</v>
      </c>
      <c r="K2574" s="1">
        <f>_xlfn.DAYS(clean_data[[#This Row],[Ship Date]],clean_data[[#This Row],[Order Date]])</f>
        <v>50</v>
      </c>
      <c r="L2574" s="9">
        <v>42011</v>
      </c>
      <c r="M2574" s="4">
        <v>7840</v>
      </c>
      <c r="N2574" s="13">
        <v>9.33</v>
      </c>
      <c r="O2574" s="13">
        <v>6.92</v>
      </c>
      <c r="P2574" s="13">
        <v>73147.199999999997</v>
      </c>
      <c r="Q2574" s="13">
        <v>54252.800000000003</v>
      </c>
      <c r="R2574" s="13">
        <v>18894.400000000001</v>
      </c>
      <c r="S2574" s="54"/>
      <c r="T2574" s="54"/>
      <c r="Z2574" s="1"/>
      <c r="AA2574" s="1"/>
      <c r="XFB2574"/>
      <c r="XFC2574"/>
    </row>
    <row r="2575" spans="2:27 16382:16383" ht="21" customHeight="1">
      <c r="B2575" s="10" t="s">
        <v>23</v>
      </c>
      <c r="C2575" s="10" t="s">
        <v>98</v>
      </c>
      <c r="D2575" s="10" t="s">
        <v>43</v>
      </c>
      <c r="E2575" s="10" t="s">
        <v>21</v>
      </c>
      <c r="F2575" s="10" t="s">
        <v>232</v>
      </c>
      <c r="G2575" s="11">
        <v>42024</v>
      </c>
      <c r="H2575" s="12" t="s">
        <v>240</v>
      </c>
      <c r="I2575" s="10">
        <v>2015</v>
      </c>
      <c r="J2575" s="10">
        <v>282917964</v>
      </c>
      <c r="K2575" s="10">
        <f>_xlfn.DAYS(clean_data[[#This Row],[Ship Date]],clean_data[[#This Row],[Order Date]])</f>
        <v>7</v>
      </c>
      <c r="L2575" s="11">
        <v>42031</v>
      </c>
      <c r="M2575" s="14">
        <v>567</v>
      </c>
      <c r="N2575" s="15">
        <v>651.21</v>
      </c>
      <c r="O2575" s="15">
        <v>524.96</v>
      </c>
      <c r="P2575" s="15">
        <v>369236.07</v>
      </c>
      <c r="Q2575" s="15">
        <v>297652.32</v>
      </c>
      <c r="R2575" s="15">
        <v>71583.75</v>
      </c>
      <c r="S2575" s="54"/>
      <c r="T2575" s="54"/>
      <c r="Z2575" s="1"/>
      <c r="AA2575" s="1"/>
      <c r="XFB2575"/>
      <c r="XFC2575"/>
    </row>
    <row r="2576" spans="2:27 16382:16383" ht="21" customHeight="1">
      <c r="B2576" s="1" t="s">
        <v>40</v>
      </c>
      <c r="C2576" s="1" t="s">
        <v>200</v>
      </c>
      <c r="D2576" s="1" t="s">
        <v>45</v>
      </c>
      <c r="E2576" s="1" t="s">
        <v>21</v>
      </c>
      <c r="F2576" s="1" t="s">
        <v>227</v>
      </c>
      <c r="G2576" s="9">
        <v>41489</v>
      </c>
      <c r="H2576" s="2" t="s">
        <v>238</v>
      </c>
      <c r="I2576" s="1">
        <v>2013</v>
      </c>
      <c r="J2576" s="1">
        <v>674162137</v>
      </c>
      <c r="K2576" s="1">
        <f>_xlfn.DAYS(clean_data[[#This Row],[Ship Date]],clean_data[[#This Row],[Order Date]])</f>
        <v>40</v>
      </c>
      <c r="L2576" s="9">
        <v>41529</v>
      </c>
      <c r="M2576" s="4">
        <v>8413</v>
      </c>
      <c r="N2576" s="13">
        <v>437.2</v>
      </c>
      <c r="O2576" s="13">
        <v>263.33</v>
      </c>
      <c r="P2576" s="13">
        <v>3678163.6</v>
      </c>
      <c r="Q2576" s="13">
        <v>2215395.29</v>
      </c>
      <c r="R2576" s="13">
        <v>1462768.31</v>
      </c>
      <c r="S2576" s="54"/>
      <c r="T2576" s="54"/>
      <c r="Z2576" s="1"/>
      <c r="AA2576" s="1"/>
      <c r="XFB2576"/>
      <c r="XFC2576"/>
    </row>
    <row r="2577" spans="2:27 16382:16383" ht="21" customHeight="1">
      <c r="B2577" s="10" t="s">
        <v>40</v>
      </c>
      <c r="C2577" s="10" t="s">
        <v>113</v>
      </c>
      <c r="D2577" s="10" t="s">
        <v>59</v>
      </c>
      <c r="E2577" s="10" t="s">
        <v>17</v>
      </c>
      <c r="F2577" s="10" t="s">
        <v>235</v>
      </c>
      <c r="G2577" s="11">
        <v>42404</v>
      </c>
      <c r="H2577" s="12" t="s">
        <v>242</v>
      </c>
      <c r="I2577" s="10">
        <v>2016</v>
      </c>
      <c r="J2577" s="10">
        <v>788509643</v>
      </c>
      <c r="K2577" s="10">
        <f>_xlfn.DAYS(clean_data[[#This Row],[Ship Date]],clean_data[[#This Row],[Order Date]])</f>
        <v>28</v>
      </c>
      <c r="L2577" s="11">
        <v>42432</v>
      </c>
      <c r="M2577" s="14">
        <v>6381</v>
      </c>
      <c r="N2577" s="15">
        <v>9.33</v>
      </c>
      <c r="O2577" s="15">
        <v>6.92</v>
      </c>
      <c r="P2577" s="15">
        <v>59534.73</v>
      </c>
      <c r="Q2577" s="15">
        <v>44156.52</v>
      </c>
      <c r="R2577" s="15">
        <v>15378.21</v>
      </c>
      <c r="S2577" s="54"/>
      <c r="T2577" s="54"/>
      <c r="Z2577" s="1"/>
      <c r="AA2577" s="1"/>
      <c r="XFB2577"/>
      <c r="XFC2577"/>
    </row>
    <row r="2578" spans="2:27 16382:16383" ht="21" customHeight="1">
      <c r="B2578" s="1" t="s">
        <v>40</v>
      </c>
      <c r="C2578" s="1" t="s">
        <v>97</v>
      </c>
      <c r="D2578" s="1" t="s">
        <v>45</v>
      </c>
      <c r="E2578" s="1" t="s">
        <v>17</v>
      </c>
      <c r="F2578" s="1" t="s">
        <v>232</v>
      </c>
      <c r="G2578" s="9">
        <v>41675</v>
      </c>
      <c r="H2578" s="2" t="s">
        <v>242</v>
      </c>
      <c r="I2578" s="1">
        <v>2014</v>
      </c>
      <c r="J2578" s="1">
        <v>496321809</v>
      </c>
      <c r="K2578" s="1">
        <f>_xlfn.DAYS(clean_data[[#This Row],[Ship Date]],clean_data[[#This Row],[Order Date]])</f>
        <v>18</v>
      </c>
      <c r="L2578" s="9">
        <v>41693</v>
      </c>
      <c r="M2578" s="4">
        <v>1507</v>
      </c>
      <c r="N2578" s="13">
        <v>437.2</v>
      </c>
      <c r="O2578" s="13">
        <v>263.33</v>
      </c>
      <c r="P2578" s="13">
        <v>658860.4</v>
      </c>
      <c r="Q2578" s="13">
        <v>396838.31</v>
      </c>
      <c r="R2578" s="13">
        <v>262022.09</v>
      </c>
      <c r="S2578" s="54"/>
      <c r="T2578" s="54"/>
      <c r="Z2578" s="1"/>
      <c r="AA2578" s="1"/>
      <c r="XFB2578"/>
      <c r="XFC2578"/>
    </row>
    <row r="2579" spans="2:27 16382:16383" ht="21" customHeight="1">
      <c r="B2579" s="10" t="s">
        <v>40</v>
      </c>
      <c r="C2579" s="10" t="s">
        <v>140</v>
      </c>
      <c r="D2579" s="10" t="s">
        <v>79</v>
      </c>
      <c r="E2579" s="10" t="s">
        <v>17</v>
      </c>
      <c r="F2579" s="10" t="s">
        <v>227</v>
      </c>
      <c r="G2579" s="11">
        <v>40747</v>
      </c>
      <c r="H2579" s="12" t="s">
        <v>230</v>
      </c>
      <c r="I2579" s="10">
        <v>2011</v>
      </c>
      <c r="J2579" s="10">
        <v>638272464</v>
      </c>
      <c r="K2579" s="10">
        <f>_xlfn.DAYS(clean_data[[#This Row],[Ship Date]],clean_data[[#This Row],[Order Date]])</f>
        <v>48</v>
      </c>
      <c r="L2579" s="11">
        <v>40795</v>
      </c>
      <c r="M2579" s="14">
        <v>7861</v>
      </c>
      <c r="N2579" s="15">
        <v>668.27</v>
      </c>
      <c r="O2579" s="15">
        <v>502.54</v>
      </c>
      <c r="P2579" s="15">
        <v>5253270.47</v>
      </c>
      <c r="Q2579" s="15">
        <v>3950466.94</v>
      </c>
      <c r="R2579" s="15">
        <v>1302803.53</v>
      </c>
      <c r="S2579" s="54"/>
      <c r="T2579" s="54"/>
      <c r="Z2579" s="1"/>
      <c r="AA2579" s="1"/>
      <c r="XFB2579"/>
      <c r="XFC2579"/>
    </row>
    <row r="2580" spans="2:27 16382:16383" ht="21" customHeight="1">
      <c r="B2580" s="1" t="s">
        <v>23</v>
      </c>
      <c r="C2580" s="1" t="s">
        <v>196</v>
      </c>
      <c r="D2580" s="1" t="s">
        <v>16</v>
      </c>
      <c r="E2580" s="1" t="s">
        <v>21</v>
      </c>
      <c r="F2580" s="1" t="s">
        <v>229</v>
      </c>
      <c r="G2580" s="9">
        <v>41452</v>
      </c>
      <c r="H2580" s="2" t="s">
        <v>241</v>
      </c>
      <c r="I2580" s="1">
        <v>2013</v>
      </c>
      <c r="J2580" s="1">
        <v>775347936</v>
      </c>
      <c r="K2580" s="1">
        <f>_xlfn.DAYS(clean_data[[#This Row],[Ship Date]],clean_data[[#This Row],[Order Date]])</f>
        <v>11</v>
      </c>
      <c r="L2580" s="9">
        <v>41463</v>
      </c>
      <c r="M2580" s="4">
        <v>1539</v>
      </c>
      <c r="N2580" s="13">
        <v>255.28</v>
      </c>
      <c r="O2580" s="13">
        <v>159.41999999999999</v>
      </c>
      <c r="P2580" s="13">
        <v>392875.92</v>
      </c>
      <c r="Q2580" s="13">
        <v>245347.38</v>
      </c>
      <c r="R2580" s="13">
        <v>147528.54</v>
      </c>
      <c r="S2580" s="54"/>
      <c r="T2580" s="54"/>
      <c r="Z2580" s="1"/>
      <c r="AA2580" s="1"/>
      <c r="XFB2580"/>
      <c r="XFC2580"/>
    </row>
    <row r="2581" spans="2:27 16382:16383" ht="21" customHeight="1">
      <c r="B2581" s="10" t="s">
        <v>34</v>
      </c>
      <c r="C2581" s="10" t="s">
        <v>212</v>
      </c>
      <c r="D2581" s="10" t="s">
        <v>79</v>
      </c>
      <c r="E2581" s="10" t="s">
        <v>21</v>
      </c>
      <c r="F2581" s="10" t="s">
        <v>235</v>
      </c>
      <c r="G2581" s="11">
        <v>41862</v>
      </c>
      <c r="H2581" s="12" t="s">
        <v>238</v>
      </c>
      <c r="I2581" s="10">
        <v>2014</v>
      </c>
      <c r="J2581" s="10">
        <v>538847053</v>
      </c>
      <c r="K2581" s="10">
        <f>_xlfn.DAYS(clean_data[[#This Row],[Ship Date]],clean_data[[#This Row],[Order Date]])</f>
        <v>49</v>
      </c>
      <c r="L2581" s="11">
        <v>41911</v>
      </c>
      <c r="M2581" s="14">
        <v>5672</v>
      </c>
      <c r="N2581" s="15">
        <v>668.27</v>
      </c>
      <c r="O2581" s="15">
        <v>502.54</v>
      </c>
      <c r="P2581" s="15">
        <v>3790427.44</v>
      </c>
      <c r="Q2581" s="15">
        <v>2850406.88</v>
      </c>
      <c r="R2581" s="15">
        <v>940020.56</v>
      </c>
      <c r="S2581" s="54"/>
      <c r="T2581" s="54"/>
      <c r="Z2581" s="1"/>
      <c r="AA2581" s="1"/>
      <c r="XFB2581"/>
      <c r="XFC2581"/>
    </row>
    <row r="2582" spans="2:27 16382:16383" ht="21" customHeight="1">
      <c r="B2582" s="1" t="s">
        <v>23</v>
      </c>
      <c r="C2582" s="1" t="s">
        <v>52</v>
      </c>
      <c r="D2582" s="1" t="s">
        <v>16</v>
      </c>
      <c r="E2582" s="1" t="s">
        <v>21</v>
      </c>
      <c r="F2582" s="1" t="s">
        <v>229</v>
      </c>
      <c r="G2582" s="9">
        <v>40439</v>
      </c>
      <c r="H2582" s="2" t="s">
        <v>231</v>
      </c>
      <c r="I2582" s="1">
        <v>2010</v>
      </c>
      <c r="J2582" s="1">
        <v>980381143</v>
      </c>
      <c r="K2582" s="1">
        <f>_xlfn.DAYS(clean_data[[#This Row],[Ship Date]],clean_data[[#This Row],[Order Date]])</f>
        <v>8</v>
      </c>
      <c r="L2582" s="9">
        <v>40447</v>
      </c>
      <c r="M2582" s="4">
        <v>5421</v>
      </c>
      <c r="N2582" s="13">
        <v>255.28</v>
      </c>
      <c r="O2582" s="13">
        <v>159.41999999999999</v>
      </c>
      <c r="P2582" s="13">
        <v>1383872.88</v>
      </c>
      <c r="Q2582" s="13">
        <v>864215.82</v>
      </c>
      <c r="R2582" s="13">
        <v>519657.06</v>
      </c>
      <c r="S2582" s="54"/>
      <c r="T2582" s="54"/>
      <c r="Z2582" s="1"/>
      <c r="AA2582" s="1"/>
      <c r="XFB2582"/>
      <c r="XFC2582"/>
    </row>
    <row r="2583" spans="2:27 16382:16383" ht="21" customHeight="1">
      <c r="B2583" s="10" t="s">
        <v>23</v>
      </c>
      <c r="C2583" s="10" t="s">
        <v>207</v>
      </c>
      <c r="D2583" s="10" t="s">
        <v>45</v>
      </c>
      <c r="E2583" s="10" t="s">
        <v>21</v>
      </c>
      <c r="F2583" s="10" t="s">
        <v>227</v>
      </c>
      <c r="G2583" s="11">
        <v>40184</v>
      </c>
      <c r="H2583" s="12" t="s">
        <v>240</v>
      </c>
      <c r="I2583" s="10">
        <v>2010</v>
      </c>
      <c r="J2583" s="10">
        <v>521874034</v>
      </c>
      <c r="K2583" s="10">
        <f>_xlfn.DAYS(clean_data[[#This Row],[Ship Date]],clean_data[[#This Row],[Order Date]])</f>
        <v>28</v>
      </c>
      <c r="L2583" s="11">
        <v>40212</v>
      </c>
      <c r="M2583" s="14">
        <v>2979</v>
      </c>
      <c r="N2583" s="15">
        <v>437.2</v>
      </c>
      <c r="O2583" s="15">
        <v>263.33</v>
      </c>
      <c r="P2583" s="15">
        <v>1302418.8</v>
      </c>
      <c r="Q2583" s="15">
        <v>784460.07</v>
      </c>
      <c r="R2583" s="15">
        <v>517958.73</v>
      </c>
      <c r="S2583" s="54"/>
      <c r="T2583" s="54"/>
      <c r="Z2583" s="1"/>
      <c r="AA2583" s="1"/>
      <c r="XFB2583"/>
      <c r="XFC2583"/>
    </row>
    <row r="2584" spans="2:27 16382:16383" ht="21" customHeight="1">
      <c r="B2584" s="1" t="s">
        <v>40</v>
      </c>
      <c r="C2584" s="1" t="s">
        <v>200</v>
      </c>
      <c r="D2584" s="1" t="s">
        <v>71</v>
      </c>
      <c r="E2584" s="1" t="s">
        <v>21</v>
      </c>
      <c r="F2584" s="1" t="s">
        <v>229</v>
      </c>
      <c r="G2584" s="9">
        <v>41718</v>
      </c>
      <c r="H2584" s="2" t="s">
        <v>236</v>
      </c>
      <c r="I2584" s="1">
        <v>2014</v>
      </c>
      <c r="J2584" s="1">
        <v>805562055</v>
      </c>
      <c r="K2584" s="1">
        <f>_xlfn.DAYS(clean_data[[#This Row],[Ship Date]],clean_data[[#This Row],[Order Date]])</f>
        <v>8</v>
      </c>
      <c r="L2584" s="9">
        <v>41726</v>
      </c>
      <c r="M2584" s="4">
        <v>2568</v>
      </c>
      <c r="N2584" s="13">
        <v>154.06</v>
      </c>
      <c r="O2584" s="13">
        <v>90.93</v>
      </c>
      <c r="P2584" s="13">
        <v>395626.08</v>
      </c>
      <c r="Q2584" s="13">
        <v>233508.24</v>
      </c>
      <c r="R2584" s="13">
        <v>162117.84</v>
      </c>
      <c r="S2584" s="54"/>
      <c r="T2584" s="54"/>
      <c r="Z2584" s="1"/>
      <c r="AA2584" s="1"/>
      <c r="XFB2584"/>
      <c r="XFC2584"/>
    </row>
    <row r="2585" spans="2:27 16382:16383" ht="21" customHeight="1">
      <c r="B2585" s="10" t="s">
        <v>34</v>
      </c>
      <c r="C2585" s="10" t="s">
        <v>195</v>
      </c>
      <c r="D2585" s="10" t="s">
        <v>33</v>
      </c>
      <c r="E2585" s="10" t="s">
        <v>17</v>
      </c>
      <c r="F2585" s="10" t="s">
        <v>227</v>
      </c>
      <c r="G2585" s="11">
        <v>41904</v>
      </c>
      <c r="H2585" s="12" t="s">
        <v>231</v>
      </c>
      <c r="I2585" s="10">
        <v>2014</v>
      </c>
      <c r="J2585" s="10">
        <v>843994033</v>
      </c>
      <c r="K2585" s="10">
        <f>_xlfn.DAYS(clean_data[[#This Row],[Ship Date]],clean_data[[#This Row],[Order Date]])</f>
        <v>41</v>
      </c>
      <c r="L2585" s="11">
        <v>41945</v>
      </c>
      <c r="M2585" s="14">
        <v>5445</v>
      </c>
      <c r="N2585" s="15">
        <v>81.73</v>
      </c>
      <c r="O2585" s="15">
        <v>56.67</v>
      </c>
      <c r="P2585" s="15">
        <v>445019.85</v>
      </c>
      <c r="Q2585" s="15">
        <v>308568.15000000002</v>
      </c>
      <c r="R2585" s="15">
        <v>136451.70000000001</v>
      </c>
      <c r="S2585" s="54"/>
      <c r="T2585" s="54"/>
      <c r="Z2585" s="1"/>
      <c r="AA2585" s="1"/>
      <c r="XFB2585"/>
      <c r="XFC2585"/>
    </row>
    <row r="2586" spans="2:27 16382:16383" ht="21" customHeight="1">
      <c r="B2586" s="1" t="s">
        <v>34</v>
      </c>
      <c r="C2586" s="1" t="s">
        <v>134</v>
      </c>
      <c r="D2586" s="1" t="s">
        <v>20</v>
      </c>
      <c r="E2586" s="1" t="s">
        <v>17</v>
      </c>
      <c r="F2586" s="1" t="s">
        <v>229</v>
      </c>
      <c r="G2586" s="9">
        <v>40760</v>
      </c>
      <c r="H2586" s="2" t="s">
        <v>238</v>
      </c>
      <c r="I2586" s="1">
        <v>2011</v>
      </c>
      <c r="J2586" s="1">
        <v>170031297</v>
      </c>
      <c r="K2586" s="1">
        <f>_xlfn.DAYS(clean_data[[#This Row],[Ship Date]],clean_data[[#This Row],[Order Date]])</f>
        <v>26</v>
      </c>
      <c r="L2586" s="9">
        <v>40786</v>
      </c>
      <c r="M2586" s="4">
        <v>4894</v>
      </c>
      <c r="N2586" s="13">
        <v>152.58000000000001</v>
      </c>
      <c r="O2586" s="13">
        <v>97.44</v>
      </c>
      <c r="P2586" s="13">
        <v>746726.52</v>
      </c>
      <c r="Q2586" s="13">
        <v>476871.36</v>
      </c>
      <c r="R2586" s="13">
        <v>269855.15999999997</v>
      </c>
      <c r="S2586" s="54"/>
      <c r="T2586" s="54"/>
      <c r="Z2586" s="1"/>
      <c r="AA2586" s="1"/>
      <c r="XFB2586"/>
      <c r="XFC2586"/>
    </row>
    <row r="2587" spans="2:27 16382:16383" ht="21" customHeight="1">
      <c r="B2587" s="10" t="s">
        <v>23</v>
      </c>
      <c r="C2587" s="10" t="s">
        <v>192</v>
      </c>
      <c r="D2587" s="10" t="s">
        <v>45</v>
      </c>
      <c r="E2587" s="10" t="s">
        <v>17</v>
      </c>
      <c r="F2587" s="10" t="s">
        <v>227</v>
      </c>
      <c r="G2587" s="11">
        <v>42841</v>
      </c>
      <c r="H2587" s="12" t="s">
        <v>239</v>
      </c>
      <c r="I2587" s="10">
        <v>2017</v>
      </c>
      <c r="J2587" s="10">
        <v>186847674</v>
      </c>
      <c r="K2587" s="10">
        <f>_xlfn.DAYS(clean_data[[#This Row],[Ship Date]],clean_data[[#This Row],[Order Date]])</f>
        <v>7</v>
      </c>
      <c r="L2587" s="11">
        <v>42848</v>
      </c>
      <c r="M2587" s="14">
        <v>1234</v>
      </c>
      <c r="N2587" s="15">
        <v>437.2</v>
      </c>
      <c r="O2587" s="15">
        <v>263.33</v>
      </c>
      <c r="P2587" s="15">
        <v>539504.80000000005</v>
      </c>
      <c r="Q2587" s="15">
        <v>324949.21999999997</v>
      </c>
      <c r="R2587" s="15">
        <v>214555.58</v>
      </c>
      <c r="S2587" s="54"/>
      <c r="T2587" s="54"/>
      <c r="Z2587" s="1"/>
      <c r="AA2587" s="1"/>
      <c r="XFB2587"/>
      <c r="XFC2587"/>
    </row>
    <row r="2588" spans="2:27 16382:16383" ht="21" customHeight="1">
      <c r="B2588" s="1" t="s">
        <v>23</v>
      </c>
      <c r="C2588" s="1" t="s">
        <v>206</v>
      </c>
      <c r="D2588" s="1" t="s">
        <v>59</v>
      </c>
      <c r="E2588" s="1" t="s">
        <v>21</v>
      </c>
      <c r="F2588" s="1" t="s">
        <v>235</v>
      </c>
      <c r="G2588" s="9">
        <v>42028</v>
      </c>
      <c r="H2588" s="2" t="s">
        <v>240</v>
      </c>
      <c r="I2588" s="1">
        <v>2015</v>
      </c>
      <c r="J2588" s="1">
        <v>117929494</v>
      </c>
      <c r="K2588" s="1">
        <f>_xlfn.DAYS(clean_data[[#This Row],[Ship Date]],clean_data[[#This Row],[Order Date]])</f>
        <v>37</v>
      </c>
      <c r="L2588" s="9">
        <v>42065</v>
      </c>
      <c r="M2588" s="4">
        <v>6813</v>
      </c>
      <c r="N2588" s="13">
        <v>9.33</v>
      </c>
      <c r="O2588" s="13">
        <v>6.92</v>
      </c>
      <c r="P2588" s="13">
        <v>63565.29</v>
      </c>
      <c r="Q2588" s="13">
        <v>47145.96</v>
      </c>
      <c r="R2588" s="13">
        <v>16419.330000000002</v>
      </c>
      <c r="S2588" s="54"/>
      <c r="T2588" s="54"/>
      <c r="Z2588" s="1"/>
      <c r="AA2588" s="1"/>
      <c r="XFB2588"/>
      <c r="XFC2588"/>
    </row>
    <row r="2589" spans="2:27 16382:16383" ht="21" customHeight="1">
      <c r="B2589" s="10" t="s">
        <v>31</v>
      </c>
      <c r="C2589" s="10" t="s">
        <v>89</v>
      </c>
      <c r="D2589" s="10" t="s">
        <v>16</v>
      </c>
      <c r="E2589" s="10" t="s">
        <v>21</v>
      </c>
      <c r="F2589" s="10" t="s">
        <v>227</v>
      </c>
      <c r="G2589" s="11">
        <v>42271</v>
      </c>
      <c r="H2589" s="12" t="s">
        <v>231</v>
      </c>
      <c r="I2589" s="10">
        <v>2015</v>
      </c>
      <c r="J2589" s="10">
        <v>157075583</v>
      </c>
      <c r="K2589" s="10">
        <f>_xlfn.DAYS(clean_data[[#This Row],[Ship Date]],clean_data[[#This Row],[Order Date]])</f>
        <v>9</v>
      </c>
      <c r="L2589" s="11">
        <v>42280</v>
      </c>
      <c r="M2589" s="14">
        <v>1011</v>
      </c>
      <c r="N2589" s="15">
        <v>255.28</v>
      </c>
      <c r="O2589" s="15">
        <v>159.41999999999999</v>
      </c>
      <c r="P2589" s="15">
        <v>258088.08</v>
      </c>
      <c r="Q2589" s="15">
        <v>161173.62</v>
      </c>
      <c r="R2589" s="15">
        <v>96914.46</v>
      </c>
      <c r="S2589" s="54"/>
      <c r="T2589" s="54"/>
      <c r="Z2589" s="1"/>
      <c r="AA2589" s="1"/>
      <c r="XFB2589"/>
      <c r="XFC2589"/>
    </row>
    <row r="2590" spans="2:27 16382:16383" ht="21" customHeight="1">
      <c r="B2590" s="1" t="s">
        <v>31</v>
      </c>
      <c r="C2590" s="1" t="s">
        <v>100</v>
      </c>
      <c r="D2590" s="1" t="s">
        <v>16</v>
      </c>
      <c r="E2590" s="1" t="s">
        <v>17</v>
      </c>
      <c r="F2590" s="1" t="s">
        <v>229</v>
      </c>
      <c r="G2590" s="9">
        <v>42378</v>
      </c>
      <c r="H2590" s="2" t="s">
        <v>240</v>
      </c>
      <c r="I2590" s="1">
        <v>2016</v>
      </c>
      <c r="J2590" s="1">
        <v>118397271</v>
      </c>
      <c r="K2590" s="1">
        <f>_xlfn.DAYS(clean_data[[#This Row],[Ship Date]],clean_data[[#This Row],[Order Date]])</f>
        <v>30</v>
      </c>
      <c r="L2590" s="9">
        <v>42408</v>
      </c>
      <c r="M2590" s="4">
        <v>5238</v>
      </c>
      <c r="N2590" s="13">
        <v>255.28</v>
      </c>
      <c r="O2590" s="13">
        <v>159.41999999999999</v>
      </c>
      <c r="P2590" s="13">
        <v>1337156.6399999999</v>
      </c>
      <c r="Q2590" s="13">
        <v>835041.96</v>
      </c>
      <c r="R2590" s="13">
        <v>502114.68</v>
      </c>
      <c r="S2590" s="54"/>
      <c r="T2590" s="54"/>
      <c r="Z2590" s="1"/>
      <c r="AA2590" s="1"/>
      <c r="XFB2590"/>
      <c r="XFC2590"/>
    </row>
    <row r="2591" spans="2:27 16382:16383" ht="21" customHeight="1">
      <c r="B2591" s="10" t="s">
        <v>23</v>
      </c>
      <c r="C2591" s="10" t="s">
        <v>94</v>
      </c>
      <c r="D2591" s="10" t="s">
        <v>25</v>
      </c>
      <c r="E2591" s="10" t="s">
        <v>21</v>
      </c>
      <c r="F2591" s="10" t="s">
        <v>227</v>
      </c>
      <c r="G2591" s="11">
        <v>42927</v>
      </c>
      <c r="H2591" s="12" t="s">
        <v>230</v>
      </c>
      <c r="I2591" s="10">
        <v>2017</v>
      </c>
      <c r="J2591" s="10">
        <v>786318385</v>
      </c>
      <c r="K2591" s="10">
        <f>_xlfn.DAYS(clean_data[[#This Row],[Ship Date]],clean_data[[#This Row],[Order Date]])</f>
        <v>43</v>
      </c>
      <c r="L2591" s="11">
        <v>42970</v>
      </c>
      <c r="M2591" s="14">
        <v>7939</v>
      </c>
      <c r="N2591" s="15">
        <v>47.45</v>
      </c>
      <c r="O2591" s="15">
        <v>31.79</v>
      </c>
      <c r="P2591" s="15">
        <v>376705.55</v>
      </c>
      <c r="Q2591" s="15">
        <v>252380.81</v>
      </c>
      <c r="R2591" s="15">
        <v>124324.74</v>
      </c>
      <c r="S2591" s="54"/>
      <c r="T2591" s="54"/>
      <c r="Z2591" s="1"/>
      <c r="AA2591" s="1"/>
      <c r="XFB2591"/>
      <c r="XFC2591"/>
    </row>
    <row r="2592" spans="2:27 16382:16383" ht="21" customHeight="1">
      <c r="B2592" s="1" t="s">
        <v>26</v>
      </c>
      <c r="C2592" s="1" t="s">
        <v>209</v>
      </c>
      <c r="D2592" s="1" t="s">
        <v>45</v>
      </c>
      <c r="E2592" s="1" t="s">
        <v>21</v>
      </c>
      <c r="F2592" s="1" t="s">
        <v>229</v>
      </c>
      <c r="G2592" s="9">
        <v>42123</v>
      </c>
      <c r="H2592" s="2" t="s">
        <v>239</v>
      </c>
      <c r="I2592" s="1">
        <v>2015</v>
      </c>
      <c r="J2592" s="1">
        <v>765575253</v>
      </c>
      <c r="K2592" s="1">
        <f>_xlfn.DAYS(clean_data[[#This Row],[Ship Date]],clean_data[[#This Row],[Order Date]])</f>
        <v>5</v>
      </c>
      <c r="L2592" s="9">
        <v>42128</v>
      </c>
      <c r="M2592" s="4">
        <v>9585</v>
      </c>
      <c r="N2592" s="13">
        <v>437.2</v>
      </c>
      <c r="O2592" s="13">
        <v>263.33</v>
      </c>
      <c r="P2592" s="13">
        <v>4190562</v>
      </c>
      <c r="Q2592" s="13">
        <v>2524018.0499999998</v>
      </c>
      <c r="R2592" s="13">
        <v>1666543.95</v>
      </c>
      <c r="S2592" s="54"/>
      <c r="T2592" s="54"/>
      <c r="Z2592" s="1"/>
      <c r="AA2592" s="1"/>
      <c r="XFB2592"/>
      <c r="XFC2592"/>
    </row>
    <row r="2593" spans="2:27 16382:16383" ht="21" customHeight="1">
      <c r="B2593" s="10" t="s">
        <v>31</v>
      </c>
      <c r="C2593" s="10" t="s">
        <v>145</v>
      </c>
      <c r="D2593" s="10" t="s">
        <v>71</v>
      </c>
      <c r="E2593" s="10" t="s">
        <v>21</v>
      </c>
      <c r="F2593" s="10" t="s">
        <v>232</v>
      </c>
      <c r="G2593" s="11">
        <v>42703</v>
      </c>
      <c r="H2593" s="12" t="s">
        <v>234</v>
      </c>
      <c r="I2593" s="10">
        <v>2016</v>
      </c>
      <c r="J2593" s="10">
        <v>531216704</v>
      </c>
      <c r="K2593" s="10">
        <f>_xlfn.DAYS(clean_data[[#This Row],[Ship Date]],clean_data[[#This Row],[Order Date]])</f>
        <v>14</v>
      </c>
      <c r="L2593" s="11">
        <v>42717</v>
      </c>
      <c r="M2593" s="14">
        <v>7682</v>
      </c>
      <c r="N2593" s="15">
        <v>154.06</v>
      </c>
      <c r="O2593" s="15">
        <v>90.93</v>
      </c>
      <c r="P2593" s="15">
        <v>1183488.92</v>
      </c>
      <c r="Q2593" s="15">
        <v>698524.26</v>
      </c>
      <c r="R2593" s="15">
        <v>484964.66</v>
      </c>
      <c r="S2593" s="54"/>
      <c r="T2593" s="54"/>
      <c r="Z2593" s="1"/>
      <c r="AA2593" s="1"/>
      <c r="XFB2593"/>
      <c r="XFC2593"/>
    </row>
    <row r="2594" spans="2:27 16382:16383" ht="21" customHeight="1">
      <c r="B2594" s="1" t="s">
        <v>23</v>
      </c>
      <c r="C2594" s="1" t="s">
        <v>51</v>
      </c>
      <c r="D2594" s="1" t="s">
        <v>79</v>
      </c>
      <c r="E2594" s="1" t="s">
        <v>17</v>
      </c>
      <c r="F2594" s="1" t="s">
        <v>229</v>
      </c>
      <c r="G2594" s="9">
        <v>42267</v>
      </c>
      <c r="H2594" s="2" t="s">
        <v>231</v>
      </c>
      <c r="I2594" s="1">
        <v>2015</v>
      </c>
      <c r="J2594" s="1">
        <v>178604066</v>
      </c>
      <c r="K2594" s="1">
        <f>_xlfn.DAYS(clean_data[[#This Row],[Ship Date]],clean_data[[#This Row],[Order Date]])</f>
        <v>28</v>
      </c>
      <c r="L2594" s="9">
        <v>42295</v>
      </c>
      <c r="M2594" s="4">
        <v>1767</v>
      </c>
      <c r="N2594" s="13">
        <v>668.27</v>
      </c>
      <c r="O2594" s="13">
        <v>502.54</v>
      </c>
      <c r="P2594" s="13">
        <v>1180833.0900000001</v>
      </c>
      <c r="Q2594" s="13">
        <v>887988.18</v>
      </c>
      <c r="R2594" s="13">
        <v>292844.90999999997</v>
      </c>
      <c r="S2594" s="54"/>
      <c r="T2594" s="54"/>
      <c r="Z2594" s="1"/>
      <c r="AA2594" s="1"/>
      <c r="XFB2594"/>
      <c r="XFC2594"/>
    </row>
    <row r="2595" spans="2:27 16382:16383" ht="21" customHeight="1">
      <c r="B2595" s="10" t="s">
        <v>40</v>
      </c>
      <c r="C2595" s="10" t="s">
        <v>117</v>
      </c>
      <c r="D2595" s="10" t="s">
        <v>33</v>
      </c>
      <c r="E2595" s="10" t="s">
        <v>21</v>
      </c>
      <c r="F2595" s="10" t="s">
        <v>227</v>
      </c>
      <c r="G2595" s="11">
        <v>40184</v>
      </c>
      <c r="H2595" s="12" t="s">
        <v>240</v>
      </c>
      <c r="I2595" s="10">
        <v>2010</v>
      </c>
      <c r="J2595" s="10">
        <v>773411166</v>
      </c>
      <c r="K2595" s="10">
        <f>_xlfn.DAYS(clean_data[[#This Row],[Ship Date]],clean_data[[#This Row],[Order Date]])</f>
        <v>44</v>
      </c>
      <c r="L2595" s="11">
        <v>40228</v>
      </c>
      <c r="M2595" s="14">
        <v>8406</v>
      </c>
      <c r="N2595" s="15">
        <v>81.73</v>
      </c>
      <c r="O2595" s="15">
        <v>56.67</v>
      </c>
      <c r="P2595" s="15">
        <v>687022.38</v>
      </c>
      <c r="Q2595" s="15">
        <v>476368.02</v>
      </c>
      <c r="R2595" s="15">
        <v>210654.36</v>
      </c>
      <c r="S2595" s="54"/>
      <c r="T2595" s="54"/>
      <c r="Z2595" s="1"/>
      <c r="AA2595" s="1"/>
      <c r="XFB2595"/>
      <c r="XFC2595"/>
    </row>
    <row r="2596" spans="2:27 16382:16383" ht="21" customHeight="1">
      <c r="B2596" s="1" t="s">
        <v>14</v>
      </c>
      <c r="C2596" s="1" t="s">
        <v>211</v>
      </c>
      <c r="D2596" s="1" t="s">
        <v>45</v>
      </c>
      <c r="E2596" s="1" t="s">
        <v>17</v>
      </c>
      <c r="F2596" s="1" t="s">
        <v>235</v>
      </c>
      <c r="G2596" s="9">
        <v>41742</v>
      </c>
      <c r="H2596" s="2" t="s">
        <v>239</v>
      </c>
      <c r="I2596" s="1">
        <v>2014</v>
      </c>
      <c r="J2596" s="1">
        <v>301624333</v>
      </c>
      <c r="K2596" s="1">
        <f>_xlfn.DAYS(clean_data[[#This Row],[Ship Date]],clean_data[[#This Row],[Order Date]])</f>
        <v>22</v>
      </c>
      <c r="L2596" s="9">
        <v>41764</v>
      </c>
      <c r="M2596" s="4">
        <v>6198</v>
      </c>
      <c r="N2596" s="13">
        <v>437.2</v>
      </c>
      <c r="O2596" s="13">
        <v>263.33</v>
      </c>
      <c r="P2596" s="13">
        <v>2709765.6</v>
      </c>
      <c r="Q2596" s="13">
        <v>1632119.34</v>
      </c>
      <c r="R2596" s="13">
        <v>1077646.26</v>
      </c>
      <c r="S2596" s="54"/>
      <c r="T2596" s="54"/>
      <c r="Z2596" s="1"/>
      <c r="AA2596" s="1"/>
      <c r="XFB2596"/>
      <c r="XFC2596"/>
    </row>
    <row r="2597" spans="2:27 16382:16383" ht="21" customHeight="1">
      <c r="B2597" s="10" t="s">
        <v>31</v>
      </c>
      <c r="C2597" s="10" t="s">
        <v>67</v>
      </c>
      <c r="D2597" s="10" t="s">
        <v>79</v>
      </c>
      <c r="E2597" s="10" t="s">
        <v>17</v>
      </c>
      <c r="F2597" s="10" t="s">
        <v>229</v>
      </c>
      <c r="G2597" s="11">
        <v>42942</v>
      </c>
      <c r="H2597" s="12" t="s">
        <v>230</v>
      </c>
      <c r="I2597" s="10">
        <v>2017</v>
      </c>
      <c r="J2597" s="10">
        <v>419542396</v>
      </c>
      <c r="K2597" s="10">
        <f>_xlfn.DAYS(clean_data[[#This Row],[Ship Date]],clean_data[[#This Row],[Order Date]])</f>
        <v>13</v>
      </c>
      <c r="L2597" s="11">
        <v>42955</v>
      </c>
      <c r="M2597" s="14">
        <v>773</v>
      </c>
      <c r="N2597" s="15">
        <v>668.27</v>
      </c>
      <c r="O2597" s="15">
        <v>502.54</v>
      </c>
      <c r="P2597" s="15">
        <v>516572.71</v>
      </c>
      <c r="Q2597" s="15">
        <v>388463.42</v>
      </c>
      <c r="R2597" s="15">
        <v>128109.29</v>
      </c>
      <c r="S2597" s="54"/>
      <c r="T2597" s="54"/>
      <c r="Z2597" s="1"/>
      <c r="AA2597" s="1"/>
      <c r="XFB2597"/>
      <c r="XFC2597"/>
    </row>
    <row r="2598" spans="2:27 16382:16383" ht="21" customHeight="1">
      <c r="B2598" s="1" t="s">
        <v>40</v>
      </c>
      <c r="C2598" s="1" t="s">
        <v>170</v>
      </c>
      <c r="D2598" s="1" t="s">
        <v>28</v>
      </c>
      <c r="E2598" s="1" t="s">
        <v>21</v>
      </c>
      <c r="F2598" s="1" t="s">
        <v>229</v>
      </c>
      <c r="G2598" s="9">
        <v>42936</v>
      </c>
      <c r="H2598" s="2" t="s">
        <v>230</v>
      </c>
      <c r="I2598" s="1">
        <v>2017</v>
      </c>
      <c r="J2598" s="1">
        <v>603776681</v>
      </c>
      <c r="K2598" s="1">
        <f>_xlfn.DAYS(clean_data[[#This Row],[Ship Date]],clean_data[[#This Row],[Order Date]])</f>
        <v>28</v>
      </c>
      <c r="L2598" s="9">
        <v>42964</v>
      </c>
      <c r="M2598" s="4">
        <v>9792</v>
      </c>
      <c r="N2598" s="13">
        <v>205.7</v>
      </c>
      <c r="O2598" s="13">
        <v>117.11</v>
      </c>
      <c r="P2598" s="13">
        <v>2014214.4</v>
      </c>
      <c r="Q2598" s="13">
        <v>1146741.1200000001</v>
      </c>
      <c r="R2598" s="13">
        <v>867473.28</v>
      </c>
      <c r="S2598" s="54"/>
      <c r="T2598" s="54"/>
      <c r="Z2598" s="1"/>
      <c r="AA2598" s="1"/>
      <c r="XFB2598"/>
      <c r="XFC2598"/>
    </row>
    <row r="2599" spans="2:27 16382:16383" ht="21" customHeight="1">
      <c r="B2599" s="10" t="s">
        <v>31</v>
      </c>
      <c r="C2599" s="10" t="s">
        <v>100</v>
      </c>
      <c r="D2599" s="10" t="s">
        <v>43</v>
      </c>
      <c r="E2599" s="10" t="s">
        <v>17</v>
      </c>
      <c r="F2599" s="10" t="s">
        <v>232</v>
      </c>
      <c r="G2599" s="11">
        <v>42648</v>
      </c>
      <c r="H2599" s="12" t="s">
        <v>237</v>
      </c>
      <c r="I2599" s="10">
        <v>2016</v>
      </c>
      <c r="J2599" s="10">
        <v>401251018</v>
      </c>
      <c r="K2599" s="10">
        <f>_xlfn.DAYS(clean_data[[#This Row],[Ship Date]],clean_data[[#This Row],[Order Date]])</f>
        <v>17</v>
      </c>
      <c r="L2599" s="11">
        <v>42665</v>
      </c>
      <c r="M2599" s="14">
        <v>7948</v>
      </c>
      <c r="N2599" s="15">
        <v>651.21</v>
      </c>
      <c r="O2599" s="15">
        <v>524.96</v>
      </c>
      <c r="P2599" s="15">
        <v>5175817.08</v>
      </c>
      <c r="Q2599" s="15">
        <v>4172382.08</v>
      </c>
      <c r="R2599" s="15">
        <v>1003435</v>
      </c>
      <c r="S2599" s="54"/>
      <c r="T2599" s="54"/>
      <c r="Z2599" s="1"/>
      <c r="AA2599" s="1"/>
      <c r="XFB2599"/>
      <c r="XFC2599"/>
    </row>
    <row r="2600" spans="2:27 16382:16383" ht="21" customHeight="1">
      <c r="B2600" s="1" t="s">
        <v>40</v>
      </c>
      <c r="C2600" s="1" t="s">
        <v>165</v>
      </c>
      <c r="D2600" s="1" t="s">
        <v>50</v>
      </c>
      <c r="E2600" s="1" t="s">
        <v>17</v>
      </c>
      <c r="F2600" s="1" t="s">
        <v>229</v>
      </c>
      <c r="G2600" s="9">
        <v>40628</v>
      </c>
      <c r="H2600" s="2" t="s">
        <v>236</v>
      </c>
      <c r="I2600" s="1">
        <v>2011</v>
      </c>
      <c r="J2600" s="1">
        <v>779201734</v>
      </c>
      <c r="K2600" s="1">
        <f>_xlfn.DAYS(clean_data[[#This Row],[Ship Date]],clean_data[[#This Row],[Order Date]])</f>
        <v>45</v>
      </c>
      <c r="L2600" s="9">
        <v>40673</v>
      </c>
      <c r="M2600" s="4">
        <v>1963</v>
      </c>
      <c r="N2600" s="13">
        <v>421.89</v>
      </c>
      <c r="O2600" s="13">
        <v>364.69</v>
      </c>
      <c r="P2600" s="13">
        <v>828170.07</v>
      </c>
      <c r="Q2600" s="13">
        <v>715886.47</v>
      </c>
      <c r="R2600" s="13">
        <v>112283.6</v>
      </c>
      <c r="S2600" s="54"/>
      <c r="T2600" s="54"/>
      <c r="Z2600" s="1"/>
      <c r="AA2600" s="1"/>
      <c r="XFB2600"/>
      <c r="XFC2600"/>
    </row>
    <row r="2601" spans="2:27 16382:16383" ht="21" customHeight="1">
      <c r="B2601" s="10" t="s">
        <v>40</v>
      </c>
      <c r="C2601" s="10" t="s">
        <v>201</v>
      </c>
      <c r="D2601" s="10" t="s">
        <v>59</v>
      </c>
      <c r="E2601" s="10" t="s">
        <v>21</v>
      </c>
      <c r="F2601" s="10" t="s">
        <v>227</v>
      </c>
      <c r="G2601" s="11">
        <v>42728</v>
      </c>
      <c r="H2601" s="12" t="s">
        <v>228</v>
      </c>
      <c r="I2601" s="10">
        <v>2016</v>
      </c>
      <c r="J2601" s="10">
        <v>975177657</v>
      </c>
      <c r="K2601" s="10">
        <f>_xlfn.DAYS(clean_data[[#This Row],[Ship Date]],clean_data[[#This Row],[Order Date]])</f>
        <v>12</v>
      </c>
      <c r="L2601" s="11">
        <v>42740</v>
      </c>
      <c r="M2601" s="14">
        <v>5594</v>
      </c>
      <c r="N2601" s="15">
        <v>9.33</v>
      </c>
      <c r="O2601" s="15">
        <v>6.92</v>
      </c>
      <c r="P2601" s="15">
        <v>52192.02</v>
      </c>
      <c r="Q2601" s="15">
        <v>38710.480000000003</v>
      </c>
      <c r="R2601" s="15">
        <v>13481.54</v>
      </c>
      <c r="S2601" s="54"/>
      <c r="T2601" s="54"/>
      <c r="Z2601" s="1"/>
      <c r="AA2601" s="1"/>
      <c r="XFB2601"/>
      <c r="XFC2601"/>
    </row>
    <row r="2602" spans="2:27 16382:16383" ht="21" customHeight="1">
      <c r="B2602" s="1" t="s">
        <v>40</v>
      </c>
      <c r="C2602" s="1" t="s">
        <v>137</v>
      </c>
      <c r="D2602" s="1" t="s">
        <v>43</v>
      </c>
      <c r="E2602" s="1" t="s">
        <v>17</v>
      </c>
      <c r="F2602" s="1" t="s">
        <v>235</v>
      </c>
      <c r="G2602" s="9">
        <v>41357</v>
      </c>
      <c r="H2602" s="2" t="s">
        <v>236</v>
      </c>
      <c r="I2602" s="1">
        <v>2013</v>
      </c>
      <c r="J2602" s="1">
        <v>747040116</v>
      </c>
      <c r="K2602" s="1">
        <f>_xlfn.DAYS(clean_data[[#This Row],[Ship Date]],clean_data[[#This Row],[Order Date]])</f>
        <v>37</v>
      </c>
      <c r="L2602" s="9">
        <v>41394</v>
      </c>
      <c r="M2602" s="4">
        <v>4626</v>
      </c>
      <c r="N2602" s="13">
        <v>651.21</v>
      </c>
      <c r="O2602" s="13">
        <v>524.96</v>
      </c>
      <c r="P2602" s="13">
        <v>3012497.46</v>
      </c>
      <c r="Q2602" s="13">
        <v>2428464.96</v>
      </c>
      <c r="R2602" s="13">
        <v>584032.5</v>
      </c>
      <c r="S2602" s="54"/>
      <c r="T2602" s="54"/>
      <c r="Z2602" s="1"/>
      <c r="AA2602" s="1"/>
      <c r="XFB2602"/>
      <c r="XFC2602"/>
    </row>
    <row r="2603" spans="2:27 16382:16383" ht="21" customHeight="1">
      <c r="B2603" s="10" t="s">
        <v>14</v>
      </c>
      <c r="C2603" s="10" t="s">
        <v>48</v>
      </c>
      <c r="D2603" s="10" t="s">
        <v>33</v>
      </c>
      <c r="E2603" s="10" t="s">
        <v>17</v>
      </c>
      <c r="F2603" s="10" t="s">
        <v>235</v>
      </c>
      <c r="G2603" s="11">
        <v>41764</v>
      </c>
      <c r="H2603" s="12" t="s">
        <v>233</v>
      </c>
      <c r="I2603" s="10">
        <v>2014</v>
      </c>
      <c r="J2603" s="10">
        <v>822962939</v>
      </c>
      <c r="K2603" s="10">
        <f>_xlfn.DAYS(clean_data[[#This Row],[Ship Date]],clean_data[[#This Row],[Order Date]])</f>
        <v>20</v>
      </c>
      <c r="L2603" s="11">
        <v>41784</v>
      </c>
      <c r="M2603" s="14">
        <v>1877</v>
      </c>
      <c r="N2603" s="15">
        <v>81.73</v>
      </c>
      <c r="O2603" s="15">
        <v>56.67</v>
      </c>
      <c r="P2603" s="15">
        <v>153407.21</v>
      </c>
      <c r="Q2603" s="15">
        <v>106369.59</v>
      </c>
      <c r="R2603" s="15">
        <v>47037.62</v>
      </c>
      <c r="S2603" s="54"/>
      <c r="T2603" s="54"/>
      <c r="Z2603" s="1"/>
      <c r="AA2603" s="1"/>
      <c r="XFB2603"/>
      <c r="XFC2603"/>
    </row>
    <row r="2604" spans="2:27 16382:16383" ht="21" customHeight="1">
      <c r="B2604" s="1" t="s">
        <v>40</v>
      </c>
      <c r="C2604" s="1" t="s">
        <v>189</v>
      </c>
      <c r="D2604" s="1" t="s">
        <v>43</v>
      </c>
      <c r="E2604" s="1" t="s">
        <v>17</v>
      </c>
      <c r="F2604" s="1" t="s">
        <v>227</v>
      </c>
      <c r="G2604" s="9">
        <v>41287</v>
      </c>
      <c r="H2604" s="2" t="s">
        <v>240</v>
      </c>
      <c r="I2604" s="1">
        <v>2013</v>
      </c>
      <c r="J2604" s="1">
        <v>651432454</v>
      </c>
      <c r="K2604" s="1">
        <f>_xlfn.DAYS(clean_data[[#This Row],[Ship Date]],clean_data[[#This Row],[Order Date]])</f>
        <v>30</v>
      </c>
      <c r="L2604" s="9">
        <v>41317</v>
      </c>
      <c r="M2604" s="4">
        <v>2194</v>
      </c>
      <c r="N2604" s="13">
        <v>651.21</v>
      </c>
      <c r="O2604" s="13">
        <v>524.96</v>
      </c>
      <c r="P2604" s="13">
        <v>1428754.74</v>
      </c>
      <c r="Q2604" s="13">
        <v>1151762.24</v>
      </c>
      <c r="R2604" s="13">
        <v>276992.5</v>
      </c>
      <c r="S2604" s="54"/>
      <c r="T2604" s="54"/>
      <c r="Z2604" s="1"/>
      <c r="AA2604" s="1"/>
      <c r="XFB2604"/>
      <c r="XFC2604"/>
    </row>
    <row r="2605" spans="2:27 16382:16383" ht="21" customHeight="1">
      <c r="B2605" s="10" t="s">
        <v>23</v>
      </c>
      <c r="C2605" s="10" t="s">
        <v>52</v>
      </c>
      <c r="D2605" s="10" t="s">
        <v>71</v>
      </c>
      <c r="E2605" s="10" t="s">
        <v>21</v>
      </c>
      <c r="F2605" s="10" t="s">
        <v>229</v>
      </c>
      <c r="G2605" s="11">
        <v>41801</v>
      </c>
      <c r="H2605" s="12" t="s">
        <v>241</v>
      </c>
      <c r="I2605" s="10">
        <v>2014</v>
      </c>
      <c r="J2605" s="10">
        <v>651247489</v>
      </c>
      <c r="K2605" s="10">
        <f>_xlfn.DAYS(clean_data[[#This Row],[Ship Date]],clean_data[[#This Row],[Order Date]])</f>
        <v>21</v>
      </c>
      <c r="L2605" s="11">
        <v>41822</v>
      </c>
      <c r="M2605" s="14">
        <v>7459</v>
      </c>
      <c r="N2605" s="15">
        <v>154.06</v>
      </c>
      <c r="O2605" s="15">
        <v>90.93</v>
      </c>
      <c r="P2605" s="15">
        <v>1149133.54</v>
      </c>
      <c r="Q2605" s="15">
        <v>678246.87</v>
      </c>
      <c r="R2605" s="15">
        <v>470886.67</v>
      </c>
      <c r="S2605" s="54"/>
      <c r="T2605" s="54"/>
      <c r="Z2605" s="1"/>
      <c r="AA2605" s="1"/>
      <c r="XFB2605"/>
      <c r="XFC2605"/>
    </row>
    <row r="2606" spans="2:27 16382:16383" ht="21" customHeight="1">
      <c r="B2606" s="1" t="s">
        <v>31</v>
      </c>
      <c r="C2606" s="1" t="s">
        <v>133</v>
      </c>
      <c r="D2606" s="1" t="s">
        <v>25</v>
      </c>
      <c r="E2606" s="1" t="s">
        <v>17</v>
      </c>
      <c r="F2606" s="1" t="s">
        <v>235</v>
      </c>
      <c r="G2606" s="9">
        <v>42805</v>
      </c>
      <c r="H2606" s="2" t="s">
        <v>236</v>
      </c>
      <c r="I2606" s="1">
        <v>2017</v>
      </c>
      <c r="J2606" s="1">
        <v>861519372</v>
      </c>
      <c r="K2606" s="1">
        <f>_xlfn.DAYS(clean_data[[#This Row],[Ship Date]],clean_data[[#This Row],[Order Date]])</f>
        <v>13</v>
      </c>
      <c r="L2606" s="9">
        <v>42818</v>
      </c>
      <c r="M2606" s="4">
        <v>1582</v>
      </c>
      <c r="N2606" s="13">
        <v>47.45</v>
      </c>
      <c r="O2606" s="13">
        <v>31.79</v>
      </c>
      <c r="P2606" s="13">
        <v>75065.899999999994</v>
      </c>
      <c r="Q2606" s="13">
        <v>50291.78</v>
      </c>
      <c r="R2606" s="13">
        <v>24774.12</v>
      </c>
      <c r="S2606" s="54"/>
      <c r="T2606" s="54"/>
      <c r="Z2606" s="1"/>
      <c r="AA2606" s="1"/>
      <c r="XFB2606"/>
      <c r="XFC2606"/>
    </row>
    <row r="2607" spans="2:27 16382:16383" ht="21" customHeight="1">
      <c r="B2607" s="10" t="s">
        <v>40</v>
      </c>
      <c r="C2607" s="10" t="s">
        <v>97</v>
      </c>
      <c r="D2607" s="10" t="s">
        <v>43</v>
      </c>
      <c r="E2607" s="10" t="s">
        <v>21</v>
      </c>
      <c r="F2607" s="10" t="s">
        <v>232</v>
      </c>
      <c r="G2607" s="11">
        <v>42804</v>
      </c>
      <c r="H2607" s="12" t="s">
        <v>236</v>
      </c>
      <c r="I2607" s="10">
        <v>2017</v>
      </c>
      <c r="J2607" s="10">
        <v>491671931</v>
      </c>
      <c r="K2607" s="10">
        <f>_xlfn.DAYS(clean_data[[#This Row],[Ship Date]],clean_data[[#This Row],[Order Date]])</f>
        <v>11</v>
      </c>
      <c r="L2607" s="11">
        <v>42815</v>
      </c>
      <c r="M2607" s="14">
        <v>5505</v>
      </c>
      <c r="N2607" s="15">
        <v>651.21</v>
      </c>
      <c r="O2607" s="15">
        <v>524.96</v>
      </c>
      <c r="P2607" s="15">
        <v>3584911.05</v>
      </c>
      <c r="Q2607" s="15">
        <v>2889904.8</v>
      </c>
      <c r="R2607" s="15">
        <v>695006.25</v>
      </c>
      <c r="S2607" s="54"/>
      <c r="T2607" s="54"/>
      <c r="Z2607" s="1"/>
      <c r="AA2607" s="1"/>
      <c r="XFB2607"/>
      <c r="XFC2607"/>
    </row>
    <row r="2608" spans="2:27 16382:16383" ht="21" customHeight="1">
      <c r="B2608" s="1" t="s">
        <v>31</v>
      </c>
      <c r="C2608" s="1" t="s">
        <v>96</v>
      </c>
      <c r="D2608" s="1" t="s">
        <v>16</v>
      </c>
      <c r="E2608" s="1" t="s">
        <v>17</v>
      </c>
      <c r="F2608" s="1" t="s">
        <v>235</v>
      </c>
      <c r="G2608" s="9">
        <v>40693</v>
      </c>
      <c r="H2608" s="2" t="s">
        <v>233</v>
      </c>
      <c r="I2608" s="1">
        <v>2011</v>
      </c>
      <c r="J2608" s="1">
        <v>171441495</v>
      </c>
      <c r="K2608" s="1">
        <f>_xlfn.DAYS(clean_data[[#This Row],[Ship Date]],clean_data[[#This Row],[Order Date]])</f>
        <v>37</v>
      </c>
      <c r="L2608" s="9">
        <v>40730</v>
      </c>
      <c r="M2608" s="4">
        <v>2203</v>
      </c>
      <c r="N2608" s="13">
        <v>255.28</v>
      </c>
      <c r="O2608" s="13">
        <v>159.41999999999999</v>
      </c>
      <c r="P2608" s="13">
        <v>562381.84</v>
      </c>
      <c r="Q2608" s="13">
        <v>351202.26</v>
      </c>
      <c r="R2608" s="13">
        <v>211179.58</v>
      </c>
      <c r="S2608" s="54"/>
      <c r="T2608" s="54"/>
      <c r="Z2608" s="1"/>
      <c r="AA2608" s="1"/>
      <c r="XFB2608"/>
      <c r="XFC2608"/>
    </row>
    <row r="2609" spans="2:27 16382:16383" ht="21" customHeight="1">
      <c r="B2609" s="10" t="s">
        <v>26</v>
      </c>
      <c r="C2609" s="10" t="s">
        <v>30</v>
      </c>
      <c r="D2609" s="10" t="s">
        <v>45</v>
      </c>
      <c r="E2609" s="10" t="s">
        <v>17</v>
      </c>
      <c r="F2609" s="10" t="s">
        <v>232</v>
      </c>
      <c r="G2609" s="11">
        <v>42668</v>
      </c>
      <c r="H2609" s="12" t="s">
        <v>237</v>
      </c>
      <c r="I2609" s="10">
        <v>2016</v>
      </c>
      <c r="J2609" s="10">
        <v>600876891</v>
      </c>
      <c r="K2609" s="10">
        <f>_xlfn.DAYS(clean_data[[#This Row],[Ship Date]],clean_data[[#This Row],[Order Date]])</f>
        <v>47</v>
      </c>
      <c r="L2609" s="11">
        <v>42715</v>
      </c>
      <c r="M2609" s="14">
        <v>1680</v>
      </c>
      <c r="N2609" s="15">
        <v>437.2</v>
      </c>
      <c r="O2609" s="15">
        <v>263.33</v>
      </c>
      <c r="P2609" s="15">
        <v>734496</v>
      </c>
      <c r="Q2609" s="15">
        <v>442394.4</v>
      </c>
      <c r="R2609" s="15">
        <v>292101.59999999998</v>
      </c>
      <c r="S2609" s="54"/>
      <c r="T2609" s="54"/>
      <c r="Z2609" s="1"/>
      <c r="AA2609" s="1"/>
      <c r="XFB2609"/>
      <c r="XFC2609"/>
    </row>
    <row r="2610" spans="2:27 16382:16383" ht="21" customHeight="1">
      <c r="B2610" s="1" t="s">
        <v>26</v>
      </c>
      <c r="C2610" s="1" t="s">
        <v>176</v>
      </c>
      <c r="D2610" s="1" t="s">
        <v>36</v>
      </c>
      <c r="E2610" s="1" t="s">
        <v>17</v>
      </c>
      <c r="F2610" s="1" t="s">
        <v>227</v>
      </c>
      <c r="G2610" s="9">
        <v>41487</v>
      </c>
      <c r="H2610" s="2" t="s">
        <v>238</v>
      </c>
      <c r="I2610" s="1">
        <v>2013</v>
      </c>
      <c r="J2610" s="1">
        <v>300339448</v>
      </c>
      <c r="K2610" s="1">
        <f>_xlfn.DAYS(clean_data[[#This Row],[Ship Date]],clean_data[[#This Row],[Order Date]])</f>
        <v>14</v>
      </c>
      <c r="L2610" s="9">
        <v>41501</v>
      </c>
      <c r="M2610" s="4">
        <v>5972</v>
      </c>
      <c r="N2610" s="13">
        <v>109.28</v>
      </c>
      <c r="O2610" s="13">
        <v>35.840000000000003</v>
      </c>
      <c r="P2610" s="13">
        <v>652620.16</v>
      </c>
      <c r="Q2610" s="13">
        <v>214036.48000000001</v>
      </c>
      <c r="R2610" s="13">
        <v>438583.68</v>
      </c>
      <c r="S2610" s="54"/>
      <c r="T2610" s="54"/>
      <c r="Z2610" s="1"/>
      <c r="AA2610" s="1"/>
      <c r="XFB2610"/>
      <c r="XFC2610"/>
    </row>
    <row r="2611" spans="2:27 16382:16383" ht="21" customHeight="1">
      <c r="B2611" s="10" t="s">
        <v>40</v>
      </c>
      <c r="C2611" s="10" t="s">
        <v>169</v>
      </c>
      <c r="D2611" s="10" t="s">
        <v>16</v>
      </c>
      <c r="E2611" s="10" t="s">
        <v>21</v>
      </c>
      <c r="F2611" s="10" t="s">
        <v>227</v>
      </c>
      <c r="G2611" s="11">
        <v>42743</v>
      </c>
      <c r="H2611" s="12" t="s">
        <v>240</v>
      </c>
      <c r="I2611" s="10">
        <v>2017</v>
      </c>
      <c r="J2611" s="10">
        <v>560502994</v>
      </c>
      <c r="K2611" s="10">
        <f>_xlfn.DAYS(clean_data[[#This Row],[Ship Date]],clean_data[[#This Row],[Order Date]])</f>
        <v>49</v>
      </c>
      <c r="L2611" s="11">
        <v>42792</v>
      </c>
      <c r="M2611" s="14">
        <v>4146</v>
      </c>
      <c r="N2611" s="15">
        <v>255.28</v>
      </c>
      <c r="O2611" s="15">
        <v>159.41999999999999</v>
      </c>
      <c r="P2611" s="15">
        <v>1058390.8799999999</v>
      </c>
      <c r="Q2611" s="15">
        <v>660955.31999999995</v>
      </c>
      <c r="R2611" s="15">
        <v>397435.56</v>
      </c>
      <c r="S2611" s="54"/>
      <c r="T2611" s="54"/>
      <c r="Z2611" s="1"/>
      <c r="AA2611" s="1"/>
      <c r="XFB2611"/>
      <c r="XFC2611"/>
    </row>
    <row r="2612" spans="2:27 16382:16383" ht="21" customHeight="1">
      <c r="B2612" s="1" t="s">
        <v>23</v>
      </c>
      <c r="C2612" s="1" t="s">
        <v>124</v>
      </c>
      <c r="D2612" s="1" t="s">
        <v>79</v>
      </c>
      <c r="E2612" s="1" t="s">
        <v>17</v>
      </c>
      <c r="F2612" s="1" t="s">
        <v>232</v>
      </c>
      <c r="G2612" s="9">
        <v>41353</v>
      </c>
      <c r="H2612" s="2" t="s">
        <v>236</v>
      </c>
      <c r="I2612" s="1">
        <v>2013</v>
      </c>
      <c r="J2612" s="1">
        <v>492353856</v>
      </c>
      <c r="K2612" s="1">
        <f>_xlfn.DAYS(clean_data[[#This Row],[Ship Date]],clean_data[[#This Row],[Order Date]])</f>
        <v>22</v>
      </c>
      <c r="L2612" s="9">
        <v>41375</v>
      </c>
      <c r="M2612" s="4">
        <v>7302</v>
      </c>
      <c r="N2612" s="13">
        <v>668.27</v>
      </c>
      <c r="O2612" s="13">
        <v>502.54</v>
      </c>
      <c r="P2612" s="13">
        <v>4879707.54</v>
      </c>
      <c r="Q2612" s="13">
        <v>3669547.08</v>
      </c>
      <c r="R2612" s="13">
        <v>1210160.46</v>
      </c>
      <c r="S2612" s="54"/>
      <c r="T2612" s="54"/>
      <c r="Z2612" s="1"/>
      <c r="AA2612" s="1"/>
      <c r="XFB2612"/>
      <c r="XFC2612"/>
    </row>
    <row r="2613" spans="2:27 16382:16383" ht="21" customHeight="1">
      <c r="B2613" s="10" t="s">
        <v>14</v>
      </c>
      <c r="C2613" s="10" t="s">
        <v>152</v>
      </c>
      <c r="D2613" s="10" t="s">
        <v>20</v>
      </c>
      <c r="E2613" s="10" t="s">
        <v>21</v>
      </c>
      <c r="F2613" s="10" t="s">
        <v>232</v>
      </c>
      <c r="G2613" s="11">
        <v>42304</v>
      </c>
      <c r="H2613" s="12" t="s">
        <v>237</v>
      </c>
      <c r="I2613" s="10">
        <v>2015</v>
      </c>
      <c r="J2613" s="10">
        <v>177190864</v>
      </c>
      <c r="K2613" s="10">
        <f>_xlfn.DAYS(clean_data[[#This Row],[Ship Date]],clean_data[[#This Row],[Order Date]])</f>
        <v>48</v>
      </c>
      <c r="L2613" s="11">
        <v>42352</v>
      </c>
      <c r="M2613" s="14">
        <v>3569</v>
      </c>
      <c r="N2613" s="15">
        <v>152.58000000000001</v>
      </c>
      <c r="O2613" s="15">
        <v>97.44</v>
      </c>
      <c r="P2613" s="15">
        <v>544558.02</v>
      </c>
      <c r="Q2613" s="15">
        <v>347763.36</v>
      </c>
      <c r="R2613" s="15">
        <v>196794.66</v>
      </c>
      <c r="S2613" s="54"/>
      <c r="T2613" s="54"/>
      <c r="Z2613" s="1"/>
      <c r="AA2613" s="1"/>
      <c r="XFB2613"/>
      <c r="XFC2613"/>
    </row>
    <row r="2614" spans="2:27 16382:16383" ht="21" customHeight="1">
      <c r="B2614" s="1" t="s">
        <v>40</v>
      </c>
      <c r="C2614" s="1" t="s">
        <v>109</v>
      </c>
      <c r="D2614" s="1" t="s">
        <v>59</v>
      </c>
      <c r="E2614" s="1" t="s">
        <v>21</v>
      </c>
      <c r="F2614" s="1" t="s">
        <v>232</v>
      </c>
      <c r="G2614" s="9">
        <v>42677</v>
      </c>
      <c r="H2614" s="2" t="s">
        <v>234</v>
      </c>
      <c r="I2614" s="1">
        <v>2016</v>
      </c>
      <c r="J2614" s="1">
        <v>216625344</v>
      </c>
      <c r="K2614" s="1">
        <f>_xlfn.DAYS(clean_data[[#This Row],[Ship Date]],clean_data[[#This Row],[Order Date]])</f>
        <v>49</v>
      </c>
      <c r="L2614" s="9">
        <v>42726</v>
      </c>
      <c r="M2614" s="4">
        <v>3108</v>
      </c>
      <c r="N2614" s="13">
        <v>9.33</v>
      </c>
      <c r="O2614" s="13">
        <v>6.92</v>
      </c>
      <c r="P2614" s="13">
        <v>28997.64</v>
      </c>
      <c r="Q2614" s="13">
        <v>21507.360000000001</v>
      </c>
      <c r="R2614" s="13">
        <v>7490.28</v>
      </c>
      <c r="S2614" s="54"/>
      <c r="T2614" s="54"/>
      <c r="Z2614" s="1"/>
      <c r="AA2614" s="1"/>
      <c r="XFB2614"/>
      <c r="XFC2614"/>
    </row>
    <row r="2615" spans="2:27 16382:16383" ht="21" customHeight="1">
      <c r="B2615" s="10" t="s">
        <v>23</v>
      </c>
      <c r="C2615" s="10" t="s">
        <v>208</v>
      </c>
      <c r="D2615" s="10" t="s">
        <v>33</v>
      </c>
      <c r="E2615" s="10" t="s">
        <v>21</v>
      </c>
      <c r="F2615" s="10" t="s">
        <v>227</v>
      </c>
      <c r="G2615" s="11">
        <v>41321</v>
      </c>
      <c r="H2615" s="12" t="s">
        <v>242</v>
      </c>
      <c r="I2615" s="10">
        <v>2013</v>
      </c>
      <c r="J2615" s="10">
        <v>382581126</v>
      </c>
      <c r="K2615" s="10">
        <f>_xlfn.DAYS(clean_data[[#This Row],[Ship Date]],clean_data[[#This Row],[Order Date]])</f>
        <v>39</v>
      </c>
      <c r="L2615" s="11">
        <v>41360</v>
      </c>
      <c r="M2615" s="14">
        <v>3112</v>
      </c>
      <c r="N2615" s="15">
        <v>81.73</v>
      </c>
      <c r="O2615" s="15">
        <v>56.67</v>
      </c>
      <c r="P2615" s="15">
        <v>254343.76</v>
      </c>
      <c r="Q2615" s="15">
        <v>176357.04</v>
      </c>
      <c r="R2615" s="15">
        <v>77986.720000000001</v>
      </c>
      <c r="S2615" s="54"/>
      <c r="T2615" s="54"/>
      <c r="Z2615" s="1"/>
      <c r="AA2615" s="1"/>
      <c r="XFB2615"/>
      <c r="XFC2615"/>
    </row>
    <row r="2616" spans="2:27 16382:16383" ht="21" customHeight="1">
      <c r="B2616" s="1" t="s">
        <v>14</v>
      </c>
      <c r="C2616" s="1" t="s">
        <v>174</v>
      </c>
      <c r="D2616" s="1" t="s">
        <v>50</v>
      </c>
      <c r="E2616" s="1" t="s">
        <v>17</v>
      </c>
      <c r="F2616" s="1" t="s">
        <v>232</v>
      </c>
      <c r="G2616" s="9">
        <v>40241</v>
      </c>
      <c r="H2616" s="2" t="s">
        <v>236</v>
      </c>
      <c r="I2616" s="1">
        <v>2010</v>
      </c>
      <c r="J2616" s="1">
        <v>967294538</v>
      </c>
      <c r="K2616" s="1">
        <f>_xlfn.DAYS(clean_data[[#This Row],[Ship Date]],clean_data[[#This Row],[Order Date]])</f>
        <v>45</v>
      </c>
      <c r="L2616" s="9">
        <v>40286</v>
      </c>
      <c r="M2616" s="4">
        <v>2804</v>
      </c>
      <c r="N2616" s="13">
        <v>421.89</v>
      </c>
      <c r="O2616" s="13">
        <v>364.69</v>
      </c>
      <c r="P2616" s="13">
        <v>1182979.56</v>
      </c>
      <c r="Q2616" s="13">
        <v>1022590.76</v>
      </c>
      <c r="R2616" s="13">
        <v>160388.79999999999</v>
      </c>
      <c r="S2616" s="54"/>
      <c r="T2616" s="54"/>
      <c r="Z2616" s="1"/>
      <c r="AA2616" s="1"/>
      <c r="XFB2616"/>
      <c r="XFC2616"/>
    </row>
    <row r="2617" spans="2:27 16382:16383" ht="21" customHeight="1">
      <c r="B2617" s="10" t="s">
        <v>23</v>
      </c>
      <c r="C2617" s="10" t="s">
        <v>191</v>
      </c>
      <c r="D2617" s="10" t="s">
        <v>79</v>
      </c>
      <c r="E2617" s="10" t="s">
        <v>17</v>
      </c>
      <c r="F2617" s="10" t="s">
        <v>229</v>
      </c>
      <c r="G2617" s="11">
        <v>40450</v>
      </c>
      <c r="H2617" s="12" t="s">
        <v>231</v>
      </c>
      <c r="I2617" s="10">
        <v>2010</v>
      </c>
      <c r="J2617" s="10">
        <v>533314406</v>
      </c>
      <c r="K2617" s="10">
        <f>_xlfn.DAYS(clean_data[[#This Row],[Ship Date]],clean_data[[#This Row],[Order Date]])</f>
        <v>30</v>
      </c>
      <c r="L2617" s="11">
        <v>40480</v>
      </c>
      <c r="M2617" s="14">
        <v>8439</v>
      </c>
      <c r="N2617" s="15">
        <v>668.27</v>
      </c>
      <c r="O2617" s="15">
        <v>502.54</v>
      </c>
      <c r="P2617" s="15">
        <v>5639530.5300000003</v>
      </c>
      <c r="Q2617" s="15">
        <v>4240935.0599999996</v>
      </c>
      <c r="R2617" s="15">
        <v>1398595.47</v>
      </c>
      <c r="S2617" s="54"/>
      <c r="T2617" s="54"/>
      <c r="Z2617" s="1"/>
      <c r="AA2617" s="1"/>
      <c r="XFB2617"/>
      <c r="XFC2617"/>
    </row>
    <row r="2618" spans="2:27 16382:16383" ht="21" customHeight="1">
      <c r="B2618" s="1" t="s">
        <v>34</v>
      </c>
      <c r="C2618" s="1" t="s">
        <v>95</v>
      </c>
      <c r="D2618" s="1" t="s">
        <v>50</v>
      </c>
      <c r="E2618" s="1" t="s">
        <v>17</v>
      </c>
      <c r="F2618" s="1" t="s">
        <v>229</v>
      </c>
      <c r="G2618" s="9">
        <v>40583</v>
      </c>
      <c r="H2618" s="2" t="s">
        <v>242</v>
      </c>
      <c r="I2618" s="1">
        <v>2011</v>
      </c>
      <c r="J2618" s="1">
        <v>863502061</v>
      </c>
      <c r="K2618" s="1">
        <f>_xlfn.DAYS(clean_data[[#This Row],[Ship Date]],clean_data[[#This Row],[Order Date]])</f>
        <v>24</v>
      </c>
      <c r="L2618" s="9">
        <v>40607</v>
      </c>
      <c r="M2618" s="4">
        <v>8304</v>
      </c>
      <c r="N2618" s="13">
        <v>421.89</v>
      </c>
      <c r="O2618" s="13">
        <v>364.69</v>
      </c>
      <c r="P2618" s="13">
        <v>3503374.56</v>
      </c>
      <c r="Q2618" s="13">
        <v>3028385.76</v>
      </c>
      <c r="R2618" s="13">
        <v>474988.79999999999</v>
      </c>
      <c r="S2618" s="54"/>
      <c r="T2618" s="54"/>
      <c r="Z2618" s="1"/>
      <c r="AA2618" s="1"/>
      <c r="XFB2618"/>
      <c r="XFC2618"/>
    </row>
    <row r="2619" spans="2:27 16382:16383" ht="21" customHeight="1">
      <c r="B2619" s="10" t="s">
        <v>40</v>
      </c>
      <c r="C2619" s="10" t="s">
        <v>102</v>
      </c>
      <c r="D2619" s="10" t="s">
        <v>43</v>
      </c>
      <c r="E2619" s="10" t="s">
        <v>17</v>
      </c>
      <c r="F2619" s="10" t="s">
        <v>229</v>
      </c>
      <c r="G2619" s="11">
        <v>41044</v>
      </c>
      <c r="H2619" s="12" t="s">
        <v>233</v>
      </c>
      <c r="I2619" s="10">
        <v>2012</v>
      </c>
      <c r="J2619" s="10">
        <v>211031329</v>
      </c>
      <c r="K2619" s="10">
        <f>_xlfn.DAYS(clean_data[[#This Row],[Ship Date]],clean_data[[#This Row],[Order Date]])</f>
        <v>41</v>
      </c>
      <c r="L2619" s="11">
        <v>41085</v>
      </c>
      <c r="M2619" s="14">
        <v>7715</v>
      </c>
      <c r="N2619" s="15">
        <v>651.21</v>
      </c>
      <c r="O2619" s="15">
        <v>524.96</v>
      </c>
      <c r="P2619" s="15">
        <v>5024085.1500000004</v>
      </c>
      <c r="Q2619" s="15">
        <v>4050066.4</v>
      </c>
      <c r="R2619" s="15">
        <v>974018.75</v>
      </c>
      <c r="S2619" s="54"/>
      <c r="T2619" s="54"/>
      <c r="Z2619" s="1"/>
      <c r="AA2619" s="1"/>
      <c r="XFB2619"/>
      <c r="XFC2619"/>
    </row>
    <row r="2620" spans="2:27 16382:16383" ht="21" customHeight="1">
      <c r="B2620" s="1" t="s">
        <v>23</v>
      </c>
      <c r="C2620" s="1" t="s">
        <v>98</v>
      </c>
      <c r="D2620" s="1" t="s">
        <v>20</v>
      </c>
      <c r="E2620" s="1" t="s">
        <v>17</v>
      </c>
      <c r="F2620" s="1" t="s">
        <v>227</v>
      </c>
      <c r="G2620" s="9">
        <v>42631</v>
      </c>
      <c r="H2620" s="2" t="s">
        <v>231</v>
      </c>
      <c r="I2620" s="1">
        <v>2016</v>
      </c>
      <c r="J2620" s="1">
        <v>949388539</v>
      </c>
      <c r="K2620" s="1">
        <f>_xlfn.DAYS(clean_data[[#This Row],[Ship Date]],clean_data[[#This Row],[Order Date]])</f>
        <v>12</v>
      </c>
      <c r="L2620" s="9">
        <v>42643</v>
      </c>
      <c r="M2620" s="4">
        <v>4021</v>
      </c>
      <c r="N2620" s="13">
        <v>152.58000000000001</v>
      </c>
      <c r="O2620" s="13">
        <v>97.44</v>
      </c>
      <c r="P2620" s="13">
        <v>613524.18000000005</v>
      </c>
      <c r="Q2620" s="13">
        <v>391806.24</v>
      </c>
      <c r="R2620" s="13">
        <v>221717.94</v>
      </c>
      <c r="S2620" s="54"/>
      <c r="T2620" s="54"/>
      <c r="Z2620" s="1"/>
      <c r="AA2620" s="1"/>
      <c r="XFB2620"/>
      <c r="XFC2620"/>
    </row>
    <row r="2621" spans="2:27 16382:16383" ht="21" customHeight="1">
      <c r="B2621" s="10" t="s">
        <v>23</v>
      </c>
      <c r="C2621" s="10" t="s">
        <v>110</v>
      </c>
      <c r="D2621" s="10" t="s">
        <v>25</v>
      </c>
      <c r="E2621" s="10" t="s">
        <v>21</v>
      </c>
      <c r="F2621" s="10" t="s">
        <v>232</v>
      </c>
      <c r="G2621" s="11">
        <v>42379</v>
      </c>
      <c r="H2621" s="12" t="s">
        <v>240</v>
      </c>
      <c r="I2621" s="10">
        <v>2016</v>
      </c>
      <c r="J2621" s="10">
        <v>122372519</v>
      </c>
      <c r="K2621" s="10">
        <f>_xlfn.DAYS(clean_data[[#This Row],[Ship Date]],clean_data[[#This Row],[Order Date]])</f>
        <v>3</v>
      </c>
      <c r="L2621" s="11">
        <v>42382</v>
      </c>
      <c r="M2621" s="14">
        <v>1603</v>
      </c>
      <c r="N2621" s="15">
        <v>47.45</v>
      </c>
      <c r="O2621" s="15">
        <v>31.79</v>
      </c>
      <c r="P2621" s="15">
        <v>76062.350000000006</v>
      </c>
      <c r="Q2621" s="15">
        <v>50959.37</v>
      </c>
      <c r="R2621" s="15">
        <v>25102.98</v>
      </c>
      <c r="S2621" s="54"/>
      <c r="T2621" s="54"/>
      <c r="Z2621" s="1"/>
      <c r="AA2621" s="1"/>
      <c r="XFB2621"/>
      <c r="XFC2621"/>
    </row>
    <row r="2622" spans="2:27 16382:16383" ht="21" customHeight="1">
      <c r="B2622" s="1" t="s">
        <v>40</v>
      </c>
      <c r="C2622" s="1" t="s">
        <v>136</v>
      </c>
      <c r="D2622" s="1" t="s">
        <v>20</v>
      </c>
      <c r="E2622" s="1" t="s">
        <v>21</v>
      </c>
      <c r="F2622" s="1" t="s">
        <v>232</v>
      </c>
      <c r="G2622" s="9">
        <v>40477</v>
      </c>
      <c r="H2622" s="2" t="s">
        <v>237</v>
      </c>
      <c r="I2622" s="1">
        <v>2010</v>
      </c>
      <c r="J2622" s="1">
        <v>694094598</v>
      </c>
      <c r="K2622" s="1">
        <f>_xlfn.DAYS(clean_data[[#This Row],[Ship Date]],clean_data[[#This Row],[Order Date]])</f>
        <v>48</v>
      </c>
      <c r="L2622" s="9">
        <v>40525</v>
      </c>
      <c r="M2622" s="4">
        <v>6871</v>
      </c>
      <c r="N2622" s="13">
        <v>152.58000000000001</v>
      </c>
      <c r="O2622" s="13">
        <v>97.44</v>
      </c>
      <c r="P2622" s="13">
        <v>1048377.18</v>
      </c>
      <c r="Q2622" s="13">
        <v>669510.24</v>
      </c>
      <c r="R2622" s="13">
        <v>378866.94</v>
      </c>
      <c r="S2622" s="54"/>
      <c r="T2622" s="54"/>
      <c r="Z2622" s="1"/>
      <c r="AA2622" s="1"/>
      <c r="XFB2622"/>
      <c r="XFC2622"/>
    </row>
    <row r="2623" spans="2:27 16382:16383" ht="21" customHeight="1">
      <c r="B2623" s="10" t="s">
        <v>23</v>
      </c>
      <c r="C2623" s="10" t="s">
        <v>168</v>
      </c>
      <c r="D2623" s="10" t="s">
        <v>36</v>
      </c>
      <c r="E2623" s="10" t="s">
        <v>21</v>
      </c>
      <c r="F2623" s="10" t="s">
        <v>227</v>
      </c>
      <c r="G2623" s="11">
        <v>41655</v>
      </c>
      <c r="H2623" s="12" t="s">
        <v>240</v>
      </c>
      <c r="I2623" s="10">
        <v>2014</v>
      </c>
      <c r="J2623" s="10">
        <v>298978602</v>
      </c>
      <c r="K2623" s="10">
        <f>_xlfn.DAYS(clean_data[[#This Row],[Ship Date]],clean_data[[#This Row],[Order Date]])</f>
        <v>12</v>
      </c>
      <c r="L2623" s="11">
        <v>41667</v>
      </c>
      <c r="M2623" s="14">
        <v>3267</v>
      </c>
      <c r="N2623" s="15">
        <v>109.28</v>
      </c>
      <c r="O2623" s="15">
        <v>35.840000000000003</v>
      </c>
      <c r="P2623" s="15">
        <v>357017.76</v>
      </c>
      <c r="Q2623" s="15">
        <v>117089.28</v>
      </c>
      <c r="R2623" s="15">
        <v>239928.48</v>
      </c>
      <c r="S2623" s="54"/>
      <c r="T2623" s="54"/>
      <c r="Z2623" s="1"/>
      <c r="AA2623" s="1"/>
      <c r="XFB2623"/>
      <c r="XFC2623"/>
    </row>
    <row r="2624" spans="2:27 16382:16383" ht="21" customHeight="1">
      <c r="B2624" s="1" t="s">
        <v>23</v>
      </c>
      <c r="C2624" s="1" t="s">
        <v>207</v>
      </c>
      <c r="D2624" s="1" t="s">
        <v>36</v>
      </c>
      <c r="E2624" s="1" t="s">
        <v>21</v>
      </c>
      <c r="F2624" s="1" t="s">
        <v>229</v>
      </c>
      <c r="G2624" s="9">
        <v>42731</v>
      </c>
      <c r="H2624" s="2" t="s">
        <v>228</v>
      </c>
      <c r="I2624" s="1">
        <v>2016</v>
      </c>
      <c r="J2624" s="1">
        <v>691760861</v>
      </c>
      <c r="K2624" s="1">
        <f>_xlfn.DAYS(clean_data[[#This Row],[Ship Date]],clean_data[[#This Row],[Order Date]])</f>
        <v>32</v>
      </c>
      <c r="L2624" s="9">
        <v>42763</v>
      </c>
      <c r="M2624" s="4">
        <v>6266</v>
      </c>
      <c r="N2624" s="13">
        <v>109.28</v>
      </c>
      <c r="O2624" s="13">
        <v>35.840000000000003</v>
      </c>
      <c r="P2624" s="13">
        <v>684748.48</v>
      </c>
      <c r="Q2624" s="13">
        <v>224573.44</v>
      </c>
      <c r="R2624" s="13">
        <v>460175.04</v>
      </c>
      <c r="S2624" s="54"/>
      <c r="T2624" s="54"/>
      <c r="Z2624" s="1"/>
      <c r="AA2624" s="1"/>
      <c r="XFB2624"/>
      <c r="XFC2624"/>
    </row>
    <row r="2625" spans="2:27 16382:16383" ht="21" customHeight="1">
      <c r="B2625" s="10" t="s">
        <v>14</v>
      </c>
      <c r="C2625" s="10" t="s">
        <v>88</v>
      </c>
      <c r="D2625" s="10" t="s">
        <v>79</v>
      </c>
      <c r="E2625" s="10" t="s">
        <v>17</v>
      </c>
      <c r="F2625" s="10" t="s">
        <v>227</v>
      </c>
      <c r="G2625" s="11">
        <v>42298</v>
      </c>
      <c r="H2625" s="12" t="s">
        <v>237</v>
      </c>
      <c r="I2625" s="10">
        <v>2015</v>
      </c>
      <c r="J2625" s="10">
        <v>997490203</v>
      </c>
      <c r="K2625" s="10">
        <f>_xlfn.DAYS(clean_data[[#This Row],[Ship Date]],clean_data[[#This Row],[Order Date]])</f>
        <v>25</v>
      </c>
      <c r="L2625" s="11">
        <v>42323</v>
      </c>
      <c r="M2625" s="14">
        <v>8372</v>
      </c>
      <c r="N2625" s="15">
        <v>668.27</v>
      </c>
      <c r="O2625" s="15">
        <v>502.54</v>
      </c>
      <c r="P2625" s="15">
        <v>5594756.4400000004</v>
      </c>
      <c r="Q2625" s="15">
        <v>4207264.88</v>
      </c>
      <c r="R2625" s="15">
        <v>1387491.56</v>
      </c>
      <c r="S2625" s="54"/>
      <c r="T2625" s="54"/>
      <c r="Z2625" s="1"/>
      <c r="AA2625" s="1"/>
      <c r="XFB2625"/>
      <c r="XFC2625"/>
    </row>
    <row r="2626" spans="2:27 16382:16383" ht="21" customHeight="1">
      <c r="B2626" s="1" t="s">
        <v>34</v>
      </c>
      <c r="C2626" s="1" t="s">
        <v>243</v>
      </c>
      <c r="D2626" s="1" t="s">
        <v>43</v>
      </c>
      <c r="E2626" s="1" t="s">
        <v>17</v>
      </c>
      <c r="F2626" s="1" t="s">
        <v>227</v>
      </c>
      <c r="G2626" s="9">
        <v>42101</v>
      </c>
      <c r="H2626" s="2" t="s">
        <v>239</v>
      </c>
      <c r="I2626" s="1">
        <v>2015</v>
      </c>
      <c r="J2626" s="1">
        <v>861527955</v>
      </c>
      <c r="K2626" s="1">
        <f>_xlfn.DAYS(clean_data[[#This Row],[Ship Date]],clean_data[[#This Row],[Order Date]])</f>
        <v>27</v>
      </c>
      <c r="L2626" s="9">
        <v>42128</v>
      </c>
      <c r="M2626" s="4">
        <v>4122</v>
      </c>
      <c r="N2626" s="13">
        <v>651.21</v>
      </c>
      <c r="O2626" s="13">
        <v>524.96</v>
      </c>
      <c r="P2626" s="13">
        <v>2684287.62</v>
      </c>
      <c r="Q2626" s="13">
        <v>2163885.12</v>
      </c>
      <c r="R2626" s="13">
        <v>520402.5</v>
      </c>
      <c r="S2626" s="54"/>
      <c r="T2626" s="54"/>
      <c r="Z2626" s="1"/>
      <c r="AA2626" s="1"/>
      <c r="XFB2626"/>
      <c r="XFC2626"/>
    </row>
    <row r="2627" spans="2:27 16382:16383" ht="21" customHeight="1">
      <c r="B2627" s="10" t="s">
        <v>14</v>
      </c>
      <c r="C2627" s="10" t="s">
        <v>211</v>
      </c>
      <c r="D2627" s="10" t="s">
        <v>20</v>
      </c>
      <c r="E2627" s="10" t="s">
        <v>21</v>
      </c>
      <c r="F2627" s="10" t="s">
        <v>227</v>
      </c>
      <c r="G2627" s="11">
        <v>42892</v>
      </c>
      <c r="H2627" s="12" t="s">
        <v>241</v>
      </c>
      <c r="I2627" s="10">
        <v>2017</v>
      </c>
      <c r="J2627" s="10">
        <v>899547946</v>
      </c>
      <c r="K2627" s="10">
        <f>_xlfn.DAYS(clean_data[[#This Row],[Ship Date]],clean_data[[#This Row],[Order Date]])</f>
        <v>11</v>
      </c>
      <c r="L2627" s="11">
        <v>42903</v>
      </c>
      <c r="M2627" s="14">
        <v>5082</v>
      </c>
      <c r="N2627" s="15">
        <v>152.58000000000001</v>
      </c>
      <c r="O2627" s="15">
        <v>97.44</v>
      </c>
      <c r="P2627" s="15">
        <v>775411.56</v>
      </c>
      <c r="Q2627" s="15">
        <v>495190.08</v>
      </c>
      <c r="R2627" s="15">
        <v>280221.48</v>
      </c>
      <c r="S2627" s="54"/>
      <c r="T2627" s="54"/>
      <c r="Z2627" s="1"/>
      <c r="AA2627" s="1"/>
      <c r="XFB2627"/>
      <c r="XFC2627"/>
    </row>
    <row r="2628" spans="2:27 16382:16383" ht="21" customHeight="1">
      <c r="B2628" s="1" t="s">
        <v>23</v>
      </c>
      <c r="C2628" s="1" t="s">
        <v>106</v>
      </c>
      <c r="D2628" s="1" t="s">
        <v>50</v>
      </c>
      <c r="E2628" s="1" t="s">
        <v>21</v>
      </c>
      <c r="F2628" s="1" t="s">
        <v>235</v>
      </c>
      <c r="G2628" s="9">
        <v>40282</v>
      </c>
      <c r="H2628" s="2" t="s">
        <v>239</v>
      </c>
      <c r="I2628" s="1">
        <v>2010</v>
      </c>
      <c r="J2628" s="1">
        <v>447536504</v>
      </c>
      <c r="K2628" s="1">
        <f>_xlfn.DAYS(clean_data[[#This Row],[Ship Date]],clean_data[[#This Row],[Order Date]])</f>
        <v>11</v>
      </c>
      <c r="L2628" s="9">
        <v>40293</v>
      </c>
      <c r="M2628" s="4">
        <v>4852</v>
      </c>
      <c r="N2628" s="13">
        <v>421.89</v>
      </c>
      <c r="O2628" s="13">
        <v>364.69</v>
      </c>
      <c r="P2628" s="13">
        <v>2047010.28</v>
      </c>
      <c r="Q2628" s="13">
        <v>1769475.88</v>
      </c>
      <c r="R2628" s="13">
        <v>277534.40000000002</v>
      </c>
      <c r="S2628" s="54"/>
      <c r="T2628" s="54"/>
      <c r="Z2628" s="1"/>
      <c r="AA2628" s="1"/>
      <c r="XFB2628"/>
      <c r="XFC2628"/>
    </row>
    <row r="2629" spans="2:27 16382:16383" ht="21" customHeight="1">
      <c r="B2629" s="10" t="s">
        <v>26</v>
      </c>
      <c r="C2629" s="10" t="s">
        <v>90</v>
      </c>
      <c r="D2629" s="10" t="s">
        <v>59</v>
      </c>
      <c r="E2629" s="10" t="s">
        <v>17</v>
      </c>
      <c r="F2629" s="10" t="s">
        <v>229</v>
      </c>
      <c r="G2629" s="11">
        <v>42715</v>
      </c>
      <c r="H2629" s="12" t="s">
        <v>228</v>
      </c>
      <c r="I2629" s="10">
        <v>2016</v>
      </c>
      <c r="J2629" s="10">
        <v>711792457</v>
      </c>
      <c r="K2629" s="10">
        <f>_xlfn.DAYS(clean_data[[#This Row],[Ship Date]],clean_data[[#This Row],[Order Date]])</f>
        <v>2</v>
      </c>
      <c r="L2629" s="11">
        <v>42717</v>
      </c>
      <c r="M2629" s="14">
        <v>4060</v>
      </c>
      <c r="N2629" s="15">
        <v>9.33</v>
      </c>
      <c r="O2629" s="15">
        <v>6.92</v>
      </c>
      <c r="P2629" s="15">
        <v>37879.800000000003</v>
      </c>
      <c r="Q2629" s="15">
        <v>28095.200000000001</v>
      </c>
      <c r="R2629" s="15">
        <v>9784.6</v>
      </c>
      <c r="S2629" s="54"/>
      <c r="T2629" s="54"/>
      <c r="Z2629" s="1"/>
      <c r="AA2629" s="1"/>
      <c r="XFB2629"/>
      <c r="XFC2629"/>
    </row>
    <row r="2630" spans="2:27 16382:16383" ht="21" customHeight="1">
      <c r="B2630" s="1" t="s">
        <v>14</v>
      </c>
      <c r="C2630" s="1" t="s">
        <v>152</v>
      </c>
      <c r="D2630" s="1" t="s">
        <v>43</v>
      </c>
      <c r="E2630" s="1" t="s">
        <v>21</v>
      </c>
      <c r="F2630" s="1" t="s">
        <v>227</v>
      </c>
      <c r="G2630" s="9">
        <v>42429</v>
      </c>
      <c r="H2630" s="2" t="s">
        <v>242</v>
      </c>
      <c r="I2630" s="1">
        <v>2016</v>
      </c>
      <c r="J2630" s="1">
        <v>718927133</v>
      </c>
      <c r="K2630" s="1">
        <f>_xlfn.DAYS(clean_data[[#This Row],[Ship Date]],clean_data[[#This Row],[Order Date]])</f>
        <v>22</v>
      </c>
      <c r="L2630" s="9">
        <v>42451</v>
      </c>
      <c r="M2630" s="4">
        <v>5370</v>
      </c>
      <c r="N2630" s="13">
        <v>651.21</v>
      </c>
      <c r="O2630" s="13">
        <v>524.96</v>
      </c>
      <c r="P2630" s="13">
        <v>3496997.7</v>
      </c>
      <c r="Q2630" s="13">
        <v>2819035.2</v>
      </c>
      <c r="R2630" s="13">
        <v>677962.5</v>
      </c>
      <c r="S2630" s="54"/>
      <c r="T2630" s="54"/>
      <c r="Z2630" s="1"/>
      <c r="AA2630" s="1"/>
      <c r="XFB2630"/>
      <c r="XFC2630"/>
    </row>
    <row r="2631" spans="2:27 16382:16383" ht="21" customHeight="1">
      <c r="B2631" s="10" t="s">
        <v>40</v>
      </c>
      <c r="C2631" s="10" t="s">
        <v>136</v>
      </c>
      <c r="D2631" s="10" t="s">
        <v>36</v>
      </c>
      <c r="E2631" s="10" t="s">
        <v>21</v>
      </c>
      <c r="F2631" s="10" t="s">
        <v>232</v>
      </c>
      <c r="G2631" s="11">
        <v>41732</v>
      </c>
      <c r="H2631" s="12" t="s">
        <v>239</v>
      </c>
      <c r="I2631" s="10">
        <v>2014</v>
      </c>
      <c r="J2631" s="10">
        <v>465864360</v>
      </c>
      <c r="K2631" s="10">
        <f>_xlfn.DAYS(clean_data[[#This Row],[Ship Date]],clean_data[[#This Row],[Order Date]])</f>
        <v>45</v>
      </c>
      <c r="L2631" s="11">
        <v>41777</v>
      </c>
      <c r="M2631" s="14">
        <v>8471</v>
      </c>
      <c r="N2631" s="15">
        <v>109.28</v>
      </c>
      <c r="O2631" s="15">
        <v>35.840000000000003</v>
      </c>
      <c r="P2631" s="15">
        <v>925710.88</v>
      </c>
      <c r="Q2631" s="15">
        <v>303600.64000000001</v>
      </c>
      <c r="R2631" s="15">
        <v>622110.24</v>
      </c>
      <c r="S2631" s="54"/>
      <c r="T2631" s="54"/>
      <c r="Z2631" s="1"/>
      <c r="AA2631" s="1"/>
      <c r="XFB2631"/>
      <c r="XFC2631"/>
    </row>
    <row r="2632" spans="2:27 16382:16383" ht="21" customHeight="1">
      <c r="B2632" s="1" t="s">
        <v>23</v>
      </c>
      <c r="C2632" s="1" t="s">
        <v>112</v>
      </c>
      <c r="D2632" s="1" t="s">
        <v>71</v>
      </c>
      <c r="E2632" s="1" t="s">
        <v>21</v>
      </c>
      <c r="F2632" s="1" t="s">
        <v>235</v>
      </c>
      <c r="G2632" s="9">
        <v>40556</v>
      </c>
      <c r="H2632" s="2" t="s">
        <v>240</v>
      </c>
      <c r="I2632" s="1">
        <v>2011</v>
      </c>
      <c r="J2632" s="1">
        <v>469840466</v>
      </c>
      <c r="K2632" s="1">
        <f>_xlfn.DAYS(clean_data[[#This Row],[Ship Date]],clean_data[[#This Row],[Order Date]])</f>
        <v>9</v>
      </c>
      <c r="L2632" s="9">
        <v>40565</v>
      </c>
      <c r="M2632" s="4">
        <v>5090</v>
      </c>
      <c r="N2632" s="13">
        <v>154.06</v>
      </c>
      <c r="O2632" s="13">
        <v>90.93</v>
      </c>
      <c r="P2632" s="13">
        <v>784165.4</v>
      </c>
      <c r="Q2632" s="13">
        <v>462833.7</v>
      </c>
      <c r="R2632" s="13">
        <v>321331.7</v>
      </c>
      <c r="S2632" s="54"/>
      <c r="T2632" s="54"/>
      <c r="Z2632" s="1"/>
      <c r="AA2632" s="1"/>
      <c r="XFB2632"/>
      <c r="XFC2632"/>
    </row>
    <row r="2633" spans="2:27 16382:16383" ht="21" customHeight="1">
      <c r="B2633" s="10" t="s">
        <v>23</v>
      </c>
      <c r="C2633" s="10" t="s">
        <v>132</v>
      </c>
      <c r="D2633" s="10" t="s">
        <v>20</v>
      </c>
      <c r="E2633" s="10" t="s">
        <v>21</v>
      </c>
      <c r="F2633" s="10" t="s">
        <v>227</v>
      </c>
      <c r="G2633" s="11">
        <v>40604</v>
      </c>
      <c r="H2633" s="12" t="s">
        <v>236</v>
      </c>
      <c r="I2633" s="10">
        <v>2011</v>
      </c>
      <c r="J2633" s="10">
        <v>418404281</v>
      </c>
      <c r="K2633" s="10">
        <f>_xlfn.DAYS(clean_data[[#This Row],[Ship Date]],clean_data[[#This Row],[Order Date]])</f>
        <v>44</v>
      </c>
      <c r="L2633" s="11">
        <v>40648</v>
      </c>
      <c r="M2633" s="14">
        <v>3979</v>
      </c>
      <c r="N2633" s="15">
        <v>152.58000000000001</v>
      </c>
      <c r="O2633" s="15">
        <v>97.44</v>
      </c>
      <c r="P2633" s="15">
        <v>607115.81999999995</v>
      </c>
      <c r="Q2633" s="15">
        <v>387713.76</v>
      </c>
      <c r="R2633" s="15">
        <v>219402.06</v>
      </c>
      <c r="S2633" s="54"/>
      <c r="T2633" s="54"/>
      <c r="Z2633" s="1"/>
      <c r="AA2633" s="1"/>
      <c r="XFB2633"/>
      <c r="XFC2633"/>
    </row>
    <row r="2634" spans="2:27 16382:16383" ht="21" customHeight="1">
      <c r="B2634" s="1" t="s">
        <v>31</v>
      </c>
      <c r="C2634" s="1" t="s">
        <v>67</v>
      </c>
      <c r="D2634" s="1" t="s">
        <v>45</v>
      </c>
      <c r="E2634" s="1" t="s">
        <v>21</v>
      </c>
      <c r="F2634" s="1" t="s">
        <v>229</v>
      </c>
      <c r="G2634" s="9">
        <v>41202</v>
      </c>
      <c r="H2634" s="2" t="s">
        <v>237</v>
      </c>
      <c r="I2634" s="1">
        <v>2012</v>
      </c>
      <c r="J2634" s="1">
        <v>519417130</v>
      </c>
      <c r="K2634" s="1">
        <f>_xlfn.DAYS(clean_data[[#This Row],[Ship Date]],clean_data[[#This Row],[Order Date]])</f>
        <v>38</v>
      </c>
      <c r="L2634" s="9">
        <v>41240</v>
      </c>
      <c r="M2634" s="4">
        <v>5926</v>
      </c>
      <c r="N2634" s="13">
        <v>437.2</v>
      </c>
      <c r="O2634" s="13">
        <v>263.33</v>
      </c>
      <c r="P2634" s="13">
        <v>2590847.2000000002</v>
      </c>
      <c r="Q2634" s="13">
        <v>1560493.58</v>
      </c>
      <c r="R2634" s="13">
        <v>1030353.62</v>
      </c>
      <c r="S2634" s="54"/>
      <c r="T2634" s="54"/>
      <c r="Z2634" s="1"/>
      <c r="AA2634" s="1"/>
      <c r="XFB2634"/>
      <c r="XFC2634"/>
    </row>
    <row r="2635" spans="2:27 16382:16383" ht="21" customHeight="1">
      <c r="B2635" s="10" t="s">
        <v>14</v>
      </c>
      <c r="C2635" s="10" t="s">
        <v>48</v>
      </c>
      <c r="D2635" s="10" t="s">
        <v>36</v>
      </c>
      <c r="E2635" s="10" t="s">
        <v>17</v>
      </c>
      <c r="F2635" s="10" t="s">
        <v>227</v>
      </c>
      <c r="G2635" s="11">
        <v>40681</v>
      </c>
      <c r="H2635" s="12" t="s">
        <v>233</v>
      </c>
      <c r="I2635" s="10">
        <v>2011</v>
      </c>
      <c r="J2635" s="10">
        <v>151052844</v>
      </c>
      <c r="K2635" s="10">
        <f>_xlfn.DAYS(clean_data[[#This Row],[Ship Date]],clean_data[[#This Row],[Order Date]])</f>
        <v>20</v>
      </c>
      <c r="L2635" s="11">
        <v>40701</v>
      </c>
      <c r="M2635" s="14">
        <v>8748</v>
      </c>
      <c r="N2635" s="15">
        <v>109.28</v>
      </c>
      <c r="O2635" s="15">
        <v>35.840000000000003</v>
      </c>
      <c r="P2635" s="15">
        <v>955981.44</v>
      </c>
      <c r="Q2635" s="15">
        <v>313528.32000000001</v>
      </c>
      <c r="R2635" s="15">
        <v>642453.12</v>
      </c>
      <c r="S2635" s="54"/>
      <c r="T2635" s="54"/>
      <c r="Z2635" s="1"/>
      <c r="AA2635" s="1"/>
      <c r="XFB2635"/>
      <c r="XFC2635"/>
    </row>
    <row r="2636" spans="2:27 16382:16383" ht="21" customHeight="1">
      <c r="B2636" s="1" t="s">
        <v>14</v>
      </c>
      <c r="C2636" s="1" t="s">
        <v>64</v>
      </c>
      <c r="D2636" s="1" t="s">
        <v>50</v>
      </c>
      <c r="E2636" s="1" t="s">
        <v>21</v>
      </c>
      <c r="F2636" s="1" t="s">
        <v>232</v>
      </c>
      <c r="G2636" s="9">
        <v>40529</v>
      </c>
      <c r="H2636" s="2" t="s">
        <v>228</v>
      </c>
      <c r="I2636" s="1">
        <v>2010</v>
      </c>
      <c r="J2636" s="1">
        <v>111797749</v>
      </c>
      <c r="K2636" s="1">
        <f>_xlfn.DAYS(clean_data[[#This Row],[Ship Date]],clean_data[[#This Row],[Order Date]])</f>
        <v>33</v>
      </c>
      <c r="L2636" s="9">
        <v>40562</v>
      </c>
      <c r="M2636" s="4">
        <v>2293</v>
      </c>
      <c r="N2636" s="13">
        <v>421.89</v>
      </c>
      <c r="O2636" s="13">
        <v>364.69</v>
      </c>
      <c r="P2636" s="13">
        <v>967393.77</v>
      </c>
      <c r="Q2636" s="13">
        <v>836234.17</v>
      </c>
      <c r="R2636" s="13">
        <v>131159.6</v>
      </c>
      <c r="S2636" s="54"/>
      <c r="T2636" s="54"/>
      <c r="Z2636" s="1"/>
      <c r="AA2636" s="1"/>
      <c r="XFB2636"/>
      <c r="XFC2636"/>
    </row>
    <row r="2637" spans="2:27 16382:16383" ht="21" customHeight="1">
      <c r="B2637" s="10" t="s">
        <v>40</v>
      </c>
      <c r="C2637" s="10" t="s">
        <v>184</v>
      </c>
      <c r="D2637" s="10" t="s">
        <v>33</v>
      </c>
      <c r="E2637" s="10" t="s">
        <v>17</v>
      </c>
      <c r="F2637" s="10" t="s">
        <v>227</v>
      </c>
      <c r="G2637" s="11">
        <v>41238</v>
      </c>
      <c r="H2637" s="12" t="s">
        <v>234</v>
      </c>
      <c r="I2637" s="10">
        <v>2012</v>
      </c>
      <c r="J2637" s="10">
        <v>370450675</v>
      </c>
      <c r="K2637" s="10">
        <f>_xlfn.DAYS(clean_data[[#This Row],[Ship Date]],clean_data[[#This Row],[Order Date]])</f>
        <v>6</v>
      </c>
      <c r="L2637" s="11">
        <v>41244</v>
      </c>
      <c r="M2637" s="14">
        <v>3442</v>
      </c>
      <c r="N2637" s="15">
        <v>81.73</v>
      </c>
      <c r="O2637" s="15">
        <v>56.67</v>
      </c>
      <c r="P2637" s="15">
        <v>281314.65999999997</v>
      </c>
      <c r="Q2637" s="15">
        <v>195058.14</v>
      </c>
      <c r="R2637" s="15">
        <v>86256.52</v>
      </c>
      <c r="S2637" s="54"/>
      <c r="T2637" s="54"/>
      <c r="Z2637" s="1"/>
      <c r="AA2637" s="1"/>
      <c r="XFB2637"/>
      <c r="XFC2637"/>
    </row>
    <row r="2638" spans="2:27 16382:16383" ht="21" customHeight="1">
      <c r="B2638" s="1" t="s">
        <v>23</v>
      </c>
      <c r="C2638" s="1" t="s">
        <v>51</v>
      </c>
      <c r="D2638" s="1" t="s">
        <v>20</v>
      </c>
      <c r="E2638" s="1" t="s">
        <v>17</v>
      </c>
      <c r="F2638" s="1" t="s">
        <v>227</v>
      </c>
      <c r="G2638" s="9">
        <v>40926</v>
      </c>
      <c r="H2638" s="2" t="s">
        <v>240</v>
      </c>
      <c r="I2638" s="1">
        <v>2012</v>
      </c>
      <c r="J2638" s="1">
        <v>516122949</v>
      </c>
      <c r="K2638" s="1">
        <f>_xlfn.DAYS(clean_data[[#This Row],[Ship Date]],clean_data[[#This Row],[Order Date]])</f>
        <v>34</v>
      </c>
      <c r="L2638" s="9">
        <v>40960</v>
      </c>
      <c r="M2638" s="4">
        <v>1105</v>
      </c>
      <c r="N2638" s="13">
        <v>152.58000000000001</v>
      </c>
      <c r="O2638" s="13">
        <v>97.44</v>
      </c>
      <c r="P2638" s="13">
        <v>168600.9</v>
      </c>
      <c r="Q2638" s="13">
        <v>107671.2</v>
      </c>
      <c r="R2638" s="13">
        <v>60929.7</v>
      </c>
      <c r="S2638" s="54"/>
      <c r="T2638" s="54"/>
      <c r="Z2638" s="1"/>
      <c r="AA2638" s="1"/>
      <c r="XFB2638"/>
      <c r="XFC2638"/>
    </row>
    <row r="2639" spans="2:27 16382:16383" ht="21" customHeight="1">
      <c r="B2639" s="10" t="s">
        <v>23</v>
      </c>
      <c r="C2639" s="10" t="s">
        <v>159</v>
      </c>
      <c r="D2639" s="10" t="s">
        <v>45</v>
      </c>
      <c r="E2639" s="10" t="s">
        <v>21</v>
      </c>
      <c r="F2639" s="10" t="s">
        <v>232</v>
      </c>
      <c r="G2639" s="11">
        <v>42245</v>
      </c>
      <c r="H2639" s="12" t="s">
        <v>238</v>
      </c>
      <c r="I2639" s="10">
        <v>2015</v>
      </c>
      <c r="J2639" s="10">
        <v>208238399</v>
      </c>
      <c r="K2639" s="10">
        <f>_xlfn.DAYS(clean_data[[#This Row],[Ship Date]],clean_data[[#This Row],[Order Date]])</f>
        <v>47</v>
      </c>
      <c r="L2639" s="11">
        <v>42292</v>
      </c>
      <c r="M2639" s="14">
        <v>1224</v>
      </c>
      <c r="N2639" s="15">
        <v>437.2</v>
      </c>
      <c r="O2639" s="15">
        <v>263.33</v>
      </c>
      <c r="P2639" s="15">
        <v>535132.80000000005</v>
      </c>
      <c r="Q2639" s="15">
        <v>322315.92</v>
      </c>
      <c r="R2639" s="15">
        <v>212816.88</v>
      </c>
      <c r="S2639" s="54"/>
      <c r="T2639" s="54"/>
      <c r="Z2639" s="1"/>
      <c r="AA2639" s="1"/>
      <c r="XFB2639"/>
      <c r="XFC2639"/>
    </row>
    <row r="2640" spans="2:27 16382:16383" ht="21" customHeight="1">
      <c r="B2640" s="1" t="s">
        <v>23</v>
      </c>
      <c r="C2640" s="1" t="s">
        <v>218</v>
      </c>
      <c r="D2640" s="1" t="s">
        <v>59</v>
      </c>
      <c r="E2640" s="1" t="s">
        <v>17</v>
      </c>
      <c r="F2640" s="1" t="s">
        <v>227</v>
      </c>
      <c r="G2640" s="9">
        <v>42706</v>
      </c>
      <c r="H2640" s="2" t="s">
        <v>228</v>
      </c>
      <c r="I2640" s="1">
        <v>2016</v>
      </c>
      <c r="J2640" s="1">
        <v>526533353</v>
      </c>
      <c r="K2640" s="1">
        <f>_xlfn.DAYS(clean_data[[#This Row],[Ship Date]],clean_data[[#This Row],[Order Date]])</f>
        <v>41</v>
      </c>
      <c r="L2640" s="9">
        <v>42747</v>
      </c>
      <c r="M2640" s="4">
        <v>1775</v>
      </c>
      <c r="N2640" s="13">
        <v>9.33</v>
      </c>
      <c r="O2640" s="13">
        <v>6.92</v>
      </c>
      <c r="P2640" s="13">
        <v>16560.75</v>
      </c>
      <c r="Q2640" s="13">
        <v>12283</v>
      </c>
      <c r="R2640" s="13">
        <v>4277.75</v>
      </c>
      <c r="S2640" s="54"/>
      <c r="T2640" s="54"/>
      <c r="Z2640" s="1"/>
      <c r="AA2640" s="1"/>
      <c r="XFB2640"/>
      <c r="XFC2640"/>
    </row>
    <row r="2641" spans="2:27 16382:16383" ht="21" customHeight="1">
      <c r="B2641" s="10" t="s">
        <v>14</v>
      </c>
      <c r="C2641" s="10" t="s">
        <v>152</v>
      </c>
      <c r="D2641" s="10" t="s">
        <v>25</v>
      </c>
      <c r="E2641" s="10" t="s">
        <v>17</v>
      </c>
      <c r="F2641" s="10" t="s">
        <v>235</v>
      </c>
      <c r="G2641" s="11">
        <v>41593</v>
      </c>
      <c r="H2641" s="12" t="s">
        <v>234</v>
      </c>
      <c r="I2641" s="10">
        <v>2013</v>
      </c>
      <c r="J2641" s="10">
        <v>821056640</v>
      </c>
      <c r="K2641" s="10">
        <f>_xlfn.DAYS(clean_data[[#This Row],[Ship Date]],clean_data[[#This Row],[Order Date]])</f>
        <v>49</v>
      </c>
      <c r="L2641" s="11">
        <v>41642</v>
      </c>
      <c r="M2641" s="14">
        <v>7760</v>
      </c>
      <c r="N2641" s="15">
        <v>47.45</v>
      </c>
      <c r="O2641" s="15">
        <v>31.79</v>
      </c>
      <c r="P2641" s="15">
        <v>368212</v>
      </c>
      <c r="Q2641" s="15">
        <v>246690.4</v>
      </c>
      <c r="R2641" s="15">
        <v>121521.60000000001</v>
      </c>
      <c r="S2641" s="54"/>
      <c r="T2641" s="54"/>
      <c r="Z2641" s="1"/>
      <c r="AA2641" s="1"/>
      <c r="XFB2641"/>
      <c r="XFC2641"/>
    </row>
    <row r="2642" spans="2:27 16382:16383" ht="21" customHeight="1">
      <c r="B2642" s="1" t="s">
        <v>26</v>
      </c>
      <c r="C2642" s="1" t="s">
        <v>122</v>
      </c>
      <c r="D2642" s="1" t="s">
        <v>33</v>
      </c>
      <c r="E2642" s="1" t="s">
        <v>21</v>
      </c>
      <c r="F2642" s="1" t="s">
        <v>227</v>
      </c>
      <c r="G2642" s="9">
        <v>41342</v>
      </c>
      <c r="H2642" s="2" t="s">
        <v>236</v>
      </c>
      <c r="I2642" s="1">
        <v>2013</v>
      </c>
      <c r="J2642" s="1">
        <v>962169587</v>
      </c>
      <c r="K2642" s="1">
        <f>_xlfn.DAYS(clean_data[[#This Row],[Ship Date]],clean_data[[#This Row],[Order Date]])</f>
        <v>17</v>
      </c>
      <c r="L2642" s="9">
        <v>41359</v>
      </c>
      <c r="M2642" s="4">
        <v>6217</v>
      </c>
      <c r="N2642" s="13">
        <v>81.73</v>
      </c>
      <c r="O2642" s="13">
        <v>56.67</v>
      </c>
      <c r="P2642" s="13">
        <v>508115.41</v>
      </c>
      <c r="Q2642" s="13">
        <v>352317.39</v>
      </c>
      <c r="R2642" s="13">
        <v>155798.01999999999</v>
      </c>
      <c r="S2642" s="54"/>
      <c r="T2642" s="54"/>
      <c r="Z2642" s="1"/>
      <c r="AA2642" s="1"/>
      <c r="XFB2642"/>
      <c r="XFC2642"/>
    </row>
    <row r="2643" spans="2:27 16382:16383" ht="21" customHeight="1">
      <c r="B2643" s="10" t="s">
        <v>31</v>
      </c>
      <c r="C2643" s="10" t="s">
        <v>202</v>
      </c>
      <c r="D2643" s="10" t="s">
        <v>28</v>
      </c>
      <c r="E2643" s="10" t="s">
        <v>17</v>
      </c>
      <c r="F2643" s="10" t="s">
        <v>235</v>
      </c>
      <c r="G2643" s="11">
        <v>40633</v>
      </c>
      <c r="H2643" s="12" t="s">
        <v>236</v>
      </c>
      <c r="I2643" s="10">
        <v>2011</v>
      </c>
      <c r="J2643" s="10">
        <v>890546023</v>
      </c>
      <c r="K2643" s="10">
        <f>_xlfn.DAYS(clean_data[[#This Row],[Ship Date]],clean_data[[#This Row],[Order Date]])</f>
        <v>32</v>
      </c>
      <c r="L2643" s="11">
        <v>40665</v>
      </c>
      <c r="M2643" s="14">
        <v>1213</v>
      </c>
      <c r="N2643" s="15">
        <v>205.7</v>
      </c>
      <c r="O2643" s="15">
        <v>117.11</v>
      </c>
      <c r="P2643" s="15">
        <v>249514.1</v>
      </c>
      <c r="Q2643" s="15">
        <v>142054.43</v>
      </c>
      <c r="R2643" s="15">
        <v>107459.67</v>
      </c>
      <c r="S2643" s="54"/>
      <c r="T2643" s="54"/>
      <c r="Z2643" s="1"/>
      <c r="AA2643" s="1"/>
      <c r="XFB2643"/>
      <c r="XFC2643"/>
    </row>
    <row r="2644" spans="2:27 16382:16383" ht="21" customHeight="1">
      <c r="B2644" s="1" t="s">
        <v>26</v>
      </c>
      <c r="C2644" s="1" t="s">
        <v>104</v>
      </c>
      <c r="D2644" s="1" t="s">
        <v>79</v>
      </c>
      <c r="E2644" s="1" t="s">
        <v>21</v>
      </c>
      <c r="F2644" s="1" t="s">
        <v>232</v>
      </c>
      <c r="G2644" s="9">
        <v>41297</v>
      </c>
      <c r="H2644" s="2" t="s">
        <v>240</v>
      </c>
      <c r="I2644" s="1">
        <v>2013</v>
      </c>
      <c r="J2644" s="1">
        <v>167172276</v>
      </c>
      <c r="K2644" s="1">
        <f>_xlfn.DAYS(clean_data[[#This Row],[Ship Date]],clean_data[[#This Row],[Order Date]])</f>
        <v>40</v>
      </c>
      <c r="L2644" s="9">
        <v>41337</v>
      </c>
      <c r="M2644" s="4">
        <v>8846</v>
      </c>
      <c r="N2644" s="13">
        <v>668.27</v>
      </c>
      <c r="O2644" s="13">
        <v>502.54</v>
      </c>
      <c r="P2644" s="13">
        <v>5911516.4199999999</v>
      </c>
      <c r="Q2644" s="13">
        <v>4445468.84</v>
      </c>
      <c r="R2644" s="13">
        <v>1466047.58</v>
      </c>
      <c r="S2644" s="54"/>
      <c r="T2644" s="54"/>
      <c r="Z2644" s="1"/>
      <c r="AA2644" s="1"/>
      <c r="XFB2644"/>
      <c r="XFC2644"/>
    </row>
    <row r="2645" spans="2:27 16382:16383" ht="21" customHeight="1">
      <c r="B2645" s="10" t="s">
        <v>14</v>
      </c>
      <c r="C2645" s="10" t="s">
        <v>226</v>
      </c>
      <c r="D2645" s="10" t="s">
        <v>20</v>
      </c>
      <c r="E2645" s="10" t="s">
        <v>17</v>
      </c>
      <c r="F2645" s="10" t="s">
        <v>235</v>
      </c>
      <c r="G2645" s="11">
        <v>41407</v>
      </c>
      <c r="H2645" s="12" t="s">
        <v>233</v>
      </c>
      <c r="I2645" s="10">
        <v>2013</v>
      </c>
      <c r="J2645" s="10">
        <v>223347175</v>
      </c>
      <c r="K2645" s="10">
        <f>_xlfn.DAYS(clean_data[[#This Row],[Ship Date]],clean_data[[#This Row],[Order Date]])</f>
        <v>28</v>
      </c>
      <c r="L2645" s="11">
        <v>41435</v>
      </c>
      <c r="M2645" s="14">
        <v>2247</v>
      </c>
      <c r="N2645" s="15">
        <v>152.58000000000001</v>
      </c>
      <c r="O2645" s="15">
        <v>97.44</v>
      </c>
      <c r="P2645" s="15">
        <v>342847.26</v>
      </c>
      <c r="Q2645" s="15">
        <v>218947.68</v>
      </c>
      <c r="R2645" s="15">
        <v>123899.58</v>
      </c>
      <c r="S2645" s="54"/>
      <c r="T2645" s="54"/>
      <c r="Z2645" s="1"/>
      <c r="AA2645" s="1"/>
      <c r="XFB2645"/>
      <c r="XFC2645"/>
    </row>
    <row r="2646" spans="2:27 16382:16383" ht="21" customHeight="1">
      <c r="B2646" s="1" t="s">
        <v>26</v>
      </c>
      <c r="C2646" s="1" t="s">
        <v>81</v>
      </c>
      <c r="D2646" s="1" t="s">
        <v>36</v>
      </c>
      <c r="E2646" s="1" t="s">
        <v>17</v>
      </c>
      <c r="F2646" s="1" t="s">
        <v>232</v>
      </c>
      <c r="G2646" s="9">
        <v>42192</v>
      </c>
      <c r="H2646" s="2" t="s">
        <v>230</v>
      </c>
      <c r="I2646" s="1">
        <v>2015</v>
      </c>
      <c r="J2646" s="1">
        <v>310682046</v>
      </c>
      <c r="K2646" s="1">
        <f>_xlfn.DAYS(clean_data[[#This Row],[Ship Date]],clean_data[[#This Row],[Order Date]])</f>
        <v>47</v>
      </c>
      <c r="L2646" s="9">
        <v>42239</v>
      </c>
      <c r="M2646" s="4">
        <v>6576</v>
      </c>
      <c r="N2646" s="13">
        <v>109.28</v>
      </c>
      <c r="O2646" s="13">
        <v>35.840000000000003</v>
      </c>
      <c r="P2646" s="13">
        <v>718625.28000000003</v>
      </c>
      <c r="Q2646" s="13">
        <v>235683.84</v>
      </c>
      <c r="R2646" s="13">
        <v>482941.44</v>
      </c>
      <c r="S2646" s="54"/>
      <c r="T2646" s="54"/>
      <c r="Z2646" s="1"/>
      <c r="AA2646" s="1"/>
      <c r="XFB2646"/>
      <c r="XFC2646"/>
    </row>
    <row r="2647" spans="2:27 16382:16383" ht="21" customHeight="1">
      <c r="B2647" s="10" t="s">
        <v>40</v>
      </c>
      <c r="C2647" s="10" t="s">
        <v>127</v>
      </c>
      <c r="D2647" s="10" t="s">
        <v>20</v>
      </c>
      <c r="E2647" s="10" t="s">
        <v>21</v>
      </c>
      <c r="F2647" s="10" t="s">
        <v>227</v>
      </c>
      <c r="G2647" s="11">
        <v>41118</v>
      </c>
      <c r="H2647" s="12" t="s">
        <v>230</v>
      </c>
      <c r="I2647" s="10">
        <v>2012</v>
      </c>
      <c r="J2647" s="10">
        <v>651100718</v>
      </c>
      <c r="K2647" s="10">
        <f>_xlfn.DAYS(clean_data[[#This Row],[Ship Date]],clean_data[[#This Row],[Order Date]])</f>
        <v>33</v>
      </c>
      <c r="L2647" s="11">
        <v>41151</v>
      </c>
      <c r="M2647" s="14">
        <v>4026</v>
      </c>
      <c r="N2647" s="15">
        <v>152.58000000000001</v>
      </c>
      <c r="O2647" s="15">
        <v>97.44</v>
      </c>
      <c r="P2647" s="15">
        <v>614287.07999999996</v>
      </c>
      <c r="Q2647" s="15">
        <v>392293.44</v>
      </c>
      <c r="R2647" s="15">
        <v>221993.64</v>
      </c>
      <c r="S2647" s="54"/>
      <c r="T2647" s="54"/>
      <c r="Z2647" s="1"/>
      <c r="AA2647" s="1"/>
      <c r="XFB2647"/>
      <c r="XFC2647"/>
    </row>
    <row r="2648" spans="2:27 16382:16383" ht="21" customHeight="1">
      <c r="B2648" s="1" t="s">
        <v>31</v>
      </c>
      <c r="C2648" s="1" t="s">
        <v>61</v>
      </c>
      <c r="D2648" s="1" t="s">
        <v>16</v>
      </c>
      <c r="E2648" s="1" t="s">
        <v>17</v>
      </c>
      <c r="F2648" s="1" t="s">
        <v>229</v>
      </c>
      <c r="G2648" s="9">
        <v>41574</v>
      </c>
      <c r="H2648" s="2" t="s">
        <v>237</v>
      </c>
      <c r="I2648" s="1">
        <v>2013</v>
      </c>
      <c r="J2648" s="1">
        <v>186839520</v>
      </c>
      <c r="K2648" s="1">
        <f>_xlfn.DAYS(clean_data[[#This Row],[Ship Date]],clean_data[[#This Row],[Order Date]])</f>
        <v>38</v>
      </c>
      <c r="L2648" s="9">
        <v>41612</v>
      </c>
      <c r="M2648" s="4">
        <v>8821</v>
      </c>
      <c r="N2648" s="13">
        <v>255.28</v>
      </c>
      <c r="O2648" s="13">
        <v>159.41999999999999</v>
      </c>
      <c r="P2648" s="13">
        <v>2251824.88</v>
      </c>
      <c r="Q2648" s="13">
        <v>1406243.82</v>
      </c>
      <c r="R2648" s="13">
        <v>845581.06</v>
      </c>
      <c r="S2648" s="54"/>
      <c r="T2648" s="54"/>
      <c r="Z2648" s="1"/>
      <c r="AA2648" s="1"/>
      <c r="XFB2648"/>
      <c r="XFC2648"/>
    </row>
    <row r="2649" spans="2:27 16382:16383" ht="21" customHeight="1">
      <c r="B2649" s="10" t="s">
        <v>40</v>
      </c>
      <c r="C2649" s="10" t="s">
        <v>245</v>
      </c>
      <c r="D2649" s="10" t="s">
        <v>79</v>
      </c>
      <c r="E2649" s="10" t="s">
        <v>17</v>
      </c>
      <c r="F2649" s="10" t="s">
        <v>232</v>
      </c>
      <c r="G2649" s="11">
        <v>40423</v>
      </c>
      <c r="H2649" s="12" t="s">
        <v>231</v>
      </c>
      <c r="I2649" s="10">
        <v>2010</v>
      </c>
      <c r="J2649" s="10">
        <v>630447280</v>
      </c>
      <c r="K2649" s="10">
        <f>_xlfn.DAYS(clean_data[[#This Row],[Ship Date]],clean_data[[#This Row],[Order Date]])</f>
        <v>2</v>
      </c>
      <c r="L2649" s="11">
        <v>40425</v>
      </c>
      <c r="M2649" s="14">
        <v>2215</v>
      </c>
      <c r="N2649" s="15">
        <v>668.27</v>
      </c>
      <c r="O2649" s="15">
        <v>502.54</v>
      </c>
      <c r="P2649" s="15">
        <v>1480218.05</v>
      </c>
      <c r="Q2649" s="15">
        <v>1113126.1000000001</v>
      </c>
      <c r="R2649" s="15">
        <v>367091.95</v>
      </c>
      <c r="S2649" s="54"/>
      <c r="T2649" s="54"/>
      <c r="Z2649" s="1"/>
      <c r="AA2649" s="1"/>
      <c r="XFB2649"/>
      <c r="XFC2649"/>
    </row>
    <row r="2650" spans="2:27 16382:16383" ht="21" customHeight="1">
      <c r="B2650" s="1" t="s">
        <v>40</v>
      </c>
      <c r="C2650" s="1" t="s">
        <v>97</v>
      </c>
      <c r="D2650" s="1" t="s">
        <v>43</v>
      </c>
      <c r="E2650" s="1" t="s">
        <v>21</v>
      </c>
      <c r="F2650" s="1" t="s">
        <v>227</v>
      </c>
      <c r="G2650" s="9">
        <v>40448</v>
      </c>
      <c r="H2650" s="2" t="s">
        <v>231</v>
      </c>
      <c r="I2650" s="1">
        <v>2010</v>
      </c>
      <c r="J2650" s="1">
        <v>614785325</v>
      </c>
      <c r="K2650" s="1">
        <f>_xlfn.DAYS(clean_data[[#This Row],[Ship Date]],clean_data[[#This Row],[Order Date]])</f>
        <v>29</v>
      </c>
      <c r="L2650" s="9">
        <v>40477</v>
      </c>
      <c r="M2650" s="4">
        <v>7494</v>
      </c>
      <c r="N2650" s="13">
        <v>651.21</v>
      </c>
      <c r="O2650" s="13">
        <v>524.96</v>
      </c>
      <c r="P2650" s="13">
        <v>4880167.74</v>
      </c>
      <c r="Q2650" s="13">
        <v>3934050.24</v>
      </c>
      <c r="R2650" s="13">
        <v>946117.5</v>
      </c>
      <c r="S2650" s="54"/>
      <c r="T2650" s="54"/>
      <c r="Z2650" s="1"/>
      <c r="AA2650" s="1"/>
      <c r="XFB2650"/>
      <c r="XFC2650"/>
    </row>
    <row r="2651" spans="2:27 16382:16383" ht="21" customHeight="1">
      <c r="B2651" s="10" t="s">
        <v>23</v>
      </c>
      <c r="C2651" s="10" t="s">
        <v>192</v>
      </c>
      <c r="D2651" s="10" t="s">
        <v>50</v>
      </c>
      <c r="E2651" s="10" t="s">
        <v>17</v>
      </c>
      <c r="F2651" s="10" t="s">
        <v>235</v>
      </c>
      <c r="G2651" s="11">
        <v>40674</v>
      </c>
      <c r="H2651" s="12" t="s">
        <v>233</v>
      </c>
      <c r="I2651" s="10">
        <v>2011</v>
      </c>
      <c r="J2651" s="10">
        <v>643027484</v>
      </c>
      <c r="K2651" s="10">
        <f>_xlfn.DAYS(clean_data[[#This Row],[Ship Date]],clean_data[[#This Row],[Order Date]])</f>
        <v>7</v>
      </c>
      <c r="L2651" s="11">
        <v>40681</v>
      </c>
      <c r="M2651" s="14">
        <v>4977</v>
      </c>
      <c r="N2651" s="15">
        <v>421.89</v>
      </c>
      <c r="O2651" s="15">
        <v>364.69</v>
      </c>
      <c r="P2651" s="15">
        <v>2099746.5299999998</v>
      </c>
      <c r="Q2651" s="15">
        <v>1815062.13</v>
      </c>
      <c r="R2651" s="15">
        <v>284684.40000000002</v>
      </c>
      <c r="S2651" s="54"/>
      <c r="T2651" s="54"/>
      <c r="Z2651" s="1"/>
      <c r="AA2651" s="1"/>
      <c r="XFB2651"/>
      <c r="XFC2651"/>
    </row>
    <row r="2652" spans="2:27 16382:16383" ht="21" customHeight="1">
      <c r="B2652" s="1" t="s">
        <v>31</v>
      </c>
      <c r="C2652" s="1" t="s">
        <v>172</v>
      </c>
      <c r="D2652" s="1" t="s">
        <v>33</v>
      </c>
      <c r="E2652" s="1" t="s">
        <v>21</v>
      </c>
      <c r="F2652" s="1" t="s">
        <v>235</v>
      </c>
      <c r="G2652" s="9">
        <v>40512</v>
      </c>
      <c r="H2652" s="2" t="s">
        <v>234</v>
      </c>
      <c r="I2652" s="1">
        <v>2010</v>
      </c>
      <c r="J2652" s="1">
        <v>838660085</v>
      </c>
      <c r="K2652" s="1">
        <f>_xlfn.DAYS(clean_data[[#This Row],[Ship Date]],clean_data[[#This Row],[Order Date]])</f>
        <v>44</v>
      </c>
      <c r="L2652" s="9">
        <v>40556</v>
      </c>
      <c r="M2652" s="4">
        <v>7011</v>
      </c>
      <c r="N2652" s="13">
        <v>81.73</v>
      </c>
      <c r="O2652" s="13">
        <v>56.67</v>
      </c>
      <c r="P2652" s="13">
        <v>573009.03</v>
      </c>
      <c r="Q2652" s="13">
        <v>397313.37</v>
      </c>
      <c r="R2652" s="13">
        <v>175695.66</v>
      </c>
      <c r="S2652" s="54"/>
      <c r="T2652" s="54"/>
      <c r="Z2652" s="1"/>
      <c r="AA2652" s="1"/>
      <c r="XFB2652"/>
      <c r="XFC2652"/>
    </row>
    <row r="2653" spans="2:27 16382:16383" ht="21" customHeight="1">
      <c r="B2653" s="10" t="s">
        <v>34</v>
      </c>
      <c r="C2653" s="10" t="s">
        <v>195</v>
      </c>
      <c r="D2653" s="10" t="s">
        <v>33</v>
      </c>
      <c r="E2653" s="10" t="s">
        <v>17</v>
      </c>
      <c r="F2653" s="10" t="s">
        <v>232</v>
      </c>
      <c r="G2653" s="11">
        <v>41146</v>
      </c>
      <c r="H2653" s="12" t="s">
        <v>238</v>
      </c>
      <c r="I2653" s="10">
        <v>2012</v>
      </c>
      <c r="J2653" s="10">
        <v>495481956</v>
      </c>
      <c r="K2653" s="10">
        <f>_xlfn.DAYS(clean_data[[#This Row],[Ship Date]],clean_data[[#This Row],[Order Date]])</f>
        <v>30</v>
      </c>
      <c r="L2653" s="11">
        <v>41176</v>
      </c>
      <c r="M2653" s="14">
        <v>2976</v>
      </c>
      <c r="N2653" s="15">
        <v>81.73</v>
      </c>
      <c r="O2653" s="15">
        <v>56.67</v>
      </c>
      <c r="P2653" s="15">
        <v>243228.48</v>
      </c>
      <c r="Q2653" s="15">
        <v>168649.92</v>
      </c>
      <c r="R2653" s="15">
        <v>74578.559999999998</v>
      </c>
      <c r="S2653" s="54"/>
      <c r="T2653" s="54"/>
      <c r="Z2653" s="1"/>
      <c r="AA2653" s="1"/>
      <c r="XFB2653"/>
      <c r="XFC2653"/>
    </row>
    <row r="2654" spans="2:27 16382:16383" ht="21" customHeight="1">
      <c r="B2654" s="1" t="s">
        <v>23</v>
      </c>
      <c r="C2654" s="1" t="s">
        <v>148</v>
      </c>
      <c r="D2654" s="1" t="s">
        <v>25</v>
      </c>
      <c r="E2654" s="1" t="s">
        <v>17</v>
      </c>
      <c r="F2654" s="1" t="s">
        <v>232</v>
      </c>
      <c r="G2654" s="9">
        <v>41385</v>
      </c>
      <c r="H2654" s="2" t="s">
        <v>239</v>
      </c>
      <c r="I2654" s="1">
        <v>2013</v>
      </c>
      <c r="J2654" s="1">
        <v>327604424</v>
      </c>
      <c r="K2654" s="1">
        <f>_xlfn.DAYS(clean_data[[#This Row],[Ship Date]],clean_data[[#This Row],[Order Date]])</f>
        <v>22</v>
      </c>
      <c r="L2654" s="9">
        <v>41407</v>
      </c>
      <c r="M2654" s="4">
        <v>4284</v>
      </c>
      <c r="N2654" s="13">
        <v>47.45</v>
      </c>
      <c r="O2654" s="13">
        <v>31.79</v>
      </c>
      <c r="P2654" s="13">
        <v>203275.8</v>
      </c>
      <c r="Q2654" s="13">
        <v>136188.35999999999</v>
      </c>
      <c r="R2654" s="13">
        <v>67087.44</v>
      </c>
      <c r="S2654" s="54"/>
      <c r="T2654" s="54"/>
      <c r="Z2654" s="1"/>
      <c r="AA2654" s="1"/>
      <c r="XFB2654"/>
      <c r="XFC2654"/>
    </row>
    <row r="2655" spans="2:27 16382:16383" ht="21" customHeight="1">
      <c r="B2655" s="10" t="s">
        <v>23</v>
      </c>
      <c r="C2655" s="10" t="s">
        <v>103</v>
      </c>
      <c r="D2655" s="10" t="s">
        <v>50</v>
      </c>
      <c r="E2655" s="10" t="s">
        <v>21</v>
      </c>
      <c r="F2655" s="10" t="s">
        <v>227</v>
      </c>
      <c r="G2655" s="11">
        <v>41808</v>
      </c>
      <c r="H2655" s="12" t="s">
        <v>241</v>
      </c>
      <c r="I2655" s="10">
        <v>2014</v>
      </c>
      <c r="J2655" s="10">
        <v>219451320</v>
      </c>
      <c r="K2655" s="10">
        <f>_xlfn.DAYS(clean_data[[#This Row],[Ship Date]],clean_data[[#This Row],[Order Date]])</f>
        <v>14</v>
      </c>
      <c r="L2655" s="11">
        <v>41822</v>
      </c>
      <c r="M2655" s="14">
        <v>9377</v>
      </c>
      <c r="N2655" s="15">
        <v>421.89</v>
      </c>
      <c r="O2655" s="15">
        <v>364.69</v>
      </c>
      <c r="P2655" s="15">
        <v>3956062.53</v>
      </c>
      <c r="Q2655" s="15">
        <v>3419698.13</v>
      </c>
      <c r="R2655" s="15">
        <v>536364.4</v>
      </c>
      <c r="S2655" s="54"/>
      <c r="T2655" s="54"/>
      <c r="Z2655" s="1"/>
      <c r="AA2655" s="1"/>
      <c r="XFB2655"/>
      <c r="XFC2655"/>
    </row>
    <row r="2656" spans="2:27 16382:16383" ht="21" customHeight="1">
      <c r="B2656" s="1" t="s">
        <v>23</v>
      </c>
      <c r="C2656" s="1" t="s">
        <v>168</v>
      </c>
      <c r="D2656" s="1" t="s">
        <v>33</v>
      </c>
      <c r="E2656" s="1" t="s">
        <v>17</v>
      </c>
      <c r="F2656" s="1" t="s">
        <v>235</v>
      </c>
      <c r="G2656" s="9">
        <v>40617</v>
      </c>
      <c r="H2656" s="2" t="s">
        <v>236</v>
      </c>
      <c r="I2656" s="1">
        <v>2011</v>
      </c>
      <c r="J2656" s="1">
        <v>575758969</v>
      </c>
      <c r="K2656" s="1">
        <f>_xlfn.DAYS(clean_data[[#This Row],[Ship Date]],clean_data[[#This Row],[Order Date]])</f>
        <v>14</v>
      </c>
      <c r="L2656" s="9">
        <v>40631</v>
      </c>
      <c r="M2656" s="4">
        <v>8729</v>
      </c>
      <c r="N2656" s="13">
        <v>81.73</v>
      </c>
      <c r="O2656" s="13">
        <v>56.67</v>
      </c>
      <c r="P2656" s="13">
        <v>713421.17</v>
      </c>
      <c r="Q2656" s="13">
        <v>494672.43</v>
      </c>
      <c r="R2656" s="13">
        <v>218748.74</v>
      </c>
      <c r="S2656" s="54"/>
      <c r="T2656" s="54"/>
      <c r="Z2656" s="1"/>
      <c r="AA2656" s="1"/>
      <c r="XFB2656"/>
      <c r="XFC2656"/>
    </row>
    <row r="2657" spans="2:27 16382:16383" ht="21" customHeight="1">
      <c r="B2657" s="10" t="s">
        <v>31</v>
      </c>
      <c r="C2657" s="10" t="s">
        <v>61</v>
      </c>
      <c r="D2657" s="10" t="s">
        <v>20</v>
      </c>
      <c r="E2657" s="10" t="s">
        <v>17</v>
      </c>
      <c r="F2657" s="10" t="s">
        <v>235</v>
      </c>
      <c r="G2657" s="11">
        <v>40552</v>
      </c>
      <c r="H2657" s="12" t="s">
        <v>240</v>
      </c>
      <c r="I2657" s="10">
        <v>2011</v>
      </c>
      <c r="J2657" s="10">
        <v>971576201</v>
      </c>
      <c r="K2657" s="10">
        <f>_xlfn.DAYS(clean_data[[#This Row],[Ship Date]],clean_data[[#This Row],[Order Date]])</f>
        <v>17</v>
      </c>
      <c r="L2657" s="11">
        <v>40569</v>
      </c>
      <c r="M2657" s="14">
        <v>9843</v>
      </c>
      <c r="N2657" s="15">
        <v>152.58000000000001</v>
      </c>
      <c r="O2657" s="15">
        <v>97.44</v>
      </c>
      <c r="P2657" s="15">
        <v>1501844.94</v>
      </c>
      <c r="Q2657" s="15">
        <v>959101.92</v>
      </c>
      <c r="R2657" s="15">
        <v>542743.02</v>
      </c>
      <c r="S2657" s="54"/>
      <c r="T2657" s="54"/>
      <c r="Z2657" s="1"/>
      <c r="AA2657" s="1"/>
      <c r="XFB2657"/>
      <c r="XFC2657"/>
    </row>
    <row r="2658" spans="2:27 16382:16383" ht="21" customHeight="1">
      <c r="B2658" s="1" t="s">
        <v>23</v>
      </c>
      <c r="C2658" s="1" t="s">
        <v>120</v>
      </c>
      <c r="D2658" s="1" t="s">
        <v>43</v>
      </c>
      <c r="E2658" s="1" t="s">
        <v>21</v>
      </c>
      <c r="F2658" s="1" t="s">
        <v>235</v>
      </c>
      <c r="G2658" s="9">
        <v>41977</v>
      </c>
      <c r="H2658" s="2" t="s">
        <v>228</v>
      </c>
      <c r="I2658" s="1">
        <v>2014</v>
      </c>
      <c r="J2658" s="1">
        <v>602264344</v>
      </c>
      <c r="K2658" s="1">
        <f>_xlfn.DAYS(clean_data[[#This Row],[Ship Date]],clean_data[[#This Row],[Order Date]])</f>
        <v>34</v>
      </c>
      <c r="L2658" s="9">
        <v>42011</v>
      </c>
      <c r="M2658" s="4">
        <v>2258</v>
      </c>
      <c r="N2658" s="13">
        <v>651.21</v>
      </c>
      <c r="O2658" s="13">
        <v>524.96</v>
      </c>
      <c r="P2658" s="13">
        <v>1470432.18</v>
      </c>
      <c r="Q2658" s="13">
        <v>1185359.68</v>
      </c>
      <c r="R2658" s="13">
        <v>285072.5</v>
      </c>
      <c r="S2658" s="54"/>
      <c r="T2658" s="54"/>
      <c r="Z2658" s="1"/>
      <c r="AA2658" s="1"/>
      <c r="XFB2658"/>
      <c r="XFC2658"/>
    </row>
    <row r="2659" spans="2:27 16382:16383" ht="21" customHeight="1">
      <c r="B2659" s="10" t="s">
        <v>53</v>
      </c>
      <c r="C2659" s="10" t="s">
        <v>142</v>
      </c>
      <c r="D2659" s="10" t="s">
        <v>20</v>
      </c>
      <c r="E2659" s="10" t="s">
        <v>17</v>
      </c>
      <c r="F2659" s="10" t="s">
        <v>235</v>
      </c>
      <c r="G2659" s="11">
        <v>41495</v>
      </c>
      <c r="H2659" s="12" t="s">
        <v>238</v>
      </c>
      <c r="I2659" s="10">
        <v>2013</v>
      </c>
      <c r="J2659" s="10">
        <v>533497226</v>
      </c>
      <c r="K2659" s="10">
        <f>_xlfn.DAYS(clean_data[[#This Row],[Ship Date]],clean_data[[#This Row],[Order Date]])</f>
        <v>10</v>
      </c>
      <c r="L2659" s="11">
        <v>41505</v>
      </c>
      <c r="M2659" s="14">
        <v>2539</v>
      </c>
      <c r="N2659" s="15">
        <v>152.58000000000001</v>
      </c>
      <c r="O2659" s="15">
        <v>97.44</v>
      </c>
      <c r="P2659" s="15">
        <v>387400.62</v>
      </c>
      <c r="Q2659" s="15">
        <v>247400.16</v>
      </c>
      <c r="R2659" s="15">
        <v>140000.46</v>
      </c>
      <c r="S2659" s="54"/>
      <c r="T2659" s="54"/>
      <c r="Z2659" s="1"/>
      <c r="AA2659" s="1"/>
      <c r="XFB2659"/>
      <c r="XFC2659"/>
    </row>
    <row r="2660" spans="2:27 16382:16383" ht="21" customHeight="1">
      <c r="B2660" s="1" t="s">
        <v>26</v>
      </c>
      <c r="C2660" s="1" t="s">
        <v>87</v>
      </c>
      <c r="D2660" s="1" t="s">
        <v>45</v>
      </c>
      <c r="E2660" s="1" t="s">
        <v>17</v>
      </c>
      <c r="F2660" s="1" t="s">
        <v>227</v>
      </c>
      <c r="G2660" s="9">
        <v>41631</v>
      </c>
      <c r="H2660" s="2" t="s">
        <v>228</v>
      </c>
      <c r="I2660" s="1">
        <v>2013</v>
      </c>
      <c r="J2660" s="1">
        <v>551261174</v>
      </c>
      <c r="K2660" s="1">
        <f>_xlfn.DAYS(clean_data[[#This Row],[Ship Date]],clean_data[[#This Row],[Order Date]])</f>
        <v>7</v>
      </c>
      <c r="L2660" s="9">
        <v>41638</v>
      </c>
      <c r="M2660" s="4">
        <v>9287</v>
      </c>
      <c r="N2660" s="13">
        <v>437.2</v>
      </c>
      <c r="O2660" s="13">
        <v>263.33</v>
      </c>
      <c r="P2660" s="13">
        <v>4060276.4</v>
      </c>
      <c r="Q2660" s="13">
        <v>2445545.71</v>
      </c>
      <c r="R2660" s="13">
        <v>1614730.69</v>
      </c>
      <c r="S2660" s="54"/>
      <c r="T2660" s="54"/>
      <c r="Z2660" s="1"/>
      <c r="AA2660" s="1"/>
      <c r="XFB2660"/>
      <c r="XFC2660"/>
    </row>
    <row r="2661" spans="2:27 16382:16383" ht="21" customHeight="1">
      <c r="B2661" s="10" t="s">
        <v>26</v>
      </c>
      <c r="C2661" s="10" t="s">
        <v>183</v>
      </c>
      <c r="D2661" s="10" t="s">
        <v>33</v>
      </c>
      <c r="E2661" s="10" t="s">
        <v>21</v>
      </c>
      <c r="F2661" s="10" t="s">
        <v>227</v>
      </c>
      <c r="G2661" s="11">
        <v>41148</v>
      </c>
      <c r="H2661" s="12" t="s">
        <v>238</v>
      </c>
      <c r="I2661" s="10">
        <v>2012</v>
      </c>
      <c r="J2661" s="10">
        <v>511855018</v>
      </c>
      <c r="K2661" s="10">
        <f>_xlfn.DAYS(clean_data[[#This Row],[Ship Date]],clean_data[[#This Row],[Order Date]])</f>
        <v>24</v>
      </c>
      <c r="L2661" s="11">
        <v>41172</v>
      </c>
      <c r="M2661" s="14">
        <v>8129</v>
      </c>
      <c r="N2661" s="15">
        <v>81.73</v>
      </c>
      <c r="O2661" s="15">
        <v>56.67</v>
      </c>
      <c r="P2661" s="15">
        <v>664383.17000000004</v>
      </c>
      <c r="Q2661" s="15">
        <v>460670.43</v>
      </c>
      <c r="R2661" s="15">
        <v>203712.74</v>
      </c>
      <c r="S2661" s="54"/>
      <c r="T2661" s="54"/>
      <c r="Z2661" s="1"/>
      <c r="AA2661" s="1"/>
      <c r="XFB2661"/>
      <c r="XFC2661"/>
    </row>
    <row r="2662" spans="2:27 16382:16383" ht="21" customHeight="1">
      <c r="B2662" s="1" t="s">
        <v>23</v>
      </c>
      <c r="C2662" s="1" t="s">
        <v>82</v>
      </c>
      <c r="D2662" s="1" t="s">
        <v>28</v>
      </c>
      <c r="E2662" s="1" t="s">
        <v>21</v>
      </c>
      <c r="F2662" s="1" t="s">
        <v>235</v>
      </c>
      <c r="G2662" s="9">
        <v>41965</v>
      </c>
      <c r="H2662" s="2" t="s">
        <v>234</v>
      </c>
      <c r="I2662" s="1">
        <v>2014</v>
      </c>
      <c r="J2662" s="1">
        <v>791890084</v>
      </c>
      <c r="K2662" s="1">
        <f>_xlfn.DAYS(clean_data[[#This Row],[Ship Date]],clean_data[[#This Row],[Order Date]])</f>
        <v>23</v>
      </c>
      <c r="L2662" s="9">
        <v>41988</v>
      </c>
      <c r="M2662" s="4">
        <v>6728</v>
      </c>
      <c r="N2662" s="13">
        <v>205.7</v>
      </c>
      <c r="O2662" s="13">
        <v>117.11</v>
      </c>
      <c r="P2662" s="13">
        <v>1383949.6</v>
      </c>
      <c r="Q2662" s="13">
        <v>787916.08</v>
      </c>
      <c r="R2662" s="13">
        <v>596033.52</v>
      </c>
      <c r="S2662" s="54"/>
      <c r="T2662" s="54"/>
      <c r="Z2662" s="1"/>
      <c r="AA2662" s="1"/>
      <c r="XFB2662"/>
      <c r="XFC2662"/>
    </row>
    <row r="2663" spans="2:27 16382:16383" ht="21" customHeight="1">
      <c r="B2663" s="10" t="s">
        <v>40</v>
      </c>
      <c r="C2663" s="10" t="s">
        <v>144</v>
      </c>
      <c r="D2663" s="10" t="s">
        <v>20</v>
      </c>
      <c r="E2663" s="10" t="s">
        <v>21</v>
      </c>
      <c r="F2663" s="10" t="s">
        <v>232</v>
      </c>
      <c r="G2663" s="11">
        <v>42242</v>
      </c>
      <c r="H2663" s="12" t="s">
        <v>238</v>
      </c>
      <c r="I2663" s="10">
        <v>2015</v>
      </c>
      <c r="J2663" s="10">
        <v>938290202</v>
      </c>
      <c r="K2663" s="10">
        <f>_xlfn.DAYS(clean_data[[#This Row],[Ship Date]],clean_data[[#This Row],[Order Date]])</f>
        <v>3</v>
      </c>
      <c r="L2663" s="11">
        <v>42245</v>
      </c>
      <c r="M2663" s="14">
        <v>9777</v>
      </c>
      <c r="N2663" s="15">
        <v>152.58000000000001</v>
      </c>
      <c r="O2663" s="15">
        <v>97.44</v>
      </c>
      <c r="P2663" s="15">
        <v>1491774.66</v>
      </c>
      <c r="Q2663" s="15">
        <v>952670.88</v>
      </c>
      <c r="R2663" s="15">
        <v>539103.78</v>
      </c>
      <c r="S2663" s="54"/>
      <c r="T2663" s="54"/>
      <c r="Z2663" s="1"/>
      <c r="AA2663" s="1"/>
      <c r="XFB2663"/>
      <c r="XFC2663"/>
    </row>
    <row r="2664" spans="2:27 16382:16383" ht="21" customHeight="1">
      <c r="B2664" s="1" t="s">
        <v>34</v>
      </c>
      <c r="C2664" s="1" t="s">
        <v>195</v>
      </c>
      <c r="D2664" s="1" t="s">
        <v>50</v>
      </c>
      <c r="E2664" s="1" t="s">
        <v>21</v>
      </c>
      <c r="F2664" s="1" t="s">
        <v>227</v>
      </c>
      <c r="G2664" s="9">
        <v>40527</v>
      </c>
      <c r="H2664" s="2" t="s">
        <v>228</v>
      </c>
      <c r="I2664" s="1">
        <v>2010</v>
      </c>
      <c r="J2664" s="1">
        <v>118291699</v>
      </c>
      <c r="K2664" s="1">
        <f>_xlfn.DAYS(clean_data[[#This Row],[Ship Date]],clean_data[[#This Row],[Order Date]])</f>
        <v>31</v>
      </c>
      <c r="L2664" s="9">
        <v>40558</v>
      </c>
      <c r="M2664" s="4">
        <v>3997</v>
      </c>
      <c r="N2664" s="13">
        <v>421.89</v>
      </c>
      <c r="O2664" s="13">
        <v>364.69</v>
      </c>
      <c r="P2664" s="13">
        <v>1686294.33</v>
      </c>
      <c r="Q2664" s="13">
        <v>1457665.93</v>
      </c>
      <c r="R2664" s="13">
        <v>228628.4</v>
      </c>
      <c r="S2664" s="54"/>
      <c r="T2664" s="54"/>
      <c r="Z2664" s="1"/>
      <c r="AA2664" s="1"/>
      <c r="XFB2664"/>
      <c r="XFC2664"/>
    </row>
    <row r="2665" spans="2:27 16382:16383" ht="21" customHeight="1">
      <c r="B2665" s="10" t="s">
        <v>26</v>
      </c>
      <c r="C2665" s="10" t="s">
        <v>209</v>
      </c>
      <c r="D2665" s="10" t="s">
        <v>45</v>
      </c>
      <c r="E2665" s="10" t="s">
        <v>17</v>
      </c>
      <c r="F2665" s="10" t="s">
        <v>227</v>
      </c>
      <c r="G2665" s="11">
        <v>42673</v>
      </c>
      <c r="H2665" s="12" t="s">
        <v>237</v>
      </c>
      <c r="I2665" s="10">
        <v>2016</v>
      </c>
      <c r="J2665" s="10">
        <v>269443404</v>
      </c>
      <c r="K2665" s="10">
        <f>_xlfn.DAYS(clean_data[[#This Row],[Ship Date]],clean_data[[#This Row],[Order Date]])</f>
        <v>6</v>
      </c>
      <c r="L2665" s="11">
        <v>42679</v>
      </c>
      <c r="M2665" s="14">
        <v>3146</v>
      </c>
      <c r="N2665" s="15">
        <v>437.2</v>
      </c>
      <c r="O2665" s="15">
        <v>263.33</v>
      </c>
      <c r="P2665" s="15">
        <v>1375431.2</v>
      </c>
      <c r="Q2665" s="15">
        <v>828436.18</v>
      </c>
      <c r="R2665" s="15">
        <v>546995.02</v>
      </c>
      <c r="S2665" s="54"/>
      <c r="T2665" s="54"/>
      <c r="Z2665" s="1"/>
      <c r="AA2665" s="1"/>
      <c r="XFB2665"/>
      <c r="XFC2665"/>
    </row>
    <row r="2666" spans="2:27 16382:16383" ht="21" customHeight="1">
      <c r="B2666" s="1" t="s">
        <v>23</v>
      </c>
      <c r="C2666" s="1" t="s">
        <v>116</v>
      </c>
      <c r="D2666" s="1" t="s">
        <v>59</v>
      </c>
      <c r="E2666" s="1" t="s">
        <v>21</v>
      </c>
      <c r="F2666" s="1" t="s">
        <v>229</v>
      </c>
      <c r="G2666" s="9">
        <v>41089</v>
      </c>
      <c r="H2666" s="2" t="s">
        <v>241</v>
      </c>
      <c r="I2666" s="1">
        <v>2012</v>
      </c>
      <c r="J2666" s="1">
        <v>249606645</v>
      </c>
      <c r="K2666" s="1">
        <f>_xlfn.DAYS(clean_data[[#This Row],[Ship Date]],clean_data[[#This Row],[Order Date]])</f>
        <v>46</v>
      </c>
      <c r="L2666" s="9">
        <v>41135</v>
      </c>
      <c r="M2666" s="4">
        <v>3008</v>
      </c>
      <c r="N2666" s="13">
        <v>9.33</v>
      </c>
      <c r="O2666" s="13">
        <v>6.92</v>
      </c>
      <c r="P2666" s="13">
        <v>28064.639999999999</v>
      </c>
      <c r="Q2666" s="13">
        <v>20815.36</v>
      </c>
      <c r="R2666" s="13">
        <v>7249.28</v>
      </c>
      <c r="S2666" s="54"/>
      <c r="T2666" s="54"/>
      <c r="Z2666" s="1"/>
      <c r="AA2666" s="1"/>
      <c r="XFB2666"/>
      <c r="XFC2666"/>
    </row>
    <row r="2667" spans="2:27 16382:16383" ht="21" customHeight="1">
      <c r="B2667" s="10" t="s">
        <v>34</v>
      </c>
      <c r="C2667" s="10" t="s">
        <v>68</v>
      </c>
      <c r="D2667" s="10" t="s">
        <v>36</v>
      </c>
      <c r="E2667" s="10" t="s">
        <v>21</v>
      </c>
      <c r="F2667" s="10" t="s">
        <v>232</v>
      </c>
      <c r="G2667" s="11">
        <v>41023</v>
      </c>
      <c r="H2667" s="12" t="s">
        <v>239</v>
      </c>
      <c r="I2667" s="10">
        <v>2012</v>
      </c>
      <c r="J2667" s="10">
        <v>786955249</v>
      </c>
      <c r="K2667" s="10">
        <f>_xlfn.DAYS(clean_data[[#This Row],[Ship Date]],clean_data[[#This Row],[Order Date]])</f>
        <v>2</v>
      </c>
      <c r="L2667" s="11">
        <v>41025</v>
      </c>
      <c r="M2667" s="14">
        <v>6401</v>
      </c>
      <c r="N2667" s="15">
        <v>109.28</v>
      </c>
      <c r="O2667" s="15">
        <v>35.840000000000003</v>
      </c>
      <c r="P2667" s="15">
        <v>699501.28</v>
      </c>
      <c r="Q2667" s="15">
        <v>229411.84</v>
      </c>
      <c r="R2667" s="15">
        <v>470089.44</v>
      </c>
      <c r="S2667" s="54"/>
      <c r="T2667" s="54"/>
      <c r="Z2667" s="1"/>
      <c r="AA2667" s="1"/>
      <c r="XFB2667"/>
      <c r="XFC2667"/>
    </row>
    <row r="2668" spans="2:27 16382:16383" ht="21" customHeight="1">
      <c r="B2668" s="1" t="s">
        <v>31</v>
      </c>
      <c r="C2668" s="1" t="s">
        <v>49</v>
      </c>
      <c r="D2668" s="1" t="s">
        <v>16</v>
      </c>
      <c r="E2668" s="1" t="s">
        <v>17</v>
      </c>
      <c r="F2668" s="1" t="s">
        <v>232</v>
      </c>
      <c r="G2668" s="9">
        <v>42580</v>
      </c>
      <c r="H2668" s="2" t="s">
        <v>230</v>
      </c>
      <c r="I2668" s="1">
        <v>2016</v>
      </c>
      <c r="J2668" s="1">
        <v>429975545</v>
      </c>
      <c r="K2668" s="1">
        <f>_xlfn.DAYS(clean_data[[#This Row],[Ship Date]],clean_data[[#This Row],[Order Date]])</f>
        <v>44</v>
      </c>
      <c r="L2668" s="9">
        <v>42624</v>
      </c>
      <c r="M2668" s="4">
        <v>8174</v>
      </c>
      <c r="N2668" s="13">
        <v>255.28</v>
      </c>
      <c r="O2668" s="13">
        <v>159.41999999999999</v>
      </c>
      <c r="P2668" s="13">
        <v>2086658.72</v>
      </c>
      <c r="Q2668" s="13">
        <v>1303099.08</v>
      </c>
      <c r="R2668" s="13">
        <v>783559.64</v>
      </c>
      <c r="S2668" s="54"/>
      <c r="T2668" s="54"/>
      <c r="Z2668" s="1"/>
      <c r="AA2668" s="1"/>
      <c r="XFB2668"/>
      <c r="XFC2668"/>
    </row>
    <row r="2669" spans="2:27 16382:16383" ht="21" customHeight="1">
      <c r="B2669" s="10" t="s">
        <v>23</v>
      </c>
      <c r="C2669" s="10" t="s">
        <v>82</v>
      </c>
      <c r="D2669" s="10" t="s">
        <v>79</v>
      </c>
      <c r="E2669" s="10" t="s">
        <v>21</v>
      </c>
      <c r="F2669" s="10" t="s">
        <v>229</v>
      </c>
      <c r="G2669" s="11">
        <v>42102</v>
      </c>
      <c r="H2669" s="12" t="s">
        <v>239</v>
      </c>
      <c r="I2669" s="10">
        <v>2015</v>
      </c>
      <c r="J2669" s="10">
        <v>497466361</v>
      </c>
      <c r="K2669" s="10">
        <f>_xlfn.DAYS(clean_data[[#This Row],[Ship Date]],clean_data[[#This Row],[Order Date]])</f>
        <v>23</v>
      </c>
      <c r="L2669" s="11">
        <v>42125</v>
      </c>
      <c r="M2669" s="14">
        <v>206</v>
      </c>
      <c r="N2669" s="15">
        <v>668.27</v>
      </c>
      <c r="O2669" s="15">
        <v>502.54</v>
      </c>
      <c r="P2669" s="15">
        <v>137663.62</v>
      </c>
      <c r="Q2669" s="15">
        <v>103523.24</v>
      </c>
      <c r="R2669" s="15">
        <v>34140.379999999997</v>
      </c>
      <c r="S2669" s="54"/>
      <c r="T2669" s="54"/>
      <c r="Z2669" s="1"/>
      <c r="AA2669" s="1"/>
      <c r="XFB2669"/>
      <c r="XFC2669"/>
    </row>
    <row r="2670" spans="2:27 16382:16383" ht="21" customHeight="1">
      <c r="B2670" s="1" t="s">
        <v>31</v>
      </c>
      <c r="C2670" s="1" t="s">
        <v>39</v>
      </c>
      <c r="D2670" s="1" t="s">
        <v>28</v>
      </c>
      <c r="E2670" s="1" t="s">
        <v>17</v>
      </c>
      <c r="F2670" s="1" t="s">
        <v>229</v>
      </c>
      <c r="G2670" s="9">
        <v>41856</v>
      </c>
      <c r="H2670" s="2" t="s">
        <v>238</v>
      </c>
      <c r="I2670" s="1">
        <v>2014</v>
      </c>
      <c r="J2670" s="1">
        <v>128539025</v>
      </c>
      <c r="K2670" s="1">
        <f>_xlfn.DAYS(clean_data[[#This Row],[Ship Date]],clean_data[[#This Row],[Order Date]])</f>
        <v>11</v>
      </c>
      <c r="L2670" s="9">
        <v>41867</v>
      </c>
      <c r="M2670" s="4">
        <v>6409</v>
      </c>
      <c r="N2670" s="13">
        <v>205.7</v>
      </c>
      <c r="O2670" s="13">
        <v>117.11</v>
      </c>
      <c r="P2670" s="13">
        <v>1318331.3</v>
      </c>
      <c r="Q2670" s="13">
        <v>750557.99</v>
      </c>
      <c r="R2670" s="13">
        <v>567773.31000000006</v>
      </c>
      <c r="S2670" s="54"/>
      <c r="T2670" s="54"/>
      <c r="Z2670" s="1"/>
      <c r="AA2670" s="1"/>
      <c r="XFB2670"/>
      <c r="XFC2670"/>
    </row>
    <row r="2671" spans="2:27 16382:16383" ht="21" customHeight="1">
      <c r="B2671" s="10" t="s">
        <v>26</v>
      </c>
      <c r="C2671" s="10" t="s">
        <v>46</v>
      </c>
      <c r="D2671" s="10" t="s">
        <v>36</v>
      </c>
      <c r="E2671" s="10" t="s">
        <v>17</v>
      </c>
      <c r="F2671" s="10" t="s">
        <v>227</v>
      </c>
      <c r="G2671" s="11">
        <v>40345</v>
      </c>
      <c r="H2671" s="12" t="s">
        <v>241</v>
      </c>
      <c r="I2671" s="10">
        <v>2010</v>
      </c>
      <c r="J2671" s="10">
        <v>332617366</v>
      </c>
      <c r="K2671" s="10">
        <f>_xlfn.DAYS(clean_data[[#This Row],[Ship Date]],clean_data[[#This Row],[Order Date]])</f>
        <v>14</v>
      </c>
      <c r="L2671" s="11">
        <v>40359</v>
      </c>
      <c r="M2671" s="14">
        <v>7725</v>
      </c>
      <c r="N2671" s="15">
        <v>109.28</v>
      </c>
      <c r="O2671" s="15">
        <v>35.840000000000003</v>
      </c>
      <c r="P2671" s="15">
        <v>844188</v>
      </c>
      <c r="Q2671" s="15">
        <v>276864</v>
      </c>
      <c r="R2671" s="15">
        <v>567324</v>
      </c>
      <c r="S2671" s="54"/>
      <c r="T2671" s="54"/>
      <c r="Z2671" s="1"/>
      <c r="AA2671" s="1"/>
      <c r="XFB2671"/>
      <c r="XFC2671"/>
    </row>
    <row r="2672" spans="2:27 16382:16383" ht="21" customHeight="1">
      <c r="B2672" s="1" t="s">
        <v>23</v>
      </c>
      <c r="C2672" s="1" t="s">
        <v>207</v>
      </c>
      <c r="D2672" s="1" t="s">
        <v>36</v>
      </c>
      <c r="E2672" s="1" t="s">
        <v>21</v>
      </c>
      <c r="F2672" s="1" t="s">
        <v>232</v>
      </c>
      <c r="G2672" s="9">
        <v>41996</v>
      </c>
      <c r="H2672" s="2" t="s">
        <v>228</v>
      </c>
      <c r="I2672" s="1">
        <v>2014</v>
      </c>
      <c r="J2672" s="1">
        <v>839437711</v>
      </c>
      <c r="K2672" s="1">
        <f>_xlfn.DAYS(clean_data[[#This Row],[Ship Date]],clean_data[[#This Row],[Order Date]])</f>
        <v>1</v>
      </c>
      <c r="L2672" s="9">
        <v>41997</v>
      </c>
      <c r="M2672" s="4">
        <v>7128</v>
      </c>
      <c r="N2672" s="13">
        <v>109.28</v>
      </c>
      <c r="O2672" s="13">
        <v>35.840000000000003</v>
      </c>
      <c r="P2672" s="13">
        <v>778947.84</v>
      </c>
      <c r="Q2672" s="13">
        <v>255467.51999999999</v>
      </c>
      <c r="R2672" s="13">
        <v>523480.32000000001</v>
      </c>
      <c r="S2672" s="54"/>
      <c r="T2672" s="54"/>
      <c r="Z2672" s="1"/>
      <c r="AA2672" s="1"/>
      <c r="XFB2672"/>
      <c r="XFC2672"/>
    </row>
    <row r="2673" spans="2:27 16382:16383" ht="21" customHeight="1">
      <c r="B2673" s="10" t="s">
        <v>23</v>
      </c>
      <c r="C2673" s="10" t="s">
        <v>70</v>
      </c>
      <c r="D2673" s="10" t="s">
        <v>43</v>
      </c>
      <c r="E2673" s="10" t="s">
        <v>17</v>
      </c>
      <c r="F2673" s="10" t="s">
        <v>235</v>
      </c>
      <c r="G2673" s="11">
        <v>41943</v>
      </c>
      <c r="H2673" s="12" t="s">
        <v>237</v>
      </c>
      <c r="I2673" s="10">
        <v>2014</v>
      </c>
      <c r="J2673" s="10">
        <v>549048888</v>
      </c>
      <c r="K2673" s="10">
        <f>_xlfn.DAYS(clean_data[[#This Row],[Ship Date]],clean_data[[#This Row],[Order Date]])</f>
        <v>32</v>
      </c>
      <c r="L2673" s="11">
        <v>41975</v>
      </c>
      <c r="M2673" s="14">
        <v>4622</v>
      </c>
      <c r="N2673" s="15">
        <v>651.21</v>
      </c>
      <c r="O2673" s="15">
        <v>524.96</v>
      </c>
      <c r="P2673" s="15">
        <v>3009892.62</v>
      </c>
      <c r="Q2673" s="15">
        <v>2426365.12</v>
      </c>
      <c r="R2673" s="15">
        <v>583527.5</v>
      </c>
      <c r="S2673" s="54"/>
      <c r="T2673" s="54"/>
      <c r="Z2673" s="1"/>
      <c r="AA2673" s="1"/>
      <c r="XFB2673"/>
      <c r="XFC2673"/>
    </row>
    <row r="2674" spans="2:27 16382:16383" ht="21" customHeight="1">
      <c r="B2674" s="1" t="s">
        <v>34</v>
      </c>
      <c r="C2674" s="1" t="s">
        <v>215</v>
      </c>
      <c r="D2674" s="1" t="s">
        <v>36</v>
      </c>
      <c r="E2674" s="1" t="s">
        <v>17</v>
      </c>
      <c r="F2674" s="1" t="s">
        <v>232</v>
      </c>
      <c r="G2674" s="9">
        <v>41240</v>
      </c>
      <c r="H2674" s="2" t="s">
        <v>234</v>
      </c>
      <c r="I2674" s="1">
        <v>2012</v>
      </c>
      <c r="J2674" s="1">
        <v>681812226</v>
      </c>
      <c r="K2674" s="1">
        <f>_xlfn.DAYS(clean_data[[#This Row],[Ship Date]],clean_data[[#This Row],[Order Date]])</f>
        <v>27</v>
      </c>
      <c r="L2674" s="9">
        <v>41267</v>
      </c>
      <c r="M2674" s="4">
        <v>2244</v>
      </c>
      <c r="N2674" s="13">
        <v>109.28</v>
      </c>
      <c r="O2674" s="13">
        <v>35.840000000000003</v>
      </c>
      <c r="P2674" s="13">
        <v>245224.32000000001</v>
      </c>
      <c r="Q2674" s="13">
        <v>80424.960000000006</v>
      </c>
      <c r="R2674" s="13">
        <v>164799.35999999999</v>
      </c>
      <c r="S2674" s="54"/>
      <c r="T2674" s="54"/>
      <c r="Z2674" s="1"/>
      <c r="AA2674" s="1"/>
      <c r="XFB2674"/>
      <c r="XFC2674"/>
    </row>
    <row r="2675" spans="2:27 16382:16383" ht="21" customHeight="1">
      <c r="B2675" s="10" t="s">
        <v>40</v>
      </c>
      <c r="C2675" s="10" t="s">
        <v>41</v>
      </c>
      <c r="D2675" s="10" t="s">
        <v>16</v>
      </c>
      <c r="E2675" s="10" t="s">
        <v>21</v>
      </c>
      <c r="F2675" s="10" t="s">
        <v>229</v>
      </c>
      <c r="G2675" s="11">
        <v>42715</v>
      </c>
      <c r="H2675" s="12" t="s">
        <v>228</v>
      </c>
      <c r="I2675" s="10">
        <v>2016</v>
      </c>
      <c r="J2675" s="10">
        <v>728401553</v>
      </c>
      <c r="K2675" s="10">
        <f>_xlfn.DAYS(clean_data[[#This Row],[Ship Date]],clean_data[[#This Row],[Order Date]])</f>
        <v>47</v>
      </c>
      <c r="L2675" s="11">
        <v>42762</v>
      </c>
      <c r="M2675" s="14">
        <v>9061</v>
      </c>
      <c r="N2675" s="15">
        <v>255.28</v>
      </c>
      <c r="O2675" s="15">
        <v>159.41999999999999</v>
      </c>
      <c r="P2675" s="15">
        <v>2313092.08</v>
      </c>
      <c r="Q2675" s="15">
        <v>1444504.62</v>
      </c>
      <c r="R2675" s="15">
        <v>868587.46</v>
      </c>
      <c r="S2675" s="54"/>
      <c r="T2675" s="54"/>
      <c r="Z2675" s="1"/>
      <c r="AA2675" s="1"/>
      <c r="XFB2675"/>
      <c r="XFC2675"/>
    </row>
    <row r="2676" spans="2:27 16382:16383" ht="21" customHeight="1">
      <c r="B2676" s="1" t="s">
        <v>14</v>
      </c>
      <c r="C2676" s="1" t="s">
        <v>152</v>
      </c>
      <c r="D2676" s="1" t="s">
        <v>25</v>
      </c>
      <c r="E2676" s="1" t="s">
        <v>21</v>
      </c>
      <c r="F2676" s="1" t="s">
        <v>235</v>
      </c>
      <c r="G2676" s="9">
        <v>41284</v>
      </c>
      <c r="H2676" s="2" t="s">
        <v>240</v>
      </c>
      <c r="I2676" s="1">
        <v>2013</v>
      </c>
      <c r="J2676" s="1">
        <v>699803197</v>
      </c>
      <c r="K2676" s="1">
        <f>_xlfn.DAYS(clean_data[[#This Row],[Ship Date]],clean_data[[#This Row],[Order Date]])</f>
        <v>14</v>
      </c>
      <c r="L2676" s="9">
        <v>41298</v>
      </c>
      <c r="M2676" s="4">
        <v>6172</v>
      </c>
      <c r="N2676" s="13">
        <v>47.45</v>
      </c>
      <c r="O2676" s="13">
        <v>31.79</v>
      </c>
      <c r="P2676" s="13">
        <v>292861.40000000002</v>
      </c>
      <c r="Q2676" s="13">
        <v>196207.88</v>
      </c>
      <c r="R2676" s="13">
        <v>96653.52</v>
      </c>
      <c r="S2676" s="54"/>
      <c r="T2676" s="54"/>
      <c r="Z2676" s="1"/>
      <c r="AA2676" s="1"/>
      <c r="XFB2676"/>
      <c r="XFC2676"/>
    </row>
    <row r="2677" spans="2:27 16382:16383" ht="21" customHeight="1">
      <c r="B2677" s="10" t="s">
        <v>40</v>
      </c>
      <c r="C2677" s="10" t="s">
        <v>41</v>
      </c>
      <c r="D2677" s="10" t="s">
        <v>33</v>
      </c>
      <c r="E2677" s="10" t="s">
        <v>17</v>
      </c>
      <c r="F2677" s="10" t="s">
        <v>235</v>
      </c>
      <c r="G2677" s="11">
        <v>41936</v>
      </c>
      <c r="H2677" s="12" t="s">
        <v>237</v>
      </c>
      <c r="I2677" s="10">
        <v>2014</v>
      </c>
      <c r="J2677" s="10">
        <v>677315986</v>
      </c>
      <c r="K2677" s="10">
        <f>_xlfn.DAYS(clean_data[[#This Row],[Ship Date]],clean_data[[#This Row],[Order Date]])</f>
        <v>41</v>
      </c>
      <c r="L2677" s="11">
        <v>41977</v>
      </c>
      <c r="M2677" s="14">
        <v>1706</v>
      </c>
      <c r="N2677" s="15">
        <v>81.73</v>
      </c>
      <c r="O2677" s="15">
        <v>56.67</v>
      </c>
      <c r="P2677" s="15">
        <v>139431.38</v>
      </c>
      <c r="Q2677" s="15">
        <v>96679.02</v>
      </c>
      <c r="R2677" s="15">
        <v>42752.36</v>
      </c>
      <c r="S2677" s="54"/>
      <c r="T2677" s="54"/>
      <c r="Z2677" s="1"/>
      <c r="AA2677" s="1"/>
      <c r="XFB2677"/>
      <c r="XFC2677"/>
    </row>
    <row r="2678" spans="2:27 16382:16383" ht="21" customHeight="1">
      <c r="B2678" s="1" t="s">
        <v>31</v>
      </c>
      <c r="C2678" s="1" t="s">
        <v>163</v>
      </c>
      <c r="D2678" s="1" t="s">
        <v>33</v>
      </c>
      <c r="E2678" s="1" t="s">
        <v>21</v>
      </c>
      <c r="F2678" s="1" t="s">
        <v>235</v>
      </c>
      <c r="G2678" s="9">
        <v>41749</v>
      </c>
      <c r="H2678" s="2" t="s">
        <v>239</v>
      </c>
      <c r="I2678" s="1">
        <v>2014</v>
      </c>
      <c r="J2678" s="1">
        <v>362551248</v>
      </c>
      <c r="K2678" s="1">
        <f>_xlfn.DAYS(clean_data[[#This Row],[Ship Date]],clean_data[[#This Row],[Order Date]])</f>
        <v>0</v>
      </c>
      <c r="L2678" s="9">
        <v>41749</v>
      </c>
      <c r="M2678" s="4">
        <v>5826</v>
      </c>
      <c r="N2678" s="13">
        <v>81.73</v>
      </c>
      <c r="O2678" s="13">
        <v>56.67</v>
      </c>
      <c r="P2678" s="13">
        <v>476158.98</v>
      </c>
      <c r="Q2678" s="13">
        <v>330159.42</v>
      </c>
      <c r="R2678" s="13">
        <v>145999.56</v>
      </c>
      <c r="S2678" s="54"/>
      <c r="T2678" s="54"/>
      <c r="Z2678" s="1"/>
      <c r="AA2678" s="1"/>
      <c r="XFB2678"/>
      <c r="XFC2678"/>
    </row>
    <row r="2679" spans="2:27 16382:16383" ht="21" customHeight="1">
      <c r="B2679" s="10" t="s">
        <v>23</v>
      </c>
      <c r="C2679" s="10" t="s">
        <v>80</v>
      </c>
      <c r="D2679" s="10" t="s">
        <v>20</v>
      </c>
      <c r="E2679" s="10" t="s">
        <v>17</v>
      </c>
      <c r="F2679" s="10" t="s">
        <v>235</v>
      </c>
      <c r="G2679" s="11">
        <v>42341</v>
      </c>
      <c r="H2679" s="12" t="s">
        <v>228</v>
      </c>
      <c r="I2679" s="10">
        <v>2015</v>
      </c>
      <c r="J2679" s="10">
        <v>427432811</v>
      </c>
      <c r="K2679" s="10">
        <f>_xlfn.DAYS(clean_data[[#This Row],[Ship Date]],clean_data[[#This Row],[Order Date]])</f>
        <v>8</v>
      </c>
      <c r="L2679" s="11">
        <v>42349</v>
      </c>
      <c r="M2679" s="14">
        <v>5722</v>
      </c>
      <c r="N2679" s="15">
        <v>152.58000000000001</v>
      </c>
      <c r="O2679" s="15">
        <v>97.44</v>
      </c>
      <c r="P2679" s="15">
        <v>873062.76</v>
      </c>
      <c r="Q2679" s="15">
        <v>557551.68000000005</v>
      </c>
      <c r="R2679" s="15">
        <v>315511.08</v>
      </c>
      <c r="S2679" s="54"/>
      <c r="T2679" s="54"/>
      <c r="Z2679" s="1"/>
      <c r="AA2679" s="1"/>
      <c r="XFB2679"/>
      <c r="XFC2679"/>
    </row>
    <row r="2680" spans="2:27 16382:16383" ht="21" customHeight="1">
      <c r="B2680" s="1" t="s">
        <v>14</v>
      </c>
      <c r="C2680" s="1" t="s">
        <v>115</v>
      </c>
      <c r="D2680" s="1" t="s">
        <v>20</v>
      </c>
      <c r="E2680" s="1" t="s">
        <v>17</v>
      </c>
      <c r="F2680" s="1" t="s">
        <v>227</v>
      </c>
      <c r="G2680" s="9">
        <v>40184</v>
      </c>
      <c r="H2680" s="2" t="s">
        <v>240</v>
      </c>
      <c r="I2680" s="1">
        <v>2010</v>
      </c>
      <c r="J2680" s="1">
        <v>264197003</v>
      </c>
      <c r="K2680" s="1">
        <f>_xlfn.DAYS(clean_data[[#This Row],[Ship Date]],clean_data[[#This Row],[Order Date]])</f>
        <v>39</v>
      </c>
      <c r="L2680" s="9">
        <v>40223</v>
      </c>
      <c r="M2680" s="4">
        <v>619</v>
      </c>
      <c r="N2680" s="13">
        <v>152.58000000000001</v>
      </c>
      <c r="O2680" s="13">
        <v>97.44</v>
      </c>
      <c r="P2680" s="13">
        <v>94447.02</v>
      </c>
      <c r="Q2680" s="13">
        <v>60315.360000000001</v>
      </c>
      <c r="R2680" s="13">
        <v>34131.660000000003</v>
      </c>
      <c r="S2680" s="54"/>
      <c r="T2680" s="54"/>
      <c r="Z2680" s="1"/>
      <c r="AA2680" s="1"/>
      <c r="XFB2680"/>
      <c r="XFC2680"/>
    </row>
    <row r="2681" spans="2:27 16382:16383" ht="21" customHeight="1">
      <c r="B2681" s="10" t="s">
        <v>40</v>
      </c>
      <c r="C2681" s="10" t="s">
        <v>167</v>
      </c>
      <c r="D2681" s="10" t="s">
        <v>71</v>
      </c>
      <c r="E2681" s="10" t="s">
        <v>17</v>
      </c>
      <c r="F2681" s="10" t="s">
        <v>229</v>
      </c>
      <c r="G2681" s="11">
        <v>41822</v>
      </c>
      <c r="H2681" s="12" t="s">
        <v>230</v>
      </c>
      <c r="I2681" s="10">
        <v>2014</v>
      </c>
      <c r="J2681" s="10">
        <v>235392653</v>
      </c>
      <c r="K2681" s="10">
        <f>_xlfn.DAYS(clean_data[[#This Row],[Ship Date]],clean_data[[#This Row],[Order Date]])</f>
        <v>6</v>
      </c>
      <c r="L2681" s="11">
        <v>41828</v>
      </c>
      <c r="M2681" s="14">
        <v>6772</v>
      </c>
      <c r="N2681" s="15">
        <v>154.06</v>
      </c>
      <c r="O2681" s="15">
        <v>90.93</v>
      </c>
      <c r="P2681" s="15">
        <v>1043294.32</v>
      </c>
      <c r="Q2681" s="15">
        <v>615777.96</v>
      </c>
      <c r="R2681" s="15">
        <v>427516.36</v>
      </c>
      <c r="S2681" s="54"/>
      <c r="T2681" s="54"/>
      <c r="Z2681" s="1"/>
      <c r="AA2681" s="1"/>
      <c r="XFB2681"/>
      <c r="XFC2681"/>
    </row>
    <row r="2682" spans="2:27 16382:16383" ht="21" customHeight="1">
      <c r="B2682" s="1" t="s">
        <v>31</v>
      </c>
      <c r="C2682" s="1" t="s">
        <v>67</v>
      </c>
      <c r="D2682" s="1" t="s">
        <v>79</v>
      </c>
      <c r="E2682" s="1" t="s">
        <v>21</v>
      </c>
      <c r="F2682" s="1" t="s">
        <v>235</v>
      </c>
      <c r="G2682" s="9">
        <v>40357</v>
      </c>
      <c r="H2682" s="2" t="s">
        <v>241</v>
      </c>
      <c r="I2682" s="1">
        <v>2010</v>
      </c>
      <c r="J2682" s="1">
        <v>323881089</v>
      </c>
      <c r="K2682" s="1">
        <f>_xlfn.DAYS(clean_data[[#This Row],[Ship Date]],clean_data[[#This Row],[Order Date]])</f>
        <v>41</v>
      </c>
      <c r="L2682" s="9">
        <v>40398</v>
      </c>
      <c r="M2682" s="4">
        <v>2467</v>
      </c>
      <c r="N2682" s="13">
        <v>668.27</v>
      </c>
      <c r="O2682" s="13">
        <v>502.54</v>
      </c>
      <c r="P2682" s="13">
        <v>1648622.09</v>
      </c>
      <c r="Q2682" s="13">
        <v>1239766.18</v>
      </c>
      <c r="R2682" s="13">
        <v>408855.91</v>
      </c>
      <c r="S2682" s="54"/>
      <c r="T2682" s="54"/>
      <c r="Z2682" s="1"/>
      <c r="AA2682" s="1"/>
      <c r="XFB2682"/>
      <c r="XFC2682"/>
    </row>
    <row r="2683" spans="2:27 16382:16383" ht="21" customHeight="1">
      <c r="B2683" s="10" t="s">
        <v>23</v>
      </c>
      <c r="C2683" s="10" t="s">
        <v>191</v>
      </c>
      <c r="D2683" s="10" t="s">
        <v>43</v>
      </c>
      <c r="E2683" s="10" t="s">
        <v>17</v>
      </c>
      <c r="F2683" s="10" t="s">
        <v>235</v>
      </c>
      <c r="G2683" s="11">
        <v>41729</v>
      </c>
      <c r="H2683" s="12" t="s">
        <v>236</v>
      </c>
      <c r="I2683" s="10">
        <v>2014</v>
      </c>
      <c r="J2683" s="10">
        <v>582836139</v>
      </c>
      <c r="K2683" s="10">
        <f>_xlfn.DAYS(clean_data[[#This Row],[Ship Date]],clean_data[[#This Row],[Order Date]])</f>
        <v>5</v>
      </c>
      <c r="L2683" s="11">
        <v>41734</v>
      </c>
      <c r="M2683" s="14">
        <v>3020</v>
      </c>
      <c r="N2683" s="15">
        <v>651.21</v>
      </c>
      <c r="O2683" s="15">
        <v>524.96</v>
      </c>
      <c r="P2683" s="15">
        <v>1966654.2</v>
      </c>
      <c r="Q2683" s="15">
        <v>1585379.2</v>
      </c>
      <c r="R2683" s="15">
        <v>381275</v>
      </c>
      <c r="S2683" s="54"/>
      <c r="T2683" s="54"/>
      <c r="Z2683" s="1"/>
      <c r="AA2683" s="1"/>
      <c r="XFB2683"/>
      <c r="XFC2683"/>
    </row>
    <row r="2684" spans="2:27 16382:16383" ht="21" customHeight="1">
      <c r="B2684" s="1" t="s">
        <v>40</v>
      </c>
      <c r="C2684" s="1" t="s">
        <v>77</v>
      </c>
      <c r="D2684" s="1" t="s">
        <v>79</v>
      </c>
      <c r="E2684" s="1" t="s">
        <v>17</v>
      </c>
      <c r="F2684" s="1" t="s">
        <v>235</v>
      </c>
      <c r="G2684" s="9">
        <v>41201</v>
      </c>
      <c r="H2684" s="2" t="s">
        <v>237</v>
      </c>
      <c r="I2684" s="1">
        <v>2012</v>
      </c>
      <c r="J2684" s="1">
        <v>685744130</v>
      </c>
      <c r="K2684" s="1">
        <f>_xlfn.DAYS(clean_data[[#This Row],[Ship Date]],clean_data[[#This Row],[Order Date]])</f>
        <v>32</v>
      </c>
      <c r="L2684" s="9">
        <v>41233</v>
      </c>
      <c r="M2684" s="4">
        <v>5782</v>
      </c>
      <c r="N2684" s="13">
        <v>668.27</v>
      </c>
      <c r="O2684" s="13">
        <v>502.54</v>
      </c>
      <c r="P2684" s="13">
        <v>3863937.14</v>
      </c>
      <c r="Q2684" s="13">
        <v>2905686.28</v>
      </c>
      <c r="R2684" s="13">
        <v>958250.86</v>
      </c>
      <c r="S2684" s="54"/>
      <c r="T2684" s="54"/>
      <c r="Z2684" s="1"/>
      <c r="AA2684" s="1"/>
      <c r="XFB2684"/>
      <c r="XFC2684"/>
    </row>
    <row r="2685" spans="2:27 16382:16383" ht="21" customHeight="1">
      <c r="B2685" s="10" t="s">
        <v>40</v>
      </c>
      <c r="C2685" s="10" t="s">
        <v>167</v>
      </c>
      <c r="D2685" s="10" t="s">
        <v>16</v>
      </c>
      <c r="E2685" s="10" t="s">
        <v>21</v>
      </c>
      <c r="F2685" s="10" t="s">
        <v>227</v>
      </c>
      <c r="G2685" s="11">
        <v>41340</v>
      </c>
      <c r="H2685" s="12" t="s">
        <v>236</v>
      </c>
      <c r="I2685" s="10">
        <v>2013</v>
      </c>
      <c r="J2685" s="10">
        <v>376403892</v>
      </c>
      <c r="K2685" s="10">
        <f>_xlfn.DAYS(clean_data[[#This Row],[Ship Date]],clean_data[[#This Row],[Order Date]])</f>
        <v>38</v>
      </c>
      <c r="L2685" s="11">
        <v>41378</v>
      </c>
      <c r="M2685" s="14">
        <v>5131</v>
      </c>
      <c r="N2685" s="15">
        <v>255.28</v>
      </c>
      <c r="O2685" s="15">
        <v>159.41999999999999</v>
      </c>
      <c r="P2685" s="15">
        <v>1309841.68</v>
      </c>
      <c r="Q2685" s="15">
        <v>817984.02</v>
      </c>
      <c r="R2685" s="15">
        <v>491857.66</v>
      </c>
      <c r="S2685" s="54"/>
      <c r="T2685" s="54"/>
      <c r="Z2685" s="1"/>
      <c r="AA2685" s="1"/>
      <c r="XFB2685"/>
      <c r="XFC2685"/>
    </row>
    <row r="2686" spans="2:27 16382:16383" ht="21" customHeight="1">
      <c r="B2686" s="1" t="s">
        <v>14</v>
      </c>
      <c r="C2686" s="1" t="s">
        <v>115</v>
      </c>
      <c r="D2686" s="1" t="s">
        <v>71</v>
      </c>
      <c r="E2686" s="1" t="s">
        <v>17</v>
      </c>
      <c r="F2686" s="1" t="s">
        <v>229</v>
      </c>
      <c r="G2686" s="9">
        <v>42337</v>
      </c>
      <c r="H2686" s="2" t="s">
        <v>234</v>
      </c>
      <c r="I2686" s="1">
        <v>2015</v>
      </c>
      <c r="J2686" s="1">
        <v>818926751</v>
      </c>
      <c r="K2686" s="1">
        <f>_xlfn.DAYS(clean_data[[#This Row],[Ship Date]],clean_data[[#This Row],[Order Date]])</f>
        <v>3</v>
      </c>
      <c r="L2686" s="9">
        <v>42340</v>
      </c>
      <c r="M2686" s="4">
        <v>7479</v>
      </c>
      <c r="N2686" s="13">
        <v>154.06</v>
      </c>
      <c r="O2686" s="13">
        <v>90.93</v>
      </c>
      <c r="P2686" s="13">
        <v>1152214.74</v>
      </c>
      <c r="Q2686" s="13">
        <v>680065.47</v>
      </c>
      <c r="R2686" s="13">
        <v>472149.27</v>
      </c>
      <c r="S2686" s="54"/>
      <c r="T2686" s="54"/>
      <c r="Z2686" s="1"/>
      <c r="AA2686" s="1"/>
      <c r="XFB2686"/>
      <c r="XFC2686"/>
    </row>
    <row r="2687" spans="2:27 16382:16383" ht="21" customHeight="1">
      <c r="B2687" s="10" t="s">
        <v>34</v>
      </c>
      <c r="C2687" s="10" t="s">
        <v>35</v>
      </c>
      <c r="D2687" s="10" t="s">
        <v>25</v>
      </c>
      <c r="E2687" s="10" t="s">
        <v>17</v>
      </c>
      <c r="F2687" s="10" t="s">
        <v>229</v>
      </c>
      <c r="G2687" s="11">
        <v>40622</v>
      </c>
      <c r="H2687" s="12" t="s">
        <v>236</v>
      </c>
      <c r="I2687" s="10">
        <v>2011</v>
      </c>
      <c r="J2687" s="10">
        <v>547736537</v>
      </c>
      <c r="K2687" s="10">
        <f>_xlfn.DAYS(clean_data[[#This Row],[Ship Date]],clean_data[[#This Row],[Order Date]])</f>
        <v>48</v>
      </c>
      <c r="L2687" s="11">
        <v>40670</v>
      </c>
      <c r="M2687" s="14">
        <v>6268</v>
      </c>
      <c r="N2687" s="15">
        <v>47.45</v>
      </c>
      <c r="O2687" s="15">
        <v>31.79</v>
      </c>
      <c r="P2687" s="15">
        <v>297416.59999999998</v>
      </c>
      <c r="Q2687" s="15">
        <v>199259.72</v>
      </c>
      <c r="R2687" s="15">
        <v>98156.88</v>
      </c>
      <c r="S2687" s="54"/>
      <c r="T2687" s="54"/>
      <c r="Z2687" s="1"/>
      <c r="AA2687" s="1"/>
      <c r="XFB2687"/>
      <c r="XFC2687"/>
    </row>
    <row r="2688" spans="2:27 16382:16383" ht="21" customHeight="1">
      <c r="B2688" s="1" t="s">
        <v>31</v>
      </c>
      <c r="C2688" s="1" t="s">
        <v>96</v>
      </c>
      <c r="D2688" s="1" t="s">
        <v>79</v>
      </c>
      <c r="E2688" s="1" t="s">
        <v>21</v>
      </c>
      <c r="F2688" s="1" t="s">
        <v>229</v>
      </c>
      <c r="G2688" s="9">
        <v>41312</v>
      </c>
      <c r="H2688" s="2" t="s">
        <v>242</v>
      </c>
      <c r="I2688" s="1">
        <v>2013</v>
      </c>
      <c r="J2688" s="1">
        <v>417569577</v>
      </c>
      <c r="K2688" s="1">
        <f>_xlfn.DAYS(clean_data[[#This Row],[Ship Date]],clean_data[[#This Row],[Order Date]])</f>
        <v>3</v>
      </c>
      <c r="L2688" s="9">
        <v>41315</v>
      </c>
      <c r="M2688" s="4">
        <v>6972</v>
      </c>
      <c r="N2688" s="13">
        <v>668.27</v>
      </c>
      <c r="O2688" s="13">
        <v>502.54</v>
      </c>
      <c r="P2688" s="13">
        <v>4659178.4400000004</v>
      </c>
      <c r="Q2688" s="13">
        <v>3503708.88</v>
      </c>
      <c r="R2688" s="13">
        <v>1155469.56</v>
      </c>
      <c r="S2688" s="54"/>
      <c r="T2688" s="54"/>
      <c r="Z2688" s="1"/>
      <c r="AA2688" s="1"/>
      <c r="XFB2688"/>
      <c r="XFC2688"/>
    </row>
    <row r="2689" spans="2:27 16382:16383" ht="21" customHeight="1">
      <c r="B2689" s="10" t="s">
        <v>31</v>
      </c>
      <c r="C2689" s="10" t="s">
        <v>57</v>
      </c>
      <c r="D2689" s="10" t="s">
        <v>36</v>
      </c>
      <c r="E2689" s="10" t="s">
        <v>17</v>
      </c>
      <c r="F2689" s="10" t="s">
        <v>229</v>
      </c>
      <c r="G2689" s="11">
        <v>40233</v>
      </c>
      <c r="H2689" s="12" t="s">
        <v>242</v>
      </c>
      <c r="I2689" s="10">
        <v>2010</v>
      </c>
      <c r="J2689" s="10">
        <v>453474700</v>
      </c>
      <c r="K2689" s="10">
        <f>_xlfn.DAYS(clean_data[[#This Row],[Ship Date]],clean_data[[#This Row],[Order Date]])</f>
        <v>43</v>
      </c>
      <c r="L2689" s="11">
        <v>40276</v>
      </c>
      <c r="M2689" s="14">
        <v>2096</v>
      </c>
      <c r="N2689" s="15">
        <v>109.28</v>
      </c>
      <c r="O2689" s="15">
        <v>35.840000000000003</v>
      </c>
      <c r="P2689" s="15">
        <v>229050.88</v>
      </c>
      <c r="Q2689" s="15">
        <v>75120.639999999999</v>
      </c>
      <c r="R2689" s="15">
        <v>153930.23999999999</v>
      </c>
      <c r="S2689" s="54"/>
      <c r="T2689" s="54"/>
      <c r="Z2689" s="1"/>
      <c r="AA2689" s="1"/>
      <c r="XFB2689"/>
      <c r="XFC2689"/>
    </row>
    <row r="2690" spans="2:27 16382:16383" ht="21" customHeight="1">
      <c r="B2690" s="1" t="s">
        <v>14</v>
      </c>
      <c r="C2690" s="1" t="s">
        <v>246</v>
      </c>
      <c r="D2690" s="1" t="s">
        <v>36</v>
      </c>
      <c r="E2690" s="1" t="s">
        <v>21</v>
      </c>
      <c r="F2690" s="1" t="s">
        <v>235</v>
      </c>
      <c r="G2690" s="9">
        <v>41897</v>
      </c>
      <c r="H2690" s="2" t="s">
        <v>231</v>
      </c>
      <c r="I2690" s="1">
        <v>2014</v>
      </c>
      <c r="J2690" s="1">
        <v>300813233</v>
      </c>
      <c r="K2690" s="1">
        <f>_xlfn.DAYS(clean_data[[#This Row],[Ship Date]],clean_data[[#This Row],[Order Date]])</f>
        <v>48</v>
      </c>
      <c r="L2690" s="9">
        <v>41945</v>
      </c>
      <c r="M2690" s="4">
        <v>6175</v>
      </c>
      <c r="N2690" s="13">
        <v>109.28</v>
      </c>
      <c r="O2690" s="13">
        <v>35.840000000000003</v>
      </c>
      <c r="P2690" s="13">
        <v>674804</v>
      </c>
      <c r="Q2690" s="13">
        <v>221312</v>
      </c>
      <c r="R2690" s="13">
        <v>453492</v>
      </c>
      <c r="S2690" s="54"/>
      <c r="T2690" s="54"/>
      <c r="Z2690" s="1"/>
      <c r="AA2690" s="1"/>
      <c r="XFB2690"/>
      <c r="XFC2690"/>
    </row>
    <row r="2691" spans="2:27 16382:16383" ht="21" customHeight="1">
      <c r="B2691" s="10" t="s">
        <v>40</v>
      </c>
      <c r="C2691" s="10" t="s">
        <v>200</v>
      </c>
      <c r="D2691" s="10" t="s">
        <v>79</v>
      </c>
      <c r="E2691" s="10" t="s">
        <v>17</v>
      </c>
      <c r="F2691" s="10" t="s">
        <v>232</v>
      </c>
      <c r="G2691" s="11">
        <v>41525</v>
      </c>
      <c r="H2691" s="12" t="s">
        <v>231</v>
      </c>
      <c r="I2691" s="10">
        <v>2013</v>
      </c>
      <c r="J2691" s="10">
        <v>575259006</v>
      </c>
      <c r="K2691" s="10">
        <f>_xlfn.DAYS(clean_data[[#This Row],[Ship Date]],clean_data[[#This Row],[Order Date]])</f>
        <v>42</v>
      </c>
      <c r="L2691" s="11">
        <v>41567</v>
      </c>
      <c r="M2691" s="14">
        <v>778</v>
      </c>
      <c r="N2691" s="15">
        <v>668.27</v>
      </c>
      <c r="O2691" s="15">
        <v>502.54</v>
      </c>
      <c r="P2691" s="15">
        <v>519914.06</v>
      </c>
      <c r="Q2691" s="15">
        <v>390976.12</v>
      </c>
      <c r="R2691" s="15">
        <v>128937.94</v>
      </c>
      <c r="S2691" s="54"/>
      <c r="T2691" s="54"/>
      <c r="Z2691" s="1"/>
      <c r="AA2691" s="1"/>
      <c r="XFB2691"/>
      <c r="XFC2691"/>
    </row>
    <row r="2692" spans="2:27 16382:16383" ht="21" customHeight="1">
      <c r="B2692" s="1" t="s">
        <v>14</v>
      </c>
      <c r="C2692" s="1" t="s">
        <v>161</v>
      </c>
      <c r="D2692" s="1" t="s">
        <v>28</v>
      </c>
      <c r="E2692" s="1" t="s">
        <v>17</v>
      </c>
      <c r="F2692" s="1" t="s">
        <v>229</v>
      </c>
      <c r="G2692" s="9">
        <v>40257</v>
      </c>
      <c r="H2692" s="2" t="s">
        <v>236</v>
      </c>
      <c r="I2692" s="1">
        <v>2010</v>
      </c>
      <c r="J2692" s="1">
        <v>612798345</v>
      </c>
      <c r="K2692" s="1">
        <f>_xlfn.DAYS(clean_data[[#This Row],[Ship Date]],clean_data[[#This Row],[Order Date]])</f>
        <v>10</v>
      </c>
      <c r="L2692" s="9">
        <v>40267</v>
      </c>
      <c r="M2692" s="4">
        <v>9503</v>
      </c>
      <c r="N2692" s="13">
        <v>205.7</v>
      </c>
      <c r="O2692" s="13">
        <v>117.11</v>
      </c>
      <c r="P2692" s="13">
        <v>1954767.1</v>
      </c>
      <c r="Q2692" s="13">
        <v>1112896.33</v>
      </c>
      <c r="R2692" s="13">
        <v>841870.77</v>
      </c>
      <c r="S2692" s="54"/>
      <c r="T2692" s="54"/>
      <c r="Z2692" s="1"/>
      <c r="AA2692" s="1"/>
      <c r="XFB2692"/>
      <c r="XFC2692"/>
    </row>
    <row r="2693" spans="2:27 16382:16383" ht="21" customHeight="1">
      <c r="B2693" s="10" t="s">
        <v>23</v>
      </c>
      <c r="C2693" s="10" t="s">
        <v>94</v>
      </c>
      <c r="D2693" s="10" t="s">
        <v>36</v>
      </c>
      <c r="E2693" s="10" t="s">
        <v>21</v>
      </c>
      <c r="F2693" s="10" t="s">
        <v>235</v>
      </c>
      <c r="G2693" s="11">
        <v>41007</v>
      </c>
      <c r="H2693" s="12" t="s">
        <v>239</v>
      </c>
      <c r="I2693" s="10">
        <v>2012</v>
      </c>
      <c r="J2693" s="10">
        <v>719730079</v>
      </c>
      <c r="K2693" s="10">
        <f>_xlfn.DAYS(clean_data[[#This Row],[Ship Date]],clean_data[[#This Row],[Order Date]])</f>
        <v>28</v>
      </c>
      <c r="L2693" s="11">
        <v>41035</v>
      </c>
      <c r="M2693" s="14">
        <v>2979</v>
      </c>
      <c r="N2693" s="15">
        <v>109.28</v>
      </c>
      <c r="O2693" s="15">
        <v>35.840000000000003</v>
      </c>
      <c r="P2693" s="15">
        <v>325545.12</v>
      </c>
      <c r="Q2693" s="15">
        <v>106767.36</v>
      </c>
      <c r="R2693" s="15">
        <v>218777.76</v>
      </c>
      <c r="S2693" s="54"/>
      <c r="T2693" s="54"/>
      <c r="Z2693" s="1"/>
      <c r="AA2693" s="1"/>
      <c r="XFB2693"/>
      <c r="XFC2693"/>
    </row>
    <row r="2694" spans="2:27 16382:16383" ht="21" customHeight="1">
      <c r="B2694" s="1" t="s">
        <v>40</v>
      </c>
      <c r="C2694" s="1" t="s">
        <v>127</v>
      </c>
      <c r="D2694" s="1" t="s">
        <v>28</v>
      </c>
      <c r="E2694" s="1" t="s">
        <v>21</v>
      </c>
      <c r="F2694" s="1" t="s">
        <v>227</v>
      </c>
      <c r="G2694" s="9">
        <v>41545</v>
      </c>
      <c r="H2694" s="2" t="s">
        <v>231</v>
      </c>
      <c r="I2694" s="1">
        <v>2013</v>
      </c>
      <c r="J2694" s="1">
        <v>822665536</v>
      </c>
      <c r="K2694" s="1">
        <f>_xlfn.DAYS(clean_data[[#This Row],[Ship Date]],clean_data[[#This Row],[Order Date]])</f>
        <v>31</v>
      </c>
      <c r="L2694" s="9">
        <v>41576</v>
      </c>
      <c r="M2694" s="4">
        <v>3868</v>
      </c>
      <c r="N2694" s="13">
        <v>205.7</v>
      </c>
      <c r="O2694" s="13">
        <v>117.11</v>
      </c>
      <c r="P2694" s="13">
        <v>795647.6</v>
      </c>
      <c r="Q2694" s="13">
        <v>452981.48</v>
      </c>
      <c r="R2694" s="13">
        <v>342666.12</v>
      </c>
      <c r="S2694" s="54"/>
      <c r="T2694" s="54"/>
      <c r="Z2694" s="1"/>
      <c r="AA2694" s="1"/>
      <c r="XFB2694"/>
      <c r="XFC2694"/>
    </row>
    <row r="2695" spans="2:27 16382:16383" ht="21" customHeight="1">
      <c r="B2695" s="10" t="s">
        <v>26</v>
      </c>
      <c r="C2695" s="10" t="s">
        <v>129</v>
      </c>
      <c r="D2695" s="10" t="s">
        <v>36</v>
      </c>
      <c r="E2695" s="10" t="s">
        <v>21</v>
      </c>
      <c r="F2695" s="10" t="s">
        <v>235</v>
      </c>
      <c r="G2695" s="11">
        <v>41413</v>
      </c>
      <c r="H2695" s="12" t="s">
        <v>233</v>
      </c>
      <c r="I2695" s="10">
        <v>2013</v>
      </c>
      <c r="J2695" s="10">
        <v>918528544</v>
      </c>
      <c r="K2695" s="10">
        <f>_xlfn.DAYS(clean_data[[#This Row],[Ship Date]],clean_data[[#This Row],[Order Date]])</f>
        <v>46</v>
      </c>
      <c r="L2695" s="11">
        <v>41459</v>
      </c>
      <c r="M2695" s="14">
        <v>1863</v>
      </c>
      <c r="N2695" s="15">
        <v>109.28</v>
      </c>
      <c r="O2695" s="15">
        <v>35.840000000000003</v>
      </c>
      <c r="P2695" s="15">
        <v>203588.64</v>
      </c>
      <c r="Q2695" s="15">
        <v>66769.919999999998</v>
      </c>
      <c r="R2695" s="15">
        <v>136818.72</v>
      </c>
      <c r="S2695" s="54"/>
      <c r="T2695" s="54"/>
      <c r="Z2695" s="1"/>
      <c r="AA2695" s="1"/>
      <c r="XFB2695"/>
      <c r="XFC2695"/>
    </row>
    <row r="2696" spans="2:27 16382:16383" ht="21" customHeight="1">
      <c r="B2696" s="1" t="s">
        <v>31</v>
      </c>
      <c r="C2696" s="1" t="s">
        <v>44</v>
      </c>
      <c r="D2696" s="1" t="s">
        <v>16</v>
      </c>
      <c r="E2696" s="1" t="s">
        <v>21</v>
      </c>
      <c r="F2696" s="1" t="s">
        <v>235</v>
      </c>
      <c r="G2696" s="9">
        <v>40542</v>
      </c>
      <c r="H2696" s="2" t="s">
        <v>228</v>
      </c>
      <c r="I2696" s="1">
        <v>2010</v>
      </c>
      <c r="J2696" s="1">
        <v>624555432</v>
      </c>
      <c r="K2696" s="1">
        <f>_xlfn.DAYS(clean_data[[#This Row],[Ship Date]],clean_data[[#This Row],[Order Date]])</f>
        <v>10</v>
      </c>
      <c r="L2696" s="9">
        <v>40552</v>
      </c>
      <c r="M2696" s="4">
        <v>8686</v>
      </c>
      <c r="N2696" s="13">
        <v>255.28</v>
      </c>
      <c r="O2696" s="13">
        <v>159.41999999999999</v>
      </c>
      <c r="P2696" s="13">
        <v>2217362.08</v>
      </c>
      <c r="Q2696" s="13">
        <v>1384722.12</v>
      </c>
      <c r="R2696" s="13">
        <v>832639.96</v>
      </c>
      <c r="S2696" s="54"/>
      <c r="T2696" s="54"/>
      <c r="Z2696" s="1"/>
      <c r="AA2696" s="1"/>
      <c r="XFB2696"/>
      <c r="XFC2696"/>
    </row>
    <row r="2697" spans="2:27 16382:16383" ht="21" customHeight="1">
      <c r="B2697" s="10" t="s">
        <v>34</v>
      </c>
      <c r="C2697" s="10" t="s">
        <v>134</v>
      </c>
      <c r="D2697" s="10" t="s">
        <v>59</v>
      </c>
      <c r="E2697" s="10" t="s">
        <v>17</v>
      </c>
      <c r="F2697" s="10" t="s">
        <v>235</v>
      </c>
      <c r="G2697" s="11">
        <v>40636</v>
      </c>
      <c r="H2697" s="12" t="s">
        <v>239</v>
      </c>
      <c r="I2697" s="10">
        <v>2011</v>
      </c>
      <c r="J2697" s="10">
        <v>528295028</v>
      </c>
      <c r="K2697" s="10">
        <f>_xlfn.DAYS(clean_data[[#This Row],[Ship Date]],clean_data[[#This Row],[Order Date]])</f>
        <v>1</v>
      </c>
      <c r="L2697" s="11">
        <v>40637</v>
      </c>
      <c r="M2697" s="14">
        <v>3093</v>
      </c>
      <c r="N2697" s="15">
        <v>9.33</v>
      </c>
      <c r="O2697" s="15">
        <v>6.92</v>
      </c>
      <c r="P2697" s="15">
        <v>28857.69</v>
      </c>
      <c r="Q2697" s="15">
        <v>21403.56</v>
      </c>
      <c r="R2697" s="15">
        <v>7454.13</v>
      </c>
      <c r="S2697" s="54"/>
      <c r="T2697" s="54"/>
      <c r="Z2697" s="1"/>
      <c r="AA2697" s="1"/>
      <c r="XFB2697"/>
      <c r="XFC2697"/>
    </row>
    <row r="2698" spans="2:27 16382:16383" ht="21" customHeight="1">
      <c r="B2698" s="1" t="s">
        <v>23</v>
      </c>
      <c r="C2698" s="1" t="s">
        <v>52</v>
      </c>
      <c r="D2698" s="1" t="s">
        <v>79</v>
      </c>
      <c r="E2698" s="1" t="s">
        <v>17</v>
      </c>
      <c r="F2698" s="1" t="s">
        <v>235</v>
      </c>
      <c r="G2698" s="9">
        <v>41020</v>
      </c>
      <c r="H2698" s="2" t="s">
        <v>239</v>
      </c>
      <c r="I2698" s="1">
        <v>2012</v>
      </c>
      <c r="J2698" s="1">
        <v>837608659</v>
      </c>
      <c r="K2698" s="1">
        <f>_xlfn.DAYS(clean_data[[#This Row],[Ship Date]],clean_data[[#This Row],[Order Date]])</f>
        <v>11</v>
      </c>
      <c r="L2698" s="9">
        <v>41031</v>
      </c>
      <c r="M2698" s="4">
        <v>5871</v>
      </c>
      <c r="N2698" s="13">
        <v>668.27</v>
      </c>
      <c r="O2698" s="13">
        <v>502.54</v>
      </c>
      <c r="P2698" s="13">
        <v>3923413.17</v>
      </c>
      <c r="Q2698" s="13">
        <v>2950412.34</v>
      </c>
      <c r="R2698" s="13">
        <v>973000.83</v>
      </c>
      <c r="S2698" s="54"/>
      <c r="T2698" s="54"/>
      <c r="Z2698" s="1"/>
      <c r="AA2698" s="1"/>
      <c r="XFB2698"/>
      <c r="XFC2698"/>
    </row>
    <row r="2699" spans="2:27 16382:16383" ht="21" customHeight="1">
      <c r="B2699" s="10" t="s">
        <v>23</v>
      </c>
      <c r="C2699" s="10" t="s">
        <v>128</v>
      </c>
      <c r="D2699" s="10" t="s">
        <v>50</v>
      </c>
      <c r="E2699" s="10" t="s">
        <v>17</v>
      </c>
      <c r="F2699" s="10" t="s">
        <v>232</v>
      </c>
      <c r="G2699" s="11">
        <v>42792</v>
      </c>
      <c r="H2699" s="12" t="s">
        <v>242</v>
      </c>
      <c r="I2699" s="10">
        <v>2017</v>
      </c>
      <c r="J2699" s="10">
        <v>930670154</v>
      </c>
      <c r="K2699" s="10">
        <f>_xlfn.DAYS(clean_data[[#This Row],[Ship Date]],clean_data[[#This Row],[Order Date]])</f>
        <v>17</v>
      </c>
      <c r="L2699" s="11">
        <v>42809</v>
      </c>
      <c r="M2699" s="14">
        <v>4835</v>
      </c>
      <c r="N2699" s="15">
        <v>421.89</v>
      </c>
      <c r="O2699" s="15">
        <v>364.69</v>
      </c>
      <c r="P2699" s="15">
        <v>2039838.15</v>
      </c>
      <c r="Q2699" s="15">
        <v>1763276.15</v>
      </c>
      <c r="R2699" s="15">
        <v>276562</v>
      </c>
      <c r="S2699" s="54"/>
      <c r="T2699" s="54"/>
      <c r="Z2699" s="1"/>
      <c r="AA2699" s="1"/>
      <c r="XFB2699"/>
      <c r="XFC2699"/>
    </row>
    <row r="2700" spans="2:27 16382:16383" ht="21" customHeight="1">
      <c r="B2700" s="1" t="s">
        <v>14</v>
      </c>
      <c r="C2700" s="1" t="s">
        <v>111</v>
      </c>
      <c r="D2700" s="1" t="s">
        <v>36</v>
      </c>
      <c r="E2700" s="1" t="s">
        <v>17</v>
      </c>
      <c r="F2700" s="1" t="s">
        <v>232</v>
      </c>
      <c r="G2700" s="9">
        <v>41908</v>
      </c>
      <c r="H2700" s="2" t="s">
        <v>231</v>
      </c>
      <c r="I2700" s="1">
        <v>2014</v>
      </c>
      <c r="J2700" s="1">
        <v>705965840</v>
      </c>
      <c r="K2700" s="1">
        <f>_xlfn.DAYS(clean_data[[#This Row],[Ship Date]],clean_data[[#This Row],[Order Date]])</f>
        <v>10</v>
      </c>
      <c r="L2700" s="9">
        <v>41918</v>
      </c>
      <c r="M2700" s="4">
        <v>9835</v>
      </c>
      <c r="N2700" s="13">
        <v>109.28</v>
      </c>
      <c r="O2700" s="13">
        <v>35.840000000000003</v>
      </c>
      <c r="P2700" s="13">
        <v>1074768.8</v>
      </c>
      <c r="Q2700" s="13">
        <v>352486.40000000002</v>
      </c>
      <c r="R2700" s="13">
        <v>722282.4</v>
      </c>
      <c r="S2700" s="54"/>
      <c r="T2700" s="54"/>
      <c r="Z2700" s="1"/>
      <c r="AA2700" s="1"/>
      <c r="XFB2700"/>
      <c r="XFC2700"/>
    </row>
    <row r="2701" spans="2:27 16382:16383" ht="21" customHeight="1">
      <c r="B2701" s="10" t="s">
        <v>31</v>
      </c>
      <c r="C2701" s="10" t="s">
        <v>133</v>
      </c>
      <c r="D2701" s="10" t="s">
        <v>50</v>
      </c>
      <c r="E2701" s="10" t="s">
        <v>21</v>
      </c>
      <c r="F2701" s="10" t="s">
        <v>235</v>
      </c>
      <c r="G2701" s="11">
        <v>41626</v>
      </c>
      <c r="H2701" s="12" t="s">
        <v>228</v>
      </c>
      <c r="I2701" s="10">
        <v>2013</v>
      </c>
      <c r="J2701" s="10">
        <v>132294547</v>
      </c>
      <c r="K2701" s="10">
        <f>_xlfn.DAYS(clean_data[[#This Row],[Ship Date]],clean_data[[#This Row],[Order Date]])</f>
        <v>23</v>
      </c>
      <c r="L2701" s="11">
        <v>41649</v>
      </c>
      <c r="M2701" s="14">
        <v>7751</v>
      </c>
      <c r="N2701" s="15">
        <v>421.89</v>
      </c>
      <c r="O2701" s="15">
        <v>364.69</v>
      </c>
      <c r="P2701" s="15">
        <v>3270069.39</v>
      </c>
      <c r="Q2701" s="15">
        <v>2826712.19</v>
      </c>
      <c r="R2701" s="15">
        <v>443357.2</v>
      </c>
      <c r="S2701" s="54"/>
      <c r="T2701" s="54"/>
      <c r="Z2701" s="1"/>
      <c r="AA2701" s="1"/>
      <c r="XFB2701"/>
      <c r="XFC2701"/>
    </row>
    <row r="2702" spans="2:27 16382:16383" ht="21" customHeight="1">
      <c r="B2702" s="1" t="s">
        <v>40</v>
      </c>
      <c r="C2702" s="1" t="s">
        <v>205</v>
      </c>
      <c r="D2702" s="1" t="s">
        <v>79</v>
      </c>
      <c r="E2702" s="1" t="s">
        <v>21</v>
      </c>
      <c r="F2702" s="1" t="s">
        <v>229</v>
      </c>
      <c r="G2702" s="9">
        <v>42829</v>
      </c>
      <c r="H2702" s="2" t="s">
        <v>239</v>
      </c>
      <c r="I2702" s="1">
        <v>2017</v>
      </c>
      <c r="J2702" s="1">
        <v>598767602</v>
      </c>
      <c r="K2702" s="1">
        <f>_xlfn.DAYS(clean_data[[#This Row],[Ship Date]],clean_data[[#This Row],[Order Date]])</f>
        <v>47</v>
      </c>
      <c r="L2702" s="9">
        <v>42876</v>
      </c>
      <c r="M2702" s="4">
        <v>7494</v>
      </c>
      <c r="N2702" s="13">
        <v>668.27</v>
      </c>
      <c r="O2702" s="13">
        <v>502.54</v>
      </c>
      <c r="P2702" s="13">
        <v>5008015.38</v>
      </c>
      <c r="Q2702" s="13">
        <v>3766034.76</v>
      </c>
      <c r="R2702" s="13">
        <v>1241980.6200000001</v>
      </c>
      <c r="S2702" s="54"/>
      <c r="T2702" s="54"/>
      <c r="Z2702" s="1"/>
      <c r="AA2702" s="1"/>
      <c r="XFB2702"/>
      <c r="XFC2702"/>
    </row>
    <row r="2703" spans="2:27 16382:16383" ht="21" customHeight="1">
      <c r="B2703" s="10" t="s">
        <v>26</v>
      </c>
      <c r="C2703" s="10" t="s">
        <v>87</v>
      </c>
      <c r="D2703" s="10" t="s">
        <v>28</v>
      </c>
      <c r="E2703" s="10" t="s">
        <v>21</v>
      </c>
      <c r="F2703" s="10" t="s">
        <v>229</v>
      </c>
      <c r="G2703" s="11">
        <v>42638</v>
      </c>
      <c r="H2703" s="12" t="s">
        <v>231</v>
      </c>
      <c r="I2703" s="10">
        <v>2016</v>
      </c>
      <c r="J2703" s="10">
        <v>864808833</v>
      </c>
      <c r="K2703" s="10">
        <f>_xlfn.DAYS(clean_data[[#This Row],[Ship Date]],clean_data[[#This Row],[Order Date]])</f>
        <v>14</v>
      </c>
      <c r="L2703" s="11">
        <v>42652</v>
      </c>
      <c r="M2703" s="14">
        <v>5007</v>
      </c>
      <c r="N2703" s="15">
        <v>205.7</v>
      </c>
      <c r="O2703" s="15">
        <v>117.11</v>
      </c>
      <c r="P2703" s="15">
        <v>1029939.9</v>
      </c>
      <c r="Q2703" s="15">
        <v>586369.77</v>
      </c>
      <c r="R2703" s="15">
        <v>443570.13</v>
      </c>
      <c r="S2703" s="54"/>
      <c r="T2703" s="54"/>
      <c r="Z2703" s="1"/>
      <c r="AA2703" s="1"/>
      <c r="XFB2703"/>
      <c r="XFC2703"/>
    </row>
    <row r="2704" spans="2:27 16382:16383" ht="21" customHeight="1">
      <c r="B2704" s="1" t="s">
        <v>34</v>
      </c>
      <c r="C2704" s="1" t="s">
        <v>66</v>
      </c>
      <c r="D2704" s="1" t="s">
        <v>50</v>
      </c>
      <c r="E2704" s="1" t="s">
        <v>21</v>
      </c>
      <c r="F2704" s="1" t="s">
        <v>232</v>
      </c>
      <c r="G2704" s="9">
        <v>41330</v>
      </c>
      <c r="H2704" s="2" t="s">
        <v>242</v>
      </c>
      <c r="I2704" s="1">
        <v>2013</v>
      </c>
      <c r="J2704" s="1">
        <v>210154569</v>
      </c>
      <c r="K2704" s="1">
        <f>_xlfn.DAYS(clean_data[[#This Row],[Ship Date]],clean_data[[#This Row],[Order Date]])</f>
        <v>20</v>
      </c>
      <c r="L2704" s="9">
        <v>41350</v>
      </c>
      <c r="M2704" s="4">
        <v>8262</v>
      </c>
      <c r="N2704" s="13">
        <v>421.89</v>
      </c>
      <c r="O2704" s="13">
        <v>364.69</v>
      </c>
      <c r="P2704" s="13">
        <v>3485655.18</v>
      </c>
      <c r="Q2704" s="13">
        <v>3013068.78</v>
      </c>
      <c r="R2704" s="13">
        <v>472586.4</v>
      </c>
      <c r="S2704" s="54"/>
      <c r="T2704" s="54"/>
      <c r="Z2704" s="1"/>
      <c r="AA2704" s="1"/>
      <c r="XFB2704"/>
      <c r="XFC2704"/>
    </row>
    <row r="2705" spans="2:27 16382:16383" ht="21" customHeight="1">
      <c r="B2705" s="10" t="s">
        <v>23</v>
      </c>
      <c r="C2705" s="10" t="s">
        <v>110</v>
      </c>
      <c r="D2705" s="10" t="s">
        <v>36</v>
      </c>
      <c r="E2705" s="10" t="s">
        <v>21</v>
      </c>
      <c r="F2705" s="10" t="s">
        <v>235</v>
      </c>
      <c r="G2705" s="11">
        <v>40954</v>
      </c>
      <c r="H2705" s="12" t="s">
        <v>242</v>
      </c>
      <c r="I2705" s="10">
        <v>2012</v>
      </c>
      <c r="J2705" s="10">
        <v>684853637</v>
      </c>
      <c r="K2705" s="10">
        <f>_xlfn.DAYS(clean_data[[#This Row],[Ship Date]],clean_data[[#This Row],[Order Date]])</f>
        <v>48</v>
      </c>
      <c r="L2705" s="11">
        <v>41002</v>
      </c>
      <c r="M2705" s="14">
        <v>2265</v>
      </c>
      <c r="N2705" s="15">
        <v>109.28</v>
      </c>
      <c r="O2705" s="15">
        <v>35.840000000000003</v>
      </c>
      <c r="P2705" s="15">
        <v>247519.2</v>
      </c>
      <c r="Q2705" s="15">
        <v>81177.600000000006</v>
      </c>
      <c r="R2705" s="15">
        <v>166341.6</v>
      </c>
      <c r="S2705" s="54"/>
      <c r="T2705" s="54"/>
      <c r="Z2705" s="1"/>
      <c r="AA2705" s="1"/>
      <c r="XFB2705"/>
      <c r="XFC2705"/>
    </row>
    <row r="2706" spans="2:27 16382:16383" ht="21" customHeight="1">
      <c r="B2706" s="1" t="s">
        <v>53</v>
      </c>
      <c r="C2706" s="1" t="s">
        <v>219</v>
      </c>
      <c r="D2706" s="1" t="s">
        <v>59</v>
      </c>
      <c r="E2706" s="1" t="s">
        <v>21</v>
      </c>
      <c r="F2706" s="1" t="s">
        <v>227</v>
      </c>
      <c r="G2706" s="9">
        <v>41182</v>
      </c>
      <c r="H2706" s="2" t="s">
        <v>231</v>
      </c>
      <c r="I2706" s="1">
        <v>2012</v>
      </c>
      <c r="J2706" s="1">
        <v>359267365</v>
      </c>
      <c r="K2706" s="1">
        <f>_xlfn.DAYS(clean_data[[#This Row],[Ship Date]],clean_data[[#This Row],[Order Date]])</f>
        <v>45</v>
      </c>
      <c r="L2706" s="9">
        <v>41227</v>
      </c>
      <c r="M2706" s="4">
        <v>4052</v>
      </c>
      <c r="N2706" s="13">
        <v>9.33</v>
      </c>
      <c r="O2706" s="13">
        <v>6.92</v>
      </c>
      <c r="P2706" s="13">
        <v>37805.160000000003</v>
      </c>
      <c r="Q2706" s="13">
        <v>28039.84</v>
      </c>
      <c r="R2706" s="13">
        <v>9765.32</v>
      </c>
      <c r="S2706" s="54"/>
      <c r="T2706" s="54"/>
      <c r="Z2706" s="1"/>
      <c r="AA2706" s="1"/>
      <c r="XFB2706"/>
      <c r="XFC2706"/>
    </row>
    <row r="2707" spans="2:27 16382:16383" ht="21" customHeight="1">
      <c r="B2707" s="10" t="s">
        <v>14</v>
      </c>
      <c r="C2707" s="10" t="s">
        <v>185</v>
      </c>
      <c r="D2707" s="10" t="s">
        <v>36</v>
      </c>
      <c r="E2707" s="10" t="s">
        <v>17</v>
      </c>
      <c r="F2707" s="10" t="s">
        <v>227</v>
      </c>
      <c r="G2707" s="11">
        <v>40691</v>
      </c>
      <c r="H2707" s="12" t="s">
        <v>233</v>
      </c>
      <c r="I2707" s="10">
        <v>2011</v>
      </c>
      <c r="J2707" s="10">
        <v>974069583</v>
      </c>
      <c r="K2707" s="10">
        <f>_xlfn.DAYS(clean_data[[#This Row],[Ship Date]],clean_data[[#This Row],[Order Date]])</f>
        <v>45</v>
      </c>
      <c r="L2707" s="11">
        <v>40736</v>
      </c>
      <c r="M2707" s="14">
        <v>7690</v>
      </c>
      <c r="N2707" s="15">
        <v>109.28</v>
      </c>
      <c r="O2707" s="15">
        <v>35.840000000000003</v>
      </c>
      <c r="P2707" s="15">
        <v>840363.2</v>
      </c>
      <c r="Q2707" s="15">
        <v>275609.59999999998</v>
      </c>
      <c r="R2707" s="15">
        <v>564753.6</v>
      </c>
      <c r="S2707" s="54"/>
      <c r="T2707" s="54"/>
      <c r="Z2707" s="1"/>
      <c r="AA2707" s="1"/>
      <c r="XFB2707"/>
      <c r="XFC2707"/>
    </row>
    <row r="2708" spans="2:27 16382:16383" ht="21" customHeight="1">
      <c r="B2708" s="1" t="s">
        <v>34</v>
      </c>
      <c r="C2708" s="1" t="s">
        <v>154</v>
      </c>
      <c r="D2708" s="1" t="s">
        <v>50</v>
      </c>
      <c r="E2708" s="1" t="s">
        <v>21</v>
      </c>
      <c r="F2708" s="1" t="s">
        <v>229</v>
      </c>
      <c r="G2708" s="9">
        <v>41315</v>
      </c>
      <c r="H2708" s="2" t="s">
        <v>242</v>
      </c>
      <c r="I2708" s="1">
        <v>2013</v>
      </c>
      <c r="J2708" s="1">
        <v>290246617</v>
      </c>
      <c r="K2708" s="1">
        <f>_xlfn.DAYS(clean_data[[#This Row],[Ship Date]],clean_data[[#This Row],[Order Date]])</f>
        <v>46</v>
      </c>
      <c r="L2708" s="9">
        <v>41361</v>
      </c>
      <c r="M2708" s="4">
        <v>9279</v>
      </c>
      <c r="N2708" s="13">
        <v>421.89</v>
      </c>
      <c r="O2708" s="13">
        <v>364.69</v>
      </c>
      <c r="P2708" s="13">
        <v>3914717.31</v>
      </c>
      <c r="Q2708" s="13">
        <v>3383958.51</v>
      </c>
      <c r="R2708" s="13">
        <v>530758.80000000005</v>
      </c>
      <c r="S2708" s="54"/>
      <c r="T2708" s="54"/>
      <c r="Z2708" s="1"/>
      <c r="AA2708" s="1"/>
      <c r="XFB2708"/>
      <c r="XFC2708"/>
    </row>
    <row r="2709" spans="2:27 16382:16383" ht="21" customHeight="1">
      <c r="B2709" s="10" t="s">
        <v>31</v>
      </c>
      <c r="C2709" s="10" t="s">
        <v>56</v>
      </c>
      <c r="D2709" s="10" t="s">
        <v>28</v>
      </c>
      <c r="E2709" s="10" t="s">
        <v>17</v>
      </c>
      <c r="F2709" s="10" t="s">
        <v>235</v>
      </c>
      <c r="G2709" s="11">
        <v>41125</v>
      </c>
      <c r="H2709" s="12" t="s">
        <v>238</v>
      </c>
      <c r="I2709" s="10">
        <v>2012</v>
      </c>
      <c r="J2709" s="10">
        <v>639097297</v>
      </c>
      <c r="K2709" s="10">
        <f>_xlfn.DAYS(clean_data[[#This Row],[Ship Date]],clean_data[[#This Row],[Order Date]])</f>
        <v>35</v>
      </c>
      <c r="L2709" s="11">
        <v>41160</v>
      </c>
      <c r="M2709" s="14">
        <v>1947</v>
      </c>
      <c r="N2709" s="15">
        <v>205.7</v>
      </c>
      <c r="O2709" s="15">
        <v>117.11</v>
      </c>
      <c r="P2709" s="15">
        <v>400497.9</v>
      </c>
      <c r="Q2709" s="15">
        <v>228013.17</v>
      </c>
      <c r="R2709" s="15">
        <v>172484.73</v>
      </c>
      <c r="S2709" s="54"/>
      <c r="T2709" s="54"/>
      <c r="Z2709" s="1"/>
      <c r="AA2709" s="1"/>
      <c r="XFB2709"/>
      <c r="XFC2709"/>
    </row>
    <row r="2710" spans="2:27 16382:16383" ht="21" customHeight="1">
      <c r="B2710" s="1" t="s">
        <v>34</v>
      </c>
      <c r="C2710" s="1" t="s">
        <v>60</v>
      </c>
      <c r="D2710" s="1" t="s">
        <v>79</v>
      </c>
      <c r="E2710" s="1" t="s">
        <v>17</v>
      </c>
      <c r="F2710" s="1" t="s">
        <v>229</v>
      </c>
      <c r="G2710" s="9">
        <v>41351</v>
      </c>
      <c r="H2710" s="2" t="s">
        <v>236</v>
      </c>
      <c r="I2710" s="1">
        <v>2013</v>
      </c>
      <c r="J2710" s="1">
        <v>372232949</v>
      </c>
      <c r="K2710" s="1">
        <f>_xlfn.DAYS(clean_data[[#This Row],[Ship Date]],clean_data[[#This Row],[Order Date]])</f>
        <v>12</v>
      </c>
      <c r="L2710" s="9">
        <v>41363</v>
      </c>
      <c r="M2710" s="4">
        <v>856</v>
      </c>
      <c r="N2710" s="13">
        <v>668.27</v>
      </c>
      <c r="O2710" s="13">
        <v>502.54</v>
      </c>
      <c r="P2710" s="13">
        <v>572039.12</v>
      </c>
      <c r="Q2710" s="13">
        <v>430174.24</v>
      </c>
      <c r="R2710" s="13">
        <v>141864.88</v>
      </c>
      <c r="S2710" s="54"/>
      <c r="T2710" s="54"/>
      <c r="Z2710" s="1"/>
      <c r="AA2710" s="1"/>
      <c r="XFB2710"/>
      <c r="XFC2710"/>
    </row>
    <row r="2711" spans="2:27 16382:16383" ht="21" customHeight="1">
      <c r="B2711" s="10" t="s">
        <v>31</v>
      </c>
      <c r="C2711" s="10" t="s">
        <v>89</v>
      </c>
      <c r="D2711" s="10" t="s">
        <v>79</v>
      </c>
      <c r="E2711" s="10" t="s">
        <v>17</v>
      </c>
      <c r="F2711" s="10" t="s">
        <v>232</v>
      </c>
      <c r="G2711" s="11">
        <v>42224</v>
      </c>
      <c r="H2711" s="12" t="s">
        <v>238</v>
      </c>
      <c r="I2711" s="10">
        <v>2015</v>
      </c>
      <c r="J2711" s="10">
        <v>611577403</v>
      </c>
      <c r="K2711" s="10">
        <f>_xlfn.DAYS(clean_data[[#This Row],[Ship Date]],clean_data[[#This Row],[Order Date]])</f>
        <v>15</v>
      </c>
      <c r="L2711" s="11">
        <v>42239</v>
      </c>
      <c r="M2711" s="14">
        <v>8199</v>
      </c>
      <c r="N2711" s="15">
        <v>668.27</v>
      </c>
      <c r="O2711" s="15">
        <v>502.54</v>
      </c>
      <c r="P2711" s="15">
        <v>5479145.7300000004</v>
      </c>
      <c r="Q2711" s="15">
        <v>4120325.46</v>
      </c>
      <c r="R2711" s="15">
        <v>1358820.27</v>
      </c>
      <c r="S2711" s="54"/>
      <c r="T2711" s="54"/>
      <c r="Z2711" s="1"/>
      <c r="AA2711" s="1"/>
      <c r="XFB2711"/>
      <c r="XFC2711"/>
    </row>
    <row r="2712" spans="2:27 16382:16383" ht="21" customHeight="1">
      <c r="B2712" s="1" t="s">
        <v>40</v>
      </c>
      <c r="C2712" s="1" t="s">
        <v>200</v>
      </c>
      <c r="D2712" s="1" t="s">
        <v>16</v>
      </c>
      <c r="E2712" s="1" t="s">
        <v>21</v>
      </c>
      <c r="F2712" s="1" t="s">
        <v>227</v>
      </c>
      <c r="G2712" s="9">
        <v>41603</v>
      </c>
      <c r="H2712" s="2" t="s">
        <v>234</v>
      </c>
      <c r="I2712" s="1">
        <v>2013</v>
      </c>
      <c r="J2712" s="1">
        <v>299366986</v>
      </c>
      <c r="K2712" s="1">
        <f>_xlfn.DAYS(clean_data[[#This Row],[Ship Date]],clean_data[[#This Row],[Order Date]])</f>
        <v>46</v>
      </c>
      <c r="L2712" s="9">
        <v>41649</v>
      </c>
      <c r="M2712" s="4">
        <v>8199</v>
      </c>
      <c r="N2712" s="13">
        <v>255.28</v>
      </c>
      <c r="O2712" s="13">
        <v>159.41999999999999</v>
      </c>
      <c r="P2712" s="13">
        <v>2093040.72</v>
      </c>
      <c r="Q2712" s="13">
        <v>1307084.58</v>
      </c>
      <c r="R2712" s="13">
        <v>785956.14</v>
      </c>
      <c r="S2712" s="54"/>
      <c r="T2712" s="54"/>
      <c r="Z2712" s="1"/>
      <c r="AA2712" s="1"/>
      <c r="XFB2712"/>
      <c r="XFC2712"/>
    </row>
    <row r="2713" spans="2:27 16382:16383" ht="21" customHeight="1">
      <c r="B2713" s="10" t="s">
        <v>40</v>
      </c>
      <c r="C2713" s="10" t="s">
        <v>109</v>
      </c>
      <c r="D2713" s="10" t="s">
        <v>20</v>
      </c>
      <c r="E2713" s="10" t="s">
        <v>17</v>
      </c>
      <c r="F2713" s="10" t="s">
        <v>235</v>
      </c>
      <c r="G2713" s="11">
        <v>41881</v>
      </c>
      <c r="H2713" s="12" t="s">
        <v>238</v>
      </c>
      <c r="I2713" s="10">
        <v>2014</v>
      </c>
      <c r="J2713" s="10">
        <v>248150527</v>
      </c>
      <c r="K2713" s="10">
        <f>_xlfn.DAYS(clean_data[[#This Row],[Ship Date]],clean_data[[#This Row],[Order Date]])</f>
        <v>43</v>
      </c>
      <c r="L2713" s="11">
        <v>41924</v>
      </c>
      <c r="M2713" s="14">
        <v>2110</v>
      </c>
      <c r="N2713" s="15">
        <v>152.58000000000001</v>
      </c>
      <c r="O2713" s="15">
        <v>97.44</v>
      </c>
      <c r="P2713" s="15">
        <v>321943.8</v>
      </c>
      <c r="Q2713" s="15">
        <v>205598.4</v>
      </c>
      <c r="R2713" s="15">
        <v>116345.4</v>
      </c>
      <c r="S2713" s="54"/>
      <c r="T2713" s="54"/>
      <c r="Z2713" s="1"/>
      <c r="AA2713" s="1"/>
      <c r="XFB2713"/>
      <c r="XFC2713"/>
    </row>
    <row r="2714" spans="2:27 16382:16383" ht="21" customHeight="1">
      <c r="B2714" s="1" t="s">
        <v>14</v>
      </c>
      <c r="C2714" s="1" t="s">
        <v>226</v>
      </c>
      <c r="D2714" s="1" t="s">
        <v>59</v>
      </c>
      <c r="E2714" s="1" t="s">
        <v>17</v>
      </c>
      <c r="F2714" s="1" t="s">
        <v>235</v>
      </c>
      <c r="G2714" s="9">
        <v>40310</v>
      </c>
      <c r="H2714" s="2" t="s">
        <v>233</v>
      </c>
      <c r="I2714" s="1">
        <v>2010</v>
      </c>
      <c r="J2714" s="1">
        <v>890789353</v>
      </c>
      <c r="K2714" s="1">
        <f>_xlfn.DAYS(clean_data[[#This Row],[Ship Date]],clean_data[[#This Row],[Order Date]])</f>
        <v>9</v>
      </c>
      <c r="L2714" s="9">
        <v>40319</v>
      </c>
      <c r="M2714" s="4">
        <v>3220</v>
      </c>
      <c r="N2714" s="13">
        <v>9.33</v>
      </c>
      <c r="O2714" s="13">
        <v>6.92</v>
      </c>
      <c r="P2714" s="13">
        <v>30042.6</v>
      </c>
      <c r="Q2714" s="13">
        <v>22282.400000000001</v>
      </c>
      <c r="R2714" s="13">
        <v>7760.2</v>
      </c>
      <c r="S2714" s="54"/>
      <c r="T2714" s="54"/>
      <c r="Z2714" s="1"/>
      <c r="AA2714" s="1"/>
      <c r="XFB2714"/>
      <c r="XFC2714"/>
    </row>
    <row r="2715" spans="2:27 16382:16383" ht="21" customHeight="1">
      <c r="B2715" s="10" t="s">
        <v>23</v>
      </c>
      <c r="C2715" s="10" t="s">
        <v>63</v>
      </c>
      <c r="D2715" s="10" t="s">
        <v>28</v>
      </c>
      <c r="E2715" s="10" t="s">
        <v>21</v>
      </c>
      <c r="F2715" s="10" t="s">
        <v>235</v>
      </c>
      <c r="G2715" s="11">
        <v>41445</v>
      </c>
      <c r="H2715" s="12" t="s">
        <v>241</v>
      </c>
      <c r="I2715" s="10">
        <v>2013</v>
      </c>
      <c r="J2715" s="10">
        <v>930457293</v>
      </c>
      <c r="K2715" s="10">
        <f>_xlfn.DAYS(clean_data[[#This Row],[Ship Date]],clean_data[[#This Row],[Order Date]])</f>
        <v>36</v>
      </c>
      <c r="L2715" s="11">
        <v>41481</v>
      </c>
      <c r="M2715" s="14">
        <v>1845</v>
      </c>
      <c r="N2715" s="15">
        <v>205.7</v>
      </c>
      <c r="O2715" s="15">
        <v>117.11</v>
      </c>
      <c r="P2715" s="15">
        <v>379516.5</v>
      </c>
      <c r="Q2715" s="15">
        <v>216067.95</v>
      </c>
      <c r="R2715" s="15">
        <v>163448.54999999999</v>
      </c>
      <c r="S2715" s="54"/>
      <c r="T2715" s="54"/>
      <c r="Z2715" s="1"/>
      <c r="AA2715" s="1"/>
      <c r="XFB2715"/>
      <c r="XFC2715"/>
    </row>
    <row r="2716" spans="2:27 16382:16383" ht="21" customHeight="1">
      <c r="B2716" s="1" t="s">
        <v>40</v>
      </c>
      <c r="C2716" s="1" t="s">
        <v>130</v>
      </c>
      <c r="D2716" s="1" t="s">
        <v>28</v>
      </c>
      <c r="E2716" s="1" t="s">
        <v>17</v>
      </c>
      <c r="F2716" s="1" t="s">
        <v>227</v>
      </c>
      <c r="G2716" s="9">
        <v>41934</v>
      </c>
      <c r="H2716" s="2" t="s">
        <v>237</v>
      </c>
      <c r="I2716" s="1">
        <v>2014</v>
      </c>
      <c r="J2716" s="1">
        <v>490640676</v>
      </c>
      <c r="K2716" s="1">
        <f>_xlfn.DAYS(clean_data[[#This Row],[Ship Date]],clean_data[[#This Row],[Order Date]])</f>
        <v>28</v>
      </c>
      <c r="L2716" s="9">
        <v>41962</v>
      </c>
      <c r="M2716" s="4">
        <v>334</v>
      </c>
      <c r="N2716" s="13">
        <v>205.7</v>
      </c>
      <c r="O2716" s="13">
        <v>117.11</v>
      </c>
      <c r="P2716" s="13">
        <v>68703.8</v>
      </c>
      <c r="Q2716" s="13">
        <v>39114.74</v>
      </c>
      <c r="R2716" s="13">
        <v>29589.06</v>
      </c>
      <c r="S2716" s="54"/>
      <c r="T2716" s="54"/>
      <c r="Z2716" s="1"/>
      <c r="AA2716" s="1"/>
      <c r="XFB2716"/>
      <c r="XFC2716"/>
    </row>
    <row r="2717" spans="2:27 16382:16383" ht="21" customHeight="1">
      <c r="B2717" s="10" t="s">
        <v>40</v>
      </c>
      <c r="C2717" s="10" t="s">
        <v>97</v>
      </c>
      <c r="D2717" s="10" t="s">
        <v>59</v>
      </c>
      <c r="E2717" s="10" t="s">
        <v>17</v>
      </c>
      <c r="F2717" s="10" t="s">
        <v>235</v>
      </c>
      <c r="G2717" s="11">
        <v>40195</v>
      </c>
      <c r="H2717" s="12" t="s">
        <v>240</v>
      </c>
      <c r="I2717" s="10">
        <v>2010</v>
      </c>
      <c r="J2717" s="10">
        <v>665138328</v>
      </c>
      <c r="K2717" s="10">
        <f>_xlfn.DAYS(clean_data[[#This Row],[Ship Date]],clean_data[[#This Row],[Order Date]])</f>
        <v>28</v>
      </c>
      <c r="L2717" s="11">
        <v>40223</v>
      </c>
      <c r="M2717" s="14">
        <v>8067</v>
      </c>
      <c r="N2717" s="15">
        <v>9.33</v>
      </c>
      <c r="O2717" s="15">
        <v>6.92</v>
      </c>
      <c r="P2717" s="15">
        <v>75265.11</v>
      </c>
      <c r="Q2717" s="15">
        <v>55823.64</v>
      </c>
      <c r="R2717" s="15">
        <v>19441.47</v>
      </c>
      <c r="S2717" s="54"/>
      <c r="T2717" s="54"/>
      <c r="Z2717" s="1"/>
      <c r="AA2717" s="1"/>
      <c r="XFB2717"/>
      <c r="XFC2717"/>
    </row>
    <row r="2718" spans="2:27 16382:16383" ht="21" customHeight="1">
      <c r="B2718" s="1" t="s">
        <v>14</v>
      </c>
      <c r="C2718" s="1" t="s">
        <v>158</v>
      </c>
      <c r="D2718" s="1" t="s">
        <v>16</v>
      </c>
      <c r="E2718" s="1" t="s">
        <v>17</v>
      </c>
      <c r="F2718" s="1" t="s">
        <v>227</v>
      </c>
      <c r="G2718" s="9">
        <v>40566</v>
      </c>
      <c r="H2718" s="2" t="s">
        <v>240</v>
      </c>
      <c r="I2718" s="1">
        <v>2011</v>
      </c>
      <c r="J2718" s="1">
        <v>368061578</v>
      </c>
      <c r="K2718" s="1">
        <f>_xlfn.DAYS(clean_data[[#This Row],[Ship Date]],clean_data[[#This Row],[Order Date]])</f>
        <v>42</v>
      </c>
      <c r="L2718" s="9">
        <v>40608</v>
      </c>
      <c r="M2718" s="4">
        <v>6455</v>
      </c>
      <c r="N2718" s="13">
        <v>255.28</v>
      </c>
      <c r="O2718" s="13">
        <v>159.41999999999999</v>
      </c>
      <c r="P2718" s="13">
        <v>1647832.4</v>
      </c>
      <c r="Q2718" s="13">
        <v>1029056.1</v>
      </c>
      <c r="R2718" s="13">
        <v>618776.30000000005</v>
      </c>
      <c r="S2718" s="54"/>
      <c r="T2718" s="54"/>
      <c r="Z2718" s="1"/>
      <c r="AA2718" s="1"/>
      <c r="XFB2718"/>
      <c r="XFC2718"/>
    </row>
    <row r="2719" spans="2:27 16382:16383" ht="21" customHeight="1">
      <c r="B2719" s="10" t="s">
        <v>14</v>
      </c>
      <c r="C2719" s="10" t="s">
        <v>47</v>
      </c>
      <c r="D2719" s="10" t="s">
        <v>45</v>
      </c>
      <c r="E2719" s="10" t="s">
        <v>21</v>
      </c>
      <c r="F2719" s="10" t="s">
        <v>227</v>
      </c>
      <c r="G2719" s="11">
        <v>40862</v>
      </c>
      <c r="H2719" s="12" t="s">
        <v>234</v>
      </c>
      <c r="I2719" s="10">
        <v>2011</v>
      </c>
      <c r="J2719" s="10">
        <v>383834254</v>
      </c>
      <c r="K2719" s="10">
        <f>_xlfn.DAYS(clean_data[[#This Row],[Ship Date]],clean_data[[#This Row],[Order Date]])</f>
        <v>13</v>
      </c>
      <c r="L2719" s="11">
        <v>40875</v>
      </c>
      <c r="M2719" s="14">
        <v>3940</v>
      </c>
      <c r="N2719" s="15">
        <v>437.2</v>
      </c>
      <c r="O2719" s="15">
        <v>263.33</v>
      </c>
      <c r="P2719" s="15">
        <v>1722568</v>
      </c>
      <c r="Q2719" s="15">
        <v>1037520.2</v>
      </c>
      <c r="R2719" s="15">
        <v>685047.8</v>
      </c>
      <c r="S2719" s="54"/>
      <c r="T2719" s="54"/>
      <c r="Z2719" s="1"/>
      <c r="AA2719" s="1"/>
      <c r="XFB2719"/>
      <c r="XFC2719"/>
    </row>
    <row r="2720" spans="2:27 16382:16383" ht="21" customHeight="1">
      <c r="B2720" s="1" t="s">
        <v>40</v>
      </c>
      <c r="C2720" s="1" t="s">
        <v>200</v>
      </c>
      <c r="D2720" s="1" t="s">
        <v>45</v>
      </c>
      <c r="E2720" s="1" t="s">
        <v>21</v>
      </c>
      <c r="F2720" s="1" t="s">
        <v>229</v>
      </c>
      <c r="G2720" s="9">
        <v>42050</v>
      </c>
      <c r="H2720" s="2" t="s">
        <v>242</v>
      </c>
      <c r="I2720" s="1">
        <v>2015</v>
      </c>
      <c r="J2720" s="1">
        <v>217192685</v>
      </c>
      <c r="K2720" s="1">
        <f>_xlfn.DAYS(clean_data[[#This Row],[Ship Date]],clean_data[[#This Row],[Order Date]])</f>
        <v>0</v>
      </c>
      <c r="L2720" s="9">
        <v>42050</v>
      </c>
      <c r="M2720" s="4">
        <v>997</v>
      </c>
      <c r="N2720" s="13">
        <v>437.2</v>
      </c>
      <c r="O2720" s="13">
        <v>263.33</v>
      </c>
      <c r="P2720" s="13">
        <v>435888.4</v>
      </c>
      <c r="Q2720" s="13">
        <v>262540.01</v>
      </c>
      <c r="R2720" s="13">
        <v>173348.39</v>
      </c>
      <c r="S2720" s="54"/>
      <c r="T2720" s="54"/>
      <c r="Z2720" s="1"/>
      <c r="AA2720" s="1"/>
      <c r="XFB2720"/>
      <c r="XFC2720"/>
    </row>
    <row r="2721" spans="2:27 16382:16383" ht="21" customHeight="1">
      <c r="B2721" s="10" t="s">
        <v>23</v>
      </c>
      <c r="C2721" s="10" t="s">
        <v>58</v>
      </c>
      <c r="D2721" s="10" t="s">
        <v>43</v>
      </c>
      <c r="E2721" s="10" t="s">
        <v>21</v>
      </c>
      <c r="F2721" s="10" t="s">
        <v>235</v>
      </c>
      <c r="G2721" s="11">
        <v>41340</v>
      </c>
      <c r="H2721" s="12" t="s">
        <v>236</v>
      </c>
      <c r="I2721" s="10">
        <v>2013</v>
      </c>
      <c r="J2721" s="10">
        <v>343185698</v>
      </c>
      <c r="K2721" s="10">
        <f>_xlfn.DAYS(clean_data[[#This Row],[Ship Date]],clean_data[[#This Row],[Order Date]])</f>
        <v>49</v>
      </c>
      <c r="L2721" s="11">
        <v>41389</v>
      </c>
      <c r="M2721" s="14">
        <v>5129</v>
      </c>
      <c r="N2721" s="15">
        <v>651.21</v>
      </c>
      <c r="O2721" s="15">
        <v>524.96</v>
      </c>
      <c r="P2721" s="15">
        <v>3340056.09</v>
      </c>
      <c r="Q2721" s="15">
        <v>2692519.84</v>
      </c>
      <c r="R2721" s="15">
        <v>647536.25</v>
      </c>
      <c r="S2721" s="54"/>
      <c r="T2721" s="54"/>
      <c r="Z2721" s="1"/>
      <c r="AA2721" s="1"/>
      <c r="XFB2721"/>
      <c r="XFC2721"/>
    </row>
    <row r="2722" spans="2:27 16382:16383" ht="21" customHeight="1">
      <c r="B2722" s="1" t="s">
        <v>14</v>
      </c>
      <c r="C2722" s="1" t="s">
        <v>174</v>
      </c>
      <c r="D2722" s="1" t="s">
        <v>71</v>
      </c>
      <c r="E2722" s="1" t="s">
        <v>17</v>
      </c>
      <c r="F2722" s="1" t="s">
        <v>232</v>
      </c>
      <c r="G2722" s="9">
        <v>41860</v>
      </c>
      <c r="H2722" s="2" t="s">
        <v>238</v>
      </c>
      <c r="I2722" s="1">
        <v>2014</v>
      </c>
      <c r="J2722" s="1">
        <v>857174623</v>
      </c>
      <c r="K2722" s="1">
        <f>_xlfn.DAYS(clean_data[[#This Row],[Ship Date]],clean_data[[#This Row],[Order Date]])</f>
        <v>18</v>
      </c>
      <c r="L2722" s="9">
        <v>41878</v>
      </c>
      <c r="M2722" s="4">
        <v>5874</v>
      </c>
      <c r="N2722" s="13">
        <v>154.06</v>
      </c>
      <c r="O2722" s="13">
        <v>90.93</v>
      </c>
      <c r="P2722" s="13">
        <v>904948.44</v>
      </c>
      <c r="Q2722" s="13">
        <v>534122.81999999995</v>
      </c>
      <c r="R2722" s="13">
        <v>370825.62</v>
      </c>
      <c r="S2722" s="54"/>
      <c r="T2722" s="54"/>
      <c r="Z2722" s="1"/>
      <c r="AA2722" s="1"/>
      <c r="XFB2722"/>
      <c r="XFC2722"/>
    </row>
    <row r="2723" spans="2:27 16382:16383" ht="21" customHeight="1">
      <c r="B2723" s="10" t="s">
        <v>31</v>
      </c>
      <c r="C2723" s="10" t="s">
        <v>223</v>
      </c>
      <c r="D2723" s="10" t="s">
        <v>59</v>
      </c>
      <c r="E2723" s="10" t="s">
        <v>21</v>
      </c>
      <c r="F2723" s="10" t="s">
        <v>229</v>
      </c>
      <c r="G2723" s="11">
        <v>40214</v>
      </c>
      <c r="H2723" s="12" t="s">
        <v>242</v>
      </c>
      <c r="I2723" s="10">
        <v>2010</v>
      </c>
      <c r="J2723" s="10">
        <v>124833285</v>
      </c>
      <c r="K2723" s="10">
        <f>_xlfn.DAYS(clean_data[[#This Row],[Ship Date]],clean_data[[#This Row],[Order Date]])</f>
        <v>5</v>
      </c>
      <c r="L2723" s="11">
        <v>40219</v>
      </c>
      <c r="M2723" s="14">
        <v>9798</v>
      </c>
      <c r="N2723" s="15">
        <v>9.33</v>
      </c>
      <c r="O2723" s="15">
        <v>6.92</v>
      </c>
      <c r="P2723" s="15">
        <v>91415.34</v>
      </c>
      <c r="Q2723" s="15">
        <v>67802.16</v>
      </c>
      <c r="R2723" s="15">
        <v>23613.18</v>
      </c>
      <c r="S2723" s="54"/>
      <c r="T2723" s="54"/>
      <c r="Z2723" s="1"/>
      <c r="AA2723" s="1"/>
      <c r="XFB2723"/>
      <c r="XFC2723"/>
    </row>
    <row r="2724" spans="2:27 16382:16383" ht="21" customHeight="1">
      <c r="B2724" s="1" t="s">
        <v>40</v>
      </c>
      <c r="C2724" s="1" t="s">
        <v>102</v>
      </c>
      <c r="D2724" s="1" t="s">
        <v>59</v>
      </c>
      <c r="E2724" s="1" t="s">
        <v>21</v>
      </c>
      <c r="F2724" s="1" t="s">
        <v>232</v>
      </c>
      <c r="G2724" s="9">
        <v>41692</v>
      </c>
      <c r="H2724" s="2" t="s">
        <v>242</v>
      </c>
      <c r="I2724" s="1">
        <v>2014</v>
      </c>
      <c r="J2724" s="1">
        <v>632148015</v>
      </c>
      <c r="K2724" s="1">
        <f>_xlfn.DAYS(clean_data[[#This Row],[Ship Date]],clean_data[[#This Row],[Order Date]])</f>
        <v>20</v>
      </c>
      <c r="L2724" s="9">
        <v>41712</v>
      </c>
      <c r="M2724" s="4">
        <v>5500</v>
      </c>
      <c r="N2724" s="13">
        <v>9.33</v>
      </c>
      <c r="O2724" s="13">
        <v>6.92</v>
      </c>
      <c r="P2724" s="13">
        <v>51315</v>
      </c>
      <c r="Q2724" s="13">
        <v>38060</v>
      </c>
      <c r="R2724" s="13">
        <v>13255</v>
      </c>
      <c r="S2724" s="54"/>
      <c r="T2724" s="54"/>
      <c r="Z2724" s="1"/>
      <c r="AA2724" s="1"/>
      <c r="XFB2724"/>
      <c r="XFC2724"/>
    </row>
    <row r="2725" spans="2:27 16382:16383" ht="21" customHeight="1">
      <c r="B2725" s="10" t="s">
        <v>26</v>
      </c>
      <c r="C2725" s="10" t="s">
        <v>176</v>
      </c>
      <c r="D2725" s="10" t="s">
        <v>79</v>
      </c>
      <c r="E2725" s="10" t="s">
        <v>17</v>
      </c>
      <c r="F2725" s="10" t="s">
        <v>227</v>
      </c>
      <c r="G2725" s="11">
        <v>42292</v>
      </c>
      <c r="H2725" s="12" t="s">
        <v>237</v>
      </c>
      <c r="I2725" s="10">
        <v>2015</v>
      </c>
      <c r="J2725" s="10">
        <v>435417640</v>
      </c>
      <c r="K2725" s="10">
        <f>_xlfn.DAYS(clean_data[[#This Row],[Ship Date]],clean_data[[#This Row],[Order Date]])</f>
        <v>13</v>
      </c>
      <c r="L2725" s="11">
        <v>42305</v>
      </c>
      <c r="M2725" s="14">
        <v>8610</v>
      </c>
      <c r="N2725" s="15">
        <v>668.27</v>
      </c>
      <c r="O2725" s="15">
        <v>502.54</v>
      </c>
      <c r="P2725" s="15">
        <v>5753804.7000000002</v>
      </c>
      <c r="Q2725" s="15">
        <v>4326869.4000000004</v>
      </c>
      <c r="R2725" s="15">
        <v>1426935.3</v>
      </c>
      <c r="S2725" s="54"/>
      <c r="T2725" s="54"/>
      <c r="Z2725" s="1"/>
      <c r="AA2725" s="1"/>
      <c r="XFB2725"/>
      <c r="XFC2725"/>
    </row>
    <row r="2726" spans="2:27 16382:16383" ht="21" customHeight="1">
      <c r="B2726" s="1" t="s">
        <v>34</v>
      </c>
      <c r="C2726" s="1" t="s">
        <v>84</v>
      </c>
      <c r="D2726" s="1" t="s">
        <v>43</v>
      </c>
      <c r="E2726" s="1" t="s">
        <v>21</v>
      </c>
      <c r="F2726" s="1" t="s">
        <v>232</v>
      </c>
      <c r="G2726" s="9">
        <v>41167</v>
      </c>
      <c r="H2726" s="2" t="s">
        <v>231</v>
      </c>
      <c r="I2726" s="1">
        <v>2012</v>
      </c>
      <c r="J2726" s="1">
        <v>811253488</v>
      </c>
      <c r="K2726" s="1">
        <f>_xlfn.DAYS(clean_data[[#This Row],[Ship Date]],clean_data[[#This Row],[Order Date]])</f>
        <v>46</v>
      </c>
      <c r="L2726" s="9">
        <v>41213</v>
      </c>
      <c r="M2726" s="4">
        <v>6790</v>
      </c>
      <c r="N2726" s="13">
        <v>651.21</v>
      </c>
      <c r="O2726" s="13">
        <v>524.96</v>
      </c>
      <c r="P2726" s="13">
        <v>4421715.9000000004</v>
      </c>
      <c r="Q2726" s="13">
        <v>3564478.4</v>
      </c>
      <c r="R2726" s="13">
        <v>857237.5</v>
      </c>
      <c r="S2726" s="54"/>
      <c r="T2726" s="54"/>
      <c r="Z2726" s="1"/>
      <c r="AA2726" s="1"/>
      <c r="XFB2726"/>
      <c r="XFC2726"/>
    </row>
    <row r="2727" spans="2:27 16382:16383" ht="21" customHeight="1">
      <c r="B2727" s="10" t="s">
        <v>14</v>
      </c>
      <c r="C2727" s="10" t="s">
        <v>246</v>
      </c>
      <c r="D2727" s="10" t="s">
        <v>50</v>
      </c>
      <c r="E2727" s="10" t="s">
        <v>17</v>
      </c>
      <c r="F2727" s="10" t="s">
        <v>232</v>
      </c>
      <c r="G2727" s="11">
        <v>42009</v>
      </c>
      <c r="H2727" s="12" t="s">
        <v>240</v>
      </c>
      <c r="I2727" s="10">
        <v>2015</v>
      </c>
      <c r="J2727" s="10">
        <v>406579387</v>
      </c>
      <c r="K2727" s="10">
        <f>_xlfn.DAYS(clean_data[[#This Row],[Ship Date]],clean_data[[#This Row],[Order Date]])</f>
        <v>19</v>
      </c>
      <c r="L2727" s="11">
        <v>42028</v>
      </c>
      <c r="M2727" s="14">
        <v>4730</v>
      </c>
      <c r="N2727" s="15">
        <v>421.89</v>
      </c>
      <c r="O2727" s="15">
        <v>364.69</v>
      </c>
      <c r="P2727" s="15">
        <v>1995539.7</v>
      </c>
      <c r="Q2727" s="15">
        <v>1724983.7</v>
      </c>
      <c r="R2727" s="15">
        <v>270556</v>
      </c>
      <c r="S2727" s="54"/>
      <c r="T2727" s="54"/>
      <c r="Z2727" s="1"/>
      <c r="AA2727" s="1"/>
      <c r="XFB2727"/>
      <c r="XFC2727"/>
    </row>
    <row r="2728" spans="2:27 16382:16383" ht="21" customHeight="1">
      <c r="B2728" s="1" t="s">
        <v>31</v>
      </c>
      <c r="C2728" s="1" t="s">
        <v>248</v>
      </c>
      <c r="D2728" s="1" t="s">
        <v>36</v>
      </c>
      <c r="E2728" s="1" t="s">
        <v>17</v>
      </c>
      <c r="F2728" s="1" t="s">
        <v>235</v>
      </c>
      <c r="G2728" s="9">
        <v>40600</v>
      </c>
      <c r="H2728" s="2" t="s">
        <v>242</v>
      </c>
      <c r="I2728" s="1">
        <v>2011</v>
      </c>
      <c r="J2728" s="1">
        <v>188631665</v>
      </c>
      <c r="K2728" s="1">
        <f>_xlfn.DAYS(clean_data[[#This Row],[Ship Date]],clean_data[[#This Row],[Order Date]])</f>
        <v>46</v>
      </c>
      <c r="L2728" s="9">
        <v>40646</v>
      </c>
      <c r="M2728" s="4">
        <v>9156</v>
      </c>
      <c r="N2728" s="13">
        <v>109.28</v>
      </c>
      <c r="O2728" s="13">
        <v>35.840000000000003</v>
      </c>
      <c r="P2728" s="13">
        <v>1000567.68</v>
      </c>
      <c r="Q2728" s="13">
        <v>328151.03999999998</v>
      </c>
      <c r="R2728" s="13">
        <v>672416.64</v>
      </c>
      <c r="S2728" s="54"/>
      <c r="T2728" s="54"/>
      <c r="Z2728" s="1"/>
      <c r="AA2728" s="1"/>
      <c r="XFB2728"/>
      <c r="XFC2728"/>
    </row>
    <row r="2729" spans="2:27 16382:16383" ht="21" customHeight="1">
      <c r="B2729" s="10" t="s">
        <v>31</v>
      </c>
      <c r="C2729" s="10" t="s">
        <v>73</v>
      </c>
      <c r="D2729" s="10" t="s">
        <v>45</v>
      </c>
      <c r="E2729" s="10" t="s">
        <v>17</v>
      </c>
      <c r="F2729" s="10" t="s">
        <v>229</v>
      </c>
      <c r="G2729" s="11">
        <v>42791</v>
      </c>
      <c r="H2729" s="12" t="s">
        <v>242</v>
      </c>
      <c r="I2729" s="10">
        <v>2017</v>
      </c>
      <c r="J2729" s="10">
        <v>294959151</v>
      </c>
      <c r="K2729" s="10">
        <f>_xlfn.DAYS(clean_data[[#This Row],[Ship Date]],clean_data[[#This Row],[Order Date]])</f>
        <v>29</v>
      </c>
      <c r="L2729" s="11">
        <v>42820</v>
      </c>
      <c r="M2729" s="14">
        <v>3822</v>
      </c>
      <c r="N2729" s="15">
        <v>437.2</v>
      </c>
      <c r="O2729" s="15">
        <v>263.33</v>
      </c>
      <c r="P2729" s="15">
        <v>1670978.4</v>
      </c>
      <c r="Q2729" s="15">
        <v>1006447.26</v>
      </c>
      <c r="R2729" s="15">
        <v>664531.14</v>
      </c>
      <c r="S2729" s="54"/>
      <c r="T2729" s="54"/>
      <c r="Z2729" s="1"/>
      <c r="AA2729" s="1"/>
      <c r="XFB2729"/>
      <c r="XFC2729"/>
    </row>
    <row r="2730" spans="2:27 16382:16383" ht="21" customHeight="1">
      <c r="B2730" s="1" t="s">
        <v>34</v>
      </c>
      <c r="C2730" s="1" t="s">
        <v>95</v>
      </c>
      <c r="D2730" s="1" t="s">
        <v>71</v>
      </c>
      <c r="E2730" s="1" t="s">
        <v>17</v>
      </c>
      <c r="F2730" s="1" t="s">
        <v>229</v>
      </c>
      <c r="G2730" s="9">
        <v>40994</v>
      </c>
      <c r="H2730" s="2" t="s">
        <v>236</v>
      </c>
      <c r="I2730" s="1">
        <v>2012</v>
      </c>
      <c r="J2730" s="1">
        <v>483423173</v>
      </c>
      <c r="K2730" s="1">
        <f>_xlfn.DAYS(clean_data[[#This Row],[Ship Date]],clean_data[[#This Row],[Order Date]])</f>
        <v>34</v>
      </c>
      <c r="L2730" s="9">
        <v>41028</v>
      </c>
      <c r="M2730" s="4">
        <v>4514</v>
      </c>
      <c r="N2730" s="13">
        <v>154.06</v>
      </c>
      <c r="O2730" s="13">
        <v>90.93</v>
      </c>
      <c r="P2730" s="13">
        <v>695426.84</v>
      </c>
      <c r="Q2730" s="13">
        <v>410458.02</v>
      </c>
      <c r="R2730" s="13">
        <v>284968.82</v>
      </c>
      <c r="S2730" s="54"/>
      <c r="T2730" s="54"/>
      <c r="Z2730" s="1"/>
      <c r="AA2730" s="1"/>
      <c r="XFB2730"/>
      <c r="XFC2730"/>
    </row>
    <row r="2731" spans="2:27 16382:16383" ht="21" customHeight="1">
      <c r="B2731" s="10" t="s">
        <v>31</v>
      </c>
      <c r="C2731" s="10" t="s">
        <v>248</v>
      </c>
      <c r="D2731" s="10" t="s">
        <v>28</v>
      </c>
      <c r="E2731" s="10" t="s">
        <v>21</v>
      </c>
      <c r="F2731" s="10" t="s">
        <v>227</v>
      </c>
      <c r="G2731" s="11">
        <v>40455</v>
      </c>
      <c r="H2731" s="12" t="s">
        <v>237</v>
      </c>
      <c r="I2731" s="10">
        <v>2010</v>
      </c>
      <c r="J2731" s="10">
        <v>582197558</v>
      </c>
      <c r="K2731" s="10">
        <f>_xlfn.DAYS(clean_data[[#This Row],[Ship Date]],clean_data[[#This Row],[Order Date]])</f>
        <v>13</v>
      </c>
      <c r="L2731" s="11">
        <v>40468</v>
      </c>
      <c r="M2731" s="14">
        <v>4050</v>
      </c>
      <c r="N2731" s="15">
        <v>205.7</v>
      </c>
      <c r="O2731" s="15">
        <v>117.11</v>
      </c>
      <c r="P2731" s="15">
        <v>833085</v>
      </c>
      <c r="Q2731" s="15">
        <v>474295.5</v>
      </c>
      <c r="R2731" s="15">
        <v>358789.5</v>
      </c>
      <c r="S2731" s="54"/>
      <c r="T2731" s="54"/>
      <c r="Z2731" s="1"/>
      <c r="AA2731" s="1"/>
      <c r="XFB2731"/>
      <c r="XFC2731"/>
    </row>
    <row r="2732" spans="2:27 16382:16383" ht="21" customHeight="1">
      <c r="B2732" s="1" t="s">
        <v>40</v>
      </c>
      <c r="C2732" s="1" t="s">
        <v>123</v>
      </c>
      <c r="D2732" s="1" t="s">
        <v>20</v>
      </c>
      <c r="E2732" s="1" t="s">
        <v>17</v>
      </c>
      <c r="F2732" s="1" t="s">
        <v>235</v>
      </c>
      <c r="G2732" s="9">
        <v>41280</v>
      </c>
      <c r="H2732" s="2" t="s">
        <v>240</v>
      </c>
      <c r="I2732" s="1">
        <v>2013</v>
      </c>
      <c r="J2732" s="1">
        <v>939768636</v>
      </c>
      <c r="K2732" s="1">
        <f>_xlfn.DAYS(clean_data[[#This Row],[Ship Date]],clean_data[[#This Row],[Order Date]])</f>
        <v>35</v>
      </c>
      <c r="L2732" s="9">
        <v>41315</v>
      </c>
      <c r="M2732" s="4">
        <v>7278</v>
      </c>
      <c r="N2732" s="13">
        <v>152.58000000000001</v>
      </c>
      <c r="O2732" s="13">
        <v>97.44</v>
      </c>
      <c r="P2732" s="13">
        <v>1110477.24</v>
      </c>
      <c r="Q2732" s="13">
        <v>709168.32</v>
      </c>
      <c r="R2732" s="13">
        <v>401308.92</v>
      </c>
      <c r="S2732" s="54"/>
      <c r="T2732" s="54"/>
      <c r="Z2732" s="1"/>
      <c r="AA2732" s="1"/>
      <c r="XFB2732"/>
      <c r="XFC2732"/>
    </row>
    <row r="2733" spans="2:27 16382:16383" ht="21" customHeight="1">
      <c r="B2733" s="10" t="s">
        <v>23</v>
      </c>
      <c r="C2733" s="10" t="s">
        <v>168</v>
      </c>
      <c r="D2733" s="10" t="s">
        <v>45</v>
      </c>
      <c r="E2733" s="10" t="s">
        <v>17</v>
      </c>
      <c r="F2733" s="10" t="s">
        <v>227</v>
      </c>
      <c r="G2733" s="11">
        <v>42577</v>
      </c>
      <c r="H2733" s="12" t="s">
        <v>230</v>
      </c>
      <c r="I2733" s="10">
        <v>2016</v>
      </c>
      <c r="J2733" s="10">
        <v>174935233</v>
      </c>
      <c r="K2733" s="10">
        <f>_xlfn.DAYS(clean_data[[#This Row],[Ship Date]],clean_data[[#This Row],[Order Date]])</f>
        <v>3</v>
      </c>
      <c r="L2733" s="11">
        <v>42580</v>
      </c>
      <c r="M2733" s="14">
        <v>6078</v>
      </c>
      <c r="N2733" s="15">
        <v>437.2</v>
      </c>
      <c r="O2733" s="15">
        <v>263.33</v>
      </c>
      <c r="P2733" s="15">
        <v>2657301.6</v>
      </c>
      <c r="Q2733" s="15">
        <v>1600519.74</v>
      </c>
      <c r="R2733" s="15">
        <v>1056781.8600000001</v>
      </c>
      <c r="S2733" s="54"/>
      <c r="T2733" s="54"/>
      <c r="Z2733" s="1"/>
      <c r="AA2733" s="1"/>
      <c r="XFB2733"/>
      <c r="XFC2733"/>
    </row>
    <row r="2734" spans="2:27 16382:16383" ht="21" customHeight="1">
      <c r="B2734" s="1" t="s">
        <v>31</v>
      </c>
      <c r="C2734" s="1" t="s">
        <v>163</v>
      </c>
      <c r="D2734" s="1" t="s">
        <v>50</v>
      </c>
      <c r="E2734" s="1" t="s">
        <v>17</v>
      </c>
      <c r="F2734" s="1" t="s">
        <v>235</v>
      </c>
      <c r="G2734" s="9">
        <v>41080</v>
      </c>
      <c r="H2734" s="2" t="s">
        <v>241</v>
      </c>
      <c r="I2734" s="1">
        <v>2012</v>
      </c>
      <c r="J2734" s="1">
        <v>126808679</v>
      </c>
      <c r="K2734" s="1">
        <f>_xlfn.DAYS(clean_data[[#This Row],[Ship Date]],clean_data[[#This Row],[Order Date]])</f>
        <v>39</v>
      </c>
      <c r="L2734" s="9">
        <v>41119</v>
      </c>
      <c r="M2734" s="4">
        <v>4361</v>
      </c>
      <c r="N2734" s="13">
        <v>421.89</v>
      </c>
      <c r="O2734" s="13">
        <v>364.69</v>
      </c>
      <c r="P2734" s="13">
        <v>1839862.29</v>
      </c>
      <c r="Q2734" s="13">
        <v>1590413.09</v>
      </c>
      <c r="R2734" s="13">
        <v>249449.2</v>
      </c>
      <c r="S2734" s="54"/>
      <c r="T2734" s="54"/>
      <c r="Z2734" s="1"/>
      <c r="AA2734" s="1"/>
      <c r="XFB2734"/>
      <c r="XFC2734"/>
    </row>
    <row r="2735" spans="2:27 16382:16383" ht="21" customHeight="1">
      <c r="B2735" s="10" t="s">
        <v>23</v>
      </c>
      <c r="C2735" s="10" t="s">
        <v>217</v>
      </c>
      <c r="D2735" s="10" t="s">
        <v>59</v>
      </c>
      <c r="E2735" s="10" t="s">
        <v>21</v>
      </c>
      <c r="F2735" s="10" t="s">
        <v>227</v>
      </c>
      <c r="G2735" s="11">
        <v>40825</v>
      </c>
      <c r="H2735" s="12" t="s">
        <v>237</v>
      </c>
      <c r="I2735" s="10">
        <v>2011</v>
      </c>
      <c r="J2735" s="10">
        <v>904812800</v>
      </c>
      <c r="K2735" s="10">
        <f>_xlfn.DAYS(clean_data[[#This Row],[Ship Date]],clean_data[[#This Row],[Order Date]])</f>
        <v>46</v>
      </c>
      <c r="L2735" s="11">
        <v>40871</v>
      </c>
      <c r="M2735" s="14">
        <v>3069</v>
      </c>
      <c r="N2735" s="15">
        <v>9.33</v>
      </c>
      <c r="O2735" s="15">
        <v>6.92</v>
      </c>
      <c r="P2735" s="15">
        <v>28633.77</v>
      </c>
      <c r="Q2735" s="15">
        <v>21237.48</v>
      </c>
      <c r="R2735" s="15">
        <v>7396.29</v>
      </c>
      <c r="S2735" s="54"/>
      <c r="T2735" s="54"/>
      <c r="Z2735" s="1"/>
      <c r="AA2735" s="1"/>
      <c r="XFB2735"/>
      <c r="XFC2735"/>
    </row>
    <row r="2736" spans="2:27 16382:16383" ht="21" customHeight="1">
      <c r="B2736" s="1" t="s">
        <v>23</v>
      </c>
      <c r="C2736" s="1" t="s">
        <v>217</v>
      </c>
      <c r="D2736" s="1" t="s">
        <v>33</v>
      </c>
      <c r="E2736" s="1" t="s">
        <v>17</v>
      </c>
      <c r="F2736" s="1" t="s">
        <v>232</v>
      </c>
      <c r="G2736" s="9">
        <v>40707</v>
      </c>
      <c r="H2736" s="2" t="s">
        <v>241</v>
      </c>
      <c r="I2736" s="1">
        <v>2011</v>
      </c>
      <c r="J2736" s="1">
        <v>438683927</v>
      </c>
      <c r="K2736" s="1">
        <f>_xlfn.DAYS(clean_data[[#This Row],[Ship Date]],clean_data[[#This Row],[Order Date]])</f>
        <v>46</v>
      </c>
      <c r="L2736" s="9">
        <v>40753</v>
      </c>
      <c r="M2736" s="4">
        <v>5177</v>
      </c>
      <c r="N2736" s="13">
        <v>81.73</v>
      </c>
      <c r="O2736" s="13">
        <v>56.67</v>
      </c>
      <c r="P2736" s="13">
        <v>423116.21</v>
      </c>
      <c r="Q2736" s="13">
        <v>293380.59000000003</v>
      </c>
      <c r="R2736" s="13">
        <v>129735.62</v>
      </c>
      <c r="S2736" s="54"/>
      <c r="T2736" s="54"/>
      <c r="Z2736" s="1"/>
      <c r="AA2736" s="1"/>
      <c r="XFB2736"/>
      <c r="XFC2736"/>
    </row>
    <row r="2737" spans="2:27 16382:16383" ht="21" customHeight="1">
      <c r="B2737" s="10" t="s">
        <v>40</v>
      </c>
      <c r="C2737" s="10" t="s">
        <v>189</v>
      </c>
      <c r="D2737" s="10" t="s">
        <v>20</v>
      </c>
      <c r="E2737" s="10" t="s">
        <v>17</v>
      </c>
      <c r="F2737" s="10" t="s">
        <v>235</v>
      </c>
      <c r="G2737" s="11">
        <v>41391</v>
      </c>
      <c r="H2737" s="12" t="s">
        <v>239</v>
      </c>
      <c r="I2737" s="10">
        <v>2013</v>
      </c>
      <c r="J2737" s="10">
        <v>328470885</v>
      </c>
      <c r="K2737" s="10">
        <f>_xlfn.DAYS(clean_data[[#This Row],[Ship Date]],clean_data[[#This Row],[Order Date]])</f>
        <v>46</v>
      </c>
      <c r="L2737" s="11">
        <v>41437</v>
      </c>
      <c r="M2737" s="14">
        <v>689</v>
      </c>
      <c r="N2737" s="15">
        <v>152.58000000000001</v>
      </c>
      <c r="O2737" s="15">
        <v>97.44</v>
      </c>
      <c r="P2737" s="15">
        <v>105127.62</v>
      </c>
      <c r="Q2737" s="15">
        <v>67136.160000000003</v>
      </c>
      <c r="R2737" s="15">
        <v>37991.46</v>
      </c>
      <c r="S2737" s="54"/>
      <c r="T2737" s="54"/>
      <c r="Z2737" s="1"/>
      <c r="AA2737" s="1"/>
      <c r="XFB2737"/>
      <c r="XFC2737"/>
    </row>
    <row r="2738" spans="2:27 16382:16383" ht="21" customHeight="1">
      <c r="B2738" s="1" t="s">
        <v>40</v>
      </c>
      <c r="C2738" s="1" t="s">
        <v>136</v>
      </c>
      <c r="D2738" s="1" t="s">
        <v>16</v>
      </c>
      <c r="E2738" s="1" t="s">
        <v>21</v>
      </c>
      <c r="F2738" s="1" t="s">
        <v>227</v>
      </c>
      <c r="G2738" s="9">
        <v>41167</v>
      </c>
      <c r="H2738" s="2" t="s">
        <v>231</v>
      </c>
      <c r="I2738" s="1">
        <v>2012</v>
      </c>
      <c r="J2738" s="1">
        <v>894535005</v>
      </c>
      <c r="K2738" s="1">
        <f>_xlfn.DAYS(clean_data[[#This Row],[Ship Date]],clean_data[[#This Row],[Order Date]])</f>
        <v>18</v>
      </c>
      <c r="L2738" s="9">
        <v>41185</v>
      </c>
      <c r="M2738" s="4">
        <v>1641</v>
      </c>
      <c r="N2738" s="13">
        <v>255.28</v>
      </c>
      <c r="O2738" s="13">
        <v>159.41999999999999</v>
      </c>
      <c r="P2738" s="13">
        <v>418914.48</v>
      </c>
      <c r="Q2738" s="13">
        <v>261608.22</v>
      </c>
      <c r="R2738" s="13">
        <v>157306.26</v>
      </c>
      <c r="S2738" s="54"/>
      <c r="T2738" s="54"/>
      <c r="Z2738" s="1"/>
      <c r="AA2738" s="1"/>
      <c r="XFB2738"/>
      <c r="XFC2738"/>
    </row>
    <row r="2739" spans="2:27 16382:16383" ht="21" customHeight="1">
      <c r="B2739" s="10" t="s">
        <v>40</v>
      </c>
      <c r="C2739" s="10" t="s">
        <v>167</v>
      </c>
      <c r="D2739" s="10" t="s">
        <v>59</v>
      </c>
      <c r="E2739" s="10" t="s">
        <v>17</v>
      </c>
      <c r="F2739" s="10" t="s">
        <v>232</v>
      </c>
      <c r="G2739" s="11">
        <v>42860</v>
      </c>
      <c r="H2739" s="12" t="s">
        <v>233</v>
      </c>
      <c r="I2739" s="10">
        <v>2017</v>
      </c>
      <c r="J2739" s="10">
        <v>727550113</v>
      </c>
      <c r="K2739" s="10">
        <f>_xlfn.DAYS(clean_data[[#This Row],[Ship Date]],clean_data[[#This Row],[Order Date]])</f>
        <v>24</v>
      </c>
      <c r="L2739" s="11">
        <v>42884</v>
      </c>
      <c r="M2739" s="14">
        <v>7101</v>
      </c>
      <c r="N2739" s="15">
        <v>9.33</v>
      </c>
      <c r="O2739" s="15">
        <v>6.92</v>
      </c>
      <c r="P2739" s="15">
        <v>66252.33</v>
      </c>
      <c r="Q2739" s="15">
        <v>49138.92</v>
      </c>
      <c r="R2739" s="15">
        <v>17113.41</v>
      </c>
      <c r="S2739" s="54"/>
      <c r="T2739" s="54"/>
      <c r="Z2739" s="1"/>
      <c r="AA2739" s="1"/>
      <c r="XFB2739"/>
      <c r="XFC2739"/>
    </row>
    <row r="2740" spans="2:27 16382:16383" ht="21" customHeight="1">
      <c r="B2740" s="1" t="s">
        <v>34</v>
      </c>
      <c r="C2740" s="1" t="s">
        <v>66</v>
      </c>
      <c r="D2740" s="1" t="s">
        <v>43</v>
      </c>
      <c r="E2740" s="1" t="s">
        <v>17</v>
      </c>
      <c r="F2740" s="1" t="s">
        <v>229</v>
      </c>
      <c r="G2740" s="9">
        <v>41389</v>
      </c>
      <c r="H2740" s="2" t="s">
        <v>239</v>
      </c>
      <c r="I2740" s="1">
        <v>2013</v>
      </c>
      <c r="J2740" s="1">
        <v>738502538</v>
      </c>
      <c r="K2740" s="1">
        <f>_xlfn.DAYS(clean_data[[#This Row],[Ship Date]],clean_data[[#This Row],[Order Date]])</f>
        <v>34</v>
      </c>
      <c r="L2740" s="9">
        <v>41423</v>
      </c>
      <c r="M2740" s="4">
        <v>8167</v>
      </c>
      <c r="N2740" s="13">
        <v>651.21</v>
      </c>
      <c r="O2740" s="13">
        <v>524.96</v>
      </c>
      <c r="P2740" s="13">
        <v>5318432.07</v>
      </c>
      <c r="Q2740" s="13">
        <v>4287348.32</v>
      </c>
      <c r="R2740" s="13">
        <v>1031083.75</v>
      </c>
      <c r="S2740" s="54"/>
      <c r="T2740" s="54"/>
      <c r="Z2740" s="1"/>
      <c r="AA2740" s="1"/>
      <c r="XFB2740"/>
      <c r="XFC2740"/>
    </row>
    <row r="2741" spans="2:27 16382:16383" ht="21" customHeight="1">
      <c r="B2741" s="10" t="s">
        <v>34</v>
      </c>
      <c r="C2741" s="10" t="s">
        <v>215</v>
      </c>
      <c r="D2741" s="10" t="s">
        <v>43</v>
      </c>
      <c r="E2741" s="10" t="s">
        <v>21</v>
      </c>
      <c r="F2741" s="10" t="s">
        <v>229</v>
      </c>
      <c r="G2741" s="11">
        <v>41741</v>
      </c>
      <c r="H2741" s="12" t="s">
        <v>239</v>
      </c>
      <c r="I2741" s="10">
        <v>2014</v>
      </c>
      <c r="J2741" s="10">
        <v>108691108</v>
      </c>
      <c r="K2741" s="10">
        <f>_xlfn.DAYS(clean_data[[#This Row],[Ship Date]],clean_data[[#This Row],[Order Date]])</f>
        <v>12</v>
      </c>
      <c r="L2741" s="11">
        <v>41753</v>
      </c>
      <c r="M2741" s="14">
        <v>2969</v>
      </c>
      <c r="N2741" s="15">
        <v>651.21</v>
      </c>
      <c r="O2741" s="15">
        <v>524.96</v>
      </c>
      <c r="P2741" s="15">
        <v>1933442.49</v>
      </c>
      <c r="Q2741" s="15">
        <v>1558606.24</v>
      </c>
      <c r="R2741" s="15">
        <v>374836.25</v>
      </c>
      <c r="S2741" s="54"/>
      <c r="T2741" s="54"/>
      <c r="Z2741" s="1"/>
      <c r="AA2741" s="1"/>
      <c r="XFB2741"/>
      <c r="XFC2741"/>
    </row>
    <row r="2742" spans="2:27 16382:16383" ht="21" customHeight="1">
      <c r="B2742" s="1" t="s">
        <v>14</v>
      </c>
      <c r="C2742" s="1" t="s">
        <v>173</v>
      </c>
      <c r="D2742" s="1" t="s">
        <v>45</v>
      </c>
      <c r="E2742" s="1" t="s">
        <v>17</v>
      </c>
      <c r="F2742" s="1" t="s">
        <v>229</v>
      </c>
      <c r="G2742" s="9">
        <v>40995</v>
      </c>
      <c r="H2742" s="2" t="s">
        <v>236</v>
      </c>
      <c r="I2742" s="1">
        <v>2012</v>
      </c>
      <c r="J2742" s="1">
        <v>339727151</v>
      </c>
      <c r="K2742" s="1">
        <f>_xlfn.DAYS(clean_data[[#This Row],[Ship Date]],clean_data[[#This Row],[Order Date]])</f>
        <v>31</v>
      </c>
      <c r="L2742" s="9">
        <v>41026</v>
      </c>
      <c r="M2742" s="4">
        <v>1668</v>
      </c>
      <c r="N2742" s="13">
        <v>437.2</v>
      </c>
      <c r="O2742" s="13">
        <v>263.33</v>
      </c>
      <c r="P2742" s="13">
        <v>729249.6</v>
      </c>
      <c r="Q2742" s="13">
        <v>439234.44</v>
      </c>
      <c r="R2742" s="13">
        <v>290015.15999999997</v>
      </c>
      <c r="S2742" s="54"/>
      <c r="T2742" s="54"/>
      <c r="Z2742" s="1"/>
      <c r="AA2742" s="1"/>
      <c r="XFB2742"/>
      <c r="XFC2742"/>
    </row>
    <row r="2743" spans="2:27 16382:16383" ht="21" customHeight="1">
      <c r="B2743" s="10" t="s">
        <v>23</v>
      </c>
      <c r="C2743" s="10" t="s">
        <v>192</v>
      </c>
      <c r="D2743" s="10" t="s">
        <v>59</v>
      </c>
      <c r="E2743" s="10" t="s">
        <v>21</v>
      </c>
      <c r="F2743" s="10" t="s">
        <v>235</v>
      </c>
      <c r="G2743" s="11">
        <v>40768</v>
      </c>
      <c r="H2743" s="12" t="s">
        <v>238</v>
      </c>
      <c r="I2743" s="10">
        <v>2011</v>
      </c>
      <c r="J2743" s="10">
        <v>303534495</v>
      </c>
      <c r="K2743" s="10">
        <f>_xlfn.DAYS(clean_data[[#This Row],[Ship Date]],clean_data[[#This Row],[Order Date]])</f>
        <v>5</v>
      </c>
      <c r="L2743" s="11">
        <v>40773</v>
      </c>
      <c r="M2743" s="14">
        <v>1457</v>
      </c>
      <c r="N2743" s="15">
        <v>9.33</v>
      </c>
      <c r="O2743" s="15">
        <v>6.92</v>
      </c>
      <c r="P2743" s="15">
        <v>13593.81</v>
      </c>
      <c r="Q2743" s="15">
        <v>10082.44</v>
      </c>
      <c r="R2743" s="15">
        <v>3511.37</v>
      </c>
      <c r="S2743" s="54"/>
      <c r="T2743" s="54"/>
      <c r="Z2743" s="1"/>
      <c r="AA2743" s="1"/>
      <c r="XFB2743"/>
      <c r="XFC2743"/>
    </row>
    <row r="2744" spans="2:27 16382:16383" ht="21" customHeight="1">
      <c r="B2744" s="1" t="s">
        <v>40</v>
      </c>
      <c r="C2744" s="1" t="s">
        <v>222</v>
      </c>
      <c r="D2744" s="1" t="s">
        <v>43</v>
      </c>
      <c r="E2744" s="1" t="s">
        <v>17</v>
      </c>
      <c r="F2744" s="1" t="s">
        <v>232</v>
      </c>
      <c r="G2744" s="9">
        <v>40299</v>
      </c>
      <c r="H2744" s="2" t="s">
        <v>233</v>
      </c>
      <c r="I2744" s="1">
        <v>2010</v>
      </c>
      <c r="J2744" s="1">
        <v>292349469</v>
      </c>
      <c r="K2744" s="1">
        <f>_xlfn.DAYS(clean_data[[#This Row],[Ship Date]],clean_data[[#This Row],[Order Date]])</f>
        <v>10</v>
      </c>
      <c r="L2744" s="9">
        <v>40309</v>
      </c>
      <c r="M2744" s="4">
        <v>1559</v>
      </c>
      <c r="N2744" s="13">
        <v>651.21</v>
      </c>
      <c r="O2744" s="13">
        <v>524.96</v>
      </c>
      <c r="P2744" s="13">
        <v>1015236.39</v>
      </c>
      <c r="Q2744" s="13">
        <v>818412.64</v>
      </c>
      <c r="R2744" s="13">
        <v>196823.75</v>
      </c>
      <c r="S2744" s="54"/>
      <c r="T2744" s="54"/>
      <c r="Z2744" s="1"/>
      <c r="AA2744" s="1"/>
      <c r="XFB2744"/>
      <c r="XFC2744"/>
    </row>
    <row r="2745" spans="2:27 16382:16383" ht="21" customHeight="1">
      <c r="B2745" s="10" t="s">
        <v>31</v>
      </c>
      <c r="C2745" s="10" t="s">
        <v>32</v>
      </c>
      <c r="D2745" s="10" t="s">
        <v>45</v>
      </c>
      <c r="E2745" s="10" t="s">
        <v>21</v>
      </c>
      <c r="F2745" s="10" t="s">
        <v>235</v>
      </c>
      <c r="G2745" s="11">
        <v>40600</v>
      </c>
      <c r="H2745" s="12" t="s">
        <v>242</v>
      </c>
      <c r="I2745" s="10">
        <v>2011</v>
      </c>
      <c r="J2745" s="10">
        <v>668720901</v>
      </c>
      <c r="K2745" s="10">
        <f>_xlfn.DAYS(clean_data[[#This Row],[Ship Date]],clean_data[[#This Row],[Order Date]])</f>
        <v>11</v>
      </c>
      <c r="L2745" s="11">
        <v>40611</v>
      </c>
      <c r="M2745" s="14">
        <v>8230</v>
      </c>
      <c r="N2745" s="15">
        <v>437.2</v>
      </c>
      <c r="O2745" s="15">
        <v>263.33</v>
      </c>
      <c r="P2745" s="15">
        <v>3598156</v>
      </c>
      <c r="Q2745" s="15">
        <v>2167205.9</v>
      </c>
      <c r="R2745" s="15">
        <v>1430950.1</v>
      </c>
      <c r="S2745" s="54"/>
      <c r="T2745" s="54"/>
      <c r="Z2745" s="1"/>
      <c r="AA2745" s="1"/>
      <c r="XFB2745"/>
      <c r="XFC2745"/>
    </row>
    <row r="2746" spans="2:27 16382:16383" ht="21" customHeight="1">
      <c r="B2746" s="1" t="s">
        <v>14</v>
      </c>
      <c r="C2746" s="1" t="s">
        <v>64</v>
      </c>
      <c r="D2746" s="1" t="s">
        <v>28</v>
      </c>
      <c r="E2746" s="1" t="s">
        <v>21</v>
      </c>
      <c r="F2746" s="1" t="s">
        <v>232</v>
      </c>
      <c r="G2746" s="9">
        <v>40305</v>
      </c>
      <c r="H2746" s="2" t="s">
        <v>233</v>
      </c>
      <c r="I2746" s="1">
        <v>2010</v>
      </c>
      <c r="J2746" s="1">
        <v>515510118</v>
      </c>
      <c r="K2746" s="1">
        <f>_xlfn.DAYS(clean_data[[#This Row],[Ship Date]],clean_data[[#This Row],[Order Date]])</f>
        <v>35</v>
      </c>
      <c r="L2746" s="9">
        <v>40340</v>
      </c>
      <c r="M2746" s="4">
        <v>9754</v>
      </c>
      <c r="N2746" s="13">
        <v>205.7</v>
      </c>
      <c r="O2746" s="13">
        <v>117.11</v>
      </c>
      <c r="P2746" s="13">
        <v>2006397.8</v>
      </c>
      <c r="Q2746" s="13">
        <v>1142290.94</v>
      </c>
      <c r="R2746" s="13">
        <v>864106.86</v>
      </c>
      <c r="S2746" s="54"/>
      <c r="T2746" s="54"/>
      <c r="Z2746" s="1"/>
      <c r="AA2746" s="1"/>
      <c r="XFB2746"/>
      <c r="XFC2746"/>
    </row>
    <row r="2747" spans="2:27 16382:16383" ht="21" customHeight="1">
      <c r="B2747" s="10" t="s">
        <v>40</v>
      </c>
      <c r="C2747" s="10" t="s">
        <v>92</v>
      </c>
      <c r="D2747" s="10" t="s">
        <v>50</v>
      </c>
      <c r="E2747" s="10" t="s">
        <v>21</v>
      </c>
      <c r="F2747" s="10" t="s">
        <v>229</v>
      </c>
      <c r="G2747" s="11">
        <v>42588</v>
      </c>
      <c r="H2747" s="12" t="s">
        <v>238</v>
      </c>
      <c r="I2747" s="10">
        <v>2016</v>
      </c>
      <c r="J2747" s="10">
        <v>785890948</v>
      </c>
      <c r="K2747" s="10">
        <f>_xlfn.DAYS(clean_data[[#This Row],[Ship Date]],clean_data[[#This Row],[Order Date]])</f>
        <v>49</v>
      </c>
      <c r="L2747" s="11">
        <v>42637</v>
      </c>
      <c r="M2747" s="14">
        <v>1451</v>
      </c>
      <c r="N2747" s="15">
        <v>421.89</v>
      </c>
      <c r="O2747" s="15">
        <v>364.69</v>
      </c>
      <c r="P2747" s="15">
        <v>612162.39</v>
      </c>
      <c r="Q2747" s="15">
        <v>529165.18999999994</v>
      </c>
      <c r="R2747" s="15">
        <v>82997.2</v>
      </c>
      <c r="S2747" s="54"/>
      <c r="T2747" s="54"/>
      <c r="Z2747" s="1"/>
      <c r="AA2747" s="1"/>
      <c r="XFB2747"/>
      <c r="XFC2747"/>
    </row>
    <row r="2748" spans="2:27 16382:16383" ht="21" customHeight="1">
      <c r="B2748" s="1" t="s">
        <v>40</v>
      </c>
      <c r="C2748" s="1" t="s">
        <v>216</v>
      </c>
      <c r="D2748" s="1" t="s">
        <v>20</v>
      </c>
      <c r="E2748" s="1" t="s">
        <v>17</v>
      </c>
      <c r="F2748" s="1" t="s">
        <v>229</v>
      </c>
      <c r="G2748" s="9">
        <v>42710</v>
      </c>
      <c r="H2748" s="2" t="s">
        <v>228</v>
      </c>
      <c r="I2748" s="1">
        <v>2016</v>
      </c>
      <c r="J2748" s="1">
        <v>253349721</v>
      </c>
      <c r="K2748" s="1">
        <f>_xlfn.DAYS(clean_data[[#This Row],[Ship Date]],clean_data[[#This Row],[Order Date]])</f>
        <v>31</v>
      </c>
      <c r="L2748" s="9">
        <v>42741</v>
      </c>
      <c r="M2748" s="4">
        <v>667</v>
      </c>
      <c r="N2748" s="13">
        <v>152.58000000000001</v>
      </c>
      <c r="O2748" s="13">
        <v>97.44</v>
      </c>
      <c r="P2748" s="13">
        <v>101770.86</v>
      </c>
      <c r="Q2748" s="13">
        <v>64992.480000000003</v>
      </c>
      <c r="R2748" s="13">
        <v>36778.379999999997</v>
      </c>
      <c r="S2748" s="54"/>
      <c r="T2748" s="54"/>
      <c r="Z2748" s="1"/>
      <c r="AA2748" s="1"/>
      <c r="XFB2748"/>
      <c r="XFC2748"/>
    </row>
    <row r="2749" spans="2:27 16382:16383" ht="21" customHeight="1">
      <c r="B2749" s="10" t="s">
        <v>26</v>
      </c>
      <c r="C2749" s="10" t="s">
        <v>164</v>
      </c>
      <c r="D2749" s="10" t="s">
        <v>59</v>
      </c>
      <c r="E2749" s="10" t="s">
        <v>21</v>
      </c>
      <c r="F2749" s="10" t="s">
        <v>232</v>
      </c>
      <c r="G2749" s="11">
        <v>40475</v>
      </c>
      <c r="H2749" s="12" t="s">
        <v>237</v>
      </c>
      <c r="I2749" s="10">
        <v>2010</v>
      </c>
      <c r="J2749" s="10">
        <v>461685264</v>
      </c>
      <c r="K2749" s="10">
        <f>_xlfn.DAYS(clean_data[[#This Row],[Ship Date]],clean_data[[#This Row],[Order Date]])</f>
        <v>0</v>
      </c>
      <c r="L2749" s="11">
        <v>40475</v>
      </c>
      <c r="M2749" s="14">
        <v>1784</v>
      </c>
      <c r="N2749" s="15">
        <v>9.33</v>
      </c>
      <c r="O2749" s="15">
        <v>6.92</v>
      </c>
      <c r="P2749" s="15">
        <v>16644.72</v>
      </c>
      <c r="Q2749" s="15">
        <v>12345.28</v>
      </c>
      <c r="R2749" s="15">
        <v>4299.4399999999996</v>
      </c>
      <c r="S2749" s="54"/>
      <c r="T2749" s="54"/>
      <c r="Z2749" s="1"/>
      <c r="AA2749" s="1"/>
      <c r="XFB2749"/>
      <c r="XFC2749"/>
    </row>
    <row r="2750" spans="2:27 16382:16383" ht="21" customHeight="1">
      <c r="B2750" s="1" t="s">
        <v>23</v>
      </c>
      <c r="C2750" s="1" t="s">
        <v>116</v>
      </c>
      <c r="D2750" s="1" t="s">
        <v>16</v>
      </c>
      <c r="E2750" s="1" t="s">
        <v>17</v>
      </c>
      <c r="F2750" s="1" t="s">
        <v>227</v>
      </c>
      <c r="G2750" s="9">
        <v>41604</v>
      </c>
      <c r="H2750" s="2" t="s">
        <v>234</v>
      </c>
      <c r="I2750" s="1">
        <v>2013</v>
      </c>
      <c r="J2750" s="1">
        <v>775008904</v>
      </c>
      <c r="K2750" s="1">
        <f>_xlfn.DAYS(clean_data[[#This Row],[Ship Date]],clean_data[[#This Row],[Order Date]])</f>
        <v>37</v>
      </c>
      <c r="L2750" s="9">
        <v>41641</v>
      </c>
      <c r="M2750" s="4">
        <v>1212</v>
      </c>
      <c r="N2750" s="13">
        <v>255.28</v>
      </c>
      <c r="O2750" s="13">
        <v>159.41999999999999</v>
      </c>
      <c r="P2750" s="13">
        <v>309399.36</v>
      </c>
      <c r="Q2750" s="13">
        <v>193217.04</v>
      </c>
      <c r="R2750" s="13">
        <v>116182.32</v>
      </c>
      <c r="S2750" s="54"/>
      <c r="T2750" s="54"/>
      <c r="Z2750" s="1"/>
      <c r="AA2750" s="1"/>
      <c r="XFB2750"/>
      <c r="XFC2750"/>
    </row>
    <row r="2751" spans="2:27 16382:16383" ht="21" customHeight="1">
      <c r="B2751" s="10" t="s">
        <v>14</v>
      </c>
      <c r="C2751" s="10" t="s">
        <v>64</v>
      </c>
      <c r="D2751" s="10" t="s">
        <v>59</v>
      </c>
      <c r="E2751" s="10" t="s">
        <v>17</v>
      </c>
      <c r="F2751" s="10" t="s">
        <v>229</v>
      </c>
      <c r="G2751" s="11">
        <v>42528</v>
      </c>
      <c r="H2751" s="12" t="s">
        <v>241</v>
      </c>
      <c r="I2751" s="10">
        <v>2016</v>
      </c>
      <c r="J2751" s="10">
        <v>627744472</v>
      </c>
      <c r="K2751" s="10">
        <f>_xlfn.DAYS(clean_data[[#This Row],[Ship Date]],clean_data[[#This Row],[Order Date]])</f>
        <v>11</v>
      </c>
      <c r="L2751" s="11">
        <v>42539</v>
      </c>
      <c r="M2751" s="14">
        <v>2394</v>
      </c>
      <c r="N2751" s="15">
        <v>9.33</v>
      </c>
      <c r="O2751" s="15">
        <v>6.92</v>
      </c>
      <c r="P2751" s="15">
        <v>22336.02</v>
      </c>
      <c r="Q2751" s="15">
        <v>16566.48</v>
      </c>
      <c r="R2751" s="15">
        <v>5769.54</v>
      </c>
      <c r="S2751" s="54"/>
      <c r="T2751" s="54"/>
      <c r="Z2751" s="1"/>
      <c r="AA2751" s="1"/>
      <c r="XFB2751"/>
      <c r="XFC2751"/>
    </row>
    <row r="2752" spans="2:27 16382:16383" ht="21" customHeight="1">
      <c r="B2752" s="1" t="s">
        <v>26</v>
      </c>
      <c r="C2752" s="1" t="s">
        <v>81</v>
      </c>
      <c r="D2752" s="1" t="s">
        <v>25</v>
      </c>
      <c r="E2752" s="1" t="s">
        <v>17</v>
      </c>
      <c r="F2752" s="1" t="s">
        <v>235</v>
      </c>
      <c r="G2752" s="9">
        <v>42832</v>
      </c>
      <c r="H2752" s="2" t="s">
        <v>239</v>
      </c>
      <c r="I2752" s="1">
        <v>2017</v>
      </c>
      <c r="J2752" s="1">
        <v>874628293</v>
      </c>
      <c r="K2752" s="1">
        <f>_xlfn.DAYS(clean_data[[#This Row],[Ship Date]],clean_data[[#This Row],[Order Date]])</f>
        <v>4</v>
      </c>
      <c r="L2752" s="9">
        <v>42836</v>
      </c>
      <c r="M2752" s="4">
        <v>803</v>
      </c>
      <c r="N2752" s="13">
        <v>47.45</v>
      </c>
      <c r="O2752" s="13">
        <v>31.79</v>
      </c>
      <c r="P2752" s="13">
        <v>38102.35</v>
      </c>
      <c r="Q2752" s="13">
        <v>25527.37</v>
      </c>
      <c r="R2752" s="13">
        <v>12574.98</v>
      </c>
      <c r="S2752" s="54"/>
      <c r="T2752" s="54"/>
      <c r="Z2752" s="1"/>
      <c r="AA2752" s="1"/>
      <c r="XFB2752"/>
      <c r="XFC2752"/>
    </row>
    <row r="2753" spans="2:27 16382:16383" ht="21" customHeight="1">
      <c r="B2753" s="10" t="s">
        <v>40</v>
      </c>
      <c r="C2753" s="10" t="s">
        <v>214</v>
      </c>
      <c r="D2753" s="10" t="s">
        <v>16</v>
      </c>
      <c r="E2753" s="10" t="s">
        <v>17</v>
      </c>
      <c r="F2753" s="10" t="s">
        <v>227</v>
      </c>
      <c r="G2753" s="11">
        <v>41107</v>
      </c>
      <c r="H2753" s="12" t="s">
        <v>230</v>
      </c>
      <c r="I2753" s="10">
        <v>2012</v>
      </c>
      <c r="J2753" s="10">
        <v>640709197</v>
      </c>
      <c r="K2753" s="10">
        <f>_xlfn.DAYS(clean_data[[#This Row],[Ship Date]],clean_data[[#This Row],[Order Date]])</f>
        <v>38</v>
      </c>
      <c r="L2753" s="11">
        <v>41145</v>
      </c>
      <c r="M2753" s="14">
        <v>8944</v>
      </c>
      <c r="N2753" s="15">
        <v>255.28</v>
      </c>
      <c r="O2753" s="15">
        <v>159.41999999999999</v>
      </c>
      <c r="P2753" s="15">
        <v>2283224.3199999998</v>
      </c>
      <c r="Q2753" s="15">
        <v>1425852.48</v>
      </c>
      <c r="R2753" s="15">
        <v>857371.84</v>
      </c>
      <c r="S2753" s="54"/>
      <c r="T2753" s="54"/>
      <c r="Z2753" s="1"/>
      <c r="AA2753" s="1"/>
      <c r="XFB2753"/>
      <c r="XFC2753"/>
    </row>
    <row r="2754" spans="2:27 16382:16383" ht="21" customHeight="1">
      <c r="B2754" s="1" t="s">
        <v>23</v>
      </c>
      <c r="C2754" s="1" t="s">
        <v>179</v>
      </c>
      <c r="D2754" s="1" t="s">
        <v>59</v>
      </c>
      <c r="E2754" s="1" t="s">
        <v>17</v>
      </c>
      <c r="F2754" s="1" t="s">
        <v>227</v>
      </c>
      <c r="G2754" s="9">
        <v>41867</v>
      </c>
      <c r="H2754" s="2" t="s">
        <v>238</v>
      </c>
      <c r="I2754" s="1">
        <v>2014</v>
      </c>
      <c r="J2754" s="1">
        <v>471348512</v>
      </c>
      <c r="K2754" s="1">
        <f>_xlfn.DAYS(clean_data[[#This Row],[Ship Date]],clean_data[[#This Row],[Order Date]])</f>
        <v>46</v>
      </c>
      <c r="L2754" s="9">
        <v>41913</v>
      </c>
      <c r="M2754" s="4">
        <v>1354</v>
      </c>
      <c r="N2754" s="13">
        <v>9.33</v>
      </c>
      <c r="O2754" s="13">
        <v>6.92</v>
      </c>
      <c r="P2754" s="13">
        <v>12632.82</v>
      </c>
      <c r="Q2754" s="13">
        <v>9369.68</v>
      </c>
      <c r="R2754" s="13">
        <v>3263.14</v>
      </c>
      <c r="S2754" s="54"/>
      <c r="T2754" s="54"/>
      <c r="Z2754" s="1"/>
      <c r="AA2754" s="1"/>
      <c r="XFB2754"/>
      <c r="XFC2754"/>
    </row>
    <row r="2755" spans="2:27 16382:16383" ht="21" customHeight="1">
      <c r="B2755" s="10" t="s">
        <v>34</v>
      </c>
      <c r="C2755" s="10" t="s">
        <v>60</v>
      </c>
      <c r="D2755" s="10" t="s">
        <v>79</v>
      </c>
      <c r="E2755" s="10" t="s">
        <v>21</v>
      </c>
      <c r="F2755" s="10" t="s">
        <v>235</v>
      </c>
      <c r="G2755" s="11">
        <v>40330</v>
      </c>
      <c r="H2755" s="12" t="s">
        <v>241</v>
      </c>
      <c r="I2755" s="10">
        <v>2010</v>
      </c>
      <c r="J2755" s="10">
        <v>982220065</v>
      </c>
      <c r="K2755" s="10">
        <f>_xlfn.DAYS(clean_data[[#This Row],[Ship Date]],clean_data[[#This Row],[Order Date]])</f>
        <v>0</v>
      </c>
      <c r="L2755" s="11">
        <v>40330</v>
      </c>
      <c r="M2755" s="14">
        <v>9599</v>
      </c>
      <c r="N2755" s="15">
        <v>668.27</v>
      </c>
      <c r="O2755" s="15">
        <v>502.54</v>
      </c>
      <c r="P2755" s="15">
        <v>6414723.7300000004</v>
      </c>
      <c r="Q2755" s="15">
        <v>4823881.46</v>
      </c>
      <c r="R2755" s="15">
        <v>1590842.27</v>
      </c>
      <c r="S2755" s="54"/>
      <c r="T2755" s="54"/>
      <c r="Z2755" s="1"/>
      <c r="AA2755" s="1"/>
      <c r="XFB2755"/>
      <c r="XFC2755"/>
    </row>
    <row r="2756" spans="2:27 16382:16383" ht="21" customHeight="1">
      <c r="B2756" s="1" t="s">
        <v>40</v>
      </c>
      <c r="C2756" s="1" t="s">
        <v>221</v>
      </c>
      <c r="D2756" s="1" t="s">
        <v>20</v>
      </c>
      <c r="E2756" s="1" t="s">
        <v>21</v>
      </c>
      <c r="F2756" s="1" t="s">
        <v>229</v>
      </c>
      <c r="G2756" s="9">
        <v>40404</v>
      </c>
      <c r="H2756" s="2" t="s">
        <v>238</v>
      </c>
      <c r="I2756" s="1">
        <v>2010</v>
      </c>
      <c r="J2756" s="1">
        <v>609310185</v>
      </c>
      <c r="K2756" s="1">
        <f>_xlfn.DAYS(clean_data[[#This Row],[Ship Date]],clean_data[[#This Row],[Order Date]])</f>
        <v>38</v>
      </c>
      <c r="L2756" s="9">
        <v>40442</v>
      </c>
      <c r="M2756" s="4">
        <v>7279</v>
      </c>
      <c r="N2756" s="13">
        <v>152.58000000000001</v>
      </c>
      <c r="O2756" s="13">
        <v>97.44</v>
      </c>
      <c r="P2756" s="13">
        <v>1110629.82</v>
      </c>
      <c r="Q2756" s="13">
        <v>709265.76</v>
      </c>
      <c r="R2756" s="13">
        <v>401364.06</v>
      </c>
      <c r="S2756" s="54"/>
      <c r="T2756" s="54"/>
      <c r="Z2756" s="1"/>
      <c r="AA2756" s="1"/>
      <c r="XFB2756"/>
      <c r="XFC2756"/>
    </row>
    <row r="2757" spans="2:27 16382:16383" ht="21" customHeight="1">
      <c r="B2757" s="10" t="s">
        <v>40</v>
      </c>
      <c r="C2757" s="10" t="s">
        <v>136</v>
      </c>
      <c r="D2757" s="10" t="s">
        <v>43</v>
      </c>
      <c r="E2757" s="10" t="s">
        <v>21</v>
      </c>
      <c r="F2757" s="10" t="s">
        <v>232</v>
      </c>
      <c r="G2757" s="11">
        <v>42237</v>
      </c>
      <c r="H2757" s="12" t="s">
        <v>238</v>
      </c>
      <c r="I2757" s="10">
        <v>2015</v>
      </c>
      <c r="J2757" s="10">
        <v>558917701</v>
      </c>
      <c r="K2757" s="10">
        <f>_xlfn.DAYS(clean_data[[#This Row],[Ship Date]],clean_data[[#This Row],[Order Date]])</f>
        <v>31</v>
      </c>
      <c r="L2757" s="11">
        <v>42268</v>
      </c>
      <c r="M2757" s="14">
        <v>5023</v>
      </c>
      <c r="N2757" s="15">
        <v>651.21</v>
      </c>
      <c r="O2757" s="15">
        <v>524.96</v>
      </c>
      <c r="P2757" s="15">
        <v>3271027.83</v>
      </c>
      <c r="Q2757" s="15">
        <v>2636874.08</v>
      </c>
      <c r="R2757" s="15">
        <v>634153.75</v>
      </c>
      <c r="S2757" s="54"/>
      <c r="T2757" s="54"/>
      <c r="Z2757" s="1"/>
      <c r="AA2757" s="1"/>
      <c r="XFB2757"/>
      <c r="XFC2757"/>
    </row>
    <row r="2758" spans="2:27 16382:16383" ht="21" customHeight="1">
      <c r="B2758" s="1" t="s">
        <v>40</v>
      </c>
      <c r="C2758" s="1" t="s">
        <v>188</v>
      </c>
      <c r="D2758" s="1" t="s">
        <v>25</v>
      </c>
      <c r="E2758" s="1" t="s">
        <v>17</v>
      </c>
      <c r="F2758" s="1" t="s">
        <v>227</v>
      </c>
      <c r="G2758" s="9">
        <v>40833</v>
      </c>
      <c r="H2758" s="2" t="s">
        <v>237</v>
      </c>
      <c r="I2758" s="1">
        <v>2011</v>
      </c>
      <c r="J2758" s="1">
        <v>757653939</v>
      </c>
      <c r="K2758" s="1">
        <f>_xlfn.DAYS(clean_data[[#This Row],[Ship Date]],clean_data[[#This Row],[Order Date]])</f>
        <v>18</v>
      </c>
      <c r="L2758" s="9">
        <v>40851</v>
      </c>
      <c r="M2758" s="4">
        <v>5492</v>
      </c>
      <c r="N2758" s="13">
        <v>47.45</v>
      </c>
      <c r="O2758" s="13">
        <v>31.79</v>
      </c>
      <c r="P2758" s="13">
        <v>260595.4</v>
      </c>
      <c r="Q2758" s="13">
        <v>174590.68</v>
      </c>
      <c r="R2758" s="13">
        <v>86004.72</v>
      </c>
      <c r="S2758" s="54"/>
      <c r="T2758" s="54"/>
      <c r="Z2758" s="1"/>
      <c r="AA2758" s="1"/>
      <c r="XFB2758"/>
      <c r="XFC2758"/>
    </row>
    <row r="2759" spans="2:27 16382:16383" ht="21" customHeight="1">
      <c r="B2759" s="10" t="s">
        <v>23</v>
      </c>
      <c r="C2759" s="10" t="s">
        <v>120</v>
      </c>
      <c r="D2759" s="10" t="s">
        <v>16</v>
      </c>
      <c r="E2759" s="10" t="s">
        <v>21</v>
      </c>
      <c r="F2759" s="10" t="s">
        <v>229</v>
      </c>
      <c r="G2759" s="11">
        <v>41266</v>
      </c>
      <c r="H2759" s="12" t="s">
        <v>228</v>
      </c>
      <c r="I2759" s="10">
        <v>2012</v>
      </c>
      <c r="J2759" s="10">
        <v>302442729</v>
      </c>
      <c r="K2759" s="10">
        <f>_xlfn.DAYS(clean_data[[#This Row],[Ship Date]],clean_data[[#This Row],[Order Date]])</f>
        <v>25</v>
      </c>
      <c r="L2759" s="11">
        <v>41291</v>
      </c>
      <c r="M2759" s="14">
        <v>8379</v>
      </c>
      <c r="N2759" s="15">
        <v>255.28</v>
      </c>
      <c r="O2759" s="15">
        <v>159.41999999999999</v>
      </c>
      <c r="P2759" s="15">
        <v>2138991.12</v>
      </c>
      <c r="Q2759" s="15">
        <v>1335780.18</v>
      </c>
      <c r="R2759" s="15">
        <v>803210.94</v>
      </c>
      <c r="S2759" s="54"/>
      <c r="T2759" s="54"/>
      <c r="Z2759" s="1"/>
      <c r="AA2759" s="1"/>
      <c r="XFB2759"/>
      <c r="XFC2759"/>
    </row>
    <row r="2760" spans="2:27 16382:16383" ht="21" customHeight="1">
      <c r="B2760" s="1" t="s">
        <v>26</v>
      </c>
      <c r="C2760" s="1" t="s">
        <v>151</v>
      </c>
      <c r="D2760" s="1" t="s">
        <v>20</v>
      </c>
      <c r="E2760" s="1" t="s">
        <v>17</v>
      </c>
      <c r="F2760" s="1" t="s">
        <v>232</v>
      </c>
      <c r="G2760" s="9">
        <v>40700</v>
      </c>
      <c r="H2760" s="2" t="s">
        <v>241</v>
      </c>
      <c r="I2760" s="1">
        <v>2011</v>
      </c>
      <c r="J2760" s="1">
        <v>610520398</v>
      </c>
      <c r="K2760" s="1">
        <f>_xlfn.DAYS(clean_data[[#This Row],[Ship Date]],clean_data[[#This Row],[Order Date]])</f>
        <v>39</v>
      </c>
      <c r="L2760" s="9">
        <v>40739</v>
      </c>
      <c r="M2760" s="4">
        <v>5408</v>
      </c>
      <c r="N2760" s="13">
        <v>152.58000000000001</v>
      </c>
      <c r="O2760" s="13">
        <v>97.44</v>
      </c>
      <c r="P2760" s="13">
        <v>825152.64</v>
      </c>
      <c r="Q2760" s="13">
        <v>526955.52000000002</v>
      </c>
      <c r="R2760" s="13">
        <v>298197.12</v>
      </c>
      <c r="S2760" s="54"/>
      <c r="T2760" s="54"/>
      <c r="Z2760" s="1"/>
      <c r="AA2760" s="1"/>
      <c r="XFB2760"/>
      <c r="XFC2760"/>
    </row>
    <row r="2761" spans="2:27 16382:16383" ht="21" customHeight="1">
      <c r="B2761" s="10" t="s">
        <v>40</v>
      </c>
      <c r="C2761" s="10" t="s">
        <v>126</v>
      </c>
      <c r="D2761" s="10" t="s">
        <v>25</v>
      </c>
      <c r="E2761" s="10" t="s">
        <v>17</v>
      </c>
      <c r="F2761" s="10" t="s">
        <v>235</v>
      </c>
      <c r="G2761" s="11">
        <v>40840</v>
      </c>
      <c r="H2761" s="12" t="s">
        <v>237</v>
      </c>
      <c r="I2761" s="10">
        <v>2011</v>
      </c>
      <c r="J2761" s="10">
        <v>469435775</v>
      </c>
      <c r="K2761" s="10">
        <f>_xlfn.DAYS(clean_data[[#This Row],[Ship Date]],clean_data[[#This Row],[Order Date]])</f>
        <v>39</v>
      </c>
      <c r="L2761" s="11">
        <v>40879</v>
      </c>
      <c r="M2761" s="14">
        <v>5333</v>
      </c>
      <c r="N2761" s="15">
        <v>47.45</v>
      </c>
      <c r="O2761" s="15">
        <v>31.79</v>
      </c>
      <c r="P2761" s="15">
        <v>253050.85</v>
      </c>
      <c r="Q2761" s="15">
        <v>169536.07</v>
      </c>
      <c r="R2761" s="15">
        <v>83514.78</v>
      </c>
      <c r="S2761" s="54"/>
      <c r="T2761" s="54"/>
      <c r="Z2761" s="1"/>
      <c r="AA2761" s="1"/>
      <c r="XFB2761"/>
      <c r="XFC2761"/>
    </row>
    <row r="2762" spans="2:27 16382:16383" ht="21" customHeight="1">
      <c r="B2762" s="1" t="s">
        <v>23</v>
      </c>
      <c r="C2762" s="1" t="s">
        <v>178</v>
      </c>
      <c r="D2762" s="1" t="s">
        <v>71</v>
      </c>
      <c r="E2762" s="1" t="s">
        <v>17</v>
      </c>
      <c r="F2762" s="1" t="s">
        <v>229</v>
      </c>
      <c r="G2762" s="9">
        <v>41011</v>
      </c>
      <c r="H2762" s="2" t="s">
        <v>239</v>
      </c>
      <c r="I2762" s="1">
        <v>2012</v>
      </c>
      <c r="J2762" s="1">
        <v>987050187</v>
      </c>
      <c r="K2762" s="1">
        <f>_xlfn.DAYS(clean_data[[#This Row],[Ship Date]],clean_data[[#This Row],[Order Date]])</f>
        <v>13</v>
      </c>
      <c r="L2762" s="9">
        <v>41024</v>
      </c>
      <c r="M2762" s="4">
        <v>8940</v>
      </c>
      <c r="N2762" s="13">
        <v>154.06</v>
      </c>
      <c r="O2762" s="13">
        <v>90.93</v>
      </c>
      <c r="P2762" s="13">
        <v>1377296.4</v>
      </c>
      <c r="Q2762" s="13">
        <v>812914.2</v>
      </c>
      <c r="R2762" s="13">
        <v>564382.19999999995</v>
      </c>
      <c r="S2762" s="54"/>
      <c r="T2762" s="54"/>
      <c r="Z2762" s="1"/>
      <c r="AA2762" s="1"/>
      <c r="XFB2762"/>
      <c r="XFC2762"/>
    </row>
    <row r="2763" spans="2:27 16382:16383" ht="21" customHeight="1">
      <c r="B2763" s="10" t="s">
        <v>23</v>
      </c>
      <c r="C2763" s="10" t="s">
        <v>52</v>
      </c>
      <c r="D2763" s="10" t="s">
        <v>43</v>
      </c>
      <c r="E2763" s="10" t="s">
        <v>17</v>
      </c>
      <c r="F2763" s="10" t="s">
        <v>235</v>
      </c>
      <c r="G2763" s="11">
        <v>42310</v>
      </c>
      <c r="H2763" s="12" t="s">
        <v>234</v>
      </c>
      <c r="I2763" s="10">
        <v>2015</v>
      </c>
      <c r="J2763" s="10">
        <v>641537463</v>
      </c>
      <c r="K2763" s="10">
        <f>_xlfn.DAYS(clean_data[[#This Row],[Ship Date]],clean_data[[#This Row],[Order Date]])</f>
        <v>42</v>
      </c>
      <c r="L2763" s="11">
        <v>42352</v>
      </c>
      <c r="M2763" s="14">
        <v>4047</v>
      </c>
      <c r="N2763" s="15">
        <v>651.21</v>
      </c>
      <c r="O2763" s="15">
        <v>524.96</v>
      </c>
      <c r="P2763" s="15">
        <v>2635446.87</v>
      </c>
      <c r="Q2763" s="15">
        <v>2124513.12</v>
      </c>
      <c r="R2763" s="15">
        <v>510933.75</v>
      </c>
      <c r="S2763" s="54"/>
      <c r="T2763" s="54"/>
      <c r="Z2763" s="1"/>
      <c r="AA2763" s="1"/>
      <c r="XFB2763"/>
      <c r="XFC2763"/>
    </row>
    <row r="2764" spans="2:27 16382:16383" ht="21" customHeight="1">
      <c r="B2764" s="1" t="s">
        <v>14</v>
      </c>
      <c r="C2764" s="1" t="s">
        <v>62</v>
      </c>
      <c r="D2764" s="1" t="s">
        <v>45</v>
      </c>
      <c r="E2764" s="1" t="s">
        <v>21</v>
      </c>
      <c r="F2764" s="1" t="s">
        <v>229</v>
      </c>
      <c r="G2764" s="9">
        <v>40694</v>
      </c>
      <c r="H2764" s="2" t="s">
        <v>233</v>
      </c>
      <c r="I2764" s="1">
        <v>2011</v>
      </c>
      <c r="J2764" s="1">
        <v>231383931</v>
      </c>
      <c r="K2764" s="1">
        <f>_xlfn.DAYS(clean_data[[#This Row],[Ship Date]],clean_data[[#This Row],[Order Date]])</f>
        <v>16</v>
      </c>
      <c r="L2764" s="9">
        <v>40710</v>
      </c>
      <c r="M2764" s="4">
        <v>502</v>
      </c>
      <c r="N2764" s="13">
        <v>437.2</v>
      </c>
      <c r="O2764" s="13">
        <v>263.33</v>
      </c>
      <c r="P2764" s="13">
        <v>219474.4</v>
      </c>
      <c r="Q2764" s="13">
        <v>132191.66</v>
      </c>
      <c r="R2764" s="13">
        <v>87282.74</v>
      </c>
      <c r="S2764" s="54"/>
      <c r="T2764" s="54"/>
      <c r="Z2764" s="1"/>
      <c r="AA2764" s="1"/>
      <c r="XFB2764"/>
      <c r="XFC2764"/>
    </row>
    <row r="2765" spans="2:27 16382:16383" ht="21" customHeight="1">
      <c r="B2765" s="10" t="s">
        <v>40</v>
      </c>
      <c r="C2765" s="10" t="s">
        <v>205</v>
      </c>
      <c r="D2765" s="10" t="s">
        <v>33</v>
      </c>
      <c r="E2765" s="10" t="s">
        <v>17</v>
      </c>
      <c r="F2765" s="10" t="s">
        <v>235</v>
      </c>
      <c r="G2765" s="11">
        <v>42187</v>
      </c>
      <c r="H2765" s="12" t="s">
        <v>230</v>
      </c>
      <c r="I2765" s="10">
        <v>2015</v>
      </c>
      <c r="J2765" s="10">
        <v>625388419</v>
      </c>
      <c r="K2765" s="10">
        <f>_xlfn.DAYS(clean_data[[#This Row],[Ship Date]],clean_data[[#This Row],[Order Date]])</f>
        <v>17</v>
      </c>
      <c r="L2765" s="11">
        <v>42204</v>
      </c>
      <c r="M2765" s="14">
        <v>5186</v>
      </c>
      <c r="N2765" s="15">
        <v>81.73</v>
      </c>
      <c r="O2765" s="15">
        <v>56.67</v>
      </c>
      <c r="P2765" s="15">
        <v>423851.78</v>
      </c>
      <c r="Q2765" s="15">
        <v>293890.62</v>
      </c>
      <c r="R2765" s="15">
        <v>129961.16</v>
      </c>
      <c r="S2765" s="54"/>
      <c r="T2765" s="54"/>
      <c r="Z2765" s="1"/>
      <c r="AA2765" s="1"/>
      <c r="XFB2765"/>
      <c r="XFC2765"/>
    </row>
    <row r="2766" spans="2:27 16382:16383" ht="21" customHeight="1">
      <c r="B2766" s="1" t="s">
        <v>23</v>
      </c>
      <c r="C2766" s="1" t="s">
        <v>24</v>
      </c>
      <c r="D2766" s="1" t="s">
        <v>79</v>
      </c>
      <c r="E2766" s="1" t="s">
        <v>21</v>
      </c>
      <c r="F2766" s="1" t="s">
        <v>232</v>
      </c>
      <c r="G2766" s="9">
        <v>42139</v>
      </c>
      <c r="H2766" s="2" t="s">
        <v>233</v>
      </c>
      <c r="I2766" s="1">
        <v>2015</v>
      </c>
      <c r="J2766" s="1">
        <v>512662255</v>
      </c>
      <c r="K2766" s="1">
        <f>_xlfn.DAYS(clean_data[[#This Row],[Ship Date]],clean_data[[#This Row],[Order Date]])</f>
        <v>38</v>
      </c>
      <c r="L2766" s="9">
        <v>42177</v>
      </c>
      <c r="M2766" s="4">
        <v>7009</v>
      </c>
      <c r="N2766" s="13">
        <v>668.27</v>
      </c>
      <c r="O2766" s="13">
        <v>502.54</v>
      </c>
      <c r="P2766" s="13">
        <v>4683904.43</v>
      </c>
      <c r="Q2766" s="13">
        <v>3522302.86</v>
      </c>
      <c r="R2766" s="13">
        <v>1161601.57</v>
      </c>
      <c r="S2766" s="54"/>
      <c r="T2766" s="54"/>
      <c r="Z2766" s="1"/>
      <c r="AA2766" s="1"/>
      <c r="XFB2766"/>
      <c r="XFC2766"/>
    </row>
    <row r="2767" spans="2:27 16382:16383" ht="21" customHeight="1">
      <c r="B2767" s="10" t="s">
        <v>26</v>
      </c>
      <c r="C2767" s="10" t="s">
        <v>75</v>
      </c>
      <c r="D2767" s="10" t="s">
        <v>59</v>
      </c>
      <c r="E2767" s="10" t="s">
        <v>17</v>
      </c>
      <c r="F2767" s="10" t="s">
        <v>232</v>
      </c>
      <c r="G2767" s="11">
        <v>40438</v>
      </c>
      <c r="H2767" s="12" t="s">
        <v>231</v>
      </c>
      <c r="I2767" s="10">
        <v>2010</v>
      </c>
      <c r="J2767" s="10">
        <v>452629268</v>
      </c>
      <c r="K2767" s="10">
        <f>_xlfn.DAYS(clean_data[[#This Row],[Ship Date]],clean_data[[#This Row],[Order Date]])</f>
        <v>9</v>
      </c>
      <c r="L2767" s="11">
        <v>40447</v>
      </c>
      <c r="M2767" s="14">
        <v>1914</v>
      </c>
      <c r="N2767" s="15">
        <v>9.33</v>
      </c>
      <c r="O2767" s="15">
        <v>6.92</v>
      </c>
      <c r="P2767" s="15">
        <v>17857.62</v>
      </c>
      <c r="Q2767" s="15">
        <v>13244.88</v>
      </c>
      <c r="R2767" s="15">
        <v>4612.74</v>
      </c>
      <c r="S2767" s="54"/>
      <c r="T2767" s="54"/>
      <c r="Z2767" s="1"/>
      <c r="AA2767" s="1"/>
      <c r="XFB2767"/>
      <c r="XFC2767"/>
    </row>
    <row r="2768" spans="2:27 16382:16383" ht="21" customHeight="1">
      <c r="B2768" s="1" t="s">
        <v>40</v>
      </c>
      <c r="C2768" s="1" t="s">
        <v>153</v>
      </c>
      <c r="D2768" s="1" t="s">
        <v>16</v>
      </c>
      <c r="E2768" s="1" t="s">
        <v>17</v>
      </c>
      <c r="F2768" s="1" t="s">
        <v>235</v>
      </c>
      <c r="G2768" s="9">
        <v>42893</v>
      </c>
      <c r="H2768" s="2" t="s">
        <v>241</v>
      </c>
      <c r="I2768" s="1">
        <v>2017</v>
      </c>
      <c r="J2768" s="1">
        <v>625025784</v>
      </c>
      <c r="K2768" s="1">
        <f>_xlfn.DAYS(clean_data[[#This Row],[Ship Date]],clean_data[[#This Row],[Order Date]])</f>
        <v>27</v>
      </c>
      <c r="L2768" s="9">
        <v>42920</v>
      </c>
      <c r="M2768" s="4">
        <v>7874</v>
      </c>
      <c r="N2768" s="13">
        <v>255.28</v>
      </c>
      <c r="O2768" s="13">
        <v>159.41999999999999</v>
      </c>
      <c r="P2768" s="13">
        <v>2010074.72</v>
      </c>
      <c r="Q2768" s="13">
        <v>1255273.08</v>
      </c>
      <c r="R2768" s="13">
        <v>754801.64</v>
      </c>
      <c r="S2768" s="54"/>
      <c r="T2768" s="54"/>
      <c r="Z2768" s="1"/>
      <c r="AA2768" s="1"/>
      <c r="XFB2768"/>
      <c r="XFC2768"/>
    </row>
    <row r="2769" spans="2:27 16382:16383" ht="21" customHeight="1">
      <c r="B2769" s="10" t="s">
        <v>23</v>
      </c>
      <c r="C2769" s="10" t="s">
        <v>187</v>
      </c>
      <c r="D2769" s="10" t="s">
        <v>36</v>
      </c>
      <c r="E2769" s="10" t="s">
        <v>21</v>
      </c>
      <c r="F2769" s="10" t="s">
        <v>232</v>
      </c>
      <c r="G2769" s="11">
        <v>40489</v>
      </c>
      <c r="H2769" s="12" t="s">
        <v>234</v>
      </c>
      <c r="I2769" s="10">
        <v>2010</v>
      </c>
      <c r="J2769" s="10">
        <v>379900634</v>
      </c>
      <c r="K2769" s="10">
        <f>_xlfn.DAYS(clean_data[[#This Row],[Ship Date]],clean_data[[#This Row],[Order Date]])</f>
        <v>25</v>
      </c>
      <c r="L2769" s="11">
        <v>40514</v>
      </c>
      <c r="M2769" s="14">
        <v>9895</v>
      </c>
      <c r="N2769" s="15">
        <v>109.28</v>
      </c>
      <c r="O2769" s="15">
        <v>35.840000000000003</v>
      </c>
      <c r="P2769" s="15">
        <v>1081325.6000000001</v>
      </c>
      <c r="Q2769" s="15">
        <v>354636.79999999999</v>
      </c>
      <c r="R2769" s="15">
        <v>726688.8</v>
      </c>
      <c r="S2769" s="54"/>
      <c r="T2769" s="54"/>
      <c r="Z2769" s="1"/>
      <c r="AA2769" s="1"/>
      <c r="XFB2769"/>
      <c r="XFC2769"/>
    </row>
    <row r="2770" spans="2:27 16382:16383" ht="21" customHeight="1">
      <c r="B2770" s="1" t="s">
        <v>26</v>
      </c>
      <c r="C2770" s="1" t="s">
        <v>141</v>
      </c>
      <c r="D2770" s="1" t="s">
        <v>28</v>
      </c>
      <c r="E2770" s="1" t="s">
        <v>17</v>
      </c>
      <c r="F2770" s="1" t="s">
        <v>229</v>
      </c>
      <c r="G2770" s="9">
        <v>41194</v>
      </c>
      <c r="H2770" s="2" t="s">
        <v>237</v>
      </c>
      <c r="I2770" s="1">
        <v>2012</v>
      </c>
      <c r="J2770" s="1">
        <v>487615144</v>
      </c>
      <c r="K2770" s="1">
        <f>_xlfn.DAYS(clean_data[[#This Row],[Ship Date]],clean_data[[#This Row],[Order Date]])</f>
        <v>50</v>
      </c>
      <c r="L2770" s="9">
        <v>41244</v>
      </c>
      <c r="M2770" s="4">
        <v>5012</v>
      </c>
      <c r="N2770" s="13">
        <v>205.7</v>
      </c>
      <c r="O2770" s="13">
        <v>117.11</v>
      </c>
      <c r="P2770" s="13">
        <v>1030968.4</v>
      </c>
      <c r="Q2770" s="13">
        <v>586955.31999999995</v>
      </c>
      <c r="R2770" s="13">
        <v>444013.08</v>
      </c>
      <c r="S2770" s="54"/>
      <c r="T2770" s="54"/>
      <c r="Z2770" s="1"/>
      <c r="AA2770" s="1"/>
      <c r="XFB2770"/>
      <c r="XFC2770"/>
    </row>
    <row r="2771" spans="2:27 16382:16383" ht="21" customHeight="1">
      <c r="B2771" s="10" t="s">
        <v>26</v>
      </c>
      <c r="C2771" s="10" t="s">
        <v>104</v>
      </c>
      <c r="D2771" s="10" t="s">
        <v>33</v>
      </c>
      <c r="E2771" s="10" t="s">
        <v>21</v>
      </c>
      <c r="F2771" s="10" t="s">
        <v>232</v>
      </c>
      <c r="G2771" s="11">
        <v>40923</v>
      </c>
      <c r="H2771" s="12" t="s">
        <v>240</v>
      </c>
      <c r="I2771" s="10">
        <v>2012</v>
      </c>
      <c r="J2771" s="10">
        <v>888843142</v>
      </c>
      <c r="K2771" s="10">
        <f>_xlfn.DAYS(clean_data[[#This Row],[Ship Date]],clean_data[[#This Row],[Order Date]])</f>
        <v>35</v>
      </c>
      <c r="L2771" s="11">
        <v>40958</v>
      </c>
      <c r="M2771" s="14">
        <v>7293</v>
      </c>
      <c r="N2771" s="15">
        <v>81.73</v>
      </c>
      <c r="O2771" s="15">
        <v>56.67</v>
      </c>
      <c r="P2771" s="15">
        <v>596056.89</v>
      </c>
      <c r="Q2771" s="15">
        <v>413294.31</v>
      </c>
      <c r="R2771" s="15">
        <v>182762.58</v>
      </c>
      <c r="S2771" s="54"/>
      <c r="T2771" s="54"/>
      <c r="Z2771" s="1"/>
      <c r="AA2771" s="1"/>
      <c r="XFB2771"/>
      <c r="XFC2771"/>
    </row>
    <row r="2772" spans="2:27 16382:16383" ht="21" customHeight="1">
      <c r="B2772" s="1" t="s">
        <v>40</v>
      </c>
      <c r="C2772" s="1" t="s">
        <v>109</v>
      </c>
      <c r="D2772" s="1" t="s">
        <v>33</v>
      </c>
      <c r="E2772" s="1" t="s">
        <v>21</v>
      </c>
      <c r="F2772" s="1" t="s">
        <v>235</v>
      </c>
      <c r="G2772" s="9">
        <v>41506</v>
      </c>
      <c r="H2772" s="2" t="s">
        <v>238</v>
      </c>
      <c r="I2772" s="1">
        <v>2013</v>
      </c>
      <c r="J2772" s="1">
        <v>244570958</v>
      </c>
      <c r="K2772" s="1">
        <f>_xlfn.DAYS(clean_data[[#This Row],[Ship Date]],clean_data[[#This Row],[Order Date]])</f>
        <v>30</v>
      </c>
      <c r="L2772" s="9">
        <v>41536</v>
      </c>
      <c r="M2772" s="4">
        <v>2836</v>
      </c>
      <c r="N2772" s="13">
        <v>81.73</v>
      </c>
      <c r="O2772" s="13">
        <v>56.67</v>
      </c>
      <c r="P2772" s="13">
        <v>231786.28</v>
      </c>
      <c r="Q2772" s="13">
        <v>160716.12</v>
      </c>
      <c r="R2772" s="13">
        <v>71070.16</v>
      </c>
      <c r="S2772" s="54"/>
      <c r="T2772" s="54"/>
      <c r="Z2772" s="1"/>
      <c r="AA2772" s="1"/>
      <c r="XFB2772"/>
      <c r="XFC2772"/>
    </row>
    <row r="2773" spans="2:27 16382:16383" ht="21" customHeight="1">
      <c r="B2773" s="10" t="s">
        <v>34</v>
      </c>
      <c r="C2773" s="10" t="s">
        <v>68</v>
      </c>
      <c r="D2773" s="10" t="s">
        <v>33</v>
      </c>
      <c r="E2773" s="10" t="s">
        <v>21</v>
      </c>
      <c r="F2773" s="10" t="s">
        <v>232</v>
      </c>
      <c r="G2773" s="11">
        <v>41016</v>
      </c>
      <c r="H2773" s="12" t="s">
        <v>239</v>
      </c>
      <c r="I2773" s="10">
        <v>2012</v>
      </c>
      <c r="J2773" s="10">
        <v>886097419</v>
      </c>
      <c r="K2773" s="10">
        <f>_xlfn.DAYS(clean_data[[#This Row],[Ship Date]],clean_data[[#This Row],[Order Date]])</f>
        <v>21</v>
      </c>
      <c r="L2773" s="11">
        <v>41037</v>
      </c>
      <c r="M2773" s="14">
        <v>4772</v>
      </c>
      <c r="N2773" s="15">
        <v>81.73</v>
      </c>
      <c r="O2773" s="15">
        <v>56.67</v>
      </c>
      <c r="P2773" s="15">
        <v>390015.56</v>
      </c>
      <c r="Q2773" s="15">
        <v>270429.24</v>
      </c>
      <c r="R2773" s="15">
        <v>119586.32</v>
      </c>
      <c r="S2773" s="54"/>
      <c r="T2773" s="54"/>
      <c r="Z2773" s="1"/>
      <c r="AA2773" s="1"/>
      <c r="XFB2773"/>
      <c r="XFC2773"/>
    </row>
    <row r="2774" spans="2:27 16382:16383" ht="21" customHeight="1">
      <c r="B2774" s="1" t="s">
        <v>34</v>
      </c>
      <c r="C2774" s="1" t="s">
        <v>68</v>
      </c>
      <c r="D2774" s="1" t="s">
        <v>20</v>
      </c>
      <c r="E2774" s="1" t="s">
        <v>21</v>
      </c>
      <c r="F2774" s="1" t="s">
        <v>227</v>
      </c>
      <c r="G2774" s="9">
        <v>40682</v>
      </c>
      <c r="H2774" s="2" t="s">
        <v>233</v>
      </c>
      <c r="I2774" s="1">
        <v>2011</v>
      </c>
      <c r="J2774" s="1">
        <v>265033853</v>
      </c>
      <c r="K2774" s="1">
        <f>_xlfn.DAYS(clean_data[[#This Row],[Ship Date]],clean_data[[#This Row],[Order Date]])</f>
        <v>7</v>
      </c>
      <c r="L2774" s="9">
        <v>40689</v>
      </c>
      <c r="M2774" s="4">
        <v>8261</v>
      </c>
      <c r="N2774" s="13">
        <v>152.58000000000001</v>
      </c>
      <c r="O2774" s="13">
        <v>97.44</v>
      </c>
      <c r="P2774" s="13">
        <v>1260463.3799999999</v>
      </c>
      <c r="Q2774" s="13">
        <v>804951.84</v>
      </c>
      <c r="R2774" s="13">
        <v>455511.54</v>
      </c>
      <c r="S2774" s="54"/>
      <c r="T2774" s="54"/>
      <c r="Z2774" s="1"/>
      <c r="AA2774" s="1"/>
      <c r="XFB2774"/>
      <c r="XFC2774"/>
    </row>
    <row r="2775" spans="2:27 16382:16383" ht="21" customHeight="1">
      <c r="B2775" s="10" t="s">
        <v>40</v>
      </c>
      <c r="C2775" s="10" t="s">
        <v>214</v>
      </c>
      <c r="D2775" s="10" t="s">
        <v>79</v>
      </c>
      <c r="E2775" s="10" t="s">
        <v>17</v>
      </c>
      <c r="F2775" s="10" t="s">
        <v>227</v>
      </c>
      <c r="G2775" s="11">
        <v>40737</v>
      </c>
      <c r="H2775" s="12" t="s">
        <v>230</v>
      </c>
      <c r="I2775" s="10">
        <v>2011</v>
      </c>
      <c r="J2775" s="10">
        <v>403304088</v>
      </c>
      <c r="K2775" s="10">
        <f>_xlfn.DAYS(clean_data[[#This Row],[Ship Date]],clean_data[[#This Row],[Order Date]])</f>
        <v>27</v>
      </c>
      <c r="L2775" s="11">
        <v>40764</v>
      </c>
      <c r="M2775" s="14">
        <v>5497</v>
      </c>
      <c r="N2775" s="15">
        <v>668.27</v>
      </c>
      <c r="O2775" s="15">
        <v>502.54</v>
      </c>
      <c r="P2775" s="15">
        <v>3673480.19</v>
      </c>
      <c r="Q2775" s="15">
        <v>2762462.38</v>
      </c>
      <c r="R2775" s="15">
        <v>911017.81</v>
      </c>
      <c r="S2775" s="54"/>
      <c r="T2775" s="54"/>
      <c r="Z2775" s="1"/>
      <c r="AA2775" s="1"/>
      <c r="XFB2775"/>
      <c r="XFC2775"/>
    </row>
    <row r="2776" spans="2:27 16382:16383" ht="21" customHeight="1">
      <c r="B2776" s="1" t="s">
        <v>23</v>
      </c>
      <c r="C2776" s="1" t="s">
        <v>218</v>
      </c>
      <c r="D2776" s="1" t="s">
        <v>28</v>
      </c>
      <c r="E2776" s="1" t="s">
        <v>17</v>
      </c>
      <c r="F2776" s="1" t="s">
        <v>235</v>
      </c>
      <c r="G2776" s="9">
        <v>41804</v>
      </c>
      <c r="H2776" s="2" t="s">
        <v>241</v>
      </c>
      <c r="I2776" s="1">
        <v>2014</v>
      </c>
      <c r="J2776" s="1">
        <v>243144452</v>
      </c>
      <c r="K2776" s="1">
        <f>_xlfn.DAYS(clean_data[[#This Row],[Ship Date]],clean_data[[#This Row],[Order Date]])</f>
        <v>32</v>
      </c>
      <c r="L2776" s="9">
        <v>41836</v>
      </c>
      <c r="M2776" s="4">
        <v>701</v>
      </c>
      <c r="N2776" s="13">
        <v>205.7</v>
      </c>
      <c r="O2776" s="13">
        <v>117.11</v>
      </c>
      <c r="P2776" s="13">
        <v>144195.70000000001</v>
      </c>
      <c r="Q2776" s="13">
        <v>82094.11</v>
      </c>
      <c r="R2776" s="13">
        <v>62101.59</v>
      </c>
      <c r="S2776" s="54"/>
      <c r="T2776" s="54"/>
      <c r="Z2776" s="1"/>
      <c r="AA2776" s="1"/>
      <c r="XFB2776"/>
      <c r="XFC2776"/>
    </row>
    <row r="2777" spans="2:27 16382:16383" ht="21" customHeight="1">
      <c r="B2777" s="10" t="s">
        <v>40</v>
      </c>
      <c r="C2777" s="10" t="s">
        <v>245</v>
      </c>
      <c r="D2777" s="10" t="s">
        <v>71</v>
      </c>
      <c r="E2777" s="10" t="s">
        <v>17</v>
      </c>
      <c r="F2777" s="10" t="s">
        <v>235</v>
      </c>
      <c r="G2777" s="11">
        <v>40745</v>
      </c>
      <c r="H2777" s="12" t="s">
        <v>230</v>
      </c>
      <c r="I2777" s="10">
        <v>2011</v>
      </c>
      <c r="J2777" s="10">
        <v>597103774</v>
      </c>
      <c r="K2777" s="10">
        <f>_xlfn.DAYS(clean_data[[#This Row],[Ship Date]],clean_data[[#This Row],[Order Date]])</f>
        <v>11</v>
      </c>
      <c r="L2777" s="11">
        <v>40756</v>
      </c>
      <c r="M2777" s="14">
        <v>5131</v>
      </c>
      <c r="N2777" s="15">
        <v>154.06</v>
      </c>
      <c r="O2777" s="15">
        <v>90.93</v>
      </c>
      <c r="P2777" s="15">
        <v>790481.86</v>
      </c>
      <c r="Q2777" s="15">
        <v>466561.83</v>
      </c>
      <c r="R2777" s="15">
        <v>323920.03000000003</v>
      </c>
      <c r="S2777" s="54"/>
      <c r="T2777" s="54"/>
      <c r="Z2777" s="1"/>
      <c r="AA2777" s="1"/>
      <c r="XFB2777"/>
      <c r="XFC2777"/>
    </row>
    <row r="2778" spans="2:27 16382:16383" ht="21" customHeight="1">
      <c r="B2778" s="1" t="s">
        <v>23</v>
      </c>
      <c r="C2778" s="1" t="s">
        <v>120</v>
      </c>
      <c r="D2778" s="1" t="s">
        <v>45</v>
      </c>
      <c r="E2778" s="1" t="s">
        <v>17</v>
      </c>
      <c r="F2778" s="1" t="s">
        <v>235</v>
      </c>
      <c r="G2778" s="9">
        <v>40344</v>
      </c>
      <c r="H2778" s="2" t="s">
        <v>241</v>
      </c>
      <c r="I2778" s="1">
        <v>2010</v>
      </c>
      <c r="J2778" s="1">
        <v>998043382</v>
      </c>
      <c r="K2778" s="1">
        <f>_xlfn.DAYS(clean_data[[#This Row],[Ship Date]],clean_data[[#This Row],[Order Date]])</f>
        <v>18</v>
      </c>
      <c r="L2778" s="9">
        <v>40362</v>
      </c>
      <c r="M2778" s="4">
        <v>2070</v>
      </c>
      <c r="N2778" s="13">
        <v>437.2</v>
      </c>
      <c r="O2778" s="13">
        <v>263.33</v>
      </c>
      <c r="P2778" s="13">
        <v>905004</v>
      </c>
      <c r="Q2778" s="13">
        <v>545093.1</v>
      </c>
      <c r="R2778" s="13">
        <v>359910.9</v>
      </c>
      <c r="S2778" s="54"/>
      <c r="T2778" s="54"/>
      <c r="Z2778" s="1"/>
      <c r="AA2778" s="1"/>
      <c r="XFB2778"/>
      <c r="XFC2778"/>
    </row>
    <row r="2779" spans="2:27 16382:16383" ht="21" customHeight="1">
      <c r="B2779" s="10" t="s">
        <v>14</v>
      </c>
      <c r="C2779" s="10" t="s">
        <v>220</v>
      </c>
      <c r="D2779" s="10" t="s">
        <v>36</v>
      </c>
      <c r="E2779" s="10" t="s">
        <v>21</v>
      </c>
      <c r="F2779" s="10" t="s">
        <v>227</v>
      </c>
      <c r="G2779" s="11">
        <v>42390</v>
      </c>
      <c r="H2779" s="12" t="s">
        <v>240</v>
      </c>
      <c r="I2779" s="10">
        <v>2016</v>
      </c>
      <c r="J2779" s="10">
        <v>149137103</v>
      </c>
      <c r="K2779" s="10">
        <f>_xlfn.DAYS(clean_data[[#This Row],[Ship Date]],clean_data[[#This Row],[Order Date]])</f>
        <v>43</v>
      </c>
      <c r="L2779" s="11">
        <v>42433</v>
      </c>
      <c r="M2779" s="14">
        <v>1838</v>
      </c>
      <c r="N2779" s="15">
        <v>109.28</v>
      </c>
      <c r="O2779" s="15">
        <v>35.840000000000003</v>
      </c>
      <c r="P2779" s="15">
        <v>200856.64</v>
      </c>
      <c r="Q2779" s="15">
        <v>65873.919999999998</v>
      </c>
      <c r="R2779" s="15">
        <v>134982.72</v>
      </c>
      <c r="S2779" s="54"/>
      <c r="T2779" s="54"/>
      <c r="Z2779" s="1"/>
      <c r="AA2779" s="1"/>
      <c r="XFB2779"/>
      <c r="XFC2779"/>
    </row>
    <row r="2780" spans="2:27 16382:16383" ht="21" customHeight="1">
      <c r="B2780" s="1" t="s">
        <v>40</v>
      </c>
      <c r="C2780" s="1" t="s">
        <v>123</v>
      </c>
      <c r="D2780" s="1" t="s">
        <v>20</v>
      </c>
      <c r="E2780" s="1" t="s">
        <v>21</v>
      </c>
      <c r="F2780" s="1" t="s">
        <v>229</v>
      </c>
      <c r="G2780" s="9">
        <v>40764</v>
      </c>
      <c r="H2780" s="2" t="s">
        <v>238</v>
      </c>
      <c r="I2780" s="1">
        <v>2011</v>
      </c>
      <c r="J2780" s="1">
        <v>873871266</v>
      </c>
      <c r="K2780" s="1">
        <f>_xlfn.DAYS(clean_data[[#This Row],[Ship Date]],clean_data[[#This Row],[Order Date]])</f>
        <v>41</v>
      </c>
      <c r="L2780" s="9">
        <v>40805</v>
      </c>
      <c r="M2780" s="4">
        <v>6782</v>
      </c>
      <c r="N2780" s="13">
        <v>152.58000000000001</v>
      </c>
      <c r="O2780" s="13">
        <v>97.44</v>
      </c>
      <c r="P2780" s="13">
        <v>1034797.56</v>
      </c>
      <c r="Q2780" s="13">
        <v>660838.07999999996</v>
      </c>
      <c r="R2780" s="13">
        <v>373959.48</v>
      </c>
      <c r="S2780" s="54"/>
      <c r="T2780" s="54"/>
      <c r="Z2780" s="1"/>
      <c r="AA2780" s="1"/>
      <c r="XFB2780"/>
      <c r="XFC2780"/>
    </row>
    <row r="2781" spans="2:27 16382:16383" ht="21" customHeight="1">
      <c r="B2781" s="10" t="s">
        <v>14</v>
      </c>
      <c r="C2781" s="10" t="s">
        <v>88</v>
      </c>
      <c r="D2781" s="10" t="s">
        <v>45</v>
      </c>
      <c r="E2781" s="10" t="s">
        <v>21</v>
      </c>
      <c r="F2781" s="10" t="s">
        <v>229</v>
      </c>
      <c r="G2781" s="11">
        <v>42182</v>
      </c>
      <c r="H2781" s="12" t="s">
        <v>241</v>
      </c>
      <c r="I2781" s="10">
        <v>2015</v>
      </c>
      <c r="J2781" s="10">
        <v>666044700</v>
      </c>
      <c r="K2781" s="10">
        <f>_xlfn.DAYS(clean_data[[#This Row],[Ship Date]],clean_data[[#This Row],[Order Date]])</f>
        <v>4</v>
      </c>
      <c r="L2781" s="11">
        <v>42186</v>
      </c>
      <c r="M2781" s="14">
        <v>6282</v>
      </c>
      <c r="N2781" s="15">
        <v>437.2</v>
      </c>
      <c r="O2781" s="15">
        <v>263.33</v>
      </c>
      <c r="P2781" s="15">
        <v>2746490.4</v>
      </c>
      <c r="Q2781" s="15">
        <v>1654239.06</v>
      </c>
      <c r="R2781" s="15">
        <v>1092251.3400000001</v>
      </c>
      <c r="S2781" s="54"/>
      <c r="T2781" s="54"/>
      <c r="Z2781" s="1"/>
      <c r="AA2781" s="1"/>
      <c r="XFB2781"/>
      <c r="XFC2781"/>
    </row>
    <row r="2782" spans="2:27 16382:16383" ht="21" customHeight="1">
      <c r="B2782" s="1" t="s">
        <v>34</v>
      </c>
      <c r="C2782" s="1" t="s">
        <v>197</v>
      </c>
      <c r="D2782" s="1" t="s">
        <v>71</v>
      </c>
      <c r="E2782" s="1" t="s">
        <v>17</v>
      </c>
      <c r="F2782" s="1" t="s">
        <v>232</v>
      </c>
      <c r="G2782" s="9">
        <v>42686</v>
      </c>
      <c r="H2782" s="2" t="s">
        <v>234</v>
      </c>
      <c r="I2782" s="1">
        <v>2016</v>
      </c>
      <c r="J2782" s="1">
        <v>239768731</v>
      </c>
      <c r="K2782" s="1">
        <f>_xlfn.DAYS(clean_data[[#This Row],[Ship Date]],clean_data[[#This Row],[Order Date]])</f>
        <v>40</v>
      </c>
      <c r="L2782" s="9">
        <v>42726</v>
      </c>
      <c r="M2782" s="4">
        <v>1751</v>
      </c>
      <c r="N2782" s="13">
        <v>154.06</v>
      </c>
      <c r="O2782" s="13">
        <v>90.93</v>
      </c>
      <c r="P2782" s="13">
        <v>269759.06</v>
      </c>
      <c r="Q2782" s="13">
        <v>159218.43</v>
      </c>
      <c r="R2782" s="13">
        <v>110540.63</v>
      </c>
      <c r="S2782" s="54"/>
      <c r="T2782" s="54"/>
      <c r="Z2782" s="1"/>
      <c r="AA2782" s="1"/>
      <c r="XFB2782"/>
      <c r="XFC2782"/>
    </row>
    <row r="2783" spans="2:27 16382:16383" ht="21" customHeight="1">
      <c r="B2783" s="10" t="s">
        <v>40</v>
      </c>
      <c r="C2783" s="10" t="s">
        <v>201</v>
      </c>
      <c r="D2783" s="10" t="s">
        <v>28</v>
      </c>
      <c r="E2783" s="10" t="s">
        <v>21</v>
      </c>
      <c r="F2783" s="10" t="s">
        <v>229</v>
      </c>
      <c r="G2783" s="11">
        <v>42854</v>
      </c>
      <c r="H2783" s="12" t="s">
        <v>239</v>
      </c>
      <c r="I2783" s="10">
        <v>2017</v>
      </c>
      <c r="J2783" s="10">
        <v>379467189</v>
      </c>
      <c r="K2783" s="10">
        <f>_xlfn.DAYS(clean_data[[#This Row],[Ship Date]],clean_data[[#This Row],[Order Date]])</f>
        <v>41</v>
      </c>
      <c r="L2783" s="11">
        <v>42895</v>
      </c>
      <c r="M2783" s="14">
        <v>1629</v>
      </c>
      <c r="N2783" s="15">
        <v>205.7</v>
      </c>
      <c r="O2783" s="15">
        <v>117.11</v>
      </c>
      <c r="P2783" s="15">
        <v>335085.3</v>
      </c>
      <c r="Q2783" s="15">
        <v>190772.19</v>
      </c>
      <c r="R2783" s="15">
        <v>144313.10999999999</v>
      </c>
      <c r="S2783" s="54"/>
      <c r="T2783" s="54"/>
      <c r="Z2783" s="1"/>
      <c r="AA2783" s="1"/>
      <c r="XFB2783"/>
      <c r="XFC2783"/>
    </row>
    <row r="2784" spans="2:27 16382:16383" ht="21" customHeight="1">
      <c r="B2784" s="1" t="s">
        <v>31</v>
      </c>
      <c r="C2784" s="1" t="s">
        <v>73</v>
      </c>
      <c r="D2784" s="1" t="s">
        <v>25</v>
      </c>
      <c r="E2784" s="1" t="s">
        <v>17</v>
      </c>
      <c r="F2784" s="1" t="s">
        <v>232</v>
      </c>
      <c r="G2784" s="9">
        <v>40891</v>
      </c>
      <c r="H2784" s="2" t="s">
        <v>228</v>
      </c>
      <c r="I2784" s="1">
        <v>2011</v>
      </c>
      <c r="J2784" s="1">
        <v>589876401</v>
      </c>
      <c r="K2784" s="1">
        <f>_xlfn.DAYS(clean_data[[#This Row],[Ship Date]],clean_data[[#This Row],[Order Date]])</f>
        <v>15</v>
      </c>
      <c r="L2784" s="9">
        <v>40906</v>
      </c>
      <c r="M2784" s="4">
        <v>6390</v>
      </c>
      <c r="N2784" s="13">
        <v>47.45</v>
      </c>
      <c r="O2784" s="13">
        <v>31.79</v>
      </c>
      <c r="P2784" s="13">
        <v>303205.5</v>
      </c>
      <c r="Q2784" s="13">
        <v>203138.1</v>
      </c>
      <c r="R2784" s="13">
        <v>100067.4</v>
      </c>
      <c r="S2784" s="54"/>
      <c r="T2784" s="54"/>
      <c r="Z2784" s="1"/>
      <c r="AA2784" s="1"/>
      <c r="XFB2784"/>
      <c r="XFC2784"/>
    </row>
    <row r="2785" spans="2:27 16382:16383" ht="21" customHeight="1">
      <c r="B2785" s="10" t="s">
        <v>23</v>
      </c>
      <c r="C2785" s="10" t="s">
        <v>171</v>
      </c>
      <c r="D2785" s="10" t="s">
        <v>59</v>
      </c>
      <c r="E2785" s="10" t="s">
        <v>21</v>
      </c>
      <c r="F2785" s="10" t="s">
        <v>232</v>
      </c>
      <c r="G2785" s="11">
        <v>42301</v>
      </c>
      <c r="H2785" s="12" t="s">
        <v>237</v>
      </c>
      <c r="I2785" s="10">
        <v>2015</v>
      </c>
      <c r="J2785" s="10">
        <v>446045196</v>
      </c>
      <c r="K2785" s="10">
        <f>_xlfn.DAYS(clean_data[[#This Row],[Ship Date]],clean_data[[#This Row],[Order Date]])</f>
        <v>8</v>
      </c>
      <c r="L2785" s="11">
        <v>42309</v>
      </c>
      <c r="M2785" s="14">
        <v>3540</v>
      </c>
      <c r="N2785" s="15">
        <v>9.33</v>
      </c>
      <c r="O2785" s="15">
        <v>6.92</v>
      </c>
      <c r="P2785" s="15">
        <v>33028.199999999997</v>
      </c>
      <c r="Q2785" s="15">
        <v>24496.799999999999</v>
      </c>
      <c r="R2785" s="15">
        <v>8531.4</v>
      </c>
      <c r="S2785" s="54"/>
      <c r="T2785" s="54"/>
      <c r="Z2785" s="1"/>
      <c r="AA2785" s="1"/>
      <c r="XFB2785"/>
      <c r="XFC2785"/>
    </row>
    <row r="2786" spans="2:27 16382:16383" ht="21" customHeight="1">
      <c r="B2786" s="1" t="s">
        <v>40</v>
      </c>
      <c r="C2786" s="1" t="s">
        <v>144</v>
      </c>
      <c r="D2786" s="1" t="s">
        <v>50</v>
      </c>
      <c r="E2786" s="1" t="s">
        <v>21</v>
      </c>
      <c r="F2786" s="1" t="s">
        <v>227</v>
      </c>
      <c r="G2786" s="9">
        <v>41916</v>
      </c>
      <c r="H2786" s="2" t="s">
        <v>237</v>
      </c>
      <c r="I2786" s="1">
        <v>2014</v>
      </c>
      <c r="J2786" s="1">
        <v>943334901</v>
      </c>
      <c r="K2786" s="1">
        <f>_xlfn.DAYS(clean_data[[#This Row],[Ship Date]],clean_data[[#This Row],[Order Date]])</f>
        <v>30</v>
      </c>
      <c r="L2786" s="9">
        <v>41946</v>
      </c>
      <c r="M2786" s="4">
        <v>2615</v>
      </c>
      <c r="N2786" s="13">
        <v>421.89</v>
      </c>
      <c r="O2786" s="13">
        <v>364.69</v>
      </c>
      <c r="P2786" s="13">
        <v>1103242.3500000001</v>
      </c>
      <c r="Q2786" s="13">
        <v>953664.35</v>
      </c>
      <c r="R2786" s="13">
        <v>149578</v>
      </c>
      <c r="S2786" s="54"/>
      <c r="T2786" s="54"/>
      <c r="Z2786" s="1"/>
      <c r="AA2786" s="1"/>
      <c r="XFB2786"/>
      <c r="XFC2786"/>
    </row>
    <row r="2787" spans="2:27 16382:16383" ht="21" customHeight="1">
      <c r="B2787" s="10" t="s">
        <v>26</v>
      </c>
      <c r="C2787" s="10" t="s">
        <v>209</v>
      </c>
      <c r="D2787" s="10" t="s">
        <v>25</v>
      </c>
      <c r="E2787" s="10" t="s">
        <v>21</v>
      </c>
      <c r="F2787" s="10" t="s">
        <v>235</v>
      </c>
      <c r="G2787" s="11">
        <v>41872</v>
      </c>
      <c r="H2787" s="12" t="s">
        <v>238</v>
      </c>
      <c r="I2787" s="10">
        <v>2014</v>
      </c>
      <c r="J2787" s="10">
        <v>447419345</v>
      </c>
      <c r="K2787" s="10">
        <f>_xlfn.DAYS(clean_data[[#This Row],[Ship Date]],clean_data[[#This Row],[Order Date]])</f>
        <v>28</v>
      </c>
      <c r="L2787" s="11">
        <v>41900</v>
      </c>
      <c r="M2787" s="14">
        <v>182</v>
      </c>
      <c r="N2787" s="15">
        <v>47.45</v>
      </c>
      <c r="O2787" s="15">
        <v>31.79</v>
      </c>
      <c r="P2787" s="15">
        <v>8635.9</v>
      </c>
      <c r="Q2787" s="15">
        <v>5785.78</v>
      </c>
      <c r="R2787" s="15">
        <v>2850.12</v>
      </c>
      <c r="S2787" s="54"/>
      <c r="T2787" s="54"/>
      <c r="Z2787" s="1"/>
      <c r="AA2787" s="1"/>
      <c r="XFB2787"/>
      <c r="XFC2787"/>
    </row>
    <row r="2788" spans="2:27 16382:16383" ht="21" customHeight="1">
      <c r="B2788" s="1" t="s">
        <v>23</v>
      </c>
      <c r="C2788" s="1" t="s">
        <v>155</v>
      </c>
      <c r="D2788" s="1" t="s">
        <v>79</v>
      </c>
      <c r="E2788" s="1" t="s">
        <v>21</v>
      </c>
      <c r="F2788" s="1" t="s">
        <v>227</v>
      </c>
      <c r="G2788" s="9">
        <v>41926</v>
      </c>
      <c r="H2788" s="2" t="s">
        <v>237</v>
      </c>
      <c r="I2788" s="1">
        <v>2014</v>
      </c>
      <c r="J2788" s="1">
        <v>544284856</v>
      </c>
      <c r="K2788" s="1">
        <f>_xlfn.DAYS(clean_data[[#This Row],[Ship Date]],clean_data[[#This Row],[Order Date]])</f>
        <v>11</v>
      </c>
      <c r="L2788" s="9">
        <v>41937</v>
      </c>
      <c r="M2788" s="4">
        <v>4839</v>
      </c>
      <c r="N2788" s="13">
        <v>668.27</v>
      </c>
      <c r="O2788" s="13">
        <v>502.54</v>
      </c>
      <c r="P2788" s="13">
        <v>3233758.53</v>
      </c>
      <c r="Q2788" s="13">
        <v>2431791.06</v>
      </c>
      <c r="R2788" s="13">
        <v>801967.47</v>
      </c>
      <c r="S2788" s="54"/>
      <c r="T2788" s="54"/>
      <c r="Z2788" s="1"/>
      <c r="AA2788" s="1"/>
      <c r="XFB2788"/>
      <c r="XFC2788"/>
    </row>
    <row r="2789" spans="2:27 16382:16383" ht="21" customHeight="1">
      <c r="B2789" s="10" t="s">
        <v>26</v>
      </c>
      <c r="C2789" s="10" t="s">
        <v>194</v>
      </c>
      <c r="D2789" s="10" t="s">
        <v>16</v>
      </c>
      <c r="E2789" s="10" t="s">
        <v>17</v>
      </c>
      <c r="F2789" s="10" t="s">
        <v>232</v>
      </c>
      <c r="G2789" s="11">
        <v>40843</v>
      </c>
      <c r="H2789" s="12" t="s">
        <v>237</v>
      </c>
      <c r="I2789" s="10">
        <v>2011</v>
      </c>
      <c r="J2789" s="10">
        <v>190230262</v>
      </c>
      <c r="K2789" s="10">
        <f>_xlfn.DAYS(clean_data[[#This Row],[Ship Date]],clean_data[[#This Row],[Order Date]])</f>
        <v>31</v>
      </c>
      <c r="L2789" s="11">
        <v>40874</v>
      </c>
      <c r="M2789" s="14">
        <v>2217</v>
      </c>
      <c r="N2789" s="15">
        <v>255.28</v>
      </c>
      <c r="O2789" s="15">
        <v>159.41999999999999</v>
      </c>
      <c r="P2789" s="15">
        <v>565955.76</v>
      </c>
      <c r="Q2789" s="15">
        <v>353434.14</v>
      </c>
      <c r="R2789" s="15">
        <v>212521.62</v>
      </c>
      <c r="S2789" s="54"/>
      <c r="T2789" s="54"/>
      <c r="Z2789" s="1"/>
      <c r="AA2789" s="1"/>
      <c r="XFB2789"/>
      <c r="XFC2789"/>
    </row>
    <row r="2790" spans="2:27 16382:16383" ht="21" customHeight="1">
      <c r="B2790" s="1" t="s">
        <v>14</v>
      </c>
      <c r="C2790" s="1" t="s">
        <v>19</v>
      </c>
      <c r="D2790" s="1" t="s">
        <v>20</v>
      </c>
      <c r="E2790" s="1" t="s">
        <v>17</v>
      </c>
      <c r="F2790" s="1" t="s">
        <v>232</v>
      </c>
      <c r="G2790" s="9">
        <v>40542</v>
      </c>
      <c r="H2790" s="2" t="s">
        <v>228</v>
      </c>
      <c r="I2790" s="1">
        <v>2010</v>
      </c>
      <c r="J2790" s="1">
        <v>661866891</v>
      </c>
      <c r="K2790" s="1">
        <f>_xlfn.DAYS(clean_data[[#This Row],[Ship Date]],clean_data[[#This Row],[Order Date]])</f>
        <v>48</v>
      </c>
      <c r="L2790" s="9">
        <v>40590</v>
      </c>
      <c r="M2790" s="4">
        <v>9976</v>
      </c>
      <c r="N2790" s="13">
        <v>152.58000000000001</v>
      </c>
      <c r="O2790" s="13">
        <v>97.44</v>
      </c>
      <c r="P2790" s="13">
        <v>1522138.08</v>
      </c>
      <c r="Q2790" s="13">
        <v>972061.44</v>
      </c>
      <c r="R2790" s="13">
        <v>550076.64</v>
      </c>
      <c r="S2790" s="54"/>
      <c r="T2790" s="54"/>
      <c r="Z2790" s="1"/>
      <c r="AA2790" s="1"/>
      <c r="XFB2790"/>
      <c r="XFC2790"/>
    </row>
    <row r="2791" spans="2:27 16382:16383" ht="21" customHeight="1">
      <c r="B2791" s="10" t="s">
        <v>23</v>
      </c>
      <c r="C2791" s="10" t="s">
        <v>217</v>
      </c>
      <c r="D2791" s="10" t="s">
        <v>71</v>
      </c>
      <c r="E2791" s="10" t="s">
        <v>21</v>
      </c>
      <c r="F2791" s="10" t="s">
        <v>235</v>
      </c>
      <c r="G2791" s="11">
        <v>41949</v>
      </c>
      <c r="H2791" s="12" t="s">
        <v>234</v>
      </c>
      <c r="I2791" s="10">
        <v>2014</v>
      </c>
      <c r="J2791" s="10">
        <v>606118571</v>
      </c>
      <c r="K2791" s="10">
        <f>_xlfn.DAYS(clean_data[[#This Row],[Ship Date]],clean_data[[#This Row],[Order Date]])</f>
        <v>12</v>
      </c>
      <c r="L2791" s="11">
        <v>41961</v>
      </c>
      <c r="M2791" s="14">
        <v>2809</v>
      </c>
      <c r="N2791" s="15">
        <v>154.06</v>
      </c>
      <c r="O2791" s="15">
        <v>90.93</v>
      </c>
      <c r="P2791" s="15">
        <v>432754.54</v>
      </c>
      <c r="Q2791" s="15">
        <v>255422.37</v>
      </c>
      <c r="R2791" s="15">
        <v>177332.17</v>
      </c>
      <c r="S2791" s="54"/>
      <c r="T2791" s="54"/>
      <c r="Z2791" s="1"/>
      <c r="AA2791" s="1"/>
      <c r="XFB2791"/>
      <c r="XFC2791"/>
    </row>
    <row r="2792" spans="2:27 16382:16383" ht="21" customHeight="1">
      <c r="B2792" s="1" t="s">
        <v>14</v>
      </c>
      <c r="C2792" s="1" t="s">
        <v>64</v>
      </c>
      <c r="D2792" s="1" t="s">
        <v>45</v>
      </c>
      <c r="E2792" s="1" t="s">
        <v>21</v>
      </c>
      <c r="F2792" s="1" t="s">
        <v>235</v>
      </c>
      <c r="G2792" s="9">
        <v>40844</v>
      </c>
      <c r="H2792" s="2" t="s">
        <v>237</v>
      </c>
      <c r="I2792" s="1">
        <v>2011</v>
      </c>
      <c r="J2792" s="1">
        <v>990221631</v>
      </c>
      <c r="K2792" s="1">
        <f>_xlfn.DAYS(clean_data[[#This Row],[Ship Date]],clean_data[[#This Row],[Order Date]])</f>
        <v>39</v>
      </c>
      <c r="L2792" s="9">
        <v>40883</v>
      </c>
      <c r="M2792" s="4">
        <v>7440</v>
      </c>
      <c r="N2792" s="13">
        <v>437.2</v>
      </c>
      <c r="O2792" s="13">
        <v>263.33</v>
      </c>
      <c r="P2792" s="13">
        <v>3252768</v>
      </c>
      <c r="Q2792" s="13">
        <v>1959175.2</v>
      </c>
      <c r="R2792" s="13">
        <v>1293592.8</v>
      </c>
      <c r="S2792" s="54"/>
      <c r="T2792" s="54"/>
      <c r="Z2792" s="1"/>
      <c r="AA2792" s="1"/>
      <c r="XFB2792"/>
      <c r="XFC2792"/>
    </row>
    <row r="2793" spans="2:27 16382:16383" ht="21" customHeight="1">
      <c r="B2793" s="10" t="s">
        <v>53</v>
      </c>
      <c r="C2793" s="10" t="s">
        <v>219</v>
      </c>
      <c r="D2793" s="10" t="s">
        <v>43</v>
      </c>
      <c r="E2793" s="10" t="s">
        <v>17</v>
      </c>
      <c r="F2793" s="10" t="s">
        <v>232</v>
      </c>
      <c r="G2793" s="11">
        <v>40315</v>
      </c>
      <c r="H2793" s="12" t="s">
        <v>233</v>
      </c>
      <c r="I2793" s="10">
        <v>2010</v>
      </c>
      <c r="J2793" s="10">
        <v>151724898</v>
      </c>
      <c r="K2793" s="10">
        <f>_xlfn.DAYS(clean_data[[#This Row],[Ship Date]],clean_data[[#This Row],[Order Date]])</f>
        <v>30</v>
      </c>
      <c r="L2793" s="11">
        <v>40345</v>
      </c>
      <c r="M2793" s="14">
        <v>7624</v>
      </c>
      <c r="N2793" s="15">
        <v>651.21</v>
      </c>
      <c r="O2793" s="15">
        <v>524.96</v>
      </c>
      <c r="P2793" s="15">
        <v>4964825.04</v>
      </c>
      <c r="Q2793" s="15">
        <v>4002295.04</v>
      </c>
      <c r="R2793" s="15">
        <v>962530</v>
      </c>
      <c r="S2793" s="54"/>
      <c r="T2793" s="54"/>
      <c r="Z2793" s="1"/>
      <c r="AA2793" s="1"/>
      <c r="XFB2793"/>
      <c r="XFC2793"/>
    </row>
    <row r="2794" spans="2:27 16382:16383" ht="21" customHeight="1">
      <c r="B2794" s="1" t="s">
        <v>14</v>
      </c>
      <c r="C2794" s="1" t="s">
        <v>158</v>
      </c>
      <c r="D2794" s="1" t="s">
        <v>33</v>
      </c>
      <c r="E2794" s="1" t="s">
        <v>21</v>
      </c>
      <c r="F2794" s="1" t="s">
        <v>227</v>
      </c>
      <c r="G2794" s="9">
        <v>41071</v>
      </c>
      <c r="H2794" s="2" t="s">
        <v>241</v>
      </c>
      <c r="I2794" s="1">
        <v>2012</v>
      </c>
      <c r="J2794" s="1">
        <v>548489701</v>
      </c>
      <c r="K2794" s="1">
        <f>_xlfn.DAYS(clean_data[[#This Row],[Ship Date]],clean_data[[#This Row],[Order Date]])</f>
        <v>50</v>
      </c>
      <c r="L2794" s="9">
        <v>41121</v>
      </c>
      <c r="M2794" s="4">
        <v>9146</v>
      </c>
      <c r="N2794" s="13">
        <v>81.73</v>
      </c>
      <c r="O2794" s="13">
        <v>56.67</v>
      </c>
      <c r="P2794" s="13">
        <v>747502.58</v>
      </c>
      <c r="Q2794" s="13">
        <v>518303.82</v>
      </c>
      <c r="R2794" s="13">
        <v>229198.76</v>
      </c>
      <c r="S2794" s="54"/>
      <c r="T2794" s="54"/>
      <c r="Z2794" s="1"/>
      <c r="AA2794" s="1"/>
      <c r="XFB2794"/>
      <c r="XFC2794"/>
    </row>
    <row r="2795" spans="2:27 16382:16383" ht="21" customHeight="1">
      <c r="B2795" s="10" t="s">
        <v>14</v>
      </c>
      <c r="C2795" s="10" t="s">
        <v>246</v>
      </c>
      <c r="D2795" s="10" t="s">
        <v>33</v>
      </c>
      <c r="E2795" s="10" t="s">
        <v>17</v>
      </c>
      <c r="F2795" s="10" t="s">
        <v>232</v>
      </c>
      <c r="G2795" s="11">
        <v>42826</v>
      </c>
      <c r="H2795" s="12" t="s">
        <v>239</v>
      </c>
      <c r="I2795" s="10">
        <v>2017</v>
      </c>
      <c r="J2795" s="10">
        <v>208689868</v>
      </c>
      <c r="K2795" s="10">
        <f>_xlfn.DAYS(clean_data[[#This Row],[Ship Date]],clean_data[[#This Row],[Order Date]])</f>
        <v>2</v>
      </c>
      <c r="L2795" s="11">
        <v>42828</v>
      </c>
      <c r="M2795" s="14">
        <v>4824</v>
      </c>
      <c r="N2795" s="15">
        <v>81.73</v>
      </c>
      <c r="O2795" s="15">
        <v>56.67</v>
      </c>
      <c r="P2795" s="15">
        <v>394265.52</v>
      </c>
      <c r="Q2795" s="15">
        <v>273376.08</v>
      </c>
      <c r="R2795" s="15">
        <v>120889.44</v>
      </c>
      <c r="S2795" s="54"/>
      <c r="T2795" s="54"/>
      <c r="Z2795" s="1"/>
      <c r="AA2795" s="1"/>
      <c r="XFB2795"/>
      <c r="XFC2795"/>
    </row>
    <row r="2796" spans="2:27 16382:16383" ht="21" customHeight="1">
      <c r="B2796" s="1" t="s">
        <v>31</v>
      </c>
      <c r="C2796" s="1" t="s">
        <v>73</v>
      </c>
      <c r="D2796" s="1" t="s">
        <v>36</v>
      </c>
      <c r="E2796" s="1" t="s">
        <v>17</v>
      </c>
      <c r="F2796" s="1" t="s">
        <v>235</v>
      </c>
      <c r="G2796" s="9">
        <v>42918</v>
      </c>
      <c r="H2796" s="2" t="s">
        <v>230</v>
      </c>
      <c r="I2796" s="1">
        <v>2017</v>
      </c>
      <c r="J2796" s="1">
        <v>380811727</v>
      </c>
      <c r="K2796" s="1">
        <f>_xlfn.DAYS(clean_data[[#This Row],[Ship Date]],clean_data[[#This Row],[Order Date]])</f>
        <v>4</v>
      </c>
      <c r="L2796" s="9">
        <v>42922</v>
      </c>
      <c r="M2796" s="4">
        <v>9507</v>
      </c>
      <c r="N2796" s="13">
        <v>109.28</v>
      </c>
      <c r="O2796" s="13">
        <v>35.840000000000003</v>
      </c>
      <c r="P2796" s="13">
        <v>1038924.96</v>
      </c>
      <c r="Q2796" s="13">
        <v>340730.88</v>
      </c>
      <c r="R2796" s="13">
        <v>698194.08</v>
      </c>
      <c r="S2796" s="54"/>
      <c r="T2796" s="54"/>
      <c r="Z2796" s="1"/>
      <c r="AA2796" s="1"/>
      <c r="XFB2796"/>
      <c r="XFC2796"/>
    </row>
    <row r="2797" spans="2:27 16382:16383" ht="21" customHeight="1">
      <c r="B2797" s="10" t="s">
        <v>23</v>
      </c>
      <c r="C2797" s="10" t="s">
        <v>110</v>
      </c>
      <c r="D2797" s="10" t="s">
        <v>20</v>
      </c>
      <c r="E2797" s="10" t="s">
        <v>17</v>
      </c>
      <c r="F2797" s="10" t="s">
        <v>229</v>
      </c>
      <c r="G2797" s="11">
        <v>40458</v>
      </c>
      <c r="H2797" s="12" t="s">
        <v>237</v>
      </c>
      <c r="I2797" s="10">
        <v>2010</v>
      </c>
      <c r="J2797" s="10">
        <v>583654105</v>
      </c>
      <c r="K2797" s="10">
        <f>_xlfn.DAYS(clean_data[[#This Row],[Ship Date]],clean_data[[#This Row],[Order Date]])</f>
        <v>12</v>
      </c>
      <c r="L2797" s="11">
        <v>40470</v>
      </c>
      <c r="M2797" s="14">
        <v>5075</v>
      </c>
      <c r="N2797" s="15">
        <v>152.58000000000001</v>
      </c>
      <c r="O2797" s="15">
        <v>97.44</v>
      </c>
      <c r="P2797" s="15">
        <v>774343.5</v>
      </c>
      <c r="Q2797" s="15">
        <v>494508</v>
      </c>
      <c r="R2797" s="15">
        <v>279835.5</v>
      </c>
      <c r="S2797" s="54"/>
      <c r="T2797" s="54"/>
      <c r="Z2797" s="1"/>
      <c r="AA2797" s="1"/>
      <c r="XFB2797"/>
      <c r="XFC2797"/>
    </row>
    <row r="2798" spans="2:27 16382:16383" ht="21" customHeight="1">
      <c r="B2798" s="1" t="s">
        <v>31</v>
      </c>
      <c r="C2798" s="1" t="s">
        <v>248</v>
      </c>
      <c r="D2798" s="1" t="s">
        <v>28</v>
      </c>
      <c r="E2798" s="1" t="s">
        <v>17</v>
      </c>
      <c r="F2798" s="1" t="s">
        <v>232</v>
      </c>
      <c r="G2798" s="9">
        <v>40476</v>
      </c>
      <c r="H2798" s="2" t="s">
        <v>237</v>
      </c>
      <c r="I2798" s="1">
        <v>2010</v>
      </c>
      <c r="J2798" s="1">
        <v>856328332</v>
      </c>
      <c r="K2798" s="1">
        <f>_xlfn.DAYS(clean_data[[#This Row],[Ship Date]],clean_data[[#This Row],[Order Date]])</f>
        <v>44</v>
      </c>
      <c r="L2798" s="9">
        <v>40520</v>
      </c>
      <c r="M2798" s="4">
        <v>5438</v>
      </c>
      <c r="N2798" s="13">
        <v>205.7</v>
      </c>
      <c r="O2798" s="13">
        <v>117.11</v>
      </c>
      <c r="P2798" s="13">
        <v>1118596.6000000001</v>
      </c>
      <c r="Q2798" s="13">
        <v>636844.18000000005</v>
      </c>
      <c r="R2798" s="13">
        <v>481752.42</v>
      </c>
      <c r="S2798" s="54"/>
      <c r="T2798" s="54"/>
      <c r="Z2798" s="1"/>
      <c r="AA2798" s="1"/>
      <c r="XFB2798"/>
      <c r="XFC2798"/>
    </row>
    <row r="2799" spans="2:27 16382:16383" ht="21" customHeight="1">
      <c r="B2799" s="10" t="s">
        <v>34</v>
      </c>
      <c r="C2799" s="10" t="s">
        <v>154</v>
      </c>
      <c r="D2799" s="10" t="s">
        <v>16</v>
      </c>
      <c r="E2799" s="10" t="s">
        <v>21</v>
      </c>
      <c r="F2799" s="10" t="s">
        <v>229</v>
      </c>
      <c r="G2799" s="11">
        <v>41478</v>
      </c>
      <c r="H2799" s="12" t="s">
        <v>230</v>
      </c>
      <c r="I2799" s="10">
        <v>2013</v>
      </c>
      <c r="J2799" s="10">
        <v>408258235</v>
      </c>
      <c r="K2799" s="10">
        <f>_xlfn.DAYS(clean_data[[#This Row],[Ship Date]],clean_data[[#This Row],[Order Date]])</f>
        <v>4</v>
      </c>
      <c r="L2799" s="11">
        <v>41482</v>
      </c>
      <c r="M2799" s="14">
        <v>1539</v>
      </c>
      <c r="N2799" s="15">
        <v>255.28</v>
      </c>
      <c r="O2799" s="15">
        <v>159.41999999999999</v>
      </c>
      <c r="P2799" s="15">
        <v>392875.92</v>
      </c>
      <c r="Q2799" s="15">
        <v>245347.38</v>
      </c>
      <c r="R2799" s="15">
        <v>147528.54</v>
      </c>
      <c r="S2799" s="54"/>
      <c r="T2799" s="54"/>
      <c r="Z2799" s="1"/>
      <c r="AA2799" s="1"/>
      <c r="XFB2799"/>
      <c r="XFC2799"/>
    </row>
    <row r="2800" spans="2:27 16382:16383" ht="21" customHeight="1">
      <c r="B2800" s="1" t="s">
        <v>40</v>
      </c>
      <c r="C2800" s="1" t="s">
        <v>167</v>
      </c>
      <c r="D2800" s="1" t="s">
        <v>79</v>
      </c>
      <c r="E2800" s="1" t="s">
        <v>17</v>
      </c>
      <c r="F2800" s="1" t="s">
        <v>229</v>
      </c>
      <c r="G2800" s="9">
        <v>42357</v>
      </c>
      <c r="H2800" s="2" t="s">
        <v>228</v>
      </c>
      <c r="I2800" s="1">
        <v>2015</v>
      </c>
      <c r="J2800" s="1">
        <v>769180142</v>
      </c>
      <c r="K2800" s="1">
        <f>_xlfn.DAYS(clean_data[[#This Row],[Ship Date]],clean_data[[#This Row],[Order Date]])</f>
        <v>16</v>
      </c>
      <c r="L2800" s="9">
        <v>42373</v>
      </c>
      <c r="M2800" s="4">
        <v>6352</v>
      </c>
      <c r="N2800" s="13">
        <v>668.27</v>
      </c>
      <c r="O2800" s="13">
        <v>502.54</v>
      </c>
      <c r="P2800" s="13">
        <v>4244851.04</v>
      </c>
      <c r="Q2800" s="13">
        <v>3192134.08</v>
      </c>
      <c r="R2800" s="13">
        <v>1052716.96</v>
      </c>
      <c r="S2800" s="54"/>
      <c r="T2800" s="54"/>
      <c r="Z2800" s="1"/>
      <c r="AA2800" s="1"/>
      <c r="XFB2800"/>
      <c r="XFC2800"/>
    </row>
    <row r="2801" spans="2:27 16382:16383" ht="21" customHeight="1">
      <c r="B2801" s="10" t="s">
        <v>31</v>
      </c>
      <c r="C2801" s="10" t="s">
        <v>56</v>
      </c>
      <c r="D2801" s="10" t="s">
        <v>50</v>
      </c>
      <c r="E2801" s="10" t="s">
        <v>17</v>
      </c>
      <c r="F2801" s="10" t="s">
        <v>235</v>
      </c>
      <c r="G2801" s="11">
        <v>41012</v>
      </c>
      <c r="H2801" s="12" t="s">
        <v>239</v>
      </c>
      <c r="I2801" s="10">
        <v>2012</v>
      </c>
      <c r="J2801" s="10">
        <v>839142882</v>
      </c>
      <c r="K2801" s="10">
        <f>_xlfn.DAYS(clean_data[[#This Row],[Ship Date]],clean_data[[#This Row],[Order Date]])</f>
        <v>37</v>
      </c>
      <c r="L2801" s="11">
        <v>41049</v>
      </c>
      <c r="M2801" s="14">
        <v>9881</v>
      </c>
      <c r="N2801" s="15">
        <v>421.89</v>
      </c>
      <c r="O2801" s="15">
        <v>364.69</v>
      </c>
      <c r="P2801" s="15">
        <v>4168695.09</v>
      </c>
      <c r="Q2801" s="15">
        <v>3603501.89</v>
      </c>
      <c r="R2801" s="15">
        <v>565193.19999999995</v>
      </c>
      <c r="S2801" s="54"/>
      <c r="T2801" s="54"/>
      <c r="Z2801" s="1"/>
      <c r="AA2801" s="1"/>
      <c r="XFB2801"/>
      <c r="XFC2801"/>
    </row>
    <row r="2802" spans="2:27 16382:16383" ht="21" customHeight="1">
      <c r="B2802" s="1" t="s">
        <v>34</v>
      </c>
      <c r="C2802" s="1" t="s">
        <v>68</v>
      </c>
      <c r="D2802" s="1" t="s">
        <v>43</v>
      </c>
      <c r="E2802" s="1" t="s">
        <v>17</v>
      </c>
      <c r="F2802" s="1" t="s">
        <v>232</v>
      </c>
      <c r="G2802" s="9">
        <v>41266</v>
      </c>
      <c r="H2802" s="2" t="s">
        <v>228</v>
      </c>
      <c r="I2802" s="1">
        <v>2012</v>
      </c>
      <c r="J2802" s="1">
        <v>938507783</v>
      </c>
      <c r="K2802" s="1">
        <f>_xlfn.DAYS(clean_data[[#This Row],[Ship Date]],clean_data[[#This Row],[Order Date]])</f>
        <v>38</v>
      </c>
      <c r="L2802" s="9">
        <v>41304</v>
      </c>
      <c r="M2802" s="4">
        <v>4164</v>
      </c>
      <c r="N2802" s="13">
        <v>651.21</v>
      </c>
      <c r="O2802" s="13">
        <v>524.96</v>
      </c>
      <c r="P2802" s="13">
        <v>2711638.44</v>
      </c>
      <c r="Q2802" s="13">
        <v>2185933.44</v>
      </c>
      <c r="R2802" s="13">
        <v>525705</v>
      </c>
      <c r="S2802" s="54"/>
      <c r="T2802" s="54"/>
      <c r="Z2802" s="1"/>
      <c r="AA2802" s="1"/>
      <c r="XFB2802"/>
      <c r="XFC2802"/>
    </row>
    <row r="2803" spans="2:27 16382:16383" ht="21" customHeight="1">
      <c r="B2803" s="10" t="s">
        <v>40</v>
      </c>
      <c r="C2803" s="10" t="s">
        <v>127</v>
      </c>
      <c r="D2803" s="10" t="s">
        <v>79</v>
      </c>
      <c r="E2803" s="10" t="s">
        <v>21</v>
      </c>
      <c r="F2803" s="10" t="s">
        <v>232</v>
      </c>
      <c r="G2803" s="11">
        <v>40412</v>
      </c>
      <c r="H2803" s="12" t="s">
        <v>238</v>
      </c>
      <c r="I2803" s="10">
        <v>2010</v>
      </c>
      <c r="J2803" s="10">
        <v>557948672</v>
      </c>
      <c r="K2803" s="10">
        <f>_xlfn.DAYS(clean_data[[#This Row],[Ship Date]],clean_data[[#This Row],[Order Date]])</f>
        <v>28</v>
      </c>
      <c r="L2803" s="11">
        <v>40440</v>
      </c>
      <c r="M2803" s="14">
        <v>8266</v>
      </c>
      <c r="N2803" s="15">
        <v>668.27</v>
      </c>
      <c r="O2803" s="15">
        <v>502.54</v>
      </c>
      <c r="P2803" s="15">
        <v>5523919.8200000003</v>
      </c>
      <c r="Q2803" s="15">
        <v>4153995.64</v>
      </c>
      <c r="R2803" s="15">
        <v>1369924.18</v>
      </c>
      <c r="S2803" s="54"/>
      <c r="T2803" s="54"/>
      <c r="Z2803" s="1"/>
      <c r="AA2803" s="1"/>
      <c r="XFB2803"/>
      <c r="XFC2803"/>
    </row>
    <row r="2804" spans="2:27 16382:16383" ht="21" customHeight="1">
      <c r="B2804" s="1" t="s">
        <v>23</v>
      </c>
      <c r="C2804" s="1" t="s">
        <v>247</v>
      </c>
      <c r="D2804" s="1" t="s">
        <v>16</v>
      </c>
      <c r="E2804" s="1" t="s">
        <v>17</v>
      </c>
      <c r="F2804" s="1" t="s">
        <v>229</v>
      </c>
      <c r="G2804" s="9">
        <v>41666</v>
      </c>
      <c r="H2804" s="2" t="s">
        <v>240</v>
      </c>
      <c r="I2804" s="1">
        <v>2014</v>
      </c>
      <c r="J2804" s="1">
        <v>608451879</v>
      </c>
      <c r="K2804" s="1">
        <f>_xlfn.DAYS(clean_data[[#This Row],[Ship Date]],clean_data[[#This Row],[Order Date]])</f>
        <v>33</v>
      </c>
      <c r="L2804" s="9">
        <v>41699</v>
      </c>
      <c r="M2804" s="4">
        <v>3287</v>
      </c>
      <c r="N2804" s="13">
        <v>255.28</v>
      </c>
      <c r="O2804" s="13">
        <v>159.41999999999999</v>
      </c>
      <c r="P2804" s="13">
        <v>839105.36</v>
      </c>
      <c r="Q2804" s="13">
        <v>524013.54</v>
      </c>
      <c r="R2804" s="13">
        <v>315091.82</v>
      </c>
      <c r="S2804" s="54"/>
      <c r="T2804" s="54"/>
      <c r="Z2804" s="1"/>
      <c r="AA2804" s="1"/>
      <c r="XFB2804"/>
      <c r="XFC2804"/>
    </row>
    <row r="2805" spans="2:27 16382:16383" ht="21" customHeight="1">
      <c r="B2805" s="10" t="s">
        <v>31</v>
      </c>
      <c r="C2805" s="10" t="s">
        <v>96</v>
      </c>
      <c r="D2805" s="10" t="s">
        <v>50</v>
      </c>
      <c r="E2805" s="10" t="s">
        <v>21</v>
      </c>
      <c r="F2805" s="10" t="s">
        <v>235</v>
      </c>
      <c r="G2805" s="11">
        <v>41718</v>
      </c>
      <c r="H2805" s="12" t="s">
        <v>236</v>
      </c>
      <c r="I2805" s="10">
        <v>2014</v>
      </c>
      <c r="J2805" s="10">
        <v>271316230</v>
      </c>
      <c r="K2805" s="10">
        <f>_xlfn.DAYS(clean_data[[#This Row],[Ship Date]],clean_data[[#This Row],[Order Date]])</f>
        <v>11</v>
      </c>
      <c r="L2805" s="11">
        <v>41729</v>
      </c>
      <c r="M2805" s="14">
        <v>7356</v>
      </c>
      <c r="N2805" s="15">
        <v>421.89</v>
      </c>
      <c r="O2805" s="15">
        <v>364.69</v>
      </c>
      <c r="P2805" s="15">
        <v>3103422.84</v>
      </c>
      <c r="Q2805" s="15">
        <v>2682659.64</v>
      </c>
      <c r="R2805" s="15">
        <v>420763.2</v>
      </c>
      <c r="S2805" s="54"/>
      <c r="T2805" s="54"/>
      <c r="Z2805" s="1"/>
      <c r="AA2805" s="1"/>
      <c r="XFB2805"/>
      <c r="XFC2805"/>
    </row>
    <row r="2806" spans="2:27 16382:16383" ht="21" customHeight="1">
      <c r="B2806" s="1" t="s">
        <v>26</v>
      </c>
      <c r="C2806" s="1" t="s">
        <v>160</v>
      </c>
      <c r="D2806" s="1" t="s">
        <v>20</v>
      </c>
      <c r="E2806" s="1" t="s">
        <v>21</v>
      </c>
      <c r="F2806" s="1" t="s">
        <v>235</v>
      </c>
      <c r="G2806" s="9">
        <v>40413</v>
      </c>
      <c r="H2806" s="2" t="s">
        <v>238</v>
      </c>
      <c r="I2806" s="1">
        <v>2010</v>
      </c>
      <c r="J2806" s="1">
        <v>148153054</v>
      </c>
      <c r="K2806" s="1">
        <f>_xlfn.DAYS(clean_data[[#This Row],[Ship Date]],clean_data[[#This Row],[Order Date]])</f>
        <v>40</v>
      </c>
      <c r="L2806" s="9">
        <v>40453</v>
      </c>
      <c r="M2806" s="4">
        <v>636</v>
      </c>
      <c r="N2806" s="13">
        <v>152.58000000000001</v>
      </c>
      <c r="O2806" s="13">
        <v>97.44</v>
      </c>
      <c r="P2806" s="13">
        <v>97040.88</v>
      </c>
      <c r="Q2806" s="13">
        <v>61971.839999999997</v>
      </c>
      <c r="R2806" s="13">
        <v>35069.040000000001</v>
      </c>
      <c r="S2806" s="54"/>
      <c r="T2806" s="54"/>
      <c r="Z2806" s="1"/>
      <c r="AA2806" s="1"/>
      <c r="XFB2806"/>
      <c r="XFC2806"/>
    </row>
    <row r="2807" spans="2:27 16382:16383" ht="21" customHeight="1">
      <c r="B2807" s="10" t="s">
        <v>23</v>
      </c>
      <c r="C2807" s="10" t="s">
        <v>217</v>
      </c>
      <c r="D2807" s="10" t="s">
        <v>25</v>
      </c>
      <c r="E2807" s="10" t="s">
        <v>17</v>
      </c>
      <c r="F2807" s="10" t="s">
        <v>227</v>
      </c>
      <c r="G2807" s="11">
        <v>42134</v>
      </c>
      <c r="H2807" s="12" t="s">
        <v>233</v>
      </c>
      <c r="I2807" s="10">
        <v>2015</v>
      </c>
      <c r="J2807" s="10">
        <v>910886180</v>
      </c>
      <c r="K2807" s="10">
        <f>_xlfn.DAYS(clean_data[[#This Row],[Ship Date]],clean_data[[#This Row],[Order Date]])</f>
        <v>31</v>
      </c>
      <c r="L2807" s="11">
        <v>42165</v>
      </c>
      <c r="M2807" s="14">
        <v>317</v>
      </c>
      <c r="N2807" s="15">
        <v>47.45</v>
      </c>
      <c r="O2807" s="15">
        <v>31.79</v>
      </c>
      <c r="P2807" s="15">
        <v>15041.65</v>
      </c>
      <c r="Q2807" s="15">
        <v>10077.43</v>
      </c>
      <c r="R2807" s="15">
        <v>4964.22</v>
      </c>
      <c r="S2807" s="54"/>
      <c r="T2807" s="54"/>
      <c r="Z2807" s="1"/>
      <c r="AA2807" s="1"/>
      <c r="XFB2807"/>
      <c r="XFC2807"/>
    </row>
    <row r="2808" spans="2:27 16382:16383" ht="21" customHeight="1">
      <c r="B2808" s="1" t="s">
        <v>40</v>
      </c>
      <c r="C2808" s="1" t="s">
        <v>140</v>
      </c>
      <c r="D2808" s="1" t="s">
        <v>28</v>
      </c>
      <c r="E2808" s="1" t="s">
        <v>17</v>
      </c>
      <c r="F2808" s="1" t="s">
        <v>229</v>
      </c>
      <c r="G2808" s="9">
        <v>40587</v>
      </c>
      <c r="H2808" s="2" t="s">
        <v>242</v>
      </c>
      <c r="I2808" s="1">
        <v>2011</v>
      </c>
      <c r="J2808" s="1">
        <v>151751935</v>
      </c>
      <c r="K2808" s="1">
        <f>_xlfn.DAYS(clean_data[[#This Row],[Ship Date]],clean_data[[#This Row],[Order Date]])</f>
        <v>10</v>
      </c>
      <c r="L2808" s="9">
        <v>40597</v>
      </c>
      <c r="M2808" s="4">
        <v>5625</v>
      </c>
      <c r="N2808" s="13">
        <v>205.7</v>
      </c>
      <c r="O2808" s="13">
        <v>117.11</v>
      </c>
      <c r="P2808" s="13">
        <v>1157062.5</v>
      </c>
      <c r="Q2808" s="13">
        <v>658743.75</v>
      </c>
      <c r="R2808" s="13">
        <v>498318.75</v>
      </c>
      <c r="S2808" s="54"/>
      <c r="T2808" s="54"/>
      <c r="Z2808" s="1"/>
      <c r="AA2808" s="1"/>
      <c r="XFB2808"/>
      <c r="XFC2808"/>
    </row>
    <row r="2809" spans="2:27 16382:16383" ht="21" customHeight="1">
      <c r="B2809" s="10" t="s">
        <v>40</v>
      </c>
      <c r="C2809" s="10" t="s">
        <v>205</v>
      </c>
      <c r="D2809" s="10" t="s">
        <v>59</v>
      </c>
      <c r="E2809" s="10" t="s">
        <v>21</v>
      </c>
      <c r="F2809" s="10" t="s">
        <v>232</v>
      </c>
      <c r="G2809" s="11">
        <v>42317</v>
      </c>
      <c r="H2809" s="12" t="s">
        <v>234</v>
      </c>
      <c r="I2809" s="10">
        <v>2015</v>
      </c>
      <c r="J2809" s="10">
        <v>933299148</v>
      </c>
      <c r="K2809" s="10">
        <f>_xlfn.DAYS(clean_data[[#This Row],[Ship Date]],clean_data[[#This Row],[Order Date]])</f>
        <v>44</v>
      </c>
      <c r="L2809" s="11">
        <v>42361</v>
      </c>
      <c r="M2809" s="14">
        <v>2813</v>
      </c>
      <c r="N2809" s="15">
        <v>9.33</v>
      </c>
      <c r="O2809" s="15">
        <v>6.92</v>
      </c>
      <c r="P2809" s="15">
        <v>26245.29</v>
      </c>
      <c r="Q2809" s="15">
        <v>19465.96</v>
      </c>
      <c r="R2809" s="15">
        <v>6779.33</v>
      </c>
      <c r="S2809" s="54"/>
      <c r="T2809" s="54"/>
      <c r="Z2809" s="1"/>
      <c r="AA2809" s="1"/>
      <c r="XFB2809"/>
      <c r="XFC2809"/>
    </row>
    <row r="2810" spans="2:27 16382:16383" ht="21" customHeight="1">
      <c r="B2810" s="1" t="s">
        <v>26</v>
      </c>
      <c r="C2810" s="1" t="s">
        <v>194</v>
      </c>
      <c r="D2810" s="1" t="s">
        <v>33</v>
      </c>
      <c r="E2810" s="1" t="s">
        <v>21</v>
      </c>
      <c r="F2810" s="1" t="s">
        <v>227</v>
      </c>
      <c r="G2810" s="9">
        <v>40426</v>
      </c>
      <c r="H2810" s="2" t="s">
        <v>231</v>
      </c>
      <c r="I2810" s="1">
        <v>2010</v>
      </c>
      <c r="J2810" s="1">
        <v>538389146</v>
      </c>
      <c r="K2810" s="1">
        <f>_xlfn.DAYS(clean_data[[#This Row],[Ship Date]],clean_data[[#This Row],[Order Date]])</f>
        <v>7</v>
      </c>
      <c r="L2810" s="9">
        <v>40433</v>
      </c>
      <c r="M2810" s="4">
        <v>167</v>
      </c>
      <c r="N2810" s="13">
        <v>81.73</v>
      </c>
      <c r="O2810" s="13">
        <v>56.67</v>
      </c>
      <c r="P2810" s="13">
        <v>13648.91</v>
      </c>
      <c r="Q2810" s="13">
        <v>9463.89</v>
      </c>
      <c r="R2810" s="13">
        <v>4185.0200000000004</v>
      </c>
      <c r="S2810" s="54"/>
      <c r="T2810" s="54"/>
      <c r="Z2810" s="1"/>
      <c r="AA2810" s="1"/>
      <c r="XFB2810"/>
      <c r="XFC2810"/>
    </row>
    <row r="2811" spans="2:27 16382:16383" ht="21" customHeight="1">
      <c r="B2811" s="10" t="s">
        <v>23</v>
      </c>
      <c r="C2811" s="10" t="s">
        <v>206</v>
      </c>
      <c r="D2811" s="10" t="s">
        <v>20</v>
      </c>
      <c r="E2811" s="10" t="s">
        <v>21</v>
      </c>
      <c r="F2811" s="10" t="s">
        <v>232</v>
      </c>
      <c r="G2811" s="11">
        <v>40852</v>
      </c>
      <c r="H2811" s="12" t="s">
        <v>234</v>
      </c>
      <c r="I2811" s="10">
        <v>2011</v>
      </c>
      <c r="J2811" s="10">
        <v>820195758</v>
      </c>
      <c r="K2811" s="10">
        <f>_xlfn.DAYS(clean_data[[#This Row],[Ship Date]],clean_data[[#This Row],[Order Date]])</f>
        <v>19</v>
      </c>
      <c r="L2811" s="11">
        <v>40871</v>
      </c>
      <c r="M2811" s="14">
        <v>3006</v>
      </c>
      <c r="N2811" s="15">
        <v>152.58000000000001</v>
      </c>
      <c r="O2811" s="15">
        <v>97.44</v>
      </c>
      <c r="P2811" s="15">
        <v>458655.48</v>
      </c>
      <c r="Q2811" s="15">
        <v>292904.64</v>
      </c>
      <c r="R2811" s="15">
        <v>165750.84</v>
      </c>
      <c r="S2811" s="54"/>
      <c r="T2811" s="54"/>
      <c r="Z2811" s="1"/>
      <c r="AA2811" s="1"/>
      <c r="XFB2811"/>
      <c r="XFC2811"/>
    </row>
    <row r="2812" spans="2:27 16382:16383" ht="21" customHeight="1">
      <c r="B2812" s="1" t="s">
        <v>31</v>
      </c>
      <c r="C2812" s="1" t="s">
        <v>89</v>
      </c>
      <c r="D2812" s="1" t="s">
        <v>28</v>
      </c>
      <c r="E2812" s="1" t="s">
        <v>17</v>
      </c>
      <c r="F2812" s="1" t="s">
        <v>235</v>
      </c>
      <c r="G2812" s="9">
        <v>41626</v>
      </c>
      <c r="H2812" s="2" t="s">
        <v>228</v>
      </c>
      <c r="I2812" s="1">
        <v>2013</v>
      </c>
      <c r="J2812" s="1">
        <v>552205312</v>
      </c>
      <c r="K2812" s="1">
        <f>_xlfn.DAYS(clean_data[[#This Row],[Ship Date]],clean_data[[#This Row],[Order Date]])</f>
        <v>7</v>
      </c>
      <c r="L2812" s="9">
        <v>41633</v>
      </c>
      <c r="M2812" s="4">
        <v>8678</v>
      </c>
      <c r="N2812" s="13">
        <v>205.7</v>
      </c>
      <c r="O2812" s="13">
        <v>117.11</v>
      </c>
      <c r="P2812" s="13">
        <v>1785064.6</v>
      </c>
      <c r="Q2812" s="13">
        <v>1016280.58</v>
      </c>
      <c r="R2812" s="13">
        <v>768784.02</v>
      </c>
      <c r="S2812" s="54"/>
      <c r="T2812" s="54"/>
      <c r="Z2812" s="1"/>
      <c r="AA2812" s="1"/>
      <c r="XFB2812"/>
      <c r="XFC2812"/>
    </row>
    <row r="2813" spans="2:27 16382:16383" ht="21" customHeight="1">
      <c r="B2813" s="10" t="s">
        <v>23</v>
      </c>
      <c r="C2813" s="10" t="s">
        <v>155</v>
      </c>
      <c r="D2813" s="10" t="s">
        <v>36</v>
      </c>
      <c r="E2813" s="10" t="s">
        <v>17</v>
      </c>
      <c r="F2813" s="10" t="s">
        <v>235</v>
      </c>
      <c r="G2813" s="11">
        <v>42549</v>
      </c>
      <c r="H2813" s="12" t="s">
        <v>241</v>
      </c>
      <c r="I2813" s="10">
        <v>2016</v>
      </c>
      <c r="J2813" s="10">
        <v>378216636</v>
      </c>
      <c r="K2813" s="10">
        <f>_xlfn.DAYS(clean_data[[#This Row],[Ship Date]],clean_data[[#This Row],[Order Date]])</f>
        <v>41</v>
      </c>
      <c r="L2813" s="11">
        <v>42590</v>
      </c>
      <c r="M2813" s="14">
        <v>1562</v>
      </c>
      <c r="N2813" s="15">
        <v>109.28</v>
      </c>
      <c r="O2813" s="15">
        <v>35.840000000000003</v>
      </c>
      <c r="P2813" s="15">
        <v>170695.36</v>
      </c>
      <c r="Q2813" s="15">
        <v>55982.080000000002</v>
      </c>
      <c r="R2813" s="15">
        <v>114713.28</v>
      </c>
      <c r="S2813" s="54"/>
      <c r="T2813" s="54"/>
      <c r="Z2813" s="1"/>
      <c r="AA2813" s="1"/>
      <c r="XFB2813"/>
      <c r="XFC2813"/>
    </row>
    <row r="2814" spans="2:27 16382:16383" ht="21" customHeight="1">
      <c r="B2814" s="1" t="s">
        <v>31</v>
      </c>
      <c r="C2814" s="1" t="s">
        <v>248</v>
      </c>
      <c r="D2814" s="1" t="s">
        <v>25</v>
      </c>
      <c r="E2814" s="1" t="s">
        <v>17</v>
      </c>
      <c r="F2814" s="1" t="s">
        <v>235</v>
      </c>
      <c r="G2814" s="9">
        <v>41044</v>
      </c>
      <c r="H2814" s="2" t="s">
        <v>233</v>
      </c>
      <c r="I2814" s="1">
        <v>2012</v>
      </c>
      <c r="J2814" s="1">
        <v>562341058</v>
      </c>
      <c r="K2814" s="1">
        <f>_xlfn.DAYS(clean_data[[#This Row],[Ship Date]],clean_data[[#This Row],[Order Date]])</f>
        <v>50</v>
      </c>
      <c r="L2814" s="9">
        <v>41094</v>
      </c>
      <c r="M2814" s="4">
        <v>8070</v>
      </c>
      <c r="N2814" s="13">
        <v>47.45</v>
      </c>
      <c r="O2814" s="13">
        <v>31.79</v>
      </c>
      <c r="P2814" s="13">
        <v>382921.5</v>
      </c>
      <c r="Q2814" s="13">
        <v>256545.3</v>
      </c>
      <c r="R2814" s="13">
        <v>126376.2</v>
      </c>
      <c r="S2814" s="54"/>
      <c r="T2814" s="54"/>
      <c r="Z2814" s="1"/>
      <c r="AA2814" s="1"/>
      <c r="XFB2814"/>
      <c r="XFC2814"/>
    </row>
    <row r="2815" spans="2:27 16382:16383" ht="21" customHeight="1">
      <c r="B2815" s="10" t="s">
        <v>23</v>
      </c>
      <c r="C2815" s="10" t="s">
        <v>138</v>
      </c>
      <c r="D2815" s="10" t="s">
        <v>36</v>
      </c>
      <c r="E2815" s="10" t="s">
        <v>17</v>
      </c>
      <c r="F2815" s="10" t="s">
        <v>229</v>
      </c>
      <c r="G2815" s="11">
        <v>41841</v>
      </c>
      <c r="H2815" s="12" t="s">
        <v>230</v>
      </c>
      <c r="I2815" s="10">
        <v>2014</v>
      </c>
      <c r="J2815" s="10">
        <v>539002406</v>
      </c>
      <c r="K2815" s="10">
        <f>_xlfn.DAYS(clean_data[[#This Row],[Ship Date]],clean_data[[#This Row],[Order Date]])</f>
        <v>2</v>
      </c>
      <c r="L2815" s="11">
        <v>41843</v>
      </c>
      <c r="M2815" s="14">
        <v>1645</v>
      </c>
      <c r="N2815" s="15">
        <v>109.28</v>
      </c>
      <c r="O2815" s="15">
        <v>35.840000000000003</v>
      </c>
      <c r="P2815" s="15">
        <v>179765.6</v>
      </c>
      <c r="Q2815" s="15">
        <v>58956.800000000003</v>
      </c>
      <c r="R2815" s="15">
        <v>120808.8</v>
      </c>
      <c r="S2815" s="54"/>
      <c r="T2815" s="54"/>
      <c r="Z2815" s="1"/>
      <c r="AA2815" s="1"/>
      <c r="XFB2815"/>
      <c r="XFC2815"/>
    </row>
    <row r="2816" spans="2:27 16382:16383" ht="21" customHeight="1">
      <c r="B2816" s="1" t="s">
        <v>26</v>
      </c>
      <c r="C2816" s="1" t="s">
        <v>183</v>
      </c>
      <c r="D2816" s="1" t="s">
        <v>59</v>
      </c>
      <c r="E2816" s="1" t="s">
        <v>17</v>
      </c>
      <c r="F2816" s="1" t="s">
        <v>232</v>
      </c>
      <c r="G2816" s="9">
        <v>41759</v>
      </c>
      <c r="H2816" s="2" t="s">
        <v>239</v>
      </c>
      <c r="I2816" s="1">
        <v>2014</v>
      </c>
      <c r="J2816" s="1">
        <v>262937009</v>
      </c>
      <c r="K2816" s="1">
        <f>_xlfn.DAYS(clean_data[[#This Row],[Ship Date]],clean_data[[#This Row],[Order Date]])</f>
        <v>33</v>
      </c>
      <c r="L2816" s="9">
        <v>41792</v>
      </c>
      <c r="M2816" s="4">
        <v>7759</v>
      </c>
      <c r="N2816" s="13">
        <v>9.33</v>
      </c>
      <c r="O2816" s="13">
        <v>6.92</v>
      </c>
      <c r="P2816" s="13">
        <v>72391.47</v>
      </c>
      <c r="Q2816" s="13">
        <v>53692.28</v>
      </c>
      <c r="R2816" s="13">
        <v>18699.189999999999</v>
      </c>
      <c r="S2816" s="54"/>
      <c r="T2816" s="54"/>
      <c r="Z2816" s="1"/>
      <c r="AA2816" s="1"/>
      <c r="XFB2816"/>
      <c r="XFC2816"/>
    </row>
    <row r="2817" spans="2:27 16382:16383" ht="21" customHeight="1">
      <c r="B2817" s="10" t="s">
        <v>23</v>
      </c>
      <c r="C2817" s="10" t="s">
        <v>106</v>
      </c>
      <c r="D2817" s="10" t="s">
        <v>43</v>
      </c>
      <c r="E2817" s="10" t="s">
        <v>17</v>
      </c>
      <c r="F2817" s="10" t="s">
        <v>227</v>
      </c>
      <c r="G2817" s="11">
        <v>42155</v>
      </c>
      <c r="H2817" s="12" t="s">
        <v>233</v>
      </c>
      <c r="I2817" s="10">
        <v>2015</v>
      </c>
      <c r="J2817" s="10">
        <v>659193694</v>
      </c>
      <c r="K2817" s="10">
        <f>_xlfn.DAYS(clean_data[[#This Row],[Ship Date]],clean_data[[#This Row],[Order Date]])</f>
        <v>11</v>
      </c>
      <c r="L2817" s="11">
        <v>42166</v>
      </c>
      <c r="M2817" s="14">
        <v>8918</v>
      </c>
      <c r="N2817" s="15">
        <v>651.21</v>
      </c>
      <c r="O2817" s="15">
        <v>524.96</v>
      </c>
      <c r="P2817" s="15">
        <v>5807490.7800000003</v>
      </c>
      <c r="Q2817" s="15">
        <v>4681593.28</v>
      </c>
      <c r="R2817" s="15">
        <v>1125897.5</v>
      </c>
      <c r="S2817" s="54"/>
      <c r="T2817" s="54"/>
      <c r="Z2817" s="1"/>
      <c r="AA2817" s="1"/>
      <c r="XFB2817"/>
      <c r="XFC2817"/>
    </row>
    <row r="2818" spans="2:27 16382:16383" ht="21" customHeight="1">
      <c r="B2818" s="1" t="s">
        <v>31</v>
      </c>
      <c r="C2818" s="1" t="s">
        <v>57</v>
      </c>
      <c r="D2818" s="1" t="s">
        <v>16</v>
      </c>
      <c r="E2818" s="1" t="s">
        <v>17</v>
      </c>
      <c r="F2818" s="1" t="s">
        <v>232</v>
      </c>
      <c r="G2818" s="9">
        <v>42009</v>
      </c>
      <c r="H2818" s="2" t="s">
        <v>240</v>
      </c>
      <c r="I2818" s="1">
        <v>2015</v>
      </c>
      <c r="J2818" s="1">
        <v>473133790</v>
      </c>
      <c r="K2818" s="1">
        <f>_xlfn.DAYS(clean_data[[#This Row],[Ship Date]],clean_data[[#This Row],[Order Date]])</f>
        <v>22</v>
      </c>
      <c r="L2818" s="9">
        <v>42031</v>
      </c>
      <c r="M2818" s="4">
        <v>9657</v>
      </c>
      <c r="N2818" s="13">
        <v>255.28</v>
      </c>
      <c r="O2818" s="13">
        <v>159.41999999999999</v>
      </c>
      <c r="P2818" s="13">
        <v>2465238.96</v>
      </c>
      <c r="Q2818" s="13">
        <v>1539518.94</v>
      </c>
      <c r="R2818" s="13">
        <v>925720.02</v>
      </c>
      <c r="S2818" s="54"/>
      <c r="T2818" s="54"/>
      <c r="Z2818" s="1"/>
      <c r="AA2818" s="1"/>
      <c r="XFB2818"/>
      <c r="XFC2818"/>
    </row>
    <row r="2819" spans="2:27 16382:16383" ht="21" customHeight="1">
      <c r="B2819" s="10" t="s">
        <v>23</v>
      </c>
      <c r="C2819" s="10" t="s">
        <v>191</v>
      </c>
      <c r="D2819" s="10" t="s">
        <v>25</v>
      </c>
      <c r="E2819" s="10" t="s">
        <v>17</v>
      </c>
      <c r="F2819" s="10" t="s">
        <v>235</v>
      </c>
      <c r="G2819" s="11">
        <v>42074</v>
      </c>
      <c r="H2819" s="12" t="s">
        <v>236</v>
      </c>
      <c r="I2819" s="10">
        <v>2015</v>
      </c>
      <c r="J2819" s="10">
        <v>320431125</v>
      </c>
      <c r="K2819" s="10">
        <f>_xlfn.DAYS(clean_data[[#This Row],[Ship Date]],clean_data[[#This Row],[Order Date]])</f>
        <v>37</v>
      </c>
      <c r="L2819" s="11">
        <v>42111</v>
      </c>
      <c r="M2819" s="14">
        <v>1545</v>
      </c>
      <c r="N2819" s="15">
        <v>47.45</v>
      </c>
      <c r="O2819" s="15">
        <v>31.79</v>
      </c>
      <c r="P2819" s="15">
        <v>73310.25</v>
      </c>
      <c r="Q2819" s="15">
        <v>49115.55</v>
      </c>
      <c r="R2819" s="15">
        <v>24194.7</v>
      </c>
      <c r="S2819" s="54"/>
      <c r="T2819" s="54"/>
      <c r="Z2819" s="1"/>
      <c r="AA2819" s="1"/>
      <c r="XFB2819"/>
      <c r="XFC2819"/>
    </row>
    <row r="2820" spans="2:27 16382:16383" ht="21" customHeight="1">
      <c r="B2820" s="1" t="s">
        <v>40</v>
      </c>
      <c r="C2820" s="1" t="s">
        <v>137</v>
      </c>
      <c r="D2820" s="1" t="s">
        <v>36</v>
      </c>
      <c r="E2820" s="1" t="s">
        <v>17</v>
      </c>
      <c r="F2820" s="1" t="s">
        <v>227</v>
      </c>
      <c r="G2820" s="9">
        <v>40725</v>
      </c>
      <c r="H2820" s="2" t="s">
        <v>230</v>
      </c>
      <c r="I2820" s="1">
        <v>2011</v>
      </c>
      <c r="J2820" s="1">
        <v>437072026</v>
      </c>
      <c r="K2820" s="1">
        <f>_xlfn.DAYS(clean_data[[#This Row],[Ship Date]],clean_data[[#This Row],[Order Date]])</f>
        <v>43</v>
      </c>
      <c r="L2820" s="9">
        <v>40768</v>
      </c>
      <c r="M2820" s="4">
        <v>8180</v>
      </c>
      <c r="N2820" s="13">
        <v>109.28</v>
      </c>
      <c r="O2820" s="13">
        <v>35.840000000000003</v>
      </c>
      <c r="P2820" s="13">
        <v>893910.4</v>
      </c>
      <c r="Q2820" s="13">
        <v>293171.20000000001</v>
      </c>
      <c r="R2820" s="13">
        <v>600739.19999999995</v>
      </c>
      <c r="S2820" s="54"/>
      <c r="T2820" s="54"/>
      <c r="Z2820" s="1"/>
      <c r="AA2820" s="1"/>
      <c r="XFB2820"/>
      <c r="XFC2820"/>
    </row>
    <row r="2821" spans="2:27 16382:16383" ht="21" customHeight="1">
      <c r="B2821" s="10" t="s">
        <v>23</v>
      </c>
      <c r="C2821" s="10" t="s">
        <v>116</v>
      </c>
      <c r="D2821" s="10" t="s">
        <v>71</v>
      </c>
      <c r="E2821" s="10" t="s">
        <v>21</v>
      </c>
      <c r="F2821" s="10" t="s">
        <v>232</v>
      </c>
      <c r="G2821" s="11">
        <v>40875</v>
      </c>
      <c r="H2821" s="12" t="s">
        <v>234</v>
      </c>
      <c r="I2821" s="10">
        <v>2011</v>
      </c>
      <c r="J2821" s="10">
        <v>229355323</v>
      </c>
      <c r="K2821" s="10">
        <f>_xlfn.DAYS(clean_data[[#This Row],[Ship Date]],clean_data[[#This Row],[Order Date]])</f>
        <v>12</v>
      </c>
      <c r="L2821" s="11">
        <v>40887</v>
      </c>
      <c r="M2821" s="14">
        <v>192</v>
      </c>
      <c r="N2821" s="15">
        <v>154.06</v>
      </c>
      <c r="O2821" s="15">
        <v>90.93</v>
      </c>
      <c r="P2821" s="15">
        <v>29579.52</v>
      </c>
      <c r="Q2821" s="15">
        <v>17458.560000000001</v>
      </c>
      <c r="R2821" s="15">
        <v>12120.96</v>
      </c>
      <c r="S2821" s="54"/>
      <c r="T2821" s="54"/>
      <c r="Z2821" s="1"/>
      <c r="AA2821" s="1"/>
      <c r="XFB2821"/>
      <c r="XFC2821"/>
    </row>
    <row r="2822" spans="2:27 16382:16383" ht="21" customHeight="1">
      <c r="B2822" s="1" t="s">
        <v>26</v>
      </c>
      <c r="C2822" s="1" t="s">
        <v>146</v>
      </c>
      <c r="D2822" s="1" t="s">
        <v>16</v>
      </c>
      <c r="E2822" s="1" t="s">
        <v>21</v>
      </c>
      <c r="F2822" s="1" t="s">
        <v>229</v>
      </c>
      <c r="G2822" s="9">
        <v>40295</v>
      </c>
      <c r="H2822" s="2" t="s">
        <v>239</v>
      </c>
      <c r="I2822" s="1">
        <v>2010</v>
      </c>
      <c r="J2822" s="1">
        <v>523892343</v>
      </c>
      <c r="K2822" s="1">
        <f>_xlfn.DAYS(clean_data[[#This Row],[Ship Date]],clean_data[[#This Row],[Order Date]])</f>
        <v>34</v>
      </c>
      <c r="L2822" s="9">
        <v>40329</v>
      </c>
      <c r="M2822" s="4">
        <v>241</v>
      </c>
      <c r="N2822" s="13">
        <v>255.28</v>
      </c>
      <c r="O2822" s="13">
        <v>159.41999999999999</v>
      </c>
      <c r="P2822" s="13">
        <v>61522.48</v>
      </c>
      <c r="Q2822" s="13">
        <v>38420.22</v>
      </c>
      <c r="R2822" s="13">
        <v>23102.26</v>
      </c>
      <c r="S2822" s="54"/>
      <c r="T2822" s="54"/>
      <c r="Z2822" s="1"/>
      <c r="AA2822" s="1"/>
      <c r="XFB2822"/>
      <c r="XFC2822"/>
    </row>
    <row r="2823" spans="2:27 16382:16383" ht="21" customHeight="1">
      <c r="B2823" s="10" t="s">
        <v>40</v>
      </c>
      <c r="C2823" s="10" t="s">
        <v>189</v>
      </c>
      <c r="D2823" s="10" t="s">
        <v>43</v>
      </c>
      <c r="E2823" s="10" t="s">
        <v>21</v>
      </c>
      <c r="F2823" s="10" t="s">
        <v>235</v>
      </c>
      <c r="G2823" s="11">
        <v>41292</v>
      </c>
      <c r="H2823" s="12" t="s">
        <v>240</v>
      </c>
      <c r="I2823" s="10">
        <v>2013</v>
      </c>
      <c r="J2823" s="10">
        <v>417606914</v>
      </c>
      <c r="K2823" s="10">
        <f>_xlfn.DAYS(clean_data[[#This Row],[Ship Date]],clean_data[[#This Row],[Order Date]])</f>
        <v>32</v>
      </c>
      <c r="L2823" s="11">
        <v>41324</v>
      </c>
      <c r="M2823" s="14">
        <v>8021</v>
      </c>
      <c r="N2823" s="15">
        <v>651.21</v>
      </c>
      <c r="O2823" s="15">
        <v>524.96</v>
      </c>
      <c r="P2823" s="15">
        <v>5223355.41</v>
      </c>
      <c r="Q2823" s="15">
        <v>4210704.16</v>
      </c>
      <c r="R2823" s="15">
        <v>1012651.25</v>
      </c>
      <c r="S2823" s="54"/>
      <c r="T2823" s="54"/>
      <c r="Z2823" s="1"/>
      <c r="AA2823" s="1"/>
      <c r="XFB2823"/>
      <c r="XFC2823"/>
    </row>
    <row r="2824" spans="2:27 16382:16383" ht="21" customHeight="1">
      <c r="B2824" s="1" t="s">
        <v>34</v>
      </c>
      <c r="C2824" s="1" t="s">
        <v>215</v>
      </c>
      <c r="D2824" s="1" t="s">
        <v>20</v>
      </c>
      <c r="E2824" s="1" t="s">
        <v>17</v>
      </c>
      <c r="F2824" s="1" t="s">
        <v>235</v>
      </c>
      <c r="G2824" s="9">
        <v>41032</v>
      </c>
      <c r="H2824" s="2" t="s">
        <v>233</v>
      </c>
      <c r="I2824" s="1">
        <v>2012</v>
      </c>
      <c r="J2824" s="1">
        <v>427735364</v>
      </c>
      <c r="K2824" s="1">
        <f>_xlfn.DAYS(clean_data[[#This Row],[Ship Date]],clean_data[[#This Row],[Order Date]])</f>
        <v>46</v>
      </c>
      <c r="L2824" s="9">
        <v>41078</v>
      </c>
      <c r="M2824" s="4">
        <v>5254</v>
      </c>
      <c r="N2824" s="13">
        <v>152.58000000000001</v>
      </c>
      <c r="O2824" s="13">
        <v>97.44</v>
      </c>
      <c r="P2824" s="13">
        <v>801655.32</v>
      </c>
      <c r="Q2824" s="13">
        <v>511949.76</v>
      </c>
      <c r="R2824" s="13">
        <v>289705.56</v>
      </c>
      <c r="S2824" s="54"/>
      <c r="T2824" s="54"/>
      <c r="Z2824" s="1"/>
      <c r="AA2824" s="1"/>
      <c r="XFB2824"/>
      <c r="XFC2824"/>
    </row>
    <row r="2825" spans="2:27 16382:16383" ht="21" customHeight="1">
      <c r="B2825" s="10" t="s">
        <v>14</v>
      </c>
      <c r="C2825" s="10" t="s">
        <v>62</v>
      </c>
      <c r="D2825" s="10" t="s">
        <v>36</v>
      </c>
      <c r="E2825" s="10" t="s">
        <v>21</v>
      </c>
      <c r="F2825" s="10" t="s">
        <v>232</v>
      </c>
      <c r="G2825" s="11">
        <v>41217</v>
      </c>
      <c r="H2825" s="12" t="s">
        <v>234</v>
      </c>
      <c r="I2825" s="10">
        <v>2012</v>
      </c>
      <c r="J2825" s="10">
        <v>241826522</v>
      </c>
      <c r="K2825" s="10">
        <f>_xlfn.DAYS(clean_data[[#This Row],[Ship Date]],clean_data[[#This Row],[Order Date]])</f>
        <v>2</v>
      </c>
      <c r="L2825" s="11">
        <v>41219</v>
      </c>
      <c r="M2825" s="14">
        <v>697</v>
      </c>
      <c r="N2825" s="15">
        <v>109.28</v>
      </c>
      <c r="O2825" s="15">
        <v>35.840000000000003</v>
      </c>
      <c r="P2825" s="15">
        <v>76168.160000000003</v>
      </c>
      <c r="Q2825" s="15">
        <v>24980.48</v>
      </c>
      <c r="R2825" s="15">
        <v>51187.68</v>
      </c>
      <c r="S2825" s="54"/>
      <c r="T2825" s="54"/>
      <c r="Z2825" s="1"/>
      <c r="AA2825" s="1"/>
      <c r="XFB2825"/>
      <c r="XFC2825"/>
    </row>
    <row r="2826" spans="2:27 16382:16383" ht="21" customHeight="1">
      <c r="B2826" s="1" t="s">
        <v>14</v>
      </c>
      <c r="C2826" s="1" t="s">
        <v>185</v>
      </c>
      <c r="D2826" s="1" t="s">
        <v>45</v>
      </c>
      <c r="E2826" s="1" t="s">
        <v>21</v>
      </c>
      <c r="F2826" s="1" t="s">
        <v>235</v>
      </c>
      <c r="G2826" s="9">
        <v>41174</v>
      </c>
      <c r="H2826" s="2" t="s">
        <v>231</v>
      </c>
      <c r="I2826" s="1">
        <v>2012</v>
      </c>
      <c r="J2826" s="1">
        <v>967741715</v>
      </c>
      <c r="K2826" s="1">
        <f>_xlfn.DAYS(clean_data[[#This Row],[Ship Date]],clean_data[[#This Row],[Order Date]])</f>
        <v>43</v>
      </c>
      <c r="L2826" s="9">
        <v>41217</v>
      </c>
      <c r="M2826" s="4">
        <v>5134</v>
      </c>
      <c r="N2826" s="13">
        <v>437.2</v>
      </c>
      <c r="O2826" s="13">
        <v>263.33</v>
      </c>
      <c r="P2826" s="13">
        <v>2244584.7999999998</v>
      </c>
      <c r="Q2826" s="13">
        <v>1351936.22</v>
      </c>
      <c r="R2826" s="13">
        <v>892648.58</v>
      </c>
      <c r="S2826" s="54"/>
      <c r="T2826" s="54"/>
      <c r="Z2826" s="1"/>
      <c r="AA2826" s="1"/>
      <c r="XFB2826"/>
      <c r="XFC2826"/>
    </row>
    <row r="2827" spans="2:27 16382:16383" ht="21" customHeight="1">
      <c r="B2827" s="10" t="s">
        <v>31</v>
      </c>
      <c r="C2827" s="10" t="s">
        <v>61</v>
      </c>
      <c r="D2827" s="10" t="s">
        <v>33</v>
      </c>
      <c r="E2827" s="10" t="s">
        <v>21</v>
      </c>
      <c r="F2827" s="10" t="s">
        <v>229</v>
      </c>
      <c r="G2827" s="11">
        <v>42002</v>
      </c>
      <c r="H2827" s="12" t="s">
        <v>228</v>
      </c>
      <c r="I2827" s="10">
        <v>2014</v>
      </c>
      <c r="J2827" s="10">
        <v>183654773</v>
      </c>
      <c r="K2827" s="10">
        <f>_xlfn.DAYS(clean_data[[#This Row],[Ship Date]],clean_data[[#This Row],[Order Date]])</f>
        <v>45</v>
      </c>
      <c r="L2827" s="11">
        <v>42047</v>
      </c>
      <c r="M2827" s="14">
        <v>6383</v>
      </c>
      <c r="N2827" s="15">
        <v>81.73</v>
      </c>
      <c r="O2827" s="15">
        <v>56.67</v>
      </c>
      <c r="P2827" s="15">
        <v>521682.59</v>
      </c>
      <c r="Q2827" s="15">
        <v>361724.61</v>
      </c>
      <c r="R2827" s="15">
        <v>159957.98000000001</v>
      </c>
      <c r="S2827" s="54"/>
      <c r="T2827" s="54"/>
      <c r="Z2827" s="1"/>
      <c r="AA2827" s="1"/>
      <c r="XFB2827"/>
      <c r="XFC2827"/>
    </row>
    <row r="2828" spans="2:27 16382:16383" ht="21" customHeight="1">
      <c r="B2828" s="1" t="s">
        <v>40</v>
      </c>
      <c r="C2828" s="1" t="s">
        <v>77</v>
      </c>
      <c r="D2828" s="1" t="s">
        <v>36</v>
      </c>
      <c r="E2828" s="1" t="s">
        <v>17</v>
      </c>
      <c r="F2828" s="1" t="s">
        <v>227</v>
      </c>
      <c r="G2828" s="9">
        <v>42419</v>
      </c>
      <c r="H2828" s="2" t="s">
        <v>242</v>
      </c>
      <c r="I2828" s="1">
        <v>2016</v>
      </c>
      <c r="J2828" s="1">
        <v>488052022</v>
      </c>
      <c r="K2828" s="1">
        <f>_xlfn.DAYS(clean_data[[#This Row],[Ship Date]],clean_data[[#This Row],[Order Date]])</f>
        <v>0</v>
      </c>
      <c r="L2828" s="9">
        <v>42419</v>
      </c>
      <c r="M2828" s="4">
        <v>4294</v>
      </c>
      <c r="N2828" s="13">
        <v>109.28</v>
      </c>
      <c r="O2828" s="13">
        <v>35.840000000000003</v>
      </c>
      <c r="P2828" s="13">
        <v>469248.32</v>
      </c>
      <c r="Q2828" s="13">
        <v>153896.95999999999</v>
      </c>
      <c r="R2828" s="13">
        <v>315351.36</v>
      </c>
      <c r="S2828" s="54"/>
      <c r="T2828" s="54"/>
      <c r="Z2828" s="1"/>
      <c r="AA2828" s="1"/>
      <c r="XFB2828"/>
      <c r="XFC2828"/>
    </row>
    <row r="2829" spans="2:27 16382:16383" ht="21" customHeight="1">
      <c r="B2829" s="10" t="s">
        <v>23</v>
      </c>
      <c r="C2829" s="10" t="s">
        <v>178</v>
      </c>
      <c r="D2829" s="10" t="s">
        <v>25</v>
      </c>
      <c r="E2829" s="10" t="s">
        <v>21</v>
      </c>
      <c r="F2829" s="10" t="s">
        <v>232</v>
      </c>
      <c r="G2829" s="11">
        <v>42921</v>
      </c>
      <c r="H2829" s="12" t="s">
        <v>230</v>
      </c>
      <c r="I2829" s="10">
        <v>2017</v>
      </c>
      <c r="J2829" s="10">
        <v>949732291</v>
      </c>
      <c r="K2829" s="10">
        <f>_xlfn.DAYS(clean_data[[#This Row],[Ship Date]],clean_data[[#This Row],[Order Date]])</f>
        <v>40</v>
      </c>
      <c r="L2829" s="11">
        <v>42961</v>
      </c>
      <c r="M2829" s="14">
        <v>5745</v>
      </c>
      <c r="N2829" s="15">
        <v>47.45</v>
      </c>
      <c r="O2829" s="15">
        <v>31.79</v>
      </c>
      <c r="P2829" s="15">
        <v>272600.25</v>
      </c>
      <c r="Q2829" s="15">
        <v>182633.55</v>
      </c>
      <c r="R2829" s="15">
        <v>89966.7</v>
      </c>
      <c r="S2829" s="54"/>
      <c r="T2829" s="54"/>
      <c r="Z2829" s="1"/>
      <c r="AA2829" s="1"/>
      <c r="XFB2829"/>
      <c r="XFC2829"/>
    </row>
    <row r="2830" spans="2:27 16382:16383" ht="21" customHeight="1">
      <c r="B2830" s="1" t="s">
        <v>34</v>
      </c>
      <c r="C2830" s="1" t="s">
        <v>84</v>
      </c>
      <c r="D2830" s="1" t="s">
        <v>20</v>
      </c>
      <c r="E2830" s="1" t="s">
        <v>17</v>
      </c>
      <c r="F2830" s="1" t="s">
        <v>229</v>
      </c>
      <c r="G2830" s="9">
        <v>41623</v>
      </c>
      <c r="H2830" s="2" t="s">
        <v>228</v>
      </c>
      <c r="I2830" s="1">
        <v>2013</v>
      </c>
      <c r="J2830" s="1">
        <v>257806909</v>
      </c>
      <c r="K2830" s="1">
        <f>_xlfn.DAYS(clean_data[[#This Row],[Ship Date]],clean_data[[#This Row],[Order Date]])</f>
        <v>6</v>
      </c>
      <c r="L2830" s="9">
        <v>41629</v>
      </c>
      <c r="M2830" s="4">
        <v>9648</v>
      </c>
      <c r="N2830" s="13">
        <v>152.58000000000001</v>
      </c>
      <c r="O2830" s="13">
        <v>97.44</v>
      </c>
      <c r="P2830" s="13">
        <v>1472091.84</v>
      </c>
      <c r="Q2830" s="13">
        <v>940101.12</v>
      </c>
      <c r="R2830" s="13">
        <v>531990.72</v>
      </c>
      <c r="S2830" s="54"/>
      <c r="T2830" s="54"/>
      <c r="Z2830" s="1"/>
      <c r="AA2830" s="1"/>
      <c r="XFB2830"/>
      <c r="XFC2830"/>
    </row>
    <row r="2831" spans="2:27 16382:16383" ht="21" customHeight="1">
      <c r="B2831" s="10" t="s">
        <v>26</v>
      </c>
      <c r="C2831" s="10" t="s">
        <v>90</v>
      </c>
      <c r="D2831" s="10" t="s">
        <v>50</v>
      </c>
      <c r="E2831" s="10" t="s">
        <v>17</v>
      </c>
      <c r="F2831" s="10" t="s">
        <v>232</v>
      </c>
      <c r="G2831" s="11">
        <v>41178</v>
      </c>
      <c r="H2831" s="12" t="s">
        <v>231</v>
      </c>
      <c r="I2831" s="10">
        <v>2012</v>
      </c>
      <c r="J2831" s="10">
        <v>771699702</v>
      </c>
      <c r="K2831" s="10">
        <f>_xlfn.DAYS(clean_data[[#This Row],[Ship Date]],clean_data[[#This Row],[Order Date]])</f>
        <v>33</v>
      </c>
      <c r="L2831" s="11">
        <v>41211</v>
      </c>
      <c r="M2831" s="14">
        <v>1946</v>
      </c>
      <c r="N2831" s="15">
        <v>421.89</v>
      </c>
      <c r="O2831" s="15">
        <v>364.69</v>
      </c>
      <c r="P2831" s="15">
        <v>820997.94</v>
      </c>
      <c r="Q2831" s="15">
        <v>709686.74</v>
      </c>
      <c r="R2831" s="15">
        <v>111311.2</v>
      </c>
      <c r="S2831" s="54"/>
      <c r="T2831" s="54"/>
      <c r="Z2831" s="1"/>
      <c r="AA2831" s="1"/>
      <c r="XFB2831"/>
      <c r="XFC2831"/>
    </row>
    <row r="2832" spans="2:27 16382:16383" ht="21" customHeight="1">
      <c r="B2832" s="1" t="s">
        <v>23</v>
      </c>
      <c r="C2832" s="1" t="s">
        <v>83</v>
      </c>
      <c r="D2832" s="1" t="s">
        <v>79</v>
      </c>
      <c r="E2832" s="1" t="s">
        <v>17</v>
      </c>
      <c r="F2832" s="1" t="s">
        <v>229</v>
      </c>
      <c r="G2832" s="9">
        <v>41863</v>
      </c>
      <c r="H2832" s="2" t="s">
        <v>238</v>
      </c>
      <c r="I2832" s="1">
        <v>2014</v>
      </c>
      <c r="J2832" s="1">
        <v>871147000</v>
      </c>
      <c r="K2832" s="1">
        <f>_xlfn.DAYS(clean_data[[#This Row],[Ship Date]],clean_data[[#This Row],[Order Date]])</f>
        <v>13</v>
      </c>
      <c r="L2832" s="9">
        <v>41876</v>
      </c>
      <c r="M2832" s="4">
        <v>611</v>
      </c>
      <c r="N2832" s="13">
        <v>668.27</v>
      </c>
      <c r="O2832" s="13">
        <v>502.54</v>
      </c>
      <c r="P2832" s="13">
        <v>408312.97</v>
      </c>
      <c r="Q2832" s="13">
        <v>307051.94</v>
      </c>
      <c r="R2832" s="13">
        <v>101261.03</v>
      </c>
      <c r="S2832" s="54"/>
      <c r="T2832" s="54"/>
      <c r="Z2832" s="1"/>
      <c r="AA2832" s="1"/>
      <c r="XFB2832"/>
      <c r="XFC2832"/>
    </row>
    <row r="2833" spans="2:27 16382:16383" ht="21" customHeight="1">
      <c r="B2833" s="10" t="s">
        <v>23</v>
      </c>
      <c r="C2833" s="10" t="s">
        <v>124</v>
      </c>
      <c r="D2833" s="10" t="s">
        <v>16</v>
      </c>
      <c r="E2833" s="10" t="s">
        <v>17</v>
      </c>
      <c r="F2833" s="10" t="s">
        <v>227</v>
      </c>
      <c r="G2833" s="11">
        <v>40196</v>
      </c>
      <c r="H2833" s="12" t="s">
        <v>240</v>
      </c>
      <c r="I2833" s="10">
        <v>2010</v>
      </c>
      <c r="J2833" s="10">
        <v>806197631</v>
      </c>
      <c r="K2833" s="10">
        <f>_xlfn.DAYS(clean_data[[#This Row],[Ship Date]],clean_data[[#This Row],[Order Date]])</f>
        <v>31</v>
      </c>
      <c r="L2833" s="11">
        <v>40227</v>
      </c>
      <c r="M2833" s="14">
        <v>649</v>
      </c>
      <c r="N2833" s="15">
        <v>255.28</v>
      </c>
      <c r="O2833" s="15">
        <v>159.41999999999999</v>
      </c>
      <c r="P2833" s="15">
        <v>165676.72</v>
      </c>
      <c r="Q2833" s="15">
        <v>103463.58</v>
      </c>
      <c r="R2833" s="15">
        <v>62213.14</v>
      </c>
      <c r="S2833" s="54"/>
      <c r="T2833" s="54"/>
      <c r="Z2833" s="1"/>
      <c r="AA2833" s="1"/>
      <c r="XFB2833"/>
      <c r="XFC2833"/>
    </row>
    <row r="2834" spans="2:27 16382:16383" ht="21" customHeight="1">
      <c r="B2834" s="1" t="s">
        <v>14</v>
      </c>
      <c r="C2834" s="1" t="s">
        <v>62</v>
      </c>
      <c r="D2834" s="1" t="s">
        <v>28</v>
      </c>
      <c r="E2834" s="1" t="s">
        <v>17</v>
      </c>
      <c r="F2834" s="1" t="s">
        <v>232</v>
      </c>
      <c r="G2834" s="9">
        <v>41380</v>
      </c>
      <c r="H2834" s="2" t="s">
        <v>239</v>
      </c>
      <c r="I2834" s="1">
        <v>2013</v>
      </c>
      <c r="J2834" s="1">
        <v>447212922</v>
      </c>
      <c r="K2834" s="1">
        <f>_xlfn.DAYS(clean_data[[#This Row],[Ship Date]],clean_data[[#This Row],[Order Date]])</f>
        <v>33</v>
      </c>
      <c r="L2834" s="9">
        <v>41413</v>
      </c>
      <c r="M2834" s="4">
        <v>9097</v>
      </c>
      <c r="N2834" s="13">
        <v>205.7</v>
      </c>
      <c r="O2834" s="13">
        <v>117.11</v>
      </c>
      <c r="P2834" s="13">
        <v>1871252.9</v>
      </c>
      <c r="Q2834" s="13">
        <v>1065349.67</v>
      </c>
      <c r="R2834" s="13">
        <v>805903.23</v>
      </c>
      <c r="S2834" s="54"/>
      <c r="T2834" s="54"/>
      <c r="Z2834" s="1"/>
      <c r="AA2834" s="1"/>
      <c r="XFB2834"/>
      <c r="XFC2834"/>
    </row>
    <row r="2835" spans="2:27 16382:16383" ht="21" customHeight="1">
      <c r="B2835" s="10" t="s">
        <v>14</v>
      </c>
      <c r="C2835" s="10" t="s">
        <v>47</v>
      </c>
      <c r="D2835" s="10" t="s">
        <v>33</v>
      </c>
      <c r="E2835" s="10" t="s">
        <v>21</v>
      </c>
      <c r="F2835" s="10" t="s">
        <v>227</v>
      </c>
      <c r="G2835" s="11">
        <v>41327</v>
      </c>
      <c r="H2835" s="12" t="s">
        <v>242</v>
      </c>
      <c r="I2835" s="10">
        <v>2013</v>
      </c>
      <c r="J2835" s="10">
        <v>634866702</v>
      </c>
      <c r="K2835" s="10">
        <f>_xlfn.DAYS(clean_data[[#This Row],[Ship Date]],clean_data[[#This Row],[Order Date]])</f>
        <v>3</v>
      </c>
      <c r="L2835" s="11">
        <v>41330</v>
      </c>
      <c r="M2835" s="14">
        <v>20</v>
      </c>
      <c r="N2835" s="15">
        <v>81.73</v>
      </c>
      <c r="O2835" s="15">
        <v>56.67</v>
      </c>
      <c r="P2835" s="15">
        <v>1634.6</v>
      </c>
      <c r="Q2835" s="15">
        <v>1133.4000000000001</v>
      </c>
      <c r="R2835" s="15">
        <v>501.2</v>
      </c>
      <c r="S2835" s="54"/>
      <c r="T2835" s="54"/>
      <c r="Z2835" s="1"/>
      <c r="AA2835" s="1"/>
      <c r="XFB2835"/>
      <c r="XFC2835"/>
    </row>
    <row r="2836" spans="2:27 16382:16383" ht="21" customHeight="1">
      <c r="B2836" s="1" t="s">
        <v>40</v>
      </c>
      <c r="C2836" s="1" t="s">
        <v>156</v>
      </c>
      <c r="D2836" s="1" t="s">
        <v>36</v>
      </c>
      <c r="E2836" s="1" t="s">
        <v>17</v>
      </c>
      <c r="F2836" s="1" t="s">
        <v>229</v>
      </c>
      <c r="G2836" s="9">
        <v>41869</v>
      </c>
      <c r="H2836" s="2" t="s">
        <v>238</v>
      </c>
      <c r="I2836" s="1">
        <v>2014</v>
      </c>
      <c r="J2836" s="1">
        <v>930145299</v>
      </c>
      <c r="K2836" s="1">
        <f>_xlfn.DAYS(clean_data[[#This Row],[Ship Date]],clean_data[[#This Row],[Order Date]])</f>
        <v>43</v>
      </c>
      <c r="L2836" s="9">
        <v>41912</v>
      </c>
      <c r="M2836" s="4">
        <v>9519</v>
      </c>
      <c r="N2836" s="13">
        <v>109.28</v>
      </c>
      <c r="O2836" s="13">
        <v>35.840000000000003</v>
      </c>
      <c r="P2836" s="13">
        <v>1040236.32</v>
      </c>
      <c r="Q2836" s="13">
        <v>341160.96000000002</v>
      </c>
      <c r="R2836" s="13">
        <v>699075.36</v>
      </c>
      <c r="S2836" s="54"/>
      <c r="T2836" s="54"/>
      <c r="Z2836" s="1"/>
      <c r="AA2836" s="1"/>
      <c r="XFB2836"/>
      <c r="XFC2836"/>
    </row>
    <row r="2837" spans="2:27 16382:16383" ht="21" customHeight="1">
      <c r="B2837" s="10" t="s">
        <v>40</v>
      </c>
      <c r="C2837" s="10" t="s">
        <v>86</v>
      </c>
      <c r="D2837" s="10" t="s">
        <v>59</v>
      </c>
      <c r="E2837" s="10" t="s">
        <v>21</v>
      </c>
      <c r="F2837" s="10" t="s">
        <v>227</v>
      </c>
      <c r="G2837" s="11">
        <v>41080</v>
      </c>
      <c r="H2837" s="12" t="s">
        <v>241</v>
      </c>
      <c r="I2837" s="10">
        <v>2012</v>
      </c>
      <c r="J2837" s="10">
        <v>964347541</v>
      </c>
      <c r="K2837" s="10">
        <f>_xlfn.DAYS(clean_data[[#This Row],[Ship Date]],clean_data[[#This Row],[Order Date]])</f>
        <v>34</v>
      </c>
      <c r="L2837" s="11">
        <v>41114</v>
      </c>
      <c r="M2837" s="14">
        <v>722</v>
      </c>
      <c r="N2837" s="15">
        <v>9.33</v>
      </c>
      <c r="O2837" s="15">
        <v>6.92</v>
      </c>
      <c r="P2837" s="15">
        <v>6736.26</v>
      </c>
      <c r="Q2837" s="15">
        <v>4996.24</v>
      </c>
      <c r="R2837" s="15">
        <v>1740.02</v>
      </c>
      <c r="S2837" s="54"/>
      <c r="T2837" s="54"/>
      <c r="Z2837" s="1"/>
      <c r="AA2837" s="1"/>
      <c r="XFB2837"/>
      <c r="XFC2837"/>
    </row>
    <row r="2838" spans="2:27 16382:16383" ht="21" customHeight="1">
      <c r="B2838" s="1" t="s">
        <v>34</v>
      </c>
      <c r="C2838" s="1" t="s">
        <v>68</v>
      </c>
      <c r="D2838" s="1" t="s">
        <v>45</v>
      </c>
      <c r="E2838" s="1" t="s">
        <v>21</v>
      </c>
      <c r="F2838" s="1" t="s">
        <v>235</v>
      </c>
      <c r="G2838" s="9">
        <v>40187</v>
      </c>
      <c r="H2838" s="2" t="s">
        <v>240</v>
      </c>
      <c r="I2838" s="1">
        <v>2010</v>
      </c>
      <c r="J2838" s="1">
        <v>889084756</v>
      </c>
      <c r="K2838" s="1">
        <f>_xlfn.DAYS(clean_data[[#This Row],[Ship Date]],clean_data[[#This Row],[Order Date]])</f>
        <v>30</v>
      </c>
      <c r="L2838" s="9">
        <v>40217</v>
      </c>
      <c r="M2838" s="4">
        <v>8792</v>
      </c>
      <c r="N2838" s="13">
        <v>437.2</v>
      </c>
      <c r="O2838" s="13">
        <v>263.33</v>
      </c>
      <c r="P2838" s="13">
        <v>3843862.4</v>
      </c>
      <c r="Q2838" s="13">
        <v>2315197.36</v>
      </c>
      <c r="R2838" s="13">
        <v>1528665.04</v>
      </c>
      <c r="S2838" s="54"/>
      <c r="T2838" s="54"/>
      <c r="Z2838" s="1"/>
      <c r="AA2838" s="1"/>
      <c r="XFB2838"/>
      <c r="XFC2838"/>
    </row>
    <row r="2839" spans="2:27 16382:16383" ht="21" customHeight="1">
      <c r="B2839" s="10" t="s">
        <v>23</v>
      </c>
      <c r="C2839" s="10" t="s">
        <v>155</v>
      </c>
      <c r="D2839" s="10" t="s">
        <v>25</v>
      </c>
      <c r="E2839" s="10" t="s">
        <v>21</v>
      </c>
      <c r="F2839" s="10" t="s">
        <v>235</v>
      </c>
      <c r="G2839" s="11">
        <v>42190</v>
      </c>
      <c r="H2839" s="12" t="s">
        <v>230</v>
      </c>
      <c r="I2839" s="10">
        <v>2015</v>
      </c>
      <c r="J2839" s="10">
        <v>926280772</v>
      </c>
      <c r="K2839" s="10">
        <f>_xlfn.DAYS(clean_data[[#This Row],[Ship Date]],clean_data[[#This Row],[Order Date]])</f>
        <v>16</v>
      </c>
      <c r="L2839" s="11">
        <v>42206</v>
      </c>
      <c r="M2839" s="14">
        <v>5919</v>
      </c>
      <c r="N2839" s="15">
        <v>47.45</v>
      </c>
      <c r="O2839" s="15">
        <v>31.79</v>
      </c>
      <c r="P2839" s="15">
        <v>280856.55</v>
      </c>
      <c r="Q2839" s="15">
        <v>188165.01</v>
      </c>
      <c r="R2839" s="15">
        <v>92691.54</v>
      </c>
      <c r="S2839" s="54"/>
      <c r="T2839" s="54"/>
      <c r="Z2839" s="1"/>
      <c r="AA2839" s="1"/>
      <c r="XFB2839"/>
      <c r="XFC2839"/>
    </row>
    <row r="2840" spans="2:27 16382:16383" ht="21" customHeight="1">
      <c r="B2840" s="1" t="s">
        <v>26</v>
      </c>
      <c r="C2840" s="1" t="s">
        <v>121</v>
      </c>
      <c r="D2840" s="1" t="s">
        <v>43</v>
      </c>
      <c r="E2840" s="1" t="s">
        <v>17</v>
      </c>
      <c r="F2840" s="1" t="s">
        <v>235</v>
      </c>
      <c r="G2840" s="9">
        <v>42179</v>
      </c>
      <c r="H2840" s="2" t="s">
        <v>241</v>
      </c>
      <c r="I2840" s="1">
        <v>2015</v>
      </c>
      <c r="J2840" s="1">
        <v>918171918</v>
      </c>
      <c r="K2840" s="1">
        <f>_xlfn.DAYS(clean_data[[#This Row],[Ship Date]],clean_data[[#This Row],[Order Date]])</f>
        <v>46</v>
      </c>
      <c r="L2840" s="9">
        <v>42225</v>
      </c>
      <c r="M2840" s="4">
        <v>6329</v>
      </c>
      <c r="N2840" s="13">
        <v>651.21</v>
      </c>
      <c r="O2840" s="13">
        <v>524.96</v>
      </c>
      <c r="P2840" s="13">
        <v>4121508.09</v>
      </c>
      <c r="Q2840" s="13">
        <v>3322471.84</v>
      </c>
      <c r="R2840" s="13">
        <v>799036.25</v>
      </c>
      <c r="S2840" s="54"/>
      <c r="T2840" s="54"/>
      <c r="Z2840" s="1"/>
      <c r="AA2840" s="1"/>
      <c r="XFB2840"/>
      <c r="XFC2840"/>
    </row>
    <row r="2841" spans="2:27 16382:16383" ht="21" customHeight="1">
      <c r="B2841" s="10" t="s">
        <v>34</v>
      </c>
      <c r="C2841" s="10" t="s">
        <v>195</v>
      </c>
      <c r="D2841" s="10" t="s">
        <v>25</v>
      </c>
      <c r="E2841" s="10" t="s">
        <v>17</v>
      </c>
      <c r="F2841" s="10" t="s">
        <v>235</v>
      </c>
      <c r="G2841" s="11">
        <v>42549</v>
      </c>
      <c r="H2841" s="12" t="s">
        <v>241</v>
      </c>
      <c r="I2841" s="10">
        <v>2016</v>
      </c>
      <c r="J2841" s="10">
        <v>777307021</v>
      </c>
      <c r="K2841" s="10">
        <f>_xlfn.DAYS(clean_data[[#This Row],[Ship Date]],clean_data[[#This Row],[Order Date]])</f>
        <v>7</v>
      </c>
      <c r="L2841" s="11">
        <v>42556</v>
      </c>
      <c r="M2841" s="14">
        <v>1276</v>
      </c>
      <c r="N2841" s="15">
        <v>47.45</v>
      </c>
      <c r="O2841" s="15">
        <v>31.79</v>
      </c>
      <c r="P2841" s="15">
        <v>60546.2</v>
      </c>
      <c r="Q2841" s="15">
        <v>40564.04</v>
      </c>
      <c r="R2841" s="15">
        <v>19982.16</v>
      </c>
      <c r="S2841" s="54"/>
      <c r="T2841" s="54"/>
      <c r="Z2841" s="1"/>
      <c r="AA2841" s="1"/>
      <c r="XFB2841"/>
      <c r="XFC2841"/>
    </row>
    <row r="2842" spans="2:27 16382:16383" ht="21" customHeight="1">
      <c r="B2842" s="1" t="s">
        <v>23</v>
      </c>
      <c r="C2842" s="1" t="s">
        <v>179</v>
      </c>
      <c r="D2842" s="1" t="s">
        <v>71</v>
      </c>
      <c r="E2842" s="1" t="s">
        <v>21</v>
      </c>
      <c r="F2842" s="1" t="s">
        <v>232</v>
      </c>
      <c r="G2842" s="9">
        <v>40551</v>
      </c>
      <c r="H2842" s="2" t="s">
        <v>240</v>
      </c>
      <c r="I2842" s="1">
        <v>2011</v>
      </c>
      <c r="J2842" s="1">
        <v>936547410</v>
      </c>
      <c r="K2842" s="1">
        <f>_xlfn.DAYS(clean_data[[#This Row],[Ship Date]],clean_data[[#This Row],[Order Date]])</f>
        <v>4</v>
      </c>
      <c r="L2842" s="9">
        <v>40555</v>
      </c>
      <c r="M2842" s="4">
        <v>4046</v>
      </c>
      <c r="N2842" s="13">
        <v>154.06</v>
      </c>
      <c r="O2842" s="13">
        <v>90.93</v>
      </c>
      <c r="P2842" s="13">
        <v>623326.76</v>
      </c>
      <c r="Q2842" s="13">
        <v>367902.78</v>
      </c>
      <c r="R2842" s="13">
        <v>255423.98</v>
      </c>
      <c r="S2842" s="54"/>
      <c r="T2842" s="54"/>
      <c r="Z2842" s="1"/>
      <c r="AA2842" s="1"/>
      <c r="XFB2842"/>
      <c r="XFC2842"/>
    </row>
    <row r="2843" spans="2:27 16382:16383" ht="21" customHeight="1">
      <c r="B2843" s="10" t="s">
        <v>40</v>
      </c>
      <c r="C2843" s="10" t="s">
        <v>126</v>
      </c>
      <c r="D2843" s="10" t="s">
        <v>79</v>
      </c>
      <c r="E2843" s="10" t="s">
        <v>21</v>
      </c>
      <c r="F2843" s="10" t="s">
        <v>229</v>
      </c>
      <c r="G2843" s="11">
        <v>40741</v>
      </c>
      <c r="H2843" s="12" t="s">
        <v>230</v>
      </c>
      <c r="I2843" s="10">
        <v>2011</v>
      </c>
      <c r="J2843" s="10">
        <v>999066913</v>
      </c>
      <c r="K2843" s="10">
        <f>_xlfn.DAYS(clean_data[[#This Row],[Ship Date]],clean_data[[#This Row],[Order Date]])</f>
        <v>28</v>
      </c>
      <c r="L2843" s="11">
        <v>40769</v>
      </c>
      <c r="M2843" s="14">
        <v>4956</v>
      </c>
      <c r="N2843" s="15">
        <v>668.27</v>
      </c>
      <c r="O2843" s="15">
        <v>502.54</v>
      </c>
      <c r="P2843" s="15">
        <v>3311946.12</v>
      </c>
      <c r="Q2843" s="15">
        <v>2490588.2400000002</v>
      </c>
      <c r="R2843" s="15">
        <v>821357.88</v>
      </c>
      <c r="S2843" s="54"/>
      <c r="T2843" s="54"/>
      <c r="Z2843" s="1"/>
      <c r="AA2843" s="1"/>
      <c r="XFB2843"/>
      <c r="XFC2843"/>
    </row>
    <row r="2844" spans="2:27 16382:16383" ht="21" customHeight="1">
      <c r="B2844" s="1" t="s">
        <v>53</v>
      </c>
      <c r="C2844" s="1" t="s">
        <v>219</v>
      </c>
      <c r="D2844" s="1" t="s">
        <v>79</v>
      </c>
      <c r="E2844" s="1" t="s">
        <v>17</v>
      </c>
      <c r="F2844" s="1" t="s">
        <v>229</v>
      </c>
      <c r="G2844" s="9">
        <v>42532</v>
      </c>
      <c r="H2844" s="2" t="s">
        <v>241</v>
      </c>
      <c r="I2844" s="1">
        <v>2016</v>
      </c>
      <c r="J2844" s="1">
        <v>188351857</v>
      </c>
      <c r="K2844" s="1">
        <f>_xlfn.DAYS(clean_data[[#This Row],[Ship Date]],clean_data[[#This Row],[Order Date]])</f>
        <v>32</v>
      </c>
      <c r="L2844" s="9">
        <v>42564</v>
      </c>
      <c r="M2844" s="4">
        <v>6355</v>
      </c>
      <c r="N2844" s="13">
        <v>668.27</v>
      </c>
      <c r="O2844" s="13">
        <v>502.54</v>
      </c>
      <c r="P2844" s="13">
        <v>4246855.8499999996</v>
      </c>
      <c r="Q2844" s="13">
        <v>3193641.7</v>
      </c>
      <c r="R2844" s="13">
        <v>1053214.1499999999</v>
      </c>
      <c r="S2844" s="54"/>
      <c r="T2844" s="54"/>
      <c r="Z2844" s="1"/>
      <c r="AA2844" s="1"/>
      <c r="XFB2844"/>
      <c r="XFC2844"/>
    </row>
    <row r="2845" spans="2:27 16382:16383" ht="21" customHeight="1">
      <c r="B2845" s="10" t="s">
        <v>23</v>
      </c>
      <c r="C2845" s="10" t="s">
        <v>119</v>
      </c>
      <c r="D2845" s="10" t="s">
        <v>45</v>
      </c>
      <c r="E2845" s="10" t="s">
        <v>17</v>
      </c>
      <c r="F2845" s="10" t="s">
        <v>235</v>
      </c>
      <c r="G2845" s="11">
        <v>41576</v>
      </c>
      <c r="H2845" s="12" t="s">
        <v>237</v>
      </c>
      <c r="I2845" s="10">
        <v>2013</v>
      </c>
      <c r="J2845" s="10">
        <v>498201072</v>
      </c>
      <c r="K2845" s="10">
        <f>_xlfn.DAYS(clean_data[[#This Row],[Ship Date]],clean_data[[#This Row],[Order Date]])</f>
        <v>9</v>
      </c>
      <c r="L2845" s="11">
        <v>41585</v>
      </c>
      <c r="M2845" s="14">
        <v>7623</v>
      </c>
      <c r="N2845" s="15">
        <v>437.2</v>
      </c>
      <c r="O2845" s="15">
        <v>263.33</v>
      </c>
      <c r="P2845" s="15">
        <v>3332775.6</v>
      </c>
      <c r="Q2845" s="15">
        <v>2007364.59</v>
      </c>
      <c r="R2845" s="15">
        <v>1325411.01</v>
      </c>
      <c r="S2845" s="54"/>
      <c r="T2845" s="54"/>
      <c r="Z2845" s="1"/>
      <c r="AA2845" s="1"/>
      <c r="XFB2845"/>
      <c r="XFC2845"/>
    </row>
    <row r="2846" spans="2:27 16382:16383" ht="21" customHeight="1">
      <c r="B2846" s="1" t="s">
        <v>23</v>
      </c>
      <c r="C2846" s="1" t="s">
        <v>124</v>
      </c>
      <c r="D2846" s="1" t="s">
        <v>20</v>
      </c>
      <c r="E2846" s="1" t="s">
        <v>21</v>
      </c>
      <c r="F2846" s="1" t="s">
        <v>235</v>
      </c>
      <c r="G2846" s="9">
        <v>42212</v>
      </c>
      <c r="H2846" s="2" t="s">
        <v>230</v>
      </c>
      <c r="I2846" s="1">
        <v>2015</v>
      </c>
      <c r="J2846" s="1">
        <v>842725884</v>
      </c>
      <c r="K2846" s="1">
        <f>_xlfn.DAYS(clean_data[[#This Row],[Ship Date]],clean_data[[#This Row],[Order Date]])</f>
        <v>15</v>
      </c>
      <c r="L2846" s="9">
        <v>42227</v>
      </c>
      <c r="M2846" s="4">
        <v>171</v>
      </c>
      <c r="N2846" s="13">
        <v>152.58000000000001</v>
      </c>
      <c r="O2846" s="13">
        <v>97.44</v>
      </c>
      <c r="P2846" s="13">
        <v>26091.18</v>
      </c>
      <c r="Q2846" s="13">
        <v>16662.240000000002</v>
      </c>
      <c r="R2846" s="13">
        <v>9428.94</v>
      </c>
      <c r="S2846" s="54"/>
      <c r="T2846" s="54"/>
      <c r="Z2846" s="1"/>
      <c r="AA2846" s="1"/>
      <c r="XFB2846"/>
      <c r="XFC2846"/>
    </row>
    <row r="2847" spans="2:27 16382:16383" ht="21" customHeight="1">
      <c r="B2847" s="10" t="s">
        <v>26</v>
      </c>
      <c r="C2847" s="10" t="s">
        <v>203</v>
      </c>
      <c r="D2847" s="10" t="s">
        <v>59</v>
      </c>
      <c r="E2847" s="10" t="s">
        <v>21</v>
      </c>
      <c r="F2847" s="10" t="s">
        <v>229</v>
      </c>
      <c r="G2847" s="11">
        <v>42254</v>
      </c>
      <c r="H2847" s="12" t="s">
        <v>231</v>
      </c>
      <c r="I2847" s="10">
        <v>2015</v>
      </c>
      <c r="J2847" s="10">
        <v>206350123</v>
      </c>
      <c r="K2847" s="10">
        <f>_xlfn.DAYS(clean_data[[#This Row],[Ship Date]],clean_data[[#This Row],[Order Date]])</f>
        <v>46</v>
      </c>
      <c r="L2847" s="11">
        <v>42300</v>
      </c>
      <c r="M2847" s="14">
        <v>2442</v>
      </c>
      <c r="N2847" s="15">
        <v>9.33</v>
      </c>
      <c r="O2847" s="15">
        <v>6.92</v>
      </c>
      <c r="P2847" s="15">
        <v>22783.86</v>
      </c>
      <c r="Q2847" s="15">
        <v>16898.64</v>
      </c>
      <c r="R2847" s="15">
        <v>5885.22</v>
      </c>
      <c r="S2847" s="54"/>
      <c r="T2847" s="54"/>
      <c r="Z2847" s="1"/>
      <c r="AA2847" s="1"/>
      <c r="XFB2847"/>
      <c r="XFC2847"/>
    </row>
    <row r="2848" spans="2:27 16382:16383" ht="21" customHeight="1">
      <c r="B2848" s="1" t="s">
        <v>40</v>
      </c>
      <c r="C2848" s="1" t="s">
        <v>205</v>
      </c>
      <c r="D2848" s="1" t="s">
        <v>20</v>
      </c>
      <c r="E2848" s="1" t="s">
        <v>17</v>
      </c>
      <c r="F2848" s="1" t="s">
        <v>229</v>
      </c>
      <c r="G2848" s="9">
        <v>42670</v>
      </c>
      <c r="H2848" s="2" t="s">
        <v>237</v>
      </c>
      <c r="I2848" s="1">
        <v>2016</v>
      </c>
      <c r="J2848" s="1">
        <v>793810117</v>
      </c>
      <c r="K2848" s="1">
        <f>_xlfn.DAYS(clean_data[[#This Row],[Ship Date]],clean_data[[#This Row],[Order Date]])</f>
        <v>7</v>
      </c>
      <c r="L2848" s="9">
        <v>42677</v>
      </c>
      <c r="M2848" s="4">
        <v>4909</v>
      </c>
      <c r="N2848" s="13">
        <v>152.58000000000001</v>
      </c>
      <c r="O2848" s="13">
        <v>97.44</v>
      </c>
      <c r="P2848" s="13">
        <v>749015.22</v>
      </c>
      <c r="Q2848" s="13">
        <v>478332.96</v>
      </c>
      <c r="R2848" s="13">
        <v>270682.26</v>
      </c>
      <c r="S2848" s="54"/>
      <c r="T2848" s="54"/>
      <c r="Z2848" s="1"/>
      <c r="AA2848" s="1"/>
      <c r="XFB2848"/>
      <c r="XFC2848"/>
    </row>
    <row r="2849" spans="2:27 16382:16383" ht="21" customHeight="1">
      <c r="B2849" s="10" t="s">
        <v>40</v>
      </c>
      <c r="C2849" s="10" t="s">
        <v>170</v>
      </c>
      <c r="D2849" s="10" t="s">
        <v>71</v>
      </c>
      <c r="E2849" s="10" t="s">
        <v>21</v>
      </c>
      <c r="F2849" s="10" t="s">
        <v>235</v>
      </c>
      <c r="G2849" s="11">
        <v>40668</v>
      </c>
      <c r="H2849" s="12" t="s">
        <v>233</v>
      </c>
      <c r="I2849" s="10">
        <v>2011</v>
      </c>
      <c r="J2849" s="10">
        <v>380154693</v>
      </c>
      <c r="K2849" s="10">
        <f>_xlfn.DAYS(clean_data[[#This Row],[Ship Date]],clean_data[[#This Row],[Order Date]])</f>
        <v>46</v>
      </c>
      <c r="L2849" s="11">
        <v>40714</v>
      </c>
      <c r="M2849" s="14">
        <v>5076</v>
      </c>
      <c r="N2849" s="15">
        <v>154.06</v>
      </c>
      <c r="O2849" s="15">
        <v>90.93</v>
      </c>
      <c r="P2849" s="15">
        <v>782008.56</v>
      </c>
      <c r="Q2849" s="15">
        <v>461560.68</v>
      </c>
      <c r="R2849" s="15">
        <v>320447.88</v>
      </c>
      <c r="S2849" s="54"/>
      <c r="T2849" s="54"/>
      <c r="Z2849" s="1"/>
      <c r="AA2849" s="1"/>
      <c r="XFB2849"/>
      <c r="XFC2849"/>
    </row>
    <row r="2850" spans="2:27 16382:16383" ht="21" customHeight="1">
      <c r="B2850" s="1" t="s">
        <v>31</v>
      </c>
      <c r="C2850" s="1" t="s">
        <v>145</v>
      </c>
      <c r="D2850" s="1" t="s">
        <v>36</v>
      </c>
      <c r="E2850" s="1" t="s">
        <v>21</v>
      </c>
      <c r="F2850" s="1" t="s">
        <v>227</v>
      </c>
      <c r="G2850" s="9">
        <v>42145</v>
      </c>
      <c r="H2850" s="2" t="s">
        <v>233</v>
      </c>
      <c r="I2850" s="1">
        <v>2015</v>
      </c>
      <c r="J2850" s="1">
        <v>860745179</v>
      </c>
      <c r="K2850" s="1">
        <f>_xlfn.DAYS(clean_data[[#This Row],[Ship Date]],clean_data[[#This Row],[Order Date]])</f>
        <v>20</v>
      </c>
      <c r="L2850" s="9">
        <v>42165</v>
      </c>
      <c r="M2850" s="4">
        <v>2481</v>
      </c>
      <c r="N2850" s="13">
        <v>109.28</v>
      </c>
      <c r="O2850" s="13">
        <v>35.840000000000003</v>
      </c>
      <c r="P2850" s="13">
        <v>271123.68</v>
      </c>
      <c r="Q2850" s="13">
        <v>88919.039999999994</v>
      </c>
      <c r="R2850" s="13">
        <v>182204.64</v>
      </c>
      <c r="S2850" s="54"/>
      <c r="T2850" s="54"/>
      <c r="Z2850" s="1"/>
      <c r="AA2850" s="1"/>
      <c r="XFB2850"/>
      <c r="XFC2850"/>
    </row>
    <row r="2851" spans="2:27 16382:16383" ht="21" customHeight="1">
      <c r="B2851" s="10" t="s">
        <v>40</v>
      </c>
      <c r="C2851" s="10" t="s">
        <v>150</v>
      </c>
      <c r="D2851" s="10" t="s">
        <v>79</v>
      </c>
      <c r="E2851" s="10" t="s">
        <v>17</v>
      </c>
      <c r="F2851" s="10" t="s">
        <v>232</v>
      </c>
      <c r="G2851" s="11">
        <v>40936</v>
      </c>
      <c r="H2851" s="12" t="s">
        <v>240</v>
      </c>
      <c r="I2851" s="10">
        <v>2012</v>
      </c>
      <c r="J2851" s="10">
        <v>601255404</v>
      </c>
      <c r="K2851" s="10">
        <f>_xlfn.DAYS(clean_data[[#This Row],[Ship Date]],clean_data[[#This Row],[Order Date]])</f>
        <v>29</v>
      </c>
      <c r="L2851" s="11">
        <v>40965</v>
      </c>
      <c r="M2851" s="14">
        <v>3690</v>
      </c>
      <c r="N2851" s="15">
        <v>668.27</v>
      </c>
      <c r="O2851" s="15">
        <v>502.54</v>
      </c>
      <c r="P2851" s="15">
        <v>2465916.2999999998</v>
      </c>
      <c r="Q2851" s="15">
        <v>1854372.6</v>
      </c>
      <c r="R2851" s="15">
        <v>611543.69999999995</v>
      </c>
      <c r="S2851" s="54"/>
      <c r="T2851" s="54"/>
      <c r="Z2851" s="1"/>
      <c r="AA2851" s="1"/>
      <c r="XFB2851"/>
      <c r="XFC2851"/>
    </row>
    <row r="2852" spans="2:27 16382:16383" ht="21" customHeight="1">
      <c r="B2852" s="1" t="s">
        <v>26</v>
      </c>
      <c r="C2852" s="1" t="s">
        <v>87</v>
      </c>
      <c r="D2852" s="1" t="s">
        <v>45</v>
      </c>
      <c r="E2852" s="1" t="s">
        <v>21</v>
      </c>
      <c r="F2852" s="1" t="s">
        <v>232</v>
      </c>
      <c r="G2852" s="9">
        <v>42333</v>
      </c>
      <c r="H2852" s="2" t="s">
        <v>234</v>
      </c>
      <c r="I2852" s="1">
        <v>2015</v>
      </c>
      <c r="J2852" s="1">
        <v>287671697</v>
      </c>
      <c r="K2852" s="1">
        <f>_xlfn.DAYS(clean_data[[#This Row],[Ship Date]],clean_data[[#This Row],[Order Date]])</f>
        <v>31</v>
      </c>
      <c r="L2852" s="9">
        <v>42364</v>
      </c>
      <c r="M2852" s="4">
        <v>7303</v>
      </c>
      <c r="N2852" s="13">
        <v>437.2</v>
      </c>
      <c r="O2852" s="13">
        <v>263.33</v>
      </c>
      <c r="P2852" s="13">
        <v>3192871.6</v>
      </c>
      <c r="Q2852" s="13">
        <v>1923098.99</v>
      </c>
      <c r="R2852" s="13">
        <v>1269772.6100000001</v>
      </c>
      <c r="S2852" s="54"/>
      <c r="T2852" s="54"/>
      <c r="Z2852" s="1"/>
      <c r="AA2852" s="1"/>
      <c r="XFB2852"/>
      <c r="XFC2852"/>
    </row>
    <row r="2853" spans="2:27 16382:16383" ht="21" customHeight="1">
      <c r="B2853" s="10" t="s">
        <v>26</v>
      </c>
      <c r="C2853" s="10" t="s">
        <v>90</v>
      </c>
      <c r="D2853" s="10" t="s">
        <v>43</v>
      </c>
      <c r="E2853" s="10" t="s">
        <v>17</v>
      </c>
      <c r="F2853" s="10" t="s">
        <v>227</v>
      </c>
      <c r="G2853" s="11">
        <v>42333</v>
      </c>
      <c r="H2853" s="12" t="s">
        <v>234</v>
      </c>
      <c r="I2853" s="10">
        <v>2015</v>
      </c>
      <c r="J2853" s="10">
        <v>676292884</v>
      </c>
      <c r="K2853" s="10">
        <f>_xlfn.DAYS(clean_data[[#This Row],[Ship Date]],clean_data[[#This Row],[Order Date]])</f>
        <v>26</v>
      </c>
      <c r="L2853" s="11">
        <v>42359</v>
      </c>
      <c r="M2853" s="14">
        <v>8948</v>
      </c>
      <c r="N2853" s="15">
        <v>651.21</v>
      </c>
      <c r="O2853" s="15">
        <v>524.96</v>
      </c>
      <c r="P2853" s="15">
        <v>5827027.0800000001</v>
      </c>
      <c r="Q2853" s="15">
        <v>4697342.08</v>
      </c>
      <c r="R2853" s="15">
        <v>1129685</v>
      </c>
      <c r="S2853" s="54"/>
      <c r="T2853" s="54"/>
      <c r="Z2853" s="1"/>
      <c r="AA2853" s="1"/>
      <c r="XFB2853"/>
      <c r="XFC2853"/>
    </row>
    <row r="2854" spans="2:27 16382:16383" ht="21" customHeight="1">
      <c r="B2854" s="1" t="s">
        <v>23</v>
      </c>
      <c r="C2854" s="1" t="s">
        <v>105</v>
      </c>
      <c r="D2854" s="1" t="s">
        <v>43</v>
      </c>
      <c r="E2854" s="1" t="s">
        <v>17</v>
      </c>
      <c r="F2854" s="1" t="s">
        <v>232</v>
      </c>
      <c r="G2854" s="9">
        <v>42856</v>
      </c>
      <c r="H2854" s="2" t="s">
        <v>233</v>
      </c>
      <c r="I2854" s="1">
        <v>2017</v>
      </c>
      <c r="J2854" s="1">
        <v>343730294</v>
      </c>
      <c r="K2854" s="1">
        <f>_xlfn.DAYS(clean_data[[#This Row],[Ship Date]],clean_data[[#This Row],[Order Date]])</f>
        <v>27</v>
      </c>
      <c r="L2854" s="9">
        <v>42883</v>
      </c>
      <c r="M2854" s="4">
        <v>6287</v>
      </c>
      <c r="N2854" s="13">
        <v>651.21</v>
      </c>
      <c r="O2854" s="13">
        <v>524.96</v>
      </c>
      <c r="P2854" s="13">
        <v>4094157.27</v>
      </c>
      <c r="Q2854" s="13">
        <v>3300423.52</v>
      </c>
      <c r="R2854" s="13">
        <v>793733.75</v>
      </c>
      <c r="S2854" s="54"/>
      <c r="T2854" s="54"/>
      <c r="Z2854" s="1"/>
      <c r="AA2854" s="1"/>
      <c r="XFB2854"/>
      <c r="XFC2854"/>
    </row>
    <row r="2855" spans="2:27 16382:16383" ht="21" customHeight="1">
      <c r="B2855" s="10" t="s">
        <v>23</v>
      </c>
      <c r="C2855" s="10" t="s">
        <v>218</v>
      </c>
      <c r="D2855" s="10" t="s">
        <v>71</v>
      </c>
      <c r="E2855" s="10" t="s">
        <v>17</v>
      </c>
      <c r="F2855" s="10" t="s">
        <v>229</v>
      </c>
      <c r="G2855" s="11">
        <v>42061</v>
      </c>
      <c r="H2855" s="12" t="s">
        <v>242</v>
      </c>
      <c r="I2855" s="10">
        <v>2015</v>
      </c>
      <c r="J2855" s="10">
        <v>636907756</v>
      </c>
      <c r="K2855" s="10">
        <f>_xlfn.DAYS(clean_data[[#This Row],[Ship Date]],clean_data[[#This Row],[Order Date]])</f>
        <v>34</v>
      </c>
      <c r="L2855" s="11">
        <v>42095</v>
      </c>
      <c r="M2855" s="14">
        <v>4013</v>
      </c>
      <c r="N2855" s="15">
        <v>154.06</v>
      </c>
      <c r="O2855" s="15">
        <v>90.93</v>
      </c>
      <c r="P2855" s="15">
        <v>618242.78</v>
      </c>
      <c r="Q2855" s="15">
        <v>364902.09</v>
      </c>
      <c r="R2855" s="15">
        <v>253340.69</v>
      </c>
      <c r="S2855" s="54"/>
      <c r="T2855" s="54"/>
      <c r="Z2855" s="1"/>
      <c r="AA2855" s="1"/>
      <c r="XFB2855"/>
      <c r="XFC2855"/>
    </row>
    <row r="2856" spans="2:27 16382:16383" ht="21" customHeight="1">
      <c r="B2856" s="1" t="s">
        <v>26</v>
      </c>
      <c r="C2856" s="1" t="s">
        <v>141</v>
      </c>
      <c r="D2856" s="1" t="s">
        <v>36</v>
      </c>
      <c r="E2856" s="1" t="s">
        <v>17</v>
      </c>
      <c r="F2856" s="1" t="s">
        <v>232</v>
      </c>
      <c r="G2856" s="9">
        <v>41262</v>
      </c>
      <c r="H2856" s="2" t="s">
        <v>228</v>
      </c>
      <c r="I2856" s="1">
        <v>2012</v>
      </c>
      <c r="J2856" s="1">
        <v>723061597</v>
      </c>
      <c r="K2856" s="1">
        <f>_xlfn.DAYS(clean_data[[#This Row],[Ship Date]],clean_data[[#This Row],[Order Date]])</f>
        <v>10</v>
      </c>
      <c r="L2856" s="9">
        <v>41272</v>
      </c>
      <c r="M2856" s="4">
        <v>8849</v>
      </c>
      <c r="N2856" s="13">
        <v>109.28</v>
      </c>
      <c r="O2856" s="13">
        <v>35.840000000000003</v>
      </c>
      <c r="P2856" s="13">
        <v>967018.72</v>
      </c>
      <c r="Q2856" s="13">
        <v>317148.15999999997</v>
      </c>
      <c r="R2856" s="13">
        <v>649870.56000000006</v>
      </c>
      <c r="S2856" s="54"/>
      <c r="T2856" s="54"/>
      <c r="Z2856" s="1"/>
      <c r="AA2856" s="1"/>
      <c r="XFB2856"/>
      <c r="XFC2856"/>
    </row>
    <row r="2857" spans="2:27 16382:16383" ht="21" customHeight="1">
      <c r="B2857" s="10" t="s">
        <v>40</v>
      </c>
      <c r="C2857" s="10" t="s">
        <v>136</v>
      </c>
      <c r="D2857" s="10" t="s">
        <v>20</v>
      </c>
      <c r="E2857" s="10" t="s">
        <v>17</v>
      </c>
      <c r="F2857" s="10" t="s">
        <v>232</v>
      </c>
      <c r="G2857" s="11">
        <v>40779</v>
      </c>
      <c r="H2857" s="12" t="s">
        <v>238</v>
      </c>
      <c r="I2857" s="10">
        <v>2011</v>
      </c>
      <c r="J2857" s="10">
        <v>739740645</v>
      </c>
      <c r="K2857" s="10">
        <f>_xlfn.DAYS(clean_data[[#This Row],[Ship Date]],clean_data[[#This Row],[Order Date]])</f>
        <v>8</v>
      </c>
      <c r="L2857" s="11">
        <v>40787</v>
      </c>
      <c r="M2857" s="14">
        <v>4551</v>
      </c>
      <c r="N2857" s="15">
        <v>152.58000000000001</v>
      </c>
      <c r="O2857" s="15">
        <v>97.44</v>
      </c>
      <c r="P2857" s="15">
        <v>694391.58</v>
      </c>
      <c r="Q2857" s="15">
        <v>443449.44</v>
      </c>
      <c r="R2857" s="15">
        <v>250942.14</v>
      </c>
      <c r="S2857" s="54"/>
      <c r="T2857" s="54"/>
      <c r="Z2857" s="1"/>
      <c r="AA2857" s="1"/>
      <c r="XFB2857"/>
      <c r="XFC2857"/>
    </row>
    <row r="2858" spans="2:27 16382:16383" ht="21" customHeight="1">
      <c r="B2858" s="1" t="s">
        <v>23</v>
      </c>
      <c r="C2858" s="1" t="s">
        <v>24</v>
      </c>
      <c r="D2858" s="1" t="s">
        <v>28</v>
      </c>
      <c r="E2858" s="1" t="s">
        <v>17</v>
      </c>
      <c r="F2858" s="1" t="s">
        <v>235</v>
      </c>
      <c r="G2858" s="9">
        <v>41321</v>
      </c>
      <c r="H2858" s="2" t="s">
        <v>242</v>
      </c>
      <c r="I2858" s="1">
        <v>2013</v>
      </c>
      <c r="J2858" s="1">
        <v>444806230</v>
      </c>
      <c r="K2858" s="1">
        <f>_xlfn.DAYS(clean_data[[#This Row],[Ship Date]],clean_data[[#This Row],[Order Date]])</f>
        <v>44</v>
      </c>
      <c r="L2858" s="9">
        <v>41365</v>
      </c>
      <c r="M2858" s="4">
        <v>6903</v>
      </c>
      <c r="N2858" s="13">
        <v>205.7</v>
      </c>
      <c r="O2858" s="13">
        <v>117.11</v>
      </c>
      <c r="P2858" s="13">
        <v>1419947.1</v>
      </c>
      <c r="Q2858" s="13">
        <v>808410.33</v>
      </c>
      <c r="R2858" s="13">
        <v>611536.77</v>
      </c>
      <c r="S2858" s="54"/>
      <c r="T2858" s="54"/>
      <c r="Z2858" s="1"/>
      <c r="AA2858" s="1"/>
      <c r="XFB2858"/>
      <c r="XFC2858"/>
    </row>
    <row r="2859" spans="2:27 16382:16383" ht="21" customHeight="1">
      <c r="B2859" s="10" t="s">
        <v>26</v>
      </c>
      <c r="C2859" s="10" t="s">
        <v>203</v>
      </c>
      <c r="D2859" s="10" t="s">
        <v>71</v>
      </c>
      <c r="E2859" s="10" t="s">
        <v>17</v>
      </c>
      <c r="F2859" s="10" t="s">
        <v>235</v>
      </c>
      <c r="G2859" s="11">
        <v>42603</v>
      </c>
      <c r="H2859" s="12" t="s">
        <v>238</v>
      </c>
      <c r="I2859" s="10">
        <v>2016</v>
      </c>
      <c r="J2859" s="10">
        <v>566432178</v>
      </c>
      <c r="K2859" s="10">
        <f>_xlfn.DAYS(clean_data[[#This Row],[Ship Date]],clean_data[[#This Row],[Order Date]])</f>
        <v>19</v>
      </c>
      <c r="L2859" s="11">
        <v>42622</v>
      </c>
      <c r="M2859" s="14">
        <v>8724</v>
      </c>
      <c r="N2859" s="15">
        <v>154.06</v>
      </c>
      <c r="O2859" s="15">
        <v>90.93</v>
      </c>
      <c r="P2859" s="15">
        <v>1344019.44</v>
      </c>
      <c r="Q2859" s="15">
        <v>793273.32</v>
      </c>
      <c r="R2859" s="15">
        <v>550746.12</v>
      </c>
      <c r="S2859" s="54"/>
      <c r="T2859" s="54"/>
      <c r="Z2859" s="1"/>
      <c r="AA2859" s="1"/>
      <c r="XFB2859"/>
      <c r="XFC2859"/>
    </row>
    <row r="2860" spans="2:27 16382:16383" ht="21" customHeight="1">
      <c r="B2860" s="1" t="s">
        <v>40</v>
      </c>
      <c r="C2860" s="1" t="s">
        <v>193</v>
      </c>
      <c r="D2860" s="1" t="s">
        <v>16</v>
      </c>
      <c r="E2860" s="1" t="s">
        <v>17</v>
      </c>
      <c r="F2860" s="1" t="s">
        <v>235</v>
      </c>
      <c r="G2860" s="9">
        <v>41964</v>
      </c>
      <c r="H2860" s="2" t="s">
        <v>234</v>
      </c>
      <c r="I2860" s="1">
        <v>2014</v>
      </c>
      <c r="J2860" s="1">
        <v>553104817</v>
      </c>
      <c r="K2860" s="1">
        <f>_xlfn.DAYS(clean_data[[#This Row],[Ship Date]],clean_data[[#This Row],[Order Date]])</f>
        <v>2</v>
      </c>
      <c r="L2860" s="9">
        <v>41966</v>
      </c>
      <c r="M2860" s="4">
        <v>4862</v>
      </c>
      <c r="N2860" s="13">
        <v>255.28</v>
      </c>
      <c r="O2860" s="13">
        <v>159.41999999999999</v>
      </c>
      <c r="P2860" s="13">
        <v>1241171.3600000001</v>
      </c>
      <c r="Q2860" s="13">
        <v>775100.04</v>
      </c>
      <c r="R2860" s="13">
        <v>466071.32</v>
      </c>
      <c r="S2860" s="54"/>
      <c r="T2860" s="54"/>
      <c r="Z2860" s="1"/>
      <c r="AA2860" s="1"/>
      <c r="XFB2860"/>
      <c r="XFC2860"/>
    </row>
    <row r="2861" spans="2:27 16382:16383" ht="21" customHeight="1">
      <c r="B2861" s="10" t="s">
        <v>14</v>
      </c>
      <c r="C2861" s="10" t="s">
        <v>246</v>
      </c>
      <c r="D2861" s="10" t="s">
        <v>36</v>
      </c>
      <c r="E2861" s="10" t="s">
        <v>21</v>
      </c>
      <c r="F2861" s="10" t="s">
        <v>229</v>
      </c>
      <c r="G2861" s="11">
        <v>41278</v>
      </c>
      <c r="H2861" s="12" t="s">
        <v>240</v>
      </c>
      <c r="I2861" s="10">
        <v>2013</v>
      </c>
      <c r="J2861" s="10">
        <v>823622977</v>
      </c>
      <c r="K2861" s="10">
        <f>_xlfn.DAYS(clean_data[[#This Row],[Ship Date]],clean_data[[#This Row],[Order Date]])</f>
        <v>49</v>
      </c>
      <c r="L2861" s="11">
        <v>41327</v>
      </c>
      <c r="M2861" s="14">
        <v>7197</v>
      </c>
      <c r="N2861" s="15">
        <v>109.28</v>
      </c>
      <c r="O2861" s="15">
        <v>35.840000000000003</v>
      </c>
      <c r="P2861" s="15">
        <v>786488.16</v>
      </c>
      <c r="Q2861" s="15">
        <v>257940.48000000001</v>
      </c>
      <c r="R2861" s="15">
        <v>528547.68000000005</v>
      </c>
      <c r="S2861" s="54"/>
      <c r="T2861" s="54"/>
      <c r="Z2861" s="1"/>
      <c r="AA2861" s="1"/>
      <c r="XFB2861"/>
      <c r="XFC2861"/>
    </row>
    <row r="2862" spans="2:27 16382:16383" ht="21" customHeight="1">
      <c r="B2862" s="1" t="s">
        <v>23</v>
      </c>
      <c r="C2862" s="1" t="s">
        <v>105</v>
      </c>
      <c r="D2862" s="1" t="s">
        <v>20</v>
      </c>
      <c r="E2862" s="1" t="s">
        <v>17</v>
      </c>
      <c r="F2862" s="1" t="s">
        <v>227</v>
      </c>
      <c r="G2862" s="9">
        <v>42812</v>
      </c>
      <c r="H2862" s="2" t="s">
        <v>236</v>
      </c>
      <c r="I2862" s="1">
        <v>2017</v>
      </c>
      <c r="J2862" s="1">
        <v>517097985</v>
      </c>
      <c r="K2862" s="1">
        <f>_xlfn.DAYS(clean_data[[#This Row],[Ship Date]],clean_data[[#This Row],[Order Date]])</f>
        <v>27</v>
      </c>
      <c r="L2862" s="9">
        <v>42839</v>
      </c>
      <c r="M2862" s="4">
        <v>9640</v>
      </c>
      <c r="N2862" s="13">
        <v>152.58000000000001</v>
      </c>
      <c r="O2862" s="13">
        <v>97.44</v>
      </c>
      <c r="P2862" s="13">
        <v>1470871.2</v>
      </c>
      <c r="Q2862" s="13">
        <v>939321.6</v>
      </c>
      <c r="R2862" s="13">
        <v>531549.6</v>
      </c>
      <c r="S2862" s="54"/>
      <c r="T2862" s="54"/>
      <c r="Z2862" s="1"/>
      <c r="AA2862" s="1"/>
      <c r="XFB2862"/>
      <c r="XFC2862"/>
    </row>
    <row r="2863" spans="2:27 16382:16383" ht="21" customHeight="1">
      <c r="B2863" s="10" t="s">
        <v>23</v>
      </c>
      <c r="C2863" s="10" t="s">
        <v>94</v>
      </c>
      <c r="D2863" s="10" t="s">
        <v>25</v>
      </c>
      <c r="E2863" s="10" t="s">
        <v>21</v>
      </c>
      <c r="F2863" s="10" t="s">
        <v>227</v>
      </c>
      <c r="G2863" s="11">
        <v>42304</v>
      </c>
      <c r="H2863" s="12" t="s">
        <v>237</v>
      </c>
      <c r="I2863" s="10">
        <v>2015</v>
      </c>
      <c r="J2863" s="10">
        <v>642953670</v>
      </c>
      <c r="K2863" s="10">
        <f>_xlfn.DAYS(clean_data[[#This Row],[Ship Date]],clean_data[[#This Row],[Order Date]])</f>
        <v>43</v>
      </c>
      <c r="L2863" s="11">
        <v>42347</v>
      </c>
      <c r="M2863" s="14">
        <v>3134</v>
      </c>
      <c r="N2863" s="15">
        <v>47.45</v>
      </c>
      <c r="O2863" s="15">
        <v>31.79</v>
      </c>
      <c r="P2863" s="15">
        <v>148708.29999999999</v>
      </c>
      <c r="Q2863" s="15">
        <v>99629.86</v>
      </c>
      <c r="R2863" s="15">
        <v>49078.44</v>
      </c>
      <c r="S2863" s="54"/>
      <c r="T2863" s="54"/>
      <c r="Z2863" s="1"/>
      <c r="AA2863" s="1"/>
      <c r="XFB2863"/>
      <c r="XFC2863"/>
    </row>
    <row r="2864" spans="2:27 16382:16383" ht="21" customHeight="1">
      <c r="B2864" s="1" t="s">
        <v>26</v>
      </c>
      <c r="C2864" s="1" t="s">
        <v>194</v>
      </c>
      <c r="D2864" s="1" t="s">
        <v>25</v>
      </c>
      <c r="E2864" s="1" t="s">
        <v>17</v>
      </c>
      <c r="F2864" s="1" t="s">
        <v>227</v>
      </c>
      <c r="G2864" s="9">
        <v>41413</v>
      </c>
      <c r="H2864" s="2" t="s">
        <v>233</v>
      </c>
      <c r="I2864" s="1">
        <v>2013</v>
      </c>
      <c r="J2864" s="1">
        <v>930926358</v>
      </c>
      <c r="K2864" s="1">
        <f>_xlfn.DAYS(clean_data[[#This Row],[Ship Date]],clean_data[[#This Row],[Order Date]])</f>
        <v>16</v>
      </c>
      <c r="L2864" s="9">
        <v>41429</v>
      </c>
      <c r="M2864" s="4">
        <v>651</v>
      </c>
      <c r="N2864" s="13">
        <v>47.45</v>
      </c>
      <c r="O2864" s="13">
        <v>31.79</v>
      </c>
      <c r="P2864" s="13">
        <v>30889.95</v>
      </c>
      <c r="Q2864" s="13">
        <v>20695.29</v>
      </c>
      <c r="R2864" s="13">
        <v>10194.66</v>
      </c>
      <c r="S2864" s="54"/>
      <c r="T2864" s="54"/>
      <c r="Z2864" s="1"/>
      <c r="AA2864" s="1"/>
      <c r="XFB2864"/>
      <c r="XFC2864"/>
    </row>
    <row r="2865" spans="2:27 16382:16383" ht="21" customHeight="1">
      <c r="B2865" s="10" t="s">
        <v>40</v>
      </c>
      <c r="C2865" s="10" t="s">
        <v>86</v>
      </c>
      <c r="D2865" s="10" t="s">
        <v>71</v>
      </c>
      <c r="E2865" s="10" t="s">
        <v>21</v>
      </c>
      <c r="F2865" s="10" t="s">
        <v>232</v>
      </c>
      <c r="G2865" s="11">
        <v>40806</v>
      </c>
      <c r="H2865" s="12" t="s">
        <v>231</v>
      </c>
      <c r="I2865" s="10">
        <v>2011</v>
      </c>
      <c r="J2865" s="10">
        <v>281064879</v>
      </c>
      <c r="K2865" s="10">
        <f>_xlfn.DAYS(clean_data[[#This Row],[Ship Date]],clean_data[[#This Row],[Order Date]])</f>
        <v>6</v>
      </c>
      <c r="L2865" s="11">
        <v>40812</v>
      </c>
      <c r="M2865" s="14">
        <v>2199</v>
      </c>
      <c r="N2865" s="15">
        <v>154.06</v>
      </c>
      <c r="O2865" s="15">
        <v>90.93</v>
      </c>
      <c r="P2865" s="15">
        <v>338777.94</v>
      </c>
      <c r="Q2865" s="15">
        <v>199955.07</v>
      </c>
      <c r="R2865" s="15">
        <v>138822.87</v>
      </c>
      <c r="S2865" s="54"/>
      <c r="T2865" s="54"/>
      <c r="Z2865" s="1"/>
      <c r="AA2865" s="1"/>
      <c r="XFB2865"/>
      <c r="XFC2865"/>
    </row>
    <row r="2866" spans="2:27 16382:16383" ht="21" customHeight="1">
      <c r="B2866" s="1" t="s">
        <v>26</v>
      </c>
      <c r="C2866" s="1" t="s">
        <v>121</v>
      </c>
      <c r="D2866" s="1" t="s">
        <v>16</v>
      </c>
      <c r="E2866" s="1" t="s">
        <v>21</v>
      </c>
      <c r="F2866" s="1" t="s">
        <v>229</v>
      </c>
      <c r="G2866" s="9">
        <v>41538</v>
      </c>
      <c r="H2866" s="2" t="s">
        <v>231</v>
      </c>
      <c r="I2866" s="1">
        <v>2013</v>
      </c>
      <c r="J2866" s="1">
        <v>813730561</v>
      </c>
      <c r="K2866" s="1">
        <f>_xlfn.DAYS(clean_data[[#This Row],[Ship Date]],clean_data[[#This Row],[Order Date]])</f>
        <v>35</v>
      </c>
      <c r="L2866" s="9">
        <v>41573</v>
      </c>
      <c r="M2866" s="4">
        <v>9811</v>
      </c>
      <c r="N2866" s="13">
        <v>255.28</v>
      </c>
      <c r="O2866" s="13">
        <v>159.41999999999999</v>
      </c>
      <c r="P2866" s="13">
        <v>2504552.08</v>
      </c>
      <c r="Q2866" s="13">
        <v>1564069.62</v>
      </c>
      <c r="R2866" s="13">
        <v>940482.46</v>
      </c>
      <c r="S2866" s="54"/>
      <c r="T2866" s="54"/>
      <c r="Z2866" s="1"/>
      <c r="AA2866" s="1"/>
      <c r="XFB2866"/>
      <c r="XFC2866"/>
    </row>
    <row r="2867" spans="2:27 16382:16383" ht="21" customHeight="1">
      <c r="B2867" s="10" t="s">
        <v>40</v>
      </c>
      <c r="C2867" s="10" t="s">
        <v>244</v>
      </c>
      <c r="D2867" s="10" t="s">
        <v>59</v>
      </c>
      <c r="E2867" s="10" t="s">
        <v>21</v>
      </c>
      <c r="F2867" s="10" t="s">
        <v>235</v>
      </c>
      <c r="G2867" s="11">
        <v>40902</v>
      </c>
      <c r="H2867" s="12" t="s">
        <v>228</v>
      </c>
      <c r="I2867" s="10">
        <v>2011</v>
      </c>
      <c r="J2867" s="10">
        <v>219597232</v>
      </c>
      <c r="K2867" s="10">
        <f>_xlfn.DAYS(clean_data[[#This Row],[Ship Date]],clean_data[[#This Row],[Order Date]])</f>
        <v>11</v>
      </c>
      <c r="L2867" s="11">
        <v>40913</v>
      </c>
      <c r="M2867" s="14">
        <v>2556</v>
      </c>
      <c r="N2867" s="15">
        <v>9.33</v>
      </c>
      <c r="O2867" s="15">
        <v>6.92</v>
      </c>
      <c r="P2867" s="15">
        <v>23847.48</v>
      </c>
      <c r="Q2867" s="15">
        <v>17687.52</v>
      </c>
      <c r="R2867" s="15">
        <v>6159.96</v>
      </c>
      <c r="S2867" s="54"/>
      <c r="T2867" s="54"/>
      <c r="Z2867" s="1"/>
      <c r="AA2867" s="1"/>
      <c r="XFB2867"/>
      <c r="XFC2867"/>
    </row>
    <row r="2868" spans="2:27 16382:16383" ht="21" customHeight="1">
      <c r="B2868" s="1" t="s">
        <v>34</v>
      </c>
      <c r="C2868" s="1" t="s">
        <v>68</v>
      </c>
      <c r="D2868" s="1" t="s">
        <v>20</v>
      </c>
      <c r="E2868" s="1" t="s">
        <v>21</v>
      </c>
      <c r="F2868" s="1" t="s">
        <v>235</v>
      </c>
      <c r="G2868" s="9">
        <v>42116</v>
      </c>
      <c r="H2868" s="2" t="s">
        <v>239</v>
      </c>
      <c r="I2868" s="1">
        <v>2015</v>
      </c>
      <c r="J2868" s="1">
        <v>309651219</v>
      </c>
      <c r="K2868" s="1">
        <f>_xlfn.DAYS(clean_data[[#This Row],[Ship Date]],clean_data[[#This Row],[Order Date]])</f>
        <v>9</v>
      </c>
      <c r="L2868" s="9">
        <v>42125</v>
      </c>
      <c r="M2868" s="4">
        <v>1532</v>
      </c>
      <c r="N2868" s="13">
        <v>152.58000000000001</v>
      </c>
      <c r="O2868" s="13">
        <v>97.44</v>
      </c>
      <c r="P2868" s="13">
        <v>233752.56</v>
      </c>
      <c r="Q2868" s="13">
        <v>149278.07999999999</v>
      </c>
      <c r="R2868" s="13">
        <v>84474.48</v>
      </c>
      <c r="S2868" s="54"/>
      <c r="T2868" s="54"/>
      <c r="Z2868" s="1"/>
      <c r="AA2868" s="1"/>
      <c r="XFB2868"/>
      <c r="XFC2868"/>
    </row>
    <row r="2869" spans="2:27 16382:16383" ht="21" customHeight="1">
      <c r="B2869" s="10" t="s">
        <v>23</v>
      </c>
      <c r="C2869" s="10" t="s">
        <v>106</v>
      </c>
      <c r="D2869" s="10" t="s">
        <v>20</v>
      </c>
      <c r="E2869" s="10" t="s">
        <v>21</v>
      </c>
      <c r="F2869" s="10" t="s">
        <v>227</v>
      </c>
      <c r="G2869" s="11">
        <v>41869</v>
      </c>
      <c r="H2869" s="12" t="s">
        <v>238</v>
      </c>
      <c r="I2869" s="10">
        <v>2014</v>
      </c>
      <c r="J2869" s="10">
        <v>265191352</v>
      </c>
      <c r="K2869" s="10">
        <f>_xlfn.DAYS(clean_data[[#This Row],[Ship Date]],clean_data[[#This Row],[Order Date]])</f>
        <v>39</v>
      </c>
      <c r="L2869" s="11">
        <v>41908</v>
      </c>
      <c r="M2869" s="14">
        <v>4869</v>
      </c>
      <c r="N2869" s="15">
        <v>152.58000000000001</v>
      </c>
      <c r="O2869" s="15">
        <v>97.44</v>
      </c>
      <c r="P2869" s="15">
        <v>742912.02</v>
      </c>
      <c r="Q2869" s="15">
        <v>474435.36</v>
      </c>
      <c r="R2869" s="15">
        <v>268476.65999999997</v>
      </c>
      <c r="S2869" s="54"/>
      <c r="T2869" s="54"/>
      <c r="Z2869" s="1"/>
      <c r="AA2869" s="1"/>
      <c r="XFB2869"/>
      <c r="XFC2869"/>
    </row>
    <row r="2870" spans="2:27 16382:16383" ht="21" customHeight="1">
      <c r="B2870" s="1" t="s">
        <v>14</v>
      </c>
      <c r="C2870" s="1" t="s">
        <v>111</v>
      </c>
      <c r="D2870" s="1" t="s">
        <v>20</v>
      </c>
      <c r="E2870" s="1" t="s">
        <v>21</v>
      </c>
      <c r="F2870" s="1" t="s">
        <v>232</v>
      </c>
      <c r="G2870" s="9">
        <v>42770</v>
      </c>
      <c r="H2870" s="2" t="s">
        <v>242</v>
      </c>
      <c r="I2870" s="1">
        <v>2017</v>
      </c>
      <c r="J2870" s="1">
        <v>687828958</v>
      </c>
      <c r="K2870" s="1">
        <f>_xlfn.DAYS(clean_data[[#This Row],[Ship Date]],clean_data[[#This Row],[Order Date]])</f>
        <v>26</v>
      </c>
      <c r="L2870" s="9">
        <v>42796</v>
      </c>
      <c r="M2870" s="4">
        <v>2728</v>
      </c>
      <c r="N2870" s="13">
        <v>152.58000000000001</v>
      </c>
      <c r="O2870" s="13">
        <v>97.44</v>
      </c>
      <c r="P2870" s="13">
        <v>416238.24</v>
      </c>
      <c r="Q2870" s="13">
        <v>265816.32000000001</v>
      </c>
      <c r="R2870" s="13">
        <v>150421.92000000001</v>
      </c>
      <c r="S2870" s="54"/>
      <c r="T2870" s="54"/>
      <c r="Z2870" s="1"/>
      <c r="AA2870" s="1"/>
      <c r="XFB2870"/>
      <c r="XFC2870"/>
    </row>
    <row r="2871" spans="2:27 16382:16383" ht="21" customHeight="1">
      <c r="B2871" s="10" t="s">
        <v>14</v>
      </c>
      <c r="C2871" s="10" t="s">
        <v>174</v>
      </c>
      <c r="D2871" s="10" t="s">
        <v>79</v>
      </c>
      <c r="E2871" s="10" t="s">
        <v>21</v>
      </c>
      <c r="F2871" s="10" t="s">
        <v>229</v>
      </c>
      <c r="G2871" s="11">
        <v>40906</v>
      </c>
      <c r="H2871" s="12" t="s">
        <v>228</v>
      </c>
      <c r="I2871" s="10">
        <v>2011</v>
      </c>
      <c r="J2871" s="10">
        <v>449487864</v>
      </c>
      <c r="K2871" s="10">
        <f>_xlfn.DAYS(clean_data[[#This Row],[Ship Date]],clean_data[[#This Row],[Order Date]])</f>
        <v>34</v>
      </c>
      <c r="L2871" s="11">
        <v>40940</v>
      </c>
      <c r="M2871" s="14">
        <v>2303</v>
      </c>
      <c r="N2871" s="15">
        <v>668.27</v>
      </c>
      <c r="O2871" s="15">
        <v>502.54</v>
      </c>
      <c r="P2871" s="15">
        <v>1539025.81</v>
      </c>
      <c r="Q2871" s="15">
        <v>1157349.6200000001</v>
      </c>
      <c r="R2871" s="15">
        <v>381676.19</v>
      </c>
      <c r="S2871" s="54"/>
      <c r="T2871" s="54"/>
      <c r="Z2871" s="1"/>
      <c r="AA2871" s="1"/>
      <c r="XFB2871"/>
      <c r="XFC2871"/>
    </row>
    <row r="2872" spans="2:27 16382:16383" ht="21" customHeight="1">
      <c r="B2872" s="1" t="s">
        <v>34</v>
      </c>
      <c r="C2872" s="1" t="s">
        <v>134</v>
      </c>
      <c r="D2872" s="1" t="s">
        <v>16</v>
      </c>
      <c r="E2872" s="1" t="s">
        <v>17</v>
      </c>
      <c r="F2872" s="1" t="s">
        <v>232</v>
      </c>
      <c r="G2872" s="9">
        <v>41048</v>
      </c>
      <c r="H2872" s="2" t="s">
        <v>233</v>
      </c>
      <c r="I2872" s="1">
        <v>2012</v>
      </c>
      <c r="J2872" s="1">
        <v>742404401</v>
      </c>
      <c r="K2872" s="1">
        <f>_xlfn.DAYS(clean_data[[#This Row],[Ship Date]],clean_data[[#This Row],[Order Date]])</f>
        <v>39</v>
      </c>
      <c r="L2872" s="9">
        <v>41087</v>
      </c>
      <c r="M2872" s="4">
        <v>2815</v>
      </c>
      <c r="N2872" s="13">
        <v>255.28</v>
      </c>
      <c r="O2872" s="13">
        <v>159.41999999999999</v>
      </c>
      <c r="P2872" s="13">
        <v>718613.2</v>
      </c>
      <c r="Q2872" s="13">
        <v>448767.3</v>
      </c>
      <c r="R2872" s="13">
        <v>269845.90000000002</v>
      </c>
      <c r="S2872" s="54"/>
      <c r="T2872" s="54"/>
      <c r="Z2872" s="1"/>
      <c r="AA2872" s="1"/>
      <c r="XFB2872"/>
      <c r="XFC2872"/>
    </row>
    <row r="2873" spans="2:27 16382:16383" ht="21" customHeight="1">
      <c r="B2873" s="10" t="s">
        <v>23</v>
      </c>
      <c r="C2873" s="10" t="s">
        <v>105</v>
      </c>
      <c r="D2873" s="10" t="s">
        <v>43</v>
      </c>
      <c r="E2873" s="10" t="s">
        <v>17</v>
      </c>
      <c r="F2873" s="10" t="s">
        <v>232</v>
      </c>
      <c r="G2873" s="11">
        <v>41441</v>
      </c>
      <c r="H2873" s="12" t="s">
        <v>241</v>
      </c>
      <c r="I2873" s="10">
        <v>2013</v>
      </c>
      <c r="J2873" s="10">
        <v>129127395</v>
      </c>
      <c r="K2873" s="10">
        <f>_xlfn.DAYS(clean_data[[#This Row],[Ship Date]],clean_data[[#This Row],[Order Date]])</f>
        <v>4</v>
      </c>
      <c r="L2873" s="11">
        <v>41445</v>
      </c>
      <c r="M2873" s="14">
        <v>520</v>
      </c>
      <c r="N2873" s="15">
        <v>651.21</v>
      </c>
      <c r="O2873" s="15">
        <v>524.96</v>
      </c>
      <c r="P2873" s="15">
        <v>338629.2</v>
      </c>
      <c r="Q2873" s="15">
        <v>272979.20000000001</v>
      </c>
      <c r="R2873" s="15">
        <v>65650</v>
      </c>
      <c r="S2873" s="54"/>
      <c r="T2873" s="54"/>
      <c r="Z2873" s="1"/>
      <c r="AA2873" s="1"/>
      <c r="XFB2873"/>
      <c r="XFC2873"/>
    </row>
    <row r="2874" spans="2:27 16382:16383" ht="21" customHeight="1">
      <c r="B2874" s="1" t="s">
        <v>23</v>
      </c>
      <c r="C2874" s="1" t="s">
        <v>106</v>
      </c>
      <c r="D2874" s="1" t="s">
        <v>71</v>
      </c>
      <c r="E2874" s="1" t="s">
        <v>21</v>
      </c>
      <c r="F2874" s="1" t="s">
        <v>227</v>
      </c>
      <c r="G2874" s="9">
        <v>40719</v>
      </c>
      <c r="H2874" s="2" t="s">
        <v>241</v>
      </c>
      <c r="I2874" s="1">
        <v>2011</v>
      </c>
      <c r="J2874" s="1">
        <v>392518174</v>
      </c>
      <c r="K2874" s="1">
        <f>_xlfn.DAYS(clean_data[[#This Row],[Ship Date]],clean_data[[#This Row],[Order Date]])</f>
        <v>8</v>
      </c>
      <c r="L2874" s="9">
        <v>40727</v>
      </c>
      <c r="M2874" s="4">
        <v>3705</v>
      </c>
      <c r="N2874" s="13">
        <v>154.06</v>
      </c>
      <c r="O2874" s="13">
        <v>90.93</v>
      </c>
      <c r="P2874" s="13">
        <v>570792.30000000005</v>
      </c>
      <c r="Q2874" s="13">
        <v>336895.65</v>
      </c>
      <c r="R2874" s="13">
        <v>233896.65</v>
      </c>
      <c r="S2874" s="54"/>
      <c r="T2874" s="54"/>
      <c r="Z2874" s="1"/>
      <c r="AA2874" s="1"/>
      <c r="XFB2874"/>
      <c r="XFC2874"/>
    </row>
    <row r="2875" spans="2:27 16382:16383" ht="21" customHeight="1">
      <c r="B2875" s="10" t="s">
        <v>31</v>
      </c>
      <c r="C2875" s="10" t="s">
        <v>248</v>
      </c>
      <c r="D2875" s="10" t="s">
        <v>71</v>
      </c>
      <c r="E2875" s="10" t="s">
        <v>17</v>
      </c>
      <c r="F2875" s="10" t="s">
        <v>235</v>
      </c>
      <c r="G2875" s="11">
        <v>42056</v>
      </c>
      <c r="H2875" s="12" t="s">
        <v>242</v>
      </c>
      <c r="I2875" s="10">
        <v>2015</v>
      </c>
      <c r="J2875" s="10">
        <v>685750567</v>
      </c>
      <c r="K2875" s="10">
        <f>_xlfn.DAYS(clean_data[[#This Row],[Ship Date]],clean_data[[#This Row],[Order Date]])</f>
        <v>18</v>
      </c>
      <c r="L2875" s="11">
        <v>42074</v>
      </c>
      <c r="M2875" s="14">
        <v>7687</v>
      </c>
      <c r="N2875" s="15">
        <v>154.06</v>
      </c>
      <c r="O2875" s="15">
        <v>90.93</v>
      </c>
      <c r="P2875" s="15">
        <v>1184259.22</v>
      </c>
      <c r="Q2875" s="15">
        <v>698978.91</v>
      </c>
      <c r="R2875" s="15">
        <v>485280.31</v>
      </c>
      <c r="S2875" s="54"/>
      <c r="T2875" s="54"/>
      <c r="Z2875" s="1"/>
      <c r="AA2875" s="1"/>
      <c r="XFB2875"/>
      <c r="XFC2875"/>
    </row>
    <row r="2876" spans="2:27 16382:16383" ht="21" customHeight="1">
      <c r="B2876" s="1" t="s">
        <v>14</v>
      </c>
      <c r="C2876" s="1" t="s">
        <v>64</v>
      </c>
      <c r="D2876" s="1" t="s">
        <v>33</v>
      </c>
      <c r="E2876" s="1" t="s">
        <v>21</v>
      </c>
      <c r="F2876" s="1" t="s">
        <v>232</v>
      </c>
      <c r="G2876" s="9">
        <v>40715</v>
      </c>
      <c r="H2876" s="2" t="s">
        <v>241</v>
      </c>
      <c r="I2876" s="1">
        <v>2011</v>
      </c>
      <c r="J2876" s="1">
        <v>682310903</v>
      </c>
      <c r="K2876" s="1">
        <f>_xlfn.DAYS(clean_data[[#This Row],[Ship Date]],clean_data[[#This Row],[Order Date]])</f>
        <v>12</v>
      </c>
      <c r="L2876" s="9">
        <v>40727</v>
      </c>
      <c r="M2876" s="4">
        <v>9813</v>
      </c>
      <c r="N2876" s="13">
        <v>81.73</v>
      </c>
      <c r="O2876" s="13">
        <v>56.67</v>
      </c>
      <c r="P2876" s="13">
        <v>802016.49</v>
      </c>
      <c r="Q2876" s="13">
        <v>556102.71</v>
      </c>
      <c r="R2876" s="13">
        <v>245913.78</v>
      </c>
      <c r="S2876" s="54"/>
      <c r="T2876" s="54"/>
      <c r="Z2876" s="1"/>
      <c r="AA2876" s="1"/>
      <c r="XFB2876"/>
      <c r="XFC2876"/>
    </row>
    <row r="2877" spans="2:27 16382:16383" ht="21" customHeight="1">
      <c r="B2877" s="10" t="s">
        <v>40</v>
      </c>
      <c r="C2877" s="10" t="s">
        <v>169</v>
      </c>
      <c r="D2877" s="10" t="s">
        <v>43</v>
      </c>
      <c r="E2877" s="10" t="s">
        <v>17</v>
      </c>
      <c r="F2877" s="10" t="s">
        <v>229</v>
      </c>
      <c r="G2877" s="11">
        <v>42029</v>
      </c>
      <c r="H2877" s="12" t="s">
        <v>240</v>
      </c>
      <c r="I2877" s="10">
        <v>2015</v>
      </c>
      <c r="J2877" s="10">
        <v>125998008</v>
      </c>
      <c r="K2877" s="10">
        <f>_xlfn.DAYS(clean_data[[#This Row],[Ship Date]],clean_data[[#This Row],[Order Date]])</f>
        <v>9</v>
      </c>
      <c r="L2877" s="11">
        <v>42038</v>
      </c>
      <c r="M2877" s="14">
        <v>4465</v>
      </c>
      <c r="N2877" s="15">
        <v>651.21</v>
      </c>
      <c r="O2877" s="15">
        <v>524.96</v>
      </c>
      <c r="P2877" s="15">
        <v>2907652.65</v>
      </c>
      <c r="Q2877" s="15">
        <v>2343946.4</v>
      </c>
      <c r="R2877" s="15">
        <v>563706.25</v>
      </c>
      <c r="S2877" s="54"/>
      <c r="T2877" s="54"/>
      <c r="Z2877" s="1"/>
      <c r="AA2877" s="1"/>
      <c r="XFB2877"/>
      <c r="XFC2877"/>
    </row>
    <row r="2878" spans="2:27 16382:16383" ht="21" customHeight="1">
      <c r="B2878" s="1" t="s">
        <v>31</v>
      </c>
      <c r="C2878" s="1" t="s">
        <v>99</v>
      </c>
      <c r="D2878" s="1" t="s">
        <v>16</v>
      </c>
      <c r="E2878" s="1" t="s">
        <v>17</v>
      </c>
      <c r="F2878" s="1" t="s">
        <v>227</v>
      </c>
      <c r="G2878" s="9">
        <v>40657</v>
      </c>
      <c r="H2878" s="2" t="s">
        <v>239</v>
      </c>
      <c r="I2878" s="1">
        <v>2011</v>
      </c>
      <c r="J2878" s="1">
        <v>180923211</v>
      </c>
      <c r="K2878" s="1">
        <f>_xlfn.DAYS(clean_data[[#This Row],[Ship Date]],clean_data[[#This Row],[Order Date]])</f>
        <v>39</v>
      </c>
      <c r="L2878" s="9">
        <v>40696</v>
      </c>
      <c r="M2878" s="4">
        <v>8054</v>
      </c>
      <c r="N2878" s="13">
        <v>255.28</v>
      </c>
      <c r="O2878" s="13">
        <v>159.41999999999999</v>
      </c>
      <c r="P2878" s="13">
        <v>2056025.12</v>
      </c>
      <c r="Q2878" s="13">
        <v>1283968.68</v>
      </c>
      <c r="R2878" s="13">
        <v>772056.44</v>
      </c>
      <c r="S2878" s="54"/>
      <c r="T2878" s="54"/>
      <c r="Z2878" s="1"/>
      <c r="AA2878" s="1"/>
      <c r="XFB2878"/>
      <c r="XFC2878"/>
    </row>
    <row r="2879" spans="2:27 16382:16383" ht="21" customHeight="1">
      <c r="B2879" s="10" t="s">
        <v>26</v>
      </c>
      <c r="C2879" s="10" t="s">
        <v>81</v>
      </c>
      <c r="D2879" s="10" t="s">
        <v>50</v>
      </c>
      <c r="E2879" s="10" t="s">
        <v>17</v>
      </c>
      <c r="F2879" s="10" t="s">
        <v>227</v>
      </c>
      <c r="G2879" s="11">
        <v>41327</v>
      </c>
      <c r="H2879" s="12" t="s">
        <v>242</v>
      </c>
      <c r="I2879" s="10">
        <v>2013</v>
      </c>
      <c r="J2879" s="10">
        <v>281510341</v>
      </c>
      <c r="K2879" s="10">
        <f>_xlfn.DAYS(clean_data[[#This Row],[Ship Date]],clean_data[[#This Row],[Order Date]])</f>
        <v>22</v>
      </c>
      <c r="L2879" s="11">
        <v>41349</v>
      </c>
      <c r="M2879" s="14">
        <v>4020</v>
      </c>
      <c r="N2879" s="15">
        <v>421.89</v>
      </c>
      <c r="O2879" s="15">
        <v>364.69</v>
      </c>
      <c r="P2879" s="15">
        <v>1695997.8</v>
      </c>
      <c r="Q2879" s="15">
        <v>1466053.8</v>
      </c>
      <c r="R2879" s="15">
        <v>229944</v>
      </c>
      <c r="S2879" s="54"/>
      <c r="T2879" s="54"/>
      <c r="Z2879" s="1"/>
      <c r="AA2879" s="1"/>
      <c r="XFB2879"/>
      <c r="XFC2879"/>
    </row>
    <row r="2880" spans="2:27 16382:16383" ht="21" customHeight="1">
      <c r="B2880" s="1" t="s">
        <v>31</v>
      </c>
      <c r="C2880" s="1" t="s">
        <v>133</v>
      </c>
      <c r="D2880" s="1" t="s">
        <v>36</v>
      </c>
      <c r="E2880" s="1" t="s">
        <v>21</v>
      </c>
      <c r="F2880" s="1" t="s">
        <v>232</v>
      </c>
      <c r="G2880" s="9">
        <v>40858</v>
      </c>
      <c r="H2880" s="2" t="s">
        <v>234</v>
      </c>
      <c r="I2880" s="1">
        <v>2011</v>
      </c>
      <c r="J2880" s="1">
        <v>382495725</v>
      </c>
      <c r="K2880" s="1">
        <f>_xlfn.DAYS(clean_data[[#This Row],[Ship Date]],clean_data[[#This Row],[Order Date]])</f>
        <v>40</v>
      </c>
      <c r="L2880" s="9">
        <v>40898</v>
      </c>
      <c r="M2880" s="4">
        <v>7840</v>
      </c>
      <c r="N2880" s="13">
        <v>109.28</v>
      </c>
      <c r="O2880" s="13">
        <v>35.840000000000003</v>
      </c>
      <c r="P2880" s="13">
        <v>856755.19999999995</v>
      </c>
      <c r="Q2880" s="13">
        <v>280985.59999999998</v>
      </c>
      <c r="R2880" s="13">
        <v>575769.59999999998</v>
      </c>
      <c r="S2880" s="54"/>
      <c r="T2880" s="54"/>
      <c r="Z2880" s="1"/>
      <c r="AA2880" s="1"/>
      <c r="XFB2880"/>
      <c r="XFC2880"/>
    </row>
    <row r="2881" spans="2:27 16382:16383" ht="21" customHeight="1">
      <c r="B2881" s="10" t="s">
        <v>31</v>
      </c>
      <c r="C2881" s="10" t="s">
        <v>73</v>
      </c>
      <c r="D2881" s="10" t="s">
        <v>16</v>
      </c>
      <c r="E2881" s="10" t="s">
        <v>17</v>
      </c>
      <c r="F2881" s="10" t="s">
        <v>232</v>
      </c>
      <c r="G2881" s="11">
        <v>40609</v>
      </c>
      <c r="H2881" s="12" t="s">
        <v>236</v>
      </c>
      <c r="I2881" s="10">
        <v>2011</v>
      </c>
      <c r="J2881" s="10">
        <v>508928191</v>
      </c>
      <c r="K2881" s="10">
        <f>_xlfn.DAYS(clean_data[[#This Row],[Ship Date]],clean_data[[#This Row],[Order Date]])</f>
        <v>12</v>
      </c>
      <c r="L2881" s="11">
        <v>40621</v>
      </c>
      <c r="M2881" s="14">
        <v>2016</v>
      </c>
      <c r="N2881" s="15">
        <v>255.28</v>
      </c>
      <c r="O2881" s="15">
        <v>159.41999999999999</v>
      </c>
      <c r="P2881" s="15">
        <v>514644.47999999998</v>
      </c>
      <c r="Q2881" s="15">
        <v>321390.71999999997</v>
      </c>
      <c r="R2881" s="15">
        <v>193253.76000000001</v>
      </c>
      <c r="S2881" s="54"/>
      <c r="T2881" s="54"/>
      <c r="Z2881" s="1"/>
      <c r="AA2881" s="1"/>
      <c r="XFB2881"/>
      <c r="XFC2881"/>
    </row>
    <row r="2882" spans="2:27 16382:16383" ht="21" customHeight="1">
      <c r="B2882" s="1" t="s">
        <v>26</v>
      </c>
      <c r="C2882" s="1" t="s">
        <v>121</v>
      </c>
      <c r="D2882" s="1" t="s">
        <v>20</v>
      </c>
      <c r="E2882" s="1" t="s">
        <v>17</v>
      </c>
      <c r="F2882" s="1" t="s">
        <v>227</v>
      </c>
      <c r="G2882" s="9">
        <v>42324</v>
      </c>
      <c r="H2882" s="2" t="s">
        <v>234</v>
      </c>
      <c r="I2882" s="1">
        <v>2015</v>
      </c>
      <c r="J2882" s="1">
        <v>306169068</v>
      </c>
      <c r="K2882" s="1">
        <f>_xlfn.DAYS(clean_data[[#This Row],[Ship Date]],clean_data[[#This Row],[Order Date]])</f>
        <v>26</v>
      </c>
      <c r="L2882" s="9">
        <v>42350</v>
      </c>
      <c r="M2882" s="4">
        <v>1086</v>
      </c>
      <c r="N2882" s="13">
        <v>152.58000000000001</v>
      </c>
      <c r="O2882" s="13">
        <v>97.44</v>
      </c>
      <c r="P2882" s="13">
        <v>165701.88</v>
      </c>
      <c r="Q2882" s="13">
        <v>105819.84</v>
      </c>
      <c r="R2882" s="13">
        <v>59882.04</v>
      </c>
      <c r="S2882" s="54"/>
      <c r="T2882" s="54"/>
      <c r="Z2882" s="1"/>
      <c r="AA2882" s="1"/>
      <c r="XFB2882"/>
      <c r="XFC2882"/>
    </row>
    <row r="2883" spans="2:27 16382:16383" ht="21" customHeight="1">
      <c r="B2883" s="10" t="s">
        <v>14</v>
      </c>
      <c r="C2883" s="10" t="s">
        <v>19</v>
      </c>
      <c r="D2883" s="10" t="s">
        <v>59</v>
      </c>
      <c r="E2883" s="10" t="s">
        <v>17</v>
      </c>
      <c r="F2883" s="10" t="s">
        <v>227</v>
      </c>
      <c r="G2883" s="11">
        <v>41225</v>
      </c>
      <c r="H2883" s="12" t="s">
        <v>234</v>
      </c>
      <c r="I2883" s="10">
        <v>2012</v>
      </c>
      <c r="J2883" s="10">
        <v>389892184</v>
      </c>
      <c r="K2883" s="10">
        <f>_xlfn.DAYS(clean_data[[#This Row],[Ship Date]],clean_data[[#This Row],[Order Date]])</f>
        <v>2</v>
      </c>
      <c r="L2883" s="11">
        <v>41227</v>
      </c>
      <c r="M2883" s="14">
        <v>6616</v>
      </c>
      <c r="N2883" s="15">
        <v>9.33</v>
      </c>
      <c r="O2883" s="15">
        <v>6.92</v>
      </c>
      <c r="P2883" s="15">
        <v>61727.28</v>
      </c>
      <c r="Q2883" s="15">
        <v>45782.720000000001</v>
      </c>
      <c r="R2883" s="15">
        <v>15944.56</v>
      </c>
      <c r="S2883" s="54"/>
      <c r="T2883" s="54"/>
      <c r="Z2883" s="1"/>
      <c r="AA2883" s="1"/>
      <c r="XFB2883"/>
      <c r="XFC2883"/>
    </row>
    <row r="2884" spans="2:27 16382:16383" ht="21" customHeight="1">
      <c r="B2884" s="1" t="s">
        <v>31</v>
      </c>
      <c r="C2884" s="1" t="s">
        <v>39</v>
      </c>
      <c r="D2884" s="1" t="s">
        <v>20</v>
      </c>
      <c r="E2884" s="1" t="s">
        <v>21</v>
      </c>
      <c r="F2884" s="1" t="s">
        <v>235</v>
      </c>
      <c r="G2884" s="9">
        <v>41218</v>
      </c>
      <c r="H2884" s="2" t="s">
        <v>234</v>
      </c>
      <c r="I2884" s="1">
        <v>2012</v>
      </c>
      <c r="J2884" s="1">
        <v>996083867</v>
      </c>
      <c r="K2884" s="1">
        <f>_xlfn.DAYS(clean_data[[#This Row],[Ship Date]],clean_data[[#This Row],[Order Date]])</f>
        <v>26</v>
      </c>
      <c r="L2884" s="9">
        <v>41244</v>
      </c>
      <c r="M2884" s="4">
        <v>2206</v>
      </c>
      <c r="N2884" s="13">
        <v>152.58000000000001</v>
      </c>
      <c r="O2884" s="13">
        <v>97.44</v>
      </c>
      <c r="P2884" s="13">
        <v>336591.48</v>
      </c>
      <c r="Q2884" s="13">
        <v>214952.64</v>
      </c>
      <c r="R2884" s="13">
        <v>121638.84</v>
      </c>
      <c r="S2884" s="54"/>
      <c r="T2884" s="54"/>
      <c r="Z2884" s="1"/>
      <c r="AA2884" s="1"/>
      <c r="XFB2884"/>
      <c r="XFC2884"/>
    </row>
    <row r="2885" spans="2:27 16382:16383" ht="21" customHeight="1">
      <c r="B2885" s="10" t="s">
        <v>34</v>
      </c>
      <c r="C2885" s="10" t="s">
        <v>243</v>
      </c>
      <c r="D2885" s="10" t="s">
        <v>71</v>
      </c>
      <c r="E2885" s="10" t="s">
        <v>21</v>
      </c>
      <c r="F2885" s="10" t="s">
        <v>229</v>
      </c>
      <c r="G2885" s="11">
        <v>42452</v>
      </c>
      <c r="H2885" s="12" t="s">
        <v>236</v>
      </c>
      <c r="I2885" s="10">
        <v>2016</v>
      </c>
      <c r="J2885" s="10">
        <v>631042945</v>
      </c>
      <c r="K2885" s="10">
        <f>_xlfn.DAYS(clean_data[[#This Row],[Ship Date]],clean_data[[#This Row],[Order Date]])</f>
        <v>22</v>
      </c>
      <c r="L2885" s="11">
        <v>42474</v>
      </c>
      <c r="M2885" s="14">
        <v>8485</v>
      </c>
      <c r="N2885" s="15">
        <v>154.06</v>
      </c>
      <c r="O2885" s="15">
        <v>90.93</v>
      </c>
      <c r="P2885" s="15">
        <v>1307199.1000000001</v>
      </c>
      <c r="Q2885" s="15">
        <v>771541.05</v>
      </c>
      <c r="R2885" s="15">
        <v>535658.05000000005</v>
      </c>
      <c r="S2885" s="54"/>
      <c r="T2885" s="54"/>
      <c r="Z2885" s="1"/>
      <c r="AA2885" s="1"/>
      <c r="XFB2885"/>
      <c r="XFC2885"/>
    </row>
    <row r="2886" spans="2:27 16382:16383" ht="21" customHeight="1">
      <c r="B2886" s="1" t="s">
        <v>23</v>
      </c>
      <c r="C2886" s="1" t="s">
        <v>120</v>
      </c>
      <c r="D2886" s="1" t="s">
        <v>59</v>
      </c>
      <c r="E2886" s="1" t="s">
        <v>17</v>
      </c>
      <c r="F2886" s="1" t="s">
        <v>229</v>
      </c>
      <c r="G2886" s="9">
        <v>42695</v>
      </c>
      <c r="H2886" s="2" t="s">
        <v>234</v>
      </c>
      <c r="I2886" s="1">
        <v>2016</v>
      </c>
      <c r="J2886" s="1">
        <v>121380746</v>
      </c>
      <c r="K2886" s="1">
        <f>_xlfn.DAYS(clean_data[[#This Row],[Ship Date]],clean_data[[#This Row],[Order Date]])</f>
        <v>27</v>
      </c>
      <c r="L2886" s="9">
        <v>42722</v>
      </c>
      <c r="M2886" s="4">
        <v>8115</v>
      </c>
      <c r="N2886" s="13">
        <v>9.33</v>
      </c>
      <c r="O2886" s="13">
        <v>6.92</v>
      </c>
      <c r="P2886" s="13">
        <v>75712.95</v>
      </c>
      <c r="Q2886" s="13">
        <v>56155.8</v>
      </c>
      <c r="R2886" s="13">
        <v>19557.150000000001</v>
      </c>
      <c r="S2886" s="54"/>
      <c r="T2886" s="54"/>
      <c r="Z2886" s="1"/>
      <c r="AA2886" s="1"/>
      <c r="XFB2886"/>
      <c r="XFC2886"/>
    </row>
    <row r="2887" spans="2:27 16382:16383" ht="21" customHeight="1">
      <c r="B2887" s="10" t="s">
        <v>31</v>
      </c>
      <c r="C2887" s="10" t="s">
        <v>145</v>
      </c>
      <c r="D2887" s="10" t="s">
        <v>16</v>
      </c>
      <c r="E2887" s="10" t="s">
        <v>21</v>
      </c>
      <c r="F2887" s="10" t="s">
        <v>227</v>
      </c>
      <c r="G2887" s="11">
        <v>41491</v>
      </c>
      <c r="H2887" s="12" t="s">
        <v>238</v>
      </c>
      <c r="I2887" s="10">
        <v>2013</v>
      </c>
      <c r="J2887" s="10">
        <v>364021098</v>
      </c>
      <c r="K2887" s="10">
        <f>_xlfn.DAYS(clean_data[[#This Row],[Ship Date]],clean_data[[#This Row],[Order Date]])</f>
        <v>17</v>
      </c>
      <c r="L2887" s="11">
        <v>41508</v>
      </c>
      <c r="M2887" s="14">
        <v>787</v>
      </c>
      <c r="N2887" s="15">
        <v>255.28</v>
      </c>
      <c r="O2887" s="15">
        <v>159.41999999999999</v>
      </c>
      <c r="P2887" s="15">
        <v>200905.36</v>
      </c>
      <c r="Q2887" s="15">
        <v>125463.54</v>
      </c>
      <c r="R2887" s="15">
        <v>75441.820000000007</v>
      </c>
      <c r="S2887" s="54"/>
      <c r="T2887" s="54"/>
      <c r="Z2887" s="1"/>
      <c r="AA2887" s="1"/>
      <c r="XFB2887"/>
      <c r="XFC2887"/>
    </row>
    <row r="2888" spans="2:27 16382:16383" ht="21" customHeight="1">
      <c r="B2888" s="1" t="s">
        <v>40</v>
      </c>
      <c r="C2888" s="1" t="s">
        <v>93</v>
      </c>
      <c r="D2888" s="1" t="s">
        <v>16</v>
      </c>
      <c r="E2888" s="1" t="s">
        <v>17</v>
      </c>
      <c r="F2888" s="1" t="s">
        <v>227</v>
      </c>
      <c r="G2888" s="9">
        <v>41536</v>
      </c>
      <c r="H2888" s="2" t="s">
        <v>231</v>
      </c>
      <c r="I2888" s="1">
        <v>2013</v>
      </c>
      <c r="J2888" s="1">
        <v>976200330</v>
      </c>
      <c r="K2888" s="1">
        <f>_xlfn.DAYS(clean_data[[#This Row],[Ship Date]],clean_data[[#This Row],[Order Date]])</f>
        <v>31</v>
      </c>
      <c r="L2888" s="9">
        <v>41567</v>
      </c>
      <c r="M2888" s="4">
        <v>8226</v>
      </c>
      <c r="N2888" s="13">
        <v>255.28</v>
      </c>
      <c r="O2888" s="13">
        <v>159.41999999999999</v>
      </c>
      <c r="P2888" s="13">
        <v>2099933.2799999998</v>
      </c>
      <c r="Q2888" s="13">
        <v>1311388.92</v>
      </c>
      <c r="R2888" s="13">
        <v>788544.36</v>
      </c>
      <c r="S2888" s="54"/>
      <c r="T2888" s="54"/>
      <c r="Z2888" s="1"/>
      <c r="AA2888" s="1"/>
      <c r="XFB2888"/>
      <c r="XFC2888"/>
    </row>
    <row r="2889" spans="2:27 16382:16383" ht="21" customHeight="1">
      <c r="B2889" s="10" t="s">
        <v>23</v>
      </c>
      <c r="C2889" s="10" t="s">
        <v>98</v>
      </c>
      <c r="D2889" s="10" t="s">
        <v>36</v>
      </c>
      <c r="E2889" s="10" t="s">
        <v>21</v>
      </c>
      <c r="F2889" s="10" t="s">
        <v>227</v>
      </c>
      <c r="G2889" s="11">
        <v>41767</v>
      </c>
      <c r="H2889" s="12" t="s">
        <v>233</v>
      </c>
      <c r="I2889" s="10">
        <v>2014</v>
      </c>
      <c r="J2889" s="10">
        <v>745467269</v>
      </c>
      <c r="K2889" s="10">
        <f>_xlfn.DAYS(clean_data[[#This Row],[Ship Date]],clean_data[[#This Row],[Order Date]])</f>
        <v>46</v>
      </c>
      <c r="L2889" s="11">
        <v>41813</v>
      </c>
      <c r="M2889" s="14">
        <v>9186</v>
      </c>
      <c r="N2889" s="15">
        <v>109.28</v>
      </c>
      <c r="O2889" s="15">
        <v>35.840000000000003</v>
      </c>
      <c r="P2889" s="15">
        <v>1003846.08</v>
      </c>
      <c r="Q2889" s="15">
        <v>329226.23999999999</v>
      </c>
      <c r="R2889" s="15">
        <v>674619.84</v>
      </c>
      <c r="S2889" s="54"/>
      <c r="T2889" s="54"/>
      <c r="Z2889" s="1"/>
      <c r="AA2889" s="1"/>
      <c r="XFB2889"/>
      <c r="XFC2889"/>
    </row>
    <row r="2890" spans="2:27 16382:16383" ht="21" customHeight="1">
      <c r="B2890" s="1" t="s">
        <v>40</v>
      </c>
      <c r="C2890" s="1" t="s">
        <v>109</v>
      </c>
      <c r="D2890" s="1" t="s">
        <v>59</v>
      </c>
      <c r="E2890" s="1" t="s">
        <v>21</v>
      </c>
      <c r="F2890" s="1" t="s">
        <v>227</v>
      </c>
      <c r="G2890" s="9">
        <v>41511</v>
      </c>
      <c r="H2890" s="2" t="s">
        <v>238</v>
      </c>
      <c r="I2890" s="1">
        <v>2013</v>
      </c>
      <c r="J2890" s="1">
        <v>779683244</v>
      </c>
      <c r="K2890" s="1">
        <f>_xlfn.DAYS(clean_data[[#This Row],[Ship Date]],clean_data[[#This Row],[Order Date]])</f>
        <v>0</v>
      </c>
      <c r="L2890" s="9">
        <v>41511</v>
      </c>
      <c r="M2890" s="4">
        <v>4453</v>
      </c>
      <c r="N2890" s="13">
        <v>9.33</v>
      </c>
      <c r="O2890" s="13">
        <v>6.92</v>
      </c>
      <c r="P2890" s="13">
        <v>41546.49</v>
      </c>
      <c r="Q2890" s="13">
        <v>30814.76</v>
      </c>
      <c r="R2890" s="13">
        <v>10731.73</v>
      </c>
      <c r="S2890" s="54"/>
      <c r="T2890" s="54"/>
      <c r="Z2890" s="1"/>
      <c r="AA2890" s="1"/>
      <c r="XFB2890"/>
      <c r="XFC2890"/>
    </row>
    <row r="2891" spans="2:27 16382:16383" ht="21" customHeight="1">
      <c r="B2891" s="10" t="s">
        <v>31</v>
      </c>
      <c r="C2891" s="10" t="s">
        <v>44</v>
      </c>
      <c r="D2891" s="10" t="s">
        <v>20</v>
      </c>
      <c r="E2891" s="10" t="s">
        <v>17</v>
      </c>
      <c r="F2891" s="10" t="s">
        <v>229</v>
      </c>
      <c r="G2891" s="11">
        <v>41866</v>
      </c>
      <c r="H2891" s="12" t="s">
        <v>238</v>
      </c>
      <c r="I2891" s="10">
        <v>2014</v>
      </c>
      <c r="J2891" s="10">
        <v>457022082</v>
      </c>
      <c r="K2891" s="10">
        <f>_xlfn.DAYS(clean_data[[#This Row],[Ship Date]],clean_data[[#This Row],[Order Date]])</f>
        <v>26</v>
      </c>
      <c r="L2891" s="11">
        <v>41892</v>
      </c>
      <c r="M2891" s="14">
        <v>1845</v>
      </c>
      <c r="N2891" s="15">
        <v>152.58000000000001</v>
      </c>
      <c r="O2891" s="15">
        <v>97.44</v>
      </c>
      <c r="P2891" s="15">
        <v>281510.09999999998</v>
      </c>
      <c r="Q2891" s="15">
        <v>179776.8</v>
      </c>
      <c r="R2891" s="15">
        <v>101733.3</v>
      </c>
      <c r="S2891" s="54"/>
      <c r="T2891" s="54"/>
      <c r="Z2891" s="1"/>
      <c r="AA2891" s="1"/>
      <c r="XFB2891"/>
      <c r="XFC2891"/>
    </row>
    <row r="2892" spans="2:27 16382:16383" ht="21" customHeight="1">
      <c r="B2892" s="1" t="s">
        <v>40</v>
      </c>
      <c r="C2892" s="1" t="s">
        <v>69</v>
      </c>
      <c r="D2892" s="1" t="s">
        <v>50</v>
      </c>
      <c r="E2892" s="1" t="s">
        <v>21</v>
      </c>
      <c r="F2892" s="1" t="s">
        <v>227</v>
      </c>
      <c r="G2892" s="9">
        <v>41551</v>
      </c>
      <c r="H2892" s="2" t="s">
        <v>237</v>
      </c>
      <c r="I2892" s="1">
        <v>2013</v>
      </c>
      <c r="J2892" s="1">
        <v>575970113</v>
      </c>
      <c r="K2892" s="1">
        <f>_xlfn.DAYS(clean_data[[#This Row],[Ship Date]],clean_data[[#This Row],[Order Date]])</f>
        <v>12</v>
      </c>
      <c r="L2892" s="9">
        <v>41563</v>
      </c>
      <c r="M2892" s="4">
        <v>1211</v>
      </c>
      <c r="N2892" s="13">
        <v>421.89</v>
      </c>
      <c r="O2892" s="13">
        <v>364.69</v>
      </c>
      <c r="P2892" s="13">
        <v>510908.79</v>
      </c>
      <c r="Q2892" s="13">
        <v>441639.59</v>
      </c>
      <c r="R2892" s="13">
        <v>69269.2</v>
      </c>
      <c r="S2892" s="54"/>
      <c r="T2892" s="54"/>
      <c r="Z2892" s="1"/>
      <c r="AA2892" s="1"/>
      <c r="XFB2892"/>
      <c r="XFC2892"/>
    </row>
    <row r="2893" spans="2:27 16382:16383" ht="21" customHeight="1">
      <c r="B2893" s="10" t="s">
        <v>26</v>
      </c>
      <c r="C2893" s="10" t="s">
        <v>183</v>
      </c>
      <c r="D2893" s="10" t="s">
        <v>71</v>
      </c>
      <c r="E2893" s="10" t="s">
        <v>17</v>
      </c>
      <c r="F2893" s="10" t="s">
        <v>235</v>
      </c>
      <c r="G2893" s="11">
        <v>41062</v>
      </c>
      <c r="H2893" s="12" t="s">
        <v>241</v>
      </c>
      <c r="I2893" s="10">
        <v>2012</v>
      </c>
      <c r="J2893" s="10">
        <v>205326163</v>
      </c>
      <c r="K2893" s="10">
        <f>_xlfn.DAYS(clean_data[[#This Row],[Ship Date]],clean_data[[#This Row],[Order Date]])</f>
        <v>40</v>
      </c>
      <c r="L2893" s="11">
        <v>41102</v>
      </c>
      <c r="M2893" s="14">
        <v>9429</v>
      </c>
      <c r="N2893" s="15">
        <v>154.06</v>
      </c>
      <c r="O2893" s="15">
        <v>90.93</v>
      </c>
      <c r="P2893" s="15">
        <v>1452631.74</v>
      </c>
      <c r="Q2893" s="15">
        <v>857378.97</v>
      </c>
      <c r="R2893" s="15">
        <v>595252.77</v>
      </c>
      <c r="S2893" s="54"/>
      <c r="T2893" s="54"/>
      <c r="Z2893" s="1"/>
      <c r="AA2893" s="1"/>
      <c r="XFB2893"/>
      <c r="XFC2893"/>
    </row>
    <row r="2894" spans="2:27 16382:16383" ht="21" customHeight="1">
      <c r="B2894" s="1" t="s">
        <v>14</v>
      </c>
      <c r="C2894" s="1" t="s">
        <v>115</v>
      </c>
      <c r="D2894" s="1" t="s">
        <v>45</v>
      </c>
      <c r="E2894" s="1" t="s">
        <v>21</v>
      </c>
      <c r="F2894" s="1" t="s">
        <v>227</v>
      </c>
      <c r="G2894" s="9">
        <v>41279</v>
      </c>
      <c r="H2894" s="2" t="s">
        <v>240</v>
      </c>
      <c r="I2894" s="1">
        <v>2013</v>
      </c>
      <c r="J2894" s="1">
        <v>734201562</v>
      </c>
      <c r="K2894" s="1">
        <f>_xlfn.DAYS(clean_data[[#This Row],[Ship Date]],clean_data[[#This Row],[Order Date]])</f>
        <v>3</v>
      </c>
      <c r="L2894" s="9">
        <v>41282</v>
      </c>
      <c r="M2894" s="4">
        <v>5413</v>
      </c>
      <c r="N2894" s="13">
        <v>437.2</v>
      </c>
      <c r="O2894" s="13">
        <v>263.33</v>
      </c>
      <c r="P2894" s="13">
        <v>2366563.6</v>
      </c>
      <c r="Q2894" s="13">
        <v>1425405.29</v>
      </c>
      <c r="R2894" s="13">
        <v>941158.31</v>
      </c>
      <c r="S2894" s="54"/>
      <c r="T2894" s="54"/>
      <c r="Z2894" s="1"/>
      <c r="AA2894" s="1"/>
      <c r="XFB2894"/>
      <c r="XFC2894"/>
    </row>
    <row r="2895" spans="2:27 16382:16383" ht="21" customHeight="1">
      <c r="B2895" s="10" t="s">
        <v>26</v>
      </c>
      <c r="C2895" s="10" t="s">
        <v>122</v>
      </c>
      <c r="D2895" s="10" t="s">
        <v>16</v>
      </c>
      <c r="E2895" s="10" t="s">
        <v>21</v>
      </c>
      <c r="F2895" s="10" t="s">
        <v>229</v>
      </c>
      <c r="G2895" s="11">
        <v>42090</v>
      </c>
      <c r="H2895" s="12" t="s">
        <v>236</v>
      </c>
      <c r="I2895" s="10">
        <v>2015</v>
      </c>
      <c r="J2895" s="10">
        <v>922020137</v>
      </c>
      <c r="K2895" s="10">
        <f>_xlfn.DAYS(clean_data[[#This Row],[Ship Date]],clean_data[[#This Row],[Order Date]])</f>
        <v>34</v>
      </c>
      <c r="L2895" s="11">
        <v>42124</v>
      </c>
      <c r="M2895" s="14">
        <v>5103</v>
      </c>
      <c r="N2895" s="15">
        <v>255.28</v>
      </c>
      <c r="O2895" s="15">
        <v>159.41999999999999</v>
      </c>
      <c r="P2895" s="15">
        <v>1302693.8400000001</v>
      </c>
      <c r="Q2895" s="15">
        <v>813520.26</v>
      </c>
      <c r="R2895" s="15">
        <v>489173.58</v>
      </c>
      <c r="S2895" s="54"/>
      <c r="T2895" s="54"/>
      <c r="Z2895" s="1"/>
      <c r="AA2895" s="1"/>
      <c r="XFB2895"/>
      <c r="XFC2895"/>
    </row>
    <row r="2896" spans="2:27 16382:16383" ht="21" customHeight="1">
      <c r="B2896" s="1" t="s">
        <v>23</v>
      </c>
      <c r="C2896" s="1" t="s">
        <v>52</v>
      </c>
      <c r="D2896" s="1" t="s">
        <v>50</v>
      </c>
      <c r="E2896" s="1" t="s">
        <v>21</v>
      </c>
      <c r="F2896" s="1" t="s">
        <v>235</v>
      </c>
      <c r="G2896" s="9">
        <v>41006</v>
      </c>
      <c r="H2896" s="2" t="s">
        <v>239</v>
      </c>
      <c r="I2896" s="1">
        <v>2012</v>
      </c>
      <c r="J2896" s="1">
        <v>948518216</v>
      </c>
      <c r="K2896" s="1">
        <f>_xlfn.DAYS(clean_data[[#This Row],[Ship Date]],clean_data[[#This Row],[Order Date]])</f>
        <v>27</v>
      </c>
      <c r="L2896" s="9">
        <v>41033</v>
      </c>
      <c r="M2896" s="4">
        <v>6473</v>
      </c>
      <c r="N2896" s="13">
        <v>421.89</v>
      </c>
      <c r="O2896" s="13">
        <v>364.69</v>
      </c>
      <c r="P2896" s="13">
        <v>2730893.97</v>
      </c>
      <c r="Q2896" s="13">
        <v>2360638.37</v>
      </c>
      <c r="R2896" s="13">
        <v>370255.6</v>
      </c>
      <c r="S2896" s="54"/>
      <c r="T2896" s="54"/>
      <c r="Z2896" s="1"/>
      <c r="AA2896" s="1"/>
      <c r="XFB2896"/>
      <c r="XFC2896"/>
    </row>
    <row r="2897" spans="2:27 16382:16383" ht="21" customHeight="1">
      <c r="B2897" s="10" t="s">
        <v>23</v>
      </c>
      <c r="C2897" s="10" t="s">
        <v>80</v>
      </c>
      <c r="D2897" s="10" t="s">
        <v>43</v>
      </c>
      <c r="E2897" s="10" t="s">
        <v>21</v>
      </c>
      <c r="F2897" s="10" t="s">
        <v>232</v>
      </c>
      <c r="G2897" s="11">
        <v>42842</v>
      </c>
      <c r="H2897" s="12" t="s">
        <v>239</v>
      </c>
      <c r="I2897" s="10">
        <v>2017</v>
      </c>
      <c r="J2897" s="10">
        <v>163744628</v>
      </c>
      <c r="K2897" s="10">
        <f>_xlfn.DAYS(clean_data[[#This Row],[Ship Date]],clean_data[[#This Row],[Order Date]])</f>
        <v>14</v>
      </c>
      <c r="L2897" s="11">
        <v>42856</v>
      </c>
      <c r="M2897" s="14">
        <v>4529</v>
      </c>
      <c r="N2897" s="15">
        <v>651.21</v>
      </c>
      <c r="O2897" s="15">
        <v>524.96</v>
      </c>
      <c r="P2897" s="15">
        <v>2949330.09</v>
      </c>
      <c r="Q2897" s="15">
        <v>2377543.84</v>
      </c>
      <c r="R2897" s="15">
        <v>571786.25</v>
      </c>
      <c r="S2897" s="54"/>
      <c r="T2897" s="54"/>
      <c r="Z2897" s="1"/>
      <c r="AA2897" s="1"/>
      <c r="XFB2897"/>
      <c r="XFC2897"/>
    </row>
    <row r="2898" spans="2:27 16382:16383" ht="21" customHeight="1">
      <c r="B2898" s="1" t="s">
        <v>31</v>
      </c>
      <c r="C2898" s="1" t="s">
        <v>145</v>
      </c>
      <c r="D2898" s="1" t="s">
        <v>59</v>
      </c>
      <c r="E2898" s="1" t="s">
        <v>21</v>
      </c>
      <c r="F2898" s="1" t="s">
        <v>232</v>
      </c>
      <c r="G2898" s="9">
        <v>41738</v>
      </c>
      <c r="H2898" s="2" t="s">
        <v>239</v>
      </c>
      <c r="I2898" s="1">
        <v>2014</v>
      </c>
      <c r="J2898" s="1">
        <v>238060700</v>
      </c>
      <c r="K2898" s="1">
        <f>_xlfn.DAYS(clean_data[[#This Row],[Ship Date]],clean_data[[#This Row],[Order Date]])</f>
        <v>45</v>
      </c>
      <c r="L2898" s="9">
        <v>41783</v>
      </c>
      <c r="M2898" s="4">
        <v>6306</v>
      </c>
      <c r="N2898" s="13">
        <v>9.33</v>
      </c>
      <c r="O2898" s="13">
        <v>6.92</v>
      </c>
      <c r="P2898" s="13">
        <v>58834.98</v>
      </c>
      <c r="Q2898" s="13">
        <v>43637.52</v>
      </c>
      <c r="R2898" s="13">
        <v>15197.46</v>
      </c>
      <c r="S2898" s="54"/>
      <c r="T2898" s="54"/>
      <c r="Z2898" s="1"/>
      <c r="AA2898" s="1"/>
      <c r="XFB2898"/>
      <c r="XFC2898"/>
    </row>
    <row r="2899" spans="2:27 16382:16383" ht="21" customHeight="1">
      <c r="B2899" s="10" t="s">
        <v>31</v>
      </c>
      <c r="C2899" s="10" t="s">
        <v>67</v>
      </c>
      <c r="D2899" s="10" t="s">
        <v>36</v>
      </c>
      <c r="E2899" s="10" t="s">
        <v>21</v>
      </c>
      <c r="F2899" s="10" t="s">
        <v>227</v>
      </c>
      <c r="G2899" s="11">
        <v>41904</v>
      </c>
      <c r="H2899" s="12" t="s">
        <v>231</v>
      </c>
      <c r="I2899" s="10">
        <v>2014</v>
      </c>
      <c r="J2899" s="10">
        <v>212140262</v>
      </c>
      <c r="K2899" s="10">
        <f>_xlfn.DAYS(clean_data[[#This Row],[Ship Date]],clean_data[[#This Row],[Order Date]])</f>
        <v>0</v>
      </c>
      <c r="L2899" s="11">
        <v>41904</v>
      </c>
      <c r="M2899" s="14">
        <v>5872</v>
      </c>
      <c r="N2899" s="15">
        <v>109.28</v>
      </c>
      <c r="O2899" s="15">
        <v>35.840000000000003</v>
      </c>
      <c r="P2899" s="15">
        <v>641692.16000000003</v>
      </c>
      <c r="Q2899" s="15">
        <v>210452.48000000001</v>
      </c>
      <c r="R2899" s="15">
        <v>431239.67999999999</v>
      </c>
      <c r="S2899" s="54"/>
      <c r="T2899" s="54"/>
      <c r="Z2899" s="1"/>
      <c r="AA2899" s="1"/>
      <c r="XFB2899"/>
      <c r="XFC2899"/>
    </row>
    <row r="2900" spans="2:27 16382:16383" ht="21" customHeight="1">
      <c r="B2900" s="1" t="s">
        <v>40</v>
      </c>
      <c r="C2900" s="1" t="s">
        <v>244</v>
      </c>
      <c r="D2900" s="1" t="s">
        <v>59</v>
      </c>
      <c r="E2900" s="1" t="s">
        <v>21</v>
      </c>
      <c r="F2900" s="1" t="s">
        <v>229</v>
      </c>
      <c r="G2900" s="9">
        <v>42406</v>
      </c>
      <c r="H2900" s="2" t="s">
        <v>242</v>
      </c>
      <c r="I2900" s="1">
        <v>2016</v>
      </c>
      <c r="J2900" s="1">
        <v>546969640</v>
      </c>
      <c r="K2900" s="1">
        <f>_xlfn.DAYS(clean_data[[#This Row],[Ship Date]],clean_data[[#This Row],[Order Date]])</f>
        <v>33</v>
      </c>
      <c r="L2900" s="9">
        <v>42439</v>
      </c>
      <c r="M2900" s="4">
        <v>9326</v>
      </c>
      <c r="N2900" s="13">
        <v>9.33</v>
      </c>
      <c r="O2900" s="13">
        <v>6.92</v>
      </c>
      <c r="P2900" s="13">
        <v>87011.58</v>
      </c>
      <c r="Q2900" s="13">
        <v>64535.92</v>
      </c>
      <c r="R2900" s="13">
        <v>22475.66</v>
      </c>
      <c r="S2900" s="54"/>
      <c r="T2900" s="54"/>
      <c r="Z2900" s="1"/>
      <c r="AA2900" s="1"/>
      <c r="XFB2900"/>
      <c r="XFC2900"/>
    </row>
    <row r="2901" spans="2:27 16382:16383" ht="21" customHeight="1">
      <c r="B2901" s="10" t="s">
        <v>53</v>
      </c>
      <c r="C2901" s="10" t="s">
        <v>210</v>
      </c>
      <c r="D2901" s="10" t="s">
        <v>45</v>
      </c>
      <c r="E2901" s="10" t="s">
        <v>17</v>
      </c>
      <c r="F2901" s="10" t="s">
        <v>227</v>
      </c>
      <c r="G2901" s="11">
        <v>41317</v>
      </c>
      <c r="H2901" s="12" t="s">
        <v>242</v>
      </c>
      <c r="I2901" s="10">
        <v>2013</v>
      </c>
      <c r="J2901" s="10">
        <v>873847663</v>
      </c>
      <c r="K2901" s="10">
        <f>_xlfn.DAYS(clean_data[[#This Row],[Ship Date]],clean_data[[#This Row],[Order Date]])</f>
        <v>26</v>
      </c>
      <c r="L2901" s="11">
        <v>41343</v>
      </c>
      <c r="M2901" s="14">
        <v>9797</v>
      </c>
      <c r="N2901" s="15">
        <v>437.2</v>
      </c>
      <c r="O2901" s="15">
        <v>263.33</v>
      </c>
      <c r="P2901" s="15">
        <v>4283248.4000000004</v>
      </c>
      <c r="Q2901" s="15">
        <v>2579844.0099999998</v>
      </c>
      <c r="R2901" s="15">
        <v>1703404.39</v>
      </c>
      <c r="S2901" s="54"/>
      <c r="T2901" s="54"/>
      <c r="Z2901" s="1"/>
      <c r="AA2901" s="1"/>
      <c r="XFB2901"/>
      <c r="XFC2901"/>
    </row>
    <row r="2902" spans="2:27 16382:16383" ht="21" customHeight="1">
      <c r="B2902" s="1" t="s">
        <v>34</v>
      </c>
      <c r="C2902" s="1" t="s">
        <v>243</v>
      </c>
      <c r="D2902" s="1" t="s">
        <v>79</v>
      </c>
      <c r="E2902" s="1" t="s">
        <v>17</v>
      </c>
      <c r="F2902" s="1" t="s">
        <v>227</v>
      </c>
      <c r="G2902" s="9">
        <v>42631</v>
      </c>
      <c r="H2902" s="2" t="s">
        <v>231</v>
      </c>
      <c r="I2902" s="1">
        <v>2016</v>
      </c>
      <c r="J2902" s="1">
        <v>444385659</v>
      </c>
      <c r="K2902" s="1">
        <f>_xlfn.DAYS(clean_data[[#This Row],[Ship Date]],clean_data[[#This Row],[Order Date]])</f>
        <v>30</v>
      </c>
      <c r="L2902" s="9">
        <v>42661</v>
      </c>
      <c r="M2902" s="4">
        <v>2447</v>
      </c>
      <c r="N2902" s="13">
        <v>668.27</v>
      </c>
      <c r="O2902" s="13">
        <v>502.54</v>
      </c>
      <c r="P2902" s="13">
        <v>1635256.69</v>
      </c>
      <c r="Q2902" s="13">
        <v>1229715.3799999999</v>
      </c>
      <c r="R2902" s="13">
        <v>405541.31</v>
      </c>
      <c r="S2902" s="54"/>
      <c r="T2902" s="54"/>
      <c r="Z2902" s="1"/>
      <c r="AA2902" s="1"/>
      <c r="XFB2902"/>
      <c r="XFC2902"/>
    </row>
    <row r="2903" spans="2:27 16382:16383" ht="21" customHeight="1">
      <c r="B2903" s="10" t="s">
        <v>26</v>
      </c>
      <c r="C2903" s="10" t="s">
        <v>203</v>
      </c>
      <c r="D2903" s="10" t="s">
        <v>59</v>
      </c>
      <c r="E2903" s="10" t="s">
        <v>17</v>
      </c>
      <c r="F2903" s="10" t="s">
        <v>227</v>
      </c>
      <c r="G2903" s="11">
        <v>41049</v>
      </c>
      <c r="H2903" s="12" t="s">
        <v>233</v>
      </c>
      <c r="I2903" s="10">
        <v>2012</v>
      </c>
      <c r="J2903" s="10">
        <v>380507457</v>
      </c>
      <c r="K2903" s="10">
        <f>_xlfn.DAYS(clean_data[[#This Row],[Ship Date]],clean_data[[#This Row],[Order Date]])</f>
        <v>34</v>
      </c>
      <c r="L2903" s="11">
        <v>41083</v>
      </c>
      <c r="M2903" s="14">
        <v>9467</v>
      </c>
      <c r="N2903" s="15">
        <v>9.33</v>
      </c>
      <c r="O2903" s="15">
        <v>6.92</v>
      </c>
      <c r="P2903" s="15">
        <v>88327.11</v>
      </c>
      <c r="Q2903" s="15">
        <v>65511.64</v>
      </c>
      <c r="R2903" s="15">
        <v>22815.47</v>
      </c>
      <c r="S2903" s="54"/>
      <c r="T2903" s="54"/>
      <c r="Z2903" s="1"/>
      <c r="AA2903" s="1"/>
      <c r="XFB2903"/>
      <c r="XFC2903"/>
    </row>
    <row r="2904" spans="2:27 16382:16383" ht="21" customHeight="1">
      <c r="B2904" s="1" t="s">
        <v>40</v>
      </c>
      <c r="C2904" s="1" t="s">
        <v>170</v>
      </c>
      <c r="D2904" s="1" t="s">
        <v>25</v>
      </c>
      <c r="E2904" s="1" t="s">
        <v>21</v>
      </c>
      <c r="F2904" s="1" t="s">
        <v>227</v>
      </c>
      <c r="G2904" s="9">
        <v>42726</v>
      </c>
      <c r="H2904" s="2" t="s">
        <v>228</v>
      </c>
      <c r="I2904" s="1">
        <v>2016</v>
      </c>
      <c r="J2904" s="1">
        <v>524449384</v>
      </c>
      <c r="K2904" s="1">
        <f>_xlfn.DAYS(clean_data[[#This Row],[Ship Date]],clean_data[[#This Row],[Order Date]])</f>
        <v>38</v>
      </c>
      <c r="L2904" s="9">
        <v>42764</v>
      </c>
      <c r="M2904" s="4">
        <v>5082</v>
      </c>
      <c r="N2904" s="13">
        <v>47.45</v>
      </c>
      <c r="O2904" s="13">
        <v>31.79</v>
      </c>
      <c r="P2904" s="13">
        <v>241140.9</v>
      </c>
      <c r="Q2904" s="13">
        <v>161556.78</v>
      </c>
      <c r="R2904" s="13">
        <v>79584.12</v>
      </c>
      <c r="S2904" s="54"/>
      <c r="T2904" s="54"/>
      <c r="Z2904" s="1"/>
      <c r="AA2904" s="1"/>
      <c r="XFB2904"/>
      <c r="XFC2904"/>
    </row>
    <row r="2905" spans="2:27 16382:16383" ht="21" customHeight="1">
      <c r="B2905" s="10" t="s">
        <v>26</v>
      </c>
      <c r="C2905" s="10" t="s">
        <v>30</v>
      </c>
      <c r="D2905" s="10" t="s">
        <v>36</v>
      </c>
      <c r="E2905" s="10" t="s">
        <v>21</v>
      </c>
      <c r="F2905" s="10" t="s">
        <v>232</v>
      </c>
      <c r="G2905" s="11">
        <v>41759</v>
      </c>
      <c r="H2905" s="12" t="s">
        <v>239</v>
      </c>
      <c r="I2905" s="10">
        <v>2014</v>
      </c>
      <c r="J2905" s="10">
        <v>788760268</v>
      </c>
      <c r="K2905" s="10">
        <f>_xlfn.DAYS(clean_data[[#This Row],[Ship Date]],clean_data[[#This Row],[Order Date]])</f>
        <v>32</v>
      </c>
      <c r="L2905" s="11">
        <v>41791</v>
      </c>
      <c r="M2905" s="14">
        <v>546</v>
      </c>
      <c r="N2905" s="15">
        <v>109.28</v>
      </c>
      <c r="O2905" s="15">
        <v>35.840000000000003</v>
      </c>
      <c r="P2905" s="15">
        <v>59666.879999999997</v>
      </c>
      <c r="Q2905" s="15">
        <v>19568.64</v>
      </c>
      <c r="R2905" s="15">
        <v>40098.239999999998</v>
      </c>
      <c r="S2905" s="54"/>
      <c r="T2905" s="54"/>
      <c r="Z2905" s="1"/>
      <c r="AA2905" s="1"/>
      <c r="XFB2905"/>
      <c r="XFC2905"/>
    </row>
    <row r="2906" spans="2:27 16382:16383" ht="21" customHeight="1">
      <c r="B2906" s="1" t="s">
        <v>23</v>
      </c>
      <c r="C2906" s="1" t="s">
        <v>179</v>
      </c>
      <c r="D2906" s="1" t="s">
        <v>79</v>
      </c>
      <c r="E2906" s="1" t="s">
        <v>21</v>
      </c>
      <c r="F2906" s="1" t="s">
        <v>227</v>
      </c>
      <c r="G2906" s="9">
        <v>40931</v>
      </c>
      <c r="H2906" s="2" t="s">
        <v>240</v>
      </c>
      <c r="I2906" s="1">
        <v>2012</v>
      </c>
      <c r="J2906" s="1">
        <v>706301438</v>
      </c>
      <c r="K2906" s="1">
        <f>_xlfn.DAYS(clean_data[[#This Row],[Ship Date]],clean_data[[#This Row],[Order Date]])</f>
        <v>19</v>
      </c>
      <c r="L2906" s="9">
        <v>40950</v>
      </c>
      <c r="M2906" s="4">
        <v>9146</v>
      </c>
      <c r="N2906" s="13">
        <v>668.27</v>
      </c>
      <c r="O2906" s="13">
        <v>502.54</v>
      </c>
      <c r="P2906" s="13">
        <v>6111997.4199999999</v>
      </c>
      <c r="Q2906" s="13">
        <v>4596230.84</v>
      </c>
      <c r="R2906" s="13">
        <v>1515766.58</v>
      </c>
      <c r="S2906" s="54"/>
      <c r="T2906" s="54"/>
      <c r="Z2906" s="1"/>
      <c r="AA2906" s="1"/>
      <c r="XFB2906"/>
      <c r="XFC2906"/>
    </row>
    <row r="2907" spans="2:27 16382:16383" ht="21" customHeight="1">
      <c r="B2907" s="10" t="s">
        <v>26</v>
      </c>
      <c r="C2907" s="10" t="s">
        <v>121</v>
      </c>
      <c r="D2907" s="10" t="s">
        <v>20</v>
      </c>
      <c r="E2907" s="10" t="s">
        <v>17</v>
      </c>
      <c r="F2907" s="10" t="s">
        <v>229</v>
      </c>
      <c r="G2907" s="11">
        <v>42031</v>
      </c>
      <c r="H2907" s="12" t="s">
        <v>240</v>
      </c>
      <c r="I2907" s="10">
        <v>2015</v>
      </c>
      <c r="J2907" s="10">
        <v>780246722</v>
      </c>
      <c r="K2907" s="10">
        <f>_xlfn.DAYS(clean_data[[#This Row],[Ship Date]],clean_data[[#This Row],[Order Date]])</f>
        <v>41</v>
      </c>
      <c r="L2907" s="11">
        <v>42072</v>
      </c>
      <c r="M2907" s="14">
        <v>1199</v>
      </c>
      <c r="N2907" s="15">
        <v>152.58000000000001</v>
      </c>
      <c r="O2907" s="15">
        <v>97.44</v>
      </c>
      <c r="P2907" s="15">
        <v>182943.42</v>
      </c>
      <c r="Q2907" s="15">
        <v>116830.56</v>
      </c>
      <c r="R2907" s="15">
        <v>66112.86</v>
      </c>
      <c r="S2907" s="54"/>
      <c r="T2907" s="54"/>
      <c r="Z2907" s="1"/>
      <c r="AA2907" s="1"/>
      <c r="XFB2907"/>
      <c r="XFC2907"/>
    </row>
    <row r="2908" spans="2:27 16382:16383" ht="21" customHeight="1">
      <c r="B2908" s="1" t="s">
        <v>23</v>
      </c>
      <c r="C2908" s="1" t="s">
        <v>63</v>
      </c>
      <c r="D2908" s="1" t="s">
        <v>36</v>
      </c>
      <c r="E2908" s="1" t="s">
        <v>17</v>
      </c>
      <c r="F2908" s="1" t="s">
        <v>229</v>
      </c>
      <c r="G2908" s="9">
        <v>41707</v>
      </c>
      <c r="H2908" s="2" t="s">
        <v>236</v>
      </c>
      <c r="I2908" s="1">
        <v>2014</v>
      </c>
      <c r="J2908" s="1">
        <v>234082448</v>
      </c>
      <c r="K2908" s="1">
        <f>_xlfn.DAYS(clean_data[[#This Row],[Ship Date]],clean_data[[#This Row],[Order Date]])</f>
        <v>0</v>
      </c>
      <c r="L2908" s="9">
        <v>41707</v>
      </c>
      <c r="M2908" s="4">
        <v>9053</v>
      </c>
      <c r="N2908" s="13">
        <v>109.28</v>
      </c>
      <c r="O2908" s="13">
        <v>35.840000000000003</v>
      </c>
      <c r="P2908" s="13">
        <v>989311.84</v>
      </c>
      <c r="Q2908" s="13">
        <v>324459.52000000002</v>
      </c>
      <c r="R2908" s="13">
        <v>664852.31999999995</v>
      </c>
      <c r="S2908" s="54"/>
      <c r="T2908" s="54"/>
      <c r="Z2908" s="1"/>
      <c r="AA2908" s="1"/>
      <c r="XFB2908"/>
      <c r="XFC2908"/>
    </row>
    <row r="2909" spans="2:27 16382:16383" ht="21" customHeight="1">
      <c r="B2909" s="10" t="s">
        <v>23</v>
      </c>
      <c r="C2909" s="10" t="s">
        <v>217</v>
      </c>
      <c r="D2909" s="10" t="s">
        <v>50</v>
      </c>
      <c r="E2909" s="10" t="s">
        <v>21</v>
      </c>
      <c r="F2909" s="10" t="s">
        <v>232</v>
      </c>
      <c r="G2909" s="11">
        <v>41143</v>
      </c>
      <c r="H2909" s="12" t="s">
        <v>238</v>
      </c>
      <c r="I2909" s="10">
        <v>2012</v>
      </c>
      <c r="J2909" s="10">
        <v>161607444</v>
      </c>
      <c r="K2909" s="10">
        <f>_xlfn.DAYS(clean_data[[#This Row],[Ship Date]],clean_data[[#This Row],[Order Date]])</f>
        <v>42</v>
      </c>
      <c r="L2909" s="11">
        <v>41185</v>
      </c>
      <c r="M2909" s="14">
        <v>2089</v>
      </c>
      <c r="N2909" s="15">
        <v>421.89</v>
      </c>
      <c r="O2909" s="15">
        <v>364.69</v>
      </c>
      <c r="P2909" s="15">
        <v>881328.21</v>
      </c>
      <c r="Q2909" s="15">
        <v>761837.41</v>
      </c>
      <c r="R2909" s="15">
        <v>119490.8</v>
      </c>
      <c r="S2909" s="54"/>
      <c r="T2909" s="54"/>
      <c r="Z2909" s="1"/>
      <c r="AA2909" s="1"/>
      <c r="XFB2909"/>
      <c r="XFC2909"/>
    </row>
    <row r="2910" spans="2:27 16382:16383" ht="21" customHeight="1">
      <c r="B2910" s="1" t="s">
        <v>40</v>
      </c>
      <c r="C2910" s="1" t="s">
        <v>200</v>
      </c>
      <c r="D2910" s="1" t="s">
        <v>50</v>
      </c>
      <c r="E2910" s="1" t="s">
        <v>21</v>
      </c>
      <c r="F2910" s="1" t="s">
        <v>229</v>
      </c>
      <c r="G2910" s="9">
        <v>41911</v>
      </c>
      <c r="H2910" s="2" t="s">
        <v>231</v>
      </c>
      <c r="I2910" s="1">
        <v>2014</v>
      </c>
      <c r="J2910" s="1">
        <v>376933038</v>
      </c>
      <c r="K2910" s="1">
        <f>_xlfn.DAYS(clean_data[[#This Row],[Ship Date]],clean_data[[#This Row],[Order Date]])</f>
        <v>20</v>
      </c>
      <c r="L2910" s="9">
        <v>41931</v>
      </c>
      <c r="M2910" s="4">
        <v>1717</v>
      </c>
      <c r="N2910" s="13">
        <v>421.89</v>
      </c>
      <c r="O2910" s="13">
        <v>364.69</v>
      </c>
      <c r="P2910" s="13">
        <v>724385.13</v>
      </c>
      <c r="Q2910" s="13">
        <v>626172.73</v>
      </c>
      <c r="R2910" s="13">
        <v>98212.4</v>
      </c>
      <c r="S2910" s="54"/>
      <c r="T2910" s="54"/>
      <c r="Z2910" s="1"/>
      <c r="AA2910" s="1"/>
      <c r="XFB2910"/>
      <c r="XFC2910"/>
    </row>
    <row r="2911" spans="2:27 16382:16383" ht="21" customHeight="1">
      <c r="B2911" s="10" t="s">
        <v>23</v>
      </c>
      <c r="C2911" s="10" t="s">
        <v>155</v>
      </c>
      <c r="D2911" s="10" t="s">
        <v>50</v>
      </c>
      <c r="E2911" s="10" t="s">
        <v>21</v>
      </c>
      <c r="F2911" s="10" t="s">
        <v>229</v>
      </c>
      <c r="G2911" s="11">
        <v>41826</v>
      </c>
      <c r="H2911" s="12" t="s">
        <v>230</v>
      </c>
      <c r="I2911" s="10">
        <v>2014</v>
      </c>
      <c r="J2911" s="10">
        <v>764483058</v>
      </c>
      <c r="K2911" s="10">
        <f>_xlfn.DAYS(clean_data[[#This Row],[Ship Date]],clean_data[[#This Row],[Order Date]])</f>
        <v>30</v>
      </c>
      <c r="L2911" s="11">
        <v>41856</v>
      </c>
      <c r="M2911" s="14">
        <v>6380</v>
      </c>
      <c r="N2911" s="15">
        <v>421.89</v>
      </c>
      <c r="O2911" s="15">
        <v>364.69</v>
      </c>
      <c r="P2911" s="15">
        <v>2691658.2</v>
      </c>
      <c r="Q2911" s="15">
        <v>2326722.2000000002</v>
      </c>
      <c r="R2911" s="15">
        <v>364936</v>
      </c>
      <c r="S2911" s="54"/>
      <c r="T2911" s="54"/>
      <c r="Z2911" s="1"/>
      <c r="AA2911" s="1"/>
      <c r="XFB2911"/>
      <c r="XFC2911"/>
    </row>
    <row r="2912" spans="2:27 16382:16383" ht="21" customHeight="1">
      <c r="B2912" s="1" t="s">
        <v>23</v>
      </c>
      <c r="C2912" s="1" t="s">
        <v>192</v>
      </c>
      <c r="D2912" s="1" t="s">
        <v>16</v>
      </c>
      <c r="E2912" s="1" t="s">
        <v>21</v>
      </c>
      <c r="F2912" s="1" t="s">
        <v>227</v>
      </c>
      <c r="G2912" s="9">
        <v>41856</v>
      </c>
      <c r="H2912" s="2" t="s">
        <v>238</v>
      </c>
      <c r="I2912" s="1">
        <v>2014</v>
      </c>
      <c r="J2912" s="1">
        <v>828993833</v>
      </c>
      <c r="K2912" s="1">
        <f>_xlfn.DAYS(clean_data[[#This Row],[Ship Date]],clean_data[[#This Row],[Order Date]])</f>
        <v>28</v>
      </c>
      <c r="L2912" s="9">
        <v>41884</v>
      </c>
      <c r="M2912" s="4">
        <v>6552</v>
      </c>
      <c r="N2912" s="13">
        <v>255.28</v>
      </c>
      <c r="O2912" s="13">
        <v>159.41999999999999</v>
      </c>
      <c r="P2912" s="13">
        <v>1672594.56</v>
      </c>
      <c r="Q2912" s="13">
        <v>1044519.84</v>
      </c>
      <c r="R2912" s="13">
        <v>628074.72</v>
      </c>
      <c r="S2912" s="54"/>
      <c r="T2912" s="54"/>
      <c r="Z2912" s="1"/>
      <c r="AA2912" s="1"/>
      <c r="XFB2912"/>
      <c r="XFC2912"/>
    </row>
    <row r="2913" spans="2:27 16382:16383" ht="21" customHeight="1">
      <c r="B2913" s="10" t="s">
        <v>26</v>
      </c>
      <c r="C2913" s="10" t="s">
        <v>194</v>
      </c>
      <c r="D2913" s="10" t="s">
        <v>50</v>
      </c>
      <c r="E2913" s="10" t="s">
        <v>17</v>
      </c>
      <c r="F2913" s="10" t="s">
        <v>235</v>
      </c>
      <c r="G2913" s="11">
        <v>41975</v>
      </c>
      <c r="H2913" s="12" t="s">
        <v>228</v>
      </c>
      <c r="I2913" s="10">
        <v>2014</v>
      </c>
      <c r="J2913" s="10">
        <v>145514190</v>
      </c>
      <c r="K2913" s="10">
        <f>_xlfn.DAYS(clean_data[[#This Row],[Ship Date]],clean_data[[#This Row],[Order Date]])</f>
        <v>11</v>
      </c>
      <c r="L2913" s="11">
        <v>41986</v>
      </c>
      <c r="M2913" s="14">
        <v>9737</v>
      </c>
      <c r="N2913" s="15">
        <v>421.89</v>
      </c>
      <c r="O2913" s="15">
        <v>364.69</v>
      </c>
      <c r="P2913" s="15">
        <v>4107942.93</v>
      </c>
      <c r="Q2913" s="15">
        <v>3550986.53</v>
      </c>
      <c r="R2913" s="15">
        <v>556956.4</v>
      </c>
      <c r="S2913" s="54"/>
      <c r="T2913" s="54"/>
      <c r="Z2913" s="1"/>
      <c r="AA2913" s="1"/>
      <c r="XFB2913"/>
      <c r="XFC2913"/>
    </row>
    <row r="2914" spans="2:27 16382:16383" ht="21" customHeight="1">
      <c r="B2914" s="1" t="s">
        <v>14</v>
      </c>
      <c r="C2914" s="1" t="s">
        <v>62</v>
      </c>
      <c r="D2914" s="1" t="s">
        <v>59</v>
      </c>
      <c r="E2914" s="1" t="s">
        <v>17</v>
      </c>
      <c r="F2914" s="1" t="s">
        <v>232</v>
      </c>
      <c r="G2914" s="9">
        <v>42546</v>
      </c>
      <c r="H2914" s="2" t="s">
        <v>241</v>
      </c>
      <c r="I2914" s="1">
        <v>2016</v>
      </c>
      <c r="J2914" s="1">
        <v>609405457</v>
      </c>
      <c r="K2914" s="1">
        <f>_xlfn.DAYS(clean_data[[#This Row],[Ship Date]],clean_data[[#This Row],[Order Date]])</f>
        <v>39</v>
      </c>
      <c r="L2914" s="9">
        <v>42585</v>
      </c>
      <c r="M2914" s="4">
        <v>5472</v>
      </c>
      <c r="N2914" s="13">
        <v>9.33</v>
      </c>
      <c r="O2914" s="13">
        <v>6.92</v>
      </c>
      <c r="P2914" s="13">
        <v>51053.760000000002</v>
      </c>
      <c r="Q2914" s="13">
        <v>37866.239999999998</v>
      </c>
      <c r="R2914" s="13">
        <v>13187.52</v>
      </c>
      <c r="S2914" s="54"/>
      <c r="T2914" s="54"/>
      <c r="Z2914" s="1"/>
      <c r="AA2914" s="1"/>
      <c r="XFB2914"/>
      <c r="XFC2914"/>
    </row>
    <row r="2915" spans="2:27 16382:16383" ht="21" customHeight="1">
      <c r="B2915" s="10" t="s">
        <v>40</v>
      </c>
      <c r="C2915" s="10" t="s">
        <v>153</v>
      </c>
      <c r="D2915" s="10" t="s">
        <v>79</v>
      </c>
      <c r="E2915" s="10" t="s">
        <v>17</v>
      </c>
      <c r="F2915" s="10" t="s">
        <v>232</v>
      </c>
      <c r="G2915" s="11">
        <v>42940</v>
      </c>
      <c r="H2915" s="12" t="s">
        <v>230</v>
      </c>
      <c r="I2915" s="10">
        <v>2017</v>
      </c>
      <c r="J2915" s="10">
        <v>586341464</v>
      </c>
      <c r="K2915" s="10">
        <f>_xlfn.DAYS(clean_data[[#This Row],[Ship Date]],clean_data[[#This Row],[Order Date]])</f>
        <v>7</v>
      </c>
      <c r="L2915" s="11">
        <v>42947</v>
      </c>
      <c r="M2915" s="14">
        <v>324</v>
      </c>
      <c r="N2915" s="15">
        <v>668.27</v>
      </c>
      <c r="O2915" s="15">
        <v>502.54</v>
      </c>
      <c r="P2915" s="15">
        <v>216519.48</v>
      </c>
      <c r="Q2915" s="15">
        <v>162822.96</v>
      </c>
      <c r="R2915" s="15">
        <v>53696.52</v>
      </c>
      <c r="S2915" s="54"/>
      <c r="T2915" s="54"/>
      <c r="Z2915" s="1"/>
      <c r="AA2915" s="1"/>
      <c r="XFB2915"/>
      <c r="XFC2915"/>
    </row>
    <row r="2916" spans="2:27 16382:16383" ht="21" customHeight="1">
      <c r="B2916" s="1" t="s">
        <v>34</v>
      </c>
      <c r="C2916" s="1" t="s">
        <v>154</v>
      </c>
      <c r="D2916" s="1" t="s">
        <v>25</v>
      </c>
      <c r="E2916" s="1" t="s">
        <v>21</v>
      </c>
      <c r="F2916" s="1" t="s">
        <v>229</v>
      </c>
      <c r="G2916" s="9">
        <v>42913</v>
      </c>
      <c r="H2916" s="2" t="s">
        <v>241</v>
      </c>
      <c r="I2916" s="1">
        <v>2017</v>
      </c>
      <c r="J2916" s="1">
        <v>762308537</v>
      </c>
      <c r="K2916" s="1">
        <f>_xlfn.DAYS(clean_data[[#This Row],[Ship Date]],clean_data[[#This Row],[Order Date]])</f>
        <v>28</v>
      </c>
      <c r="L2916" s="9">
        <v>42941</v>
      </c>
      <c r="M2916" s="4">
        <v>2891</v>
      </c>
      <c r="N2916" s="13">
        <v>47.45</v>
      </c>
      <c r="O2916" s="13">
        <v>31.79</v>
      </c>
      <c r="P2916" s="13">
        <v>137177.95000000001</v>
      </c>
      <c r="Q2916" s="13">
        <v>91904.89</v>
      </c>
      <c r="R2916" s="13">
        <v>45273.06</v>
      </c>
      <c r="S2916" s="54"/>
      <c r="T2916" s="54"/>
      <c r="Z2916" s="1"/>
      <c r="AA2916" s="1"/>
      <c r="XFB2916"/>
      <c r="XFC2916"/>
    </row>
    <row r="2917" spans="2:27 16382:16383" ht="21" customHeight="1">
      <c r="B2917" s="10" t="s">
        <v>31</v>
      </c>
      <c r="C2917" s="10" t="s">
        <v>202</v>
      </c>
      <c r="D2917" s="10" t="s">
        <v>28</v>
      </c>
      <c r="E2917" s="10" t="s">
        <v>17</v>
      </c>
      <c r="F2917" s="10" t="s">
        <v>235</v>
      </c>
      <c r="G2917" s="11">
        <v>41230</v>
      </c>
      <c r="H2917" s="12" t="s">
        <v>234</v>
      </c>
      <c r="I2917" s="10">
        <v>2012</v>
      </c>
      <c r="J2917" s="10">
        <v>993605506</v>
      </c>
      <c r="K2917" s="10">
        <f>_xlfn.DAYS(clean_data[[#This Row],[Ship Date]],clean_data[[#This Row],[Order Date]])</f>
        <v>0</v>
      </c>
      <c r="L2917" s="11">
        <v>41230</v>
      </c>
      <c r="M2917" s="14">
        <v>8804</v>
      </c>
      <c r="N2917" s="15">
        <v>205.7</v>
      </c>
      <c r="O2917" s="15">
        <v>117.11</v>
      </c>
      <c r="P2917" s="15">
        <v>1810982.8</v>
      </c>
      <c r="Q2917" s="15">
        <v>1031036.44</v>
      </c>
      <c r="R2917" s="15">
        <v>779946.36</v>
      </c>
      <c r="S2917" s="54"/>
      <c r="T2917" s="54"/>
      <c r="Z2917" s="1"/>
      <c r="AA2917" s="1"/>
      <c r="XFB2917"/>
      <c r="XFC2917"/>
    </row>
    <row r="2918" spans="2:27 16382:16383" ht="21" customHeight="1">
      <c r="B2918" s="1" t="s">
        <v>31</v>
      </c>
      <c r="C2918" s="1" t="s">
        <v>44</v>
      </c>
      <c r="D2918" s="1" t="s">
        <v>59</v>
      </c>
      <c r="E2918" s="1" t="s">
        <v>17</v>
      </c>
      <c r="F2918" s="1" t="s">
        <v>235</v>
      </c>
      <c r="G2918" s="9">
        <v>42577</v>
      </c>
      <c r="H2918" s="2" t="s">
        <v>230</v>
      </c>
      <c r="I2918" s="1">
        <v>2016</v>
      </c>
      <c r="J2918" s="1">
        <v>756843698</v>
      </c>
      <c r="K2918" s="1">
        <f>_xlfn.DAYS(clean_data[[#This Row],[Ship Date]],clean_data[[#This Row],[Order Date]])</f>
        <v>35</v>
      </c>
      <c r="L2918" s="9">
        <v>42612</v>
      </c>
      <c r="M2918" s="4">
        <v>5724</v>
      </c>
      <c r="N2918" s="13">
        <v>9.33</v>
      </c>
      <c r="O2918" s="13">
        <v>6.92</v>
      </c>
      <c r="P2918" s="13">
        <v>53404.92</v>
      </c>
      <c r="Q2918" s="13">
        <v>39610.080000000002</v>
      </c>
      <c r="R2918" s="13">
        <v>13794.84</v>
      </c>
      <c r="S2918" s="54"/>
      <c r="T2918" s="54"/>
      <c r="Z2918" s="1"/>
      <c r="AA2918" s="1"/>
      <c r="XFB2918"/>
      <c r="XFC2918"/>
    </row>
    <row r="2919" spans="2:27 16382:16383" ht="21" customHeight="1">
      <c r="B2919" s="10" t="s">
        <v>23</v>
      </c>
      <c r="C2919" s="10" t="s">
        <v>38</v>
      </c>
      <c r="D2919" s="10" t="s">
        <v>50</v>
      </c>
      <c r="E2919" s="10" t="s">
        <v>21</v>
      </c>
      <c r="F2919" s="10" t="s">
        <v>229</v>
      </c>
      <c r="G2919" s="11">
        <v>42347</v>
      </c>
      <c r="H2919" s="12" t="s">
        <v>228</v>
      </c>
      <c r="I2919" s="10">
        <v>2015</v>
      </c>
      <c r="J2919" s="10">
        <v>498946940</v>
      </c>
      <c r="K2919" s="10">
        <f>_xlfn.DAYS(clean_data[[#This Row],[Ship Date]],clean_data[[#This Row],[Order Date]])</f>
        <v>33</v>
      </c>
      <c r="L2919" s="11">
        <v>42380</v>
      </c>
      <c r="M2919" s="14">
        <v>8342</v>
      </c>
      <c r="N2919" s="15">
        <v>421.89</v>
      </c>
      <c r="O2919" s="15">
        <v>364.69</v>
      </c>
      <c r="P2919" s="15">
        <v>3519406.38</v>
      </c>
      <c r="Q2919" s="15">
        <v>3042243.98</v>
      </c>
      <c r="R2919" s="15">
        <v>477162.4</v>
      </c>
      <c r="S2919" s="54"/>
      <c r="T2919" s="54"/>
      <c r="Z2919" s="1"/>
      <c r="AA2919" s="1"/>
      <c r="XFB2919"/>
      <c r="XFC2919"/>
    </row>
    <row r="2920" spans="2:27 16382:16383" ht="21" customHeight="1">
      <c r="B2920" s="1" t="s">
        <v>23</v>
      </c>
      <c r="C2920" s="1" t="s">
        <v>74</v>
      </c>
      <c r="D2920" s="1" t="s">
        <v>33</v>
      </c>
      <c r="E2920" s="1" t="s">
        <v>21</v>
      </c>
      <c r="F2920" s="1" t="s">
        <v>227</v>
      </c>
      <c r="G2920" s="9">
        <v>41853</v>
      </c>
      <c r="H2920" s="2" t="s">
        <v>238</v>
      </c>
      <c r="I2920" s="1">
        <v>2014</v>
      </c>
      <c r="J2920" s="1">
        <v>287151563</v>
      </c>
      <c r="K2920" s="1">
        <f>_xlfn.DAYS(clean_data[[#This Row],[Ship Date]],clean_data[[#This Row],[Order Date]])</f>
        <v>9</v>
      </c>
      <c r="L2920" s="9">
        <v>41862</v>
      </c>
      <c r="M2920" s="4">
        <v>3383</v>
      </c>
      <c r="N2920" s="13">
        <v>81.73</v>
      </c>
      <c r="O2920" s="13">
        <v>56.67</v>
      </c>
      <c r="P2920" s="13">
        <v>276492.59000000003</v>
      </c>
      <c r="Q2920" s="13">
        <v>191714.61</v>
      </c>
      <c r="R2920" s="13">
        <v>84777.98</v>
      </c>
      <c r="S2920" s="54"/>
      <c r="T2920" s="54"/>
      <c r="Z2920" s="1"/>
      <c r="AA2920" s="1"/>
      <c r="XFB2920"/>
      <c r="XFC2920"/>
    </row>
    <row r="2921" spans="2:27 16382:16383" ht="21" customHeight="1">
      <c r="B2921" s="10" t="s">
        <v>23</v>
      </c>
      <c r="C2921" s="10" t="s">
        <v>196</v>
      </c>
      <c r="D2921" s="10" t="s">
        <v>43</v>
      </c>
      <c r="E2921" s="10" t="s">
        <v>17</v>
      </c>
      <c r="F2921" s="10" t="s">
        <v>229</v>
      </c>
      <c r="G2921" s="11">
        <v>41416</v>
      </c>
      <c r="H2921" s="12" t="s">
        <v>233</v>
      </c>
      <c r="I2921" s="10">
        <v>2013</v>
      </c>
      <c r="J2921" s="10">
        <v>259006392</v>
      </c>
      <c r="K2921" s="10">
        <f>_xlfn.DAYS(clean_data[[#This Row],[Ship Date]],clean_data[[#This Row],[Order Date]])</f>
        <v>15</v>
      </c>
      <c r="L2921" s="11">
        <v>41431</v>
      </c>
      <c r="M2921" s="14">
        <v>4602</v>
      </c>
      <c r="N2921" s="15">
        <v>651.21</v>
      </c>
      <c r="O2921" s="15">
        <v>524.96</v>
      </c>
      <c r="P2921" s="15">
        <v>2996868.42</v>
      </c>
      <c r="Q2921" s="15">
        <v>2415865.92</v>
      </c>
      <c r="R2921" s="15">
        <v>581002.5</v>
      </c>
      <c r="S2921" s="54"/>
      <c r="T2921" s="54"/>
      <c r="Z2921" s="1"/>
      <c r="AA2921" s="1"/>
      <c r="XFB2921"/>
      <c r="XFC2921"/>
    </row>
    <row r="2922" spans="2:27 16382:16383" ht="21" customHeight="1">
      <c r="B2922" s="1" t="s">
        <v>26</v>
      </c>
      <c r="C2922" s="1" t="s">
        <v>203</v>
      </c>
      <c r="D2922" s="1" t="s">
        <v>36</v>
      </c>
      <c r="E2922" s="1" t="s">
        <v>17</v>
      </c>
      <c r="F2922" s="1" t="s">
        <v>235</v>
      </c>
      <c r="G2922" s="9">
        <v>41744</v>
      </c>
      <c r="H2922" s="2" t="s">
        <v>239</v>
      </c>
      <c r="I2922" s="1">
        <v>2014</v>
      </c>
      <c r="J2922" s="1">
        <v>172372758</v>
      </c>
      <c r="K2922" s="1">
        <f>_xlfn.DAYS(clean_data[[#This Row],[Ship Date]],clean_data[[#This Row],[Order Date]])</f>
        <v>15</v>
      </c>
      <c r="L2922" s="9">
        <v>41759</v>
      </c>
      <c r="M2922" s="4">
        <v>7784</v>
      </c>
      <c r="N2922" s="13">
        <v>109.28</v>
      </c>
      <c r="O2922" s="13">
        <v>35.840000000000003</v>
      </c>
      <c r="P2922" s="13">
        <v>850635.52</v>
      </c>
      <c r="Q2922" s="13">
        <v>278978.56</v>
      </c>
      <c r="R2922" s="13">
        <v>571656.95999999996</v>
      </c>
      <c r="S2922" s="54"/>
      <c r="T2922" s="54"/>
      <c r="Z2922" s="1"/>
      <c r="AA2922" s="1"/>
      <c r="XFB2922"/>
      <c r="XFC2922"/>
    </row>
    <row r="2923" spans="2:27 16382:16383" ht="21" customHeight="1">
      <c r="B2923" s="10" t="s">
        <v>14</v>
      </c>
      <c r="C2923" s="10" t="s">
        <v>115</v>
      </c>
      <c r="D2923" s="10" t="s">
        <v>45</v>
      </c>
      <c r="E2923" s="10" t="s">
        <v>17</v>
      </c>
      <c r="F2923" s="10" t="s">
        <v>229</v>
      </c>
      <c r="G2923" s="11">
        <v>42554</v>
      </c>
      <c r="H2923" s="12" t="s">
        <v>230</v>
      </c>
      <c r="I2923" s="10">
        <v>2016</v>
      </c>
      <c r="J2923" s="10">
        <v>755424487</v>
      </c>
      <c r="K2923" s="10">
        <f>_xlfn.DAYS(clean_data[[#This Row],[Ship Date]],clean_data[[#This Row],[Order Date]])</f>
        <v>14</v>
      </c>
      <c r="L2923" s="11">
        <v>42568</v>
      </c>
      <c r="M2923" s="14">
        <v>5748</v>
      </c>
      <c r="N2923" s="15">
        <v>437.2</v>
      </c>
      <c r="O2923" s="15">
        <v>263.33</v>
      </c>
      <c r="P2923" s="15">
        <v>2513025.6</v>
      </c>
      <c r="Q2923" s="15">
        <v>1513620.84</v>
      </c>
      <c r="R2923" s="15">
        <v>999404.76</v>
      </c>
      <c r="S2923" s="54"/>
      <c r="T2923" s="54"/>
      <c r="Z2923" s="1"/>
      <c r="AA2923" s="1"/>
      <c r="XFB2923"/>
      <c r="XFC2923"/>
    </row>
    <row r="2924" spans="2:27 16382:16383" ht="21" customHeight="1">
      <c r="B2924" s="1" t="s">
        <v>23</v>
      </c>
      <c r="C2924" s="1" t="s">
        <v>118</v>
      </c>
      <c r="D2924" s="1" t="s">
        <v>71</v>
      </c>
      <c r="E2924" s="1" t="s">
        <v>17</v>
      </c>
      <c r="F2924" s="1" t="s">
        <v>229</v>
      </c>
      <c r="G2924" s="9">
        <v>41182</v>
      </c>
      <c r="H2924" s="2" t="s">
        <v>231</v>
      </c>
      <c r="I2924" s="1">
        <v>2012</v>
      </c>
      <c r="J2924" s="1">
        <v>556647908</v>
      </c>
      <c r="K2924" s="1">
        <f>_xlfn.DAYS(clean_data[[#This Row],[Ship Date]],clean_data[[#This Row],[Order Date]])</f>
        <v>29</v>
      </c>
      <c r="L2924" s="9">
        <v>41211</v>
      </c>
      <c r="M2924" s="4">
        <v>3341</v>
      </c>
      <c r="N2924" s="13">
        <v>154.06</v>
      </c>
      <c r="O2924" s="13">
        <v>90.93</v>
      </c>
      <c r="P2924" s="13">
        <v>514714.46</v>
      </c>
      <c r="Q2924" s="13">
        <v>303797.13</v>
      </c>
      <c r="R2924" s="13">
        <v>210917.33</v>
      </c>
      <c r="S2924" s="54"/>
      <c r="T2924" s="54"/>
      <c r="Z2924" s="1"/>
      <c r="AA2924" s="1"/>
      <c r="XFB2924"/>
      <c r="XFC2924"/>
    </row>
    <row r="2925" spans="2:27 16382:16383" ht="21" customHeight="1">
      <c r="B2925" s="10" t="s">
        <v>40</v>
      </c>
      <c r="C2925" s="10" t="s">
        <v>92</v>
      </c>
      <c r="D2925" s="10" t="s">
        <v>36</v>
      </c>
      <c r="E2925" s="10" t="s">
        <v>17</v>
      </c>
      <c r="F2925" s="10" t="s">
        <v>227</v>
      </c>
      <c r="G2925" s="11">
        <v>42272</v>
      </c>
      <c r="H2925" s="12" t="s">
        <v>231</v>
      </c>
      <c r="I2925" s="10">
        <v>2015</v>
      </c>
      <c r="J2925" s="10">
        <v>894841849</v>
      </c>
      <c r="K2925" s="10">
        <f>_xlfn.DAYS(clean_data[[#This Row],[Ship Date]],clean_data[[#This Row],[Order Date]])</f>
        <v>13</v>
      </c>
      <c r="L2925" s="11">
        <v>42285</v>
      </c>
      <c r="M2925" s="14">
        <v>2443</v>
      </c>
      <c r="N2925" s="15">
        <v>109.28</v>
      </c>
      <c r="O2925" s="15">
        <v>35.840000000000003</v>
      </c>
      <c r="P2925" s="15">
        <v>266971.03999999998</v>
      </c>
      <c r="Q2925" s="15">
        <v>87557.119999999995</v>
      </c>
      <c r="R2925" s="15">
        <v>179413.92</v>
      </c>
      <c r="S2925" s="54"/>
      <c r="T2925" s="54"/>
      <c r="Z2925" s="1"/>
      <c r="AA2925" s="1"/>
      <c r="XFB2925"/>
      <c r="XFC2925"/>
    </row>
    <row r="2926" spans="2:27 16382:16383" ht="21" customHeight="1">
      <c r="B2926" s="1" t="s">
        <v>14</v>
      </c>
      <c r="C2926" s="1" t="s">
        <v>108</v>
      </c>
      <c r="D2926" s="1" t="s">
        <v>20</v>
      </c>
      <c r="E2926" s="1" t="s">
        <v>17</v>
      </c>
      <c r="F2926" s="1" t="s">
        <v>232</v>
      </c>
      <c r="G2926" s="9">
        <v>42554</v>
      </c>
      <c r="H2926" s="2" t="s">
        <v>230</v>
      </c>
      <c r="I2926" s="1">
        <v>2016</v>
      </c>
      <c r="J2926" s="1">
        <v>909117639</v>
      </c>
      <c r="K2926" s="1">
        <f>_xlfn.DAYS(clean_data[[#This Row],[Ship Date]],clean_data[[#This Row],[Order Date]])</f>
        <v>38</v>
      </c>
      <c r="L2926" s="9">
        <v>42592</v>
      </c>
      <c r="M2926" s="4">
        <v>6967</v>
      </c>
      <c r="N2926" s="13">
        <v>152.58000000000001</v>
      </c>
      <c r="O2926" s="13">
        <v>97.44</v>
      </c>
      <c r="P2926" s="13">
        <v>1063024.8600000001</v>
      </c>
      <c r="Q2926" s="13">
        <v>678864.48</v>
      </c>
      <c r="R2926" s="13">
        <v>384160.38</v>
      </c>
      <c r="S2926" s="54"/>
      <c r="T2926" s="54"/>
      <c r="Z2926" s="1"/>
      <c r="AA2926" s="1"/>
      <c r="XFB2926"/>
      <c r="XFC2926"/>
    </row>
    <row r="2927" spans="2:27 16382:16383" ht="21" customHeight="1">
      <c r="B2927" s="10" t="s">
        <v>26</v>
      </c>
      <c r="C2927" s="10" t="s">
        <v>164</v>
      </c>
      <c r="D2927" s="10" t="s">
        <v>16</v>
      </c>
      <c r="E2927" s="10" t="s">
        <v>21</v>
      </c>
      <c r="F2927" s="10" t="s">
        <v>227</v>
      </c>
      <c r="G2927" s="11">
        <v>40536</v>
      </c>
      <c r="H2927" s="12" t="s">
        <v>228</v>
      </c>
      <c r="I2927" s="10">
        <v>2010</v>
      </c>
      <c r="J2927" s="10">
        <v>708899104</v>
      </c>
      <c r="K2927" s="10">
        <f>_xlfn.DAYS(clean_data[[#This Row],[Ship Date]],clean_data[[#This Row],[Order Date]])</f>
        <v>8</v>
      </c>
      <c r="L2927" s="11">
        <v>40544</v>
      </c>
      <c r="M2927" s="14">
        <v>7853</v>
      </c>
      <c r="N2927" s="15">
        <v>255.28</v>
      </c>
      <c r="O2927" s="15">
        <v>159.41999999999999</v>
      </c>
      <c r="P2927" s="15">
        <v>2004713.84</v>
      </c>
      <c r="Q2927" s="15">
        <v>1251925.26</v>
      </c>
      <c r="R2927" s="15">
        <v>752788.58</v>
      </c>
      <c r="S2927" s="54"/>
      <c r="T2927" s="54"/>
      <c r="Z2927" s="1"/>
      <c r="AA2927" s="1"/>
      <c r="XFB2927"/>
      <c r="XFC2927"/>
    </row>
    <row r="2928" spans="2:27 16382:16383" ht="21" customHeight="1">
      <c r="B2928" s="1" t="s">
        <v>23</v>
      </c>
      <c r="C2928" s="1" t="s">
        <v>208</v>
      </c>
      <c r="D2928" s="1" t="s">
        <v>71</v>
      </c>
      <c r="E2928" s="1" t="s">
        <v>21</v>
      </c>
      <c r="F2928" s="1" t="s">
        <v>227</v>
      </c>
      <c r="G2928" s="9">
        <v>40642</v>
      </c>
      <c r="H2928" s="2" t="s">
        <v>239</v>
      </c>
      <c r="I2928" s="1">
        <v>2011</v>
      </c>
      <c r="J2928" s="1">
        <v>923922574</v>
      </c>
      <c r="K2928" s="1">
        <f>_xlfn.DAYS(clean_data[[#This Row],[Ship Date]],clean_data[[#This Row],[Order Date]])</f>
        <v>44</v>
      </c>
      <c r="L2928" s="9">
        <v>40686</v>
      </c>
      <c r="M2928" s="4">
        <v>8076</v>
      </c>
      <c r="N2928" s="13">
        <v>154.06</v>
      </c>
      <c r="O2928" s="13">
        <v>90.93</v>
      </c>
      <c r="P2928" s="13">
        <v>1244188.56</v>
      </c>
      <c r="Q2928" s="13">
        <v>734350.68</v>
      </c>
      <c r="R2928" s="13">
        <v>509837.88</v>
      </c>
      <c r="S2928" s="54"/>
      <c r="T2928" s="54"/>
      <c r="Z2928" s="1"/>
      <c r="AA2928" s="1"/>
      <c r="XFB2928"/>
      <c r="XFC2928"/>
    </row>
    <row r="2929" spans="2:27 16382:16383" ht="21" customHeight="1">
      <c r="B2929" s="10" t="s">
        <v>31</v>
      </c>
      <c r="C2929" s="10" t="s">
        <v>248</v>
      </c>
      <c r="D2929" s="10" t="s">
        <v>71</v>
      </c>
      <c r="E2929" s="10" t="s">
        <v>21</v>
      </c>
      <c r="F2929" s="10" t="s">
        <v>227</v>
      </c>
      <c r="G2929" s="11">
        <v>40773</v>
      </c>
      <c r="H2929" s="12" t="s">
        <v>238</v>
      </c>
      <c r="I2929" s="10">
        <v>2011</v>
      </c>
      <c r="J2929" s="10">
        <v>454236876</v>
      </c>
      <c r="K2929" s="10">
        <f>_xlfn.DAYS(clean_data[[#This Row],[Ship Date]],clean_data[[#This Row],[Order Date]])</f>
        <v>4</v>
      </c>
      <c r="L2929" s="11">
        <v>40777</v>
      </c>
      <c r="M2929" s="14">
        <v>7641</v>
      </c>
      <c r="N2929" s="15">
        <v>154.06</v>
      </c>
      <c r="O2929" s="15">
        <v>90.93</v>
      </c>
      <c r="P2929" s="15">
        <v>1177172.46</v>
      </c>
      <c r="Q2929" s="15">
        <v>694796.13</v>
      </c>
      <c r="R2929" s="15">
        <v>482376.33</v>
      </c>
      <c r="S2929" s="54"/>
      <c r="T2929" s="54"/>
      <c r="Z2929" s="1"/>
      <c r="AA2929" s="1"/>
      <c r="XFB2929"/>
      <c r="XFC2929"/>
    </row>
    <row r="2930" spans="2:27 16382:16383" ht="21" customHeight="1">
      <c r="B2930" s="1" t="s">
        <v>31</v>
      </c>
      <c r="C2930" s="1" t="s">
        <v>57</v>
      </c>
      <c r="D2930" s="1" t="s">
        <v>20</v>
      </c>
      <c r="E2930" s="1" t="s">
        <v>17</v>
      </c>
      <c r="F2930" s="1" t="s">
        <v>232</v>
      </c>
      <c r="G2930" s="9">
        <v>41982</v>
      </c>
      <c r="H2930" s="2" t="s">
        <v>228</v>
      </c>
      <c r="I2930" s="1">
        <v>2014</v>
      </c>
      <c r="J2930" s="1">
        <v>520203340</v>
      </c>
      <c r="K2930" s="1">
        <f>_xlfn.DAYS(clean_data[[#This Row],[Ship Date]],clean_data[[#This Row],[Order Date]])</f>
        <v>10</v>
      </c>
      <c r="L2930" s="9">
        <v>41992</v>
      </c>
      <c r="M2930" s="4">
        <v>8583</v>
      </c>
      <c r="N2930" s="13">
        <v>152.58000000000001</v>
      </c>
      <c r="O2930" s="13">
        <v>97.44</v>
      </c>
      <c r="P2930" s="13">
        <v>1309594.1399999999</v>
      </c>
      <c r="Q2930" s="13">
        <v>836327.52</v>
      </c>
      <c r="R2930" s="13">
        <v>473266.62</v>
      </c>
      <c r="S2930" s="54"/>
      <c r="T2930" s="54"/>
      <c r="Z2930" s="1"/>
      <c r="AA2930" s="1"/>
      <c r="XFB2930"/>
      <c r="XFC2930"/>
    </row>
    <row r="2931" spans="2:27 16382:16383" ht="21" customHeight="1">
      <c r="B2931" s="10" t="s">
        <v>34</v>
      </c>
      <c r="C2931" s="10" t="s">
        <v>199</v>
      </c>
      <c r="D2931" s="10" t="s">
        <v>28</v>
      </c>
      <c r="E2931" s="10" t="s">
        <v>17</v>
      </c>
      <c r="F2931" s="10" t="s">
        <v>232</v>
      </c>
      <c r="G2931" s="11">
        <v>41566</v>
      </c>
      <c r="H2931" s="12" t="s">
        <v>237</v>
      </c>
      <c r="I2931" s="10">
        <v>2013</v>
      </c>
      <c r="J2931" s="10">
        <v>612495791</v>
      </c>
      <c r="K2931" s="10">
        <f>_xlfn.DAYS(clean_data[[#This Row],[Ship Date]],clean_data[[#This Row],[Order Date]])</f>
        <v>22</v>
      </c>
      <c r="L2931" s="11">
        <v>41588</v>
      </c>
      <c r="M2931" s="14">
        <v>9971</v>
      </c>
      <c r="N2931" s="15">
        <v>205.7</v>
      </c>
      <c r="O2931" s="15">
        <v>117.11</v>
      </c>
      <c r="P2931" s="15">
        <v>2051034.7</v>
      </c>
      <c r="Q2931" s="15">
        <v>1167703.81</v>
      </c>
      <c r="R2931" s="15">
        <v>883330.89</v>
      </c>
      <c r="S2931" s="54"/>
      <c r="T2931" s="54"/>
      <c r="Z2931" s="1"/>
      <c r="AA2931" s="1"/>
      <c r="XFB2931"/>
      <c r="XFC2931"/>
    </row>
    <row r="2932" spans="2:27 16382:16383" ht="21" customHeight="1">
      <c r="B2932" s="1" t="s">
        <v>23</v>
      </c>
      <c r="C2932" s="1" t="s">
        <v>83</v>
      </c>
      <c r="D2932" s="1" t="s">
        <v>20</v>
      </c>
      <c r="E2932" s="1" t="s">
        <v>21</v>
      </c>
      <c r="F2932" s="1" t="s">
        <v>229</v>
      </c>
      <c r="G2932" s="9">
        <v>42739</v>
      </c>
      <c r="H2932" s="2" t="s">
        <v>240</v>
      </c>
      <c r="I2932" s="1">
        <v>2017</v>
      </c>
      <c r="J2932" s="1">
        <v>742100560</v>
      </c>
      <c r="K2932" s="1">
        <f>_xlfn.DAYS(clean_data[[#This Row],[Ship Date]],clean_data[[#This Row],[Order Date]])</f>
        <v>13</v>
      </c>
      <c r="L2932" s="9">
        <v>42752</v>
      </c>
      <c r="M2932" s="4">
        <v>2902</v>
      </c>
      <c r="N2932" s="13">
        <v>152.58000000000001</v>
      </c>
      <c r="O2932" s="13">
        <v>97.44</v>
      </c>
      <c r="P2932" s="13">
        <v>442787.16</v>
      </c>
      <c r="Q2932" s="13">
        <v>282770.88</v>
      </c>
      <c r="R2932" s="13">
        <v>160016.28</v>
      </c>
      <c r="S2932" s="54"/>
      <c r="T2932" s="54"/>
      <c r="Z2932" s="1"/>
      <c r="AA2932" s="1"/>
      <c r="XFB2932"/>
      <c r="XFC2932"/>
    </row>
    <row r="2933" spans="2:27 16382:16383" ht="21" customHeight="1">
      <c r="B2933" s="10" t="s">
        <v>40</v>
      </c>
      <c r="C2933" s="10" t="s">
        <v>113</v>
      </c>
      <c r="D2933" s="10" t="s">
        <v>59</v>
      </c>
      <c r="E2933" s="10" t="s">
        <v>17</v>
      </c>
      <c r="F2933" s="10" t="s">
        <v>235</v>
      </c>
      <c r="G2933" s="11">
        <v>42192</v>
      </c>
      <c r="H2933" s="12" t="s">
        <v>230</v>
      </c>
      <c r="I2933" s="10">
        <v>2015</v>
      </c>
      <c r="J2933" s="10">
        <v>990316474</v>
      </c>
      <c r="K2933" s="10">
        <f>_xlfn.DAYS(clean_data[[#This Row],[Ship Date]],clean_data[[#This Row],[Order Date]])</f>
        <v>45</v>
      </c>
      <c r="L2933" s="11">
        <v>42237</v>
      </c>
      <c r="M2933" s="14">
        <v>5507</v>
      </c>
      <c r="N2933" s="15">
        <v>9.33</v>
      </c>
      <c r="O2933" s="15">
        <v>6.92</v>
      </c>
      <c r="P2933" s="15">
        <v>51380.31</v>
      </c>
      <c r="Q2933" s="15">
        <v>38108.44</v>
      </c>
      <c r="R2933" s="15">
        <v>13271.87</v>
      </c>
      <c r="S2933" s="54"/>
      <c r="T2933" s="54"/>
      <c r="Z2933" s="1"/>
      <c r="AA2933" s="1"/>
      <c r="XFB2933"/>
      <c r="XFC2933"/>
    </row>
    <row r="2934" spans="2:27 16382:16383" ht="21" customHeight="1">
      <c r="B2934" s="1" t="s">
        <v>31</v>
      </c>
      <c r="C2934" s="1" t="s">
        <v>57</v>
      </c>
      <c r="D2934" s="1" t="s">
        <v>25</v>
      </c>
      <c r="E2934" s="1" t="s">
        <v>21</v>
      </c>
      <c r="F2934" s="1" t="s">
        <v>227</v>
      </c>
      <c r="G2934" s="9">
        <v>42534</v>
      </c>
      <c r="H2934" s="2" t="s">
        <v>241</v>
      </c>
      <c r="I2934" s="1">
        <v>2016</v>
      </c>
      <c r="J2934" s="1">
        <v>158754861</v>
      </c>
      <c r="K2934" s="1">
        <f>_xlfn.DAYS(clean_data[[#This Row],[Ship Date]],clean_data[[#This Row],[Order Date]])</f>
        <v>41</v>
      </c>
      <c r="L2934" s="9">
        <v>42575</v>
      </c>
      <c r="M2934" s="4">
        <v>7946</v>
      </c>
      <c r="N2934" s="13">
        <v>47.45</v>
      </c>
      <c r="O2934" s="13">
        <v>31.79</v>
      </c>
      <c r="P2934" s="13">
        <v>377037.7</v>
      </c>
      <c r="Q2934" s="13">
        <v>252603.34</v>
      </c>
      <c r="R2934" s="13">
        <v>124434.36</v>
      </c>
      <c r="S2934" s="54"/>
      <c r="T2934" s="54"/>
      <c r="Z2934" s="1"/>
      <c r="AA2934" s="1"/>
      <c r="XFB2934"/>
      <c r="XFC2934"/>
    </row>
    <row r="2935" spans="2:27 16382:16383" ht="21" customHeight="1">
      <c r="B2935" s="10" t="s">
        <v>40</v>
      </c>
      <c r="C2935" s="10" t="s">
        <v>201</v>
      </c>
      <c r="D2935" s="10" t="s">
        <v>79</v>
      </c>
      <c r="E2935" s="10" t="s">
        <v>21</v>
      </c>
      <c r="F2935" s="10" t="s">
        <v>229</v>
      </c>
      <c r="G2935" s="11">
        <v>42618</v>
      </c>
      <c r="H2935" s="12" t="s">
        <v>231</v>
      </c>
      <c r="I2935" s="10">
        <v>2016</v>
      </c>
      <c r="J2935" s="10">
        <v>719339549</v>
      </c>
      <c r="K2935" s="10">
        <f>_xlfn.DAYS(clean_data[[#This Row],[Ship Date]],clean_data[[#This Row],[Order Date]])</f>
        <v>16</v>
      </c>
      <c r="L2935" s="11">
        <v>42634</v>
      </c>
      <c r="M2935" s="14">
        <v>7413</v>
      </c>
      <c r="N2935" s="15">
        <v>668.27</v>
      </c>
      <c r="O2935" s="15">
        <v>502.54</v>
      </c>
      <c r="P2935" s="15">
        <v>4953885.51</v>
      </c>
      <c r="Q2935" s="15">
        <v>3725329.02</v>
      </c>
      <c r="R2935" s="15">
        <v>1228556.49</v>
      </c>
      <c r="S2935" s="54"/>
      <c r="T2935" s="54"/>
      <c r="Z2935" s="1"/>
      <c r="AA2935" s="1"/>
      <c r="XFB2935"/>
      <c r="XFC2935"/>
    </row>
    <row r="2936" spans="2:27 16382:16383" ht="21" customHeight="1">
      <c r="B2936" s="1" t="s">
        <v>31</v>
      </c>
      <c r="C2936" s="1" t="s">
        <v>61</v>
      </c>
      <c r="D2936" s="1" t="s">
        <v>28</v>
      </c>
      <c r="E2936" s="1" t="s">
        <v>17</v>
      </c>
      <c r="F2936" s="1" t="s">
        <v>232</v>
      </c>
      <c r="G2936" s="9">
        <v>41682</v>
      </c>
      <c r="H2936" s="2" t="s">
        <v>242</v>
      </c>
      <c r="I2936" s="1">
        <v>2014</v>
      </c>
      <c r="J2936" s="1">
        <v>264306867</v>
      </c>
      <c r="K2936" s="1">
        <f>_xlfn.DAYS(clean_data[[#This Row],[Ship Date]],clean_data[[#This Row],[Order Date]])</f>
        <v>45</v>
      </c>
      <c r="L2936" s="9">
        <v>41727</v>
      </c>
      <c r="M2936" s="4">
        <v>3130</v>
      </c>
      <c r="N2936" s="13">
        <v>205.7</v>
      </c>
      <c r="O2936" s="13">
        <v>117.11</v>
      </c>
      <c r="P2936" s="13">
        <v>643841</v>
      </c>
      <c r="Q2936" s="13">
        <v>366554.3</v>
      </c>
      <c r="R2936" s="13">
        <v>277286.7</v>
      </c>
      <c r="S2936" s="54"/>
      <c r="T2936" s="54"/>
      <c r="Z2936" s="1"/>
      <c r="AA2936" s="1"/>
      <c r="XFB2936"/>
      <c r="XFC2936"/>
    </row>
    <row r="2937" spans="2:27 16382:16383" ht="21" customHeight="1">
      <c r="B2937" s="10" t="s">
        <v>26</v>
      </c>
      <c r="C2937" s="10" t="s">
        <v>107</v>
      </c>
      <c r="D2937" s="10" t="s">
        <v>20</v>
      </c>
      <c r="E2937" s="10" t="s">
        <v>21</v>
      </c>
      <c r="F2937" s="10" t="s">
        <v>229</v>
      </c>
      <c r="G2937" s="11">
        <v>40737</v>
      </c>
      <c r="H2937" s="12" t="s">
        <v>230</v>
      </c>
      <c r="I2937" s="10">
        <v>2011</v>
      </c>
      <c r="J2937" s="10">
        <v>956205642</v>
      </c>
      <c r="K2937" s="10">
        <f>_xlfn.DAYS(clean_data[[#This Row],[Ship Date]],clean_data[[#This Row],[Order Date]])</f>
        <v>43</v>
      </c>
      <c r="L2937" s="11">
        <v>40780</v>
      </c>
      <c r="M2937" s="14">
        <v>1353</v>
      </c>
      <c r="N2937" s="15">
        <v>152.58000000000001</v>
      </c>
      <c r="O2937" s="15">
        <v>97.44</v>
      </c>
      <c r="P2937" s="15">
        <v>206440.74</v>
      </c>
      <c r="Q2937" s="15">
        <v>131836.32</v>
      </c>
      <c r="R2937" s="15">
        <v>74604.42</v>
      </c>
      <c r="S2937" s="54"/>
      <c r="T2937" s="54"/>
      <c r="Z2937" s="1"/>
      <c r="AA2937" s="1"/>
      <c r="XFB2937"/>
      <c r="XFC2937"/>
    </row>
    <row r="2938" spans="2:27 16382:16383" ht="21" customHeight="1">
      <c r="B2938" s="1" t="s">
        <v>26</v>
      </c>
      <c r="C2938" s="1" t="s">
        <v>194</v>
      </c>
      <c r="D2938" s="1" t="s">
        <v>71</v>
      </c>
      <c r="E2938" s="1" t="s">
        <v>21</v>
      </c>
      <c r="F2938" s="1" t="s">
        <v>232</v>
      </c>
      <c r="G2938" s="9">
        <v>41186</v>
      </c>
      <c r="H2938" s="2" t="s">
        <v>237</v>
      </c>
      <c r="I2938" s="1">
        <v>2012</v>
      </c>
      <c r="J2938" s="1">
        <v>977897202</v>
      </c>
      <c r="K2938" s="1">
        <f>_xlfn.DAYS(clean_data[[#This Row],[Ship Date]],clean_data[[#This Row],[Order Date]])</f>
        <v>38</v>
      </c>
      <c r="L2938" s="9">
        <v>41224</v>
      </c>
      <c r="M2938" s="4">
        <v>368</v>
      </c>
      <c r="N2938" s="13">
        <v>154.06</v>
      </c>
      <c r="O2938" s="13">
        <v>90.93</v>
      </c>
      <c r="P2938" s="13">
        <v>56694.080000000002</v>
      </c>
      <c r="Q2938" s="13">
        <v>33462.239999999998</v>
      </c>
      <c r="R2938" s="13">
        <v>23231.84</v>
      </c>
      <c r="S2938" s="54"/>
      <c r="T2938" s="54"/>
      <c r="Z2938" s="1"/>
      <c r="AA2938" s="1"/>
      <c r="XFB2938"/>
      <c r="XFC2938"/>
    </row>
    <row r="2939" spans="2:27 16382:16383" ht="21" customHeight="1">
      <c r="B2939" s="10" t="s">
        <v>26</v>
      </c>
      <c r="C2939" s="10" t="s">
        <v>164</v>
      </c>
      <c r="D2939" s="10" t="s">
        <v>16</v>
      </c>
      <c r="E2939" s="10" t="s">
        <v>17</v>
      </c>
      <c r="F2939" s="10" t="s">
        <v>232</v>
      </c>
      <c r="G2939" s="11">
        <v>40667</v>
      </c>
      <c r="H2939" s="12" t="s">
        <v>233</v>
      </c>
      <c r="I2939" s="10">
        <v>2011</v>
      </c>
      <c r="J2939" s="10">
        <v>382555377</v>
      </c>
      <c r="K2939" s="10">
        <f>_xlfn.DAYS(clean_data[[#This Row],[Ship Date]],clean_data[[#This Row],[Order Date]])</f>
        <v>46</v>
      </c>
      <c r="L2939" s="11">
        <v>40713</v>
      </c>
      <c r="M2939" s="14">
        <v>5492</v>
      </c>
      <c r="N2939" s="15">
        <v>255.28</v>
      </c>
      <c r="O2939" s="15">
        <v>159.41999999999999</v>
      </c>
      <c r="P2939" s="15">
        <v>1401997.76</v>
      </c>
      <c r="Q2939" s="15">
        <v>875534.64</v>
      </c>
      <c r="R2939" s="15">
        <v>526463.12</v>
      </c>
      <c r="S2939" s="54"/>
      <c r="T2939" s="54"/>
      <c r="Z2939" s="1"/>
      <c r="AA2939" s="1"/>
      <c r="XFB2939"/>
      <c r="XFC2939"/>
    </row>
    <row r="2940" spans="2:27 16382:16383" ht="21" customHeight="1">
      <c r="B2940" s="1" t="s">
        <v>26</v>
      </c>
      <c r="C2940" s="1" t="s">
        <v>151</v>
      </c>
      <c r="D2940" s="1" t="s">
        <v>59</v>
      </c>
      <c r="E2940" s="1" t="s">
        <v>21</v>
      </c>
      <c r="F2940" s="1" t="s">
        <v>232</v>
      </c>
      <c r="G2940" s="9">
        <v>42743</v>
      </c>
      <c r="H2940" s="2" t="s">
        <v>240</v>
      </c>
      <c r="I2940" s="1">
        <v>2017</v>
      </c>
      <c r="J2940" s="1">
        <v>643666493</v>
      </c>
      <c r="K2940" s="1">
        <f>_xlfn.DAYS(clean_data[[#This Row],[Ship Date]],clean_data[[#This Row],[Order Date]])</f>
        <v>46</v>
      </c>
      <c r="L2940" s="9">
        <v>42789</v>
      </c>
      <c r="M2940" s="4">
        <v>4074</v>
      </c>
      <c r="N2940" s="13">
        <v>9.33</v>
      </c>
      <c r="O2940" s="13">
        <v>6.92</v>
      </c>
      <c r="P2940" s="13">
        <v>38010.42</v>
      </c>
      <c r="Q2940" s="13">
        <v>28192.080000000002</v>
      </c>
      <c r="R2940" s="13">
        <v>9818.34</v>
      </c>
      <c r="S2940" s="54"/>
      <c r="T2940" s="54"/>
      <c r="Z2940" s="1"/>
      <c r="AA2940" s="1"/>
      <c r="XFB2940"/>
      <c r="XFC2940"/>
    </row>
    <row r="2941" spans="2:27 16382:16383" ht="21" customHeight="1">
      <c r="B2941" s="10" t="s">
        <v>23</v>
      </c>
      <c r="C2941" s="10" t="s">
        <v>168</v>
      </c>
      <c r="D2941" s="10" t="s">
        <v>59</v>
      </c>
      <c r="E2941" s="10" t="s">
        <v>21</v>
      </c>
      <c r="F2941" s="10" t="s">
        <v>235</v>
      </c>
      <c r="G2941" s="11">
        <v>41682</v>
      </c>
      <c r="H2941" s="12" t="s">
        <v>242</v>
      </c>
      <c r="I2941" s="10">
        <v>2014</v>
      </c>
      <c r="J2941" s="10">
        <v>605029380</v>
      </c>
      <c r="K2941" s="10">
        <f>_xlfn.DAYS(clean_data[[#This Row],[Ship Date]],clean_data[[#This Row],[Order Date]])</f>
        <v>6</v>
      </c>
      <c r="L2941" s="11">
        <v>41688</v>
      </c>
      <c r="M2941" s="14">
        <v>493</v>
      </c>
      <c r="N2941" s="15">
        <v>9.33</v>
      </c>
      <c r="O2941" s="15">
        <v>6.92</v>
      </c>
      <c r="P2941" s="15">
        <v>4599.6899999999996</v>
      </c>
      <c r="Q2941" s="15">
        <v>3411.56</v>
      </c>
      <c r="R2941" s="15">
        <v>1188.1300000000001</v>
      </c>
      <c r="S2941" s="54"/>
      <c r="T2941" s="54"/>
      <c r="Z2941" s="1"/>
      <c r="AA2941" s="1"/>
      <c r="XFB2941"/>
      <c r="XFC2941"/>
    </row>
    <row r="2942" spans="2:27 16382:16383" ht="21" customHeight="1">
      <c r="B2942" s="1" t="s">
        <v>26</v>
      </c>
      <c r="C2942" s="1" t="s">
        <v>146</v>
      </c>
      <c r="D2942" s="1" t="s">
        <v>59</v>
      </c>
      <c r="E2942" s="1" t="s">
        <v>17</v>
      </c>
      <c r="F2942" s="1" t="s">
        <v>232</v>
      </c>
      <c r="G2942" s="9">
        <v>40443</v>
      </c>
      <c r="H2942" s="2" t="s">
        <v>231</v>
      </c>
      <c r="I2942" s="1">
        <v>2010</v>
      </c>
      <c r="J2942" s="1">
        <v>530755364</v>
      </c>
      <c r="K2942" s="1">
        <f>_xlfn.DAYS(clean_data[[#This Row],[Ship Date]],clean_data[[#This Row],[Order Date]])</f>
        <v>7</v>
      </c>
      <c r="L2942" s="9">
        <v>40450</v>
      </c>
      <c r="M2942" s="4">
        <v>1162</v>
      </c>
      <c r="N2942" s="13">
        <v>9.33</v>
      </c>
      <c r="O2942" s="13">
        <v>6.92</v>
      </c>
      <c r="P2942" s="13">
        <v>10841.46</v>
      </c>
      <c r="Q2942" s="13">
        <v>8041.04</v>
      </c>
      <c r="R2942" s="13">
        <v>2800.42</v>
      </c>
      <c r="S2942" s="54"/>
      <c r="T2942" s="54"/>
      <c r="Z2942" s="1"/>
      <c r="AA2942" s="1"/>
      <c r="XFB2942"/>
      <c r="XFC2942"/>
    </row>
    <row r="2943" spans="2:27 16382:16383" ht="21" customHeight="1">
      <c r="B2943" s="10" t="s">
        <v>34</v>
      </c>
      <c r="C2943" s="10" t="s">
        <v>212</v>
      </c>
      <c r="D2943" s="10" t="s">
        <v>71</v>
      </c>
      <c r="E2943" s="10" t="s">
        <v>21</v>
      </c>
      <c r="F2943" s="10" t="s">
        <v>227</v>
      </c>
      <c r="G2943" s="11">
        <v>40986</v>
      </c>
      <c r="H2943" s="12" t="s">
        <v>236</v>
      </c>
      <c r="I2943" s="10">
        <v>2012</v>
      </c>
      <c r="J2943" s="10">
        <v>755268275</v>
      </c>
      <c r="K2943" s="10">
        <f>_xlfn.DAYS(clean_data[[#This Row],[Ship Date]],clean_data[[#This Row],[Order Date]])</f>
        <v>19</v>
      </c>
      <c r="L2943" s="11">
        <v>41005</v>
      </c>
      <c r="M2943" s="14">
        <v>9521</v>
      </c>
      <c r="N2943" s="15">
        <v>154.06</v>
      </c>
      <c r="O2943" s="15">
        <v>90.93</v>
      </c>
      <c r="P2943" s="15">
        <v>1466805.26</v>
      </c>
      <c r="Q2943" s="15">
        <v>865744.53</v>
      </c>
      <c r="R2943" s="15">
        <v>601060.73</v>
      </c>
      <c r="S2943" s="54"/>
      <c r="T2943" s="54"/>
      <c r="Z2943" s="1"/>
      <c r="AA2943" s="1"/>
      <c r="XFB2943"/>
      <c r="XFC2943"/>
    </row>
    <row r="2944" spans="2:27 16382:16383" ht="21" customHeight="1">
      <c r="B2944" s="1" t="s">
        <v>23</v>
      </c>
      <c r="C2944" s="1" t="s">
        <v>124</v>
      </c>
      <c r="D2944" s="1" t="s">
        <v>50</v>
      </c>
      <c r="E2944" s="1" t="s">
        <v>17</v>
      </c>
      <c r="F2944" s="1" t="s">
        <v>232</v>
      </c>
      <c r="G2944" s="9">
        <v>42897</v>
      </c>
      <c r="H2944" s="2" t="s">
        <v>241</v>
      </c>
      <c r="I2944" s="1">
        <v>2017</v>
      </c>
      <c r="J2944" s="1">
        <v>333304440</v>
      </c>
      <c r="K2944" s="1">
        <f>_xlfn.DAYS(clean_data[[#This Row],[Ship Date]],clean_data[[#This Row],[Order Date]])</f>
        <v>24</v>
      </c>
      <c r="L2944" s="9">
        <v>42921</v>
      </c>
      <c r="M2944" s="4">
        <v>1046</v>
      </c>
      <c r="N2944" s="13">
        <v>421.89</v>
      </c>
      <c r="O2944" s="13">
        <v>364.69</v>
      </c>
      <c r="P2944" s="13">
        <v>441296.94</v>
      </c>
      <c r="Q2944" s="13">
        <v>381465.74</v>
      </c>
      <c r="R2944" s="13">
        <v>59831.199999999997</v>
      </c>
      <c r="S2944" s="54"/>
      <c r="T2944" s="54"/>
      <c r="Z2944" s="1"/>
      <c r="AA2944" s="1"/>
      <c r="XFB2944"/>
      <c r="XFC2944"/>
    </row>
    <row r="2945" spans="2:27 16382:16383" ht="21" customHeight="1">
      <c r="B2945" s="10" t="s">
        <v>26</v>
      </c>
      <c r="C2945" s="10" t="s">
        <v>90</v>
      </c>
      <c r="D2945" s="10" t="s">
        <v>20</v>
      </c>
      <c r="E2945" s="10" t="s">
        <v>21</v>
      </c>
      <c r="F2945" s="10" t="s">
        <v>227</v>
      </c>
      <c r="G2945" s="11">
        <v>42001</v>
      </c>
      <c r="H2945" s="12" t="s">
        <v>228</v>
      </c>
      <c r="I2945" s="10">
        <v>2014</v>
      </c>
      <c r="J2945" s="10">
        <v>189912688</v>
      </c>
      <c r="K2945" s="10">
        <f>_xlfn.DAYS(clean_data[[#This Row],[Ship Date]],clean_data[[#This Row],[Order Date]])</f>
        <v>43</v>
      </c>
      <c r="L2945" s="11">
        <v>42044</v>
      </c>
      <c r="M2945" s="14">
        <v>8240</v>
      </c>
      <c r="N2945" s="15">
        <v>152.58000000000001</v>
      </c>
      <c r="O2945" s="15">
        <v>97.44</v>
      </c>
      <c r="P2945" s="15">
        <v>1257259.2</v>
      </c>
      <c r="Q2945" s="15">
        <v>802905.59999999998</v>
      </c>
      <c r="R2945" s="15">
        <v>454353.6</v>
      </c>
      <c r="S2945" s="54"/>
      <c r="T2945" s="54"/>
      <c r="Z2945" s="1"/>
      <c r="AA2945" s="1"/>
      <c r="XFB2945"/>
      <c r="XFC2945"/>
    </row>
    <row r="2946" spans="2:27 16382:16383" ht="21" customHeight="1">
      <c r="B2946" s="1" t="s">
        <v>34</v>
      </c>
      <c r="C2946" s="1" t="s">
        <v>68</v>
      </c>
      <c r="D2946" s="1" t="s">
        <v>25</v>
      </c>
      <c r="E2946" s="1" t="s">
        <v>17</v>
      </c>
      <c r="F2946" s="1" t="s">
        <v>227</v>
      </c>
      <c r="G2946" s="9">
        <v>42812</v>
      </c>
      <c r="H2946" s="2" t="s">
        <v>236</v>
      </c>
      <c r="I2946" s="1">
        <v>2017</v>
      </c>
      <c r="J2946" s="1">
        <v>870454347</v>
      </c>
      <c r="K2946" s="1">
        <f>_xlfn.DAYS(clean_data[[#This Row],[Ship Date]],clean_data[[#This Row],[Order Date]])</f>
        <v>8</v>
      </c>
      <c r="L2946" s="9">
        <v>42820</v>
      </c>
      <c r="M2946" s="4">
        <v>5639</v>
      </c>
      <c r="N2946" s="13">
        <v>47.45</v>
      </c>
      <c r="O2946" s="13">
        <v>31.79</v>
      </c>
      <c r="P2946" s="13">
        <v>267570.55</v>
      </c>
      <c r="Q2946" s="13">
        <v>179263.81</v>
      </c>
      <c r="R2946" s="13">
        <v>88306.74</v>
      </c>
      <c r="S2946" s="54"/>
      <c r="T2946" s="54"/>
      <c r="Z2946" s="1"/>
      <c r="AA2946" s="1"/>
      <c r="XFB2946"/>
      <c r="XFC2946"/>
    </row>
    <row r="2947" spans="2:27 16382:16383" ht="21" customHeight="1">
      <c r="B2947" s="10" t="s">
        <v>26</v>
      </c>
      <c r="C2947" s="10" t="s">
        <v>151</v>
      </c>
      <c r="D2947" s="10" t="s">
        <v>25</v>
      </c>
      <c r="E2947" s="10" t="s">
        <v>17</v>
      </c>
      <c r="F2947" s="10" t="s">
        <v>229</v>
      </c>
      <c r="G2947" s="11">
        <v>40549</v>
      </c>
      <c r="H2947" s="12" t="s">
        <v>240</v>
      </c>
      <c r="I2947" s="10">
        <v>2011</v>
      </c>
      <c r="J2947" s="10">
        <v>290603244</v>
      </c>
      <c r="K2947" s="10">
        <f>_xlfn.DAYS(clean_data[[#This Row],[Ship Date]],clean_data[[#This Row],[Order Date]])</f>
        <v>46</v>
      </c>
      <c r="L2947" s="11">
        <v>40595</v>
      </c>
      <c r="M2947" s="14">
        <v>4813</v>
      </c>
      <c r="N2947" s="15">
        <v>47.45</v>
      </c>
      <c r="O2947" s="15">
        <v>31.79</v>
      </c>
      <c r="P2947" s="15">
        <v>228376.85</v>
      </c>
      <c r="Q2947" s="15">
        <v>153005.26999999999</v>
      </c>
      <c r="R2947" s="15">
        <v>75371.58</v>
      </c>
      <c r="S2947" s="54"/>
      <c r="T2947" s="54"/>
      <c r="Z2947" s="1"/>
      <c r="AA2947" s="1"/>
      <c r="XFB2947"/>
      <c r="XFC2947"/>
    </row>
    <row r="2948" spans="2:27 16382:16383" ht="21" customHeight="1">
      <c r="B2948" s="1" t="s">
        <v>23</v>
      </c>
      <c r="C2948" s="1" t="s">
        <v>98</v>
      </c>
      <c r="D2948" s="1" t="s">
        <v>45</v>
      </c>
      <c r="E2948" s="1" t="s">
        <v>21</v>
      </c>
      <c r="F2948" s="1" t="s">
        <v>235</v>
      </c>
      <c r="G2948" s="9">
        <v>41885</v>
      </c>
      <c r="H2948" s="2" t="s">
        <v>231</v>
      </c>
      <c r="I2948" s="1">
        <v>2014</v>
      </c>
      <c r="J2948" s="1">
        <v>486345708</v>
      </c>
      <c r="K2948" s="1">
        <f>_xlfn.DAYS(clean_data[[#This Row],[Ship Date]],clean_data[[#This Row],[Order Date]])</f>
        <v>38</v>
      </c>
      <c r="L2948" s="9">
        <v>41923</v>
      </c>
      <c r="M2948" s="4">
        <v>9357</v>
      </c>
      <c r="N2948" s="13">
        <v>437.2</v>
      </c>
      <c r="O2948" s="13">
        <v>263.33</v>
      </c>
      <c r="P2948" s="13">
        <v>4090880.4</v>
      </c>
      <c r="Q2948" s="13">
        <v>2463978.81</v>
      </c>
      <c r="R2948" s="13">
        <v>1626901.59</v>
      </c>
      <c r="S2948" s="54"/>
      <c r="T2948" s="54"/>
      <c r="Z2948" s="1"/>
      <c r="AA2948" s="1"/>
      <c r="XFB2948"/>
      <c r="XFC2948"/>
    </row>
    <row r="2949" spans="2:27 16382:16383" ht="21" customHeight="1">
      <c r="B2949" s="10" t="s">
        <v>14</v>
      </c>
      <c r="C2949" s="10" t="s">
        <v>115</v>
      </c>
      <c r="D2949" s="10" t="s">
        <v>33</v>
      </c>
      <c r="E2949" s="10" t="s">
        <v>21</v>
      </c>
      <c r="F2949" s="10" t="s">
        <v>227</v>
      </c>
      <c r="G2949" s="11">
        <v>41435</v>
      </c>
      <c r="H2949" s="12" t="s">
        <v>241</v>
      </c>
      <c r="I2949" s="10">
        <v>2013</v>
      </c>
      <c r="J2949" s="10">
        <v>863980567</v>
      </c>
      <c r="K2949" s="10">
        <f>_xlfn.DAYS(clean_data[[#This Row],[Ship Date]],clean_data[[#This Row],[Order Date]])</f>
        <v>10</v>
      </c>
      <c r="L2949" s="11">
        <v>41445</v>
      </c>
      <c r="M2949" s="14">
        <v>9904</v>
      </c>
      <c r="N2949" s="15">
        <v>81.73</v>
      </c>
      <c r="O2949" s="15">
        <v>56.67</v>
      </c>
      <c r="P2949" s="15">
        <v>809453.92</v>
      </c>
      <c r="Q2949" s="15">
        <v>561259.68000000005</v>
      </c>
      <c r="R2949" s="15">
        <v>248194.24</v>
      </c>
      <c r="S2949" s="54"/>
      <c r="T2949" s="54"/>
      <c r="Z2949" s="1"/>
      <c r="AA2949" s="1"/>
      <c r="XFB2949"/>
      <c r="XFC2949"/>
    </row>
    <row r="2950" spans="2:27 16382:16383" ht="21" customHeight="1">
      <c r="B2950" s="1" t="s">
        <v>40</v>
      </c>
      <c r="C2950" s="1" t="s">
        <v>189</v>
      </c>
      <c r="D2950" s="1" t="s">
        <v>33</v>
      </c>
      <c r="E2950" s="1" t="s">
        <v>21</v>
      </c>
      <c r="F2950" s="1" t="s">
        <v>229</v>
      </c>
      <c r="G2950" s="9">
        <v>42502</v>
      </c>
      <c r="H2950" s="2" t="s">
        <v>233</v>
      </c>
      <c r="I2950" s="1">
        <v>2016</v>
      </c>
      <c r="J2950" s="1">
        <v>450119149</v>
      </c>
      <c r="K2950" s="1">
        <f>_xlfn.DAYS(clean_data[[#This Row],[Ship Date]],clean_data[[#This Row],[Order Date]])</f>
        <v>50</v>
      </c>
      <c r="L2950" s="9">
        <v>42552</v>
      </c>
      <c r="M2950" s="4">
        <v>9114</v>
      </c>
      <c r="N2950" s="13">
        <v>81.73</v>
      </c>
      <c r="O2950" s="13">
        <v>56.67</v>
      </c>
      <c r="P2950" s="13">
        <v>744887.22</v>
      </c>
      <c r="Q2950" s="13">
        <v>516490.38</v>
      </c>
      <c r="R2950" s="13">
        <v>228396.84</v>
      </c>
      <c r="S2950" s="54"/>
      <c r="T2950" s="54"/>
      <c r="Z2950" s="1"/>
      <c r="AA2950" s="1"/>
      <c r="XFB2950"/>
      <c r="XFC2950"/>
    </row>
    <row r="2951" spans="2:27 16382:16383" ht="21" customHeight="1">
      <c r="B2951" s="10" t="s">
        <v>40</v>
      </c>
      <c r="C2951" s="10" t="s">
        <v>222</v>
      </c>
      <c r="D2951" s="10" t="s">
        <v>20</v>
      </c>
      <c r="E2951" s="10" t="s">
        <v>17</v>
      </c>
      <c r="F2951" s="10" t="s">
        <v>235</v>
      </c>
      <c r="G2951" s="11">
        <v>41863</v>
      </c>
      <c r="H2951" s="12" t="s">
        <v>238</v>
      </c>
      <c r="I2951" s="10">
        <v>2014</v>
      </c>
      <c r="J2951" s="10">
        <v>141685283</v>
      </c>
      <c r="K2951" s="10">
        <f>_xlfn.DAYS(clean_data[[#This Row],[Ship Date]],clean_data[[#This Row],[Order Date]])</f>
        <v>31</v>
      </c>
      <c r="L2951" s="11">
        <v>41894</v>
      </c>
      <c r="M2951" s="14">
        <v>6679</v>
      </c>
      <c r="N2951" s="15">
        <v>152.58000000000001</v>
      </c>
      <c r="O2951" s="15">
        <v>97.44</v>
      </c>
      <c r="P2951" s="15">
        <v>1019081.82</v>
      </c>
      <c r="Q2951" s="15">
        <v>650801.76</v>
      </c>
      <c r="R2951" s="15">
        <v>368280.06</v>
      </c>
      <c r="S2951" s="54"/>
      <c r="T2951" s="54"/>
      <c r="Z2951" s="1"/>
      <c r="AA2951" s="1"/>
      <c r="XFB2951"/>
      <c r="XFC2951"/>
    </row>
    <row r="2952" spans="2:27 16382:16383" ht="21" customHeight="1">
      <c r="B2952" s="1" t="s">
        <v>40</v>
      </c>
      <c r="C2952" s="1" t="s">
        <v>188</v>
      </c>
      <c r="D2952" s="1" t="s">
        <v>43</v>
      </c>
      <c r="E2952" s="1" t="s">
        <v>17</v>
      </c>
      <c r="F2952" s="1" t="s">
        <v>232</v>
      </c>
      <c r="G2952" s="9">
        <v>42213</v>
      </c>
      <c r="H2952" s="2" t="s">
        <v>230</v>
      </c>
      <c r="I2952" s="1">
        <v>2015</v>
      </c>
      <c r="J2952" s="1">
        <v>455915296</v>
      </c>
      <c r="K2952" s="1">
        <f>_xlfn.DAYS(clean_data[[#This Row],[Ship Date]],clean_data[[#This Row],[Order Date]])</f>
        <v>45</v>
      </c>
      <c r="L2952" s="9">
        <v>42258</v>
      </c>
      <c r="M2952" s="4">
        <v>4322</v>
      </c>
      <c r="N2952" s="13">
        <v>651.21</v>
      </c>
      <c r="O2952" s="13">
        <v>524.96</v>
      </c>
      <c r="P2952" s="13">
        <v>2814529.62</v>
      </c>
      <c r="Q2952" s="13">
        <v>2268877.12</v>
      </c>
      <c r="R2952" s="13">
        <v>545652.5</v>
      </c>
      <c r="S2952" s="54"/>
      <c r="T2952" s="54"/>
      <c r="Z2952" s="1"/>
      <c r="AA2952" s="1"/>
      <c r="XFB2952"/>
      <c r="XFC2952"/>
    </row>
    <row r="2953" spans="2:27 16382:16383" ht="21" customHeight="1">
      <c r="B2953" s="10" t="s">
        <v>23</v>
      </c>
      <c r="C2953" s="10" t="s">
        <v>120</v>
      </c>
      <c r="D2953" s="10" t="s">
        <v>25</v>
      </c>
      <c r="E2953" s="10" t="s">
        <v>17</v>
      </c>
      <c r="F2953" s="10" t="s">
        <v>227</v>
      </c>
      <c r="G2953" s="11">
        <v>42490</v>
      </c>
      <c r="H2953" s="12" t="s">
        <v>239</v>
      </c>
      <c r="I2953" s="10">
        <v>2016</v>
      </c>
      <c r="J2953" s="10">
        <v>180358016</v>
      </c>
      <c r="K2953" s="10">
        <f>_xlfn.DAYS(clean_data[[#This Row],[Ship Date]],clean_data[[#This Row],[Order Date]])</f>
        <v>16</v>
      </c>
      <c r="L2953" s="11">
        <v>42506</v>
      </c>
      <c r="M2953" s="14">
        <v>800</v>
      </c>
      <c r="N2953" s="15">
        <v>47.45</v>
      </c>
      <c r="O2953" s="15">
        <v>31.79</v>
      </c>
      <c r="P2953" s="15">
        <v>37960</v>
      </c>
      <c r="Q2953" s="15">
        <v>25432</v>
      </c>
      <c r="R2953" s="15">
        <v>12528</v>
      </c>
      <c r="S2953" s="54"/>
      <c r="T2953" s="54"/>
      <c r="Z2953" s="1"/>
      <c r="AA2953" s="1"/>
      <c r="XFB2953"/>
      <c r="XFC2953"/>
    </row>
    <row r="2954" spans="2:27 16382:16383" ht="21" customHeight="1">
      <c r="B2954" s="1" t="s">
        <v>26</v>
      </c>
      <c r="C2954" s="1" t="s">
        <v>129</v>
      </c>
      <c r="D2954" s="1" t="s">
        <v>50</v>
      </c>
      <c r="E2954" s="1" t="s">
        <v>21</v>
      </c>
      <c r="F2954" s="1" t="s">
        <v>235</v>
      </c>
      <c r="G2954" s="9">
        <v>42021</v>
      </c>
      <c r="H2954" s="2" t="s">
        <v>240</v>
      </c>
      <c r="I2954" s="1">
        <v>2015</v>
      </c>
      <c r="J2954" s="1">
        <v>422874772</v>
      </c>
      <c r="K2954" s="1">
        <f>_xlfn.DAYS(clean_data[[#This Row],[Ship Date]],clean_data[[#This Row],[Order Date]])</f>
        <v>37</v>
      </c>
      <c r="L2954" s="9">
        <v>42058</v>
      </c>
      <c r="M2954" s="4">
        <v>6897</v>
      </c>
      <c r="N2954" s="13">
        <v>421.89</v>
      </c>
      <c r="O2954" s="13">
        <v>364.69</v>
      </c>
      <c r="P2954" s="13">
        <v>2909775.33</v>
      </c>
      <c r="Q2954" s="13">
        <v>2515266.9300000002</v>
      </c>
      <c r="R2954" s="13">
        <v>394508.4</v>
      </c>
      <c r="S2954" s="54"/>
      <c r="T2954" s="54"/>
      <c r="Z2954" s="1"/>
      <c r="AA2954" s="1"/>
      <c r="XFB2954"/>
      <c r="XFC2954"/>
    </row>
    <row r="2955" spans="2:27 16382:16383" ht="21" customHeight="1">
      <c r="B2955" s="10" t="s">
        <v>31</v>
      </c>
      <c r="C2955" s="10" t="s">
        <v>177</v>
      </c>
      <c r="D2955" s="10" t="s">
        <v>71</v>
      </c>
      <c r="E2955" s="10" t="s">
        <v>21</v>
      </c>
      <c r="F2955" s="10" t="s">
        <v>227</v>
      </c>
      <c r="G2955" s="11">
        <v>41902</v>
      </c>
      <c r="H2955" s="12" t="s">
        <v>231</v>
      </c>
      <c r="I2955" s="10">
        <v>2014</v>
      </c>
      <c r="J2955" s="10">
        <v>561639392</v>
      </c>
      <c r="K2955" s="10">
        <f>_xlfn.DAYS(clean_data[[#This Row],[Ship Date]],clean_data[[#This Row],[Order Date]])</f>
        <v>35</v>
      </c>
      <c r="L2955" s="11">
        <v>41937</v>
      </c>
      <c r="M2955" s="14">
        <v>432</v>
      </c>
      <c r="N2955" s="15">
        <v>154.06</v>
      </c>
      <c r="O2955" s="15">
        <v>90.93</v>
      </c>
      <c r="P2955" s="15">
        <v>66553.919999999998</v>
      </c>
      <c r="Q2955" s="15">
        <v>39281.760000000002</v>
      </c>
      <c r="R2955" s="15">
        <v>27272.16</v>
      </c>
      <c r="S2955" s="54"/>
      <c r="T2955" s="54"/>
      <c r="Z2955" s="1"/>
      <c r="AA2955" s="1"/>
      <c r="XFB2955"/>
      <c r="XFC2955"/>
    </row>
    <row r="2956" spans="2:27 16382:16383" ht="21" customHeight="1">
      <c r="B2956" s="1" t="s">
        <v>26</v>
      </c>
      <c r="C2956" s="1" t="s">
        <v>121</v>
      </c>
      <c r="D2956" s="1" t="s">
        <v>50</v>
      </c>
      <c r="E2956" s="1" t="s">
        <v>21</v>
      </c>
      <c r="F2956" s="1" t="s">
        <v>232</v>
      </c>
      <c r="G2956" s="9">
        <v>40856</v>
      </c>
      <c r="H2956" s="2" t="s">
        <v>234</v>
      </c>
      <c r="I2956" s="1">
        <v>2011</v>
      </c>
      <c r="J2956" s="1">
        <v>495138204</v>
      </c>
      <c r="K2956" s="1">
        <f>_xlfn.DAYS(clean_data[[#This Row],[Ship Date]],clean_data[[#This Row],[Order Date]])</f>
        <v>2</v>
      </c>
      <c r="L2956" s="9">
        <v>40858</v>
      </c>
      <c r="M2956" s="4">
        <v>1252</v>
      </c>
      <c r="N2956" s="13">
        <v>421.89</v>
      </c>
      <c r="O2956" s="13">
        <v>364.69</v>
      </c>
      <c r="P2956" s="13">
        <v>528206.28</v>
      </c>
      <c r="Q2956" s="13">
        <v>456591.88</v>
      </c>
      <c r="R2956" s="13">
        <v>71614.399999999994</v>
      </c>
      <c r="S2956" s="54"/>
      <c r="T2956" s="54"/>
      <c r="Z2956" s="1"/>
      <c r="AA2956" s="1"/>
      <c r="XFB2956"/>
      <c r="XFC2956"/>
    </row>
    <row r="2957" spans="2:27 16382:16383" ht="21" customHeight="1">
      <c r="B2957" s="10" t="s">
        <v>40</v>
      </c>
      <c r="C2957" s="10" t="s">
        <v>136</v>
      </c>
      <c r="D2957" s="10" t="s">
        <v>16</v>
      </c>
      <c r="E2957" s="10" t="s">
        <v>17</v>
      </c>
      <c r="F2957" s="10" t="s">
        <v>235</v>
      </c>
      <c r="G2957" s="11">
        <v>42141</v>
      </c>
      <c r="H2957" s="12" t="s">
        <v>233</v>
      </c>
      <c r="I2957" s="10">
        <v>2015</v>
      </c>
      <c r="J2957" s="10">
        <v>192170035</v>
      </c>
      <c r="K2957" s="10">
        <f>_xlfn.DAYS(clean_data[[#This Row],[Ship Date]],clean_data[[#This Row],[Order Date]])</f>
        <v>19</v>
      </c>
      <c r="L2957" s="11">
        <v>42160</v>
      </c>
      <c r="M2957" s="14">
        <v>6239</v>
      </c>
      <c r="N2957" s="15">
        <v>255.28</v>
      </c>
      <c r="O2957" s="15">
        <v>159.41999999999999</v>
      </c>
      <c r="P2957" s="15">
        <v>1592691.92</v>
      </c>
      <c r="Q2957" s="15">
        <v>994621.38</v>
      </c>
      <c r="R2957" s="15">
        <v>598070.54</v>
      </c>
      <c r="S2957" s="54"/>
      <c r="T2957" s="54"/>
      <c r="Z2957" s="1"/>
      <c r="AA2957" s="1"/>
      <c r="XFB2957"/>
      <c r="XFC2957"/>
    </row>
    <row r="2958" spans="2:27 16382:16383" ht="21" customHeight="1">
      <c r="B2958" s="1" t="s">
        <v>23</v>
      </c>
      <c r="C2958" s="1" t="s">
        <v>218</v>
      </c>
      <c r="D2958" s="1" t="s">
        <v>36</v>
      </c>
      <c r="E2958" s="1" t="s">
        <v>17</v>
      </c>
      <c r="F2958" s="1" t="s">
        <v>235</v>
      </c>
      <c r="G2958" s="9">
        <v>41108</v>
      </c>
      <c r="H2958" s="2" t="s">
        <v>230</v>
      </c>
      <c r="I2958" s="1">
        <v>2012</v>
      </c>
      <c r="J2958" s="1">
        <v>141846215</v>
      </c>
      <c r="K2958" s="1">
        <f>_xlfn.DAYS(clean_data[[#This Row],[Ship Date]],clean_data[[#This Row],[Order Date]])</f>
        <v>29</v>
      </c>
      <c r="L2958" s="9">
        <v>41137</v>
      </c>
      <c r="M2958" s="4">
        <v>4302</v>
      </c>
      <c r="N2958" s="13">
        <v>109.28</v>
      </c>
      <c r="O2958" s="13">
        <v>35.840000000000003</v>
      </c>
      <c r="P2958" s="13">
        <v>470122.56</v>
      </c>
      <c r="Q2958" s="13">
        <v>154183.67999999999</v>
      </c>
      <c r="R2958" s="13">
        <v>315938.88</v>
      </c>
      <c r="S2958" s="54"/>
      <c r="T2958" s="54"/>
      <c r="Z2958" s="1"/>
      <c r="AA2958" s="1"/>
      <c r="XFB2958"/>
      <c r="XFC2958"/>
    </row>
    <row r="2959" spans="2:27 16382:16383" ht="21" customHeight="1">
      <c r="B2959" s="10" t="s">
        <v>31</v>
      </c>
      <c r="C2959" s="10" t="s">
        <v>44</v>
      </c>
      <c r="D2959" s="10" t="s">
        <v>36</v>
      </c>
      <c r="E2959" s="10" t="s">
        <v>21</v>
      </c>
      <c r="F2959" s="10" t="s">
        <v>232</v>
      </c>
      <c r="G2959" s="11">
        <v>40409</v>
      </c>
      <c r="H2959" s="12" t="s">
        <v>238</v>
      </c>
      <c r="I2959" s="10">
        <v>2010</v>
      </c>
      <c r="J2959" s="10">
        <v>903590571</v>
      </c>
      <c r="K2959" s="10">
        <f>_xlfn.DAYS(clean_data[[#This Row],[Ship Date]],clean_data[[#This Row],[Order Date]])</f>
        <v>13</v>
      </c>
      <c r="L2959" s="11">
        <v>40422</v>
      </c>
      <c r="M2959" s="14">
        <v>1385</v>
      </c>
      <c r="N2959" s="15">
        <v>109.28</v>
      </c>
      <c r="O2959" s="15">
        <v>35.840000000000003</v>
      </c>
      <c r="P2959" s="15">
        <v>151352.79999999999</v>
      </c>
      <c r="Q2959" s="15">
        <v>49638.400000000001</v>
      </c>
      <c r="R2959" s="15">
        <v>101714.4</v>
      </c>
      <c r="S2959" s="54"/>
      <c r="T2959" s="54"/>
      <c r="Z2959" s="1"/>
      <c r="AA2959" s="1"/>
      <c r="XFB2959"/>
      <c r="XFC2959"/>
    </row>
    <row r="2960" spans="2:27 16382:16383" ht="21" customHeight="1">
      <c r="B2960" s="1" t="s">
        <v>31</v>
      </c>
      <c r="C2960" s="1" t="s">
        <v>56</v>
      </c>
      <c r="D2960" s="1" t="s">
        <v>50</v>
      </c>
      <c r="E2960" s="1" t="s">
        <v>17</v>
      </c>
      <c r="F2960" s="1" t="s">
        <v>232</v>
      </c>
      <c r="G2960" s="9">
        <v>40322</v>
      </c>
      <c r="H2960" s="2" t="s">
        <v>233</v>
      </c>
      <c r="I2960" s="1">
        <v>2010</v>
      </c>
      <c r="J2960" s="1">
        <v>857139432</v>
      </c>
      <c r="K2960" s="1">
        <f>_xlfn.DAYS(clean_data[[#This Row],[Ship Date]],clean_data[[#This Row],[Order Date]])</f>
        <v>18</v>
      </c>
      <c r="L2960" s="9">
        <v>40340</v>
      </c>
      <c r="M2960" s="4">
        <v>5460</v>
      </c>
      <c r="N2960" s="13">
        <v>421.89</v>
      </c>
      <c r="O2960" s="13">
        <v>364.69</v>
      </c>
      <c r="P2960" s="13">
        <v>2303519.4</v>
      </c>
      <c r="Q2960" s="13">
        <v>1991207.4</v>
      </c>
      <c r="R2960" s="13">
        <v>312312</v>
      </c>
      <c r="S2960" s="54"/>
      <c r="T2960" s="54"/>
      <c r="Z2960" s="1"/>
      <c r="AA2960" s="1"/>
      <c r="XFB2960"/>
      <c r="XFC2960"/>
    </row>
    <row r="2961" spans="2:27 16382:16383" ht="21" customHeight="1">
      <c r="B2961" s="10" t="s">
        <v>23</v>
      </c>
      <c r="C2961" s="10" t="s">
        <v>247</v>
      </c>
      <c r="D2961" s="10" t="s">
        <v>16</v>
      </c>
      <c r="E2961" s="10" t="s">
        <v>21</v>
      </c>
      <c r="F2961" s="10" t="s">
        <v>229</v>
      </c>
      <c r="G2961" s="11">
        <v>42895</v>
      </c>
      <c r="H2961" s="12" t="s">
        <v>241</v>
      </c>
      <c r="I2961" s="10">
        <v>2017</v>
      </c>
      <c r="J2961" s="10">
        <v>252541625</v>
      </c>
      <c r="K2961" s="10">
        <f>_xlfn.DAYS(clean_data[[#This Row],[Ship Date]],clean_data[[#This Row],[Order Date]])</f>
        <v>26</v>
      </c>
      <c r="L2961" s="11">
        <v>42921</v>
      </c>
      <c r="M2961" s="14">
        <v>1534</v>
      </c>
      <c r="N2961" s="15">
        <v>255.28</v>
      </c>
      <c r="O2961" s="15">
        <v>159.41999999999999</v>
      </c>
      <c r="P2961" s="15">
        <v>391599.52</v>
      </c>
      <c r="Q2961" s="15">
        <v>244550.28</v>
      </c>
      <c r="R2961" s="15">
        <v>147049.24</v>
      </c>
      <c r="S2961" s="54"/>
      <c r="T2961" s="54"/>
      <c r="Z2961" s="1"/>
      <c r="AA2961" s="1"/>
      <c r="XFB2961"/>
      <c r="XFC2961"/>
    </row>
    <row r="2962" spans="2:27 16382:16383" ht="21" customHeight="1">
      <c r="B2962" s="1" t="s">
        <v>40</v>
      </c>
      <c r="C2962" s="1" t="s">
        <v>144</v>
      </c>
      <c r="D2962" s="1" t="s">
        <v>79</v>
      </c>
      <c r="E2962" s="1" t="s">
        <v>21</v>
      </c>
      <c r="F2962" s="1" t="s">
        <v>235</v>
      </c>
      <c r="G2962" s="9">
        <v>42269</v>
      </c>
      <c r="H2962" s="2" t="s">
        <v>231</v>
      </c>
      <c r="I2962" s="1">
        <v>2015</v>
      </c>
      <c r="J2962" s="1">
        <v>760158479</v>
      </c>
      <c r="K2962" s="1">
        <f>_xlfn.DAYS(clean_data[[#This Row],[Ship Date]],clean_data[[#This Row],[Order Date]])</f>
        <v>34</v>
      </c>
      <c r="L2962" s="9">
        <v>42303</v>
      </c>
      <c r="M2962" s="4">
        <v>6641</v>
      </c>
      <c r="N2962" s="13">
        <v>668.27</v>
      </c>
      <c r="O2962" s="13">
        <v>502.54</v>
      </c>
      <c r="P2962" s="13">
        <v>4437981.07</v>
      </c>
      <c r="Q2962" s="13">
        <v>3337368.14</v>
      </c>
      <c r="R2962" s="13">
        <v>1100612.93</v>
      </c>
      <c r="S2962" s="54"/>
      <c r="T2962" s="54"/>
      <c r="Z2962" s="1"/>
      <c r="AA2962" s="1"/>
      <c r="XFB2962"/>
      <c r="XFC2962"/>
    </row>
    <row r="2963" spans="2:27 16382:16383" ht="21" customHeight="1">
      <c r="B2963" s="10" t="s">
        <v>34</v>
      </c>
      <c r="C2963" s="10" t="s">
        <v>197</v>
      </c>
      <c r="D2963" s="10" t="s">
        <v>45</v>
      </c>
      <c r="E2963" s="10" t="s">
        <v>21</v>
      </c>
      <c r="F2963" s="10" t="s">
        <v>229</v>
      </c>
      <c r="G2963" s="11">
        <v>42654</v>
      </c>
      <c r="H2963" s="12" t="s">
        <v>237</v>
      </c>
      <c r="I2963" s="10">
        <v>2016</v>
      </c>
      <c r="J2963" s="10">
        <v>520663821</v>
      </c>
      <c r="K2963" s="10">
        <f>_xlfn.DAYS(clean_data[[#This Row],[Ship Date]],clean_data[[#This Row],[Order Date]])</f>
        <v>26</v>
      </c>
      <c r="L2963" s="11">
        <v>42680</v>
      </c>
      <c r="M2963" s="14">
        <v>4850</v>
      </c>
      <c r="N2963" s="15">
        <v>437.2</v>
      </c>
      <c r="O2963" s="15">
        <v>263.33</v>
      </c>
      <c r="P2963" s="15">
        <v>2120420</v>
      </c>
      <c r="Q2963" s="15">
        <v>1277150.5</v>
      </c>
      <c r="R2963" s="15">
        <v>843269.5</v>
      </c>
      <c r="S2963" s="54"/>
      <c r="T2963" s="54"/>
      <c r="Z2963" s="1"/>
      <c r="AA2963" s="1"/>
      <c r="XFB2963"/>
      <c r="XFC2963"/>
    </row>
    <row r="2964" spans="2:27 16382:16383" ht="21" customHeight="1">
      <c r="B2964" s="1" t="s">
        <v>40</v>
      </c>
      <c r="C2964" s="1" t="s">
        <v>130</v>
      </c>
      <c r="D2964" s="1" t="s">
        <v>20</v>
      </c>
      <c r="E2964" s="1" t="s">
        <v>21</v>
      </c>
      <c r="F2964" s="1" t="s">
        <v>235</v>
      </c>
      <c r="G2964" s="9">
        <v>40349</v>
      </c>
      <c r="H2964" s="2" t="s">
        <v>241</v>
      </c>
      <c r="I2964" s="1">
        <v>2010</v>
      </c>
      <c r="J2964" s="1">
        <v>895043981</v>
      </c>
      <c r="K2964" s="1">
        <f>_xlfn.DAYS(clean_data[[#This Row],[Ship Date]],clean_data[[#This Row],[Order Date]])</f>
        <v>1</v>
      </c>
      <c r="L2964" s="9">
        <v>40350</v>
      </c>
      <c r="M2964" s="4">
        <v>2259</v>
      </c>
      <c r="N2964" s="13">
        <v>152.58000000000001</v>
      </c>
      <c r="O2964" s="13">
        <v>97.44</v>
      </c>
      <c r="P2964" s="13">
        <v>344678.22</v>
      </c>
      <c r="Q2964" s="13">
        <v>220116.96</v>
      </c>
      <c r="R2964" s="13">
        <v>124561.26</v>
      </c>
      <c r="S2964" s="54"/>
      <c r="T2964" s="54"/>
      <c r="Z2964" s="1"/>
      <c r="AA2964" s="1"/>
      <c r="XFB2964"/>
      <c r="XFC2964"/>
    </row>
    <row r="2965" spans="2:27 16382:16383" ht="21" customHeight="1">
      <c r="B2965" s="10" t="s">
        <v>23</v>
      </c>
      <c r="C2965" s="10" t="s">
        <v>63</v>
      </c>
      <c r="D2965" s="10" t="s">
        <v>45</v>
      </c>
      <c r="E2965" s="10" t="s">
        <v>21</v>
      </c>
      <c r="F2965" s="10" t="s">
        <v>229</v>
      </c>
      <c r="G2965" s="11">
        <v>41727</v>
      </c>
      <c r="H2965" s="12" t="s">
        <v>236</v>
      </c>
      <c r="I2965" s="10">
        <v>2014</v>
      </c>
      <c r="J2965" s="10">
        <v>614597785</v>
      </c>
      <c r="K2965" s="10">
        <f>_xlfn.DAYS(clean_data[[#This Row],[Ship Date]],clean_data[[#This Row],[Order Date]])</f>
        <v>46</v>
      </c>
      <c r="L2965" s="11">
        <v>41773</v>
      </c>
      <c r="M2965" s="14">
        <v>1997</v>
      </c>
      <c r="N2965" s="15">
        <v>437.2</v>
      </c>
      <c r="O2965" s="15">
        <v>263.33</v>
      </c>
      <c r="P2965" s="15">
        <v>873088.4</v>
      </c>
      <c r="Q2965" s="15">
        <v>525870.01</v>
      </c>
      <c r="R2965" s="15">
        <v>347218.39</v>
      </c>
      <c r="S2965" s="54"/>
      <c r="T2965" s="54"/>
      <c r="Z2965" s="1"/>
      <c r="AA2965" s="1"/>
      <c r="XFB2965"/>
      <c r="XFC2965"/>
    </row>
    <row r="2966" spans="2:27 16382:16383" ht="21" customHeight="1">
      <c r="B2966" s="1" t="s">
        <v>26</v>
      </c>
      <c r="C2966" s="1" t="s">
        <v>143</v>
      </c>
      <c r="D2966" s="1" t="s">
        <v>43</v>
      </c>
      <c r="E2966" s="1" t="s">
        <v>17</v>
      </c>
      <c r="F2966" s="1" t="s">
        <v>232</v>
      </c>
      <c r="G2966" s="9">
        <v>42481</v>
      </c>
      <c r="H2966" s="2" t="s">
        <v>239</v>
      </c>
      <c r="I2966" s="1">
        <v>2016</v>
      </c>
      <c r="J2966" s="1">
        <v>730936563</v>
      </c>
      <c r="K2966" s="1">
        <f>_xlfn.DAYS(clean_data[[#This Row],[Ship Date]],clean_data[[#This Row],[Order Date]])</f>
        <v>9</v>
      </c>
      <c r="L2966" s="9">
        <v>42490</v>
      </c>
      <c r="M2966" s="4">
        <v>9227</v>
      </c>
      <c r="N2966" s="13">
        <v>651.21</v>
      </c>
      <c r="O2966" s="13">
        <v>524.96</v>
      </c>
      <c r="P2966" s="13">
        <v>6008714.6699999999</v>
      </c>
      <c r="Q2966" s="13">
        <v>4843805.92</v>
      </c>
      <c r="R2966" s="13">
        <v>1164908.75</v>
      </c>
      <c r="S2966" s="54"/>
      <c r="T2966" s="54"/>
      <c r="Z2966" s="1"/>
      <c r="AA2966" s="1"/>
      <c r="XFB2966"/>
      <c r="XFC2966"/>
    </row>
    <row r="2967" spans="2:27 16382:16383" ht="21" customHeight="1">
      <c r="B2967" s="10" t="s">
        <v>40</v>
      </c>
      <c r="C2967" s="10" t="s">
        <v>91</v>
      </c>
      <c r="D2967" s="10" t="s">
        <v>20</v>
      </c>
      <c r="E2967" s="10" t="s">
        <v>17</v>
      </c>
      <c r="F2967" s="10" t="s">
        <v>229</v>
      </c>
      <c r="G2967" s="11">
        <v>42847</v>
      </c>
      <c r="H2967" s="12" t="s">
        <v>239</v>
      </c>
      <c r="I2967" s="10">
        <v>2017</v>
      </c>
      <c r="J2967" s="10">
        <v>565984141</v>
      </c>
      <c r="K2967" s="10">
        <f>_xlfn.DAYS(clean_data[[#This Row],[Ship Date]],clean_data[[#This Row],[Order Date]])</f>
        <v>30</v>
      </c>
      <c r="L2967" s="11">
        <v>42877</v>
      </c>
      <c r="M2967" s="14">
        <v>6140</v>
      </c>
      <c r="N2967" s="15">
        <v>152.58000000000001</v>
      </c>
      <c r="O2967" s="15">
        <v>97.44</v>
      </c>
      <c r="P2967" s="15">
        <v>936841.2</v>
      </c>
      <c r="Q2967" s="15">
        <v>598281.6</v>
      </c>
      <c r="R2967" s="15">
        <v>338559.6</v>
      </c>
      <c r="S2967" s="54"/>
      <c r="T2967" s="54"/>
      <c r="Z2967" s="1"/>
      <c r="AA2967" s="1"/>
      <c r="XFB2967"/>
      <c r="XFC2967"/>
    </row>
    <row r="2968" spans="2:27 16382:16383" ht="21" customHeight="1">
      <c r="B2968" s="1" t="s">
        <v>23</v>
      </c>
      <c r="C2968" s="1" t="s">
        <v>175</v>
      </c>
      <c r="D2968" s="1" t="s">
        <v>33</v>
      </c>
      <c r="E2968" s="1" t="s">
        <v>21</v>
      </c>
      <c r="F2968" s="1" t="s">
        <v>235</v>
      </c>
      <c r="G2968" s="9">
        <v>40680</v>
      </c>
      <c r="H2968" s="2" t="s">
        <v>233</v>
      </c>
      <c r="I2968" s="1">
        <v>2011</v>
      </c>
      <c r="J2968" s="1">
        <v>861976850</v>
      </c>
      <c r="K2968" s="1">
        <f>_xlfn.DAYS(clean_data[[#This Row],[Ship Date]],clean_data[[#This Row],[Order Date]])</f>
        <v>8</v>
      </c>
      <c r="L2968" s="9">
        <v>40688</v>
      </c>
      <c r="M2968" s="4">
        <v>6960</v>
      </c>
      <c r="N2968" s="13">
        <v>81.73</v>
      </c>
      <c r="O2968" s="13">
        <v>56.67</v>
      </c>
      <c r="P2968" s="13">
        <v>568840.80000000005</v>
      </c>
      <c r="Q2968" s="13">
        <v>394423.2</v>
      </c>
      <c r="R2968" s="13">
        <v>174417.6</v>
      </c>
      <c r="S2968" s="54"/>
      <c r="T2968" s="54"/>
      <c r="Z2968" s="1"/>
      <c r="AA2968" s="1"/>
      <c r="XFB2968"/>
      <c r="XFC2968"/>
    </row>
    <row r="2969" spans="2:27 16382:16383" ht="21" customHeight="1">
      <c r="B2969" s="10" t="s">
        <v>23</v>
      </c>
      <c r="C2969" s="10" t="s">
        <v>24</v>
      </c>
      <c r="D2969" s="10" t="s">
        <v>36</v>
      </c>
      <c r="E2969" s="10" t="s">
        <v>21</v>
      </c>
      <c r="F2969" s="10" t="s">
        <v>232</v>
      </c>
      <c r="G2969" s="11">
        <v>41142</v>
      </c>
      <c r="H2969" s="12" t="s">
        <v>238</v>
      </c>
      <c r="I2969" s="10">
        <v>2012</v>
      </c>
      <c r="J2969" s="10">
        <v>631463515</v>
      </c>
      <c r="K2969" s="10">
        <f>_xlfn.DAYS(clean_data[[#This Row],[Ship Date]],clean_data[[#This Row],[Order Date]])</f>
        <v>35</v>
      </c>
      <c r="L2969" s="11">
        <v>41177</v>
      </c>
      <c r="M2969" s="14">
        <v>2942</v>
      </c>
      <c r="N2969" s="15">
        <v>109.28</v>
      </c>
      <c r="O2969" s="15">
        <v>35.840000000000003</v>
      </c>
      <c r="P2969" s="15">
        <v>321501.76</v>
      </c>
      <c r="Q2969" s="15">
        <v>105441.28</v>
      </c>
      <c r="R2969" s="15">
        <v>216060.48</v>
      </c>
      <c r="S2969" s="54"/>
      <c r="T2969" s="54"/>
      <c r="Z2969" s="1"/>
      <c r="AA2969" s="1"/>
      <c r="XFB2969"/>
      <c r="XFC2969"/>
    </row>
    <row r="2970" spans="2:27 16382:16383" ht="21" customHeight="1">
      <c r="B2970" s="1" t="s">
        <v>23</v>
      </c>
      <c r="C2970" s="1" t="s">
        <v>247</v>
      </c>
      <c r="D2970" s="1" t="s">
        <v>59</v>
      </c>
      <c r="E2970" s="1" t="s">
        <v>17</v>
      </c>
      <c r="F2970" s="1" t="s">
        <v>227</v>
      </c>
      <c r="G2970" s="9">
        <v>41484</v>
      </c>
      <c r="H2970" s="2" t="s">
        <v>230</v>
      </c>
      <c r="I2970" s="1">
        <v>2013</v>
      </c>
      <c r="J2970" s="1">
        <v>307305467</v>
      </c>
      <c r="K2970" s="1">
        <f>_xlfn.DAYS(clean_data[[#This Row],[Ship Date]],clean_data[[#This Row],[Order Date]])</f>
        <v>12</v>
      </c>
      <c r="L2970" s="9">
        <v>41496</v>
      </c>
      <c r="M2970" s="4">
        <v>7371</v>
      </c>
      <c r="N2970" s="13">
        <v>9.33</v>
      </c>
      <c r="O2970" s="13">
        <v>6.92</v>
      </c>
      <c r="P2970" s="13">
        <v>68771.429999999993</v>
      </c>
      <c r="Q2970" s="13">
        <v>51007.32</v>
      </c>
      <c r="R2970" s="13">
        <v>17764.11</v>
      </c>
      <c r="S2970" s="54"/>
      <c r="T2970" s="54"/>
      <c r="Z2970" s="1"/>
      <c r="AA2970" s="1"/>
      <c r="XFB2970"/>
      <c r="XFC2970"/>
    </row>
    <row r="2971" spans="2:27 16382:16383" ht="21" customHeight="1">
      <c r="B2971" s="10" t="s">
        <v>23</v>
      </c>
      <c r="C2971" s="10" t="s">
        <v>124</v>
      </c>
      <c r="D2971" s="10" t="s">
        <v>28</v>
      </c>
      <c r="E2971" s="10" t="s">
        <v>21</v>
      </c>
      <c r="F2971" s="10" t="s">
        <v>235</v>
      </c>
      <c r="G2971" s="11">
        <v>40729</v>
      </c>
      <c r="H2971" s="12" t="s">
        <v>230</v>
      </c>
      <c r="I2971" s="10">
        <v>2011</v>
      </c>
      <c r="J2971" s="10">
        <v>392676532</v>
      </c>
      <c r="K2971" s="10">
        <f>_xlfn.DAYS(clean_data[[#This Row],[Ship Date]],clean_data[[#This Row],[Order Date]])</f>
        <v>32</v>
      </c>
      <c r="L2971" s="11">
        <v>40761</v>
      </c>
      <c r="M2971" s="14">
        <v>567</v>
      </c>
      <c r="N2971" s="15">
        <v>205.7</v>
      </c>
      <c r="O2971" s="15">
        <v>117.11</v>
      </c>
      <c r="P2971" s="15">
        <v>116631.9</v>
      </c>
      <c r="Q2971" s="15">
        <v>66401.37</v>
      </c>
      <c r="R2971" s="15">
        <v>50230.53</v>
      </c>
      <c r="S2971" s="54"/>
      <c r="T2971" s="54"/>
      <c r="Z2971" s="1"/>
      <c r="AA2971" s="1"/>
      <c r="XFB2971"/>
      <c r="XFC2971"/>
    </row>
    <row r="2972" spans="2:27 16382:16383" ht="21" customHeight="1">
      <c r="B2972" s="1" t="s">
        <v>23</v>
      </c>
      <c r="C2972" s="1" t="s">
        <v>70</v>
      </c>
      <c r="D2972" s="1" t="s">
        <v>16</v>
      </c>
      <c r="E2972" s="1" t="s">
        <v>17</v>
      </c>
      <c r="F2972" s="1" t="s">
        <v>232</v>
      </c>
      <c r="G2972" s="9">
        <v>41055</v>
      </c>
      <c r="H2972" s="2" t="s">
        <v>233</v>
      </c>
      <c r="I2972" s="1">
        <v>2012</v>
      </c>
      <c r="J2972" s="1">
        <v>111063039</v>
      </c>
      <c r="K2972" s="1">
        <f>_xlfn.DAYS(clean_data[[#This Row],[Ship Date]],clean_data[[#This Row],[Order Date]])</f>
        <v>48</v>
      </c>
      <c r="L2972" s="9">
        <v>41103</v>
      </c>
      <c r="M2972" s="4">
        <v>4876</v>
      </c>
      <c r="N2972" s="13">
        <v>255.28</v>
      </c>
      <c r="O2972" s="13">
        <v>159.41999999999999</v>
      </c>
      <c r="P2972" s="13">
        <v>1244745.28</v>
      </c>
      <c r="Q2972" s="13">
        <v>777331.92</v>
      </c>
      <c r="R2972" s="13">
        <v>467413.36</v>
      </c>
      <c r="S2972" s="54"/>
      <c r="T2972" s="54"/>
      <c r="Z2972" s="1"/>
      <c r="AA2972" s="1"/>
      <c r="XFB2972"/>
      <c r="XFC2972"/>
    </row>
    <row r="2973" spans="2:27 16382:16383" ht="21" customHeight="1">
      <c r="B2973" s="10" t="s">
        <v>23</v>
      </c>
      <c r="C2973" s="10" t="s">
        <v>171</v>
      </c>
      <c r="D2973" s="10" t="s">
        <v>25</v>
      </c>
      <c r="E2973" s="10" t="s">
        <v>17</v>
      </c>
      <c r="F2973" s="10" t="s">
        <v>227</v>
      </c>
      <c r="G2973" s="11">
        <v>40882</v>
      </c>
      <c r="H2973" s="12" t="s">
        <v>228</v>
      </c>
      <c r="I2973" s="10">
        <v>2011</v>
      </c>
      <c r="J2973" s="10">
        <v>556263816</v>
      </c>
      <c r="K2973" s="10">
        <f>_xlfn.DAYS(clean_data[[#This Row],[Ship Date]],clean_data[[#This Row],[Order Date]])</f>
        <v>2</v>
      </c>
      <c r="L2973" s="11">
        <v>40884</v>
      </c>
      <c r="M2973" s="14">
        <v>9679</v>
      </c>
      <c r="N2973" s="15">
        <v>47.45</v>
      </c>
      <c r="O2973" s="15">
        <v>31.79</v>
      </c>
      <c r="P2973" s="15">
        <v>459268.55</v>
      </c>
      <c r="Q2973" s="15">
        <v>307695.40999999997</v>
      </c>
      <c r="R2973" s="15">
        <v>151573.14000000001</v>
      </c>
      <c r="S2973" s="54"/>
      <c r="T2973" s="54"/>
      <c r="Z2973" s="1"/>
      <c r="AA2973" s="1"/>
      <c r="XFB2973"/>
      <c r="XFC2973"/>
    </row>
    <row r="2974" spans="2:27 16382:16383" ht="21" customHeight="1">
      <c r="B2974" s="1" t="s">
        <v>31</v>
      </c>
      <c r="C2974" s="1" t="s">
        <v>177</v>
      </c>
      <c r="D2974" s="1" t="s">
        <v>71</v>
      </c>
      <c r="E2974" s="1" t="s">
        <v>17</v>
      </c>
      <c r="F2974" s="1" t="s">
        <v>229</v>
      </c>
      <c r="G2974" s="9">
        <v>41783</v>
      </c>
      <c r="H2974" s="2" t="s">
        <v>233</v>
      </c>
      <c r="I2974" s="1">
        <v>2014</v>
      </c>
      <c r="J2974" s="1">
        <v>642390191</v>
      </c>
      <c r="K2974" s="1">
        <f>_xlfn.DAYS(clean_data[[#This Row],[Ship Date]],clean_data[[#This Row],[Order Date]])</f>
        <v>2</v>
      </c>
      <c r="L2974" s="9">
        <v>41785</v>
      </c>
      <c r="M2974" s="4">
        <v>6388</v>
      </c>
      <c r="N2974" s="13">
        <v>154.06</v>
      </c>
      <c r="O2974" s="13">
        <v>90.93</v>
      </c>
      <c r="P2974" s="13">
        <v>984135.28</v>
      </c>
      <c r="Q2974" s="13">
        <v>580860.84</v>
      </c>
      <c r="R2974" s="13">
        <v>403274.44</v>
      </c>
      <c r="S2974" s="54"/>
      <c r="T2974" s="54"/>
      <c r="Z2974" s="1"/>
      <c r="AA2974" s="1"/>
      <c r="XFB2974"/>
      <c r="XFC2974"/>
    </row>
    <row r="2975" spans="2:27 16382:16383" ht="21" customHeight="1">
      <c r="B2975" s="10" t="s">
        <v>40</v>
      </c>
      <c r="C2975" s="10" t="s">
        <v>156</v>
      </c>
      <c r="D2975" s="10" t="s">
        <v>16</v>
      </c>
      <c r="E2975" s="10" t="s">
        <v>17</v>
      </c>
      <c r="F2975" s="10" t="s">
        <v>227</v>
      </c>
      <c r="G2975" s="11">
        <v>41571</v>
      </c>
      <c r="H2975" s="12" t="s">
        <v>237</v>
      </c>
      <c r="I2975" s="10">
        <v>2013</v>
      </c>
      <c r="J2975" s="10">
        <v>253865993</v>
      </c>
      <c r="K2975" s="10">
        <f>_xlfn.DAYS(clean_data[[#This Row],[Ship Date]],clean_data[[#This Row],[Order Date]])</f>
        <v>41</v>
      </c>
      <c r="L2975" s="11">
        <v>41612</v>
      </c>
      <c r="M2975" s="14">
        <v>3444</v>
      </c>
      <c r="N2975" s="15">
        <v>255.28</v>
      </c>
      <c r="O2975" s="15">
        <v>159.41999999999999</v>
      </c>
      <c r="P2975" s="15">
        <v>879184.32</v>
      </c>
      <c r="Q2975" s="15">
        <v>549042.48</v>
      </c>
      <c r="R2975" s="15">
        <v>330141.84000000003</v>
      </c>
      <c r="S2975" s="54"/>
      <c r="T2975" s="54"/>
      <c r="Z2975" s="1"/>
      <c r="AA2975" s="1"/>
      <c r="XFB2975"/>
      <c r="XFC2975"/>
    </row>
    <row r="2976" spans="2:27 16382:16383" ht="21" customHeight="1">
      <c r="B2976" s="1" t="s">
        <v>26</v>
      </c>
      <c r="C2976" s="1" t="s">
        <v>176</v>
      </c>
      <c r="D2976" s="1" t="s">
        <v>71</v>
      </c>
      <c r="E2976" s="1" t="s">
        <v>21</v>
      </c>
      <c r="F2976" s="1" t="s">
        <v>227</v>
      </c>
      <c r="G2976" s="9">
        <v>41215</v>
      </c>
      <c r="H2976" s="2" t="s">
        <v>234</v>
      </c>
      <c r="I2976" s="1">
        <v>2012</v>
      </c>
      <c r="J2976" s="1">
        <v>695427548</v>
      </c>
      <c r="K2976" s="1">
        <f>_xlfn.DAYS(clean_data[[#This Row],[Ship Date]],clean_data[[#This Row],[Order Date]])</f>
        <v>27</v>
      </c>
      <c r="L2976" s="9">
        <v>41242</v>
      </c>
      <c r="M2976" s="4">
        <v>1320</v>
      </c>
      <c r="N2976" s="13">
        <v>154.06</v>
      </c>
      <c r="O2976" s="13">
        <v>90.93</v>
      </c>
      <c r="P2976" s="13">
        <v>203359.2</v>
      </c>
      <c r="Q2976" s="13">
        <v>120027.6</v>
      </c>
      <c r="R2976" s="13">
        <v>83331.600000000006</v>
      </c>
      <c r="S2976" s="54"/>
      <c r="T2976" s="54"/>
      <c r="Z2976" s="1"/>
      <c r="AA2976" s="1"/>
      <c r="XFB2976"/>
      <c r="XFC2976"/>
    </row>
    <row r="2977" spans="2:27 16382:16383" ht="21" customHeight="1">
      <c r="B2977" s="10" t="s">
        <v>23</v>
      </c>
      <c r="C2977" s="10" t="s">
        <v>179</v>
      </c>
      <c r="D2977" s="10" t="s">
        <v>25</v>
      </c>
      <c r="E2977" s="10" t="s">
        <v>17</v>
      </c>
      <c r="F2977" s="10" t="s">
        <v>227</v>
      </c>
      <c r="G2977" s="11">
        <v>40688</v>
      </c>
      <c r="H2977" s="12" t="s">
        <v>233</v>
      </c>
      <c r="I2977" s="10">
        <v>2011</v>
      </c>
      <c r="J2977" s="10">
        <v>642123687</v>
      </c>
      <c r="K2977" s="10">
        <f>_xlfn.DAYS(clean_data[[#This Row],[Ship Date]],clean_data[[#This Row],[Order Date]])</f>
        <v>5</v>
      </c>
      <c r="L2977" s="11">
        <v>40693</v>
      </c>
      <c r="M2977" s="14">
        <v>7523</v>
      </c>
      <c r="N2977" s="15">
        <v>47.45</v>
      </c>
      <c r="O2977" s="15">
        <v>31.79</v>
      </c>
      <c r="P2977" s="15">
        <v>356966.35</v>
      </c>
      <c r="Q2977" s="15">
        <v>239156.17</v>
      </c>
      <c r="R2977" s="15">
        <v>117810.18</v>
      </c>
      <c r="S2977" s="54"/>
      <c r="T2977" s="54"/>
      <c r="Z2977" s="1"/>
      <c r="AA2977" s="1"/>
      <c r="XFB2977"/>
      <c r="XFC2977"/>
    </row>
    <row r="2978" spans="2:27 16382:16383" ht="21" customHeight="1">
      <c r="B2978" s="1" t="s">
        <v>26</v>
      </c>
      <c r="C2978" s="1" t="s">
        <v>141</v>
      </c>
      <c r="D2978" s="1" t="s">
        <v>25</v>
      </c>
      <c r="E2978" s="1" t="s">
        <v>17</v>
      </c>
      <c r="F2978" s="1" t="s">
        <v>227</v>
      </c>
      <c r="G2978" s="9">
        <v>40355</v>
      </c>
      <c r="H2978" s="2" t="s">
        <v>241</v>
      </c>
      <c r="I2978" s="1">
        <v>2010</v>
      </c>
      <c r="J2978" s="1">
        <v>189315736</v>
      </c>
      <c r="K2978" s="1">
        <f>_xlfn.DAYS(clean_data[[#This Row],[Ship Date]],clean_data[[#This Row],[Order Date]])</f>
        <v>36</v>
      </c>
      <c r="L2978" s="9">
        <v>40391</v>
      </c>
      <c r="M2978" s="4">
        <v>1588</v>
      </c>
      <c r="N2978" s="13">
        <v>47.45</v>
      </c>
      <c r="O2978" s="13">
        <v>31.79</v>
      </c>
      <c r="P2978" s="13">
        <v>75350.600000000006</v>
      </c>
      <c r="Q2978" s="13">
        <v>50482.52</v>
      </c>
      <c r="R2978" s="13">
        <v>24868.080000000002</v>
      </c>
      <c r="S2978" s="54"/>
      <c r="T2978" s="54"/>
      <c r="Z2978" s="1"/>
      <c r="AA2978" s="1"/>
      <c r="XFB2978"/>
      <c r="XFC2978"/>
    </row>
    <row r="2979" spans="2:27 16382:16383" ht="21" customHeight="1">
      <c r="B2979" s="10" t="s">
        <v>14</v>
      </c>
      <c r="C2979" s="10" t="s">
        <v>55</v>
      </c>
      <c r="D2979" s="10" t="s">
        <v>20</v>
      </c>
      <c r="E2979" s="10" t="s">
        <v>21</v>
      </c>
      <c r="F2979" s="10" t="s">
        <v>229</v>
      </c>
      <c r="G2979" s="11">
        <v>42350</v>
      </c>
      <c r="H2979" s="12" t="s">
        <v>228</v>
      </c>
      <c r="I2979" s="10">
        <v>2015</v>
      </c>
      <c r="J2979" s="10">
        <v>402677524</v>
      </c>
      <c r="K2979" s="10">
        <f>_xlfn.DAYS(clean_data[[#This Row],[Ship Date]],clean_data[[#This Row],[Order Date]])</f>
        <v>15</v>
      </c>
      <c r="L2979" s="11">
        <v>42365</v>
      </c>
      <c r="M2979" s="14">
        <v>82</v>
      </c>
      <c r="N2979" s="15">
        <v>152.58000000000001</v>
      </c>
      <c r="O2979" s="15">
        <v>97.44</v>
      </c>
      <c r="P2979" s="15">
        <v>12511.56</v>
      </c>
      <c r="Q2979" s="15">
        <v>7990.08</v>
      </c>
      <c r="R2979" s="15">
        <v>4521.4799999999996</v>
      </c>
      <c r="S2979" s="54"/>
      <c r="T2979" s="54"/>
      <c r="Z2979" s="1"/>
      <c r="AA2979" s="1"/>
      <c r="XFB2979"/>
      <c r="XFC2979"/>
    </row>
    <row r="2980" spans="2:27 16382:16383" ht="21" customHeight="1">
      <c r="B2980" s="1" t="s">
        <v>40</v>
      </c>
      <c r="C2980" s="1" t="s">
        <v>189</v>
      </c>
      <c r="D2980" s="1" t="s">
        <v>36</v>
      </c>
      <c r="E2980" s="1" t="s">
        <v>21</v>
      </c>
      <c r="F2980" s="1" t="s">
        <v>232</v>
      </c>
      <c r="G2980" s="9">
        <v>40900</v>
      </c>
      <c r="H2980" s="2" t="s">
        <v>228</v>
      </c>
      <c r="I2980" s="1">
        <v>2011</v>
      </c>
      <c r="J2980" s="1">
        <v>168195378</v>
      </c>
      <c r="K2980" s="1">
        <f>_xlfn.DAYS(clean_data[[#This Row],[Ship Date]],clean_data[[#This Row],[Order Date]])</f>
        <v>4</v>
      </c>
      <c r="L2980" s="9">
        <v>40904</v>
      </c>
      <c r="M2980" s="4">
        <v>1605</v>
      </c>
      <c r="N2980" s="13">
        <v>109.28</v>
      </c>
      <c r="O2980" s="13">
        <v>35.840000000000003</v>
      </c>
      <c r="P2980" s="13">
        <v>175394.4</v>
      </c>
      <c r="Q2980" s="13">
        <v>57523.199999999997</v>
      </c>
      <c r="R2980" s="13">
        <v>117871.2</v>
      </c>
      <c r="S2980" s="54"/>
      <c r="T2980" s="54"/>
      <c r="Z2980" s="1"/>
      <c r="AA2980" s="1"/>
      <c r="XFB2980"/>
      <c r="XFC2980"/>
    </row>
    <row r="2981" spans="2:27 16382:16383" ht="21" customHeight="1">
      <c r="B2981" s="10" t="s">
        <v>23</v>
      </c>
      <c r="C2981" s="10" t="s">
        <v>24</v>
      </c>
      <c r="D2981" s="10" t="s">
        <v>25</v>
      </c>
      <c r="E2981" s="10" t="s">
        <v>17</v>
      </c>
      <c r="F2981" s="10" t="s">
        <v>227</v>
      </c>
      <c r="G2981" s="11">
        <v>40300</v>
      </c>
      <c r="H2981" s="12" t="s">
        <v>233</v>
      </c>
      <c r="I2981" s="10">
        <v>2010</v>
      </c>
      <c r="J2981" s="10">
        <v>242168128</v>
      </c>
      <c r="K2981" s="10">
        <f>_xlfn.DAYS(clean_data[[#This Row],[Ship Date]],clean_data[[#This Row],[Order Date]])</f>
        <v>1</v>
      </c>
      <c r="L2981" s="11">
        <v>40301</v>
      </c>
      <c r="M2981" s="14">
        <v>1785</v>
      </c>
      <c r="N2981" s="15">
        <v>47.45</v>
      </c>
      <c r="O2981" s="15">
        <v>31.79</v>
      </c>
      <c r="P2981" s="15">
        <v>84698.25</v>
      </c>
      <c r="Q2981" s="15">
        <v>56745.15</v>
      </c>
      <c r="R2981" s="15">
        <v>27953.1</v>
      </c>
      <c r="S2981" s="54"/>
      <c r="T2981" s="54"/>
      <c r="Z2981" s="1"/>
      <c r="AA2981" s="1"/>
      <c r="XFB2981"/>
      <c r="XFC2981"/>
    </row>
    <row r="2982" spans="2:27 16382:16383" ht="21" customHeight="1">
      <c r="B2982" s="1" t="s">
        <v>26</v>
      </c>
      <c r="C2982" s="1" t="s">
        <v>122</v>
      </c>
      <c r="D2982" s="1" t="s">
        <v>59</v>
      </c>
      <c r="E2982" s="1" t="s">
        <v>21</v>
      </c>
      <c r="F2982" s="1" t="s">
        <v>229</v>
      </c>
      <c r="G2982" s="9">
        <v>42471</v>
      </c>
      <c r="H2982" s="2" t="s">
        <v>239</v>
      </c>
      <c r="I2982" s="1">
        <v>2016</v>
      </c>
      <c r="J2982" s="1">
        <v>101207101</v>
      </c>
      <c r="K2982" s="1">
        <f>_xlfn.DAYS(clean_data[[#This Row],[Ship Date]],clean_data[[#This Row],[Order Date]])</f>
        <v>21</v>
      </c>
      <c r="L2982" s="9">
        <v>42492</v>
      </c>
      <c r="M2982" s="4">
        <v>8285</v>
      </c>
      <c r="N2982" s="13">
        <v>9.33</v>
      </c>
      <c r="O2982" s="13">
        <v>6.92</v>
      </c>
      <c r="P2982" s="13">
        <v>77299.05</v>
      </c>
      <c r="Q2982" s="13">
        <v>57332.2</v>
      </c>
      <c r="R2982" s="13">
        <v>19966.849999999999</v>
      </c>
      <c r="S2982" s="54"/>
      <c r="T2982" s="54"/>
      <c r="Z2982" s="1"/>
      <c r="AA2982" s="1"/>
      <c r="XFB2982"/>
      <c r="XFC2982"/>
    </row>
    <row r="2983" spans="2:27 16382:16383" ht="21" customHeight="1">
      <c r="B2983" s="10" t="s">
        <v>23</v>
      </c>
      <c r="C2983" s="10" t="s">
        <v>196</v>
      </c>
      <c r="D2983" s="10" t="s">
        <v>25</v>
      </c>
      <c r="E2983" s="10" t="s">
        <v>21</v>
      </c>
      <c r="F2983" s="10" t="s">
        <v>235</v>
      </c>
      <c r="G2983" s="11">
        <v>42805</v>
      </c>
      <c r="H2983" s="12" t="s">
        <v>236</v>
      </c>
      <c r="I2983" s="10">
        <v>2017</v>
      </c>
      <c r="J2983" s="10">
        <v>192236125</v>
      </c>
      <c r="K2983" s="10">
        <f>_xlfn.DAYS(clean_data[[#This Row],[Ship Date]],clean_data[[#This Row],[Order Date]])</f>
        <v>11</v>
      </c>
      <c r="L2983" s="11">
        <v>42816</v>
      </c>
      <c r="M2983" s="14">
        <v>5796</v>
      </c>
      <c r="N2983" s="15">
        <v>47.45</v>
      </c>
      <c r="O2983" s="15">
        <v>31.79</v>
      </c>
      <c r="P2983" s="15">
        <v>275020.2</v>
      </c>
      <c r="Q2983" s="15">
        <v>184254.84</v>
      </c>
      <c r="R2983" s="15">
        <v>90765.36</v>
      </c>
      <c r="S2983" s="54"/>
      <c r="T2983" s="54"/>
      <c r="Z2983" s="1"/>
      <c r="AA2983" s="1"/>
      <c r="XFB2983"/>
      <c r="XFC2983"/>
    </row>
    <row r="2984" spans="2:27 16382:16383" ht="21" customHeight="1">
      <c r="B2984" s="1" t="s">
        <v>26</v>
      </c>
      <c r="C2984" s="1" t="s">
        <v>90</v>
      </c>
      <c r="D2984" s="1" t="s">
        <v>33</v>
      </c>
      <c r="E2984" s="1" t="s">
        <v>21</v>
      </c>
      <c r="F2984" s="1" t="s">
        <v>227</v>
      </c>
      <c r="G2984" s="9">
        <v>42616</v>
      </c>
      <c r="H2984" s="2" t="s">
        <v>231</v>
      </c>
      <c r="I2984" s="1">
        <v>2016</v>
      </c>
      <c r="J2984" s="1">
        <v>582491528</v>
      </c>
      <c r="K2984" s="1">
        <f>_xlfn.DAYS(clean_data[[#This Row],[Ship Date]],clean_data[[#This Row],[Order Date]])</f>
        <v>37</v>
      </c>
      <c r="L2984" s="9">
        <v>42653</v>
      </c>
      <c r="M2984" s="4">
        <v>1042</v>
      </c>
      <c r="N2984" s="13">
        <v>81.73</v>
      </c>
      <c r="O2984" s="13">
        <v>56.67</v>
      </c>
      <c r="P2984" s="13">
        <v>85162.66</v>
      </c>
      <c r="Q2984" s="13">
        <v>59050.14</v>
      </c>
      <c r="R2984" s="13">
        <v>26112.52</v>
      </c>
      <c r="S2984" s="54"/>
      <c r="T2984" s="54"/>
      <c r="Z2984" s="1"/>
      <c r="AA2984" s="1"/>
      <c r="XFB2984"/>
      <c r="XFC2984"/>
    </row>
    <row r="2985" spans="2:27 16382:16383" ht="21" customHeight="1">
      <c r="B2985" s="10" t="s">
        <v>40</v>
      </c>
      <c r="C2985" s="10" t="s">
        <v>140</v>
      </c>
      <c r="D2985" s="10" t="s">
        <v>59</v>
      </c>
      <c r="E2985" s="10" t="s">
        <v>21</v>
      </c>
      <c r="F2985" s="10" t="s">
        <v>232</v>
      </c>
      <c r="G2985" s="11">
        <v>42225</v>
      </c>
      <c r="H2985" s="12" t="s">
        <v>238</v>
      </c>
      <c r="I2985" s="10">
        <v>2015</v>
      </c>
      <c r="J2985" s="10">
        <v>509522140</v>
      </c>
      <c r="K2985" s="10">
        <f>_xlfn.DAYS(clean_data[[#This Row],[Ship Date]],clean_data[[#This Row],[Order Date]])</f>
        <v>50</v>
      </c>
      <c r="L2985" s="11">
        <v>42275</v>
      </c>
      <c r="M2985" s="14">
        <v>7779</v>
      </c>
      <c r="N2985" s="15">
        <v>9.33</v>
      </c>
      <c r="O2985" s="15">
        <v>6.92</v>
      </c>
      <c r="P2985" s="15">
        <v>72578.070000000007</v>
      </c>
      <c r="Q2985" s="15">
        <v>53830.68</v>
      </c>
      <c r="R2985" s="15">
        <v>18747.39</v>
      </c>
      <c r="S2985" s="54"/>
      <c r="T2985" s="54"/>
      <c r="Z2985" s="1"/>
      <c r="AA2985" s="1"/>
      <c r="XFB2985"/>
      <c r="XFC2985"/>
    </row>
    <row r="2986" spans="2:27 16382:16383" ht="21" customHeight="1">
      <c r="B2986" s="1" t="s">
        <v>34</v>
      </c>
      <c r="C2986" s="1" t="s">
        <v>68</v>
      </c>
      <c r="D2986" s="1" t="s">
        <v>33</v>
      </c>
      <c r="E2986" s="1" t="s">
        <v>21</v>
      </c>
      <c r="F2986" s="1" t="s">
        <v>227</v>
      </c>
      <c r="G2986" s="9">
        <v>42340</v>
      </c>
      <c r="H2986" s="2" t="s">
        <v>228</v>
      </c>
      <c r="I2986" s="1">
        <v>2015</v>
      </c>
      <c r="J2986" s="1">
        <v>631189286</v>
      </c>
      <c r="K2986" s="1">
        <f>_xlfn.DAYS(clean_data[[#This Row],[Ship Date]],clean_data[[#This Row],[Order Date]])</f>
        <v>15</v>
      </c>
      <c r="L2986" s="9">
        <v>42355</v>
      </c>
      <c r="M2986" s="4">
        <v>1791</v>
      </c>
      <c r="N2986" s="13">
        <v>81.73</v>
      </c>
      <c r="O2986" s="13">
        <v>56.67</v>
      </c>
      <c r="P2986" s="13">
        <v>146378.43</v>
      </c>
      <c r="Q2986" s="13">
        <v>101495.97</v>
      </c>
      <c r="R2986" s="13">
        <v>44882.46</v>
      </c>
      <c r="S2986" s="54"/>
      <c r="T2986" s="54"/>
      <c r="Z2986" s="1"/>
      <c r="AA2986" s="1"/>
      <c r="XFB2986"/>
      <c r="XFC2986"/>
    </row>
    <row r="2987" spans="2:27 16382:16383" ht="21" customHeight="1">
      <c r="B2987" s="10" t="s">
        <v>31</v>
      </c>
      <c r="C2987" s="10" t="s">
        <v>133</v>
      </c>
      <c r="D2987" s="10" t="s">
        <v>59</v>
      </c>
      <c r="E2987" s="10" t="s">
        <v>17</v>
      </c>
      <c r="F2987" s="10" t="s">
        <v>229</v>
      </c>
      <c r="G2987" s="11">
        <v>42677</v>
      </c>
      <c r="H2987" s="12" t="s">
        <v>234</v>
      </c>
      <c r="I2987" s="10">
        <v>2016</v>
      </c>
      <c r="J2987" s="10">
        <v>775666797</v>
      </c>
      <c r="K2987" s="10">
        <f>_xlfn.DAYS(clean_data[[#This Row],[Ship Date]],clean_data[[#This Row],[Order Date]])</f>
        <v>38</v>
      </c>
      <c r="L2987" s="11">
        <v>42715</v>
      </c>
      <c r="M2987" s="14">
        <v>5897</v>
      </c>
      <c r="N2987" s="15">
        <v>9.33</v>
      </c>
      <c r="O2987" s="15">
        <v>6.92</v>
      </c>
      <c r="P2987" s="15">
        <v>55019.01</v>
      </c>
      <c r="Q2987" s="15">
        <v>40807.24</v>
      </c>
      <c r="R2987" s="15">
        <v>14211.77</v>
      </c>
      <c r="S2987" s="54"/>
      <c r="T2987" s="54"/>
      <c r="Z2987" s="1"/>
      <c r="AA2987" s="1"/>
      <c r="XFB2987"/>
      <c r="XFC2987"/>
    </row>
    <row r="2988" spans="2:27 16382:16383" ht="21" customHeight="1">
      <c r="B2988" s="1" t="s">
        <v>31</v>
      </c>
      <c r="C2988" s="1" t="s">
        <v>67</v>
      </c>
      <c r="D2988" s="1" t="s">
        <v>25</v>
      </c>
      <c r="E2988" s="1" t="s">
        <v>21</v>
      </c>
      <c r="F2988" s="1" t="s">
        <v>232</v>
      </c>
      <c r="G2988" s="9">
        <v>40574</v>
      </c>
      <c r="H2988" s="2" t="s">
        <v>240</v>
      </c>
      <c r="I2988" s="1">
        <v>2011</v>
      </c>
      <c r="J2988" s="1">
        <v>391440999</v>
      </c>
      <c r="K2988" s="1">
        <f>_xlfn.DAYS(clean_data[[#This Row],[Ship Date]],clean_data[[#This Row],[Order Date]])</f>
        <v>33</v>
      </c>
      <c r="L2988" s="9">
        <v>40607</v>
      </c>
      <c r="M2988" s="4">
        <v>4945</v>
      </c>
      <c r="N2988" s="13">
        <v>47.45</v>
      </c>
      <c r="O2988" s="13">
        <v>31.79</v>
      </c>
      <c r="P2988" s="13">
        <v>234640.25</v>
      </c>
      <c r="Q2988" s="13">
        <v>157201.54999999999</v>
      </c>
      <c r="R2988" s="13">
        <v>77438.7</v>
      </c>
      <c r="S2988" s="54"/>
      <c r="T2988" s="54"/>
      <c r="Z2988" s="1"/>
      <c r="AA2988" s="1"/>
      <c r="XFB2988"/>
      <c r="XFC2988"/>
    </row>
    <row r="2989" spans="2:27 16382:16383" ht="21" customHeight="1">
      <c r="B2989" s="10" t="s">
        <v>31</v>
      </c>
      <c r="C2989" s="10" t="s">
        <v>96</v>
      </c>
      <c r="D2989" s="10" t="s">
        <v>16</v>
      </c>
      <c r="E2989" s="10" t="s">
        <v>21</v>
      </c>
      <c r="F2989" s="10" t="s">
        <v>229</v>
      </c>
      <c r="G2989" s="11">
        <v>40671</v>
      </c>
      <c r="H2989" s="12" t="s">
        <v>233</v>
      </c>
      <c r="I2989" s="10">
        <v>2011</v>
      </c>
      <c r="J2989" s="10">
        <v>797310721</v>
      </c>
      <c r="K2989" s="10">
        <f>_xlfn.DAYS(clean_data[[#This Row],[Ship Date]],clean_data[[#This Row],[Order Date]])</f>
        <v>6</v>
      </c>
      <c r="L2989" s="11">
        <v>40677</v>
      </c>
      <c r="M2989" s="14">
        <v>815</v>
      </c>
      <c r="N2989" s="15">
        <v>255.28</v>
      </c>
      <c r="O2989" s="15">
        <v>159.41999999999999</v>
      </c>
      <c r="P2989" s="15">
        <v>208053.2</v>
      </c>
      <c r="Q2989" s="15">
        <v>129927.3</v>
      </c>
      <c r="R2989" s="15">
        <v>78125.899999999994</v>
      </c>
      <c r="S2989" s="54"/>
      <c r="T2989" s="54"/>
      <c r="Z2989" s="1"/>
      <c r="AA2989" s="1"/>
      <c r="XFB2989"/>
      <c r="XFC2989"/>
    </row>
    <row r="2990" spans="2:27 16382:16383" ht="21" customHeight="1">
      <c r="B2990" s="1" t="s">
        <v>40</v>
      </c>
      <c r="C2990" s="1" t="s">
        <v>92</v>
      </c>
      <c r="D2990" s="1" t="s">
        <v>16</v>
      </c>
      <c r="E2990" s="1" t="s">
        <v>21</v>
      </c>
      <c r="F2990" s="1" t="s">
        <v>235</v>
      </c>
      <c r="G2990" s="9">
        <v>42470</v>
      </c>
      <c r="H2990" s="2" t="s">
        <v>239</v>
      </c>
      <c r="I2990" s="1">
        <v>2016</v>
      </c>
      <c r="J2990" s="1">
        <v>232387292</v>
      </c>
      <c r="K2990" s="1">
        <f>_xlfn.DAYS(clean_data[[#This Row],[Ship Date]],clean_data[[#This Row],[Order Date]])</f>
        <v>27</v>
      </c>
      <c r="L2990" s="9">
        <v>42497</v>
      </c>
      <c r="M2990" s="4">
        <v>7419</v>
      </c>
      <c r="N2990" s="13">
        <v>255.28</v>
      </c>
      <c r="O2990" s="13">
        <v>159.41999999999999</v>
      </c>
      <c r="P2990" s="13">
        <v>1893922.32</v>
      </c>
      <c r="Q2990" s="13">
        <v>1182736.98</v>
      </c>
      <c r="R2990" s="13">
        <v>711185.34</v>
      </c>
      <c r="S2990" s="54"/>
      <c r="T2990" s="54"/>
      <c r="Z2990" s="1"/>
      <c r="AA2990" s="1"/>
      <c r="XFB2990"/>
      <c r="XFC2990"/>
    </row>
    <row r="2991" spans="2:27 16382:16383" ht="21" customHeight="1">
      <c r="B2991" s="10" t="s">
        <v>40</v>
      </c>
      <c r="C2991" s="10" t="s">
        <v>222</v>
      </c>
      <c r="D2991" s="10" t="s">
        <v>59</v>
      </c>
      <c r="E2991" s="10" t="s">
        <v>21</v>
      </c>
      <c r="F2991" s="10" t="s">
        <v>232</v>
      </c>
      <c r="G2991" s="11">
        <v>41707</v>
      </c>
      <c r="H2991" s="12" t="s">
        <v>236</v>
      </c>
      <c r="I2991" s="10">
        <v>2014</v>
      </c>
      <c r="J2991" s="10">
        <v>606094539</v>
      </c>
      <c r="K2991" s="10">
        <f>_xlfn.DAYS(clean_data[[#This Row],[Ship Date]],clean_data[[#This Row],[Order Date]])</f>
        <v>1</v>
      </c>
      <c r="L2991" s="11">
        <v>41708</v>
      </c>
      <c r="M2991" s="14">
        <v>5698</v>
      </c>
      <c r="N2991" s="15">
        <v>9.33</v>
      </c>
      <c r="O2991" s="15">
        <v>6.92</v>
      </c>
      <c r="P2991" s="15">
        <v>53162.34</v>
      </c>
      <c r="Q2991" s="15">
        <v>39430.160000000003</v>
      </c>
      <c r="R2991" s="15">
        <v>13732.18</v>
      </c>
      <c r="S2991" s="54"/>
      <c r="T2991" s="54"/>
      <c r="Z2991" s="1"/>
      <c r="AA2991" s="1"/>
      <c r="XFB2991"/>
      <c r="XFC2991"/>
    </row>
    <row r="2992" spans="2:27 16382:16383" ht="21" customHeight="1">
      <c r="B2992" s="1" t="s">
        <v>40</v>
      </c>
      <c r="C2992" s="1" t="s">
        <v>135</v>
      </c>
      <c r="D2992" s="1" t="s">
        <v>16</v>
      </c>
      <c r="E2992" s="1" t="s">
        <v>21</v>
      </c>
      <c r="F2992" s="1" t="s">
        <v>227</v>
      </c>
      <c r="G2992" s="9">
        <v>42810</v>
      </c>
      <c r="H2992" s="2" t="s">
        <v>236</v>
      </c>
      <c r="I2992" s="1">
        <v>2017</v>
      </c>
      <c r="J2992" s="1">
        <v>748168790</v>
      </c>
      <c r="K2992" s="1">
        <f>_xlfn.DAYS(clean_data[[#This Row],[Ship Date]],clean_data[[#This Row],[Order Date]])</f>
        <v>50</v>
      </c>
      <c r="L2992" s="9">
        <v>42860</v>
      </c>
      <c r="M2992" s="4">
        <v>8626</v>
      </c>
      <c r="N2992" s="13">
        <v>255.28</v>
      </c>
      <c r="O2992" s="13">
        <v>159.41999999999999</v>
      </c>
      <c r="P2992" s="13">
        <v>2202045.2799999998</v>
      </c>
      <c r="Q2992" s="13">
        <v>1375156.92</v>
      </c>
      <c r="R2992" s="13">
        <v>826888.36</v>
      </c>
      <c r="S2992" s="54"/>
      <c r="T2992" s="54"/>
      <c r="Z2992" s="1"/>
      <c r="AA2992" s="1"/>
      <c r="XFB2992"/>
      <c r="XFC2992"/>
    </row>
    <row r="2993" spans="2:27 16382:16383" ht="21" customHeight="1">
      <c r="B2993" s="10" t="s">
        <v>40</v>
      </c>
      <c r="C2993" s="10" t="s">
        <v>213</v>
      </c>
      <c r="D2993" s="10" t="s">
        <v>50</v>
      </c>
      <c r="E2993" s="10" t="s">
        <v>21</v>
      </c>
      <c r="F2993" s="10" t="s">
        <v>227</v>
      </c>
      <c r="G2993" s="11">
        <v>40912</v>
      </c>
      <c r="H2993" s="12" t="s">
        <v>240</v>
      </c>
      <c r="I2993" s="10">
        <v>2012</v>
      </c>
      <c r="J2993" s="10">
        <v>458658874</v>
      </c>
      <c r="K2993" s="10">
        <f>_xlfn.DAYS(clean_data[[#This Row],[Ship Date]],clean_data[[#This Row],[Order Date]])</f>
        <v>30</v>
      </c>
      <c r="L2993" s="11">
        <v>40942</v>
      </c>
      <c r="M2993" s="14">
        <v>6208</v>
      </c>
      <c r="N2993" s="15">
        <v>421.89</v>
      </c>
      <c r="O2993" s="15">
        <v>364.69</v>
      </c>
      <c r="P2993" s="15">
        <v>2619093.12</v>
      </c>
      <c r="Q2993" s="15">
        <v>2263995.52</v>
      </c>
      <c r="R2993" s="15">
        <v>355097.59999999998</v>
      </c>
      <c r="S2993" s="54"/>
      <c r="T2993" s="54"/>
      <c r="Z2993" s="1"/>
      <c r="AA2993" s="1"/>
      <c r="XFB2993"/>
      <c r="XFC2993"/>
    </row>
    <row r="2994" spans="2:27 16382:16383" ht="21" customHeight="1">
      <c r="B2994" s="1" t="s">
        <v>23</v>
      </c>
      <c r="C2994" s="1" t="s">
        <v>179</v>
      </c>
      <c r="D2994" s="1" t="s">
        <v>20</v>
      </c>
      <c r="E2994" s="1" t="s">
        <v>17</v>
      </c>
      <c r="F2994" s="1" t="s">
        <v>232</v>
      </c>
      <c r="G2994" s="9">
        <v>42600</v>
      </c>
      <c r="H2994" s="2" t="s">
        <v>238</v>
      </c>
      <c r="I2994" s="1">
        <v>2016</v>
      </c>
      <c r="J2994" s="1">
        <v>957926118</v>
      </c>
      <c r="K2994" s="1">
        <f>_xlfn.DAYS(clean_data[[#This Row],[Ship Date]],clean_data[[#This Row],[Order Date]])</f>
        <v>14</v>
      </c>
      <c r="L2994" s="9">
        <v>42614</v>
      </c>
      <c r="M2994" s="4">
        <v>480</v>
      </c>
      <c r="N2994" s="13">
        <v>152.58000000000001</v>
      </c>
      <c r="O2994" s="13">
        <v>97.44</v>
      </c>
      <c r="P2994" s="13">
        <v>73238.399999999994</v>
      </c>
      <c r="Q2994" s="13">
        <v>46771.199999999997</v>
      </c>
      <c r="R2994" s="13">
        <v>26467.200000000001</v>
      </c>
      <c r="S2994" s="54"/>
      <c r="T2994" s="54"/>
      <c r="Z2994" s="1"/>
      <c r="AA2994" s="1"/>
      <c r="XFB2994"/>
      <c r="XFC2994"/>
    </row>
    <row r="2995" spans="2:27 16382:16383" ht="21" customHeight="1">
      <c r="B2995" s="10" t="s">
        <v>31</v>
      </c>
      <c r="C2995" s="10" t="s">
        <v>100</v>
      </c>
      <c r="D2995" s="10" t="s">
        <v>16</v>
      </c>
      <c r="E2995" s="10" t="s">
        <v>21</v>
      </c>
      <c r="F2995" s="10" t="s">
        <v>232</v>
      </c>
      <c r="G2995" s="11">
        <v>42402</v>
      </c>
      <c r="H2995" s="12" t="s">
        <v>242</v>
      </c>
      <c r="I2995" s="10">
        <v>2016</v>
      </c>
      <c r="J2995" s="10">
        <v>836644351</v>
      </c>
      <c r="K2995" s="10">
        <f>_xlfn.DAYS(clean_data[[#This Row],[Ship Date]],clean_data[[#This Row],[Order Date]])</f>
        <v>11</v>
      </c>
      <c r="L2995" s="11">
        <v>42413</v>
      </c>
      <c r="M2995" s="14">
        <v>510</v>
      </c>
      <c r="N2995" s="15">
        <v>255.28</v>
      </c>
      <c r="O2995" s="15">
        <v>159.41999999999999</v>
      </c>
      <c r="P2995" s="15">
        <v>130192.8</v>
      </c>
      <c r="Q2995" s="15">
        <v>81304.2</v>
      </c>
      <c r="R2995" s="15">
        <v>48888.6</v>
      </c>
      <c r="S2995" s="54"/>
      <c r="T2995" s="54"/>
      <c r="Z2995" s="1"/>
      <c r="AA2995" s="1"/>
      <c r="XFB2995"/>
      <c r="XFC2995"/>
    </row>
    <row r="2996" spans="2:27 16382:16383" ht="21" customHeight="1">
      <c r="B2996" s="1" t="s">
        <v>26</v>
      </c>
      <c r="C2996" s="1" t="s">
        <v>143</v>
      </c>
      <c r="D2996" s="1" t="s">
        <v>28</v>
      </c>
      <c r="E2996" s="1" t="s">
        <v>17</v>
      </c>
      <c r="F2996" s="1" t="s">
        <v>229</v>
      </c>
      <c r="G2996" s="9">
        <v>40769</v>
      </c>
      <c r="H2996" s="2" t="s">
        <v>238</v>
      </c>
      <c r="I2996" s="1">
        <v>2011</v>
      </c>
      <c r="J2996" s="1">
        <v>105799901</v>
      </c>
      <c r="K2996" s="1">
        <f>_xlfn.DAYS(clean_data[[#This Row],[Ship Date]],clean_data[[#This Row],[Order Date]])</f>
        <v>46</v>
      </c>
      <c r="L2996" s="9">
        <v>40815</v>
      </c>
      <c r="M2996" s="4">
        <v>7397</v>
      </c>
      <c r="N2996" s="13">
        <v>205.7</v>
      </c>
      <c r="O2996" s="13">
        <v>117.11</v>
      </c>
      <c r="P2996" s="13">
        <v>1521562.9</v>
      </c>
      <c r="Q2996" s="13">
        <v>866262.67</v>
      </c>
      <c r="R2996" s="13">
        <v>655300.23</v>
      </c>
      <c r="S2996" s="54"/>
      <c r="T2996" s="54"/>
      <c r="Z2996" s="1"/>
      <c r="AA2996" s="1"/>
      <c r="XFB2996"/>
      <c r="XFC2996"/>
    </row>
    <row r="2997" spans="2:27 16382:16383" ht="21" customHeight="1">
      <c r="B2997" s="10" t="s">
        <v>23</v>
      </c>
      <c r="C2997" s="10" t="s">
        <v>51</v>
      </c>
      <c r="D2997" s="10" t="s">
        <v>25</v>
      </c>
      <c r="E2997" s="10" t="s">
        <v>17</v>
      </c>
      <c r="F2997" s="10" t="s">
        <v>235</v>
      </c>
      <c r="G2997" s="11">
        <v>42688</v>
      </c>
      <c r="H2997" s="12" t="s">
        <v>234</v>
      </c>
      <c r="I2997" s="10">
        <v>2016</v>
      </c>
      <c r="J2997" s="10">
        <v>646691596</v>
      </c>
      <c r="K2997" s="10">
        <f>_xlfn.DAYS(clean_data[[#This Row],[Ship Date]],clean_data[[#This Row],[Order Date]])</f>
        <v>29</v>
      </c>
      <c r="L2997" s="11">
        <v>42717</v>
      </c>
      <c r="M2997" s="14">
        <v>9269</v>
      </c>
      <c r="N2997" s="15">
        <v>47.45</v>
      </c>
      <c r="O2997" s="15">
        <v>31.79</v>
      </c>
      <c r="P2997" s="15">
        <v>439814.05</v>
      </c>
      <c r="Q2997" s="15">
        <v>294661.51</v>
      </c>
      <c r="R2997" s="15">
        <v>145152.54</v>
      </c>
      <c r="S2997" s="54"/>
      <c r="T2997" s="54"/>
      <c r="Z2997" s="1"/>
      <c r="AA2997" s="1"/>
      <c r="XFB2997"/>
      <c r="XFC2997"/>
    </row>
    <row r="2998" spans="2:27 16382:16383" ht="21" customHeight="1">
      <c r="B2998" s="1" t="s">
        <v>40</v>
      </c>
      <c r="C2998" s="1" t="s">
        <v>135</v>
      </c>
      <c r="D2998" s="1" t="s">
        <v>45</v>
      </c>
      <c r="E2998" s="1" t="s">
        <v>21</v>
      </c>
      <c r="F2998" s="1" t="s">
        <v>227</v>
      </c>
      <c r="G2998" s="9">
        <v>42471</v>
      </c>
      <c r="H2998" s="2" t="s">
        <v>239</v>
      </c>
      <c r="I2998" s="1">
        <v>2016</v>
      </c>
      <c r="J2998" s="1">
        <v>360930764</v>
      </c>
      <c r="K2998" s="1">
        <f>_xlfn.DAYS(clean_data[[#This Row],[Ship Date]],clean_data[[#This Row],[Order Date]])</f>
        <v>34</v>
      </c>
      <c r="L2998" s="9">
        <v>42505</v>
      </c>
      <c r="M2998" s="4">
        <v>6289</v>
      </c>
      <c r="N2998" s="13">
        <v>437.2</v>
      </c>
      <c r="O2998" s="13">
        <v>263.33</v>
      </c>
      <c r="P2998" s="13">
        <v>2749550.8</v>
      </c>
      <c r="Q2998" s="13">
        <v>1656082.37</v>
      </c>
      <c r="R2998" s="13">
        <v>1093468.43</v>
      </c>
      <c r="S2998" s="54"/>
      <c r="T2998" s="54"/>
      <c r="Z2998" s="1"/>
      <c r="AA2998" s="1"/>
      <c r="XFB2998"/>
      <c r="XFC2998"/>
    </row>
    <row r="2999" spans="2:27 16382:16383" ht="21" customHeight="1">
      <c r="B2999" s="10" t="s">
        <v>26</v>
      </c>
      <c r="C2999" s="10" t="s">
        <v>30</v>
      </c>
      <c r="D2999" s="10" t="s">
        <v>20</v>
      </c>
      <c r="E2999" s="10" t="s">
        <v>17</v>
      </c>
      <c r="F2999" s="10" t="s">
        <v>229</v>
      </c>
      <c r="G2999" s="11">
        <v>41736</v>
      </c>
      <c r="H2999" s="12" t="s">
        <v>239</v>
      </c>
      <c r="I2999" s="10">
        <v>2014</v>
      </c>
      <c r="J2999" s="10">
        <v>820441234</v>
      </c>
      <c r="K2999" s="10">
        <f>_xlfn.DAYS(clean_data[[#This Row],[Ship Date]],clean_data[[#This Row],[Order Date]])</f>
        <v>25</v>
      </c>
      <c r="L2999" s="11">
        <v>41761</v>
      </c>
      <c r="M2999" s="14">
        <v>5648</v>
      </c>
      <c r="N2999" s="15">
        <v>152.58000000000001</v>
      </c>
      <c r="O2999" s="15">
        <v>97.44</v>
      </c>
      <c r="P2999" s="15">
        <v>861771.84</v>
      </c>
      <c r="Q2999" s="15">
        <v>550341.12</v>
      </c>
      <c r="R2999" s="15">
        <v>311430.71999999997</v>
      </c>
      <c r="S2999" s="54"/>
      <c r="T2999" s="54"/>
      <c r="Z2999" s="1"/>
      <c r="AA2999" s="1"/>
      <c r="XFB2999"/>
      <c r="XFC2999"/>
    </row>
    <row r="3000" spans="2:27 16382:16383" ht="21" customHeight="1">
      <c r="B3000" s="1" t="s">
        <v>53</v>
      </c>
      <c r="C3000" s="1" t="s">
        <v>54</v>
      </c>
      <c r="D3000" s="1" t="s">
        <v>71</v>
      </c>
      <c r="E3000" s="1" t="s">
        <v>17</v>
      </c>
      <c r="F3000" s="1" t="s">
        <v>229</v>
      </c>
      <c r="G3000" s="9">
        <v>42488</v>
      </c>
      <c r="H3000" s="2" t="s">
        <v>239</v>
      </c>
      <c r="I3000" s="1">
        <v>2016</v>
      </c>
      <c r="J3000" s="1">
        <v>517459332</v>
      </c>
      <c r="K3000" s="1">
        <f>_xlfn.DAYS(clean_data[[#This Row],[Ship Date]],clean_data[[#This Row],[Order Date]])</f>
        <v>29</v>
      </c>
      <c r="L3000" s="9">
        <v>42517</v>
      </c>
      <c r="M3000" s="4">
        <v>6570</v>
      </c>
      <c r="N3000" s="13">
        <v>154.06</v>
      </c>
      <c r="O3000" s="13">
        <v>90.93</v>
      </c>
      <c r="P3000" s="13">
        <v>1012174.2</v>
      </c>
      <c r="Q3000" s="13">
        <v>597410.1</v>
      </c>
      <c r="R3000" s="13">
        <v>414764.1</v>
      </c>
      <c r="S3000" s="54"/>
      <c r="T3000" s="54"/>
      <c r="Z3000" s="1"/>
      <c r="AA3000" s="1"/>
      <c r="XFB3000"/>
      <c r="XFC3000"/>
    </row>
    <row r="3001" spans="2:27 16382:16383" ht="21" customHeight="1">
      <c r="B3001" s="10" t="s">
        <v>40</v>
      </c>
      <c r="C3001" s="10" t="s">
        <v>201</v>
      </c>
      <c r="D3001" s="10" t="s">
        <v>43</v>
      </c>
      <c r="E3001" s="10" t="s">
        <v>17</v>
      </c>
      <c r="F3001" s="10" t="s">
        <v>235</v>
      </c>
      <c r="G3001" s="11">
        <v>40207</v>
      </c>
      <c r="H3001" s="12" t="s">
        <v>240</v>
      </c>
      <c r="I3001" s="10">
        <v>2010</v>
      </c>
      <c r="J3001" s="10">
        <v>714533889</v>
      </c>
      <c r="K3001" s="10">
        <f>_xlfn.DAYS(clean_data[[#This Row],[Ship Date]],clean_data[[#This Row],[Order Date]])</f>
        <v>9</v>
      </c>
      <c r="L3001" s="11">
        <v>40216</v>
      </c>
      <c r="M3001" s="14">
        <v>5311</v>
      </c>
      <c r="N3001" s="15">
        <v>651.21</v>
      </c>
      <c r="O3001" s="15">
        <v>524.96</v>
      </c>
      <c r="P3001" s="15">
        <v>3458576.31</v>
      </c>
      <c r="Q3001" s="15">
        <v>2788062.56</v>
      </c>
      <c r="R3001" s="15">
        <v>670513.75</v>
      </c>
      <c r="S3001" s="54"/>
      <c r="T3001" s="54"/>
      <c r="Z3001" s="1"/>
      <c r="AA3001" s="1"/>
      <c r="XFB3001"/>
      <c r="XFC3001"/>
    </row>
    <row r="3002" spans="2:27 16382:16383" ht="21" customHeight="1">
      <c r="B3002" s="1" t="s">
        <v>14</v>
      </c>
      <c r="C3002" s="1" t="s">
        <v>64</v>
      </c>
      <c r="D3002" s="1" t="s">
        <v>43</v>
      </c>
      <c r="E3002" s="1" t="s">
        <v>17</v>
      </c>
      <c r="F3002" s="1" t="s">
        <v>227</v>
      </c>
      <c r="G3002" s="9">
        <v>41825</v>
      </c>
      <c r="H3002" s="2" t="s">
        <v>230</v>
      </c>
      <c r="I3002" s="1">
        <v>2014</v>
      </c>
      <c r="J3002" s="1">
        <v>494526231</v>
      </c>
      <c r="K3002" s="1">
        <f>_xlfn.DAYS(clean_data[[#This Row],[Ship Date]],clean_data[[#This Row],[Order Date]])</f>
        <v>45</v>
      </c>
      <c r="L3002" s="9">
        <v>41870</v>
      </c>
      <c r="M3002" s="4">
        <v>156</v>
      </c>
      <c r="N3002" s="13">
        <v>651.21</v>
      </c>
      <c r="O3002" s="13">
        <v>524.96</v>
      </c>
      <c r="P3002" s="13">
        <v>101588.76</v>
      </c>
      <c r="Q3002" s="13">
        <v>81893.759999999995</v>
      </c>
      <c r="R3002" s="13">
        <v>19695</v>
      </c>
      <c r="S3002" s="54"/>
      <c r="T3002" s="54"/>
      <c r="Z3002" s="1"/>
      <c r="AA3002" s="1"/>
      <c r="XFB3002"/>
      <c r="XFC3002"/>
    </row>
    <row r="3003" spans="2:27 16382:16383" ht="21" customHeight="1">
      <c r="B3003" s="10" t="s">
        <v>40</v>
      </c>
      <c r="C3003" s="10" t="s">
        <v>144</v>
      </c>
      <c r="D3003" s="10" t="s">
        <v>25</v>
      </c>
      <c r="E3003" s="10" t="s">
        <v>21</v>
      </c>
      <c r="F3003" s="10" t="s">
        <v>232</v>
      </c>
      <c r="G3003" s="11">
        <v>42216</v>
      </c>
      <c r="H3003" s="12" t="s">
        <v>230</v>
      </c>
      <c r="I3003" s="10">
        <v>2015</v>
      </c>
      <c r="J3003" s="10">
        <v>810610187</v>
      </c>
      <c r="K3003" s="10">
        <f>_xlfn.DAYS(clean_data[[#This Row],[Ship Date]],clean_data[[#This Row],[Order Date]])</f>
        <v>0</v>
      </c>
      <c r="L3003" s="11">
        <v>42216</v>
      </c>
      <c r="M3003" s="14">
        <v>6423</v>
      </c>
      <c r="N3003" s="15">
        <v>47.45</v>
      </c>
      <c r="O3003" s="15">
        <v>31.79</v>
      </c>
      <c r="P3003" s="15">
        <v>304771.34999999998</v>
      </c>
      <c r="Q3003" s="15">
        <v>204187.17</v>
      </c>
      <c r="R3003" s="15">
        <v>100584.18</v>
      </c>
      <c r="S3003" s="54"/>
      <c r="T3003" s="54"/>
      <c r="Z3003" s="1"/>
      <c r="AA3003" s="1"/>
      <c r="XFB3003"/>
      <c r="XFC3003"/>
    </row>
    <row r="3004" spans="2:27 16382:16383" ht="21" customHeight="1">
      <c r="B3004" s="1" t="s">
        <v>53</v>
      </c>
      <c r="C3004" s="1" t="s">
        <v>142</v>
      </c>
      <c r="D3004" s="1" t="s">
        <v>28</v>
      </c>
      <c r="E3004" s="1" t="s">
        <v>17</v>
      </c>
      <c r="F3004" s="1" t="s">
        <v>232</v>
      </c>
      <c r="G3004" s="9">
        <v>42177</v>
      </c>
      <c r="H3004" s="2" t="s">
        <v>241</v>
      </c>
      <c r="I3004" s="1">
        <v>2015</v>
      </c>
      <c r="J3004" s="1">
        <v>436272084</v>
      </c>
      <c r="K3004" s="1">
        <f>_xlfn.DAYS(clean_data[[#This Row],[Ship Date]],clean_data[[#This Row],[Order Date]])</f>
        <v>6</v>
      </c>
      <c r="L3004" s="9">
        <v>42183</v>
      </c>
      <c r="M3004" s="4">
        <v>1460</v>
      </c>
      <c r="N3004" s="13">
        <v>205.7</v>
      </c>
      <c r="O3004" s="13">
        <v>117.11</v>
      </c>
      <c r="P3004" s="13">
        <v>300322</v>
      </c>
      <c r="Q3004" s="13">
        <v>170980.6</v>
      </c>
      <c r="R3004" s="13">
        <v>129341.4</v>
      </c>
      <c r="S3004" s="54"/>
      <c r="T3004" s="54"/>
      <c r="Z3004" s="1"/>
      <c r="AA3004" s="1"/>
      <c r="XFB3004"/>
      <c r="XFC3004"/>
    </row>
    <row r="3005" spans="2:27 16382:16383" ht="21" customHeight="1">
      <c r="B3005" s="10" t="s">
        <v>40</v>
      </c>
      <c r="C3005" s="10" t="s">
        <v>216</v>
      </c>
      <c r="D3005" s="10" t="s">
        <v>71</v>
      </c>
      <c r="E3005" s="10" t="s">
        <v>17</v>
      </c>
      <c r="F3005" s="10" t="s">
        <v>232</v>
      </c>
      <c r="G3005" s="11">
        <v>41509</v>
      </c>
      <c r="H3005" s="12" t="s">
        <v>238</v>
      </c>
      <c r="I3005" s="10">
        <v>2013</v>
      </c>
      <c r="J3005" s="10">
        <v>915310752</v>
      </c>
      <c r="K3005" s="10">
        <f>_xlfn.DAYS(clean_data[[#This Row],[Ship Date]],clean_data[[#This Row],[Order Date]])</f>
        <v>31</v>
      </c>
      <c r="L3005" s="11">
        <v>41540</v>
      </c>
      <c r="M3005" s="14">
        <v>9647</v>
      </c>
      <c r="N3005" s="15">
        <v>154.06</v>
      </c>
      <c r="O3005" s="15">
        <v>90.93</v>
      </c>
      <c r="P3005" s="15">
        <v>1486216.82</v>
      </c>
      <c r="Q3005" s="15">
        <v>877201.71</v>
      </c>
      <c r="R3005" s="15">
        <v>609015.11</v>
      </c>
      <c r="S3005" s="54"/>
      <c r="T3005" s="54"/>
      <c r="Z3005" s="1"/>
      <c r="AA3005" s="1"/>
      <c r="XFB3005"/>
      <c r="XFC3005"/>
    </row>
    <row r="3006" spans="2:27 16382:16383" ht="21" customHeight="1">
      <c r="B3006" s="1" t="s">
        <v>31</v>
      </c>
      <c r="C3006" s="1" t="s">
        <v>163</v>
      </c>
      <c r="D3006" s="1" t="s">
        <v>79</v>
      </c>
      <c r="E3006" s="1" t="s">
        <v>21</v>
      </c>
      <c r="F3006" s="1" t="s">
        <v>227</v>
      </c>
      <c r="G3006" s="9">
        <v>40401</v>
      </c>
      <c r="H3006" s="2" t="s">
        <v>238</v>
      </c>
      <c r="I3006" s="1">
        <v>2010</v>
      </c>
      <c r="J3006" s="1">
        <v>711837518</v>
      </c>
      <c r="K3006" s="1">
        <f>_xlfn.DAYS(clean_data[[#This Row],[Ship Date]],clean_data[[#This Row],[Order Date]])</f>
        <v>3</v>
      </c>
      <c r="L3006" s="9">
        <v>40404</v>
      </c>
      <c r="M3006" s="4">
        <v>7395</v>
      </c>
      <c r="N3006" s="13">
        <v>668.27</v>
      </c>
      <c r="O3006" s="13">
        <v>502.54</v>
      </c>
      <c r="P3006" s="13">
        <v>4941856.6500000004</v>
      </c>
      <c r="Q3006" s="13">
        <v>3716283.3</v>
      </c>
      <c r="R3006" s="13">
        <v>1225573.3500000001</v>
      </c>
      <c r="S3006" s="54"/>
      <c r="T3006" s="54"/>
      <c r="Z3006" s="1"/>
      <c r="AA3006" s="1"/>
      <c r="XFB3006"/>
      <c r="XFC3006"/>
    </row>
    <row r="3007" spans="2:27 16382:16383" ht="21" customHeight="1">
      <c r="B3007" s="10" t="s">
        <v>40</v>
      </c>
      <c r="C3007" s="10" t="s">
        <v>144</v>
      </c>
      <c r="D3007" s="10" t="s">
        <v>43</v>
      </c>
      <c r="E3007" s="10" t="s">
        <v>17</v>
      </c>
      <c r="F3007" s="10" t="s">
        <v>227</v>
      </c>
      <c r="G3007" s="11">
        <v>40817</v>
      </c>
      <c r="H3007" s="12" t="s">
        <v>237</v>
      </c>
      <c r="I3007" s="10">
        <v>2011</v>
      </c>
      <c r="J3007" s="10">
        <v>160276210</v>
      </c>
      <c r="K3007" s="10">
        <f>_xlfn.DAYS(clean_data[[#This Row],[Ship Date]],clean_data[[#This Row],[Order Date]])</f>
        <v>45</v>
      </c>
      <c r="L3007" s="11">
        <v>40862</v>
      </c>
      <c r="M3007" s="14">
        <v>8147</v>
      </c>
      <c r="N3007" s="15">
        <v>651.21</v>
      </c>
      <c r="O3007" s="15">
        <v>524.96</v>
      </c>
      <c r="P3007" s="15">
        <v>5305407.87</v>
      </c>
      <c r="Q3007" s="15">
        <v>4276849.12</v>
      </c>
      <c r="R3007" s="15">
        <v>1028558.75</v>
      </c>
      <c r="S3007" s="54"/>
      <c r="T3007" s="54"/>
      <c r="Z3007" s="1"/>
      <c r="AA3007" s="1"/>
      <c r="XFB3007"/>
      <c r="XFC3007"/>
    </row>
    <row r="3008" spans="2:27 16382:16383" ht="21" customHeight="1">
      <c r="B3008" s="1" t="s">
        <v>23</v>
      </c>
      <c r="C3008" s="1" t="s">
        <v>103</v>
      </c>
      <c r="D3008" s="1" t="s">
        <v>43</v>
      </c>
      <c r="E3008" s="1" t="s">
        <v>21</v>
      </c>
      <c r="F3008" s="1" t="s">
        <v>235</v>
      </c>
      <c r="G3008" s="9">
        <v>42342</v>
      </c>
      <c r="H3008" s="2" t="s">
        <v>228</v>
      </c>
      <c r="I3008" s="1">
        <v>2015</v>
      </c>
      <c r="J3008" s="1">
        <v>115363156</v>
      </c>
      <c r="K3008" s="1">
        <f>_xlfn.DAYS(clean_data[[#This Row],[Ship Date]],clean_data[[#This Row],[Order Date]])</f>
        <v>37</v>
      </c>
      <c r="L3008" s="9">
        <v>42379</v>
      </c>
      <c r="M3008" s="4">
        <v>7376</v>
      </c>
      <c r="N3008" s="13">
        <v>651.21</v>
      </c>
      <c r="O3008" s="13">
        <v>524.96</v>
      </c>
      <c r="P3008" s="13">
        <v>4803324.96</v>
      </c>
      <c r="Q3008" s="13">
        <v>3872104.96</v>
      </c>
      <c r="R3008" s="13">
        <v>931220</v>
      </c>
      <c r="S3008" s="54"/>
      <c r="T3008" s="54"/>
      <c r="Z3008" s="1"/>
      <c r="AA3008" s="1"/>
      <c r="XFB3008"/>
      <c r="XFC3008"/>
    </row>
    <row r="3009" spans="2:27 16382:16383" ht="21" customHeight="1">
      <c r="B3009" s="10" t="s">
        <v>34</v>
      </c>
      <c r="C3009" s="10" t="s">
        <v>84</v>
      </c>
      <c r="D3009" s="10" t="s">
        <v>20</v>
      </c>
      <c r="E3009" s="10" t="s">
        <v>21</v>
      </c>
      <c r="F3009" s="10" t="s">
        <v>235</v>
      </c>
      <c r="G3009" s="11">
        <v>40801</v>
      </c>
      <c r="H3009" s="12" t="s">
        <v>231</v>
      </c>
      <c r="I3009" s="10">
        <v>2011</v>
      </c>
      <c r="J3009" s="10">
        <v>602147185</v>
      </c>
      <c r="K3009" s="10">
        <f>_xlfn.DAYS(clean_data[[#This Row],[Ship Date]],clean_data[[#This Row],[Order Date]])</f>
        <v>0</v>
      </c>
      <c r="L3009" s="11">
        <v>40801</v>
      </c>
      <c r="M3009" s="14">
        <v>7588</v>
      </c>
      <c r="N3009" s="15">
        <v>152.58000000000001</v>
      </c>
      <c r="O3009" s="15">
        <v>97.44</v>
      </c>
      <c r="P3009" s="15">
        <v>1157777.04</v>
      </c>
      <c r="Q3009" s="15">
        <v>739374.72</v>
      </c>
      <c r="R3009" s="15">
        <v>418402.32</v>
      </c>
      <c r="S3009" s="54"/>
      <c r="T3009" s="54"/>
      <c r="Z3009" s="1"/>
      <c r="AA3009" s="1"/>
      <c r="XFB3009"/>
      <c r="XFC3009"/>
    </row>
    <row r="3010" spans="2:27 16382:16383" ht="21" customHeight="1">
      <c r="B3010" s="1" t="s">
        <v>40</v>
      </c>
      <c r="C3010" s="1" t="s">
        <v>136</v>
      </c>
      <c r="D3010" s="1" t="s">
        <v>59</v>
      </c>
      <c r="E3010" s="1" t="s">
        <v>17</v>
      </c>
      <c r="F3010" s="1" t="s">
        <v>229</v>
      </c>
      <c r="G3010" s="9">
        <v>40707</v>
      </c>
      <c r="H3010" s="2" t="s">
        <v>241</v>
      </c>
      <c r="I3010" s="1">
        <v>2011</v>
      </c>
      <c r="J3010" s="1">
        <v>365989625</v>
      </c>
      <c r="K3010" s="1">
        <f>_xlfn.DAYS(clean_data[[#This Row],[Ship Date]],clean_data[[#This Row],[Order Date]])</f>
        <v>19</v>
      </c>
      <c r="L3010" s="9">
        <v>40726</v>
      </c>
      <c r="M3010" s="4">
        <v>3318</v>
      </c>
      <c r="N3010" s="13">
        <v>9.33</v>
      </c>
      <c r="O3010" s="13">
        <v>6.92</v>
      </c>
      <c r="P3010" s="13">
        <v>30956.94</v>
      </c>
      <c r="Q3010" s="13">
        <v>22960.560000000001</v>
      </c>
      <c r="R3010" s="13">
        <v>7996.38</v>
      </c>
      <c r="S3010" s="54"/>
      <c r="T3010" s="54"/>
      <c r="Z3010" s="1"/>
      <c r="AA3010" s="1"/>
      <c r="XFB3010"/>
      <c r="XFC3010"/>
    </row>
    <row r="3011" spans="2:27 16382:16383" ht="21" customHeight="1">
      <c r="B3011" s="10" t="s">
        <v>23</v>
      </c>
      <c r="C3011" s="10" t="s">
        <v>206</v>
      </c>
      <c r="D3011" s="10" t="s">
        <v>79</v>
      </c>
      <c r="E3011" s="10" t="s">
        <v>21</v>
      </c>
      <c r="F3011" s="10" t="s">
        <v>232</v>
      </c>
      <c r="G3011" s="11">
        <v>42811</v>
      </c>
      <c r="H3011" s="12" t="s">
        <v>236</v>
      </c>
      <c r="I3011" s="10">
        <v>2017</v>
      </c>
      <c r="J3011" s="10">
        <v>922564303</v>
      </c>
      <c r="K3011" s="10">
        <f>_xlfn.DAYS(clean_data[[#This Row],[Ship Date]],clean_data[[#This Row],[Order Date]])</f>
        <v>16</v>
      </c>
      <c r="L3011" s="11">
        <v>42827</v>
      </c>
      <c r="M3011" s="14">
        <v>6134</v>
      </c>
      <c r="N3011" s="15">
        <v>668.27</v>
      </c>
      <c r="O3011" s="15">
        <v>502.54</v>
      </c>
      <c r="P3011" s="15">
        <v>4099168.18</v>
      </c>
      <c r="Q3011" s="15">
        <v>3082580.36</v>
      </c>
      <c r="R3011" s="15">
        <v>1016587.82</v>
      </c>
      <c r="S3011" s="54"/>
      <c r="T3011" s="54"/>
      <c r="Z3011" s="1"/>
      <c r="AA3011" s="1"/>
      <c r="XFB3011"/>
      <c r="XFC3011"/>
    </row>
    <row r="3012" spans="2:27 16382:16383" ht="21" customHeight="1">
      <c r="B3012" s="1" t="s">
        <v>40</v>
      </c>
      <c r="C3012" s="1" t="s">
        <v>113</v>
      </c>
      <c r="D3012" s="1" t="s">
        <v>79</v>
      </c>
      <c r="E3012" s="1" t="s">
        <v>17</v>
      </c>
      <c r="F3012" s="1" t="s">
        <v>227</v>
      </c>
      <c r="G3012" s="9">
        <v>42724</v>
      </c>
      <c r="H3012" s="2" t="s">
        <v>228</v>
      </c>
      <c r="I3012" s="1">
        <v>2016</v>
      </c>
      <c r="J3012" s="1">
        <v>707857549</v>
      </c>
      <c r="K3012" s="1">
        <f>_xlfn.DAYS(clean_data[[#This Row],[Ship Date]],clean_data[[#This Row],[Order Date]])</f>
        <v>27</v>
      </c>
      <c r="L3012" s="9">
        <v>42751</v>
      </c>
      <c r="M3012" s="4">
        <v>9634</v>
      </c>
      <c r="N3012" s="13">
        <v>668.27</v>
      </c>
      <c r="O3012" s="13">
        <v>502.54</v>
      </c>
      <c r="P3012" s="13">
        <v>6438113.1799999997</v>
      </c>
      <c r="Q3012" s="13">
        <v>4841470.3600000003</v>
      </c>
      <c r="R3012" s="13">
        <v>1596642.82</v>
      </c>
      <c r="S3012" s="54"/>
      <c r="T3012" s="54"/>
      <c r="Z3012" s="1"/>
      <c r="AA3012" s="1"/>
      <c r="XFB3012"/>
      <c r="XFC3012"/>
    </row>
    <row r="3013" spans="2:27 16382:16383" ht="21" customHeight="1">
      <c r="B3013" s="10" t="s">
        <v>23</v>
      </c>
      <c r="C3013" s="10" t="s">
        <v>52</v>
      </c>
      <c r="D3013" s="10" t="s">
        <v>28</v>
      </c>
      <c r="E3013" s="10" t="s">
        <v>21</v>
      </c>
      <c r="F3013" s="10" t="s">
        <v>235</v>
      </c>
      <c r="G3013" s="11">
        <v>40591</v>
      </c>
      <c r="H3013" s="12" t="s">
        <v>242</v>
      </c>
      <c r="I3013" s="10">
        <v>2011</v>
      </c>
      <c r="J3013" s="10">
        <v>928168189</v>
      </c>
      <c r="K3013" s="10">
        <f>_xlfn.DAYS(clean_data[[#This Row],[Ship Date]],clean_data[[#This Row],[Order Date]])</f>
        <v>26</v>
      </c>
      <c r="L3013" s="11">
        <v>40617</v>
      </c>
      <c r="M3013" s="14">
        <v>4448</v>
      </c>
      <c r="N3013" s="15">
        <v>205.7</v>
      </c>
      <c r="O3013" s="15">
        <v>117.11</v>
      </c>
      <c r="P3013" s="15">
        <v>914953.6</v>
      </c>
      <c r="Q3013" s="15">
        <v>520905.28</v>
      </c>
      <c r="R3013" s="15">
        <v>394048.32</v>
      </c>
      <c r="S3013" s="54"/>
      <c r="T3013" s="54"/>
      <c r="Z3013" s="1"/>
      <c r="AA3013" s="1"/>
      <c r="XFB3013"/>
      <c r="XFC3013"/>
    </row>
    <row r="3014" spans="2:27 16382:16383" ht="21" customHeight="1">
      <c r="B3014" s="1" t="s">
        <v>31</v>
      </c>
      <c r="C3014" s="1" t="s">
        <v>145</v>
      </c>
      <c r="D3014" s="1" t="s">
        <v>59</v>
      </c>
      <c r="E3014" s="1" t="s">
        <v>17</v>
      </c>
      <c r="F3014" s="1" t="s">
        <v>227</v>
      </c>
      <c r="G3014" s="9">
        <v>42483</v>
      </c>
      <c r="H3014" s="2" t="s">
        <v>239</v>
      </c>
      <c r="I3014" s="1">
        <v>2016</v>
      </c>
      <c r="J3014" s="1">
        <v>610107553</v>
      </c>
      <c r="K3014" s="1">
        <f>_xlfn.DAYS(clean_data[[#This Row],[Ship Date]],clean_data[[#This Row],[Order Date]])</f>
        <v>50</v>
      </c>
      <c r="L3014" s="9">
        <v>42533</v>
      </c>
      <c r="M3014" s="4">
        <v>3238</v>
      </c>
      <c r="N3014" s="13">
        <v>9.33</v>
      </c>
      <c r="O3014" s="13">
        <v>6.92</v>
      </c>
      <c r="P3014" s="13">
        <v>30210.54</v>
      </c>
      <c r="Q3014" s="13">
        <v>22406.959999999999</v>
      </c>
      <c r="R3014" s="13">
        <v>7803.58</v>
      </c>
      <c r="S3014" s="54"/>
      <c r="T3014" s="54"/>
      <c r="Z3014" s="1"/>
      <c r="AA3014" s="1"/>
      <c r="XFB3014"/>
      <c r="XFC3014"/>
    </row>
    <row r="3015" spans="2:27 16382:16383" ht="21" customHeight="1">
      <c r="B3015" s="10" t="s">
        <v>31</v>
      </c>
      <c r="C3015" s="10" t="s">
        <v>149</v>
      </c>
      <c r="D3015" s="10" t="s">
        <v>36</v>
      </c>
      <c r="E3015" s="10" t="s">
        <v>21</v>
      </c>
      <c r="F3015" s="10" t="s">
        <v>235</v>
      </c>
      <c r="G3015" s="11">
        <v>42407</v>
      </c>
      <c r="H3015" s="12" t="s">
        <v>242</v>
      </c>
      <c r="I3015" s="10">
        <v>2016</v>
      </c>
      <c r="J3015" s="10">
        <v>650599467</v>
      </c>
      <c r="K3015" s="10">
        <f>_xlfn.DAYS(clean_data[[#This Row],[Ship Date]],clean_data[[#This Row],[Order Date]])</f>
        <v>23</v>
      </c>
      <c r="L3015" s="11">
        <v>42430</v>
      </c>
      <c r="M3015" s="14">
        <v>5695</v>
      </c>
      <c r="N3015" s="15">
        <v>109.28</v>
      </c>
      <c r="O3015" s="15">
        <v>35.840000000000003</v>
      </c>
      <c r="P3015" s="15">
        <v>622349.6</v>
      </c>
      <c r="Q3015" s="15">
        <v>204108.79999999999</v>
      </c>
      <c r="R3015" s="15">
        <v>418240.8</v>
      </c>
      <c r="S3015" s="54"/>
      <c r="T3015" s="54"/>
      <c r="Z3015" s="1"/>
      <c r="AA3015" s="1"/>
      <c r="XFB3015"/>
      <c r="XFC3015"/>
    </row>
    <row r="3016" spans="2:27 16382:16383" ht="21" customHeight="1">
      <c r="B3016" s="1" t="s">
        <v>34</v>
      </c>
      <c r="C3016" s="1" t="s">
        <v>243</v>
      </c>
      <c r="D3016" s="1" t="s">
        <v>16</v>
      </c>
      <c r="E3016" s="1" t="s">
        <v>17</v>
      </c>
      <c r="F3016" s="1" t="s">
        <v>227</v>
      </c>
      <c r="G3016" s="9">
        <v>40297</v>
      </c>
      <c r="H3016" s="2" t="s">
        <v>239</v>
      </c>
      <c r="I3016" s="1">
        <v>2010</v>
      </c>
      <c r="J3016" s="1">
        <v>666880261</v>
      </c>
      <c r="K3016" s="1">
        <f>_xlfn.DAYS(clean_data[[#This Row],[Ship Date]],clean_data[[#This Row],[Order Date]])</f>
        <v>36</v>
      </c>
      <c r="L3016" s="9">
        <v>40333</v>
      </c>
      <c r="M3016" s="4">
        <v>3544</v>
      </c>
      <c r="N3016" s="13">
        <v>255.28</v>
      </c>
      <c r="O3016" s="13">
        <v>159.41999999999999</v>
      </c>
      <c r="P3016" s="13">
        <v>904712.32</v>
      </c>
      <c r="Q3016" s="13">
        <v>564984.48</v>
      </c>
      <c r="R3016" s="13">
        <v>339727.84</v>
      </c>
      <c r="S3016" s="54"/>
      <c r="T3016" s="54"/>
      <c r="Z3016" s="1"/>
      <c r="AA3016" s="1"/>
      <c r="XFB3016"/>
      <c r="XFC3016"/>
    </row>
    <row r="3017" spans="2:27 16382:16383" ht="21" customHeight="1">
      <c r="B3017" s="10" t="s">
        <v>23</v>
      </c>
      <c r="C3017" s="10" t="s">
        <v>125</v>
      </c>
      <c r="D3017" s="10" t="s">
        <v>71</v>
      </c>
      <c r="E3017" s="10" t="s">
        <v>17</v>
      </c>
      <c r="F3017" s="10" t="s">
        <v>232</v>
      </c>
      <c r="G3017" s="11">
        <v>40620</v>
      </c>
      <c r="H3017" s="12" t="s">
        <v>236</v>
      </c>
      <c r="I3017" s="10">
        <v>2011</v>
      </c>
      <c r="J3017" s="10">
        <v>346498763</v>
      </c>
      <c r="K3017" s="10">
        <f>_xlfn.DAYS(clean_data[[#This Row],[Ship Date]],clean_data[[#This Row],[Order Date]])</f>
        <v>15</v>
      </c>
      <c r="L3017" s="11">
        <v>40635</v>
      </c>
      <c r="M3017" s="14">
        <v>5539</v>
      </c>
      <c r="N3017" s="15">
        <v>154.06</v>
      </c>
      <c r="O3017" s="15">
        <v>90.93</v>
      </c>
      <c r="P3017" s="15">
        <v>853338.34</v>
      </c>
      <c r="Q3017" s="15">
        <v>503661.27</v>
      </c>
      <c r="R3017" s="15">
        <v>349677.07</v>
      </c>
      <c r="S3017" s="54"/>
      <c r="T3017" s="54"/>
      <c r="Z3017" s="1"/>
      <c r="AA3017" s="1"/>
      <c r="XFB3017"/>
      <c r="XFC3017"/>
    </row>
    <row r="3018" spans="2:27 16382:16383" ht="21" customHeight="1">
      <c r="B3018" s="1" t="s">
        <v>23</v>
      </c>
      <c r="C3018" s="1" t="s">
        <v>106</v>
      </c>
      <c r="D3018" s="1" t="s">
        <v>25</v>
      </c>
      <c r="E3018" s="1" t="s">
        <v>21</v>
      </c>
      <c r="F3018" s="1" t="s">
        <v>235</v>
      </c>
      <c r="G3018" s="9">
        <v>42703</v>
      </c>
      <c r="H3018" s="2" t="s">
        <v>234</v>
      </c>
      <c r="I3018" s="1">
        <v>2016</v>
      </c>
      <c r="J3018" s="1">
        <v>797316300</v>
      </c>
      <c r="K3018" s="1">
        <f>_xlfn.DAYS(clean_data[[#This Row],[Ship Date]],clean_data[[#This Row],[Order Date]])</f>
        <v>0</v>
      </c>
      <c r="L3018" s="9">
        <v>42703</v>
      </c>
      <c r="M3018" s="4">
        <v>2466</v>
      </c>
      <c r="N3018" s="13">
        <v>47.45</v>
      </c>
      <c r="O3018" s="13">
        <v>31.79</v>
      </c>
      <c r="P3018" s="13">
        <v>117011.7</v>
      </c>
      <c r="Q3018" s="13">
        <v>78394.14</v>
      </c>
      <c r="R3018" s="13">
        <v>38617.56</v>
      </c>
      <c r="S3018" s="54"/>
      <c r="T3018" s="54"/>
      <c r="Z3018" s="1"/>
      <c r="AA3018" s="1"/>
      <c r="XFB3018"/>
      <c r="XFC3018"/>
    </row>
    <row r="3019" spans="2:27 16382:16383" ht="21" customHeight="1">
      <c r="B3019" s="10" t="s">
        <v>23</v>
      </c>
      <c r="C3019" s="10" t="s">
        <v>208</v>
      </c>
      <c r="D3019" s="10" t="s">
        <v>16</v>
      </c>
      <c r="E3019" s="10" t="s">
        <v>17</v>
      </c>
      <c r="F3019" s="10" t="s">
        <v>235</v>
      </c>
      <c r="G3019" s="11">
        <v>42112</v>
      </c>
      <c r="H3019" s="12" t="s">
        <v>239</v>
      </c>
      <c r="I3019" s="10">
        <v>2015</v>
      </c>
      <c r="J3019" s="10">
        <v>497506701</v>
      </c>
      <c r="K3019" s="10">
        <f>_xlfn.DAYS(clean_data[[#This Row],[Ship Date]],clean_data[[#This Row],[Order Date]])</f>
        <v>22</v>
      </c>
      <c r="L3019" s="11">
        <v>42134</v>
      </c>
      <c r="M3019" s="14">
        <v>2144</v>
      </c>
      <c r="N3019" s="15">
        <v>255.28</v>
      </c>
      <c r="O3019" s="15">
        <v>159.41999999999999</v>
      </c>
      <c r="P3019" s="15">
        <v>547320.31999999995</v>
      </c>
      <c r="Q3019" s="15">
        <v>341796.48</v>
      </c>
      <c r="R3019" s="15">
        <v>205523.84</v>
      </c>
      <c r="S3019" s="54"/>
      <c r="T3019" s="54"/>
      <c r="Z3019" s="1"/>
      <c r="AA3019" s="1"/>
      <c r="XFB3019"/>
      <c r="XFC3019"/>
    </row>
    <row r="3020" spans="2:27 16382:16383" ht="21" customHeight="1">
      <c r="B3020" s="1" t="s">
        <v>23</v>
      </c>
      <c r="C3020" s="1" t="s">
        <v>191</v>
      </c>
      <c r="D3020" s="1" t="s">
        <v>33</v>
      </c>
      <c r="E3020" s="1" t="s">
        <v>17</v>
      </c>
      <c r="F3020" s="1" t="s">
        <v>229</v>
      </c>
      <c r="G3020" s="9">
        <v>40334</v>
      </c>
      <c r="H3020" s="2" t="s">
        <v>241</v>
      </c>
      <c r="I3020" s="1">
        <v>2010</v>
      </c>
      <c r="J3020" s="1">
        <v>245556294</v>
      </c>
      <c r="K3020" s="1">
        <f>_xlfn.DAYS(clean_data[[#This Row],[Ship Date]],clean_data[[#This Row],[Order Date]])</f>
        <v>20</v>
      </c>
      <c r="L3020" s="9">
        <v>40354</v>
      </c>
      <c r="M3020" s="4">
        <v>4419</v>
      </c>
      <c r="N3020" s="13">
        <v>81.73</v>
      </c>
      <c r="O3020" s="13">
        <v>56.67</v>
      </c>
      <c r="P3020" s="13">
        <v>361164.87</v>
      </c>
      <c r="Q3020" s="13">
        <v>250424.73</v>
      </c>
      <c r="R3020" s="13">
        <v>110740.14</v>
      </c>
      <c r="S3020" s="54"/>
      <c r="T3020" s="54"/>
      <c r="Z3020" s="1"/>
      <c r="AA3020" s="1"/>
      <c r="XFB3020"/>
      <c r="XFC3020"/>
    </row>
    <row r="3021" spans="2:27 16382:16383" ht="21" customHeight="1">
      <c r="B3021" s="10" t="s">
        <v>40</v>
      </c>
      <c r="C3021" s="10" t="s">
        <v>165</v>
      </c>
      <c r="D3021" s="10" t="s">
        <v>20</v>
      </c>
      <c r="E3021" s="10" t="s">
        <v>21</v>
      </c>
      <c r="F3021" s="10" t="s">
        <v>227</v>
      </c>
      <c r="G3021" s="11">
        <v>40628</v>
      </c>
      <c r="H3021" s="12" t="s">
        <v>236</v>
      </c>
      <c r="I3021" s="10">
        <v>2011</v>
      </c>
      <c r="J3021" s="10">
        <v>910263907</v>
      </c>
      <c r="K3021" s="10">
        <f>_xlfn.DAYS(clean_data[[#This Row],[Ship Date]],clean_data[[#This Row],[Order Date]])</f>
        <v>26</v>
      </c>
      <c r="L3021" s="11">
        <v>40654</v>
      </c>
      <c r="M3021" s="14">
        <v>6173</v>
      </c>
      <c r="N3021" s="15">
        <v>152.58000000000001</v>
      </c>
      <c r="O3021" s="15">
        <v>97.44</v>
      </c>
      <c r="P3021" s="15">
        <v>941876.34</v>
      </c>
      <c r="Q3021" s="15">
        <v>601497.12</v>
      </c>
      <c r="R3021" s="15">
        <v>340379.22</v>
      </c>
      <c r="S3021" s="54"/>
      <c r="T3021" s="54"/>
      <c r="Z3021" s="1"/>
      <c r="AA3021" s="1"/>
      <c r="XFB3021"/>
      <c r="XFC3021"/>
    </row>
    <row r="3022" spans="2:27 16382:16383" ht="21" customHeight="1">
      <c r="B3022" s="1" t="s">
        <v>31</v>
      </c>
      <c r="C3022" s="1" t="s">
        <v>57</v>
      </c>
      <c r="D3022" s="1" t="s">
        <v>50</v>
      </c>
      <c r="E3022" s="1" t="s">
        <v>17</v>
      </c>
      <c r="F3022" s="1" t="s">
        <v>235</v>
      </c>
      <c r="G3022" s="9">
        <v>41109</v>
      </c>
      <c r="H3022" s="2" t="s">
        <v>230</v>
      </c>
      <c r="I3022" s="1">
        <v>2012</v>
      </c>
      <c r="J3022" s="1">
        <v>280740869</v>
      </c>
      <c r="K3022" s="1">
        <f>_xlfn.DAYS(clean_data[[#This Row],[Ship Date]],clean_data[[#This Row],[Order Date]])</f>
        <v>32</v>
      </c>
      <c r="L3022" s="9">
        <v>41141</v>
      </c>
      <c r="M3022" s="4">
        <v>6317</v>
      </c>
      <c r="N3022" s="13">
        <v>421.89</v>
      </c>
      <c r="O3022" s="13">
        <v>364.69</v>
      </c>
      <c r="P3022" s="13">
        <v>2665079.13</v>
      </c>
      <c r="Q3022" s="13">
        <v>2303746.73</v>
      </c>
      <c r="R3022" s="13">
        <v>361332.4</v>
      </c>
      <c r="S3022" s="54"/>
      <c r="T3022" s="54"/>
      <c r="Z3022" s="1"/>
      <c r="AA3022" s="1"/>
      <c r="XFB3022"/>
      <c r="XFC3022"/>
    </row>
    <row r="3023" spans="2:27 16382:16383" ht="21" customHeight="1">
      <c r="B3023" s="10" t="s">
        <v>23</v>
      </c>
      <c r="C3023" s="10" t="s">
        <v>105</v>
      </c>
      <c r="D3023" s="10" t="s">
        <v>33</v>
      </c>
      <c r="E3023" s="10" t="s">
        <v>17</v>
      </c>
      <c r="F3023" s="10" t="s">
        <v>232</v>
      </c>
      <c r="G3023" s="11">
        <v>41666</v>
      </c>
      <c r="H3023" s="12" t="s">
        <v>240</v>
      </c>
      <c r="I3023" s="10">
        <v>2014</v>
      </c>
      <c r="J3023" s="10">
        <v>716411006</v>
      </c>
      <c r="K3023" s="10">
        <f>_xlfn.DAYS(clean_data[[#This Row],[Ship Date]],clean_data[[#This Row],[Order Date]])</f>
        <v>21</v>
      </c>
      <c r="L3023" s="11">
        <v>41687</v>
      </c>
      <c r="M3023" s="14">
        <v>792</v>
      </c>
      <c r="N3023" s="15">
        <v>81.73</v>
      </c>
      <c r="O3023" s="15">
        <v>56.67</v>
      </c>
      <c r="P3023" s="15">
        <v>64730.16</v>
      </c>
      <c r="Q3023" s="15">
        <v>44882.64</v>
      </c>
      <c r="R3023" s="15">
        <v>19847.52</v>
      </c>
      <c r="S3023" s="54"/>
      <c r="T3023" s="54"/>
      <c r="Z3023" s="1"/>
      <c r="AA3023" s="1"/>
      <c r="XFB3023"/>
      <c r="XFC3023"/>
    </row>
    <row r="3024" spans="2:27 16382:16383" ht="21" customHeight="1">
      <c r="B3024" s="1" t="s">
        <v>31</v>
      </c>
      <c r="C3024" s="1" t="s">
        <v>163</v>
      </c>
      <c r="D3024" s="1" t="s">
        <v>36</v>
      </c>
      <c r="E3024" s="1" t="s">
        <v>21</v>
      </c>
      <c r="F3024" s="1" t="s">
        <v>232</v>
      </c>
      <c r="G3024" s="9">
        <v>42576</v>
      </c>
      <c r="H3024" s="2" t="s">
        <v>230</v>
      </c>
      <c r="I3024" s="1">
        <v>2016</v>
      </c>
      <c r="J3024" s="1">
        <v>597010648</v>
      </c>
      <c r="K3024" s="1">
        <f>_xlfn.DAYS(clean_data[[#This Row],[Ship Date]],clean_data[[#This Row],[Order Date]])</f>
        <v>39</v>
      </c>
      <c r="L3024" s="9">
        <v>42615</v>
      </c>
      <c r="M3024" s="4">
        <v>7572</v>
      </c>
      <c r="N3024" s="13">
        <v>109.28</v>
      </c>
      <c r="O3024" s="13">
        <v>35.840000000000003</v>
      </c>
      <c r="P3024" s="13">
        <v>827468.16</v>
      </c>
      <c r="Q3024" s="13">
        <v>271380.47999999998</v>
      </c>
      <c r="R3024" s="13">
        <v>556087.68000000005</v>
      </c>
      <c r="S3024" s="54"/>
      <c r="T3024" s="54"/>
      <c r="Z3024" s="1"/>
      <c r="AA3024" s="1"/>
      <c r="XFB3024"/>
      <c r="XFC3024"/>
    </row>
    <row r="3025" spans="2:27 16382:16383" ht="21" customHeight="1">
      <c r="B3025" s="10" t="s">
        <v>14</v>
      </c>
      <c r="C3025" s="10" t="s">
        <v>173</v>
      </c>
      <c r="D3025" s="10" t="s">
        <v>36</v>
      </c>
      <c r="E3025" s="10" t="s">
        <v>21</v>
      </c>
      <c r="F3025" s="10" t="s">
        <v>232</v>
      </c>
      <c r="G3025" s="11">
        <v>40355</v>
      </c>
      <c r="H3025" s="12" t="s">
        <v>241</v>
      </c>
      <c r="I3025" s="10">
        <v>2010</v>
      </c>
      <c r="J3025" s="10">
        <v>172588622</v>
      </c>
      <c r="K3025" s="10">
        <f>_xlfn.DAYS(clean_data[[#This Row],[Ship Date]],clean_data[[#This Row],[Order Date]])</f>
        <v>16</v>
      </c>
      <c r="L3025" s="11">
        <v>40371</v>
      </c>
      <c r="M3025" s="14">
        <v>1663</v>
      </c>
      <c r="N3025" s="15">
        <v>109.28</v>
      </c>
      <c r="O3025" s="15">
        <v>35.840000000000003</v>
      </c>
      <c r="P3025" s="15">
        <v>181732.64</v>
      </c>
      <c r="Q3025" s="15">
        <v>59601.919999999998</v>
      </c>
      <c r="R3025" s="15">
        <v>122130.72</v>
      </c>
      <c r="S3025" s="54"/>
      <c r="T3025" s="54"/>
      <c r="Z3025" s="1"/>
      <c r="AA3025" s="1"/>
      <c r="XFB3025"/>
      <c r="XFC3025"/>
    </row>
    <row r="3026" spans="2:27 16382:16383" ht="21" customHeight="1">
      <c r="B3026" s="1" t="s">
        <v>14</v>
      </c>
      <c r="C3026" s="1" t="s">
        <v>174</v>
      </c>
      <c r="D3026" s="1" t="s">
        <v>59</v>
      </c>
      <c r="E3026" s="1" t="s">
        <v>21</v>
      </c>
      <c r="F3026" s="1" t="s">
        <v>232</v>
      </c>
      <c r="G3026" s="9">
        <v>40208</v>
      </c>
      <c r="H3026" s="2" t="s">
        <v>240</v>
      </c>
      <c r="I3026" s="1">
        <v>2010</v>
      </c>
      <c r="J3026" s="1">
        <v>213506257</v>
      </c>
      <c r="K3026" s="1">
        <f>_xlfn.DAYS(clean_data[[#This Row],[Ship Date]],clean_data[[#This Row],[Order Date]])</f>
        <v>1</v>
      </c>
      <c r="L3026" s="9">
        <v>40209</v>
      </c>
      <c r="M3026" s="4">
        <v>101</v>
      </c>
      <c r="N3026" s="13">
        <v>9.33</v>
      </c>
      <c r="O3026" s="13">
        <v>6.92</v>
      </c>
      <c r="P3026" s="13">
        <v>942.33</v>
      </c>
      <c r="Q3026" s="13">
        <v>698.92</v>
      </c>
      <c r="R3026" s="13">
        <v>243.41</v>
      </c>
      <c r="S3026" s="54"/>
      <c r="T3026" s="54"/>
      <c r="Z3026" s="1"/>
      <c r="AA3026" s="1"/>
      <c r="XFB3026"/>
      <c r="XFC3026"/>
    </row>
    <row r="3027" spans="2:27 16382:16383" ht="21" customHeight="1">
      <c r="B3027" s="10" t="s">
        <v>40</v>
      </c>
      <c r="C3027" s="10" t="s">
        <v>114</v>
      </c>
      <c r="D3027" s="10" t="s">
        <v>36</v>
      </c>
      <c r="E3027" s="10" t="s">
        <v>21</v>
      </c>
      <c r="F3027" s="10" t="s">
        <v>227</v>
      </c>
      <c r="G3027" s="11">
        <v>40811</v>
      </c>
      <c r="H3027" s="12" t="s">
        <v>231</v>
      </c>
      <c r="I3027" s="10">
        <v>2011</v>
      </c>
      <c r="J3027" s="10">
        <v>660437381</v>
      </c>
      <c r="K3027" s="10">
        <f>_xlfn.DAYS(clean_data[[#This Row],[Ship Date]],clean_data[[#This Row],[Order Date]])</f>
        <v>29</v>
      </c>
      <c r="L3027" s="11">
        <v>40840</v>
      </c>
      <c r="M3027" s="14">
        <v>6952</v>
      </c>
      <c r="N3027" s="15">
        <v>109.28</v>
      </c>
      <c r="O3027" s="15">
        <v>35.840000000000003</v>
      </c>
      <c r="P3027" s="15">
        <v>759714.56</v>
      </c>
      <c r="Q3027" s="15">
        <v>249159.67999999999</v>
      </c>
      <c r="R3027" s="15">
        <v>510554.88</v>
      </c>
      <c r="S3027" s="54"/>
      <c r="T3027" s="54"/>
      <c r="Z3027" s="1"/>
      <c r="AA3027" s="1"/>
      <c r="XFB3027"/>
      <c r="XFC3027"/>
    </row>
    <row r="3028" spans="2:27 16382:16383" ht="21" customHeight="1">
      <c r="B3028" s="1" t="s">
        <v>26</v>
      </c>
      <c r="C3028" s="1" t="s">
        <v>90</v>
      </c>
      <c r="D3028" s="1" t="s">
        <v>33</v>
      </c>
      <c r="E3028" s="1" t="s">
        <v>17</v>
      </c>
      <c r="F3028" s="1" t="s">
        <v>229</v>
      </c>
      <c r="G3028" s="9">
        <v>41232</v>
      </c>
      <c r="H3028" s="2" t="s">
        <v>234</v>
      </c>
      <c r="I3028" s="1">
        <v>2012</v>
      </c>
      <c r="J3028" s="1">
        <v>174368321</v>
      </c>
      <c r="K3028" s="1">
        <f>_xlfn.DAYS(clean_data[[#This Row],[Ship Date]],clean_data[[#This Row],[Order Date]])</f>
        <v>48</v>
      </c>
      <c r="L3028" s="9">
        <v>41280</v>
      </c>
      <c r="M3028" s="4">
        <v>8316</v>
      </c>
      <c r="N3028" s="13">
        <v>81.73</v>
      </c>
      <c r="O3028" s="13">
        <v>56.67</v>
      </c>
      <c r="P3028" s="13">
        <v>679666.68</v>
      </c>
      <c r="Q3028" s="13">
        <v>471267.72</v>
      </c>
      <c r="R3028" s="13">
        <v>208398.96</v>
      </c>
      <c r="S3028" s="54"/>
      <c r="T3028" s="54"/>
      <c r="Z3028" s="1"/>
      <c r="AA3028" s="1"/>
      <c r="XFB3028"/>
      <c r="XFC3028"/>
    </row>
    <row r="3029" spans="2:27 16382:16383" ht="21" customHeight="1">
      <c r="B3029" s="10" t="s">
        <v>23</v>
      </c>
      <c r="C3029" s="10" t="s">
        <v>116</v>
      </c>
      <c r="D3029" s="10" t="s">
        <v>43</v>
      </c>
      <c r="E3029" s="10" t="s">
        <v>17</v>
      </c>
      <c r="F3029" s="10" t="s">
        <v>227</v>
      </c>
      <c r="G3029" s="11">
        <v>42309</v>
      </c>
      <c r="H3029" s="12" t="s">
        <v>234</v>
      </c>
      <c r="I3029" s="10">
        <v>2015</v>
      </c>
      <c r="J3029" s="10">
        <v>186597907</v>
      </c>
      <c r="K3029" s="10">
        <f>_xlfn.DAYS(clean_data[[#This Row],[Ship Date]],clean_data[[#This Row],[Order Date]])</f>
        <v>44</v>
      </c>
      <c r="L3029" s="11">
        <v>42353</v>
      </c>
      <c r="M3029" s="14">
        <v>7322</v>
      </c>
      <c r="N3029" s="15">
        <v>651.21</v>
      </c>
      <c r="O3029" s="15">
        <v>524.96</v>
      </c>
      <c r="P3029" s="15">
        <v>4768159.62</v>
      </c>
      <c r="Q3029" s="15">
        <v>3843757.12</v>
      </c>
      <c r="R3029" s="15">
        <v>924402.5</v>
      </c>
      <c r="S3029" s="54"/>
      <c r="T3029" s="54"/>
      <c r="Z3029" s="1"/>
      <c r="AA3029" s="1"/>
      <c r="XFB3029"/>
      <c r="XFC3029"/>
    </row>
    <row r="3030" spans="2:27 16382:16383" ht="21" customHeight="1">
      <c r="B3030" s="1" t="s">
        <v>23</v>
      </c>
      <c r="C3030" s="1" t="s">
        <v>132</v>
      </c>
      <c r="D3030" s="1" t="s">
        <v>71</v>
      </c>
      <c r="E3030" s="1" t="s">
        <v>17</v>
      </c>
      <c r="F3030" s="1" t="s">
        <v>232</v>
      </c>
      <c r="G3030" s="9">
        <v>42505</v>
      </c>
      <c r="H3030" s="2" t="s">
        <v>233</v>
      </c>
      <c r="I3030" s="1">
        <v>2016</v>
      </c>
      <c r="J3030" s="1">
        <v>848737466</v>
      </c>
      <c r="K3030" s="1">
        <f>_xlfn.DAYS(clean_data[[#This Row],[Ship Date]],clean_data[[#This Row],[Order Date]])</f>
        <v>16</v>
      </c>
      <c r="L3030" s="9">
        <v>42521</v>
      </c>
      <c r="M3030" s="4">
        <v>9132</v>
      </c>
      <c r="N3030" s="13">
        <v>154.06</v>
      </c>
      <c r="O3030" s="13">
        <v>90.93</v>
      </c>
      <c r="P3030" s="13">
        <v>1406875.92</v>
      </c>
      <c r="Q3030" s="13">
        <v>830372.76</v>
      </c>
      <c r="R3030" s="13">
        <v>576503.16</v>
      </c>
      <c r="S3030" s="54"/>
      <c r="T3030" s="54"/>
      <c r="Z3030" s="1"/>
      <c r="AA3030" s="1"/>
      <c r="XFB3030"/>
      <c r="XFC3030"/>
    </row>
    <row r="3031" spans="2:27 16382:16383" ht="21" customHeight="1">
      <c r="B3031" s="10" t="s">
        <v>14</v>
      </c>
      <c r="C3031" s="10" t="s">
        <v>48</v>
      </c>
      <c r="D3031" s="10" t="s">
        <v>79</v>
      </c>
      <c r="E3031" s="10" t="s">
        <v>17</v>
      </c>
      <c r="F3031" s="10" t="s">
        <v>229</v>
      </c>
      <c r="G3031" s="11">
        <v>42052</v>
      </c>
      <c r="H3031" s="12" t="s">
        <v>242</v>
      </c>
      <c r="I3031" s="10">
        <v>2015</v>
      </c>
      <c r="J3031" s="10">
        <v>582710826</v>
      </c>
      <c r="K3031" s="10">
        <f>_xlfn.DAYS(clean_data[[#This Row],[Ship Date]],clean_data[[#This Row],[Order Date]])</f>
        <v>3</v>
      </c>
      <c r="L3031" s="11">
        <v>42055</v>
      </c>
      <c r="M3031" s="14">
        <v>5937</v>
      </c>
      <c r="N3031" s="15">
        <v>668.27</v>
      </c>
      <c r="O3031" s="15">
        <v>502.54</v>
      </c>
      <c r="P3031" s="15">
        <v>3967518.99</v>
      </c>
      <c r="Q3031" s="15">
        <v>2983579.98</v>
      </c>
      <c r="R3031" s="15">
        <v>983939.01</v>
      </c>
      <c r="S3031" s="54"/>
      <c r="T3031" s="54"/>
      <c r="Z3031" s="1"/>
      <c r="AA3031" s="1"/>
      <c r="XFB3031"/>
      <c r="XFC3031"/>
    </row>
    <row r="3032" spans="2:27 16382:16383" ht="21" customHeight="1">
      <c r="B3032" s="1" t="s">
        <v>23</v>
      </c>
      <c r="C3032" s="1" t="s">
        <v>168</v>
      </c>
      <c r="D3032" s="1" t="s">
        <v>43</v>
      </c>
      <c r="E3032" s="1" t="s">
        <v>17</v>
      </c>
      <c r="F3032" s="1" t="s">
        <v>235</v>
      </c>
      <c r="G3032" s="9">
        <v>41574</v>
      </c>
      <c r="H3032" s="2" t="s">
        <v>237</v>
      </c>
      <c r="I3032" s="1">
        <v>2013</v>
      </c>
      <c r="J3032" s="1">
        <v>130754315</v>
      </c>
      <c r="K3032" s="1">
        <f>_xlfn.DAYS(clean_data[[#This Row],[Ship Date]],clean_data[[#This Row],[Order Date]])</f>
        <v>6</v>
      </c>
      <c r="L3032" s="9">
        <v>41580</v>
      </c>
      <c r="M3032" s="4">
        <v>1962</v>
      </c>
      <c r="N3032" s="13">
        <v>651.21</v>
      </c>
      <c r="O3032" s="13">
        <v>524.96</v>
      </c>
      <c r="P3032" s="13">
        <v>1277674.02</v>
      </c>
      <c r="Q3032" s="13">
        <v>1029971.52</v>
      </c>
      <c r="R3032" s="13">
        <v>247702.5</v>
      </c>
      <c r="S3032" s="54"/>
      <c r="T3032" s="54"/>
      <c r="Z3032" s="1"/>
      <c r="AA3032" s="1"/>
      <c r="XFB3032"/>
      <c r="XFC3032"/>
    </row>
    <row r="3033" spans="2:27 16382:16383" ht="21" customHeight="1">
      <c r="B3033" s="10" t="s">
        <v>14</v>
      </c>
      <c r="C3033" s="10" t="s">
        <v>64</v>
      </c>
      <c r="D3033" s="10" t="s">
        <v>25</v>
      </c>
      <c r="E3033" s="10" t="s">
        <v>17</v>
      </c>
      <c r="F3033" s="10" t="s">
        <v>232</v>
      </c>
      <c r="G3033" s="11">
        <v>40698</v>
      </c>
      <c r="H3033" s="12" t="s">
        <v>241</v>
      </c>
      <c r="I3033" s="10">
        <v>2011</v>
      </c>
      <c r="J3033" s="10">
        <v>305416762</v>
      </c>
      <c r="K3033" s="10">
        <f>_xlfn.DAYS(clean_data[[#This Row],[Ship Date]],clean_data[[#This Row],[Order Date]])</f>
        <v>16</v>
      </c>
      <c r="L3033" s="11">
        <v>40714</v>
      </c>
      <c r="M3033" s="14">
        <v>8462</v>
      </c>
      <c r="N3033" s="15">
        <v>47.45</v>
      </c>
      <c r="O3033" s="15">
        <v>31.79</v>
      </c>
      <c r="P3033" s="15">
        <v>401521.9</v>
      </c>
      <c r="Q3033" s="15">
        <v>269006.98</v>
      </c>
      <c r="R3033" s="15">
        <v>132514.92000000001</v>
      </c>
      <c r="S3033" s="54"/>
      <c r="T3033" s="54"/>
      <c r="Z3033" s="1"/>
      <c r="AA3033" s="1"/>
      <c r="XFB3033"/>
      <c r="XFC3033"/>
    </row>
    <row r="3034" spans="2:27 16382:16383" ht="21" customHeight="1">
      <c r="B3034" s="1" t="s">
        <v>14</v>
      </c>
      <c r="C3034" s="1" t="s">
        <v>226</v>
      </c>
      <c r="D3034" s="1" t="s">
        <v>25</v>
      </c>
      <c r="E3034" s="1" t="s">
        <v>21</v>
      </c>
      <c r="F3034" s="1" t="s">
        <v>232</v>
      </c>
      <c r="G3034" s="9">
        <v>42209</v>
      </c>
      <c r="H3034" s="2" t="s">
        <v>230</v>
      </c>
      <c r="I3034" s="1">
        <v>2015</v>
      </c>
      <c r="J3034" s="1">
        <v>639559495</v>
      </c>
      <c r="K3034" s="1">
        <f>_xlfn.DAYS(clean_data[[#This Row],[Ship Date]],clean_data[[#This Row],[Order Date]])</f>
        <v>34</v>
      </c>
      <c r="L3034" s="9">
        <v>42243</v>
      </c>
      <c r="M3034" s="4">
        <v>8722</v>
      </c>
      <c r="N3034" s="13">
        <v>47.45</v>
      </c>
      <c r="O3034" s="13">
        <v>31.79</v>
      </c>
      <c r="P3034" s="13">
        <v>413858.9</v>
      </c>
      <c r="Q3034" s="13">
        <v>277272.38</v>
      </c>
      <c r="R3034" s="13">
        <v>136586.51999999999</v>
      </c>
      <c r="S3034" s="54"/>
      <c r="T3034" s="54"/>
      <c r="Z3034" s="1"/>
      <c r="AA3034" s="1"/>
      <c r="XFB3034"/>
      <c r="XFC3034"/>
    </row>
    <row r="3035" spans="2:27 16382:16383" ht="21" customHeight="1">
      <c r="B3035" s="10" t="s">
        <v>40</v>
      </c>
      <c r="C3035" s="10" t="s">
        <v>86</v>
      </c>
      <c r="D3035" s="10" t="s">
        <v>33</v>
      </c>
      <c r="E3035" s="10" t="s">
        <v>17</v>
      </c>
      <c r="F3035" s="10" t="s">
        <v>232</v>
      </c>
      <c r="G3035" s="11">
        <v>42365</v>
      </c>
      <c r="H3035" s="12" t="s">
        <v>228</v>
      </c>
      <c r="I3035" s="10">
        <v>2015</v>
      </c>
      <c r="J3035" s="10">
        <v>736356341</v>
      </c>
      <c r="K3035" s="10">
        <f>_xlfn.DAYS(clean_data[[#This Row],[Ship Date]],clean_data[[#This Row],[Order Date]])</f>
        <v>1</v>
      </c>
      <c r="L3035" s="11">
        <v>42366</v>
      </c>
      <c r="M3035" s="14">
        <v>3060</v>
      </c>
      <c r="N3035" s="15">
        <v>81.73</v>
      </c>
      <c r="O3035" s="15">
        <v>56.67</v>
      </c>
      <c r="P3035" s="15">
        <v>250093.8</v>
      </c>
      <c r="Q3035" s="15">
        <v>173410.2</v>
      </c>
      <c r="R3035" s="15">
        <v>76683.600000000006</v>
      </c>
      <c r="S3035" s="54"/>
      <c r="T3035" s="54"/>
      <c r="Z3035" s="1"/>
      <c r="AA3035" s="1"/>
      <c r="XFB3035"/>
      <c r="XFC3035"/>
    </row>
    <row r="3036" spans="2:27 16382:16383" ht="21" customHeight="1">
      <c r="B3036" s="1" t="s">
        <v>23</v>
      </c>
      <c r="C3036" s="1" t="s">
        <v>94</v>
      </c>
      <c r="D3036" s="1" t="s">
        <v>43</v>
      </c>
      <c r="E3036" s="1" t="s">
        <v>21</v>
      </c>
      <c r="F3036" s="1" t="s">
        <v>227</v>
      </c>
      <c r="G3036" s="9">
        <v>40576</v>
      </c>
      <c r="H3036" s="2" t="s">
        <v>242</v>
      </c>
      <c r="I3036" s="1">
        <v>2011</v>
      </c>
      <c r="J3036" s="1">
        <v>719293630</v>
      </c>
      <c r="K3036" s="1">
        <f>_xlfn.DAYS(clean_data[[#This Row],[Ship Date]],clean_data[[#This Row],[Order Date]])</f>
        <v>23</v>
      </c>
      <c r="L3036" s="9">
        <v>40599</v>
      </c>
      <c r="M3036" s="4">
        <v>3824</v>
      </c>
      <c r="N3036" s="13">
        <v>651.21</v>
      </c>
      <c r="O3036" s="13">
        <v>524.96</v>
      </c>
      <c r="P3036" s="13">
        <v>2490227.04</v>
      </c>
      <c r="Q3036" s="13">
        <v>2007447.04</v>
      </c>
      <c r="R3036" s="13">
        <v>482780</v>
      </c>
      <c r="S3036" s="54"/>
      <c r="T3036" s="54"/>
      <c r="Z3036" s="1"/>
      <c r="AA3036" s="1"/>
      <c r="XFB3036"/>
      <c r="XFC3036"/>
    </row>
    <row r="3037" spans="2:27 16382:16383" ht="21" customHeight="1">
      <c r="B3037" s="10" t="s">
        <v>14</v>
      </c>
      <c r="C3037" s="10" t="s">
        <v>211</v>
      </c>
      <c r="D3037" s="10" t="s">
        <v>33</v>
      </c>
      <c r="E3037" s="10" t="s">
        <v>17</v>
      </c>
      <c r="F3037" s="10" t="s">
        <v>232</v>
      </c>
      <c r="G3037" s="11">
        <v>40795</v>
      </c>
      <c r="H3037" s="12" t="s">
        <v>231</v>
      </c>
      <c r="I3037" s="10">
        <v>2011</v>
      </c>
      <c r="J3037" s="10">
        <v>782170188</v>
      </c>
      <c r="K3037" s="10">
        <f>_xlfn.DAYS(clean_data[[#This Row],[Ship Date]],clean_data[[#This Row],[Order Date]])</f>
        <v>42</v>
      </c>
      <c r="L3037" s="11">
        <v>40837</v>
      </c>
      <c r="M3037" s="14">
        <v>395</v>
      </c>
      <c r="N3037" s="15">
        <v>81.73</v>
      </c>
      <c r="O3037" s="15">
        <v>56.67</v>
      </c>
      <c r="P3037" s="15">
        <v>32283.35</v>
      </c>
      <c r="Q3037" s="15">
        <v>22384.65</v>
      </c>
      <c r="R3037" s="15">
        <v>9898.7000000000007</v>
      </c>
      <c r="S3037" s="54"/>
      <c r="T3037" s="54"/>
      <c r="Z3037" s="1"/>
      <c r="AA3037" s="1"/>
      <c r="XFB3037"/>
      <c r="XFC3037"/>
    </row>
    <row r="3038" spans="2:27 16382:16383" ht="21" customHeight="1">
      <c r="B3038" s="1" t="s">
        <v>40</v>
      </c>
      <c r="C3038" s="1" t="s">
        <v>201</v>
      </c>
      <c r="D3038" s="1" t="s">
        <v>71</v>
      </c>
      <c r="E3038" s="1" t="s">
        <v>21</v>
      </c>
      <c r="F3038" s="1" t="s">
        <v>227</v>
      </c>
      <c r="G3038" s="9">
        <v>41828</v>
      </c>
      <c r="H3038" s="2" t="s">
        <v>230</v>
      </c>
      <c r="I3038" s="1">
        <v>2014</v>
      </c>
      <c r="J3038" s="1">
        <v>739097344</v>
      </c>
      <c r="K3038" s="1">
        <f>_xlfn.DAYS(clean_data[[#This Row],[Ship Date]],clean_data[[#This Row],[Order Date]])</f>
        <v>12</v>
      </c>
      <c r="L3038" s="9">
        <v>41840</v>
      </c>
      <c r="M3038" s="4">
        <v>4183</v>
      </c>
      <c r="N3038" s="13">
        <v>154.06</v>
      </c>
      <c r="O3038" s="13">
        <v>90.93</v>
      </c>
      <c r="P3038" s="13">
        <v>644432.98</v>
      </c>
      <c r="Q3038" s="13">
        <v>380360.19</v>
      </c>
      <c r="R3038" s="13">
        <v>264072.78999999998</v>
      </c>
      <c r="S3038" s="54"/>
      <c r="T3038" s="54"/>
      <c r="Z3038" s="1"/>
      <c r="AA3038" s="1"/>
      <c r="XFB3038"/>
      <c r="XFC3038"/>
    </row>
    <row r="3039" spans="2:27 16382:16383" ht="21" customHeight="1">
      <c r="B3039" s="10" t="s">
        <v>31</v>
      </c>
      <c r="C3039" s="10" t="s">
        <v>61</v>
      </c>
      <c r="D3039" s="10" t="s">
        <v>79</v>
      </c>
      <c r="E3039" s="10" t="s">
        <v>17</v>
      </c>
      <c r="F3039" s="10" t="s">
        <v>235</v>
      </c>
      <c r="G3039" s="11">
        <v>41489</v>
      </c>
      <c r="H3039" s="12" t="s">
        <v>238</v>
      </c>
      <c r="I3039" s="10">
        <v>2013</v>
      </c>
      <c r="J3039" s="10">
        <v>474498927</v>
      </c>
      <c r="K3039" s="10">
        <f>_xlfn.DAYS(clean_data[[#This Row],[Ship Date]],clean_data[[#This Row],[Order Date]])</f>
        <v>31</v>
      </c>
      <c r="L3039" s="11">
        <v>41520</v>
      </c>
      <c r="M3039" s="14">
        <v>3632</v>
      </c>
      <c r="N3039" s="15">
        <v>668.27</v>
      </c>
      <c r="O3039" s="15">
        <v>502.54</v>
      </c>
      <c r="P3039" s="15">
        <v>2427156.64</v>
      </c>
      <c r="Q3039" s="15">
        <v>1825225.28</v>
      </c>
      <c r="R3039" s="15">
        <v>601931.36</v>
      </c>
      <c r="S3039" s="54"/>
      <c r="T3039" s="54"/>
      <c r="Z3039" s="1"/>
      <c r="AA3039" s="1"/>
      <c r="XFB3039"/>
      <c r="XFC3039"/>
    </row>
    <row r="3040" spans="2:27 16382:16383" ht="21" customHeight="1">
      <c r="B3040" s="1" t="s">
        <v>40</v>
      </c>
      <c r="C3040" s="1" t="s">
        <v>131</v>
      </c>
      <c r="D3040" s="1" t="s">
        <v>20</v>
      </c>
      <c r="E3040" s="1" t="s">
        <v>17</v>
      </c>
      <c r="F3040" s="1" t="s">
        <v>227</v>
      </c>
      <c r="G3040" s="9">
        <v>40747</v>
      </c>
      <c r="H3040" s="2" t="s">
        <v>230</v>
      </c>
      <c r="I3040" s="1">
        <v>2011</v>
      </c>
      <c r="J3040" s="1">
        <v>393111264</v>
      </c>
      <c r="K3040" s="1">
        <f>_xlfn.DAYS(clean_data[[#This Row],[Ship Date]],clean_data[[#This Row],[Order Date]])</f>
        <v>3</v>
      </c>
      <c r="L3040" s="9">
        <v>40750</v>
      </c>
      <c r="M3040" s="4">
        <v>9214</v>
      </c>
      <c r="N3040" s="13">
        <v>152.58000000000001</v>
      </c>
      <c r="O3040" s="13">
        <v>97.44</v>
      </c>
      <c r="P3040" s="13">
        <v>1405872.12</v>
      </c>
      <c r="Q3040" s="13">
        <v>897812.16</v>
      </c>
      <c r="R3040" s="13">
        <v>508059.96</v>
      </c>
      <c r="S3040" s="54"/>
      <c r="T3040" s="54"/>
      <c r="Z3040" s="1"/>
      <c r="AA3040" s="1"/>
      <c r="XFB3040"/>
      <c r="XFC3040"/>
    </row>
    <row r="3041" spans="2:27 16382:16383" ht="21" customHeight="1">
      <c r="B3041" s="10" t="s">
        <v>40</v>
      </c>
      <c r="C3041" s="10" t="s">
        <v>189</v>
      </c>
      <c r="D3041" s="10" t="s">
        <v>50</v>
      </c>
      <c r="E3041" s="10" t="s">
        <v>17</v>
      </c>
      <c r="F3041" s="10" t="s">
        <v>229</v>
      </c>
      <c r="G3041" s="11">
        <v>42340</v>
      </c>
      <c r="H3041" s="12" t="s">
        <v>228</v>
      </c>
      <c r="I3041" s="10">
        <v>2015</v>
      </c>
      <c r="J3041" s="10">
        <v>969983184</v>
      </c>
      <c r="K3041" s="10">
        <f>_xlfn.DAYS(clean_data[[#This Row],[Ship Date]],clean_data[[#This Row],[Order Date]])</f>
        <v>27</v>
      </c>
      <c r="L3041" s="11">
        <v>42367</v>
      </c>
      <c r="M3041" s="14">
        <v>8434</v>
      </c>
      <c r="N3041" s="15">
        <v>421.89</v>
      </c>
      <c r="O3041" s="15">
        <v>364.69</v>
      </c>
      <c r="P3041" s="15">
        <v>3558220.26</v>
      </c>
      <c r="Q3041" s="15">
        <v>3075795.46</v>
      </c>
      <c r="R3041" s="15">
        <v>482424.8</v>
      </c>
      <c r="S3041" s="54"/>
      <c r="T3041" s="54"/>
      <c r="Z3041" s="1"/>
      <c r="AA3041" s="1"/>
      <c r="XFB3041"/>
      <c r="XFC3041"/>
    </row>
    <row r="3042" spans="2:27 16382:16383" ht="21" customHeight="1">
      <c r="B3042" s="1" t="s">
        <v>53</v>
      </c>
      <c r="C3042" s="1" t="s">
        <v>219</v>
      </c>
      <c r="D3042" s="1" t="s">
        <v>20</v>
      </c>
      <c r="E3042" s="1" t="s">
        <v>21</v>
      </c>
      <c r="F3042" s="1" t="s">
        <v>227</v>
      </c>
      <c r="G3042" s="9">
        <v>41102</v>
      </c>
      <c r="H3042" s="2" t="s">
        <v>230</v>
      </c>
      <c r="I3042" s="1">
        <v>2012</v>
      </c>
      <c r="J3042" s="1">
        <v>500476014</v>
      </c>
      <c r="K3042" s="1">
        <f>_xlfn.DAYS(clean_data[[#This Row],[Ship Date]],clean_data[[#This Row],[Order Date]])</f>
        <v>10</v>
      </c>
      <c r="L3042" s="9">
        <v>41112</v>
      </c>
      <c r="M3042" s="4">
        <v>829</v>
      </c>
      <c r="N3042" s="13">
        <v>152.58000000000001</v>
      </c>
      <c r="O3042" s="13">
        <v>97.44</v>
      </c>
      <c r="P3042" s="13">
        <v>126488.82</v>
      </c>
      <c r="Q3042" s="13">
        <v>80777.759999999995</v>
      </c>
      <c r="R3042" s="13">
        <v>45711.06</v>
      </c>
      <c r="S3042" s="54"/>
      <c r="T3042" s="54"/>
      <c r="Z3042" s="1"/>
      <c r="AA3042" s="1"/>
      <c r="XFB3042"/>
      <c r="XFC3042"/>
    </row>
    <row r="3043" spans="2:27 16382:16383" ht="21" customHeight="1">
      <c r="B3043" s="10" t="s">
        <v>40</v>
      </c>
      <c r="C3043" s="10" t="s">
        <v>77</v>
      </c>
      <c r="D3043" s="10" t="s">
        <v>59</v>
      </c>
      <c r="E3043" s="10" t="s">
        <v>21</v>
      </c>
      <c r="F3043" s="10" t="s">
        <v>235</v>
      </c>
      <c r="G3043" s="11">
        <v>41933</v>
      </c>
      <c r="H3043" s="12" t="s">
        <v>237</v>
      </c>
      <c r="I3043" s="10">
        <v>2014</v>
      </c>
      <c r="J3043" s="10">
        <v>950263583</v>
      </c>
      <c r="K3043" s="10">
        <f>_xlfn.DAYS(clean_data[[#This Row],[Ship Date]],clean_data[[#This Row],[Order Date]])</f>
        <v>0</v>
      </c>
      <c r="L3043" s="11">
        <v>41933</v>
      </c>
      <c r="M3043" s="14">
        <v>2966</v>
      </c>
      <c r="N3043" s="15">
        <v>9.33</v>
      </c>
      <c r="O3043" s="15">
        <v>6.92</v>
      </c>
      <c r="P3043" s="15">
        <v>27672.78</v>
      </c>
      <c r="Q3043" s="15">
        <v>20524.72</v>
      </c>
      <c r="R3043" s="15">
        <v>7148.06</v>
      </c>
      <c r="S3043" s="54"/>
      <c r="T3043" s="54"/>
      <c r="Z3043" s="1"/>
      <c r="AA3043" s="1"/>
      <c r="XFB3043"/>
      <c r="XFC3043"/>
    </row>
    <row r="3044" spans="2:27 16382:16383" ht="21" customHeight="1">
      <c r="B3044" s="1" t="s">
        <v>40</v>
      </c>
      <c r="C3044" s="1" t="s">
        <v>86</v>
      </c>
      <c r="D3044" s="1" t="s">
        <v>20</v>
      </c>
      <c r="E3044" s="1" t="s">
        <v>21</v>
      </c>
      <c r="F3044" s="1" t="s">
        <v>232</v>
      </c>
      <c r="G3044" s="9">
        <v>41825</v>
      </c>
      <c r="H3044" s="2" t="s">
        <v>230</v>
      </c>
      <c r="I3044" s="1">
        <v>2014</v>
      </c>
      <c r="J3044" s="1">
        <v>305332219</v>
      </c>
      <c r="K3044" s="1">
        <f>_xlfn.DAYS(clean_data[[#This Row],[Ship Date]],clean_data[[#This Row],[Order Date]])</f>
        <v>7</v>
      </c>
      <c r="L3044" s="9">
        <v>41832</v>
      </c>
      <c r="M3044" s="4">
        <v>3444</v>
      </c>
      <c r="N3044" s="13">
        <v>152.58000000000001</v>
      </c>
      <c r="O3044" s="13">
        <v>97.44</v>
      </c>
      <c r="P3044" s="13">
        <v>525485.52</v>
      </c>
      <c r="Q3044" s="13">
        <v>335583.36</v>
      </c>
      <c r="R3044" s="13">
        <v>189902.16</v>
      </c>
      <c r="S3044" s="54"/>
      <c r="T3044" s="54"/>
      <c r="Z3044" s="1"/>
      <c r="AA3044" s="1"/>
      <c r="XFB3044"/>
      <c r="XFC3044"/>
    </row>
    <row r="3045" spans="2:27 16382:16383" ht="21" customHeight="1">
      <c r="B3045" s="10" t="s">
        <v>14</v>
      </c>
      <c r="C3045" s="10" t="s">
        <v>161</v>
      </c>
      <c r="D3045" s="10" t="s">
        <v>16</v>
      </c>
      <c r="E3045" s="10" t="s">
        <v>17</v>
      </c>
      <c r="F3045" s="10" t="s">
        <v>229</v>
      </c>
      <c r="G3045" s="11">
        <v>42309</v>
      </c>
      <c r="H3045" s="12" t="s">
        <v>234</v>
      </c>
      <c r="I3045" s="10">
        <v>2015</v>
      </c>
      <c r="J3045" s="10">
        <v>221980750</v>
      </c>
      <c r="K3045" s="10">
        <f>_xlfn.DAYS(clean_data[[#This Row],[Ship Date]],clean_data[[#This Row],[Order Date]])</f>
        <v>32</v>
      </c>
      <c r="L3045" s="11">
        <v>42341</v>
      </c>
      <c r="M3045" s="14">
        <v>7892</v>
      </c>
      <c r="N3045" s="15">
        <v>255.28</v>
      </c>
      <c r="O3045" s="15">
        <v>159.41999999999999</v>
      </c>
      <c r="P3045" s="15">
        <v>2014669.76</v>
      </c>
      <c r="Q3045" s="15">
        <v>1258142.6399999999</v>
      </c>
      <c r="R3045" s="15">
        <v>756527.12</v>
      </c>
      <c r="S3045" s="54"/>
      <c r="T3045" s="54"/>
      <c r="Z3045" s="1"/>
      <c r="AA3045" s="1"/>
      <c r="XFB3045"/>
      <c r="XFC3045"/>
    </row>
    <row r="3046" spans="2:27 16382:16383" ht="21" customHeight="1">
      <c r="B3046" s="1" t="s">
        <v>26</v>
      </c>
      <c r="C3046" s="1" t="s">
        <v>90</v>
      </c>
      <c r="D3046" s="1" t="s">
        <v>50</v>
      </c>
      <c r="E3046" s="1" t="s">
        <v>17</v>
      </c>
      <c r="F3046" s="1" t="s">
        <v>235</v>
      </c>
      <c r="G3046" s="9">
        <v>42538</v>
      </c>
      <c r="H3046" s="2" t="s">
        <v>241</v>
      </c>
      <c r="I3046" s="1">
        <v>2016</v>
      </c>
      <c r="J3046" s="1">
        <v>176820504</v>
      </c>
      <c r="K3046" s="1">
        <f>_xlfn.DAYS(clean_data[[#This Row],[Ship Date]],clean_data[[#This Row],[Order Date]])</f>
        <v>35</v>
      </c>
      <c r="L3046" s="9">
        <v>42573</v>
      </c>
      <c r="M3046" s="4">
        <v>3971</v>
      </c>
      <c r="N3046" s="13">
        <v>421.89</v>
      </c>
      <c r="O3046" s="13">
        <v>364.69</v>
      </c>
      <c r="P3046" s="13">
        <v>1675325.19</v>
      </c>
      <c r="Q3046" s="13">
        <v>1448183.99</v>
      </c>
      <c r="R3046" s="13">
        <v>227141.2</v>
      </c>
      <c r="S3046" s="54"/>
      <c r="T3046" s="54"/>
      <c r="Z3046" s="1"/>
      <c r="AA3046" s="1"/>
      <c r="XFB3046"/>
      <c r="XFC3046"/>
    </row>
    <row r="3047" spans="2:27 16382:16383" ht="21" customHeight="1">
      <c r="B3047" s="10" t="s">
        <v>23</v>
      </c>
      <c r="C3047" s="10" t="s">
        <v>147</v>
      </c>
      <c r="D3047" s="10" t="s">
        <v>43</v>
      </c>
      <c r="E3047" s="10" t="s">
        <v>21</v>
      </c>
      <c r="F3047" s="10" t="s">
        <v>229</v>
      </c>
      <c r="G3047" s="11">
        <v>40670</v>
      </c>
      <c r="H3047" s="12" t="s">
        <v>233</v>
      </c>
      <c r="I3047" s="10">
        <v>2011</v>
      </c>
      <c r="J3047" s="10">
        <v>616775310</v>
      </c>
      <c r="K3047" s="10">
        <f>_xlfn.DAYS(clean_data[[#This Row],[Ship Date]],clean_data[[#This Row],[Order Date]])</f>
        <v>17</v>
      </c>
      <c r="L3047" s="11">
        <v>40687</v>
      </c>
      <c r="M3047" s="14">
        <v>6375</v>
      </c>
      <c r="N3047" s="15">
        <v>651.21</v>
      </c>
      <c r="O3047" s="15">
        <v>524.96</v>
      </c>
      <c r="P3047" s="15">
        <v>4151463.75</v>
      </c>
      <c r="Q3047" s="15">
        <v>3346620</v>
      </c>
      <c r="R3047" s="15">
        <v>804843.75</v>
      </c>
      <c r="S3047" s="54"/>
      <c r="T3047" s="54"/>
      <c r="Z3047" s="1"/>
      <c r="AA3047" s="1"/>
      <c r="XFB3047"/>
      <c r="XFC3047"/>
    </row>
    <row r="3048" spans="2:27 16382:16383" ht="21" customHeight="1">
      <c r="B3048" s="1" t="s">
        <v>40</v>
      </c>
      <c r="C3048" s="1" t="s">
        <v>77</v>
      </c>
      <c r="D3048" s="1" t="s">
        <v>36</v>
      </c>
      <c r="E3048" s="1" t="s">
        <v>17</v>
      </c>
      <c r="F3048" s="1" t="s">
        <v>232</v>
      </c>
      <c r="G3048" s="9">
        <v>40787</v>
      </c>
      <c r="H3048" s="2" t="s">
        <v>231</v>
      </c>
      <c r="I3048" s="1">
        <v>2011</v>
      </c>
      <c r="J3048" s="1">
        <v>709081494</v>
      </c>
      <c r="K3048" s="1">
        <f>_xlfn.DAYS(clean_data[[#This Row],[Ship Date]],clean_data[[#This Row],[Order Date]])</f>
        <v>42</v>
      </c>
      <c r="L3048" s="9">
        <v>40829</v>
      </c>
      <c r="M3048" s="4">
        <v>1826</v>
      </c>
      <c r="N3048" s="13">
        <v>109.28</v>
      </c>
      <c r="O3048" s="13">
        <v>35.840000000000003</v>
      </c>
      <c r="P3048" s="13">
        <v>199545.28</v>
      </c>
      <c r="Q3048" s="13">
        <v>65443.839999999997</v>
      </c>
      <c r="R3048" s="13">
        <v>134101.44</v>
      </c>
      <c r="S3048" s="54"/>
      <c r="T3048" s="54"/>
      <c r="Z3048" s="1"/>
      <c r="AA3048" s="1"/>
      <c r="XFB3048"/>
      <c r="XFC3048"/>
    </row>
    <row r="3049" spans="2:27 16382:16383" ht="21" customHeight="1">
      <c r="B3049" s="10" t="s">
        <v>23</v>
      </c>
      <c r="C3049" s="10" t="s">
        <v>80</v>
      </c>
      <c r="D3049" s="10" t="s">
        <v>59</v>
      </c>
      <c r="E3049" s="10" t="s">
        <v>21</v>
      </c>
      <c r="F3049" s="10" t="s">
        <v>232</v>
      </c>
      <c r="G3049" s="11">
        <v>40441</v>
      </c>
      <c r="H3049" s="12" t="s">
        <v>231</v>
      </c>
      <c r="I3049" s="10">
        <v>2010</v>
      </c>
      <c r="J3049" s="10">
        <v>591287887</v>
      </c>
      <c r="K3049" s="10">
        <f>_xlfn.DAYS(clean_data[[#This Row],[Ship Date]],clean_data[[#This Row],[Order Date]])</f>
        <v>12</v>
      </c>
      <c r="L3049" s="11">
        <v>40453</v>
      </c>
      <c r="M3049" s="14">
        <v>4080</v>
      </c>
      <c r="N3049" s="15">
        <v>9.33</v>
      </c>
      <c r="O3049" s="15">
        <v>6.92</v>
      </c>
      <c r="P3049" s="15">
        <v>38066.400000000001</v>
      </c>
      <c r="Q3049" s="15">
        <v>28233.599999999999</v>
      </c>
      <c r="R3049" s="15">
        <v>9832.7999999999993</v>
      </c>
      <c r="S3049" s="54"/>
      <c r="T3049" s="54"/>
      <c r="Z3049" s="1"/>
      <c r="AA3049" s="1"/>
      <c r="XFB3049"/>
      <c r="XFC3049"/>
    </row>
    <row r="3050" spans="2:27 16382:16383" ht="21" customHeight="1">
      <c r="B3050" s="1" t="s">
        <v>40</v>
      </c>
      <c r="C3050" s="1" t="s">
        <v>78</v>
      </c>
      <c r="D3050" s="1" t="s">
        <v>33</v>
      </c>
      <c r="E3050" s="1" t="s">
        <v>21</v>
      </c>
      <c r="F3050" s="1" t="s">
        <v>235</v>
      </c>
      <c r="G3050" s="9">
        <v>40343</v>
      </c>
      <c r="H3050" s="2" t="s">
        <v>241</v>
      </c>
      <c r="I3050" s="1">
        <v>2010</v>
      </c>
      <c r="J3050" s="1">
        <v>921255815</v>
      </c>
      <c r="K3050" s="1">
        <f>_xlfn.DAYS(clean_data[[#This Row],[Ship Date]],clean_data[[#This Row],[Order Date]])</f>
        <v>44</v>
      </c>
      <c r="L3050" s="9">
        <v>40387</v>
      </c>
      <c r="M3050" s="4">
        <v>8923</v>
      </c>
      <c r="N3050" s="13">
        <v>81.73</v>
      </c>
      <c r="O3050" s="13">
        <v>56.67</v>
      </c>
      <c r="P3050" s="13">
        <v>729276.79</v>
      </c>
      <c r="Q3050" s="13">
        <v>505666.41</v>
      </c>
      <c r="R3050" s="13">
        <v>223610.38</v>
      </c>
      <c r="S3050" s="54"/>
      <c r="T3050" s="54"/>
      <c r="Z3050" s="1"/>
      <c r="AA3050" s="1"/>
      <c r="XFB3050"/>
      <c r="XFC3050"/>
    </row>
    <row r="3051" spans="2:27 16382:16383" ht="21" customHeight="1">
      <c r="B3051" s="10" t="s">
        <v>40</v>
      </c>
      <c r="C3051" s="10" t="s">
        <v>201</v>
      </c>
      <c r="D3051" s="10" t="s">
        <v>50</v>
      </c>
      <c r="E3051" s="10" t="s">
        <v>17</v>
      </c>
      <c r="F3051" s="10" t="s">
        <v>227</v>
      </c>
      <c r="G3051" s="11">
        <v>40207</v>
      </c>
      <c r="H3051" s="12" t="s">
        <v>240</v>
      </c>
      <c r="I3051" s="10">
        <v>2010</v>
      </c>
      <c r="J3051" s="10">
        <v>627159106</v>
      </c>
      <c r="K3051" s="10">
        <f>_xlfn.DAYS(clean_data[[#This Row],[Ship Date]],clean_data[[#This Row],[Order Date]])</f>
        <v>39</v>
      </c>
      <c r="L3051" s="11">
        <v>40246</v>
      </c>
      <c r="M3051" s="14">
        <v>9171</v>
      </c>
      <c r="N3051" s="15">
        <v>421.89</v>
      </c>
      <c r="O3051" s="15">
        <v>364.69</v>
      </c>
      <c r="P3051" s="15">
        <v>3869153.19</v>
      </c>
      <c r="Q3051" s="15">
        <v>3344571.99</v>
      </c>
      <c r="R3051" s="15">
        <v>524581.19999999995</v>
      </c>
      <c r="S3051" s="54"/>
      <c r="T3051" s="54"/>
      <c r="Z3051" s="1"/>
      <c r="AA3051" s="1"/>
      <c r="XFB3051"/>
      <c r="XFC3051"/>
    </row>
    <row r="3052" spans="2:27 16382:16383" ht="21" customHeight="1">
      <c r="B3052" s="1" t="s">
        <v>26</v>
      </c>
      <c r="C3052" s="1" t="s">
        <v>90</v>
      </c>
      <c r="D3052" s="1" t="s">
        <v>79</v>
      </c>
      <c r="E3052" s="1" t="s">
        <v>17</v>
      </c>
      <c r="F3052" s="1" t="s">
        <v>232</v>
      </c>
      <c r="G3052" s="9">
        <v>42904</v>
      </c>
      <c r="H3052" s="2" t="s">
        <v>241</v>
      </c>
      <c r="I3052" s="1">
        <v>2017</v>
      </c>
      <c r="J3052" s="1">
        <v>957484090</v>
      </c>
      <c r="K3052" s="1">
        <f>_xlfn.DAYS(clean_data[[#This Row],[Ship Date]],clean_data[[#This Row],[Order Date]])</f>
        <v>15</v>
      </c>
      <c r="L3052" s="9">
        <v>42919</v>
      </c>
      <c r="M3052" s="4">
        <v>9674</v>
      </c>
      <c r="N3052" s="13">
        <v>668.27</v>
      </c>
      <c r="O3052" s="13">
        <v>502.54</v>
      </c>
      <c r="P3052" s="13">
        <v>6464843.9800000004</v>
      </c>
      <c r="Q3052" s="13">
        <v>4861571.96</v>
      </c>
      <c r="R3052" s="13">
        <v>1603272.02</v>
      </c>
      <c r="S3052" s="54"/>
      <c r="T3052" s="54"/>
      <c r="Z3052" s="1"/>
      <c r="AA3052" s="1"/>
      <c r="XFB3052"/>
      <c r="XFC3052"/>
    </row>
    <row r="3053" spans="2:27 16382:16383" ht="21" customHeight="1">
      <c r="B3053" s="10" t="s">
        <v>53</v>
      </c>
      <c r="C3053" s="10" t="s">
        <v>210</v>
      </c>
      <c r="D3053" s="10" t="s">
        <v>43</v>
      </c>
      <c r="E3053" s="10" t="s">
        <v>17</v>
      </c>
      <c r="F3053" s="10" t="s">
        <v>229</v>
      </c>
      <c r="G3053" s="11">
        <v>42010</v>
      </c>
      <c r="H3053" s="12" t="s">
        <v>240</v>
      </c>
      <c r="I3053" s="10">
        <v>2015</v>
      </c>
      <c r="J3053" s="10">
        <v>531029593</v>
      </c>
      <c r="K3053" s="10">
        <f>_xlfn.DAYS(clean_data[[#This Row],[Ship Date]],clean_data[[#This Row],[Order Date]])</f>
        <v>27</v>
      </c>
      <c r="L3053" s="11">
        <v>42037</v>
      </c>
      <c r="M3053" s="14">
        <v>2312</v>
      </c>
      <c r="N3053" s="15">
        <v>651.21</v>
      </c>
      <c r="O3053" s="15">
        <v>524.96</v>
      </c>
      <c r="P3053" s="15">
        <v>1505597.52</v>
      </c>
      <c r="Q3053" s="15">
        <v>1213707.52</v>
      </c>
      <c r="R3053" s="15">
        <v>291890</v>
      </c>
      <c r="S3053" s="54"/>
      <c r="T3053" s="54"/>
      <c r="Z3053" s="1"/>
      <c r="AA3053" s="1"/>
      <c r="XFB3053"/>
      <c r="XFC3053"/>
    </row>
    <row r="3054" spans="2:27 16382:16383" ht="21" customHeight="1">
      <c r="B3054" s="1" t="s">
        <v>31</v>
      </c>
      <c r="C3054" s="1" t="s">
        <v>49</v>
      </c>
      <c r="D3054" s="1" t="s">
        <v>71</v>
      </c>
      <c r="E3054" s="1" t="s">
        <v>21</v>
      </c>
      <c r="F3054" s="1" t="s">
        <v>229</v>
      </c>
      <c r="G3054" s="9">
        <v>42558</v>
      </c>
      <c r="H3054" s="2" t="s">
        <v>230</v>
      </c>
      <c r="I3054" s="1">
        <v>2016</v>
      </c>
      <c r="J3054" s="1">
        <v>286906945</v>
      </c>
      <c r="K3054" s="1">
        <f>_xlfn.DAYS(clean_data[[#This Row],[Ship Date]],clean_data[[#This Row],[Order Date]])</f>
        <v>45</v>
      </c>
      <c r="L3054" s="9">
        <v>42603</v>
      </c>
      <c r="M3054" s="4">
        <v>996</v>
      </c>
      <c r="N3054" s="13">
        <v>154.06</v>
      </c>
      <c r="O3054" s="13">
        <v>90.93</v>
      </c>
      <c r="P3054" s="13">
        <v>153443.76</v>
      </c>
      <c r="Q3054" s="13">
        <v>90566.28</v>
      </c>
      <c r="R3054" s="13">
        <v>62877.48</v>
      </c>
      <c r="S3054" s="54"/>
      <c r="T3054" s="54"/>
      <c r="Z3054" s="1"/>
      <c r="AA3054" s="1"/>
      <c r="XFB3054"/>
      <c r="XFC3054"/>
    </row>
    <row r="3055" spans="2:27 16382:16383" ht="21" customHeight="1">
      <c r="B3055" s="10" t="s">
        <v>23</v>
      </c>
      <c r="C3055" s="10" t="s">
        <v>181</v>
      </c>
      <c r="D3055" s="10" t="s">
        <v>36</v>
      </c>
      <c r="E3055" s="10" t="s">
        <v>17</v>
      </c>
      <c r="F3055" s="10" t="s">
        <v>227</v>
      </c>
      <c r="G3055" s="11">
        <v>40286</v>
      </c>
      <c r="H3055" s="12" t="s">
        <v>239</v>
      </c>
      <c r="I3055" s="10">
        <v>2010</v>
      </c>
      <c r="J3055" s="10">
        <v>334539973</v>
      </c>
      <c r="K3055" s="10">
        <f>_xlfn.DAYS(clean_data[[#This Row],[Ship Date]],clean_data[[#This Row],[Order Date]])</f>
        <v>23</v>
      </c>
      <c r="L3055" s="11">
        <v>40309</v>
      </c>
      <c r="M3055" s="14">
        <v>6667</v>
      </c>
      <c r="N3055" s="15">
        <v>109.28</v>
      </c>
      <c r="O3055" s="15">
        <v>35.840000000000003</v>
      </c>
      <c r="P3055" s="15">
        <v>728569.76</v>
      </c>
      <c r="Q3055" s="15">
        <v>238945.28</v>
      </c>
      <c r="R3055" s="15">
        <v>489624.48</v>
      </c>
      <c r="S3055" s="54"/>
      <c r="T3055" s="54"/>
      <c r="Z3055" s="1"/>
      <c r="AA3055" s="1"/>
      <c r="XFB3055"/>
      <c r="XFC3055"/>
    </row>
    <row r="3056" spans="2:27 16382:16383" ht="21" customHeight="1">
      <c r="B3056" s="1" t="s">
        <v>23</v>
      </c>
      <c r="C3056" s="1" t="s">
        <v>207</v>
      </c>
      <c r="D3056" s="1" t="s">
        <v>20</v>
      </c>
      <c r="E3056" s="1" t="s">
        <v>21</v>
      </c>
      <c r="F3056" s="1" t="s">
        <v>229</v>
      </c>
      <c r="G3056" s="9">
        <v>42385</v>
      </c>
      <c r="H3056" s="2" t="s">
        <v>240</v>
      </c>
      <c r="I3056" s="1">
        <v>2016</v>
      </c>
      <c r="J3056" s="1">
        <v>403665006</v>
      </c>
      <c r="K3056" s="1">
        <f>_xlfn.DAYS(clean_data[[#This Row],[Ship Date]],clean_data[[#This Row],[Order Date]])</f>
        <v>34</v>
      </c>
      <c r="L3056" s="9">
        <v>42419</v>
      </c>
      <c r="M3056" s="4">
        <v>2300</v>
      </c>
      <c r="N3056" s="13">
        <v>152.58000000000001</v>
      </c>
      <c r="O3056" s="13">
        <v>97.44</v>
      </c>
      <c r="P3056" s="13">
        <v>350934</v>
      </c>
      <c r="Q3056" s="13">
        <v>224112</v>
      </c>
      <c r="R3056" s="13">
        <v>126822</v>
      </c>
      <c r="S3056" s="54"/>
      <c r="T3056" s="54"/>
      <c r="Z3056" s="1"/>
      <c r="AA3056" s="1"/>
      <c r="XFB3056"/>
      <c r="XFC3056"/>
    </row>
    <row r="3057" spans="2:27 16382:16383" ht="21" customHeight="1">
      <c r="B3057" s="10" t="s">
        <v>53</v>
      </c>
      <c r="C3057" s="10" t="s">
        <v>142</v>
      </c>
      <c r="D3057" s="10" t="s">
        <v>25</v>
      </c>
      <c r="E3057" s="10" t="s">
        <v>21</v>
      </c>
      <c r="F3057" s="10" t="s">
        <v>229</v>
      </c>
      <c r="G3057" s="11">
        <v>41225</v>
      </c>
      <c r="H3057" s="12" t="s">
        <v>234</v>
      </c>
      <c r="I3057" s="10">
        <v>2012</v>
      </c>
      <c r="J3057" s="10">
        <v>294330871</v>
      </c>
      <c r="K3057" s="10">
        <f>_xlfn.DAYS(clean_data[[#This Row],[Ship Date]],clean_data[[#This Row],[Order Date]])</f>
        <v>34</v>
      </c>
      <c r="L3057" s="11">
        <v>41259</v>
      </c>
      <c r="M3057" s="14">
        <v>7900</v>
      </c>
      <c r="N3057" s="15">
        <v>47.45</v>
      </c>
      <c r="O3057" s="15">
        <v>31.79</v>
      </c>
      <c r="P3057" s="15">
        <v>374855</v>
      </c>
      <c r="Q3057" s="15">
        <v>251141</v>
      </c>
      <c r="R3057" s="15">
        <v>123714</v>
      </c>
      <c r="S3057" s="54"/>
      <c r="T3057" s="54"/>
      <c r="Z3057" s="1"/>
      <c r="AA3057" s="1"/>
      <c r="XFB3057"/>
      <c r="XFC3057"/>
    </row>
    <row r="3058" spans="2:27 16382:16383" ht="21" customHeight="1">
      <c r="B3058" s="1" t="s">
        <v>14</v>
      </c>
      <c r="C3058" s="1" t="s">
        <v>246</v>
      </c>
      <c r="D3058" s="1" t="s">
        <v>16</v>
      </c>
      <c r="E3058" s="1" t="s">
        <v>21</v>
      </c>
      <c r="F3058" s="1" t="s">
        <v>235</v>
      </c>
      <c r="G3058" s="9">
        <v>40624</v>
      </c>
      <c r="H3058" s="2" t="s">
        <v>236</v>
      </c>
      <c r="I3058" s="1">
        <v>2011</v>
      </c>
      <c r="J3058" s="1">
        <v>326898896</v>
      </c>
      <c r="K3058" s="1">
        <f>_xlfn.DAYS(clean_data[[#This Row],[Ship Date]],clean_data[[#This Row],[Order Date]])</f>
        <v>46</v>
      </c>
      <c r="L3058" s="9">
        <v>40670</v>
      </c>
      <c r="M3058" s="4">
        <v>5503</v>
      </c>
      <c r="N3058" s="13">
        <v>255.28</v>
      </c>
      <c r="O3058" s="13">
        <v>159.41999999999999</v>
      </c>
      <c r="P3058" s="13">
        <v>1404805.84</v>
      </c>
      <c r="Q3058" s="13">
        <v>877288.26</v>
      </c>
      <c r="R3058" s="13">
        <v>527517.57999999996</v>
      </c>
      <c r="S3058" s="54"/>
      <c r="T3058" s="54"/>
      <c r="Z3058" s="1"/>
      <c r="AA3058" s="1"/>
      <c r="XFB3058"/>
      <c r="XFC3058"/>
    </row>
    <row r="3059" spans="2:27 16382:16383" ht="21" customHeight="1">
      <c r="B3059" s="10" t="s">
        <v>23</v>
      </c>
      <c r="C3059" s="10" t="s">
        <v>112</v>
      </c>
      <c r="D3059" s="10" t="s">
        <v>45</v>
      </c>
      <c r="E3059" s="10" t="s">
        <v>21</v>
      </c>
      <c r="F3059" s="10" t="s">
        <v>235</v>
      </c>
      <c r="G3059" s="11">
        <v>40646</v>
      </c>
      <c r="H3059" s="12" t="s">
        <v>239</v>
      </c>
      <c r="I3059" s="10">
        <v>2011</v>
      </c>
      <c r="J3059" s="10">
        <v>892042911</v>
      </c>
      <c r="K3059" s="10">
        <f>_xlfn.DAYS(clean_data[[#This Row],[Ship Date]],clean_data[[#This Row],[Order Date]])</f>
        <v>29</v>
      </c>
      <c r="L3059" s="11">
        <v>40675</v>
      </c>
      <c r="M3059" s="14">
        <v>4175</v>
      </c>
      <c r="N3059" s="15">
        <v>437.2</v>
      </c>
      <c r="O3059" s="15">
        <v>263.33</v>
      </c>
      <c r="P3059" s="15">
        <v>1825310</v>
      </c>
      <c r="Q3059" s="15">
        <v>1099402.75</v>
      </c>
      <c r="R3059" s="15">
        <v>725907.25</v>
      </c>
      <c r="S3059" s="54"/>
      <c r="T3059" s="54"/>
      <c r="Z3059" s="1"/>
      <c r="AA3059" s="1"/>
      <c r="XFB3059"/>
      <c r="XFC3059"/>
    </row>
    <row r="3060" spans="2:27 16382:16383" ht="21" customHeight="1">
      <c r="B3060" s="1" t="s">
        <v>40</v>
      </c>
      <c r="C3060" s="1" t="s">
        <v>189</v>
      </c>
      <c r="D3060" s="1" t="s">
        <v>43</v>
      </c>
      <c r="E3060" s="1" t="s">
        <v>21</v>
      </c>
      <c r="F3060" s="1" t="s">
        <v>235</v>
      </c>
      <c r="G3060" s="9">
        <v>41738</v>
      </c>
      <c r="H3060" s="2" t="s">
        <v>239</v>
      </c>
      <c r="I3060" s="1">
        <v>2014</v>
      </c>
      <c r="J3060" s="1">
        <v>200749242</v>
      </c>
      <c r="K3060" s="1">
        <f>_xlfn.DAYS(clean_data[[#This Row],[Ship Date]],clean_data[[#This Row],[Order Date]])</f>
        <v>6</v>
      </c>
      <c r="L3060" s="9">
        <v>41744</v>
      </c>
      <c r="M3060" s="4">
        <v>5017</v>
      </c>
      <c r="N3060" s="13">
        <v>651.21</v>
      </c>
      <c r="O3060" s="13">
        <v>524.96</v>
      </c>
      <c r="P3060" s="13">
        <v>3267120.57</v>
      </c>
      <c r="Q3060" s="13">
        <v>2633724.3199999998</v>
      </c>
      <c r="R3060" s="13">
        <v>633396.25</v>
      </c>
      <c r="S3060" s="54"/>
      <c r="T3060" s="54"/>
      <c r="Z3060" s="1"/>
      <c r="AA3060" s="1"/>
      <c r="XFB3060"/>
      <c r="XFC3060"/>
    </row>
    <row r="3061" spans="2:27 16382:16383" ht="21" customHeight="1">
      <c r="B3061" s="10" t="s">
        <v>40</v>
      </c>
      <c r="C3061" s="10" t="s">
        <v>189</v>
      </c>
      <c r="D3061" s="10" t="s">
        <v>36</v>
      </c>
      <c r="E3061" s="10" t="s">
        <v>21</v>
      </c>
      <c r="F3061" s="10" t="s">
        <v>232</v>
      </c>
      <c r="G3061" s="11">
        <v>40591</v>
      </c>
      <c r="H3061" s="12" t="s">
        <v>242</v>
      </c>
      <c r="I3061" s="10">
        <v>2011</v>
      </c>
      <c r="J3061" s="10">
        <v>134316718</v>
      </c>
      <c r="K3061" s="10">
        <f>_xlfn.DAYS(clean_data[[#This Row],[Ship Date]],clean_data[[#This Row],[Order Date]])</f>
        <v>41</v>
      </c>
      <c r="L3061" s="11">
        <v>40632</v>
      </c>
      <c r="M3061" s="14">
        <v>6157</v>
      </c>
      <c r="N3061" s="15">
        <v>109.28</v>
      </c>
      <c r="O3061" s="15">
        <v>35.840000000000003</v>
      </c>
      <c r="P3061" s="15">
        <v>672836.96</v>
      </c>
      <c r="Q3061" s="15">
        <v>220666.88</v>
      </c>
      <c r="R3061" s="15">
        <v>452170.08</v>
      </c>
      <c r="S3061" s="54"/>
      <c r="T3061" s="54"/>
      <c r="Z3061" s="1"/>
      <c r="AA3061" s="1"/>
      <c r="XFB3061"/>
      <c r="XFC3061"/>
    </row>
    <row r="3062" spans="2:27 16382:16383" ht="21" customHeight="1">
      <c r="B3062" s="1" t="s">
        <v>23</v>
      </c>
      <c r="C3062" s="1" t="s">
        <v>118</v>
      </c>
      <c r="D3062" s="1" t="s">
        <v>79</v>
      </c>
      <c r="E3062" s="1" t="s">
        <v>17</v>
      </c>
      <c r="F3062" s="1" t="s">
        <v>229</v>
      </c>
      <c r="G3062" s="9">
        <v>42581</v>
      </c>
      <c r="H3062" s="2" t="s">
        <v>230</v>
      </c>
      <c r="I3062" s="1">
        <v>2016</v>
      </c>
      <c r="J3062" s="1">
        <v>394356667</v>
      </c>
      <c r="K3062" s="1">
        <f>_xlfn.DAYS(clean_data[[#This Row],[Ship Date]],clean_data[[#This Row],[Order Date]])</f>
        <v>5</v>
      </c>
      <c r="L3062" s="9">
        <v>42586</v>
      </c>
      <c r="M3062" s="4">
        <v>7756</v>
      </c>
      <c r="N3062" s="13">
        <v>668.27</v>
      </c>
      <c r="O3062" s="13">
        <v>502.54</v>
      </c>
      <c r="P3062" s="13">
        <v>5183102.12</v>
      </c>
      <c r="Q3062" s="13">
        <v>3897700.24</v>
      </c>
      <c r="R3062" s="13">
        <v>1285401.8799999999</v>
      </c>
      <c r="S3062" s="54"/>
      <c r="T3062" s="54"/>
      <c r="Z3062" s="1"/>
      <c r="AA3062" s="1"/>
      <c r="XFB3062"/>
      <c r="XFC3062"/>
    </row>
    <row r="3063" spans="2:27 16382:16383" ht="21" customHeight="1">
      <c r="B3063" s="10" t="s">
        <v>23</v>
      </c>
      <c r="C3063" s="10" t="s">
        <v>128</v>
      </c>
      <c r="D3063" s="10" t="s">
        <v>59</v>
      </c>
      <c r="E3063" s="10" t="s">
        <v>21</v>
      </c>
      <c r="F3063" s="10" t="s">
        <v>227</v>
      </c>
      <c r="G3063" s="11">
        <v>41028</v>
      </c>
      <c r="H3063" s="12" t="s">
        <v>239</v>
      </c>
      <c r="I3063" s="10">
        <v>2012</v>
      </c>
      <c r="J3063" s="10">
        <v>752792918</v>
      </c>
      <c r="K3063" s="10">
        <f>_xlfn.DAYS(clean_data[[#This Row],[Ship Date]],clean_data[[#This Row],[Order Date]])</f>
        <v>13</v>
      </c>
      <c r="L3063" s="11">
        <v>41041</v>
      </c>
      <c r="M3063" s="14">
        <v>7008</v>
      </c>
      <c r="N3063" s="15">
        <v>9.33</v>
      </c>
      <c r="O3063" s="15">
        <v>6.92</v>
      </c>
      <c r="P3063" s="15">
        <v>65384.639999999999</v>
      </c>
      <c r="Q3063" s="15">
        <v>48495.360000000001</v>
      </c>
      <c r="R3063" s="15">
        <v>16889.28</v>
      </c>
      <c r="S3063" s="54"/>
      <c r="T3063" s="54"/>
      <c r="Z3063" s="1"/>
      <c r="AA3063" s="1"/>
      <c r="XFB3063"/>
      <c r="XFC3063"/>
    </row>
    <row r="3064" spans="2:27 16382:16383" ht="21" customHeight="1">
      <c r="B3064" s="1" t="s">
        <v>40</v>
      </c>
      <c r="C3064" s="1" t="s">
        <v>216</v>
      </c>
      <c r="D3064" s="1" t="s">
        <v>20</v>
      </c>
      <c r="E3064" s="1" t="s">
        <v>21</v>
      </c>
      <c r="F3064" s="1" t="s">
        <v>232</v>
      </c>
      <c r="G3064" s="9">
        <v>40702</v>
      </c>
      <c r="H3064" s="2" t="s">
        <v>241</v>
      </c>
      <c r="I3064" s="1">
        <v>2011</v>
      </c>
      <c r="J3064" s="1">
        <v>601861798</v>
      </c>
      <c r="K3064" s="1">
        <f>_xlfn.DAYS(clean_data[[#This Row],[Ship Date]],clean_data[[#This Row],[Order Date]])</f>
        <v>42</v>
      </c>
      <c r="L3064" s="9">
        <v>40744</v>
      </c>
      <c r="M3064" s="4">
        <v>3136</v>
      </c>
      <c r="N3064" s="13">
        <v>152.58000000000001</v>
      </c>
      <c r="O3064" s="13">
        <v>97.44</v>
      </c>
      <c r="P3064" s="13">
        <v>478490.88</v>
      </c>
      <c r="Q3064" s="13">
        <v>305571.84000000003</v>
      </c>
      <c r="R3064" s="13">
        <v>172919.04000000001</v>
      </c>
      <c r="S3064" s="54"/>
      <c r="T3064" s="54"/>
      <c r="Z3064" s="1"/>
      <c r="AA3064" s="1"/>
      <c r="XFB3064"/>
      <c r="XFC3064"/>
    </row>
    <row r="3065" spans="2:27 16382:16383" ht="21" customHeight="1">
      <c r="B3065" s="10" t="s">
        <v>14</v>
      </c>
      <c r="C3065" s="10" t="s">
        <v>47</v>
      </c>
      <c r="D3065" s="10" t="s">
        <v>59</v>
      </c>
      <c r="E3065" s="10" t="s">
        <v>21</v>
      </c>
      <c r="F3065" s="10" t="s">
        <v>235</v>
      </c>
      <c r="G3065" s="11">
        <v>42616</v>
      </c>
      <c r="H3065" s="12" t="s">
        <v>231</v>
      </c>
      <c r="I3065" s="10">
        <v>2016</v>
      </c>
      <c r="J3065" s="10">
        <v>304112136</v>
      </c>
      <c r="K3065" s="10">
        <f>_xlfn.DAYS(clean_data[[#This Row],[Ship Date]],clean_data[[#This Row],[Order Date]])</f>
        <v>4</v>
      </c>
      <c r="L3065" s="11">
        <v>42620</v>
      </c>
      <c r="M3065" s="14">
        <v>2394</v>
      </c>
      <c r="N3065" s="15">
        <v>9.33</v>
      </c>
      <c r="O3065" s="15">
        <v>6.92</v>
      </c>
      <c r="P3065" s="15">
        <v>22336.02</v>
      </c>
      <c r="Q3065" s="15">
        <v>16566.48</v>
      </c>
      <c r="R3065" s="15">
        <v>5769.54</v>
      </c>
      <c r="S3065" s="54"/>
      <c r="T3065" s="54"/>
      <c r="Z3065" s="1"/>
      <c r="AA3065" s="1"/>
      <c r="XFB3065"/>
      <c r="XFC3065"/>
    </row>
    <row r="3066" spans="2:27 16382:16383" ht="21" customHeight="1">
      <c r="B3066" s="1" t="s">
        <v>31</v>
      </c>
      <c r="C3066" s="1" t="s">
        <v>67</v>
      </c>
      <c r="D3066" s="1" t="s">
        <v>36</v>
      </c>
      <c r="E3066" s="1" t="s">
        <v>17</v>
      </c>
      <c r="F3066" s="1" t="s">
        <v>227</v>
      </c>
      <c r="G3066" s="9">
        <v>42637</v>
      </c>
      <c r="H3066" s="2" t="s">
        <v>231</v>
      </c>
      <c r="I3066" s="1">
        <v>2016</v>
      </c>
      <c r="J3066" s="1">
        <v>742405259</v>
      </c>
      <c r="K3066" s="1">
        <f>_xlfn.DAYS(clean_data[[#This Row],[Ship Date]],clean_data[[#This Row],[Order Date]])</f>
        <v>30</v>
      </c>
      <c r="L3066" s="9">
        <v>42667</v>
      </c>
      <c r="M3066" s="4">
        <v>3069</v>
      </c>
      <c r="N3066" s="13">
        <v>109.28</v>
      </c>
      <c r="O3066" s="13">
        <v>35.840000000000003</v>
      </c>
      <c r="P3066" s="13">
        <v>335380.32</v>
      </c>
      <c r="Q3066" s="13">
        <v>109992.96000000001</v>
      </c>
      <c r="R3066" s="13">
        <v>225387.36</v>
      </c>
      <c r="S3066" s="54"/>
      <c r="T3066" s="54"/>
      <c r="Z3066" s="1"/>
      <c r="AA3066" s="1"/>
      <c r="XFB3066"/>
      <c r="XFC3066"/>
    </row>
    <row r="3067" spans="2:27 16382:16383" ht="21" customHeight="1">
      <c r="B3067" s="10" t="s">
        <v>40</v>
      </c>
      <c r="C3067" s="10" t="s">
        <v>214</v>
      </c>
      <c r="D3067" s="10" t="s">
        <v>16</v>
      </c>
      <c r="E3067" s="10" t="s">
        <v>17</v>
      </c>
      <c r="F3067" s="10" t="s">
        <v>232</v>
      </c>
      <c r="G3067" s="11">
        <v>41173</v>
      </c>
      <c r="H3067" s="12" t="s">
        <v>231</v>
      </c>
      <c r="I3067" s="10">
        <v>2012</v>
      </c>
      <c r="J3067" s="10">
        <v>169914996</v>
      </c>
      <c r="K3067" s="10">
        <f>_xlfn.DAYS(clean_data[[#This Row],[Ship Date]],clean_data[[#This Row],[Order Date]])</f>
        <v>34</v>
      </c>
      <c r="L3067" s="11">
        <v>41207</v>
      </c>
      <c r="M3067" s="14">
        <v>478</v>
      </c>
      <c r="N3067" s="15">
        <v>255.28</v>
      </c>
      <c r="O3067" s="15">
        <v>159.41999999999999</v>
      </c>
      <c r="P3067" s="15">
        <v>122023.84</v>
      </c>
      <c r="Q3067" s="15">
        <v>76202.759999999995</v>
      </c>
      <c r="R3067" s="15">
        <v>45821.08</v>
      </c>
      <c r="S3067" s="54"/>
      <c r="T3067" s="54"/>
      <c r="Z3067" s="1"/>
      <c r="AA3067" s="1"/>
      <c r="XFB3067"/>
      <c r="XFC3067"/>
    </row>
    <row r="3068" spans="2:27 16382:16383" ht="21" customHeight="1">
      <c r="B3068" s="1" t="s">
        <v>26</v>
      </c>
      <c r="C3068" s="1" t="s">
        <v>30</v>
      </c>
      <c r="D3068" s="1" t="s">
        <v>28</v>
      </c>
      <c r="E3068" s="1" t="s">
        <v>21</v>
      </c>
      <c r="F3068" s="1" t="s">
        <v>235</v>
      </c>
      <c r="G3068" s="9">
        <v>41785</v>
      </c>
      <c r="H3068" s="2" t="s">
        <v>233</v>
      </c>
      <c r="I3068" s="1">
        <v>2014</v>
      </c>
      <c r="J3068" s="1">
        <v>960127675</v>
      </c>
      <c r="K3068" s="1">
        <f>_xlfn.DAYS(clean_data[[#This Row],[Ship Date]],clean_data[[#This Row],[Order Date]])</f>
        <v>46</v>
      </c>
      <c r="L3068" s="9">
        <v>41831</v>
      </c>
      <c r="M3068" s="4">
        <v>1970</v>
      </c>
      <c r="N3068" s="13">
        <v>205.7</v>
      </c>
      <c r="O3068" s="13">
        <v>117.11</v>
      </c>
      <c r="P3068" s="13">
        <v>405229</v>
      </c>
      <c r="Q3068" s="13">
        <v>230706.7</v>
      </c>
      <c r="R3068" s="13">
        <v>174522.3</v>
      </c>
      <c r="S3068" s="54"/>
      <c r="T3068" s="54"/>
      <c r="Z3068" s="1"/>
      <c r="AA3068" s="1"/>
      <c r="XFB3068"/>
      <c r="XFC3068"/>
    </row>
    <row r="3069" spans="2:27 16382:16383" ht="21" customHeight="1">
      <c r="B3069" s="10" t="s">
        <v>53</v>
      </c>
      <c r="C3069" s="10" t="s">
        <v>54</v>
      </c>
      <c r="D3069" s="10" t="s">
        <v>33</v>
      </c>
      <c r="E3069" s="10" t="s">
        <v>21</v>
      </c>
      <c r="F3069" s="10" t="s">
        <v>227</v>
      </c>
      <c r="G3069" s="11">
        <v>41508</v>
      </c>
      <c r="H3069" s="12" t="s">
        <v>238</v>
      </c>
      <c r="I3069" s="10">
        <v>2013</v>
      </c>
      <c r="J3069" s="10">
        <v>156842124</v>
      </c>
      <c r="K3069" s="10">
        <f>_xlfn.DAYS(clean_data[[#This Row],[Ship Date]],clean_data[[#This Row],[Order Date]])</f>
        <v>34</v>
      </c>
      <c r="L3069" s="11">
        <v>41542</v>
      </c>
      <c r="M3069" s="14">
        <v>1925</v>
      </c>
      <c r="N3069" s="15">
        <v>81.73</v>
      </c>
      <c r="O3069" s="15">
        <v>56.67</v>
      </c>
      <c r="P3069" s="15">
        <v>157330.25</v>
      </c>
      <c r="Q3069" s="15">
        <v>109089.75</v>
      </c>
      <c r="R3069" s="15">
        <v>48240.5</v>
      </c>
      <c r="S3069" s="54"/>
      <c r="T3069" s="54"/>
      <c r="Z3069" s="1"/>
      <c r="AA3069" s="1"/>
      <c r="XFB3069"/>
      <c r="XFC3069"/>
    </row>
    <row r="3070" spans="2:27 16382:16383" ht="21" customHeight="1">
      <c r="B3070" s="1" t="s">
        <v>31</v>
      </c>
      <c r="C3070" s="1" t="s">
        <v>177</v>
      </c>
      <c r="D3070" s="1" t="s">
        <v>71</v>
      </c>
      <c r="E3070" s="1" t="s">
        <v>21</v>
      </c>
      <c r="F3070" s="1" t="s">
        <v>232</v>
      </c>
      <c r="G3070" s="9">
        <v>40533</v>
      </c>
      <c r="H3070" s="2" t="s">
        <v>228</v>
      </c>
      <c r="I3070" s="1">
        <v>2010</v>
      </c>
      <c r="J3070" s="1">
        <v>724169671</v>
      </c>
      <c r="K3070" s="1">
        <f>_xlfn.DAYS(clean_data[[#This Row],[Ship Date]],clean_data[[#This Row],[Order Date]])</f>
        <v>28</v>
      </c>
      <c r="L3070" s="9">
        <v>40561</v>
      </c>
      <c r="M3070" s="4">
        <v>6753</v>
      </c>
      <c r="N3070" s="13">
        <v>154.06</v>
      </c>
      <c r="O3070" s="13">
        <v>90.93</v>
      </c>
      <c r="P3070" s="13">
        <v>1040367.18</v>
      </c>
      <c r="Q3070" s="13">
        <v>614050.29</v>
      </c>
      <c r="R3070" s="13">
        <v>426316.89</v>
      </c>
      <c r="S3070" s="54"/>
      <c r="T3070" s="54"/>
      <c r="Z3070" s="1"/>
      <c r="AA3070" s="1"/>
      <c r="XFB3070"/>
      <c r="XFC3070"/>
    </row>
    <row r="3071" spans="2:27 16382:16383" ht="21" customHeight="1">
      <c r="B3071" s="10" t="s">
        <v>40</v>
      </c>
      <c r="C3071" s="10" t="s">
        <v>193</v>
      </c>
      <c r="D3071" s="10" t="s">
        <v>36</v>
      </c>
      <c r="E3071" s="10" t="s">
        <v>21</v>
      </c>
      <c r="F3071" s="10" t="s">
        <v>229</v>
      </c>
      <c r="G3071" s="11">
        <v>40822</v>
      </c>
      <c r="H3071" s="12" t="s">
        <v>237</v>
      </c>
      <c r="I3071" s="10">
        <v>2011</v>
      </c>
      <c r="J3071" s="10">
        <v>296534144</v>
      </c>
      <c r="K3071" s="10">
        <f>_xlfn.DAYS(clean_data[[#This Row],[Ship Date]],clean_data[[#This Row],[Order Date]])</f>
        <v>49</v>
      </c>
      <c r="L3071" s="11">
        <v>40871</v>
      </c>
      <c r="M3071" s="14">
        <v>9898</v>
      </c>
      <c r="N3071" s="15">
        <v>109.28</v>
      </c>
      <c r="O3071" s="15">
        <v>35.840000000000003</v>
      </c>
      <c r="P3071" s="15">
        <v>1081653.44</v>
      </c>
      <c r="Q3071" s="15">
        <v>354744.32000000001</v>
      </c>
      <c r="R3071" s="15">
        <v>726909.12</v>
      </c>
      <c r="S3071" s="54"/>
      <c r="T3071" s="54"/>
      <c r="Z3071" s="1"/>
      <c r="AA3071" s="1"/>
      <c r="XFB3071"/>
      <c r="XFC3071"/>
    </row>
    <row r="3072" spans="2:27 16382:16383" ht="21" customHeight="1">
      <c r="B3072" s="1" t="s">
        <v>40</v>
      </c>
      <c r="C3072" s="1" t="s">
        <v>65</v>
      </c>
      <c r="D3072" s="1" t="s">
        <v>33</v>
      </c>
      <c r="E3072" s="1" t="s">
        <v>17</v>
      </c>
      <c r="F3072" s="1" t="s">
        <v>229</v>
      </c>
      <c r="G3072" s="9">
        <v>41960</v>
      </c>
      <c r="H3072" s="2" t="s">
        <v>234</v>
      </c>
      <c r="I3072" s="1">
        <v>2014</v>
      </c>
      <c r="J3072" s="1">
        <v>628671872</v>
      </c>
      <c r="K3072" s="1">
        <f>_xlfn.DAYS(clean_data[[#This Row],[Ship Date]],clean_data[[#This Row],[Order Date]])</f>
        <v>28</v>
      </c>
      <c r="L3072" s="9">
        <v>41988</v>
      </c>
      <c r="M3072" s="4">
        <v>6832</v>
      </c>
      <c r="N3072" s="13">
        <v>81.73</v>
      </c>
      <c r="O3072" s="13">
        <v>56.67</v>
      </c>
      <c r="P3072" s="13">
        <v>558379.36</v>
      </c>
      <c r="Q3072" s="13">
        <v>387169.44</v>
      </c>
      <c r="R3072" s="13">
        <v>171209.92</v>
      </c>
      <c r="S3072" s="54"/>
      <c r="T3072" s="54"/>
      <c r="Z3072" s="1"/>
      <c r="AA3072" s="1"/>
      <c r="XFB3072"/>
      <c r="XFC3072"/>
    </row>
    <row r="3073" spans="2:27 16382:16383" ht="21" customHeight="1">
      <c r="B3073" s="10" t="s">
        <v>40</v>
      </c>
      <c r="C3073" s="10" t="s">
        <v>93</v>
      </c>
      <c r="D3073" s="10" t="s">
        <v>16</v>
      </c>
      <c r="E3073" s="10" t="s">
        <v>17</v>
      </c>
      <c r="F3073" s="10" t="s">
        <v>227</v>
      </c>
      <c r="G3073" s="11">
        <v>42540</v>
      </c>
      <c r="H3073" s="12" t="s">
        <v>241</v>
      </c>
      <c r="I3073" s="10">
        <v>2016</v>
      </c>
      <c r="J3073" s="10">
        <v>845631682</v>
      </c>
      <c r="K3073" s="10">
        <f>_xlfn.DAYS(clean_data[[#This Row],[Ship Date]],clean_data[[#This Row],[Order Date]])</f>
        <v>37</v>
      </c>
      <c r="L3073" s="11">
        <v>42577</v>
      </c>
      <c r="M3073" s="14">
        <v>61</v>
      </c>
      <c r="N3073" s="15">
        <v>255.28</v>
      </c>
      <c r="O3073" s="15">
        <v>159.41999999999999</v>
      </c>
      <c r="P3073" s="15">
        <v>15572.08</v>
      </c>
      <c r="Q3073" s="15">
        <v>9724.6200000000008</v>
      </c>
      <c r="R3073" s="15">
        <v>5847.46</v>
      </c>
      <c r="S3073" s="54"/>
      <c r="T3073" s="54"/>
      <c r="Z3073" s="1"/>
      <c r="AA3073" s="1"/>
      <c r="XFB3073"/>
      <c r="XFC3073"/>
    </row>
    <row r="3074" spans="2:27 16382:16383" ht="21" customHeight="1">
      <c r="B3074" s="1" t="s">
        <v>34</v>
      </c>
      <c r="C3074" s="1" t="s">
        <v>84</v>
      </c>
      <c r="D3074" s="1" t="s">
        <v>79</v>
      </c>
      <c r="E3074" s="1" t="s">
        <v>21</v>
      </c>
      <c r="F3074" s="1" t="s">
        <v>227</v>
      </c>
      <c r="G3074" s="9">
        <v>41541</v>
      </c>
      <c r="H3074" s="2" t="s">
        <v>231</v>
      </c>
      <c r="I3074" s="1">
        <v>2013</v>
      </c>
      <c r="J3074" s="1">
        <v>592774903</v>
      </c>
      <c r="K3074" s="1">
        <f>_xlfn.DAYS(clean_data[[#This Row],[Ship Date]],clean_data[[#This Row],[Order Date]])</f>
        <v>8</v>
      </c>
      <c r="L3074" s="9">
        <v>41549</v>
      </c>
      <c r="M3074" s="4">
        <v>4122</v>
      </c>
      <c r="N3074" s="13">
        <v>668.27</v>
      </c>
      <c r="O3074" s="13">
        <v>502.54</v>
      </c>
      <c r="P3074" s="13">
        <v>2754608.94</v>
      </c>
      <c r="Q3074" s="13">
        <v>2071469.88</v>
      </c>
      <c r="R3074" s="13">
        <v>683139.06</v>
      </c>
      <c r="S3074" s="54"/>
      <c r="T3074" s="54"/>
      <c r="Z3074" s="1"/>
      <c r="AA3074" s="1"/>
      <c r="XFB3074"/>
      <c r="XFC3074"/>
    </row>
    <row r="3075" spans="2:27 16382:16383" ht="21" customHeight="1">
      <c r="B3075" s="10" t="s">
        <v>26</v>
      </c>
      <c r="C3075" s="10" t="s">
        <v>75</v>
      </c>
      <c r="D3075" s="10" t="s">
        <v>33</v>
      </c>
      <c r="E3075" s="10" t="s">
        <v>21</v>
      </c>
      <c r="F3075" s="10" t="s">
        <v>232</v>
      </c>
      <c r="G3075" s="11">
        <v>42481</v>
      </c>
      <c r="H3075" s="12" t="s">
        <v>239</v>
      </c>
      <c r="I3075" s="10">
        <v>2016</v>
      </c>
      <c r="J3075" s="10">
        <v>485775363</v>
      </c>
      <c r="K3075" s="10">
        <f>_xlfn.DAYS(clean_data[[#This Row],[Ship Date]],clean_data[[#This Row],[Order Date]])</f>
        <v>16</v>
      </c>
      <c r="L3075" s="11">
        <v>42497</v>
      </c>
      <c r="M3075" s="14">
        <v>580</v>
      </c>
      <c r="N3075" s="15">
        <v>81.73</v>
      </c>
      <c r="O3075" s="15">
        <v>56.67</v>
      </c>
      <c r="P3075" s="15">
        <v>47403.4</v>
      </c>
      <c r="Q3075" s="15">
        <v>32868.6</v>
      </c>
      <c r="R3075" s="15">
        <v>14534.8</v>
      </c>
      <c r="S3075" s="54"/>
      <c r="T3075" s="54"/>
      <c r="Z3075" s="1"/>
      <c r="AA3075" s="1"/>
      <c r="XFB3075"/>
      <c r="XFC3075"/>
    </row>
    <row r="3076" spans="2:27 16382:16383" ht="21" customHeight="1">
      <c r="B3076" s="1" t="s">
        <v>23</v>
      </c>
      <c r="C3076" s="1" t="s">
        <v>38</v>
      </c>
      <c r="D3076" s="1" t="s">
        <v>71</v>
      </c>
      <c r="E3076" s="1" t="s">
        <v>17</v>
      </c>
      <c r="F3076" s="1" t="s">
        <v>229</v>
      </c>
      <c r="G3076" s="9">
        <v>40970</v>
      </c>
      <c r="H3076" s="2" t="s">
        <v>236</v>
      </c>
      <c r="I3076" s="1">
        <v>2012</v>
      </c>
      <c r="J3076" s="1">
        <v>760619390</v>
      </c>
      <c r="K3076" s="1">
        <f>_xlfn.DAYS(clean_data[[#This Row],[Ship Date]],clean_data[[#This Row],[Order Date]])</f>
        <v>45</v>
      </c>
      <c r="L3076" s="9">
        <v>41015</v>
      </c>
      <c r="M3076" s="4">
        <v>3035</v>
      </c>
      <c r="N3076" s="13">
        <v>154.06</v>
      </c>
      <c r="O3076" s="13">
        <v>90.93</v>
      </c>
      <c r="P3076" s="13">
        <v>467572.1</v>
      </c>
      <c r="Q3076" s="13">
        <v>275972.55</v>
      </c>
      <c r="R3076" s="13">
        <v>191599.55</v>
      </c>
      <c r="S3076" s="54"/>
      <c r="T3076" s="54"/>
      <c r="Z3076" s="1"/>
      <c r="AA3076" s="1"/>
      <c r="XFB3076"/>
      <c r="XFC3076"/>
    </row>
    <row r="3077" spans="2:27 16382:16383" ht="21" customHeight="1">
      <c r="B3077" s="10" t="s">
        <v>26</v>
      </c>
      <c r="C3077" s="10" t="s">
        <v>46</v>
      </c>
      <c r="D3077" s="10" t="s">
        <v>79</v>
      </c>
      <c r="E3077" s="10" t="s">
        <v>21</v>
      </c>
      <c r="F3077" s="10" t="s">
        <v>227</v>
      </c>
      <c r="G3077" s="11">
        <v>42687</v>
      </c>
      <c r="H3077" s="12" t="s">
        <v>234</v>
      </c>
      <c r="I3077" s="10">
        <v>2016</v>
      </c>
      <c r="J3077" s="10">
        <v>823605811</v>
      </c>
      <c r="K3077" s="10">
        <f>_xlfn.DAYS(clean_data[[#This Row],[Ship Date]],clean_data[[#This Row],[Order Date]])</f>
        <v>20</v>
      </c>
      <c r="L3077" s="11">
        <v>42707</v>
      </c>
      <c r="M3077" s="14">
        <v>2117</v>
      </c>
      <c r="N3077" s="15">
        <v>668.27</v>
      </c>
      <c r="O3077" s="15">
        <v>502.54</v>
      </c>
      <c r="P3077" s="15">
        <v>1414727.59</v>
      </c>
      <c r="Q3077" s="15">
        <v>1063877.18</v>
      </c>
      <c r="R3077" s="15">
        <v>350850.41</v>
      </c>
      <c r="S3077" s="54"/>
      <c r="T3077" s="54"/>
      <c r="Z3077" s="1"/>
      <c r="AA3077" s="1"/>
      <c r="XFB3077"/>
      <c r="XFC3077"/>
    </row>
    <row r="3078" spans="2:27 16382:16383" ht="21" customHeight="1">
      <c r="B3078" s="1" t="s">
        <v>40</v>
      </c>
      <c r="C3078" s="1" t="s">
        <v>222</v>
      </c>
      <c r="D3078" s="1" t="s">
        <v>16</v>
      </c>
      <c r="E3078" s="1" t="s">
        <v>21</v>
      </c>
      <c r="F3078" s="1" t="s">
        <v>235</v>
      </c>
      <c r="G3078" s="9">
        <v>42636</v>
      </c>
      <c r="H3078" s="2" t="s">
        <v>231</v>
      </c>
      <c r="I3078" s="1">
        <v>2016</v>
      </c>
      <c r="J3078" s="1">
        <v>601345956</v>
      </c>
      <c r="K3078" s="1">
        <f>_xlfn.DAYS(clean_data[[#This Row],[Ship Date]],clean_data[[#This Row],[Order Date]])</f>
        <v>27</v>
      </c>
      <c r="L3078" s="9">
        <v>42663</v>
      </c>
      <c r="M3078" s="4">
        <v>486</v>
      </c>
      <c r="N3078" s="13">
        <v>255.28</v>
      </c>
      <c r="O3078" s="13">
        <v>159.41999999999999</v>
      </c>
      <c r="P3078" s="13">
        <v>124066.08</v>
      </c>
      <c r="Q3078" s="13">
        <v>77478.12</v>
      </c>
      <c r="R3078" s="13">
        <v>46587.96</v>
      </c>
      <c r="S3078" s="54"/>
      <c r="T3078" s="54"/>
      <c r="Z3078" s="1"/>
      <c r="AA3078" s="1"/>
      <c r="XFB3078"/>
      <c r="XFC3078"/>
    </row>
    <row r="3079" spans="2:27 16382:16383" ht="21" customHeight="1">
      <c r="B3079" s="10" t="s">
        <v>40</v>
      </c>
      <c r="C3079" s="10" t="s">
        <v>109</v>
      </c>
      <c r="D3079" s="10" t="s">
        <v>25</v>
      </c>
      <c r="E3079" s="10" t="s">
        <v>21</v>
      </c>
      <c r="F3079" s="10" t="s">
        <v>232</v>
      </c>
      <c r="G3079" s="11">
        <v>40359</v>
      </c>
      <c r="H3079" s="12" t="s">
        <v>241</v>
      </c>
      <c r="I3079" s="10">
        <v>2010</v>
      </c>
      <c r="J3079" s="10">
        <v>990763652</v>
      </c>
      <c r="K3079" s="10">
        <f>_xlfn.DAYS(clean_data[[#This Row],[Ship Date]],clean_data[[#This Row],[Order Date]])</f>
        <v>43</v>
      </c>
      <c r="L3079" s="11">
        <v>40402</v>
      </c>
      <c r="M3079" s="14">
        <v>7836</v>
      </c>
      <c r="N3079" s="15">
        <v>47.45</v>
      </c>
      <c r="O3079" s="15">
        <v>31.79</v>
      </c>
      <c r="P3079" s="15">
        <v>371818.2</v>
      </c>
      <c r="Q3079" s="15">
        <v>249106.44</v>
      </c>
      <c r="R3079" s="15">
        <v>122711.76</v>
      </c>
      <c r="S3079" s="54"/>
      <c r="T3079" s="54"/>
      <c r="Z3079" s="1"/>
      <c r="AA3079" s="1"/>
      <c r="XFB3079"/>
      <c r="XFC3079"/>
    </row>
    <row r="3080" spans="2:27 16382:16383" ht="21" customHeight="1">
      <c r="B3080" s="1" t="s">
        <v>26</v>
      </c>
      <c r="C3080" s="1" t="s">
        <v>81</v>
      </c>
      <c r="D3080" s="1" t="s">
        <v>36</v>
      </c>
      <c r="E3080" s="1" t="s">
        <v>17</v>
      </c>
      <c r="F3080" s="1" t="s">
        <v>227</v>
      </c>
      <c r="G3080" s="9">
        <v>41320</v>
      </c>
      <c r="H3080" s="2" t="s">
        <v>242</v>
      </c>
      <c r="I3080" s="1">
        <v>2013</v>
      </c>
      <c r="J3080" s="1">
        <v>709095227</v>
      </c>
      <c r="K3080" s="1">
        <f>_xlfn.DAYS(clean_data[[#This Row],[Ship Date]],clean_data[[#This Row],[Order Date]])</f>
        <v>5</v>
      </c>
      <c r="L3080" s="9">
        <v>41325</v>
      </c>
      <c r="M3080" s="4">
        <v>5890</v>
      </c>
      <c r="N3080" s="13">
        <v>109.28</v>
      </c>
      <c r="O3080" s="13">
        <v>35.840000000000003</v>
      </c>
      <c r="P3080" s="13">
        <v>643659.19999999995</v>
      </c>
      <c r="Q3080" s="13">
        <v>211097.60000000001</v>
      </c>
      <c r="R3080" s="13">
        <v>432561.6</v>
      </c>
      <c r="S3080" s="54"/>
      <c r="T3080" s="54"/>
      <c r="Z3080" s="1"/>
      <c r="AA3080" s="1"/>
      <c r="XFB3080"/>
      <c r="XFC3080"/>
    </row>
    <row r="3081" spans="2:27 16382:16383" ht="21" customHeight="1">
      <c r="B3081" s="10" t="s">
        <v>23</v>
      </c>
      <c r="C3081" s="10" t="s">
        <v>103</v>
      </c>
      <c r="D3081" s="10" t="s">
        <v>25</v>
      </c>
      <c r="E3081" s="10" t="s">
        <v>17</v>
      </c>
      <c r="F3081" s="10" t="s">
        <v>227</v>
      </c>
      <c r="G3081" s="11">
        <v>41689</v>
      </c>
      <c r="H3081" s="12" t="s">
        <v>242</v>
      </c>
      <c r="I3081" s="10">
        <v>2014</v>
      </c>
      <c r="J3081" s="10">
        <v>343889510</v>
      </c>
      <c r="K3081" s="10">
        <f>_xlfn.DAYS(clean_data[[#This Row],[Ship Date]],clean_data[[#This Row],[Order Date]])</f>
        <v>42</v>
      </c>
      <c r="L3081" s="11">
        <v>41731</v>
      </c>
      <c r="M3081" s="14">
        <v>3403</v>
      </c>
      <c r="N3081" s="15">
        <v>47.45</v>
      </c>
      <c r="O3081" s="15">
        <v>31.79</v>
      </c>
      <c r="P3081" s="15">
        <v>161472.35</v>
      </c>
      <c r="Q3081" s="15">
        <v>108181.37</v>
      </c>
      <c r="R3081" s="15">
        <v>53290.98</v>
      </c>
      <c r="S3081" s="54"/>
      <c r="T3081" s="54"/>
      <c r="Z3081" s="1"/>
      <c r="AA3081" s="1"/>
      <c r="XFB3081"/>
      <c r="XFC3081"/>
    </row>
    <row r="3082" spans="2:27 16382:16383" ht="21" customHeight="1">
      <c r="B3082" s="1" t="s">
        <v>40</v>
      </c>
      <c r="C3082" s="1" t="s">
        <v>130</v>
      </c>
      <c r="D3082" s="1" t="s">
        <v>50</v>
      </c>
      <c r="E3082" s="1" t="s">
        <v>21</v>
      </c>
      <c r="F3082" s="1" t="s">
        <v>227</v>
      </c>
      <c r="G3082" s="9">
        <v>40793</v>
      </c>
      <c r="H3082" s="2" t="s">
        <v>231</v>
      </c>
      <c r="I3082" s="1">
        <v>2011</v>
      </c>
      <c r="J3082" s="1">
        <v>103007829</v>
      </c>
      <c r="K3082" s="1">
        <f>_xlfn.DAYS(clean_data[[#This Row],[Ship Date]],clean_data[[#This Row],[Order Date]])</f>
        <v>43</v>
      </c>
      <c r="L3082" s="9">
        <v>40836</v>
      </c>
      <c r="M3082" s="4">
        <v>1160</v>
      </c>
      <c r="N3082" s="13">
        <v>421.89</v>
      </c>
      <c r="O3082" s="13">
        <v>364.69</v>
      </c>
      <c r="P3082" s="13">
        <v>489392.4</v>
      </c>
      <c r="Q3082" s="13">
        <v>423040.4</v>
      </c>
      <c r="R3082" s="13">
        <v>66352</v>
      </c>
      <c r="S3082" s="54"/>
      <c r="T3082" s="54"/>
      <c r="Z3082" s="1"/>
      <c r="AA3082" s="1"/>
      <c r="XFB3082"/>
      <c r="XFC3082"/>
    </row>
    <row r="3083" spans="2:27 16382:16383" ht="21" customHeight="1">
      <c r="B3083" s="10" t="s">
        <v>14</v>
      </c>
      <c r="C3083" s="10" t="s">
        <v>226</v>
      </c>
      <c r="D3083" s="10" t="s">
        <v>20</v>
      </c>
      <c r="E3083" s="10" t="s">
        <v>21</v>
      </c>
      <c r="F3083" s="10" t="s">
        <v>235</v>
      </c>
      <c r="G3083" s="11">
        <v>42495</v>
      </c>
      <c r="H3083" s="12" t="s">
        <v>233</v>
      </c>
      <c r="I3083" s="10">
        <v>2016</v>
      </c>
      <c r="J3083" s="10">
        <v>264624011</v>
      </c>
      <c r="K3083" s="10">
        <f>_xlfn.DAYS(clean_data[[#This Row],[Ship Date]],clean_data[[#This Row],[Order Date]])</f>
        <v>38</v>
      </c>
      <c r="L3083" s="11">
        <v>42533</v>
      </c>
      <c r="M3083" s="14">
        <v>6980</v>
      </c>
      <c r="N3083" s="15">
        <v>152.58000000000001</v>
      </c>
      <c r="O3083" s="15">
        <v>97.44</v>
      </c>
      <c r="P3083" s="15">
        <v>1065008.3999999999</v>
      </c>
      <c r="Q3083" s="15">
        <v>680131.2</v>
      </c>
      <c r="R3083" s="15">
        <v>384877.2</v>
      </c>
      <c r="S3083" s="54"/>
      <c r="T3083" s="54"/>
      <c r="Z3083" s="1"/>
      <c r="AA3083" s="1"/>
      <c r="XFB3083"/>
      <c r="XFC3083"/>
    </row>
    <row r="3084" spans="2:27 16382:16383" ht="21" customHeight="1">
      <c r="B3084" s="1" t="s">
        <v>14</v>
      </c>
      <c r="C3084" s="1" t="s">
        <v>64</v>
      </c>
      <c r="D3084" s="1" t="s">
        <v>25</v>
      </c>
      <c r="E3084" s="1" t="s">
        <v>17</v>
      </c>
      <c r="F3084" s="1" t="s">
        <v>229</v>
      </c>
      <c r="G3084" s="9">
        <v>42751</v>
      </c>
      <c r="H3084" s="2" t="s">
        <v>240</v>
      </c>
      <c r="I3084" s="1">
        <v>2017</v>
      </c>
      <c r="J3084" s="1">
        <v>727224385</v>
      </c>
      <c r="K3084" s="1">
        <f>_xlfn.DAYS(clean_data[[#This Row],[Ship Date]],clean_data[[#This Row],[Order Date]])</f>
        <v>16</v>
      </c>
      <c r="L3084" s="9">
        <v>42767</v>
      </c>
      <c r="M3084" s="4">
        <v>711</v>
      </c>
      <c r="N3084" s="13">
        <v>47.45</v>
      </c>
      <c r="O3084" s="13">
        <v>31.79</v>
      </c>
      <c r="P3084" s="13">
        <v>33736.949999999997</v>
      </c>
      <c r="Q3084" s="13">
        <v>22602.69</v>
      </c>
      <c r="R3084" s="13">
        <v>11134.26</v>
      </c>
      <c r="S3084" s="54"/>
      <c r="T3084" s="54"/>
      <c r="Z3084" s="1"/>
      <c r="AA3084" s="1"/>
      <c r="XFB3084"/>
      <c r="XFC3084"/>
    </row>
    <row r="3085" spans="2:27 16382:16383" ht="21" customHeight="1">
      <c r="B3085" s="10" t="s">
        <v>14</v>
      </c>
      <c r="C3085" s="10" t="s">
        <v>174</v>
      </c>
      <c r="D3085" s="10" t="s">
        <v>20</v>
      </c>
      <c r="E3085" s="10" t="s">
        <v>21</v>
      </c>
      <c r="F3085" s="10" t="s">
        <v>235</v>
      </c>
      <c r="G3085" s="11">
        <v>42053</v>
      </c>
      <c r="H3085" s="12" t="s">
        <v>242</v>
      </c>
      <c r="I3085" s="10">
        <v>2015</v>
      </c>
      <c r="J3085" s="10">
        <v>559607779</v>
      </c>
      <c r="K3085" s="10">
        <f>_xlfn.DAYS(clean_data[[#This Row],[Ship Date]],clean_data[[#This Row],[Order Date]])</f>
        <v>11</v>
      </c>
      <c r="L3085" s="11">
        <v>42064</v>
      </c>
      <c r="M3085" s="14">
        <v>9233</v>
      </c>
      <c r="N3085" s="15">
        <v>152.58000000000001</v>
      </c>
      <c r="O3085" s="15">
        <v>97.44</v>
      </c>
      <c r="P3085" s="15">
        <v>1408771.14</v>
      </c>
      <c r="Q3085" s="15">
        <v>899663.52</v>
      </c>
      <c r="R3085" s="15">
        <v>509107.62</v>
      </c>
      <c r="S3085" s="54"/>
      <c r="T3085" s="54"/>
      <c r="Z3085" s="1"/>
      <c r="AA3085" s="1"/>
      <c r="XFB3085"/>
      <c r="XFC3085"/>
    </row>
    <row r="3086" spans="2:27 16382:16383" ht="21" customHeight="1">
      <c r="B3086" s="1" t="s">
        <v>26</v>
      </c>
      <c r="C3086" s="1" t="s">
        <v>180</v>
      </c>
      <c r="D3086" s="1" t="s">
        <v>43</v>
      </c>
      <c r="E3086" s="1" t="s">
        <v>17</v>
      </c>
      <c r="F3086" s="1" t="s">
        <v>232</v>
      </c>
      <c r="G3086" s="9">
        <v>41284</v>
      </c>
      <c r="H3086" s="2" t="s">
        <v>240</v>
      </c>
      <c r="I3086" s="1">
        <v>2013</v>
      </c>
      <c r="J3086" s="1">
        <v>250885522</v>
      </c>
      <c r="K3086" s="1">
        <f>_xlfn.DAYS(clean_data[[#This Row],[Ship Date]],clean_data[[#This Row],[Order Date]])</f>
        <v>14</v>
      </c>
      <c r="L3086" s="9">
        <v>41298</v>
      </c>
      <c r="M3086" s="4">
        <v>1456</v>
      </c>
      <c r="N3086" s="13">
        <v>651.21</v>
      </c>
      <c r="O3086" s="13">
        <v>524.96</v>
      </c>
      <c r="P3086" s="13">
        <v>948161.76</v>
      </c>
      <c r="Q3086" s="13">
        <v>764341.76000000001</v>
      </c>
      <c r="R3086" s="13">
        <v>183820</v>
      </c>
      <c r="S3086" s="54"/>
      <c r="T3086" s="54"/>
      <c r="Z3086" s="1"/>
      <c r="AA3086" s="1"/>
      <c r="XFB3086"/>
      <c r="XFC3086"/>
    </row>
    <row r="3087" spans="2:27 16382:16383" ht="21" customHeight="1">
      <c r="B3087" s="10" t="s">
        <v>14</v>
      </c>
      <c r="C3087" s="10" t="s">
        <v>19</v>
      </c>
      <c r="D3087" s="10" t="s">
        <v>79</v>
      </c>
      <c r="E3087" s="10" t="s">
        <v>21</v>
      </c>
      <c r="F3087" s="10" t="s">
        <v>229</v>
      </c>
      <c r="G3087" s="11">
        <v>40331</v>
      </c>
      <c r="H3087" s="12" t="s">
        <v>241</v>
      </c>
      <c r="I3087" s="10">
        <v>2010</v>
      </c>
      <c r="J3087" s="10">
        <v>360481441</v>
      </c>
      <c r="K3087" s="10">
        <f>_xlfn.DAYS(clean_data[[#This Row],[Ship Date]],clean_data[[#This Row],[Order Date]])</f>
        <v>7</v>
      </c>
      <c r="L3087" s="11">
        <v>40338</v>
      </c>
      <c r="M3087" s="14">
        <v>3324</v>
      </c>
      <c r="N3087" s="15">
        <v>668.27</v>
      </c>
      <c r="O3087" s="15">
        <v>502.54</v>
      </c>
      <c r="P3087" s="15">
        <v>2221329.48</v>
      </c>
      <c r="Q3087" s="15">
        <v>1670442.96</v>
      </c>
      <c r="R3087" s="15">
        <v>550886.52</v>
      </c>
      <c r="S3087" s="54"/>
      <c r="T3087" s="54"/>
      <c r="Z3087" s="1"/>
      <c r="AA3087" s="1"/>
      <c r="XFB3087"/>
      <c r="XFC3087"/>
    </row>
    <row r="3088" spans="2:27 16382:16383" ht="21" customHeight="1">
      <c r="B3088" s="1" t="s">
        <v>31</v>
      </c>
      <c r="C3088" s="1" t="s">
        <v>133</v>
      </c>
      <c r="D3088" s="1" t="s">
        <v>45</v>
      </c>
      <c r="E3088" s="1" t="s">
        <v>17</v>
      </c>
      <c r="F3088" s="1" t="s">
        <v>232</v>
      </c>
      <c r="G3088" s="9">
        <v>42238</v>
      </c>
      <c r="H3088" s="2" t="s">
        <v>238</v>
      </c>
      <c r="I3088" s="1">
        <v>2015</v>
      </c>
      <c r="J3088" s="1">
        <v>168131864</v>
      </c>
      <c r="K3088" s="1">
        <f>_xlfn.DAYS(clean_data[[#This Row],[Ship Date]],clean_data[[#This Row],[Order Date]])</f>
        <v>37</v>
      </c>
      <c r="L3088" s="9">
        <v>42275</v>
      </c>
      <c r="M3088" s="4">
        <v>2810</v>
      </c>
      <c r="N3088" s="13">
        <v>437.2</v>
      </c>
      <c r="O3088" s="13">
        <v>263.33</v>
      </c>
      <c r="P3088" s="13">
        <v>1228532</v>
      </c>
      <c r="Q3088" s="13">
        <v>739957.3</v>
      </c>
      <c r="R3088" s="13">
        <v>488574.7</v>
      </c>
      <c r="S3088" s="54"/>
      <c r="T3088" s="54"/>
      <c r="Z3088" s="1"/>
      <c r="AA3088" s="1"/>
      <c r="XFB3088"/>
      <c r="XFC3088"/>
    </row>
    <row r="3089" spans="2:27 16382:16383" ht="21" customHeight="1">
      <c r="B3089" s="10" t="s">
        <v>40</v>
      </c>
      <c r="C3089" s="10" t="s">
        <v>214</v>
      </c>
      <c r="D3089" s="10" t="s">
        <v>36</v>
      </c>
      <c r="E3089" s="10" t="s">
        <v>21</v>
      </c>
      <c r="F3089" s="10" t="s">
        <v>229</v>
      </c>
      <c r="G3089" s="11">
        <v>40754</v>
      </c>
      <c r="H3089" s="12" t="s">
        <v>230</v>
      </c>
      <c r="I3089" s="10">
        <v>2011</v>
      </c>
      <c r="J3089" s="10">
        <v>823885619</v>
      </c>
      <c r="K3089" s="10">
        <f>_xlfn.DAYS(clean_data[[#This Row],[Ship Date]],clean_data[[#This Row],[Order Date]])</f>
        <v>34</v>
      </c>
      <c r="L3089" s="11">
        <v>40788</v>
      </c>
      <c r="M3089" s="14">
        <v>4918</v>
      </c>
      <c r="N3089" s="15">
        <v>109.28</v>
      </c>
      <c r="O3089" s="15">
        <v>35.840000000000003</v>
      </c>
      <c r="P3089" s="15">
        <v>537439.04</v>
      </c>
      <c r="Q3089" s="15">
        <v>176261.12</v>
      </c>
      <c r="R3089" s="15">
        <v>361177.92</v>
      </c>
      <c r="S3089" s="54"/>
      <c r="T3089" s="54"/>
      <c r="Z3089" s="1"/>
      <c r="AA3089" s="1"/>
      <c r="XFB3089"/>
      <c r="XFC3089"/>
    </row>
    <row r="3090" spans="2:27 16382:16383" ht="21" customHeight="1">
      <c r="B3090" s="1" t="s">
        <v>23</v>
      </c>
      <c r="C3090" s="1" t="s">
        <v>120</v>
      </c>
      <c r="D3090" s="1" t="s">
        <v>16</v>
      </c>
      <c r="E3090" s="1" t="s">
        <v>21</v>
      </c>
      <c r="F3090" s="1" t="s">
        <v>232</v>
      </c>
      <c r="G3090" s="9">
        <v>41085</v>
      </c>
      <c r="H3090" s="2" t="s">
        <v>241</v>
      </c>
      <c r="I3090" s="1">
        <v>2012</v>
      </c>
      <c r="J3090" s="1">
        <v>398104035</v>
      </c>
      <c r="K3090" s="1">
        <f>_xlfn.DAYS(clean_data[[#This Row],[Ship Date]],clean_data[[#This Row],[Order Date]])</f>
        <v>48</v>
      </c>
      <c r="L3090" s="9">
        <v>41133</v>
      </c>
      <c r="M3090" s="4">
        <v>6686</v>
      </c>
      <c r="N3090" s="13">
        <v>255.28</v>
      </c>
      <c r="O3090" s="13">
        <v>159.41999999999999</v>
      </c>
      <c r="P3090" s="13">
        <v>1706802.08</v>
      </c>
      <c r="Q3090" s="13">
        <v>1065882.1200000001</v>
      </c>
      <c r="R3090" s="13">
        <v>640919.96</v>
      </c>
      <c r="S3090" s="54"/>
      <c r="T3090" s="54"/>
      <c r="Z3090" s="1"/>
      <c r="AA3090" s="1"/>
      <c r="XFB3090"/>
      <c r="XFC3090"/>
    </row>
    <row r="3091" spans="2:27 16382:16383" ht="21" customHeight="1">
      <c r="B3091" s="10" t="s">
        <v>23</v>
      </c>
      <c r="C3091" s="10" t="s">
        <v>119</v>
      </c>
      <c r="D3091" s="10" t="s">
        <v>50</v>
      </c>
      <c r="E3091" s="10" t="s">
        <v>21</v>
      </c>
      <c r="F3091" s="10" t="s">
        <v>227</v>
      </c>
      <c r="G3091" s="11">
        <v>41907</v>
      </c>
      <c r="H3091" s="12" t="s">
        <v>231</v>
      </c>
      <c r="I3091" s="10">
        <v>2014</v>
      </c>
      <c r="J3091" s="10">
        <v>631460940</v>
      </c>
      <c r="K3091" s="10">
        <f>_xlfn.DAYS(clean_data[[#This Row],[Ship Date]],clean_data[[#This Row],[Order Date]])</f>
        <v>10</v>
      </c>
      <c r="L3091" s="11">
        <v>41917</v>
      </c>
      <c r="M3091" s="14">
        <v>2180</v>
      </c>
      <c r="N3091" s="15">
        <v>421.89</v>
      </c>
      <c r="O3091" s="15">
        <v>364.69</v>
      </c>
      <c r="P3091" s="15">
        <v>919720.2</v>
      </c>
      <c r="Q3091" s="15">
        <v>795024.2</v>
      </c>
      <c r="R3091" s="15">
        <v>124696</v>
      </c>
      <c r="S3091" s="54"/>
      <c r="T3091" s="54"/>
      <c r="Z3091" s="1"/>
      <c r="AA3091" s="1"/>
      <c r="XFB3091"/>
      <c r="XFC3091"/>
    </row>
    <row r="3092" spans="2:27 16382:16383" ht="21" customHeight="1">
      <c r="B3092" s="1" t="s">
        <v>31</v>
      </c>
      <c r="C3092" s="1" t="s">
        <v>177</v>
      </c>
      <c r="D3092" s="1" t="s">
        <v>33</v>
      </c>
      <c r="E3092" s="1" t="s">
        <v>17</v>
      </c>
      <c r="F3092" s="1" t="s">
        <v>229</v>
      </c>
      <c r="G3092" s="9">
        <v>42287</v>
      </c>
      <c r="H3092" s="2" t="s">
        <v>237</v>
      </c>
      <c r="I3092" s="1">
        <v>2015</v>
      </c>
      <c r="J3092" s="1">
        <v>184942662</v>
      </c>
      <c r="K3092" s="1">
        <f>_xlfn.DAYS(clean_data[[#This Row],[Ship Date]],clean_data[[#This Row],[Order Date]])</f>
        <v>23</v>
      </c>
      <c r="L3092" s="9">
        <v>42310</v>
      </c>
      <c r="M3092" s="4">
        <v>7498</v>
      </c>
      <c r="N3092" s="13">
        <v>81.73</v>
      </c>
      <c r="O3092" s="13">
        <v>56.67</v>
      </c>
      <c r="P3092" s="13">
        <v>612811.54</v>
      </c>
      <c r="Q3092" s="13">
        <v>424911.66</v>
      </c>
      <c r="R3092" s="13">
        <v>187899.88</v>
      </c>
      <c r="S3092" s="54"/>
      <c r="T3092" s="54"/>
      <c r="Z3092" s="1"/>
      <c r="AA3092" s="1"/>
      <c r="XFB3092"/>
      <c r="XFC3092"/>
    </row>
    <row r="3093" spans="2:27 16382:16383" ht="21" customHeight="1">
      <c r="B3093" s="10" t="s">
        <v>23</v>
      </c>
      <c r="C3093" s="10" t="s">
        <v>247</v>
      </c>
      <c r="D3093" s="10" t="s">
        <v>20</v>
      </c>
      <c r="E3093" s="10" t="s">
        <v>21</v>
      </c>
      <c r="F3093" s="10" t="s">
        <v>227</v>
      </c>
      <c r="G3093" s="11">
        <v>40299</v>
      </c>
      <c r="H3093" s="12" t="s">
        <v>233</v>
      </c>
      <c r="I3093" s="10">
        <v>2010</v>
      </c>
      <c r="J3093" s="10">
        <v>489848029</v>
      </c>
      <c r="K3093" s="10">
        <f>_xlfn.DAYS(clean_data[[#This Row],[Ship Date]],clean_data[[#This Row],[Order Date]])</f>
        <v>19</v>
      </c>
      <c r="L3093" s="11">
        <v>40318</v>
      </c>
      <c r="M3093" s="14">
        <v>5772</v>
      </c>
      <c r="N3093" s="15">
        <v>152.58000000000001</v>
      </c>
      <c r="O3093" s="15">
        <v>97.44</v>
      </c>
      <c r="P3093" s="15">
        <v>880691.76</v>
      </c>
      <c r="Q3093" s="15">
        <v>562423.68000000005</v>
      </c>
      <c r="R3093" s="15">
        <v>318268.08</v>
      </c>
      <c r="S3093" s="54"/>
      <c r="T3093" s="54"/>
      <c r="Z3093" s="1"/>
      <c r="AA3093" s="1"/>
      <c r="XFB3093"/>
      <c r="XFC3093"/>
    </row>
    <row r="3094" spans="2:27 16382:16383" ht="21" customHeight="1">
      <c r="B3094" s="1" t="s">
        <v>23</v>
      </c>
      <c r="C3094" s="1" t="s">
        <v>206</v>
      </c>
      <c r="D3094" s="1" t="s">
        <v>43</v>
      </c>
      <c r="E3094" s="1" t="s">
        <v>17</v>
      </c>
      <c r="F3094" s="1" t="s">
        <v>232</v>
      </c>
      <c r="G3094" s="9">
        <v>42701</v>
      </c>
      <c r="H3094" s="2" t="s">
        <v>234</v>
      </c>
      <c r="I3094" s="1">
        <v>2016</v>
      </c>
      <c r="J3094" s="1">
        <v>797788369</v>
      </c>
      <c r="K3094" s="1">
        <f>_xlfn.DAYS(clean_data[[#This Row],[Ship Date]],clean_data[[#This Row],[Order Date]])</f>
        <v>1</v>
      </c>
      <c r="L3094" s="9">
        <v>42702</v>
      </c>
      <c r="M3094" s="4">
        <v>2162</v>
      </c>
      <c r="N3094" s="13">
        <v>651.21</v>
      </c>
      <c r="O3094" s="13">
        <v>524.96</v>
      </c>
      <c r="P3094" s="13">
        <v>1407916.02</v>
      </c>
      <c r="Q3094" s="13">
        <v>1134963.52</v>
      </c>
      <c r="R3094" s="13">
        <v>272952.5</v>
      </c>
      <c r="S3094" s="54"/>
      <c r="T3094" s="54"/>
      <c r="Z3094" s="1"/>
      <c r="AA3094" s="1"/>
      <c r="XFB3094"/>
      <c r="XFC3094"/>
    </row>
    <row r="3095" spans="2:27 16382:16383" ht="21" customHeight="1">
      <c r="B3095" s="10" t="s">
        <v>23</v>
      </c>
      <c r="C3095" s="10" t="s">
        <v>118</v>
      </c>
      <c r="D3095" s="10" t="s">
        <v>33</v>
      </c>
      <c r="E3095" s="10" t="s">
        <v>17</v>
      </c>
      <c r="F3095" s="10" t="s">
        <v>229</v>
      </c>
      <c r="G3095" s="11">
        <v>41430</v>
      </c>
      <c r="H3095" s="12" t="s">
        <v>241</v>
      </c>
      <c r="I3095" s="10">
        <v>2013</v>
      </c>
      <c r="J3095" s="10">
        <v>430687510</v>
      </c>
      <c r="K3095" s="10">
        <f>_xlfn.DAYS(clean_data[[#This Row],[Ship Date]],clean_data[[#This Row],[Order Date]])</f>
        <v>5</v>
      </c>
      <c r="L3095" s="11">
        <v>41435</v>
      </c>
      <c r="M3095" s="14">
        <v>8860</v>
      </c>
      <c r="N3095" s="15">
        <v>81.73</v>
      </c>
      <c r="O3095" s="15">
        <v>56.67</v>
      </c>
      <c r="P3095" s="15">
        <v>724127.8</v>
      </c>
      <c r="Q3095" s="15">
        <v>502096.2</v>
      </c>
      <c r="R3095" s="15">
        <v>222031.6</v>
      </c>
      <c r="S3095" s="54"/>
      <c r="T3095" s="54"/>
      <c r="Z3095" s="1"/>
      <c r="AA3095" s="1"/>
      <c r="XFB3095"/>
      <c r="XFC3095"/>
    </row>
    <row r="3096" spans="2:27 16382:16383" ht="21" customHeight="1">
      <c r="B3096" s="1" t="s">
        <v>31</v>
      </c>
      <c r="C3096" s="1" t="s">
        <v>248</v>
      </c>
      <c r="D3096" s="1" t="s">
        <v>50</v>
      </c>
      <c r="E3096" s="1" t="s">
        <v>21</v>
      </c>
      <c r="F3096" s="1" t="s">
        <v>227</v>
      </c>
      <c r="G3096" s="9">
        <v>42640</v>
      </c>
      <c r="H3096" s="2" t="s">
        <v>231</v>
      </c>
      <c r="I3096" s="1">
        <v>2016</v>
      </c>
      <c r="J3096" s="1">
        <v>130781781</v>
      </c>
      <c r="K3096" s="1">
        <f>_xlfn.DAYS(clean_data[[#This Row],[Ship Date]],clean_data[[#This Row],[Order Date]])</f>
        <v>34</v>
      </c>
      <c r="L3096" s="9">
        <v>42674</v>
      </c>
      <c r="M3096" s="4">
        <v>90</v>
      </c>
      <c r="N3096" s="13">
        <v>421.89</v>
      </c>
      <c r="O3096" s="13">
        <v>364.69</v>
      </c>
      <c r="P3096" s="13">
        <v>37970.1</v>
      </c>
      <c r="Q3096" s="13">
        <v>32822.1</v>
      </c>
      <c r="R3096" s="13">
        <v>5148</v>
      </c>
      <c r="S3096" s="54"/>
      <c r="T3096" s="54"/>
      <c r="Z3096" s="1"/>
      <c r="AA3096" s="1"/>
      <c r="XFB3096"/>
      <c r="XFC3096"/>
    </row>
    <row r="3097" spans="2:27 16382:16383" ht="21" customHeight="1">
      <c r="B3097" s="10" t="s">
        <v>34</v>
      </c>
      <c r="C3097" s="10" t="s">
        <v>35</v>
      </c>
      <c r="D3097" s="10" t="s">
        <v>71</v>
      </c>
      <c r="E3097" s="10" t="s">
        <v>21</v>
      </c>
      <c r="F3097" s="10" t="s">
        <v>235</v>
      </c>
      <c r="G3097" s="11">
        <v>40427</v>
      </c>
      <c r="H3097" s="12" t="s">
        <v>231</v>
      </c>
      <c r="I3097" s="10">
        <v>2010</v>
      </c>
      <c r="J3097" s="10">
        <v>710620009</v>
      </c>
      <c r="K3097" s="10">
        <f>_xlfn.DAYS(clean_data[[#This Row],[Ship Date]],clean_data[[#This Row],[Order Date]])</f>
        <v>25</v>
      </c>
      <c r="L3097" s="11">
        <v>40452</v>
      </c>
      <c r="M3097" s="14">
        <v>7107</v>
      </c>
      <c r="N3097" s="15">
        <v>154.06</v>
      </c>
      <c r="O3097" s="15">
        <v>90.93</v>
      </c>
      <c r="P3097" s="15">
        <v>1094904.42</v>
      </c>
      <c r="Q3097" s="15">
        <v>646239.51</v>
      </c>
      <c r="R3097" s="15">
        <v>448664.91</v>
      </c>
      <c r="S3097" s="54"/>
      <c r="T3097" s="54"/>
      <c r="Z3097" s="1"/>
      <c r="AA3097" s="1"/>
      <c r="XFB3097"/>
      <c r="XFC3097"/>
    </row>
    <row r="3098" spans="2:27 16382:16383" ht="21" customHeight="1">
      <c r="B3098" s="1" t="s">
        <v>40</v>
      </c>
      <c r="C3098" s="1" t="s">
        <v>97</v>
      </c>
      <c r="D3098" s="1" t="s">
        <v>20</v>
      </c>
      <c r="E3098" s="1" t="s">
        <v>17</v>
      </c>
      <c r="F3098" s="1" t="s">
        <v>227</v>
      </c>
      <c r="G3098" s="9">
        <v>40342</v>
      </c>
      <c r="H3098" s="2" t="s">
        <v>241</v>
      </c>
      <c r="I3098" s="1">
        <v>2010</v>
      </c>
      <c r="J3098" s="1">
        <v>803063523</v>
      </c>
      <c r="K3098" s="1">
        <f>_xlfn.DAYS(clean_data[[#This Row],[Ship Date]],clean_data[[#This Row],[Order Date]])</f>
        <v>33</v>
      </c>
      <c r="L3098" s="9">
        <v>40375</v>
      </c>
      <c r="M3098" s="4">
        <v>3197</v>
      </c>
      <c r="N3098" s="13">
        <v>152.58000000000001</v>
      </c>
      <c r="O3098" s="13">
        <v>97.44</v>
      </c>
      <c r="P3098" s="13">
        <v>487798.26</v>
      </c>
      <c r="Q3098" s="13">
        <v>311515.68</v>
      </c>
      <c r="R3098" s="13">
        <v>176282.58</v>
      </c>
      <c r="S3098" s="54"/>
      <c r="T3098" s="54"/>
      <c r="Z3098" s="1"/>
      <c r="AA3098" s="1"/>
      <c r="XFB3098"/>
      <c r="XFC3098"/>
    </row>
    <row r="3099" spans="2:27 16382:16383" ht="21" customHeight="1">
      <c r="B3099" s="10" t="s">
        <v>26</v>
      </c>
      <c r="C3099" s="10" t="s">
        <v>87</v>
      </c>
      <c r="D3099" s="10" t="s">
        <v>59</v>
      </c>
      <c r="E3099" s="10" t="s">
        <v>17</v>
      </c>
      <c r="F3099" s="10" t="s">
        <v>232</v>
      </c>
      <c r="G3099" s="11">
        <v>41407</v>
      </c>
      <c r="H3099" s="12" t="s">
        <v>233</v>
      </c>
      <c r="I3099" s="10">
        <v>2013</v>
      </c>
      <c r="J3099" s="10">
        <v>911286151</v>
      </c>
      <c r="K3099" s="10">
        <f>_xlfn.DAYS(clean_data[[#This Row],[Ship Date]],clean_data[[#This Row],[Order Date]])</f>
        <v>49</v>
      </c>
      <c r="L3099" s="11">
        <v>41456</v>
      </c>
      <c r="M3099" s="14">
        <v>8678</v>
      </c>
      <c r="N3099" s="15">
        <v>9.33</v>
      </c>
      <c r="O3099" s="15">
        <v>6.92</v>
      </c>
      <c r="P3099" s="15">
        <v>80965.740000000005</v>
      </c>
      <c r="Q3099" s="15">
        <v>60051.76</v>
      </c>
      <c r="R3099" s="15">
        <v>20913.98</v>
      </c>
      <c r="S3099" s="54"/>
      <c r="T3099" s="54"/>
      <c r="Z3099" s="1"/>
      <c r="AA3099" s="1"/>
      <c r="XFB3099"/>
      <c r="XFC3099"/>
    </row>
    <row r="3100" spans="2:27 16382:16383" ht="21" customHeight="1">
      <c r="B3100" s="1" t="s">
        <v>53</v>
      </c>
      <c r="C3100" s="1" t="s">
        <v>54</v>
      </c>
      <c r="D3100" s="1" t="s">
        <v>28</v>
      </c>
      <c r="E3100" s="1" t="s">
        <v>21</v>
      </c>
      <c r="F3100" s="1" t="s">
        <v>227</v>
      </c>
      <c r="G3100" s="9">
        <v>40270</v>
      </c>
      <c r="H3100" s="2" t="s">
        <v>239</v>
      </c>
      <c r="I3100" s="1">
        <v>2010</v>
      </c>
      <c r="J3100" s="1">
        <v>258774220</v>
      </c>
      <c r="K3100" s="1">
        <f>_xlfn.DAYS(clean_data[[#This Row],[Ship Date]],clean_data[[#This Row],[Order Date]])</f>
        <v>26</v>
      </c>
      <c r="L3100" s="9">
        <v>40296</v>
      </c>
      <c r="M3100" s="4">
        <v>5897</v>
      </c>
      <c r="N3100" s="13">
        <v>205.7</v>
      </c>
      <c r="O3100" s="13">
        <v>117.11</v>
      </c>
      <c r="P3100" s="13">
        <v>1213012.8999999999</v>
      </c>
      <c r="Q3100" s="13">
        <v>690597.67</v>
      </c>
      <c r="R3100" s="13">
        <v>522415.23</v>
      </c>
      <c r="S3100" s="54"/>
      <c r="T3100" s="54"/>
      <c r="Z3100" s="1"/>
      <c r="AA3100" s="1"/>
      <c r="XFB3100"/>
      <c r="XFC3100"/>
    </row>
    <row r="3101" spans="2:27 16382:16383" ht="21" customHeight="1">
      <c r="B3101" s="10" t="s">
        <v>40</v>
      </c>
      <c r="C3101" s="10" t="s">
        <v>131</v>
      </c>
      <c r="D3101" s="10" t="s">
        <v>71</v>
      </c>
      <c r="E3101" s="10" t="s">
        <v>21</v>
      </c>
      <c r="F3101" s="10" t="s">
        <v>229</v>
      </c>
      <c r="G3101" s="11">
        <v>40881</v>
      </c>
      <c r="H3101" s="12" t="s">
        <v>228</v>
      </c>
      <c r="I3101" s="10">
        <v>2011</v>
      </c>
      <c r="J3101" s="10">
        <v>839326560</v>
      </c>
      <c r="K3101" s="10">
        <f>_xlfn.DAYS(clean_data[[#This Row],[Ship Date]],clean_data[[#This Row],[Order Date]])</f>
        <v>8</v>
      </c>
      <c r="L3101" s="11">
        <v>40889</v>
      </c>
      <c r="M3101" s="14">
        <v>4236</v>
      </c>
      <c r="N3101" s="15">
        <v>154.06</v>
      </c>
      <c r="O3101" s="15">
        <v>90.93</v>
      </c>
      <c r="P3101" s="15">
        <v>652598.16</v>
      </c>
      <c r="Q3101" s="15">
        <v>385179.48</v>
      </c>
      <c r="R3101" s="15">
        <v>267418.68</v>
      </c>
      <c r="S3101" s="54"/>
      <c r="T3101" s="54"/>
      <c r="Z3101" s="1"/>
      <c r="AA3101" s="1"/>
      <c r="XFB3101"/>
      <c r="XFC3101"/>
    </row>
    <row r="3102" spans="2:27 16382:16383" ht="21" customHeight="1">
      <c r="B3102" s="1" t="s">
        <v>23</v>
      </c>
      <c r="C3102" s="1" t="s">
        <v>110</v>
      </c>
      <c r="D3102" s="1" t="s">
        <v>33</v>
      </c>
      <c r="E3102" s="1" t="s">
        <v>17</v>
      </c>
      <c r="F3102" s="1" t="s">
        <v>235</v>
      </c>
      <c r="G3102" s="9">
        <v>42046</v>
      </c>
      <c r="H3102" s="2" t="s">
        <v>242</v>
      </c>
      <c r="I3102" s="1">
        <v>2015</v>
      </c>
      <c r="J3102" s="1">
        <v>667054498</v>
      </c>
      <c r="K3102" s="1">
        <f>_xlfn.DAYS(clean_data[[#This Row],[Ship Date]],clean_data[[#This Row],[Order Date]])</f>
        <v>1</v>
      </c>
      <c r="L3102" s="9">
        <v>42047</v>
      </c>
      <c r="M3102" s="4">
        <v>5104</v>
      </c>
      <c r="N3102" s="13">
        <v>81.73</v>
      </c>
      <c r="O3102" s="13">
        <v>56.67</v>
      </c>
      <c r="P3102" s="13">
        <v>417149.92</v>
      </c>
      <c r="Q3102" s="13">
        <v>289243.68</v>
      </c>
      <c r="R3102" s="13">
        <v>127906.24000000001</v>
      </c>
      <c r="S3102" s="54"/>
      <c r="T3102" s="54"/>
      <c r="Z3102" s="1"/>
      <c r="AA3102" s="1"/>
      <c r="XFB3102"/>
      <c r="XFC3102"/>
    </row>
    <row r="3103" spans="2:27 16382:16383" ht="21" customHeight="1">
      <c r="B3103" s="10" t="s">
        <v>40</v>
      </c>
      <c r="C3103" s="10" t="s">
        <v>97</v>
      </c>
      <c r="D3103" s="10" t="s">
        <v>50</v>
      </c>
      <c r="E3103" s="10" t="s">
        <v>21</v>
      </c>
      <c r="F3103" s="10" t="s">
        <v>227</v>
      </c>
      <c r="G3103" s="11">
        <v>41580</v>
      </c>
      <c r="H3103" s="12" t="s">
        <v>234</v>
      </c>
      <c r="I3103" s="10">
        <v>2013</v>
      </c>
      <c r="J3103" s="10">
        <v>526381862</v>
      </c>
      <c r="K3103" s="10">
        <f>_xlfn.DAYS(clean_data[[#This Row],[Ship Date]],clean_data[[#This Row],[Order Date]])</f>
        <v>49</v>
      </c>
      <c r="L3103" s="11">
        <v>41629</v>
      </c>
      <c r="M3103" s="14">
        <v>6945</v>
      </c>
      <c r="N3103" s="15">
        <v>421.89</v>
      </c>
      <c r="O3103" s="15">
        <v>364.69</v>
      </c>
      <c r="P3103" s="15">
        <v>2930026.05</v>
      </c>
      <c r="Q3103" s="15">
        <v>2532772.0499999998</v>
      </c>
      <c r="R3103" s="15">
        <v>397254</v>
      </c>
      <c r="S3103" s="54"/>
      <c r="T3103" s="54"/>
      <c r="Z3103" s="1"/>
      <c r="AA3103" s="1"/>
      <c r="XFB3103"/>
      <c r="XFC3103"/>
    </row>
    <row r="3104" spans="2:27 16382:16383" ht="21" customHeight="1">
      <c r="B3104" s="1" t="s">
        <v>53</v>
      </c>
      <c r="C3104" s="1" t="s">
        <v>142</v>
      </c>
      <c r="D3104" s="1" t="s">
        <v>33</v>
      </c>
      <c r="E3104" s="1" t="s">
        <v>17</v>
      </c>
      <c r="F3104" s="1" t="s">
        <v>229</v>
      </c>
      <c r="G3104" s="9">
        <v>40451</v>
      </c>
      <c r="H3104" s="2" t="s">
        <v>231</v>
      </c>
      <c r="I3104" s="1">
        <v>2010</v>
      </c>
      <c r="J3104" s="1">
        <v>822044980</v>
      </c>
      <c r="K3104" s="1">
        <f>_xlfn.DAYS(clean_data[[#This Row],[Ship Date]],clean_data[[#This Row],[Order Date]])</f>
        <v>9</v>
      </c>
      <c r="L3104" s="9">
        <v>40460</v>
      </c>
      <c r="M3104" s="4">
        <v>232</v>
      </c>
      <c r="N3104" s="13">
        <v>81.73</v>
      </c>
      <c r="O3104" s="13">
        <v>56.67</v>
      </c>
      <c r="P3104" s="13">
        <v>18961.36</v>
      </c>
      <c r="Q3104" s="13">
        <v>13147.44</v>
      </c>
      <c r="R3104" s="13">
        <v>5813.92</v>
      </c>
      <c r="S3104" s="54"/>
      <c r="T3104" s="54"/>
      <c r="Z3104" s="1"/>
      <c r="AA3104" s="1"/>
      <c r="XFB3104"/>
      <c r="XFC3104"/>
    </row>
    <row r="3105" spans="2:27 16382:16383" ht="21" customHeight="1">
      <c r="B3105" s="10" t="s">
        <v>31</v>
      </c>
      <c r="C3105" s="10" t="s">
        <v>42</v>
      </c>
      <c r="D3105" s="10" t="s">
        <v>59</v>
      </c>
      <c r="E3105" s="10" t="s">
        <v>21</v>
      </c>
      <c r="F3105" s="10" t="s">
        <v>229</v>
      </c>
      <c r="G3105" s="11">
        <v>41399</v>
      </c>
      <c r="H3105" s="12" t="s">
        <v>233</v>
      </c>
      <c r="I3105" s="10">
        <v>2013</v>
      </c>
      <c r="J3105" s="10">
        <v>229092681</v>
      </c>
      <c r="K3105" s="10">
        <f>_xlfn.DAYS(clean_data[[#This Row],[Ship Date]],clean_data[[#This Row],[Order Date]])</f>
        <v>27</v>
      </c>
      <c r="L3105" s="11">
        <v>41426</v>
      </c>
      <c r="M3105" s="14">
        <v>2470</v>
      </c>
      <c r="N3105" s="15">
        <v>9.33</v>
      </c>
      <c r="O3105" s="15">
        <v>6.92</v>
      </c>
      <c r="P3105" s="15">
        <v>23045.1</v>
      </c>
      <c r="Q3105" s="15">
        <v>17092.400000000001</v>
      </c>
      <c r="R3105" s="15">
        <v>5952.7</v>
      </c>
      <c r="S3105" s="54"/>
      <c r="T3105" s="54"/>
      <c r="Z3105" s="1"/>
      <c r="AA3105" s="1"/>
      <c r="XFB3105"/>
      <c r="XFC3105"/>
    </row>
    <row r="3106" spans="2:27 16382:16383" ht="21" customHeight="1">
      <c r="B3106" s="1" t="s">
        <v>26</v>
      </c>
      <c r="C3106" s="1" t="s">
        <v>122</v>
      </c>
      <c r="D3106" s="1" t="s">
        <v>20</v>
      </c>
      <c r="E3106" s="1" t="s">
        <v>17</v>
      </c>
      <c r="F3106" s="1" t="s">
        <v>229</v>
      </c>
      <c r="G3106" s="9">
        <v>42022</v>
      </c>
      <c r="H3106" s="2" t="s">
        <v>240</v>
      </c>
      <c r="I3106" s="1">
        <v>2015</v>
      </c>
      <c r="J3106" s="1">
        <v>642886292</v>
      </c>
      <c r="K3106" s="1">
        <f>_xlfn.DAYS(clean_data[[#This Row],[Ship Date]],clean_data[[#This Row],[Order Date]])</f>
        <v>13</v>
      </c>
      <c r="L3106" s="9">
        <v>42035</v>
      </c>
      <c r="M3106" s="4">
        <v>3195</v>
      </c>
      <c r="N3106" s="13">
        <v>152.58000000000001</v>
      </c>
      <c r="O3106" s="13">
        <v>97.44</v>
      </c>
      <c r="P3106" s="13">
        <v>487493.1</v>
      </c>
      <c r="Q3106" s="13">
        <v>311320.8</v>
      </c>
      <c r="R3106" s="13">
        <v>176172.3</v>
      </c>
      <c r="S3106" s="54"/>
      <c r="T3106" s="54"/>
      <c r="Z3106" s="1"/>
      <c r="AA3106" s="1"/>
      <c r="XFB3106"/>
      <c r="XFC3106"/>
    </row>
    <row r="3107" spans="2:27 16382:16383" ht="21" customHeight="1">
      <c r="B3107" s="10" t="s">
        <v>40</v>
      </c>
      <c r="C3107" s="10" t="s">
        <v>127</v>
      </c>
      <c r="D3107" s="10" t="s">
        <v>20</v>
      </c>
      <c r="E3107" s="10" t="s">
        <v>21</v>
      </c>
      <c r="F3107" s="10" t="s">
        <v>235</v>
      </c>
      <c r="G3107" s="11">
        <v>41689</v>
      </c>
      <c r="H3107" s="12" t="s">
        <v>242</v>
      </c>
      <c r="I3107" s="10">
        <v>2014</v>
      </c>
      <c r="J3107" s="10">
        <v>429099643</v>
      </c>
      <c r="K3107" s="10">
        <f>_xlfn.DAYS(clean_data[[#This Row],[Ship Date]],clean_data[[#This Row],[Order Date]])</f>
        <v>13</v>
      </c>
      <c r="L3107" s="11">
        <v>41702</v>
      </c>
      <c r="M3107" s="14">
        <v>8975</v>
      </c>
      <c r="N3107" s="15">
        <v>152.58000000000001</v>
      </c>
      <c r="O3107" s="15">
        <v>97.44</v>
      </c>
      <c r="P3107" s="15">
        <v>1369405.5</v>
      </c>
      <c r="Q3107" s="15">
        <v>874524</v>
      </c>
      <c r="R3107" s="15">
        <v>494881.5</v>
      </c>
      <c r="S3107" s="54"/>
      <c r="T3107" s="54"/>
      <c r="Z3107" s="1"/>
      <c r="AA3107" s="1"/>
      <c r="XFB3107"/>
      <c r="XFC3107"/>
    </row>
    <row r="3108" spans="2:27 16382:16383" ht="21" customHeight="1">
      <c r="B3108" s="1" t="s">
        <v>40</v>
      </c>
      <c r="C3108" s="1" t="s">
        <v>222</v>
      </c>
      <c r="D3108" s="1" t="s">
        <v>45</v>
      </c>
      <c r="E3108" s="1" t="s">
        <v>21</v>
      </c>
      <c r="F3108" s="1" t="s">
        <v>229</v>
      </c>
      <c r="G3108" s="9">
        <v>42924</v>
      </c>
      <c r="H3108" s="2" t="s">
        <v>230</v>
      </c>
      <c r="I3108" s="1">
        <v>2017</v>
      </c>
      <c r="J3108" s="1">
        <v>273719060</v>
      </c>
      <c r="K3108" s="1">
        <f>_xlfn.DAYS(clean_data[[#This Row],[Ship Date]],clean_data[[#This Row],[Order Date]])</f>
        <v>40</v>
      </c>
      <c r="L3108" s="9">
        <v>42964</v>
      </c>
      <c r="M3108" s="4">
        <v>8407</v>
      </c>
      <c r="N3108" s="13">
        <v>437.2</v>
      </c>
      <c r="O3108" s="13">
        <v>263.33</v>
      </c>
      <c r="P3108" s="13">
        <v>3675540.4</v>
      </c>
      <c r="Q3108" s="13">
        <v>2213815.31</v>
      </c>
      <c r="R3108" s="13">
        <v>1461725.09</v>
      </c>
      <c r="S3108" s="54"/>
      <c r="T3108" s="54"/>
      <c r="Z3108" s="1"/>
      <c r="AA3108" s="1"/>
      <c r="XFB3108"/>
      <c r="XFC3108"/>
    </row>
    <row r="3109" spans="2:27 16382:16383" ht="21" customHeight="1">
      <c r="B3109" s="10" t="s">
        <v>40</v>
      </c>
      <c r="C3109" s="10" t="s">
        <v>193</v>
      </c>
      <c r="D3109" s="10" t="s">
        <v>45</v>
      </c>
      <c r="E3109" s="10" t="s">
        <v>21</v>
      </c>
      <c r="F3109" s="10" t="s">
        <v>232</v>
      </c>
      <c r="G3109" s="11">
        <v>41725</v>
      </c>
      <c r="H3109" s="12" t="s">
        <v>236</v>
      </c>
      <c r="I3109" s="10">
        <v>2014</v>
      </c>
      <c r="J3109" s="10">
        <v>933043372</v>
      </c>
      <c r="K3109" s="10">
        <f>_xlfn.DAYS(clean_data[[#This Row],[Ship Date]],clean_data[[#This Row],[Order Date]])</f>
        <v>40</v>
      </c>
      <c r="L3109" s="11">
        <v>41765</v>
      </c>
      <c r="M3109" s="14">
        <v>7123</v>
      </c>
      <c r="N3109" s="15">
        <v>437.2</v>
      </c>
      <c r="O3109" s="15">
        <v>263.33</v>
      </c>
      <c r="P3109" s="15">
        <v>3114175.6</v>
      </c>
      <c r="Q3109" s="15">
        <v>1875699.59</v>
      </c>
      <c r="R3109" s="15">
        <v>1238476.01</v>
      </c>
      <c r="S3109" s="54"/>
      <c r="T3109" s="54"/>
      <c r="Z3109" s="1"/>
      <c r="AA3109" s="1"/>
      <c r="XFB3109"/>
      <c r="XFC3109"/>
    </row>
    <row r="3110" spans="2:27 16382:16383" ht="21" customHeight="1">
      <c r="B3110" s="1" t="s">
        <v>26</v>
      </c>
      <c r="C3110" s="1" t="s">
        <v>75</v>
      </c>
      <c r="D3110" s="1" t="s">
        <v>20</v>
      </c>
      <c r="E3110" s="1" t="s">
        <v>17</v>
      </c>
      <c r="F3110" s="1" t="s">
        <v>227</v>
      </c>
      <c r="G3110" s="9">
        <v>42777</v>
      </c>
      <c r="H3110" s="2" t="s">
        <v>242</v>
      </c>
      <c r="I3110" s="1">
        <v>2017</v>
      </c>
      <c r="J3110" s="1">
        <v>983683907</v>
      </c>
      <c r="K3110" s="1">
        <f>_xlfn.DAYS(clean_data[[#This Row],[Ship Date]],clean_data[[#This Row],[Order Date]])</f>
        <v>27</v>
      </c>
      <c r="L3110" s="9">
        <v>42804</v>
      </c>
      <c r="M3110" s="4">
        <v>2783</v>
      </c>
      <c r="N3110" s="13">
        <v>152.58000000000001</v>
      </c>
      <c r="O3110" s="13">
        <v>97.44</v>
      </c>
      <c r="P3110" s="13">
        <v>424630.14</v>
      </c>
      <c r="Q3110" s="13">
        <v>271175.52</v>
      </c>
      <c r="R3110" s="13">
        <v>153454.62</v>
      </c>
      <c r="S3110" s="54"/>
      <c r="T3110" s="54"/>
      <c r="Z3110" s="1"/>
      <c r="AA3110" s="1"/>
      <c r="XFB3110"/>
      <c r="XFC3110"/>
    </row>
    <row r="3111" spans="2:27 16382:16383" ht="21" customHeight="1">
      <c r="B3111" s="10" t="s">
        <v>53</v>
      </c>
      <c r="C3111" s="10" t="s">
        <v>219</v>
      </c>
      <c r="D3111" s="10" t="s">
        <v>59</v>
      </c>
      <c r="E3111" s="10" t="s">
        <v>21</v>
      </c>
      <c r="F3111" s="10" t="s">
        <v>229</v>
      </c>
      <c r="G3111" s="11">
        <v>41474</v>
      </c>
      <c r="H3111" s="12" t="s">
        <v>230</v>
      </c>
      <c r="I3111" s="10">
        <v>2013</v>
      </c>
      <c r="J3111" s="10">
        <v>872564494</v>
      </c>
      <c r="K3111" s="10">
        <f>_xlfn.DAYS(clean_data[[#This Row],[Ship Date]],clean_data[[#This Row],[Order Date]])</f>
        <v>0</v>
      </c>
      <c r="L3111" s="11">
        <v>41474</v>
      </c>
      <c r="M3111" s="14">
        <v>79</v>
      </c>
      <c r="N3111" s="15">
        <v>9.33</v>
      </c>
      <c r="O3111" s="15">
        <v>6.92</v>
      </c>
      <c r="P3111" s="15">
        <v>737.07</v>
      </c>
      <c r="Q3111" s="15">
        <v>546.67999999999995</v>
      </c>
      <c r="R3111" s="15">
        <v>190.39</v>
      </c>
      <c r="S3111" s="54"/>
      <c r="T3111" s="54"/>
      <c r="Z3111" s="1"/>
      <c r="AA3111" s="1"/>
      <c r="XFB3111"/>
      <c r="XFC3111"/>
    </row>
    <row r="3112" spans="2:27 16382:16383" ht="21" customHeight="1">
      <c r="B3112" s="1" t="s">
        <v>23</v>
      </c>
      <c r="C3112" s="1" t="s">
        <v>138</v>
      </c>
      <c r="D3112" s="1" t="s">
        <v>28</v>
      </c>
      <c r="E3112" s="1" t="s">
        <v>17</v>
      </c>
      <c r="F3112" s="1" t="s">
        <v>235</v>
      </c>
      <c r="G3112" s="9">
        <v>41896</v>
      </c>
      <c r="H3112" s="2" t="s">
        <v>231</v>
      </c>
      <c r="I3112" s="1">
        <v>2014</v>
      </c>
      <c r="J3112" s="1">
        <v>666921460</v>
      </c>
      <c r="K3112" s="1">
        <f>_xlfn.DAYS(clean_data[[#This Row],[Ship Date]],clean_data[[#This Row],[Order Date]])</f>
        <v>26</v>
      </c>
      <c r="L3112" s="9">
        <v>41922</v>
      </c>
      <c r="M3112" s="4">
        <v>5735</v>
      </c>
      <c r="N3112" s="13">
        <v>205.7</v>
      </c>
      <c r="O3112" s="13">
        <v>117.11</v>
      </c>
      <c r="P3112" s="13">
        <v>1179689.5</v>
      </c>
      <c r="Q3112" s="13">
        <v>671625.85</v>
      </c>
      <c r="R3112" s="13">
        <v>508063.65</v>
      </c>
      <c r="S3112" s="54"/>
      <c r="T3112" s="54"/>
      <c r="Z3112" s="1"/>
      <c r="AA3112" s="1"/>
      <c r="XFB3112"/>
      <c r="XFC3112"/>
    </row>
    <row r="3113" spans="2:27 16382:16383" ht="21" customHeight="1">
      <c r="B3113" s="10" t="s">
        <v>34</v>
      </c>
      <c r="C3113" s="10" t="s">
        <v>195</v>
      </c>
      <c r="D3113" s="10" t="s">
        <v>43</v>
      </c>
      <c r="E3113" s="10" t="s">
        <v>17</v>
      </c>
      <c r="F3113" s="10" t="s">
        <v>229</v>
      </c>
      <c r="G3113" s="11">
        <v>41597</v>
      </c>
      <c r="H3113" s="12" t="s">
        <v>234</v>
      </c>
      <c r="I3113" s="10">
        <v>2013</v>
      </c>
      <c r="J3113" s="10">
        <v>504303634</v>
      </c>
      <c r="K3113" s="10">
        <f>_xlfn.DAYS(clean_data[[#This Row],[Ship Date]],clean_data[[#This Row],[Order Date]])</f>
        <v>3</v>
      </c>
      <c r="L3113" s="11">
        <v>41600</v>
      </c>
      <c r="M3113" s="14">
        <v>3507</v>
      </c>
      <c r="N3113" s="15">
        <v>651.21</v>
      </c>
      <c r="O3113" s="15">
        <v>524.96</v>
      </c>
      <c r="P3113" s="15">
        <v>2283793.4700000002</v>
      </c>
      <c r="Q3113" s="15">
        <v>1841034.72</v>
      </c>
      <c r="R3113" s="15">
        <v>442758.75</v>
      </c>
      <c r="S3113" s="54"/>
      <c r="T3113" s="54"/>
      <c r="Z3113" s="1"/>
      <c r="AA3113" s="1"/>
      <c r="XFB3113"/>
      <c r="XFC3113"/>
    </row>
    <row r="3114" spans="2:27 16382:16383" ht="21" customHeight="1">
      <c r="B3114" s="1" t="s">
        <v>40</v>
      </c>
      <c r="C3114" s="1" t="s">
        <v>200</v>
      </c>
      <c r="D3114" s="1" t="s">
        <v>36</v>
      </c>
      <c r="E3114" s="1" t="s">
        <v>21</v>
      </c>
      <c r="F3114" s="1" t="s">
        <v>235</v>
      </c>
      <c r="G3114" s="9">
        <v>41285</v>
      </c>
      <c r="H3114" s="2" t="s">
        <v>240</v>
      </c>
      <c r="I3114" s="1">
        <v>2013</v>
      </c>
      <c r="J3114" s="1">
        <v>142572343</v>
      </c>
      <c r="K3114" s="1">
        <f>_xlfn.DAYS(clean_data[[#This Row],[Ship Date]],clean_data[[#This Row],[Order Date]])</f>
        <v>50</v>
      </c>
      <c r="L3114" s="9">
        <v>41335</v>
      </c>
      <c r="M3114" s="4">
        <v>9179</v>
      </c>
      <c r="N3114" s="13">
        <v>109.28</v>
      </c>
      <c r="O3114" s="13">
        <v>35.840000000000003</v>
      </c>
      <c r="P3114" s="13">
        <v>1003081.12</v>
      </c>
      <c r="Q3114" s="13">
        <v>328975.35999999999</v>
      </c>
      <c r="R3114" s="13">
        <v>674105.76</v>
      </c>
      <c r="S3114" s="54"/>
      <c r="T3114" s="54"/>
      <c r="Z3114" s="1"/>
      <c r="AA3114" s="1"/>
      <c r="XFB3114"/>
      <c r="XFC3114"/>
    </row>
    <row r="3115" spans="2:27 16382:16383" ht="21" customHeight="1">
      <c r="B3115" s="10" t="s">
        <v>53</v>
      </c>
      <c r="C3115" s="10" t="s">
        <v>210</v>
      </c>
      <c r="D3115" s="10" t="s">
        <v>16</v>
      </c>
      <c r="E3115" s="10" t="s">
        <v>21</v>
      </c>
      <c r="F3115" s="10" t="s">
        <v>229</v>
      </c>
      <c r="G3115" s="11">
        <v>40677</v>
      </c>
      <c r="H3115" s="12" t="s">
        <v>233</v>
      </c>
      <c r="I3115" s="10">
        <v>2011</v>
      </c>
      <c r="J3115" s="10">
        <v>309901416</v>
      </c>
      <c r="K3115" s="10">
        <f>_xlfn.DAYS(clean_data[[#This Row],[Ship Date]],clean_data[[#This Row],[Order Date]])</f>
        <v>18</v>
      </c>
      <c r="L3115" s="11">
        <v>40695</v>
      </c>
      <c r="M3115" s="14">
        <v>5570</v>
      </c>
      <c r="N3115" s="15">
        <v>255.28</v>
      </c>
      <c r="O3115" s="15">
        <v>159.41999999999999</v>
      </c>
      <c r="P3115" s="15">
        <v>1421909.6</v>
      </c>
      <c r="Q3115" s="15">
        <v>887969.4</v>
      </c>
      <c r="R3115" s="15">
        <v>533940.19999999995</v>
      </c>
      <c r="S3115" s="54"/>
      <c r="T3115" s="54"/>
      <c r="Z3115" s="1"/>
      <c r="AA3115" s="1"/>
      <c r="XFB3115"/>
      <c r="XFC3115"/>
    </row>
    <row r="3116" spans="2:27 16382:16383" ht="21" customHeight="1">
      <c r="B3116" s="1" t="s">
        <v>34</v>
      </c>
      <c r="C3116" s="1" t="s">
        <v>68</v>
      </c>
      <c r="D3116" s="1" t="s">
        <v>33</v>
      </c>
      <c r="E3116" s="1" t="s">
        <v>21</v>
      </c>
      <c r="F3116" s="1" t="s">
        <v>235</v>
      </c>
      <c r="G3116" s="9">
        <v>42641</v>
      </c>
      <c r="H3116" s="2" t="s">
        <v>231</v>
      </c>
      <c r="I3116" s="1">
        <v>2016</v>
      </c>
      <c r="J3116" s="1">
        <v>454777181</v>
      </c>
      <c r="K3116" s="1">
        <f>_xlfn.DAYS(clean_data[[#This Row],[Ship Date]],clean_data[[#This Row],[Order Date]])</f>
        <v>25</v>
      </c>
      <c r="L3116" s="9">
        <v>42666</v>
      </c>
      <c r="M3116" s="4">
        <v>7529</v>
      </c>
      <c r="N3116" s="13">
        <v>81.73</v>
      </c>
      <c r="O3116" s="13">
        <v>56.67</v>
      </c>
      <c r="P3116" s="13">
        <v>615345.17000000004</v>
      </c>
      <c r="Q3116" s="13">
        <v>426668.43</v>
      </c>
      <c r="R3116" s="13">
        <v>188676.74</v>
      </c>
      <c r="S3116" s="54"/>
      <c r="T3116" s="54"/>
      <c r="Z3116" s="1"/>
      <c r="AA3116" s="1"/>
      <c r="XFB3116"/>
      <c r="XFC3116"/>
    </row>
    <row r="3117" spans="2:27 16382:16383" ht="21" customHeight="1">
      <c r="B3117" s="10" t="s">
        <v>34</v>
      </c>
      <c r="C3117" s="10" t="s">
        <v>212</v>
      </c>
      <c r="D3117" s="10" t="s">
        <v>28</v>
      </c>
      <c r="E3117" s="10" t="s">
        <v>17</v>
      </c>
      <c r="F3117" s="10" t="s">
        <v>235</v>
      </c>
      <c r="G3117" s="11">
        <v>40756</v>
      </c>
      <c r="H3117" s="12" t="s">
        <v>238</v>
      </c>
      <c r="I3117" s="10">
        <v>2011</v>
      </c>
      <c r="J3117" s="10">
        <v>995998466</v>
      </c>
      <c r="K3117" s="10">
        <f>_xlfn.DAYS(clean_data[[#This Row],[Ship Date]],clean_data[[#This Row],[Order Date]])</f>
        <v>26</v>
      </c>
      <c r="L3117" s="11">
        <v>40782</v>
      </c>
      <c r="M3117" s="14">
        <v>6934</v>
      </c>
      <c r="N3117" s="15">
        <v>205.7</v>
      </c>
      <c r="O3117" s="15">
        <v>117.11</v>
      </c>
      <c r="P3117" s="15">
        <v>1426323.8</v>
      </c>
      <c r="Q3117" s="15">
        <v>812040.74</v>
      </c>
      <c r="R3117" s="15">
        <v>614283.06000000006</v>
      </c>
      <c r="S3117" s="54"/>
      <c r="T3117" s="54"/>
      <c r="Z3117" s="1"/>
      <c r="AA3117" s="1"/>
      <c r="XFB3117"/>
      <c r="XFC3117"/>
    </row>
    <row r="3118" spans="2:27 16382:16383" ht="21" customHeight="1">
      <c r="B3118" s="1" t="s">
        <v>14</v>
      </c>
      <c r="C3118" s="1" t="s">
        <v>211</v>
      </c>
      <c r="D3118" s="1" t="s">
        <v>20</v>
      </c>
      <c r="E3118" s="1" t="s">
        <v>21</v>
      </c>
      <c r="F3118" s="1" t="s">
        <v>229</v>
      </c>
      <c r="G3118" s="9">
        <v>42819</v>
      </c>
      <c r="H3118" s="2" t="s">
        <v>236</v>
      </c>
      <c r="I3118" s="1">
        <v>2017</v>
      </c>
      <c r="J3118" s="1">
        <v>172676599</v>
      </c>
      <c r="K3118" s="1">
        <f>_xlfn.DAYS(clean_data[[#This Row],[Ship Date]],clean_data[[#This Row],[Order Date]])</f>
        <v>40</v>
      </c>
      <c r="L3118" s="9">
        <v>42859</v>
      </c>
      <c r="M3118" s="4">
        <v>7698</v>
      </c>
      <c r="N3118" s="13">
        <v>152.58000000000001</v>
      </c>
      <c r="O3118" s="13">
        <v>97.44</v>
      </c>
      <c r="P3118" s="13">
        <v>1174560.8400000001</v>
      </c>
      <c r="Q3118" s="13">
        <v>750093.12</v>
      </c>
      <c r="R3118" s="13">
        <v>424467.72</v>
      </c>
      <c r="S3118" s="54"/>
      <c r="T3118" s="54"/>
      <c r="Z3118" s="1"/>
      <c r="AA3118" s="1"/>
      <c r="XFB3118"/>
      <c r="XFC3118"/>
    </row>
    <row r="3119" spans="2:27 16382:16383" ht="21" customHeight="1">
      <c r="B3119" s="10" t="s">
        <v>31</v>
      </c>
      <c r="C3119" s="10" t="s">
        <v>57</v>
      </c>
      <c r="D3119" s="10" t="s">
        <v>71</v>
      </c>
      <c r="E3119" s="10" t="s">
        <v>17</v>
      </c>
      <c r="F3119" s="10" t="s">
        <v>235</v>
      </c>
      <c r="G3119" s="11">
        <v>41803</v>
      </c>
      <c r="H3119" s="12" t="s">
        <v>241</v>
      </c>
      <c r="I3119" s="10">
        <v>2014</v>
      </c>
      <c r="J3119" s="10">
        <v>794235408</v>
      </c>
      <c r="K3119" s="10">
        <f>_xlfn.DAYS(clean_data[[#This Row],[Ship Date]],clean_data[[#This Row],[Order Date]])</f>
        <v>23</v>
      </c>
      <c r="L3119" s="11">
        <v>41826</v>
      </c>
      <c r="M3119" s="14">
        <v>762</v>
      </c>
      <c r="N3119" s="15">
        <v>154.06</v>
      </c>
      <c r="O3119" s="15">
        <v>90.93</v>
      </c>
      <c r="P3119" s="15">
        <v>117393.72</v>
      </c>
      <c r="Q3119" s="15">
        <v>69288.66</v>
      </c>
      <c r="R3119" s="15">
        <v>48105.06</v>
      </c>
      <c r="S3119" s="54"/>
      <c r="T3119" s="54"/>
      <c r="Z3119" s="1"/>
      <c r="AA3119" s="1"/>
      <c r="XFB3119"/>
      <c r="XFC3119"/>
    </row>
    <row r="3120" spans="2:27 16382:16383" ht="21" customHeight="1">
      <c r="B3120" s="1" t="s">
        <v>40</v>
      </c>
      <c r="C3120" s="1" t="s">
        <v>193</v>
      </c>
      <c r="D3120" s="1" t="s">
        <v>20</v>
      </c>
      <c r="E3120" s="1" t="s">
        <v>17</v>
      </c>
      <c r="F3120" s="1" t="s">
        <v>232</v>
      </c>
      <c r="G3120" s="9">
        <v>42133</v>
      </c>
      <c r="H3120" s="2" t="s">
        <v>233</v>
      </c>
      <c r="I3120" s="1">
        <v>2015</v>
      </c>
      <c r="J3120" s="1">
        <v>790411221</v>
      </c>
      <c r="K3120" s="1">
        <f>_xlfn.DAYS(clean_data[[#This Row],[Ship Date]],clean_data[[#This Row],[Order Date]])</f>
        <v>46</v>
      </c>
      <c r="L3120" s="9">
        <v>42179</v>
      </c>
      <c r="M3120" s="4">
        <v>9100</v>
      </c>
      <c r="N3120" s="13">
        <v>152.58000000000001</v>
      </c>
      <c r="O3120" s="13">
        <v>97.44</v>
      </c>
      <c r="P3120" s="13">
        <v>1388478</v>
      </c>
      <c r="Q3120" s="13">
        <v>886704</v>
      </c>
      <c r="R3120" s="13">
        <v>501774</v>
      </c>
      <c r="S3120" s="54"/>
      <c r="T3120" s="54"/>
      <c r="Z3120" s="1"/>
      <c r="AA3120" s="1"/>
      <c r="XFB3120"/>
      <c r="XFC3120"/>
    </row>
    <row r="3121" spans="2:27 16382:16383" ht="21" customHeight="1">
      <c r="B3121" s="10" t="s">
        <v>23</v>
      </c>
      <c r="C3121" s="10" t="s">
        <v>51</v>
      </c>
      <c r="D3121" s="10" t="s">
        <v>43</v>
      </c>
      <c r="E3121" s="10" t="s">
        <v>17</v>
      </c>
      <c r="F3121" s="10" t="s">
        <v>232</v>
      </c>
      <c r="G3121" s="11">
        <v>41710</v>
      </c>
      <c r="H3121" s="12" t="s">
        <v>236</v>
      </c>
      <c r="I3121" s="10">
        <v>2014</v>
      </c>
      <c r="J3121" s="10">
        <v>861252868</v>
      </c>
      <c r="K3121" s="10">
        <f>_xlfn.DAYS(clean_data[[#This Row],[Ship Date]],clean_data[[#This Row],[Order Date]])</f>
        <v>16</v>
      </c>
      <c r="L3121" s="11">
        <v>41726</v>
      </c>
      <c r="M3121" s="14">
        <v>2717</v>
      </c>
      <c r="N3121" s="15">
        <v>651.21</v>
      </c>
      <c r="O3121" s="15">
        <v>524.96</v>
      </c>
      <c r="P3121" s="15">
        <v>1769337.57</v>
      </c>
      <c r="Q3121" s="15">
        <v>1426316.32</v>
      </c>
      <c r="R3121" s="15">
        <v>343021.25</v>
      </c>
      <c r="S3121" s="54"/>
      <c r="T3121" s="54"/>
      <c r="Z3121" s="1"/>
      <c r="AA3121" s="1"/>
      <c r="XFB3121"/>
      <c r="XFC3121"/>
    </row>
    <row r="3122" spans="2:27 16382:16383" ht="21" customHeight="1">
      <c r="B3122" s="1" t="s">
        <v>34</v>
      </c>
      <c r="C3122" s="1" t="s">
        <v>243</v>
      </c>
      <c r="D3122" s="1" t="s">
        <v>71</v>
      </c>
      <c r="E3122" s="1" t="s">
        <v>21</v>
      </c>
      <c r="F3122" s="1" t="s">
        <v>232</v>
      </c>
      <c r="G3122" s="9">
        <v>41588</v>
      </c>
      <c r="H3122" s="2" t="s">
        <v>234</v>
      </c>
      <c r="I3122" s="1">
        <v>2013</v>
      </c>
      <c r="J3122" s="1">
        <v>427121675</v>
      </c>
      <c r="K3122" s="1">
        <f>_xlfn.DAYS(clean_data[[#This Row],[Ship Date]],clean_data[[#This Row],[Order Date]])</f>
        <v>5</v>
      </c>
      <c r="L3122" s="9">
        <v>41593</v>
      </c>
      <c r="M3122" s="4">
        <v>3650</v>
      </c>
      <c r="N3122" s="13">
        <v>154.06</v>
      </c>
      <c r="O3122" s="13">
        <v>90.93</v>
      </c>
      <c r="P3122" s="13">
        <v>562319</v>
      </c>
      <c r="Q3122" s="13">
        <v>331894.5</v>
      </c>
      <c r="R3122" s="13">
        <v>230424.5</v>
      </c>
      <c r="S3122" s="54"/>
      <c r="T3122" s="54"/>
      <c r="Z3122" s="1"/>
      <c r="AA3122" s="1"/>
      <c r="XFB3122"/>
      <c r="XFC3122"/>
    </row>
    <row r="3123" spans="2:27 16382:16383" ht="21" customHeight="1">
      <c r="B3123" s="10" t="s">
        <v>40</v>
      </c>
      <c r="C3123" s="10" t="s">
        <v>156</v>
      </c>
      <c r="D3123" s="10" t="s">
        <v>33</v>
      </c>
      <c r="E3123" s="10" t="s">
        <v>21</v>
      </c>
      <c r="F3123" s="10" t="s">
        <v>232</v>
      </c>
      <c r="G3123" s="11">
        <v>41828</v>
      </c>
      <c r="H3123" s="12" t="s">
        <v>230</v>
      </c>
      <c r="I3123" s="10">
        <v>2014</v>
      </c>
      <c r="J3123" s="10">
        <v>778691470</v>
      </c>
      <c r="K3123" s="10">
        <f>_xlfn.DAYS(clean_data[[#This Row],[Ship Date]],clean_data[[#This Row],[Order Date]])</f>
        <v>24</v>
      </c>
      <c r="L3123" s="11">
        <v>41852</v>
      </c>
      <c r="M3123" s="14">
        <v>965</v>
      </c>
      <c r="N3123" s="15">
        <v>81.73</v>
      </c>
      <c r="O3123" s="15">
        <v>56.67</v>
      </c>
      <c r="P3123" s="15">
        <v>78869.45</v>
      </c>
      <c r="Q3123" s="15">
        <v>54686.55</v>
      </c>
      <c r="R3123" s="15">
        <v>24182.9</v>
      </c>
      <c r="S3123" s="54"/>
      <c r="T3123" s="54"/>
      <c r="Z3123" s="1"/>
      <c r="AA3123" s="1"/>
      <c r="XFB3123"/>
      <c r="XFC3123"/>
    </row>
    <row r="3124" spans="2:27 16382:16383" ht="21" customHeight="1">
      <c r="B3124" s="1" t="s">
        <v>23</v>
      </c>
      <c r="C3124" s="1" t="s">
        <v>206</v>
      </c>
      <c r="D3124" s="1" t="s">
        <v>16</v>
      </c>
      <c r="E3124" s="1" t="s">
        <v>17</v>
      </c>
      <c r="F3124" s="1" t="s">
        <v>229</v>
      </c>
      <c r="G3124" s="9">
        <v>42879</v>
      </c>
      <c r="H3124" s="2" t="s">
        <v>233</v>
      </c>
      <c r="I3124" s="1">
        <v>2017</v>
      </c>
      <c r="J3124" s="1">
        <v>126948583</v>
      </c>
      <c r="K3124" s="1">
        <f>_xlfn.DAYS(clean_data[[#This Row],[Ship Date]],clean_data[[#This Row],[Order Date]])</f>
        <v>46</v>
      </c>
      <c r="L3124" s="9">
        <v>42925</v>
      </c>
      <c r="M3124" s="4">
        <v>5762</v>
      </c>
      <c r="N3124" s="13">
        <v>255.28</v>
      </c>
      <c r="O3124" s="13">
        <v>159.41999999999999</v>
      </c>
      <c r="P3124" s="13">
        <v>1470923.36</v>
      </c>
      <c r="Q3124" s="13">
        <v>918578.04</v>
      </c>
      <c r="R3124" s="13">
        <v>552345.31999999995</v>
      </c>
      <c r="S3124" s="54"/>
      <c r="T3124" s="54"/>
      <c r="Z3124" s="1"/>
      <c r="AA3124" s="1"/>
      <c r="XFB3124"/>
      <c r="XFC3124"/>
    </row>
    <row r="3125" spans="2:27 16382:16383" ht="21" customHeight="1">
      <c r="B3125" s="10" t="s">
        <v>23</v>
      </c>
      <c r="C3125" s="10" t="s">
        <v>58</v>
      </c>
      <c r="D3125" s="10" t="s">
        <v>36</v>
      </c>
      <c r="E3125" s="10" t="s">
        <v>21</v>
      </c>
      <c r="F3125" s="10" t="s">
        <v>235</v>
      </c>
      <c r="G3125" s="11">
        <v>41433</v>
      </c>
      <c r="H3125" s="12" t="s">
        <v>241</v>
      </c>
      <c r="I3125" s="10">
        <v>2013</v>
      </c>
      <c r="J3125" s="10">
        <v>353191840</v>
      </c>
      <c r="K3125" s="10">
        <f>_xlfn.DAYS(clean_data[[#This Row],[Ship Date]],clean_data[[#This Row],[Order Date]])</f>
        <v>31</v>
      </c>
      <c r="L3125" s="11">
        <v>41464</v>
      </c>
      <c r="M3125" s="14">
        <v>6169</v>
      </c>
      <c r="N3125" s="15">
        <v>109.28</v>
      </c>
      <c r="O3125" s="15">
        <v>35.840000000000003</v>
      </c>
      <c r="P3125" s="15">
        <v>674148.32</v>
      </c>
      <c r="Q3125" s="15">
        <v>221096.95999999999</v>
      </c>
      <c r="R3125" s="15">
        <v>453051.36</v>
      </c>
      <c r="S3125" s="54"/>
      <c r="T3125" s="54"/>
      <c r="Z3125" s="1"/>
      <c r="AA3125" s="1"/>
      <c r="XFB3125"/>
      <c r="XFC3125"/>
    </row>
    <row r="3126" spans="2:27 16382:16383" ht="21" customHeight="1">
      <c r="B3126" s="1" t="s">
        <v>23</v>
      </c>
      <c r="C3126" s="1" t="s">
        <v>82</v>
      </c>
      <c r="D3126" s="1" t="s">
        <v>71</v>
      </c>
      <c r="E3126" s="1" t="s">
        <v>17</v>
      </c>
      <c r="F3126" s="1" t="s">
        <v>232</v>
      </c>
      <c r="G3126" s="9">
        <v>42864</v>
      </c>
      <c r="H3126" s="2" t="s">
        <v>233</v>
      </c>
      <c r="I3126" s="1">
        <v>2017</v>
      </c>
      <c r="J3126" s="1">
        <v>259032571</v>
      </c>
      <c r="K3126" s="1">
        <f>_xlfn.DAYS(clean_data[[#This Row],[Ship Date]],clean_data[[#This Row],[Order Date]])</f>
        <v>4</v>
      </c>
      <c r="L3126" s="9">
        <v>42868</v>
      </c>
      <c r="M3126" s="4">
        <v>2349</v>
      </c>
      <c r="N3126" s="13">
        <v>154.06</v>
      </c>
      <c r="O3126" s="13">
        <v>90.93</v>
      </c>
      <c r="P3126" s="13">
        <v>361886.94</v>
      </c>
      <c r="Q3126" s="13">
        <v>213594.57</v>
      </c>
      <c r="R3126" s="13">
        <v>148292.37</v>
      </c>
      <c r="S3126" s="54"/>
      <c r="T3126" s="54"/>
      <c r="Z3126" s="1"/>
      <c r="AA3126" s="1"/>
      <c r="XFB3126"/>
      <c r="XFC3126"/>
    </row>
    <row r="3127" spans="2:27 16382:16383" ht="21" customHeight="1">
      <c r="B3127" s="10" t="s">
        <v>40</v>
      </c>
      <c r="C3127" s="10" t="s">
        <v>113</v>
      </c>
      <c r="D3127" s="10" t="s">
        <v>36</v>
      </c>
      <c r="E3127" s="10" t="s">
        <v>17</v>
      </c>
      <c r="F3127" s="10" t="s">
        <v>227</v>
      </c>
      <c r="G3127" s="11">
        <v>40492</v>
      </c>
      <c r="H3127" s="12" t="s">
        <v>234</v>
      </c>
      <c r="I3127" s="10">
        <v>2010</v>
      </c>
      <c r="J3127" s="10">
        <v>516394603</v>
      </c>
      <c r="K3127" s="10">
        <f>_xlfn.DAYS(clean_data[[#This Row],[Ship Date]],clean_data[[#This Row],[Order Date]])</f>
        <v>29</v>
      </c>
      <c r="L3127" s="11">
        <v>40521</v>
      </c>
      <c r="M3127" s="14">
        <v>1493</v>
      </c>
      <c r="N3127" s="15">
        <v>109.28</v>
      </c>
      <c r="O3127" s="15">
        <v>35.840000000000003</v>
      </c>
      <c r="P3127" s="15">
        <v>163155.04</v>
      </c>
      <c r="Q3127" s="15">
        <v>53509.120000000003</v>
      </c>
      <c r="R3127" s="15">
        <v>109645.92</v>
      </c>
      <c r="S3127" s="54"/>
      <c r="T3127" s="54"/>
      <c r="Z3127" s="1"/>
      <c r="AA3127" s="1"/>
      <c r="XFB3127"/>
      <c r="XFC3127"/>
    </row>
    <row r="3128" spans="2:27 16382:16383" ht="21" customHeight="1">
      <c r="B3128" s="1" t="s">
        <v>23</v>
      </c>
      <c r="C3128" s="1" t="s">
        <v>218</v>
      </c>
      <c r="D3128" s="1" t="s">
        <v>50</v>
      </c>
      <c r="E3128" s="1" t="s">
        <v>21</v>
      </c>
      <c r="F3128" s="1" t="s">
        <v>232</v>
      </c>
      <c r="G3128" s="9">
        <v>41854</v>
      </c>
      <c r="H3128" s="2" t="s">
        <v>238</v>
      </c>
      <c r="I3128" s="1">
        <v>2014</v>
      </c>
      <c r="J3128" s="1">
        <v>517514264</v>
      </c>
      <c r="K3128" s="1">
        <f>_xlfn.DAYS(clean_data[[#This Row],[Ship Date]],clean_data[[#This Row],[Order Date]])</f>
        <v>32</v>
      </c>
      <c r="L3128" s="9">
        <v>41886</v>
      </c>
      <c r="M3128" s="4">
        <v>2826</v>
      </c>
      <c r="N3128" s="13">
        <v>421.89</v>
      </c>
      <c r="O3128" s="13">
        <v>364.69</v>
      </c>
      <c r="P3128" s="13">
        <v>1192261.1399999999</v>
      </c>
      <c r="Q3128" s="13">
        <v>1030613.94</v>
      </c>
      <c r="R3128" s="13">
        <v>161647.20000000001</v>
      </c>
      <c r="S3128" s="54"/>
      <c r="T3128" s="54"/>
      <c r="Z3128" s="1"/>
      <c r="AA3128" s="1"/>
      <c r="XFB3128"/>
      <c r="XFC3128"/>
    </row>
    <row r="3129" spans="2:27 16382:16383" ht="21" customHeight="1">
      <c r="B3129" s="10" t="s">
        <v>23</v>
      </c>
      <c r="C3129" s="10" t="s">
        <v>118</v>
      </c>
      <c r="D3129" s="10" t="s">
        <v>45</v>
      </c>
      <c r="E3129" s="10" t="s">
        <v>21</v>
      </c>
      <c r="F3129" s="10" t="s">
        <v>235</v>
      </c>
      <c r="G3129" s="11">
        <v>42431</v>
      </c>
      <c r="H3129" s="12" t="s">
        <v>236</v>
      </c>
      <c r="I3129" s="10">
        <v>2016</v>
      </c>
      <c r="J3129" s="10">
        <v>624940383</v>
      </c>
      <c r="K3129" s="10">
        <f>_xlfn.DAYS(clean_data[[#This Row],[Ship Date]],clean_data[[#This Row],[Order Date]])</f>
        <v>28</v>
      </c>
      <c r="L3129" s="11">
        <v>42459</v>
      </c>
      <c r="M3129" s="14">
        <v>2602</v>
      </c>
      <c r="N3129" s="15">
        <v>437.2</v>
      </c>
      <c r="O3129" s="15">
        <v>263.33</v>
      </c>
      <c r="P3129" s="15">
        <v>1137594.3999999999</v>
      </c>
      <c r="Q3129" s="15">
        <v>685184.66</v>
      </c>
      <c r="R3129" s="15">
        <v>452409.74</v>
      </c>
      <c r="S3129" s="54"/>
      <c r="T3129" s="54"/>
      <c r="Z3129" s="1"/>
      <c r="AA3129" s="1"/>
      <c r="XFB3129"/>
      <c r="XFC3129"/>
    </row>
    <row r="3130" spans="2:27 16382:16383" ht="21" customHeight="1">
      <c r="B3130" s="1" t="s">
        <v>34</v>
      </c>
      <c r="C3130" s="1" t="s">
        <v>95</v>
      </c>
      <c r="D3130" s="1" t="s">
        <v>59</v>
      </c>
      <c r="E3130" s="1" t="s">
        <v>21</v>
      </c>
      <c r="F3130" s="1" t="s">
        <v>232</v>
      </c>
      <c r="G3130" s="9">
        <v>40856</v>
      </c>
      <c r="H3130" s="2" t="s">
        <v>234</v>
      </c>
      <c r="I3130" s="1">
        <v>2011</v>
      </c>
      <c r="J3130" s="1">
        <v>821534287</v>
      </c>
      <c r="K3130" s="1">
        <f>_xlfn.DAYS(clean_data[[#This Row],[Ship Date]],clean_data[[#This Row],[Order Date]])</f>
        <v>44</v>
      </c>
      <c r="L3130" s="9">
        <v>40900</v>
      </c>
      <c r="M3130" s="4">
        <v>9107</v>
      </c>
      <c r="N3130" s="13">
        <v>9.33</v>
      </c>
      <c r="O3130" s="13">
        <v>6.92</v>
      </c>
      <c r="P3130" s="13">
        <v>84968.31</v>
      </c>
      <c r="Q3130" s="13">
        <v>63020.44</v>
      </c>
      <c r="R3130" s="13">
        <v>21947.87</v>
      </c>
      <c r="S3130" s="54"/>
      <c r="T3130" s="54"/>
      <c r="Z3130" s="1"/>
      <c r="AA3130" s="1"/>
      <c r="XFB3130"/>
      <c r="XFC3130"/>
    </row>
    <row r="3131" spans="2:27 16382:16383" ht="21" customHeight="1">
      <c r="B3131" s="10" t="s">
        <v>40</v>
      </c>
      <c r="C3131" s="10" t="s">
        <v>126</v>
      </c>
      <c r="D3131" s="10" t="s">
        <v>59</v>
      </c>
      <c r="E3131" s="10" t="s">
        <v>17</v>
      </c>
      <c r="F3131" s="10" t="s">
        <v>227</v>
      </c>
      <c r="G3131" s="11">
        <v>40302</v>
      </c>
      <c r="H3131" s="12" t="s">
        <v>233</v>
      </c>
      <c r="I3131" s="10">
        <v>2010</v>
      </c>
      <c r="J3131" s="10">
        <v>260469806</v>
      </c>
      <c r="K3131" s="10">
        <f>_xlfn.DAYS(clean_data[[#This Row],[Ship Date]],clean_data[[#This Row],[Order Date]])</f>
        <v>46</v>
      </c>
      <c r="L3131" s="11">
        <v>40348</v>
      </c>
      <c r="M3131" s="14">
        <v>7659</v>
      </c>
      <c r="N3131" s="15">
        <v>9.33</v>
      </c>
      <c r="O3131" s="15">
        <v>6.92</v>
      </c>
      <c r="P3131" s="15">
        <v>71458.47</v>
      </c>
      <c r="Q3131" s="15">
        <v>53000.28</v>
      </c>
      <c r="R3131" s="15">
        <v>18458.189999999999</v>
      </c>
      <c r="S3131" s="54"/>
      <c r="T3131" s="54"/>
      <c r="Z3131" s="1"/>
      <c r="AA3131" s="1"/>
      <c r="XFB3131"/>
      <c r="XFC3131"/>
    </row>
    <row r="3132" spans="2:27 16382:16383" ht="21" customHeight="1">
      <c r="B3132" s="1" t="s">
        <v>40</v>
      </c>
      <c r="C3132" s="1" t="s">
        <v>97</v>
      </c>
      <c r="D3132" s="1" t="s">
        <v>71</v>
      </c>
      <c r="E3132" s="1" t="s">
        <v>17</v>
      </c>
      <c r="F3132" s="1" t="s">
        <v>235</v>
      </c>
      <c r="G3132" s="9">
        <v>41565</v>
      </c>
      <c r="H3132" s="2" t="s">
        <v>237</v>
      </c>
      <c r="I3132" s="1">
        <v>2013</v>
      </c>
      <c r="J3132" s="1">
        <v>415233266</v>
      </c>
      <c r="K3132" s="1">
        <f>_xlfn.DAYS(clean_data[[#This Row],[Ship Date]],clean_data[[#This Row],[Order Date]])</f>
        <v>13</v>
      </c>
      <c r="L3132" s="9">
        <v>41578</v>
      </c>
      <c r="M3132" s="4">
        <v>5606</v>
      </c>
      <c r="N3132" s="13">
        <v>154.06</v>
      </c>
      <c r="O3132" s="13">
        <v>90.93</v>
      </c>
      <c r="P3132" s="13">
        <v>863660.36</v>
      </c>
      <c r="Q3132" s="13">
        <v>509753.58</v>
      </c>
      <c r="R3132" s="13">
        <v>353906.78</v>
      </c>
      <c r="S3132" s="54"/>
      <c r="T3132" s="54"/>
      <c r="Z3132" s="1"/>
      <c r="AA3132" s="1"/>
      <c r="XFB3132"/>
      <c r="XFC3132"/>
    </row>
    <row r="3133" spans="2:27 16382:16383" ht="21" customHeight="1">
      <c r="B3133" s="10" t="s">
        <v>31</v>
      </c>
      <c r="C3133" s="10" t="s">
        <v>61</v>
      </c>
      <c r="D3133" s="10" t="s">
        <v>16</v>
      </c>
      <c r="E3133" s="10" t="s">
        <v>17</v>
      </c>
      <c r="F3133" s="10" t="s">
        <v>227</v>
      </c>
      <c r="G3133" s="11">
        <v>41680</v>
      </c>
      <c r="H3133" s="12" t="s">
        <v>242</v>
      </c>
      <c r="I3133" s="10">
        <v>2014</v>
      </c>
      <c r="J3133" s="10">
        <v>129623496</v>
      </c>
      <c r="K3133" s="10">
        <f>_xlfn.DAYS(clean_data[[#This Row],[Ship Date]],clean_data[[#This Row],[Order Date]])</f>
        <v>15</v>
      </c>
      <c r="L3133" s="11">
        <v>41695</v>
      </c>
      <c r="M3133" s="14">
        <v>7328</v>
      </c>
      <c r="N3133" s="15">
        <v>255.28</v>
      </c>
      <c r="O3133" s="15">
        <v>159.41999999999999</v>
      </c>
      <c r="P3133" s="15">
        <v>1870691.84</v>
      </c>
      <c r="Q3133" s="15">
        <v>1168229.76</v>
      </c>
      <c r="R3133" s="15">
        <v>702462.08</v>
      </c>
      <c r="S3133" s="54"/>
      <c r="T3133" s="54"/>
      <c r="Z3133" s="1"/>
      <c r="AA3133" s="1"/>
      <c r="XFB3133"/>
      <c r="XFC3133"/>
    </row>
    <row r="3134" spans="2:27 16382:16383" ht="21" customHeight="1">
      <c r="B3134" s="1" t="s">
        <v>23</v>
      </c>
      <c r="C3134" s="1" t="s">
        <v>120</v>
      </c>
      <c r="D3134" s="1" t="s">
        <v>45</v>
      </c>
      <c r="E3134" s="1" t="s">
        <v>17</v>
      </c>
      <c r="F3134" s="1" t="s">
        <v>229</v>
      </c>
      <c r="G3134" s="9">
        <v>40837</v>
      </c>
      <c r="H3134" s="2" t="s">
        <v>237</v>
      </c>
      <c r="I3134" s="1">
        <v>2011</v>
      </c>
      <c r="J3134" s="1">
        <v>567751824</v>
      </c>
      <c r="K3134" s="1">
        <f>_xlfn.DAYS(clean_data[[#This Row],[Ship Date]],clean_data[[#This Row],[Order Date]])</f>
        <v>31</v>
      </c>
      <c r="L3134" s="9">
        <v>40868</v>
      </c>
      <c r="M3134" s="4">
        <v>9236</v>
      </c>
      <c r="N3134" s="13">
        <v>437.2</v>
      </c>
      <c r="O3134" s="13">
        <v>263.33</v>
      </c>
      <c r="P3134" s="13">
        <v>4037979.2</v>
      </c>
      <c r="Q3134" s="13">
        <v>2432115.88</v>
      </c>
      <c r="R3134" s="13">
        <v>1605863.32</v>
      </c>
      <c r="S3134" s="54"/>
      <c r="T3134" s="54"/>
      <c r="Z3134" s="1"/>
      <c r="AA3134" s="1"/>
      <c r="XFB3134"/>
      <c r="XFC3134"/>
    </row>
    <row r="3135" spans="2:27 16382:16383" ht="21" customHeight="1">
      <c r="B3135" s="10" t="s">
        <v>40</v>
      </c>
      <c r="C3135" s="10" t="s">
        <v>137</v>
      </c>
      <c r="D3135" s="10" t="s">
        <v>45</v>
      </c>
      <c r="E3135" s="10" t="s">
        <v>17</v>
      </c>
      <c r="F3135" s="10" t="s">
        <v>232</v>
      </c>
      <c r="G3135" s="11">
        <v>40999</v>
      </c>
      <c r="H3135" s="12" t="s">
        <v>236</v>
      </c>
      <c r="I3135" s="10">
        <v>2012</v>
      </c>
      <c r="J3135" s="10">
        <v>264042079</v>
      </c>
      <c r="K3135" s="10">
        <f>_xlfn.DAYS(clean_data[[#This Row],[Ship Date]],clean_data[[#This Row],[Order Date]])</f>
        <v>31</v>
      </c>
      <c r="L3135" s="11">
        <v>41030</v>
      </c>
      <c r="M3135" s="14">
        <v>4774</v>
      </c>
      <c r="N3135" s="15">
        <v>437.2</v>
      </c>
      <c r="O3135" s="15">
        <v>263.33</v>
      </c>
      <c r="P3135" s="15">
        <v>2087192.8</v>
      </c>
      <c r="Q3135" s="15">
        <v>1257137.42</v>
      </c>
      <c r="R3135" s="15">
        <v>830055.38</v>
      </c>
      <c r="S3135" s="54"/>
      <c r="T3135" s="54"/>
      <c r="Z3135" s="1"/>
      <c r="AA3135" s="1"/>
      <c r="XFB3135"/>
      <c r="XFC3135"/>
    </row>
    <row r="3136" spans="2:27 16382:16383" ht="21" customHeight="1">
      <c r="B3136" s="1" t="s">
        <v>26</v>
      </c>
      <c r="C3136" s="1" t="s">
        <v>104</v>
      </c>
      <c r="D3136" s="1" t="s">
        <v>20</v>
      </c>
      <c r="E3136" s="1" t="s">
        <v>17</v>
      </c>
      <c r="F3136" s="1" t="s">
        <v>235</v>
      </c>
      <c r="G3136" s="9">
        <v>41751</v>
      </c>
      <c r="H3136" s="2" t="s">
        <v>239</v>
      </c>
      <c r="I3136" s="1">
        <v>2014</v>
      </c>
      <c r="J3136" s="1">
        <v>973230588</v>
      </c>
      <c r="K3136" s="1">
        <f>_xlfn.DAYS(clean_data[[#This Row],[Ship Date]],clean_data[[#This Row],[Order Date]])</f>
        <v>47</v>
      </c>
      <c r="L3136" s="9">
        <v>41798</v>
      </c>
      <c r="M3136" s="4">
        <v>9413</v>
      </c>
      <c r="N3136" s="13">
        <v>152.58000000000001</v>
      </c>
      <c r="O3136" s="13">
        <v>97.44</v>
      </c>
      <c r="P3136" s="13">
        <v>1436235.54</v>
      </c>
      <c r="Q3136" s="13">
        <v>917202.72</v>
      </c>
      <c r="R3136" s="13">
        <v>519032.82</v>
      </c>
      <c r="S3136" s="54"/>
      <c r="T3136" s="54"/>
      <c r="Z3136" s="1"/>
      <c r="AA3136" s="1"/>
      <c r="XFB3136"/>
      <c r="XFC3136"/>
    </row>
    <row r="3137" spans="2:27 16382:16383" ht="21" customHeight="1">
      <c r="B3137" s="10" t="s">
        <v>40</v>
      </c>
      <c r="C3137" s="10" t="s">
        <v>137</v>
      </c>
      <c r="D3137" s="10" t="s">
        <v>71</v>
      </c>
      <c r="E3137" s="10" t="s">
        <v>17</v>
      </c>
      <c r="F3137" s="10" t="s">
        <v>229</v>
      </c>
      <c r="G3137" s="11">
        <v>41685</v>
      </c>
      <c r="H3137" s="12" t="s">
        <v>242</v>
      </c>
      <c r="I3137" s="10">
        <v>2014</v>
      </c>
      <c r="J3137" s="10">
        <v>920366179</v>
      </c>
      <c r="K3137" s="10">
        <f>_xlfn.DAYS(clean_data[[#This Row],[Ship Date]],clean_data[[#This Row],[Order Date]])</f>
        <v>0</v>
      </c>
      <c r="L3137" s="11">
        <v>41685</v>
      </c>
      <c r="M3137" s="14">
        <v>5660</v>
      </c>
      <c r="N3137" s="15">
        <v>154.06</v>
      </c>
      <c r="O3137" s="15">
        <v>90.93</v>
      </c>
      <c r="P3137" s="15">
        <v>871979.6</v>
      </c>
      <c r="Q3137" s="15">
        <v>514663.8</v>
      </c>
      <c r="R3137" s="15">
        <v>357315.8</v>
      </c>
      <c r="S3137" s="54"/>
      <c r="T3137" s="54"/>
      <c r="Z3137" s="1"/>
      <c r="AA3137" s="1"/>
      <c r="XFB3137"/>
      <c r="XFC3137"/>
    </row>
    <row r="3138" spans="2:27 16382:16383" ht="21" customHeight="1">
      <c r="B3138" s="1" t="s">
        <v>26</v>
      </c>
      <c r="C3138" s="1" t="s">
        <v>176</v>
      </c>
      <c r="D3138" s="1" t="s">
        <v>71</v>
      </c>
      <c r="E3138" s="1" t="s">
        <v>21</v>
      </c>
      <c r="F3138" s="1" t="s">
        <v>227</v>
      </c>
      <c r="G3138" s="9">
        <v>42547</v>
      </c>
      <c r="H3138" s="2" t="s">
        <v>241</v>
      </c>
      <c r="I3138" s="1">
        <v>2016</v>
      </c>
      <c r="J3138" s="1">
        <v>650810182</v>
      </c>
      <c r="K3138" s="1">
        <f>_xlfn.DAYS(clean_data[[#This Row],[Ship Date]],clean_data[[#This Row],[Order Date]])</f>
        <v>25</v>
      </c>
      <c r="L3138" s="9">
        <v>42572</v>
      </c>
      <c r="M3138" s="4">
        <v>8050</v>
      </c>
      <c r="N3138" s="13">
        <v>154.06</v>
      </c>
      <c r="O3138" s="13">
        <v>90.93</v>
      </c>
      <c r="P3138" s="13">
        <v>1240183</v>
      </c>
      <c r="Q3138" s="13">
        <v>731986.5</v>
      </c>
      <c r="R3138" s="13">
        <v>508196.5</v>
      </c>
      <c r="S3138" s="54"/>
      <c r="T3138" s="54"/>
      <c r="Z3138" s="1"/>
      <c r="AA3138" s="1"/>
      <c r="XFB3138"/>
      <c r="XFC3138"/>
    </row>
    <row r="3139" spans="2:27 16382:16383" ht="21" customHeight="1">
      <c r="B3139" s="10" t="s">
        <v>40</v>
      </c>
      <c r="C3139" s="10" t="s">
        <v>72</v>
      </c>
      <c r="D3139" s="10" t="s">
        <v>36</v>
      </c>
      <c r="E3139" s="10" t="s">
        <v>21</v>
      </c>
      <c r="F3139" s="10" t="s">
        <v>235</v>
      </c>
      <c r="G3139" s="11">
        <v>42323</v>
      </c>
      <c r="H3139" s="12" t="s">
        <v>234</v>
      </c>
      <c r="I3139" s="10">
        <v>2015</v>
      </c>
      <c r="J3139" s="10">
        <v>780236423</v>
      </c>
      <c r="K3139" s="10">
        <f>_xlfn.DAYS(clean_data[[#This Row],[Ship Date]],clean_data[[#This Row],[Order Date]])</f>
        <v>44</v>
      </c>
      <c r="L3139" s="11">
        <v>42367</v>
      </c>
      <c r="M3139" s="14">
        <v>8151</v>
      </c>
      <c r="N3139" s="15">
        <v>109.28</v>
      </c>
      <c r="O3139" s="15">
        <v>35.840000000000003</v>
      </c>
      <c r="P3139" s="15">
        <v>890741.28</v>
      </c>
      <c r="Q3139" s="15">
        <v>292131.84000000003</v>
      </c>
      <c r="R3139" s="15">
        <v>598609.43999999994</v>
      </c>
      <c r="S3139" s="54"/>
      <c r="T3139" s="54"/>
      <c r="Z3139" s="1"/>
      <c r="AA3139" s="1"/>
      <c r="XFB3139"/>
      <c r="XFC3139"/>
    </row>
    <row r="3140" spans="2:27 16382:16383" ht="21" customHeight="1">
      <c r="B3140" s="1" t="s">
        <v>40</v>
      </c>
      <c r="C3140" s="1" t="s">
        <v>78</v>
      </c>
      <c r="D3140" s="1" t="s">
        <v>59</v>
      </c>
      <c r="E3140" s="1" t="s">
        <v>21</v>
      </c>
      <c r="F3140" s="1" t="s">
        <v>229</v>
      </c>
      <c r="G3140" s="9">
        <v>42155</v>
      </c>
      <c r="H3140" s="2" t="s">
        <v>233</v>
      </c>
      <c r="I3140" s="1">
        <v>2015</v>
      </c>
      <c r="J3140" s="1">
        <v>644631230</v>
      </c>
      <c r="K3140" s="1">
        <f>_xlfn.DAYS(clean_data[[#This Row],[Ship Date]],clean_data[[#This Row],[Order Date]])</f>
        <v>41</v>
      </c>
      <c r="L3140" s="9">
        <v>42196</v>
      </c>
      <c r="M3140" s="4">
        <v>9561</v>
      </c>
      <c r="N3140" s="13">
        <v>9.33</v>
      </c>
      <c r="O3140" s="13">
        <v>6.92</v>
      </c>
      <c r="P3140" s="13">
        <v>89204.13</v>
      </c>
      <c r="Q3140" s="13">
        <v>66162.12</v>
      </c>
      <c r="R3140" s="13">
        <v>23042.01</v>
      </c>
      <c r="S3140" s="54"/>
      <c r="T3140" s="54"/>
      <c r="Z3140" s="1"/>
      <c r="AA3140" s="1"/>
      <c r="XFB3140"/>
      <c r="XFC3140"/>
    </row>
    <row r="3141" spans="2:27 16382:16383" ht="21" customHeight="1">
      <c r="B3141" s="10" t="s">
        <v>40</v>
      </c>
      <c r="C3141" s="10" t="s">
        <v>136</v>
      </c>
      <c r="D3141" s="10" t="s">
        <v>50</v>
      </c>
      <c r="E3141" s="10" t="s">
        <v>17</v>
      </c>
      <c r="F3141" s="10" t="s">
        <v>229</v>
      </c>
      <c r="G3141" s="11">
        <v>42189</v>
      </c>
      <c r="H3141" s="12" t="s">
        <v>230</v>
      </c>
      <c r="I3141" s="10">
        <v>2015</v>
      </c>
      <c r="J3141" s="10">
        <v>550293433</v>
      </c>
      <c r="K3141" s="10">
        <f>_xlfn.DAYS(clean_data[[#This Row],[Ship Date]],clean_data[[#This Row],[Order Date]])</f>
        <v>42</v>
      </c>
      <c r="L3141" s="11">
        <v>42231</v>
      </c>
      <c r="M3141" s="14">
        <v>2910</v>
      </c>
      <c r="N3141" s="15">
        <v>421.89</v>
      </c>
      <c r="O3141" s="15">
        <v>364.69</v>
      </c>
      <c r="P3141" s="15">
        <v>1227699.8999999999</v>
      </c>
      <c r="Q3141" s="15">
        <v>1061247.8999999999</v>
      </c>
      <c r="R3141" s="15">
        <v>166452</v>
      </c>
      <c r="S3141" s="54"/>
      <c r="T3141" s="54"/>
      <c r="Z3141" s="1"/>
      <c r="AA3141" s="1"/>
      <c r="XFB3141"/>
      <c r="XFC3141"/>
    </row>
    <row r="3142" spans="2:27 16382:16383" ht="21" customHeight="1">
      <c r="B3142" s="1" t="s">
        <v>31</v>
      </c>
      <c r="C3142" s="1" t="s">
        <v>149</v>
      </c>
      <c r="D3142" s="1" t="s">
        <v>16</v>
      </c>
      <c r="E3142" s="1" t="s">
        <v>21</v>
      </c>
      <c r="F3142" s="1" t="s">
        <v>235</v>
      </c>
      <c r="G3142" s="9">
        <v>40196</v>
      </c>
      <c r="H3142" s="2" t="s">
        <v>240</v>
      </c>
      <c r="I3142" s="1">
        <v>2010</v>
      </c>
      <c r="J3142" s="1">
        <v>423834359</v>
      </c>
      <c r="K3142" s="1">
        <f>_xlfn.DAYS(clean_data[[#This Row],[Ship Date]],clean_data[[#This Row],[Order Date]])</f>
        <v>33</v>
      </c>
      <c r="L3142" s="9">
        <v>40229</v>
      </c>
      <c r="M3142" s="4">
        <v>860</v>
      </c>
      <c r="N3142" s="13">
        <v>255.28</v>
      </c>
      <c r="O3142" s="13">
        <v>159.41999999999999</v>
      </c>
      <c r="P3142" s="13">
        <v>219540.8</v>
      </c>
      <c r="Q3142" s="13">
        <v>137101.20000000001</v>
      </c>
      <c r="R3142" s="13">
        <v>82439.600000000006</v>
      </c>
      <c r="S3142" s="54"/>
      <c r="T3142" s="54"/>
      <c r="Z3142" s="1"/>
      <c r="AA3142" s="1"/>
      <c r="XFB3142"/>
      <c r="XFC3142"/>
    </row>
    <row r="3143" spans="2:27 16382:16383" ht="21" customHeight="1">
      <c r="B3143" s="10" t="s">
        <v>23</v>
      </c>
      <c r="C3143" s="10" t="s">
        <v>171</v>
      </c>
      <c r="D3143" s="10" t="s">
        <v>59</v>
      </c>
      <c r="E3143" s="10" t="s">
        <v>21</v>
      </c>
      <c r="F3143" s="10" t="s">
        <v>235</v>
      </c>
      <c r="G3143" s="11">
        <v>41249</v>
      </c>
      <c r="H3143" s="12" t="s">
        <v>228</v>
      </c>
      <c r="I3143" s="10">
        <v>2012</v>
      </c>
      <c r="J3143" s="10">
        <v>262177836</v>
      </c>
      <c r="K3143" s="10">
        <f>_xlfn.DAYS(clean_data[[#This Row],[Ship Date]],clean_data[[#This Row],[Order Date]])</f>
        <v>41</v>
      </c>
      <c r="L3143" s="11">
        <v>41290</v>
      </c>
      <c r="M3143" s="14">
        <v>3103</v>
      </c>
      <c r="N3143" s="15">
        <v>9.33</v>
      </c>
      <c r="O3143" s="15">
        <v>6.92</v>
      </c>
      <c r="P3143" s="15">
        <v>28950.99</v>
      </c>
      <c r="Q3143" s="15">
        <v>21472.76</v>
      </c>
      <c r="R3143" s="15">
        <v>7478.23</v>
      </c>
      <c r="S3143" s="54"/>
      <c r="T3143" s="54"/>
      <c r="Z3143" s="1"/>
      <c r="AA3143" s="1"/>
      <c r="XFB3143"/>
      <c r="XFC3143"/>
    </row>
    <row r="3144" spans="2:27 16382:16383" ht="21" customHeight="1">
      <c r="B3144" s="1" t="s">
        <v>23</v>
      </c>
      <c r="C3144" s="1" t="s">
        <v>196</v>
      </c>
      <c r="D3144" s="1" t="s">
        <v>79</v>
      </c>
      <c r="E3144" s="1" t="s">
        <v>17</v>
      </c>
      <c r="F3144" s="1" t="s">
        <v>232</v>
      </c>
      <c r="G3144" s="9">
        <v>42515</v>
      </c>
      <c r="H3144" s="2" t="s">
        <v>233</v>
      </c>
      <c r="I3144" s="1">
        <v>2016</v>
      </c>
      <c r="J3144" s="1">
        <v>582560193</v>
      </c>
      <c r="K3144" s="1">
        <f>_xlfn.DAYS(clean_data[[#This Row],[Ship Date]],clean_data[[#This Row],[Order Date]])</f>
        <v>3</v>
      </c>
      <c r="L3144" s="9">
        <v>42518</v>
      </c>
      <c r="M3144" s="4">
        <v>1362</v>
      </c>
      <c r="N3144" s="13">
        <v>668.27</v>
      </c>
      <c r="O3144" s="13">
        <v>502.54</v>
      </c>
      <c r="P3144" s="13">
        <v>910183.74</v>
      </c>
      <c r="Q3144" s="13">
        <v>684459.48</v>
      </c>
      <c r="R3144" s="13">
        <v>225724.26</v>
      </c>
      <c r="S3144" s="54"/>
      <c r="T3144" s="54"/>
      <c r="Z3144" s="1"/>
      <c r="AA3144" s="1"/>
      <c r="XFB3144"/>
      <c r="XFC3144"/>
    </row>
    <row r="3145" spans="2:27 16382:16383" ht="21" customHeight="1">
      <c r="B3145" s="10" t="s">
        <v>14</v>
      </c>
      <c r="C3145" s="10" t="s">
        <v>55</v>
      </c>
      <c r="D3145" s="10" t="s">
        <v>79</v>
      </c>
      <c r="E3145" s="10" t="s">
        <v>17</v>
      </c>
      <c r="F3145" s="10" t="s">
        <v>235</v>
      </c>
      <c r="G3145" s="11">
        <v>42930</v>
      </c>
      <c r="H3145" s="12" t="s">
        <v>230</v>
      </c>
      <c r="I3145" s="10">
        <v>2017</v>
      </c>
      <c r="J3145" s="10">
        <v>172530257</v>
      </c>
      <c r="K3145" s="10">
        <f>_xlfn.DAYS(clean_data[[#This Row],[Ship Date]],clean_data[[#This Row],[Order Date]])</f>
        <v>48</v>
      </c>
      <c r="L3145" s="11">
        <v>42978</v>
      </c>
      <c r="M3145" s="14">
        <v>4392</v>
      </c>
      <c r="N3145" s="15">
        <v>668.27</v>
      </c>
      <c r="O3145" s="15">
        <v>502.54</v>
      </c>
      <c r="P3145" s="15">
        <v>2935041.84</v>
      </c>
      <c r="Q3145" s="15">
        <v>2207155.6800000002</v>
      </c>
      <c r="R3145" s="15">
        <v>727886.16</v>
      </c>
      <c r="S3145" s="54"/>
      <c r="T3145" s="54"/>
      <c r="Z3145" s="1"/>
      <c r="AA3145" s="1"/>
      <c r="XFB3145"/>
      <c r="XFC3145"/>
    </row>
    <row r="3146" spans="2:27 16382:16383" ht="21" customHeight="1">
      <c r="B3146" s="1" t="s">
        <v>23</v>
      </c>
      <c r="C3146" s="1" t="s">
        <v>147</v>
      </c>
      <c r="D3146" s="1" t="s">
        <v>71</v>
      </c>
      <c r="E3146" s="1" t="s">
        <v>17</v>
      </c>
      <c r="F3146" s="1" t="s">
        <v>235</v>
      </c>
      <c r="G3146" s="9">
        <v>41821</v>
      </c>
      <c r="H3146" s="2" t="s">
        <v>230</v>
      </c>
      <c r="I3146" s="1">
        <v>2014</v>
      </c>
      <c r="J3146" s="1">
        <v>139949357</v>
      </c>
      <c r="K3146" s="1">
        <f>_xlfn.DAYS(clean_data[[#This Row],[Ship Date]],clean_data[[#This Row],[Order Date]])</f>
        <v>13</v>
      </c>
      <c r="L3146" s="9">
        <v>41834</v>
      </c>
      <c r="M3146" s="4">
        <v>2980</v>
      </c>
      <c r="N3146" s="13">
        <v>154.06</v>
      </c>
      <c r="O3146" s="13">
        <v>90.93</v>
      </c>
      <c r="P3146" s="13">
        <v>459098.8</v>
      </c>
      <c r="Q3146" s="13">
        <v>270971.40000000002</v>
      </c>
      <c r="R3146" s="13">
        <v>188127.4</v>
      </c>
      <c r="S3146" s="54"/>
      <c r="T3146" s="54"/>
      <c r="Z3146" s="1"/>
      <c r="AA3146" s="1"/>
      <c r="XFB3146"/>
      <c r="XFC3146"/>
    </row>
    <row r="3147" spans="2:27 16382:16383" ht="21" customHeight="1">
      <c r="B3147" s="10" t="s">
        <v>40</v>
      </c>
      <c r="C3147" s="10" t="s">
        <v>214</v>
      </c>
      <c r="D3147" s="10" t="s">
        <v>25</v>
      </c>
      <c r="E3147" s="10" t="s">
        <v>21</v>
      </c>
      <c r="F3147" s="10" t="s">
        <v>232</v>
      </c>
      <c r="G3147" s="11">
        <v>40284</v>
      </c>
      <c r="H3147" s="12" t="s">
        <v>239</v>
      </c>
      <c r="I3147" s="10">
        <v>2010</v>
      </c>
      <c r="J3147" s="10">
        <v>762991321</v>
      </c>
      <c r="K3147" s="10">
        <f>_xlfn.DAYS(clean_data[[#This Row],[Ship Date]],clean_data[[#This Row],[Order Date]])</f>
        <v>31</v>
      </c>
      <c r="L3147" s="11">
        <v>40315</v>
      </c>
      <c r="M3147" s="14">
        <v>4942</v>
      </c>
      <c r="N3147" s="15">
        <v>47.45</v>
      </c>
      <c r="O3147" s="15">
        <v>31.79</v>
      </c>
      <c r="P3147" s="15">
        <v>234497.9</v>
      </c>
      <c r="Q3147" s="15">
        <v>157106.18</v>
      </c>
      <c r="R3147" s="15">
        <v>77391.72</v>
      </c>
      <c r="S3147" s="54"/>
      <c r="T3147" s="54"/>
      <c r="Z3147" s="1"/>
      <c r="AA3147" s="1"/>
      <c r="XFB3147"/>
      <c r="XFC3147"/>
    </row>
    <row r="3148" spans="2:27 16382:16383" ht="21" customHeight="1">
      <c r="B3148" s="1" t="s">
        <v>34</v>
      </c>
      <c r="C3148" s="1" t="s">
        <v>66</v>
      </c>
      <c r="D3148" s="1" t="s">
        <v>50</v>
      </c>
      <c r="E3148" s="1" t="s">
        <v>21</v>
      </c>
      <c r="F3148" s="1" t="s">
        <v>229</v>
      </c>
      <c r="G3148" s="9">
        <v>42574</v>
      </c>
      <c r="H3148" s="2" t="s">
        <v>230</v>
      </c>
      <c r="I3148" s="1">
        <v>2016</v>
      </c>
      <c r="J3148" s="1">
        <v>140142476</v>
      </c>
      <c r="K3148" s="1">
        <f>_xlfn.DAYS(clean_data[[#This Row],[Ship Date]],clean_data[[#This Row],[Order Date]])</f>
        <v>41</v>
      </c>
      <c r="L3148" s="9">
        <v>42615</v>
      </c>
      <c r="M3148" s="4">
        <v>128</v>
      </c>
      <c r="N3148" s="13">
        <v>421.89</v>
      </c>
      <c r="O3148" s="13">
        <v>364.69</v>
      </c>
      <c r="P3148" s="13">
        <v>54001.919999999998</v>
      </c>
      <c r="Q3148" s="13">
        <v>46680.32</v>
      </c>
      <c r="R3148" s="13">
        <v>7321.6</v>
      </c>
      <c r="S3148" s="54"/>
      <c r="T3148" s="54"/>
      <c r="Z3148" s="1"/>
      <c r="AA3148" s="1"/>
      <c r="XFB3148"/>
      <c r="XFC3148"/>
    </row>
    <row r="3149" spans="2:27 16382:16383" ht="21" customHeight="1">
      <c r="B3149" s="10" t="s">
        <v>14</v>
      </c>
      <c r="C3149" s="10" t="s">
        <v>173</v>
      </c>
      <c r="D3149" s="10" t="s">
        <v>28</v>
      </c>
      <c r="E3149" s="10" t="s">
        <v>21</v>
      </c>
      <c r="F3149" s="10" t="s">
        <v>229</v>
      </c>
      <c r="G3149" s="11">
        <v>40885</v>
      </c>
      <c r="H3149" s="12" t="s">
        <v>228</v>
      </c>
      <c r="I3149" s="10">
        <v>2011</v>
      </c>
      <c r="J3149" s="10">
        <v>940201652</v>
      </c>
      <c r="K3149" s="10">
        <f>_xlfn.DAYS(clean_data[[#This Row],[Ship Date]],clean_data[[#This Row],[Order Date]])</f>
        <v>24</v>
      </c>
      <c r="L3149" s="11">
        <v>40909</v>
      </c>
      <c r="M3149" s="14">
        <v>5417</v>
      </c>
      <c r="N3149" s="15">
        <v>205.7</v>
      </c>
      <c r="O3149" s="15">
        <v>117.11</v>
      </c>
      <c r="P3149" s="15">
        <v>1114276.8999999999</v>
      </c>
      <c r="Q3149" s="15">
        <v>634384.87</v>
      </c>
      <c r="R3149" s="15">
        <v>479892.03</v>
      </c>
      <c r="S3149" s="54"/>
      <c r="T3149" s="54"/>
      <c r="Z3149" s="1"/>
      <c r="AA3149" s="1"/>
      <c r="XFB3149"/>
      <c r="XFC3149"/>
    </row>
    <row r="3150" spans="2:27 16382:16383" ht="21" customHeight="1">
      <c r="B3150" s="1" t="s">
        <v>34</v>
      </c>
      <c r="C3150" s="1" t="s">
        <v>197</v>
      </c>
      <c r="D3150" s="1" t="s">
        <v>33</v>
      </c>
      <c r="E3150" s="1" t="s">
        <v>21</v>
      </c>
      <c r="F3150" s="1" t="s">
        <v>227</v>
      </c>
      <c r="G3150" s="9">
        <v>41631</v>
      </c>
      <c r="H3150" s="2" t="s">
        <v>228</v>
      </c>
      <c r="I3150" s="1">
        <v>2013</v>
      </c>
      <c r="J3150" s="1">
        <v>952280175</v>
      </c>
      <c r="K3150" s="1">
        <f>_xlfn.DAYS(clean_data[[#This Row],[Ship Date]],clean_data[[#This Row],[Order Date]])</f>
        <v>23</v>
      </c>
      <c r="L3150" s="9">
        <v>41654</v>
      </c>
      <c r="M3150" s="4">
        <v>9720</v>
      </c>
      <c r="N3150" s="13">
        <v>81.73</v>
      </c>
      <c r="O3150" s="13">
        <v>56.67</v>
      </c>
      <c r="P3150" s="13">
        <v>794415.6</v>
      </c>
      <c r="Q3150" s="13">
        <v>550832.4</v>
      </c>
      <c r="R3150" s="13">
        <v>243583.2</v>
      </c>
      <c r="S3150" s="54"/>
      <c r="T3150" s="54"/>
      <c r="Z3150" s="1"/>
      <c r="AA3150" s="1"/>
      <c r="XFB3150"/>
      <c r="XFC3150"/>
    </row>
    <row r="3151" spans="2:27 16382:16383" ht="21" customHeight="1">
      <c r="B3151" s="10" t="s">
        <v>34</v>
      </c>
      <c r="C3151" s="10" t="s">
        <v>84</v>
      </c>
      <c r="D3151" s="10" t="s">
        <v>25</v>
      </c>
      <c r="E3151" s="10" t="s">
        <v>17</v>
      </c>
      <c r="F3151" s="10" t="s">
        <v>227</v>
      </c>
      <c r="G3151" s="11">
        <v>41935</v>
      </c>
      <c r="H3151" s="12" t="s">
        <v>237</v>
      </c>
      <c r="I3151" s="10">
        <v>2014</v>
      </c>
      <c r="J3151" s="10">
        <v>735801875</v>
      </c>
      <c r="K3151" s="10">
        <f>_xlfn.DAYS(clean_data[[#This Row],[Ship Date]],clean_data[[#This Row],[Order Date]])</f>
        <v>21</v>
      </c>
      <c r="L3151" s="11">
        <v>41956</v>
      </c>
      <c r="M3151" s="14">
        <v>8981</v>
      </c>
      <c r="N3151" s="15">
        <v>47.45</v>
      </c>
      <c r="O3151" s="15">
        <v>31.79</v>
      </c>
      <c r="P3151" s="15">
        <v>426148.45</v>
      </c>
      <c r="Q3151" s="15">
        <v>285505.99</v>
      </c>
      <c r="R3151" s="15">
        <v>140642.46</v>
      </c>
      <c r="S3151" s="54"/>
      <c r="T3151" s="54"/>
      <c r="Z3151" s="1"/>
      <c r="AA3151" s="1"/>
      <c r="XFB3151"/>
      <c r="XFC3151"/>
    </row>
    <row r="3152" spans="2:27 16382:16383" ht="21" customHeight="1">
      <c r="B3152" s="1" t="s">
        <v>23</v>
      </c>
      <c r="C3152" s="1" t="s">
        <v>159</v>
      </c>
      <c r="D3152" s="1" t="s">
        <v>36</v>
      </c>
      <c r="E3152" s="1" t="s">
        <v>21</v>
      </c>
      <c r="F3152" s="1" t="s">
        <v>235</v>
      </c>
      <c r="G3152" s="9">
        <v>42072</v>
      </c>
      <c r="H3152" s="2" t="s">
        <v>236</v>
      </c>
      <c r="I3152" s="1">
        <v>2015</v>
      </c>
      <c r="J3152" s="1">
        <v>470503079</v>
      </c>
      <c r="K3152" s="1">
        <f>_xlfn.DAYS(clean_data[[#This Row],[Ship Date]],clean_data[[#This Row],[Order Date]])</f>
        <v>12</v>
      </c>
      <c r="L3152" s="9">
        <v>42084</v>
      </c>
      <c r="M3152" s="4">
        <v>1172</v>
      </c>
      <c r="N3152" s="13">
        <v>109.28</v>
      </c>
      <c r="O3152" s="13">
        <v>35.840000000000003</v>
      </c>
      <c r="P3152" s="13">
        <v>128076.16</v>
      </c>
      <c r="Q3152" s="13">
        <v>42004.480000000003</v>
      </c>
      <c r="R3152" s="13">
        <v>86071.679999999993</v>
      </c>
      <c r="S3152" s="54"/>
      <c r="T3152" s="54"/>
      <c r="Z3152" s="1"/>
      <c r="AA3152" s="1"/>
      <c r="XFB3152"/>
      <c r="XFC3152"/>
    </row>
    <row r="3153" spans="2:27 16382:16383" ht="21" customHeight="1">
      <c r="B3153" s="10" t="s">
        <v>26</v>
      </c>
      <c r="C3153" s="10" t="s">
        <v>90</v>
      </c>
      <c r="D3153" s="10" t="s">
        <v>25</v>
      </c>
      <c r="E3153" s="10" t="s">
        <v>17</v>
      </c>
      <c r="F3153" s="10" t="s">
        <v>235</v>
      </c>
      <c r="G3153" s="11">
        <v>41326</v>
      </c>
      <c r="H3153" s="12" t="s">
        <v>242</v>
      </c>
      <c r="I3153" s="10">
        <v>2013</v>
      </c>
      <c r="J3153" s="10">
        <v>406432616</v>
      </c>
      <c r="K3153" s="10">
        <f>_xlfn.DAYS(clean_data[[#This Row],[Ship Date]],clean_data[[#This Row],[Order Date]])</f>
        <v>30</v>
      </c>
      <c r="L3153" s="11">
        <v>41356</v>
      </c>
      <c r="M3153" s="14">
        <v>1298</v>
      </c>
      <c r="N3153" s="15">
        <v>47.45</v>
      </c>
      <c r="O3153" s="15">
        <v>31.79</v>
      </c>
      <c r="P3153" s="15">
        <v>61590.1</v>
      </c>
      <c r="Q3153" s="15">
        <v>41263.42</v>
      </c>
      <c r="R3153" s="15">
        <v>20326.68</v>
      </c>
      <c r="S3153" s="54"/>
      <c r="T3153" s="54"/>
      <c r="Z3153" s="1"/>
      <c r="AA3153" s="1"/>
      <c r="XFB3153"/>
      <c r="XFC3153"/>
    </row>
    <row r="3154" spans="2:27 16382:16383" ht="21" customHeight="1">
      <c r="B3154" s="1" t="s">
        <v>23</v>
      </c>
      <c r="C3154" s="1" t="s">
        <v>51</v>
      </c>
      <c r="D3154" s="1" t="s">
        <v>25</v>
      </c>
      <c r="E3154" s="1" t="s">
        <v>21</v>
      </c>
      <c r="F3154" s="1" t="s">
        <v>229</v>
      </c>
      <c r="G3154" s="9">
        <v>42134</v>
      </c>
      <c r="H3154" s="2" t="s">
        <v>233</v>
      </c>
      <c r="I3154" s="1">
        <v>2015</v>
      </c>
      <c r="J3154" s="1">
        <v>413951814</v>
      </c>
      <c r="K3154" s="1">
        <f>_xlfn.DAYS(clean_data[[#This Row],[Ship Date]],clean_data[[#This Row],[Order Date]])</f>
        <v>21</v>
      </c>
      <c r="L3154" s="9">
        <v>42155</v>
      </c>
      <c r="M3154" s="4">
        <v>6395</v>
      </c>
      <c r="N3154" s="13">
        <v>47.45</v>
      </c>
      <c r="O3154" s="13">
        <v>31.79</v>
      </c>
      <c r="P3154" s="13">
        <v>303442.75</v>
      </c>
      <c r="Q3154" s="13">
        <v>203297.05</v>
      </c>
      <c r="R3154" s="13">
        <v>100145.7</v>
      </c>
      <c r="S3154" s="54"/>
      <c r="T3154" s="54"/>
      <c r="Z3154" s="1"/>
      <c r="AA3154" s="1"/>
      <c r="XFB3154"/>
      <c r="XFC3154"/>
    </row>
    <row r="3155" spans="2:27 16382:16383" ht="21" customHeight="1">
      <c r="B3155" s="10" t="s">
        <v>23</v>
      </c>
      <c r="C3155" s="10" t="s">
        <v>187</v>
      </c>
      <c r="D3155" s="10" t="s">
        <v>43</v>
      </c>
      <c r="E3155" s="10" t="s">
        <v>21</v>
      </c>
      <c r="F3155" s="10" t="s">
        <v>232</v>
      </c>
      <c r="G3155" s="11">
        <v>40409</v>
      </c>
      <c r="H3155" s="12" t="s">
        <v>238</v>
      </c>
      <c r="I3155" s="10">
        <v>2010</v>
      </c>
      <c r="J3155" s="10">
        <v>433734500</v>
      </c>
      <c r="K3155" s="10">
        <f>_xlfn.DAYS(clean_data[[#This Row],[Ship Date]],clean_data[[#This Row],[Order Date]])</f>
        <v>20</v>
      </c>
      <c r="L3155" s="11">
        <v>40429</v>
      </c>
      <c r="M3155" s="14">
        <v>532</v>
      </c>
      <c r="N3155" s="15">
        <v>651.21</v>
      </c>
      <c r="O3155" s="15">
        <v>524.96</v>
      </c>
      <c r="P3155" s="15">
        <v>346443.72</v>
      </c>
      <c r="Q3155" s="15">
        <v>279278.71999999997</v>
      </c>
      <c r="R3155" s="15">
        <v>67165</v>
      </c>
      <c r="S3155" s="54"/>
      <c r="T3155" s="54"/>
      <c r="Z3155" s="1"/>
      <c r="AA3155" s="1"/>
      <c r="XFB3155"/>
      <c r="XFC3155"/>
    </row>
    <row r="3156" spans="2:27 16382:16383" ht="21" customHeight="1">
      <c r="B3156" s="1" t="s">
        <v>53</v>
      </c>
      <c r="C3156" s="1" t="s">
        <v>54</v>
      </c>
      <c r="D3156" s="1" t="s">
        <v>36</v>
      </c>
      <c r="E3156" s="1" t="s">
        <v>21</v>
      </c>
      <c r="F3156" s="1" t="s">
        <v>235</v>
      </c>
      <c r="G3156" s="9">
        <v>40749</v>
      </c>
      <c r="H3156" s="2" t="s">
        <v>230</v>
      </c>
      <c r="I3156" s="1">
        <v>2011</v>
      </c>
      <c r="J3156" s="1">
        <v>926767003</v>
      </c>
      <c r="K3156" s="1">
        <f>_xlfn.DAYS(clean_data[[#This Row],[Ship Date]],clean_data[[#This Row],[Order Date]])</f>
        <v>26</v>
      </c>
      <c r="L3156" s="9">
        <v>40775</v>
      </c>
      <c r="M3156" s="4">
        <v>9806</v>
      </c>
      <c r="N3156" s="13">
        <v>109.28</v>
      </c>
      <c r="O3156" s="13">
        <v>35.840000000000003</v>
      </c>
      <c r="P3156" s="13">
        <v>1071599.68</v>
      </c>
      <c r="Q3156" s="13">
        <v>351447.03999999998</v>
      </c>
      <c r="R3156" s="13">
        <v>720152.64</v>
      </c>
      <c r="S3156" s="54"/>
      <c r="T3156" s="54"/>
      <c r="Z3156" s="1"/>
      <c r="AA3156" s="1"/>
      <c r="XFB3156"/>
      <c r="XFC3156"/>
    </row>
    <row r="3157" spans="2:27 16382:16383" ht="21" customHeight="1">
      <c r="B3157" s="10" t="s">
        <v>23</v>
      </c>
      <c r="C3157" s="10" t="s">
        <v>103</v>
      </c>
      <c r="D3157" s="10" t="s">
        <v>43</v>
      </c>
      <c r="E3157" s="10" t="s">
        <v>17</v>
      </c>
      <c r="F3157" s="10" t="s">
        <v>229</v>
      </c>
      <c r="G3157" s="11">
        <v>41227</v>
      </c>
      <c r="H3157" s="12" t="s">
        <v>234</v>
      </c>
      <c r="I3157" s="10">
        <v>2012</v>
      </c>
      <c r="J3157" s="10">
        <v>624348151</v>
      </c>
      <c r="K3157" s="10">
        <f>_xlfn.DAYS(clean_data[[#This Row],[Ship Date]],clean_data[[#This Row],[Order Date]])</f>
        <v>24</v>
      </c>
      <c r="L3157" s="11">
        <v>41251</v>
      </c>
      <c r="M3157" s="14">
        <v>7347</v>
      </c>
      <c r="N3157" s="15">
        <v>651.21</v>
      </c>
      <c r="O3157" s="15">
        <v>524.96</v>
      </c>
      <c r="P3157" s="15">
        <v>4784439.87</v>
      </c>
      <c r="Q3157" s="15">
        <v>3856881.12</v>
      </c>
      <c r="R3157" s="15">
        <v>927558.75</v>
      </c>
      <c r="S3157" s="54"/>
      <c r="T3157" s="54"/>
      <c r="Z3157" s="1"/>
      <c r="AA3157" s="1"/>
      <c r="XFB3157"/>
      <c r="XFC3157"/>
    </row>
    <row r="3158" spans="2:27 16382:16383" ht="21" customHeight="1">
      <c r="B3158" s="1" t="s">
        <v>40</v>
      </c>
      <c r="C3158" s="1" t="s">
        <v>91</v>
      </c>
      <c r="D3158" s="1" t="s">
        <v>79</v>
      </c>
      <c r="E3158" s="1" t="s">
        <v>17</v>
      </c>
      <c r="F3158" s="1" t="s">
        <v>229</v>
      </c>
      <c r="G3158" s="9">
        <v>40304</v>
      </c>
      <c r="H3158" s="2" t="s">
        <v>233</v>
      </c>
      <c r="I3158" s="1">
        <v>2010</v>
      </c>
      <c r="J3158" s="1">
        <v>578089272</v>
      </c>
      <c r="K3158" s="1">
        <f>_xlfn.DAYS(clean_data[[#This Row],[Ship Date]],clean_data[[#This Row],[Order Date]])</f>
        <v>14</v>
      </c>
      <c r="L3158" s="9">
        <v>40318</v>
      </c>
      <c r="M3158" s="4">
        <v>8317</v>
      </c>
      <c r="N3158" s="13">
        <v>668.27</v>
      </c>
      <c r="O3158" s="13">
        <v>502.54</v>
      </c>
      <c r="P3158" s="13">
        <v>5558001.5899999999</v>
      </c>
      <c r="Q3158" s="13">
        <v>4179625.18</v>
      </c>
      <c r="R3158" s="13">
        <v>1378376.41</v>
      </c>
      <c r="S3158" s="54"/>
      <c r="T3158" s="54"/>
      <c r="Z3158" s="1"/>
      <c r="AA3158" s="1"/>
      <c r="XFB3158"/>
      <c r="XFC3158"/>
    </row>
    <row r="3159" spans="2:27 16382:16383" ht="21" customHeight="1">
      <c r="B3159" s="10" t="s">
        <v>23</v>
      </c>
      <c r="C3159" s="10" t="s">
        <v>112</v>
      </c>
      <c r="D3159" s="10" t="s">
        <v>36</v>
      </c>
      <c r="E3159" s="10" t="s">
        <v>21</v>
      </c>
      <c r="F3159" s="10" t="s">
        <v>227</v>
      </c>
      <c r="G3159" s="11">
        <v>40980</v>
      </c>
      <c r="H3159" s="12" t="s">
        <v>236</v>
      </c>
      <c r="I3159" s="10">
        <v>2012</v>
      </c>
      <c r="J3159" s="10">
        <v>109914195</v>
      </c>
      <c r="K3159" s="10">
        <f>_xlfn.DAYS(clean_data[[#This Row],[Ship Date]],clean_data[[#This Row],[Order Date]])</f>
        <v>35</v>
      </c>
      <c r="L3159" s="11">
        <v>41015</v>
      </c>
      <c r="M3159" s="14">
        <v>4908</v>
      </c>
      <c r="N3159" s="15">
        <v>109.28</v>
      </c>
      <c r="O3159" s="15">
        <v>35.840000000000003</v>
      </c>
      <c r="P3159" s="15">
        <v>536346.24</v>
      </c>
      <c r="Q3159" s="15">
        <v>175902.72</v>
      </c>
      <c r="R3159" s="15">
        <v>360443.52</v>
      </c>
      <c r="S3159" s="54"/>
      <c r="T3159" s="54"/>
      <c r="Z3159" s="1"/>
      <c r="AA3159" s="1"/>
      <c r="XFB3159"/>
      <c r="XFC3159"/>
    </row>
    <row r="3160" spans="2:27 16382:16383" ht="21" customHeight="1">
      <c r="B3160" s="1" t="s">
        <v>31</v>
      </c>
      <c r="C3160" s="1" t="s">
        <v>44</v>
      </c>
      <c r="D3160" s="1" t="s">
        <v>36</v>
      </c>
      <c r="E3160" s="1" t="s">
        <v>17</v>
      </c>
      <c r="F3160" s="1" t="s">
        <v>235</v>
      </c>
      <c r="G3160" s="9">
        <v>41113</v>
      </c>
      <c r="H3160" s="2" t="s">
        <v>230</v>
      </c>
      <c r="I3160" s="1">
        <v>2012</v>
      </c>
      <c r="J3160" s="1">
        <v>862059247</v>
      </c>
      <c r="K3160" s="1">
        <f>_xlfn.DAYS(clean_data[[#This Row],[Ship Date]],clean_data[[#This Row],[Order Date]])</f>
        <v>38</v>
      </c>
      <c r="L3160" s="9">
        <v>41151</v>
      </c>
      <c r="M3160" s="4">
        <v>1343</v>
      </c>
      <c r="N3160" s="13">
        <v>109.28</v>
      </c>
      <c r="O3160" s="13">
        <v>35.840000000000003</v>
      </c>
      <c r="P3160" s="13">
        <v>146763.04</v>
      </c>
      <c r="Q3160" s="13">
        <v>48133.120000000003</v>
      </c>
      <c r="R3160" s="13">
        <v>98629.92</v>
      </c>
      <c r="S3160" s="54"/>
      <c r="T3160" s="54"/>
      <c r="Z3160" s="1"/>
      <c r="AA3160" s="1"/>
      <c r="XFB3160"/>
      <c r="XFC3160"/>
    </row>
    <row r="3161" spans="2:27 16382:16383" ht="21" customHeight="1">
      <c r="B3161" s="10" t="s">
        <v>23</v>
      </c>
      <c r="C3161" s="10" t="s">
        <v>218</v>
      </c>
      <c r="D3161" s="10" t="s">
        <v>20</v>
      </c>
      <c r="E3161" s="10" t="s">
        <v>17</v>
      </c>
      <c r="F3161" s="10" t="s">
        <v>229</v>
      </c>
      <c r="G3161" s="11">
        <v>40329</v>
      </c>
      <c r="H3161" s="12" t="s">
        <v>233</v>
      </c>
      <c r="I3161" s="10">
        <v>2010</v>
      </c>
      <c r="J3161" s="10">
        <v>947073256</v>
      </c>
      <c r="K3161" s="10">
        <f>_xlfn.DAYS(clean_data[[#This Row],[Ship Date]],clean_data[[#This Row],[Order Date]])</f>
        <v>12</v>
      </c>
      <c r="L3161" s="11">
        <v>40341</v>
      </c>
      <c r="M3161" s="14">
        <v>8878</v>
      </c>
      <c r="N3161" s="15">
        <v>152.58000000000001</v>
      </c>
      <c r="O3161" s="15">
        <v>97.44</v>
      </c>
      <c r="P3161" s="15">
        <v>1354605.24</v>
      </c>
      <c r="Q3161" s="15">
        <v>865072.32</v>
      </c>
      <c r="R3161" s="15">
        <v>489532.92</v>
      </c>
      <c r="S3161" s="54"/>
      <c r="T3161" s="54"/>
      <c r="Z3161" s="1"/>
      <c r="AA3161" s="1"/>
      <c r="XFB3161"/>
      <c r="XFC3161"/>
    </row>
    <row r="3162" spans="2:27 16382:16383" ht="21" customHeight="1">
      <c r="B3162" s="1" t="s">
        <v>34</v>
      </c>
      <c r="C3162" s="1" t="s">
        <v>60</v>
      </c>
      <c r="D3162" s="1" t="s">
        <v>25</v>
      </c>
      <c r="E3162" s="1" t="s">
        <v>21</v>
      </c>
      <c r="F3162" s="1" t="s">
        <v>227</v>
      </c>
      <c r="G3162" s="9">
        <v>41413</v>
      </c>
      <c r="H3162" s="2" t="s">
        <v>233</v>
      </c>
      <c r="I3162" s="1">
        <v>2013</v>
      </c>
      <c r="J3162" s="1">
        <v>797817552</v>
      </c>
      <c r="K3162" s="1">
        <f>_xlfn.DAYS(clean_data[[#This Row],[Ship Date]],clean_data[[#This Row],[Order Date]])</f>
        <v>10</v>
      </c>
      <c r="L3162" s="9">
        <v>41423</v>
      </c>
      <c r="M3162" s="4">
        <v>798</v>
      </c>
      <c r="N3162" s="13">
        <v>47.45</v>
      </c>
      <c r="O3162" s="13">
        <v>31.79</v>
      </c>
      <c r="P3162" s="13">
        <v>37865.1</v>
      </c>
      <c r="Q3162" s="13">
        <v>25368.42</v>
      </c>
      <c r="R3162" s="13">
        <v>12496.68</v>
      </c>
      <c r="S3162" s="54"/>
      <c r="T3162" s="54"/>
      <c r="Z3162" s="1"/>
      <c r="AA3162" s="1"/>
      <c r="XFB3162"/>
      <c r="XFC3162"/>
    </row>
    <row r="3163" spans="2:27 16382:16383" ht="21" customHeight="1">
      <c r="B3163" s="10" t="s">
        <v>14</v>
      </c>
      <c r="C3163" s="10" t="s">
        <v>19</v>
      </c>
      <c r="D3163" s="10" t="s">
        <v>28</v>
      </c>
      <c r="E3163" s="10" t="s">
        <v>21</v>
      </c>
      <c r="F3163" s="10" t="s">
        <v>229</v>
      </c>
      <c r="G3163" s="11">
        <v>40623</v>
      </c>
      <c r="H3163" s="12" t="s">
        <v>236</v>
      </c>
      <c r="I3163" s="10">
        <v>2011</v>
      </c>
      <c r="J3163" s="10">
        <v>917465960</v>
      </c>
      <c r="K3163" s="10">
        <f>_xlfn.DAYS(clean_data[[#This Row],[Ship Date]],clean_data[[#This Row],[Order Date]])</f>
        <v>24</v>
      </c>
      <c r="L3163" s="11">
        <v>40647</v>
      </c>
      <c r="M3163" s="14">
        <v>7421</v>
      </c>
      <c r="N3163" s="15">
        <v>205.7</v>
      </c>
      <c r="O3163" s="15">
        <v>117.11</v>
      </c>
      <c r="P3163" s="15">
        <v>1526499.7</v>
      </c>
      <c r="Q3163" s="15">
        <v>869073.31</v>
      </c>
      <c r="R3163" s="15">
        <v>657426.39</v>
      </c>
      <c r="S3163" s="54"/>
      <c r="T3163" s="54"/>
      <c r="Z3163" s="1"/>
      <c r="AA3163" s="1"/>
      <c r="XFB3163"/>
      <c r="XFC3163"/>
    </row>
    <row r="3164" spans="2:27 16382:16383" ht="21" customHeight="1">
      <c r="B3164" s="1" t="s">
        <v>40</v>
      </c>
      <c r="C3164" s="1" t="s">
        <v>86</v>
      </c>
      <c r="D3164" s="1" t="s">
        <v>25</v>
      </c>
      <c r="E3164" s="1" t="s">
        <v>21</v>
      </c>
      <c r="F3164" s="1" t="s">
        <v>229</v>
      </c>
      <c r="G3164" s="9">
        <v>42903</v>
      </c>
      <c r="H3164" s="2" t="s">
        <v>241</v>
      </c>
      <c r="I3164" s="1">
        <v>2017</v>
      </c>
      <c r="J3164" s="1">
        <v>529504811</v>
      </c>
      <c r="K3164" s="1">
        <f>_xlfn.DAYS(clean_data[[#This Row],[Ship Date]],clean_data[[#This Row],[Order Date]])</f>
        <v>7</v>
      </c>
      <c r="L3164" s="9">
        <v>42910</v>
      </c>
      <c r="M3164" s="4">
        <v>1095</v>
      </c>
      <c r="N3164" s="13">
        <v>47.45</v>
      </c>
      <c r="O3164" s="13">
        <v>31.79</v>
      </c>
      <c r="P3164" s="13">
        <v>51957.75</v>
      </c>
      <c r="Q3164" s="13">
        <v>34810.050000000003</v>
      </c>
      <c r="R3164" s="13">
        <v>17147.7</v>
      </c>
      <c r="S3164" s="54"/>
      <c r="T3164" s="54"/>
      <c r="Z3164" s="1"/>
      <c r="AA3164" s="1"/>
      <c r="XFB3164"/>
      <c r="XFC3164"/>
    </row>
    <row r="3165" spans="2:27 16382:16383" ht="21" customHeight="1">
      <c r="B3165" s="10" t="s">
        <v>34</v>
      </c>
      <c r="C3165" s="10" t="s">
        <v>95</v>
      </c>
      <c r="D3165" s="10" t="s">
        <v>71</v>
      </c>
      <c r="E3165" s="10" t="s">
        <v>21</v>
      </c>
      <c r="F3165" s="10" t="s">
        <v>232</v>
      </c>
      <c r="G3165" s="11">
        <v>41139</v>
      </c>
      <c r="H3165" s="12" t="s">
        <v>238</v>
      </c>
      <c r="I3165" s="10">
        <v>2012</v>
      </c>
      <c r="J3165" s="10">
        <v>727732932</v>
      </c>
      <c r="K3165" s="10">
        <f>_xlfn.DAYS(clean_data[[#This Row],[Ship Date]],clean_data[[#This Row],[Order Date]])</f>
        <v>3</v>
      </c>
      <c r="L3165" s="11">
        <v>41142</v>
      </c>
      <c r="M3165" s="14">
        <v>1201</v>
      </c>
      <c r="N3165" s="15">
        <v>154.06</v>
      </c>
      <c r="O3165" s="15">
        <v>90.93</v>
      </c>
      <c r="P3165" s="15">
        <v>185026.06</v>
      </c>
      <c r="Q3165" s="15">
        <v>109206.93</v>
      </c>
      <c r="R3165" s="15">
        <v>75819.13</v>
      </c>
      <c r="S3165" s="54"/>
      <c r="T3165" s="54"/>
      <c r="Z3165" s="1"/>
      <c r="AA3165" s="1"/>
      <c r="XFB3165"/>
      <c r="XFC3165"/>
    </row>
    <row r="3166" spans="2:27 16382:16383" ht="21" customHeight="1">
      <c r="B3166" s="1" t="s">
        <v>31</v>
      </c>
      <c r="C3166" s="1" t="s">
        <v>57</v>
      </c>
      <c r="D3166" s="1" t="s">
        <v>16</v>
      </c>
      <c r="E3166" s="1" t="s">
        <v>21</v>
      </c>
      <c r="F3166" s="1" t="s">
        <v>235</v>
      </c>
      <c r="G3166" s="9">
        <v>42437</v>
      </c>
      <c r="H3166" s="2" t="s">
        <v>236</v>
      </c>
      <c r="I3166" s="1">
        <v>2016</v>
      </c>
      <c r="J3166" s="1">
        <v>426261651</v>
      </c>
      <c r="K3166" s="1">
        <f>_xlfn.DAYS(clean_data[[#This Row],[Ship Date]],clean_data[[#This Row],[Order Date]])</f>
        <v>18</v>
      </c>
      <c r="L3166" s="9">
        <v>42455</v>
      </c>
      <c r="M3166" s="4">
        <v>9150</v>
      </c>
      <c r="N3166" s="13">
        <v>255.28</v>
      </c>
      <c r="O3166" s="13">
        <v>159.41999999999999</v>
      </c>
      <c r="P3166" s="13">
        <v>2335812</v>
      </c>
      <c r="Q3166" s="13">
        <v>1458693</v>
      </c>
      <c r="R3166" s="13">
        <v>877119</v>
      </c>
      <c r="S3166" s="54"/>
      <c r="T3166" s="54"/>
      <c r="Z3166" s="1"/>
      <c r="AA3166" s="1"/>
      <c r="XFB3166"/>
      <c r="XFC3166"/>
    </row>
    <row r="3167" spans="2:27 16382:16383" ht="21" customHeight="1">
      <c r="B3167" s="10" t="s">
        <v>23</v>
      </c>
      <c r="C3167" s="10" t="s">
        <v>38</v>
      </c>
      <c r="D3167" s="10" t="s">
        <v>33</v>
      </c>
      <c r="E3167" s="10" t="s">
        <v>17</v>
      </c>
      <c r="F3167" s="10" t="s">
        <v>232</v>
      </c>
      <c r="G3167" s="11">
        <v>41844</v>
      </c>
      <c r="H3167" s="12" t="s">
        <v>230</v>
      </c>
      <c r="I3167" s="10">
        <v>2014</v>
      </c>
      <c r="J3167" s="10">
        <v>409514796</v>
      </c>
      <c r="K3167" s="10">
        <f>_xlfn.DAYS(clean_data[[#This Row],[Ship Date]],clean_data[[#This Row],[Order Date]])</f>
        <v>45</v>
      </c>
      <c r="L3167" s="11">
        <v>41889</v>
      </c>
      <c r="M3167" s="14">
        <v>3383</v>
      </c>
      <c r="N3167" s="15">
        <v>81.73</v>
      </c>
      <c r="O3167" s="15">
        <v>56.67</v>
      </c>
      <c r="P3167" s="15">
        <v>276492.59000000003</v>
      </c>
      <c r="Q3167" s="15">
        <v>191714.61</v>
      </c>
      <c r="R3167" s="15">
        <v>84777.98</v>
      </c>
      <c r="S3167" s="54"/>
      <c r="T3167" s="54"/>
      <c r="Z3167" s="1"/>
      <c r="AA3167" s="1"/>
      <c r="XFB3167"/>
      <c r="XFC3167"/>
    </row>
    <row r="3168" spans="2:27 16382:16383" ht="21" customHeight="1">
      <c r="B3168" s="1" t="s">
        <v>23</v>
      </c>
      <c r="C3168" s="1" t="s">
        <v>105</v>
      </c>
      <c r="D3168" s="1" t="s">
        <v>43</v>
      </c>
      <c r="E3168" s="1" t="s">
        <v>17</v>
      </c>
      <c r="F3168" s="1" t="s">
        <v>232</v>
      </c>
      <c r="G3168" s="9">
        <v>40329</v>
      </c>
      <c r="H3168" s="2" t="s">
        <v>233</v>
      </c>
      <c r="I3168" s="1">
        <v>2010</v>
      </c>
      <c r="J3168" s="1">
        <v>182228696</v>
      </c>
      <c r="K3168" s="1">
        <f>_xlfn.DAYS(clean_data[[#This Row],[Ship Date]],clean_data[[#This Row],[Order Date]])</f>
        <v>42</v>
      </c>
      <c r="L3168" s="9">
        <v>40371</v>
      </c>
      <c r="M3168" s="4">
        <v>4375</v>
      </c>
      <c r="N3168" s="13">
        <v>651.21</v>
      </c>
      <c r="O3168" s="13">
        <v>524.96</v>
      </c>
      <c r="P3168" s="13">
        <v>2849043.75</v>
      </c>
      <c r="Q3168" s="13">
        <v>2296700</v>
      </c>
      <c r="R3168" s="13">
        <v>552343.75</v>
      </c>
      <c r="S3168" s="54"/>
      <c r="T3168" s="54"/>
      <c r="Z3168" s="1"/>
      <c r="AA3168" s="1"/>
      <c r="XFB3168"/>
      <c r="XFC3168"/>
    </row>
    <row r="3169" spans="2:27 16382:16383" ht="21" customHeight="1">
      <c r="B3169" s="10" t="s">
        <v>40</v>
      </c>
      <c r="C3169" s="10" t="s">
        <v>156</v>
      </c>
      <c r="D3169" s="10" t="s">
        <v>59</v>
      </c>
      <c r="E3169" s="10" t="s">
        <v>21</v>
      </c>
      <c r="F3169" s="10" t="s">
        <v>229</v>
      </c>
      <c r="G3169" s="11">
        <v>40631</v>
      </c>
      <c r="H3169" s="12" t="s">
        <v>236</v>
      </c>
      <c r="I3169" s="10">
        <v>2011</v>
      </c>
      <c r="J3169" s="10">
        <v>219452178</v>
      </c>
      <c r="K3169" s="10">
        <f>_xlfn.DAYS(clean_data[[#This Row],[Ship Date]],clean_data[[#This Row],[Order Date]])</f>
        <v>5</v>
      </c>
      <c r="L3169" s="11">
        <v>40636</v>
      </c>
      <c r="M3169" s="14">
        <v>9631</v>
      </c>
      <c r="N3169" s="15">
        <v>9.33</v>
      </c>
      <c r="O3169" s="15">
        <v>6.92</v>
      </c>
      <c r="P3169" s="15">
        <v>89857.23</v>
      </c>
      <c r="Q3169" s="15">
        <v>66646.52</v>
      </c>
      <c r="R3169" s="15">
        <v>23210.71</v>
      </c>
      <c r="S3169" s="54"/>
      <c r="T3169" s="54"/>
      <c r="Z3169" s="1"/>
      <c r="AA3169" s="1"/>
      <c r="XFB3169"/>
      <c r="XFC3169"/>
    </row>
    <row r="3170" spans="2:27 16382:16383" ht="21" customHeight="1">
      <c r="B3170" s="1" t="s">
        <v>40</v>
      </c>
      <c r="C3170" s="1" t="s">
        <v>97</v>
      </c>
      <c r="D3170" s="1" t="s">
        <v>28</v>
      </c>
      <c r="E3170" s="1" t="s">
        <v>21</v>
      </c>
      <c r="F3170" s="1" t="s">
        <v>227</v>
      </c>
      <c r="G3170" s="9">
        <v>40349</v>
      </c>
      <c r="H3170" s="2" t="s">
        <v>241</v>
      </c>
      <c r="I3170" s="1">
        <v>2010</v>
      </c>
      <c r="J3170" s="1">
        <v>616546571</v>
      </c>
      <c r="K3170" s="1">
        <f>_xlfn.DAYS(clean_data[[#This Row],[Ship Date]],clean_data[[#This Row],[Order Date]])</f>
        <v>44</v>
      </c>
      <c r="L3170" s="9">
        <v>40393</v>
      </c>
      <c r="M3170" s="4">
        <v>8686</v>
      </c>
      <c r="N3170" s="13">
        <v>205.7</v>
      </c>
      <c r="O3170" s="13">
        <v>117.11</v>
      </c>
      <c r="P3170" s="13">
        <v>1786710.2</v>
      </c>
      <c r="Q3170" s="13">
        <v>1017217.46</v>
      </c>
      <c r="R3170" s="13">
        <v>769492.74</v>
      </c>
      <c r="S3170" s="54"/>
      <c r="T3170" s="54"/>
      <c r="Z3170" s="1"/>
      <c r="AA3170" s="1"/>
      <c r="XFB3170"/>
      <c r="XFC3170"/>
    </row>
    <row r="3171" spans="2:27 16382:16383" ht="21" customHeight="1">
      <c r="B3171" s="10" t="s">
        <v>40</v>
      </c>
      <c r="C3171" s="10" t="s">
        <v>213</v>
      </c>
      <c r="D3171" s="10" t="s">
        <v>33</v>
      </c>
      <c r="E3171" s="10" t="s">
        <v>21</v>
      </c>
      <c r="F3171" s="10" t="s">
        <v>235</v>
      </c>
      <c r="G3171" s="11">
        <v>41618</v>
      </c>
      <c r="H3171" s="12" t="s">
        <v>228</v>
      </c>
      <c r="I3171" s="10">
        <v>2013</v>
      </c>
      <c r="J3171" s="10">
        <v>639185702</v>
      </c>
      <c r="K3171" s="10">
        <f>_xlfn.DAYS(clean_data[[#This Row],[Ship Date]],clean_data[[#This Row],[Order Date]])</f>
        <v>5</v>
      </c>
      <c r="L3171" s="11">
        <v>41623</v>
      </c>
      <c r="M3171" s="14">
        <v>8108</v>
      </c>
      <c r="N3171" s="15">
        <v>81.73</v>
      </c>
      <c r="O3171" s="15">
        <v>56.67</v>
      </c>
      <c r="P3171" s="15">
        <v>662666.84</v>
      </c>
      <c r="Q3171" s="15">
        <v>459480.36</v>
      </c>
      <c r="R3171" s="15">
        <v>203186.48</v>
      </c>
      <c r="S3171" s="54"/>
      <c r="T3171" s="54"/>
      <c r="Z3171" s="1"/>
      <c r="AA3171" s="1"/>
      <c r="XFB3171"/>
      <c r="XFC3171"/>
    </row>
    <row r="3172" spans="2:27 16382:16383" ht="21" customHeight="1">
      <c r="B3172" s="1" t="s">
        <v>40</v>
      </c>
      <c r="C3172" s="1" t="s">
        <v>166</v>
      </c>
      <c r="D3172" s="1" t="s">
        <v>33</v>
      </c>
      <c r="E3172" s="1" t="s">
        <v>17</v>
      </c>
      <c r="F3172" s="1" t="s">
        <v>227</v>
      </c>
      <c r="G3172" s="9">
        <v>41429</v>
      </c>
      <c r="H3172" s="2" t="s">
        <v>241</v>
      </c>
      <c r="I3172" s="1">
        <v>2013</v>
      </c>
      <c r="J3172" s="1">
        <v>973355901</v>
      </c>
      <c r="K3172" s="1">
        <f>_xlfn.DAYS(clean_data[[#This Row],[Ship Date]],clean_data[[#This Row],[Order Date]])</f>
        <v>50</v>
      </c>
      <c r="L3172" s="9">
        <v>41479</v>
      </c>
      <c r="M3172" s="4">
        <v>6496</v>
      </c>
      <c r="N3172" s="13">
        <v>81.73</v>
      </c>
      <c r="O3172" s="13">
        <v>56.67</v>
      </c>
      <c r="P3172" s="13">
        <v>530918.07999999996</v>
      </c>
      <c r="Q3172" s="13">
        <v>368128.32</v>
      </c>
      <c r="R3172" s="13">
        <v>162789.76000000001</v>
      </c>
      <c r="S3172" s="54"/>
      <c r="T3172" s="54"/>
      <c r="Z3172" s="1"/>
      <c r="AA3172" s="1"/>
      <c r="XFB3172"/>
      <c r="XFC3172"/>
    </row>
    <row r="3173" spans="2:27 16382:16383" ht="21" customHeight="1">
      <c r="B3173" s="10" t="s">
        <v>31</v>
      </c>
      <c r="C3173" s="10" t="s">
        <v>56</v>
      </c>
      <c r="D3173" s="10" t="s">
        <v>33</v>
      </c>
      <c r="E3173" s="10" t="s">
        <v>17</v>
      </c>
      <c r="F3173" s="10" t="s">
        <v>229</v>
      </c>
      <c r="G3173" s="11">
        <v>41313</v>
      </c>
      <c r="H3173" s="12" t="s">
        <v>242</v>
      </c>
      <c r="I3173" s="10">
        <v>2013</v>
      </c>
      <c r="J3173" s="10">
        <v>575355994</v>
      </c>
      <c r="K3173" s="10">
        <f>_xlfn.DAYS(clean_data[[#This Row],[Ship Date]],clean_data[[#This Row],[Order Date]])</f>
        <v>26</v>
      </c>
      <c r="L3173" s="11">
        <v>41339</v>
      </c>
      <c r="M3173" s="14">
        <v>9479</v>
      </c>
      <c r="N3173" s="15">
        <v>81.73</v>
      </c>
      <c r="O3173" s="15">
        <v>56.67</v>
      </c>
      <c r="P3173" s="15">
        <v>774718.67</v>
      </c>
      <c r="Q3173" s="15">
        <v>537174.93000000005</v>
      </c>
      <c r="R3173" s="15">
        <v>237543.74</v>
      </c>
      <c r="S3173" s="54"/>
      <c r="T3173" s="54"/>
      <c r="Z3173" s="1"/>
      <c r="AA3173" s="1"/>
      <c r="XFB3173"/>
      <c r="XFC3173"/>
    </row>
    <row r="3174" spans="2:27 16382:16383" ht="21" customHeight="1">
      <c r="B3174" s="1" t="s">
        <v>26</v>
      </c>
      <c r="C3174" s="1" t="s">
        <v>186</v>
      </c>
      <c r="D3174" s="1" t="s">
        <v>43</v>
      </c>
      <c r="E3174" s="1" t="s">
        <v>17</v>
      </c>
      <c r="F3174" s="1" t="s">
        <v>235</v>
      </c>
      <c r="G3174" s="9">
        <v>40423</v>
      </c>
      <c r="H3174" s="2" t="s">
        <v>231</v>
      </c>
      <c r="I3174" s="1">
        <v>2010</v>
      </c>
      <c r="J3174" s="1">
        <v>721797311</v>
      </c>
      <c r="K3174" s="1">
        <f>_xlfn.DAYS(clean_data[[#This Row],[Ship Date]],clean_data[[#This Row],[Order Date]])</f>
        <v>47</v>
      </c>
      <c r="L3174" s="9">
        <v>40470</v>
      </c>
      <c r="M3174" s="4">
        <v>4719</v>
      </c>
      <c r="N3174" s="13">
        <v>651.21</v>
      </c>
      <c r="O3174" s="13">
        <v>524.96</v>
      </c>
      <c r="P3174" s="13">
        <v>3073059.99</v>
      </c>
      <c r="Q3174" s="13">
        <v>2477286.2400000002</v>
      </c>
      <c r="R3174" s="13">
        <v>595773.75</v>
      </c>
      <c r="S3174" s="54"/>
      <c r="T3174" s="54"/>
      <c r="Z3174" s="1"/>
      <c r="AA3174" s="1"/>
      <c r="XFB3174"/>
      <c r="XFC3174"/>
    </row>
    <row r="3175" spans="2:27 16382:16383" ht="21" customHeight="1">
      <c r="B3175" s="10" t="s">
        <v>40</v>
      </c>
      <c r="C3175" s="10" t="s">
        <v>127</v>
      </c>
      <c r="D3175" s="10" t="s">
        <v>45</v>
      </c>
      <c r="E3175" s="10" t="s">
        <v>21</v>
      </c>
      <c r="F3175" s="10" t="s">
        <v>235</v>
      </c>
      <c r="G3175" s="11">
        <v>42451</v>
      </c>
      <c r="H3175" s="12" t="s">
        <v>236</v>
      </c>
      <c r="I3175" s="10">
        <v>2016</v>
      </c>
      <c r="J3175" s="10">
        <v>959603679</v>
      </c>
      <c r="K3175" s="10">
        <f>_xlfn.DAYS(clean_data[[#This Row],[Ship Date]],clean_data[[#This Row],[Order Date]])</f>
        <v>13</v>
      </c>
      <c r="L3175" s="11">
        <v>42464</v>
      </c>
      <c r="M3175" s="14">
        <v>6908</v>
      </c>
      <c r="N3175" s="15">
        <v>437.2</v>
      </c>
      <c r="O3175" s="15">
        <v>263.33</v>
      </c>
      <c r="P3175" s="15">
        <v>3020177.6</v>
      </c>
      <c r="Q3175" s="15">
        <v>1819083.64</v>
      </c>
      <c r="R3175" s="15">
        <v>1201093.96</v>
      </c>
      <c r="S3175" s="54"/>
      <c r="T3175" s="54"/>
      <c r="Z3175" s="1"/>
      <c r="AA3175" s="1"/>
      <c r="XFB3175"/>
      <c r="XFC3175"/>
    </row>
    <row r="3176" spans="2:27 16382:16383" ht="21" customHeight="1">
      <c r="B3176" s="1" t="s">
        <v>26</v>
      </c>
      <c r="C3176" s="1" t="s">
        <v>76</v>
      </c>
      <c r="D3176" s="1" t="s">
        <v>33</v>
      </c>
      <c r="E3176" s="1" t="s">
        <v>17</v>
      </c>
      <c r="F3176" s="1" t="s">
        <v>235</v>
      </c>
      <c r="G3176" s="9">
        <v>40412</v>
      </c>
      <c r="H3176" s="2" t="s">
        <v>238</v>
      </c>
      <c r="I3176" s="1">
        <v>2010</v>
      </c>
      <c r="J3176" s="1">
        <v>456011426</v>
      </c>
      <c r="K3176" s="1">
        <f>_xlfn.DAYS(clean_data[[#This Row],[Ship Date]],clean_data[[#This Row],[Order Date]])</f>
        <v>38</v>
      </c>
      <c r="L3176" s="9">
        <v>40450</v>
      </c>
      <c r="M3176" s="4">
        <v>2769</v>
      </c>
      <c r="N3176" s="13">
        <v>81.73</v>
      </c>
      <c r="O3176" s="13">
        <v>56.67</v>
      </c>
      <c r="P3176" s="13">
        <v>226310.37</v>
      </c>
      <c r="Q3176" s="13">
        <v>156919.23000000001</v>
      </c>
      <c r="R3176" s="13">
        <v>69391.14</v>
      </c>
      <c r="S3176" s="54"/>
      <c r="T3176" s="54"/>
      <c r="Z3176" s="1"/>
      <c r="AA3176" s="1"/>
      <c r="XFB3176"/>
      <c r="XFC3176"/>
    </row>
    <row r="3177" spans="2:27 16382:16383" ht="21" customHeight="1">
      <c r="B3177" s="10" t="s">
        <v>14</v>
      </c>
      <c r="C3177" s="10" t="s">
        <v>158</v>
      </c>
      <c r="D3177" s="10" t="s">
        <v>36</v>
      </c>
      <c r="E3177" s="10" t="s">
        <v>17</v>
      </c>
      <c r="F3177" s="10" t="s">
        <v>227</v>
      </c>
      <c r="G3177" s="11">
        <v>42925</v>
      </c>
      <c r="H3177" s="12" t="s">
        <v>230</v>
      </c>
      <c r="I3177" s="10">
        <v>2017</v>
      </c>
      <c r="J3177" s="10">
        <v>248569381</v>
      </c>
      <c r="K3177" s="10">
        <f>_xlfn.DAYS(clean_data[[#This Row],[Ship Date]],clean_data[[#This Row],[Order Date]])</f>
        <v>23</v>
      </c>
      <c r="L3177" s="11">
        <v>42948</v>
      </c>
      <c r="M3177" s="14">
        <v>6058</v>
      </c>
      <c r="N3177" s="15">
        <v>109.28</v>
      </c>
      <c r="O3177" s="15">
        <v>35.840000000000003</v>
      </c>
      <c r="P3177" s="15">
        <v>662018.24</v>
      </c>
      <c r="Q3177" s="15">
        <v>217118.72</v>
      </c>
      <c r="R3177" s="15">
        <v>444899.52</v>
      </c>
      <c r="S3177" s="54"/>
      <c r="T3177" s="54"/>
      <c r="Z3177" s="1"/>
      <c r="AA3177" s="1"/>
      <c r="XFB3177"/>
      <c r="XFC3177"/>
    </row>
    <row r="3178" spans="2:27 16382:16383" ht="21" customHeight="1">
      <c r="B3178" s="1" t="s">
        <v>40</v>
      </c>
      <c r="C3178" s="1" t="s">
        <v>189</v>
      </c>
      <c r="D3178" s="1" t="s">
        <v>45</v>
      </c>
      <c r="E3178" s="1" t="s">
        <v>21</v>
      </c>
      <c r="F3178" s="1" t="s">
        <v>227</v>
      </c>
      <c r="G3178" s="9">
        <v>42400</v>
      </c>
      <c r="H3178" s="2" t="s">
        <v>240</v>
      </c>
      <c r="I3178" s="1">
        <v>2016</v>
      </c>
      <c r="J3178" s="1">
        <v>995138871</v>
      </c>
      <c r="K3178" s="1">
        <f>_xlfn.DAYS(clean_data[[#This Row],[Ship Date]],clean_data[[#This Row],[Order Date]])</f>
        <v>34</v>
      </c>
      <c r="L3178" s="9">
        <v>42434</v>
      </c>
      <c r="M3178" s="4">
        <v>2561</v>
      </c>
      <c r="N3178" s="13">
        <v>437.2</v>
      </c>
      <c r="O3178" s="13">
        <v>263.33</v>
      </c>
      <c r="P3178" s="13">
        <v>1119669.2</v>
      </c>
      <c r="Q3178" s="13">
        <v>674388.13</v>
      </c>
      <c r="R3178" s="13">
        <v>445281.07</v>
      </c>
      <c r="S3178" s="54"/>
      <c r="T3178" s="54"/>
      <c r="Z3178" s="1"/>
      <c r="AA3178" s="1"/>
      <c r="XFB3178"/>
      <c r="XFC3178"/>
    </row>
    <row r="3179" spans="2:27 16382:16383" ht="21" customHeight="1">
      <c r="B3179" s="10" t="s">
        <v>23</v>
      </c>
      <c r="C3179" s="10" t="s">
        <v>38</v>
      </c>
      <c r="D3179" s="10" t="s">
        <v>79</v>
      </c>
      <c r="E3179" s="10" t="s">
        <v>17</v>
      </c>
      <c r="F3179" s="10" t="s">
        <v>229</v>
      </c>
      <c r="G3179" s="11">
        <v>41318</v>
      </c>
      <c r="H3179" s="12" t="s">
        <v>242</v>
      </c>
      <c r="I3179" s="10">
        <v>2013</v>
      </c>
      <c r="J3179" s="10">
        <v>723893725</v>
      </c>
      <c r="K3179" s="10">
        <f>_xlfn.DAYS(clean_data[[#This Row],[Ship Date]],clean_data[[#This Row],[Order Date]])</f>
        <v>26</v>
      </c>
      <c r="L3179" s="11">
        <v>41344</v>
      </c>
      <c r="M3179" s="14">
        <v>5095</v>
      </c>
      <c r="N3179" s="15">
        <v>668.27</v>
      </c>
      <c r="O3179" s="15">
        <v>502.54</v>
      </c>
      <c r="P3179" s="15">
        <v>3404835.65</v>
      </c>
      <c r="Q3179" s="15">
        <v>2560441.2999999998</v>
      </c>
      <c r="R3179" s="15">
        <v>844394.35</v>
      </c>
      <c r="S3179" s="54"/>
      <c r="T3179" s="54"/>
      <c r="Z3179" s="1"/>
      <c r="AA3179" s="1"/>
      <c r="XFB3179"/>
      <c r="XFC3179"/>
    </row>
    <row r="3180" spans="2:27 16382:16383" ht="21" customHeight="1">
      <c r="B3180" s="1" t="s">
        <v>40</v>
      </c>
      <c r="C3180" s="1" t="s">
        <v>169</v>
      </c>
      <c r="D3180" s="1" t="s">
        <v>79</v>
      </c>
      <c r="E3180" s="1" t="s">
        <v>17</v>
      </c>
      <c r="F3180" s="1" t="s">
        <v>229</v>
      </c>
      <c r="G3180" s="9">
        <v>42551</v>
      </c>
      <c r="H3180" s="2" t="s">
        <v>241</v>
      </c>
      <c r="I3180" s="1">
        <v>2016</v>
      </c>
      <c r="J3180" s="1">
        <v>683320271</v>
      </c>
      <c r="K3180" s="1">
        <f>_xlfn.DAYS(clean_data[[#This Row],[Ship Date]],clean_data[[#This Row],[Order Date]])</f>
        <v>13</v>
      </c>
      <c r="L3180" s="9">
        <v>42564</v>
      </c>
      <c r="M3180" s="4">
        <v>8508</v>
      </c>
      <c r="N3180" s="13">
        <v>668.27</v>
      </c>
      <c r="O3180" s="13">
        <v>502.54</v>
      </c>
      <c r="P3180" s="13">
        <v>5685641.1600000001</v>
      </c>
      <c r="Q3180" s="13">
        <v>4275610.32</v>
      </c>
      <c r="R3180" s="13">
        <v>1410030.84</v>
      </c>
      <c r="S3180" s="54"/>
      <c r="T3180" s="54"/>
      <c r="Z3180" s="1"/>
      <c r="AA3180" s="1"/>
      <c r="XFB3180"/>
      <c r="XFC3180"/>
    </row>
    <row r="3181" spans="2:27 16382:16383" ht="21" customHeight="1">
      <c r="B3181" s="10" t="s">
        <v>23</v>
      </c>
      <c r="C3181" s="10" t="s">
        <v>128</v>
      </c>
      <c r="D3181" s="10" t="s">
        <v>20</v>
      </c>
      <c r="E3181" s="10" t="s">
        <v>21</v>
      </c>
      <c r="F3181" s="10" t="s">
        <v>232</v>
      </c>
      <c r="G3181" s="11">
        <v>42441</v>
      </c>
      <c r="H3181" s="12" t="s">
        <v>236</v>
      </c>
      <c r="I3181" s="10">
        <v>2016</v>
      </c>
      <c r="J3181" s="10">
        <v>392217338</v>
      </c>
      <c r="K3181" s="10">
        <f>_xlfn.DAYS(clean_data[[#This Row],[Ship Date]],clean_data[[#This Row],[Order Date]])</f>
        <v>3</v>
      </c>
      <c r="L3181" s="11">
        <v>42444</v>
      </c>
      <c r="M3181" s="14">
        <v>4681</v>
      </c>
      <c r="N3181" s="15">
        <v>152.58000000000001</v>
      </c>
      <c r="O3181" s="15">
        <v>97.44</v>
      </c>
      <c r="P3181" s="15">
        <v>714226.98</v>
      </c>
      <c r="Q3181" s="15">
        <v>456116.64</v>
      </c>
      <c r="R3181" s="15">
        <v>258110.34</v>
      </c>
      <c r="S3181" s="54"/>
      <c r="T3181" s="54"/>
      <c r="Z3181" s="1"/>
      <c r="AA3181" s="1"/>
      <c r="XFB3181"/>
      <c r="XFC3181"/>
    </row>
    <row r="3182" spans="2:27 16382:16383" ht="21" customHeight="1">
      <c r="B3182" s="1" t="s">
        <v>26</v>
      </c>
      <c r="C3182" s="1" t="s">
        <v>90</v>
      </c>
      <c r="D3182" s="1" t="s">
        <v>33</v>
      </c>
      <c r="E3182" s="1" t="s">
        <v>21</v>
      </c>
      <c r="F3182" s="1" t="s">
        <v>235</v>
      </c>
      <c r="G3182" s="9">
        <v>40487</v>
      </c>
      <c r="H3182" s="2" t="s">
        <v>234</v>
      </c>
      <c r="I3182" s="1">
        <v>2010</v>
      </c>
      <c r="J3182" s="1">
        <v>789696252</v>
      </c>
      <c r="K3182" s="1">
        <f>_xlfn.DAYS(clean_data[[#This Row],[Ship Date]],clean_data[[#This Row],[Order Date]])</f>
        <v>14</v>
      </c>
      <c r="L3182" s="9">
        <v>40501</v>
      </c>
      <c r="M3182" s="4">
        <v>7525</v>
      </c>
      <c r="N3182" s="13">
        <v>81.73</v>
      </c>
      <c r="O3182" s="13">
        <v>56.67</v>
      </c>
      <c r="P3182" s="13">
        <v>615018.25</v>
      </c>
      <c r="Q3182" s="13">
        <v>426441.75</v>
      </c>
      <c r="R3182" s="13">
        <v>188576.5</v>
      </c>
      <c r="S3182" s="54"/>
      <c r="T3182" s="54"/>
      <c r="Z3182" s="1"/>
      <c r="AA3182" s="1"/>
      <c r="XFB3182"/>
      <c r="XFC3182"/>
    </row>
    <row r="3183" spans="2:27 16382:16383" ht="21" customHeight="1">
      <c r="B3183" s="10" t="s">
        <v>34</v>
      </c>
      <c r="C3183" s="10" t="s">
        <v>134</v>
      </c>
      <c r="D3183" s="10" t="s">
        <v>59</v>
      </c>
      <c r="E3183" s="10" t="s">
        <v>21</v>
      </c>
      <c r="F3183" s="10" t="s">
        <v>227</v>
      </c>
      <c r="G3183" s="11">
        <v>40727</v>
      </c>
      <c r="H3183" s="12" t="s">
        <v>230</v>
      </c>
      <c r="I3183" s="10">
        <v>2011</v>
      </c>
      <c r="J3183" s="10">
        <v>185180842</v>
      </c>
      <c r="K3183" s="10">
        <f>_xlfn.DAYS(clean_data[[#This Row],[Ship Date]],clean_data[[#This Row],[Order Date]])</f>
        <v>1</v>
      </c>
      <c r="L3183" s="11">
        <v>40728</v>
      </c>
      <c r="M3183" s="14">
        <v>7981</v>
      </c>
      <c r="N3183" s="15">
        <v>9.33</v>
      </c>
      <c r="O3183" s="15">
        <v>6.92</v>
      </c>
      <c r="P3183" s="15">
        <v>74462.73</v>
      </c>
      <c r="Q3183" s="15">
        <v>55228.52</v>
      </c>
      <c r="R3183" s="15">
        <v>19234.21</v>
      </c>
      <c r="S3183" s="54"/>
      <c r="T3183" s="54"/>
      <c r="Z3183" s="1"/>
      <c r="AA3183" s="1"/>
      <c r="XFB3183"/>
      <c r="XFC3183"/>
    </row>
    <row r="3184" spans="2:27 16382:16383" ht="21" customHeight="1">
      <c r="B3184" s="1" t="s">
        <v>23</v>
      </c>
      <c r="C3184" s="1" t="s">
        <v>217</v>
      </c>
      <c r="D3184" s="1" t="s">
        <v>16</v>
      </c>
      <c r="E3184" s="1" t="s">
        <v>21</v>
      </c>
      <c r="F3184" s="1" t="s">
        <v>229</v>
      </c>
      <c r="G3184" s="9">
        <v>42054</v>
      </c>
      <c r="H3184" s="2" t="s">
        <v>242</v>
      </c>
      <c r="I3184" s="1">
        <v>2015</v>
      </c>
      <c r="J3184" s="1">
        <v>108407437</v>
      </c>
      <c r="K3184" s="1">
        <f>_xlfn.DAYS(clean_data[[#This Row],[Ship Date]],clean_data[[#This Row],[Order Date]])</f>
        <v>36</v>
      </c>
      <c r="L3184" s="9">
        <v>42090</v>
      </c>
      <c r="M3184" s="4">
        <v>9025</v>
      </c>
      <c r="N3184" s="13">
        <v>255.28</v>
      </c>
      <c r="O3184" s="13">
        <v>159.41999999999999</v>
      </c>
      <c r="P3184" s="13">
        <v>2303902</v>
      </c>
      <c r="Q3184" s="13">
        <v>1438765.5</v>
      </c>
      <c r="R3184" s="13">
        <v>865136.5</v>
      </c>
      <c r="S3184" s="54"/>
      <c r="T3184" s="54"/>
      <c r="Z3184" s="1"/>
      <c r="AA3184" s="1"/>
      <c r="XFB3184"/>
      <c r="XFC3184"/>
    </row>
    <row r="3185" spans="2:27 16382:16383" ht="21" customHeight="1">
      <c r="B3185" s="10" t="s">
        <v>26</v>
      </c>
      <c r="C3185" s="10" t="s">
        <v>203</v>
      </c>
      <c r="D3185" s="10" t="s">
        <v>45</v>
      </c>
      <c r="E3185" s="10" t="s">
        <v>21</v>
      </c>
      <c r="F3185" s="10" t="s">
        <v>232</v>
      </c>
      <c r="G3185" s="11">
        <v>42368</v>
      </c>
      <c r="H3185" s="12" t="s">
        <v>228</v>
      </c>
      <c r="I3185" s="10">
        <v>2015</v>
      </c>
      <c r="J3185" s="10">
        <v>359424865</v>
      </c>
      <c r="K3185" s="10">
        <f>_xlfn.DAYS(clean_data[[#This Row],[Ship Date]],clean_data[[#This Row],[Order Date]])</f>
        <v>26</v>
      </c>
      <c r="L3185" s="11">
        <v>42394</v>
      </c>
      <c r="M3185" s="14">
        <v>660</v>
      </c>
      <c r="N3185" s="15">
        <v>437.2</v>
      </c>
      <c r="O3185" s="15">
        <v>263.33</v>
      </c>
      <c r="P3185" s="15">
        <v>288552</v>
      </c>
      <c r="Q3185" s="15">
        <v>173797.8</v>
      </c>
      <c r="R3185" s="15">
        <v>114754.2</v>
      </c>
      <c r="S3185" s="54"/>
      <c r="T3185" s="54"/>
      <c r="Z3185" s="1"/>
      <c r="AA3185" s="1"/>
      <c r="XFB3185"/>
      <c r="XFC3185"/>
    </row>
    <row r="3186" spans="2:27 16382:16383" ht="21" customHeight="1">
      <c r="B3186" s="1" t="s">
        <v>23</v>
      </c>
      <c r="C3186" s="1" t="s">
        <v>192</v>
      </c>
      <c r="D3186" s="1" t="s">
        <v>20</v>
      </c>
      <c r="E3186" s="1" t="s">
        <v>21</v>
      </c>
      <c r="F3186" s="1" t="s">
        <v>232</v>
      </c>
      <c r="G3186" s="9">
        <v>42724</v>
      </c>
      <c r="H3186" s="2" t="s">
        <v>228</v>
      </c>
      <c r="I3186" s="1">
        <v>2016</v>
      </c>
      <c r="J3186" s="1">
        <v>358594453</v>
      </c>
      <c r="K3186" s="1">
        <f>_xlfn.DAYS(clean_data[[#This Row],[Ship Date]],clean_data[[#This Row],[Order Date]])</f>
        <v>44</v>
      </c>
      <c r="L3186" s="9">
        <v>42768</v>
      </c>
      <c r="M3186" s="4">
        <v>4922</v>
      </c>
      <c r="N3186" s="13">
        <v>152.58000000000001</v>
      </c>
      <c r="O3186" s="13">
        <v>97.44</v>
      </c>
      <c r="P3186" s="13">
        <v>750998.76</v>
      </c>
      <c r="Q3186" s="13">
        <v>479599.68</v>
      </c>
      <c r="R3186" s="13">
        <v>271399.08</v>
      </c>
      <c r="S3186" s="54"/>
      <c r="T3186" s="54"/>
      <c r="Z3186" s="1"/>
      <c r="AA3186" s="1"/>
      <c r="XFB3186"/>
      <c r="XFC3186"/>
    </row>
    <row r="3187" spans="2:27 16382:16383" ht="21" customHeight="1">
      <c r="B3187" s="10" t="s">
        <v>31</v>
      </c>
      <c r="C3187" s="10" t="s">
        <v>133</v>
      </c>
      <c r="D3187" s="10" t="s">
        <v>28</v>
      </c>
      <c r="E3187" s="10" t="s">
        <v>17</v>
      </c>
      <c r="F3187" s="10" t="s">
        <v>232</v>
      </c>
      <c r="G3187" s="11">
        <v>40417</v>
      </c>
      <c r="H3187" s="12" t="s">
        <v>238</v>
      </c>
      <c r="I3187" s="10">
        <v>2010</v>
      </c>
      <c r="J3187" s="10">
        <v>496590030</v>
      </c>
      <c r="K3187" s="10">
        <f>_xlfn.DAYS(clean_data[[#This Row],[Ship Date]],clean_data[[#This Row],[Order Date]])</f>
        <v>48</v>
      </c>
      <c r="L3187" s="11">
        <v>40465</v>
      </c>
      <c r="M3187" s="14">
        <v>880</v>
      </c>
      <c r="N3187" s="15">
        <v>205.7</v>
      </c>
      <c r="O3187" s="15">
        <v>117.11</v>
      </c>
      <c r="P3187" s="15">
        <v>181016</v>
      </c>
      <c r="Q3187" s="15">
        <v>103056.8</v>
      </c>
      <c r="R3187" s="15">
        <v>77959.199999999997</v>
      </c>
      <c r="S3187" s="54"/>
      <c r="T3187" s="54"/>
      <c r="Z3187" s="1"/>
      <c r="AA3187" s="1"/>
      <c r="XFB3187"/>
      <c r="XFC3187"/>
    </row>
    <row r="3188" spans="2:27 16382:16383" ht="21" customHeight="1">
      <c r="B3188" s="1" t="s">
        <v>23</v>
      </c>
      <c r="C3188" s="1" t="s">
        <v>138</v>
      </c>
      <c r="D3188" s="1" t="s">
        <v>20</v>
      </c>
      <c r="E3188" s="1" t="s">
        <v>21</v>
      </c>
      <c r="F3188" s="1" t="s">
        <v>229</v>
      </c>
      <c r="G3188" s="9">
        <v>41428</v>
      </c>
      <c r="H3188" s="2" t="s">
        <v>241</v>
      </c>
      <c r="I3188" s="1">
        <v>2013</v>
      </c>
      <c r="J3188" s="1">
        <v>784397923</v>
      </c>
      <c r="K3188" s="1">
        <f>_xlfn.DAYS(clean_data[[#This Row],[Ship Date]],clean_data[[#This Row],[Order Date]])</f>
        <v>12</v>
      </c>
      <c r="L3188" s="9">
        <v>41440</v>
      </c>
      <c r="M3188" s="4">
        <v>9631</v>
      </c>
      <c r="N3188" s="13">
        <v>152.58000000000001</v>
      </c>
      <c r="O3188" s="13">
        <v>97.44</v>
      </c>
      <c r="P3188" s="13">
        <v>1469497.98</v>
      </c>
      <c r="Q3188" s="13">
        <v>938444.64</v>
      </c>
      <c r="R3188" s="13">
        <v>531053.34</v>
      </c>
      <c r="S3188" s="54"/>
      <c r="T3188" s="54"/>
      <c r="Z3188" s="1"/>
      <c r="AA3188" s="1"/>
      <c r="XFB3188"/>
      <c r="XFC3188"/>
    </row>
    <row r="3189" spans="2:27 16382:16383" ht="21" customHeight="1">
      <c r="B3189" s="10" t="s">
        <v>34</v>
      </c>
      <c r="C3189" s="10" t="s">
        <v>182</v>
      </c>
      <c r="D3189" s="10" t="s">
        <v>25</v>
      </c>
      <c r="E3189" s="10" t="s">
        <v>17</v>
      </c>
      <c r="F3189" s="10" t="s">
        <v>235</v>
      </c>
      <c r="G3189" s="11">
        <v>42447</v>
      </c>
      <c r="H3189" s="12" t="s">
        <v>236</v>
      </c>
      <c r="I3189" s="10">
        <v>2016</v>
      </c>
      <c r="J3189" s="10">
        <v>403316962</v>
      </c>
      <c r="K3189" s="10">
        <f>_xlfn.DAYS(clean_data[[#This Row],[Ship Date]],clean_data[[#This Row],[Order Date]])</f>
        <v>49</v>
      </c>
      <c r="L3189" s="11">
        <v>42496</v>
      </c>
      <c r="M3189" s="14">
        <v>9307</v>
      </c>
      <c r="N3189" s="15">
        <v>47.45</v>
      </c>
      <c r="O3189" s="15">
        <v>31.79</v>
      </c>
      <c r="P3189" s="15">
        <v>441617.15</v>
      </c>
      <c r="Q3189" s="15">
        <v>295869.53000000003</v>
      </c>
      <c r="R3189" s="15">
        <v>145747.62</v>
      </c>
      <c r="S3189" s="54"/>
      <c r="T3189" s="54"/>
      <c r="Z3189" s="1"/>
      <c r="AA3189" s="1"/>
      <c r="XFB3189"/>
      <c r="XFC3189"/>
    </row>
    <row r="3190" spans="2:27 16382:16383" ht="21" customHeight="1">
      <c r="B3190" s="1" t="s">
        <v>26</v>
      </c>
      <c r="C3190" s="1" t="s">
        <v>186</v>
      </c>
      <c r="D3190" s="1" t="s">
        <v>59</v>
      </c>
      <c r="E3190" s="1" t="s">
        <v>17</v>
      </c>
      <c r="F3190" s="1" t="s">
        <v>232</v>
      </c>
      <c r="G3190" s="9">
        <v>40553</v>
      </c>
      <c r="H3190" s="2" t="s">
        <v>240</v>
      </c>
      <c r="I3190" s="1">
        <v>2011</v>
      </c>
      <c r="J3190" s="1">
        <v>854958474</v>
      </c>
      <c r="K3190" s="1">
        <f>_xlfn.DAYS(clean_data[[#This Row],[Ship Date]],clean_data[[#This Row],[Order Date]])</f>
        <v>31</v>
      </c>
      <c r="L3190" s="9">
        <v>40584</v>
      </c>
      <c r="M3190" s="4">
        <v>66</v>
      </c>
      <c r="N3190" s="13">
        <v>9.33</v>
      </c>
      <c r="O3190" s="13">
        <v>6.92</v>
      </c>
      <c r="P3190" s="13">
        <v>615.78</v>
      </c>
      <c r="Q3190" s="13">
        <v>456.72</v>
      </c>
      <c r="R3190" s="13">
        <v>159.06</v>
      </c>
      <c r="S3190" s="54"/>
      <c r="T3190" s="54"/>
      <c r="Z3190" s="1"/>
      <c r="AA3190" s="1"/>
      <c r="XFB3190"/>
      <c r="XFC3190"/>
    </row>
    <row r="3191" spans="2:27 16382:16383" ht="21" customHeight="1">
      <c r="B3191" s="10" t="s">
        <v>23</v>
      </c>
      <c r="C3191" s="10" t="s">
        <v>124</v>
      </c>
      <c r="D3191" s="10" t="s">
        <v>50</v>
      </c>
      <c r="E3191" s="10" t="s">
        <v>21</v>
      </c>
      <c r="F3191" s="10" t="s">
        <v>227</v>
      </c>
      <c r="G3191" s="11">
        <v>42895</v>
      </c>
      <c r="H3191" s="12" t="s">
        <v>241</v>
      </c>
      <c r="I3191" s="10">
        <v>2017</v>
      </c>
      <c r="J3191" s="10">
        <v>111246287</v>
      </c>
      <c r="K3191" s="10">
        <f>_xlfn.DAYS(clean_data[[#This Row],[Ship Date]],clean_data[[#This Row],[Order Date]])</f>
        <v>23</v>
      </c>
      <c r="L3191" s="11">
        <v>42918</v>
      </c>
      <c r="M3191" s="14">
        <v>9103</v>
      </c>
      <c r="N3191" s="15">
        <v>421.89</v>
      </c>
      <c r="O3191" s="15">
        <v>364.69</v>
      </c>
      <c r="P3191" s="15">
        <v>3840464.67</v>
      </c>
      <c r="Q3191" s="15">
        <v>3319773.07</v>
      </c>
      <c r="R3191" s="15">
        <v>520691.6</v>
      </c>
      <c r="S3191" s="54"/>
      <c r="T3191" s="54"/>
      <c r="Z3191" s="1"/>
      <c r="AA3191" s="1"/>
      <c r="XFB3191"/>
      <c r="XFC3191"/>
    </row>
    <row r="3192" spans="2:27 16382:16383" ht="21" customHeight="1">
      <c r="B3192" s="1" t="s">
        <v>40</v>
      </c>
      <c r="C3192" s="1" t="s">
        <v>193</v>
      </c>
      <c r="D3192" s="1" t="s">
        <v>71</v>
      </c>
      <c r="E3192" s="1" t="s">
        <v>17</v>
      </c>
      <c r="F3192" s="1" t="s">
        <v>229</v>
      </c>
      <c r="G3192" s="9">
        <v>40414</v>
      </c>
      <c r="H3192" s="2" t="s">
        <v>238</v>
      </c>
      <c r="I3192" s="1">
        <v>2010</v>
      </c>
      <c r="J3192" s="1">
        <v>264416730</v>
      </c>
      <c r="K3192" s="1">
        <f>_xlfn.DAYS(clean_data[[#This Row],[Ship Date]],clean_data[[#This Row],[Order Date]])</f>
        <v>0</v>
      </c>
      <c r="L3192" s="9">
        <v>40414</v>
      </c>
      <c r="M3192" s="4">
        <v>5641</v>
      </c>
      <c r="N3192" s="13">
        <v>154.06</v>
      </c>
      <c r="O3192" s="13">
        <v>90.93</v>
      </c>
      <c r="P3192" s="13">
        <v>869052.46</v>
      </c>
      <c r="Q3192" s="13">
        <v>512936.13</v>
      </c>
      <c r="R3192" s="13">
        <v>356116.33</v>
      </c>
      <c r="S3192" s="54"/>
      <c r="T3192" s="54"/>
      <c r="Z3192" s="1"/>
      <c r="AA3192" s="1"/>
      <c r="XFB3192"/>
      <c r="XFC3192"/>
    </row>
    <row r="3193" spans="2:27 16382:16383" ht="21" customHeight="1">
      <c r="B3193" s="10" t="s">
        <v>23</v>
      </c>
      <c r="C3193" s="10" t="s">
        <v>112</v>
      </c>
      <c r="D3193" s="10" t="s">
        <v>71</v>
      </c>
      <c r="E3193" s="10" t="s">
        <v>17</v>
      </c>
      <c r="F3193" s="10" t="s">
        <v>232</v>
      </c>
      <c r="G3193" s="11">
        <v>42419</v>
      </c>
      <c r="H3193" s="12" t="s">
        <v>242</v>
      </c>
      <c r="I3193" s="10">
        <v>2016</v>
      </c>
      <c r="J3193" s="10">
        <v>777018630</v>
      </c>
      <c r="K3193" s="10">
        <f>_xlfn.DAYS(clean_data[[#This Row],[Ship Date]],clean_data[[#This Row],[Order Date]])</f>
        <v>29</v>
      </c>
      <c r="L3193" s="11">
        <v>42448</v>
      </c>
      <c r="M3193" s="14">
        <v>5935</v>
      </c>
      <c r="N3193" s="15">
        <v>154.06</v>
      </c>
      <c r="O3193" s="15">
        <v>90.93</v>
      </c>
      <c r="P3193" s="15">
        <v>914346.1</v>
      </c>
      <c r="Q3193" s="15">
        <v>539669.55000000005</v>
      </c>
      <c r="R3193" s="15">
        <v>374676.55</v>
      </c>
      <c r="S3193" s="54"/>
      <c r="T3193" s="54"/>
      <c r="Z3193" s="1"/>
      <c r="AA3193" s="1"/>
      <c r="XFB3193"/>
      <c r="XFC3193"/>
    </row>
    <row r="3194" spans="2:27 16382:16383" ht="21" customHeight="1">
      <c r="B3194" s="1" t="s">
        <v>40</v>
      </c>
      <c r="C3194" s="1" t="s">
        <v>200</v>
      </c>
      <c r="D3194" s="1" t="s">
        <v>25</v>
      </c>
      <c r="E3194" s="1" t="s">
        <v>21</v>
      </c>
      <c r="F3194" s="1" t="s">
        <v>227</v>
      </c>
      <c r="G3194" s="9">
        <v>42014</v>
      </c>
      <c r="H3194" s="2" t="s">
        <v>240</v>
      </c>
      <c r="I3194" s="1">
        <v>2015</v>
      </c>
      <c r="J3194" s="1">
        <v>731913316</v>
      </c>
      <c r="K3194" s="1">
        <f>_xlfn.DAYS(clean_data[[#This Row],[Ship Date]],clean_data[[#This Row],[Order Date]])</f>
        <v>35</v>
      </c>
      <c r="L3194" s="9">
        <v>42049</v>
      </c>
      <c r="M3194" s="4">
        <v>8270</v>
      </c>
      <c r="N3194" s="13">
        <v>47.45</v>
      </c>
      <c r="O3194" s="13">
        <v>31.79</v>
      </c>
      <c r="P3194" s="13">
        <v>392411.5</v>
      </c>
      <c r="Q3194" s="13">
        <v>262903.3</v>
      </c>
      <c r="R3194" s="13">
        <v>129508.2</v>
      </c>
      <c r="S3194" s="54"/>
      <c r="T3194" s="54"/>
      <c r="Z3194" s="1"/>
      <c r="AA3194" s="1"/>
      <c r="XFB3194"/>
      <c r="XFC3194"/>
    </row>
    <row r="3195" spans="2:27 16382:16383" ht="21" customHeight="1">
      <c r="B3195" s="10" t="s">
        <v>40</v>
      </c>
      <c r="C3195" s="10" t="s">
        <v>214</v>
      </c>
      <c r="D3195" s="10" t="s">
        <v>79</v>
      </c>
      <c r="E3195" s="10" t="s">
        <v>17</v>
      </c>
      <c r="F3195" s="10" t="s">
        <v>235</v>
      </c>
      <c r="G3195" s="11">
        <v>42370</v>
      </c>
      <c r="H3195" s="12" t="s">
        <v>240</v>
      </c>
      <c r="I3195" s="10">
        <v>2016</v>
      </c>
      <c r="J3195" s="10">
        <v>182274615</v>
      </c>
      <c r="K3195" s="10">
        <f>_xlfn.DAYS(clean_data[[#This Row],[Ship Date]],clean_data[[#This Row],[Order Date]])</f>
        <v>35</v>
      </c>
      <c r="L3195" s="11">
        <v>42405</v>
      </c>
      <c r="M3195" s="14">
        <v>7964</v>
      </c>
      <c r="N3195" s="15">
        <v>668.27</v>
      </c>
      <c r="O3195" s="15">
        <v>502.54</v>
      </c>
      <c r="P3195" s="15">
        <v>5322102.28</v>
      </c>
      <c r="Q3195" s="15">
        <v>4002228.56</v>
      </c>
      <c r="R3195" s="15">
        <v>1319873.72</v>
      </c>
      <c r="S3195" s="54"/>
      <c r="T3195" s="54"/>
      <c r="Z3195" s="1"/>
      <c r="AA3195" s="1"/>
      <c r="XFB3195"/>
      <c r="XFC3195"/>
    </row>
    <row r="3196" spans="2:27 16382:16383" ht="21" customHeight="1">
      <c r="B3196" s="1" t="s">
        <v>23</v>
      </c>
      <c r="C3196" s="1" t="s">
        <v>247</v>
      </c>
      <c r="D3196" s="1" t="s">
        <v>36</v>
      </c>
      <c r="E3196" s="1" t="s">
        <v>21</v>
      </c>
      <c r="F3196" s="1" t="s">
        <v>235</v>
      </c>
      <c r="G3196" s="9">
        <v>41518</v>
      </c>
      <c r="H3196" s="2" t="s">
        <v>231</v>
      </c>
      <c r="I3196" s="1">
        <v>2013</v>
      </c>
      <c r="J3196" s="1">
        <v>601588857</v>
      </c>
      <c r="K3196" s="1">
        <f>_xlfn.DAYS(clean_data[[#This Row],[Ship Date]],clean_data[[#This Row],[Order Date]])</f>
        <v>9</v>
      </c>
      <c r="L3196" s="9">
        <v>41527</v>
      </c>
      <c r="M3196" s="4">
        <v>2366</v>
      </c>
      <c r="N3196" s="13">
        <v>109.28</v>
      </c>
      <c r="O3196" s="13">
        <v>35.840000000000003</v>
      </c>
      <c r="P3196" s="13">
        <v>258556.48</v>
      </c>
      <c r="Q3196" s="13">
        <v>84797.440000000002</v>
      </c>
      <c r="R3196" s="13">
        <v>173759.04</v>
      </c>
      <c r="S3196" s="54"/>
      <c r="T3196" s="54"/>
      <c r="Z3196" s="1"/>
      <c r="AA3196" s="1"/>
      <c r="XFB3196"/>
      <c r="XFC3196"/>
    </row>
    <row r="3197" spans="2:27 16382:16383" ht="21" customHeight="1">
      <c r="B3197" s="10" t="s">
        <v>34</v>
      </c>
      <c r="C3197" s="10" t="s">
        <v>134</v>
      </c>
      <c r="D3197" s="10" t="s">
        <v>33</v>
      </c>
      <c r="E3197" s="10" t="s">
        <v>21</v>
      </c>
      <c r="F3197" s="10" t="s">
        <v>229</v>
      </c>
      <c r="G3197" s="11">
        <v>42024</v>
      </c>
      <c r="H3197" s="12" t="s">
        <v>240</v>
      </c>
      <c r="I3197" s="10">
        <v>2015</v>
      </c>
      <c r="J3197" s="10">
        <v>833654868</v>
      </c>
      <c r="K3197" s="10">
        <f>_xlfn.DAYS(clean_data[[#This Row],[Ship Date]],clean_data[[#This Row],[Order Date]])</f>
        <v>24</v>
      </c>
      <c r="L3197" s="11">
        <v>42048</v>
      </c>
      <c r="M3197" s="14">
        <v>5856</v>
      </c>
      <c r="N3197" s="15">
        <v>81.73</v>
      </c>
      <c r="O3197" s="15">
        <v>56.67</v>
      </c>
      <c r="P3197" s="15">
        <v>478610.88</v>
      </c>
      <c r="Q3197" s="15">
        <v>331859.52</v>
      </c>
      <c r="R3197" s="15">
        <v>146751.35999999999</v>
      </c>
      <c r="S3197" s="54"/>
      <c r="T3197" s="54"/>
      <c r="Z3197" s="1"/>
      <c r="AA3197" s="1"/>
      <c r="XFB3197"/>
      <c r="XFC3197"/>
    </row>
    <row r="3198" spans="2:27 16382:16383" ht="21" customHeight="1">
      <c r="B3198" s="1" t="s">
        <v>14</v>
      </c>
      <c r="C3198" s="1" t="s">
        <v>47</v>
      </c>
      <c r="D3198" s="1" t="s">
        <v>45</v>
      </c>
      <c r="E3198" s="1" t="s">
        <v>17</v>
      </c>
      <c r="F3198" s="1" t="s">
        <v>232</v>
      </c>
      <c r="G3198" s="9">
        <v>41314</v>
      </c>
      <c r="H3198" s="2" t="s">
        <v>242</v>
      </c>
      <c r="I3198" s="1">
        <v>2013</v>
      </c>
      <c r="J3198" s="1">
        <v>242583978</v>
      </c>
      <c r="K3198" s="1">
        <f>_xlfn.DAYS(clean_data[[#This Row],[Ship Date]],clean_data[[#This Row],[Order Date]])</f>
        <v>11</v>
      </c>
      <c r="L3198" s="9">
        <v>41325</v>
      </c>
      <c r="M3198" s="4">
        <v>4845</v>
      </c>
      <c r="N3198" s="13">
        <v>437.2</v>
      </c>
      <c r="O3198" s="13">
        <v>263.33</v>
      </c>
      <c r="P3198" s="13">
        <v>2118234</v>
      </c>
      <c r="Q3198" s="13">
        <v>1275833.8500000001</v>
      </c>
      <c r="R3198" s="13">
        <v>842400.15</v>
      </c>
      <c r="S3198" s="54"/>
      <c r="T3198" s="54"/>
      <c r="Z3198" s="1"/>
      <c r="AA3198" s="1"/>
      <c r="XFB3198"/>
      <c r="XFC3198"/>
    </row>
    <row r="3199" spans="2:27 16382:16383" ht="21" customHeight="1">
      <c r="B3199" s="10" t="s">
        <v>34</v>
      </c>
      <c r="C3199" s="10" t="s">
        <v>134</v>
      </c>
      <c r="D3199" s="10" t="s">
        <v>20</v>
      </c>
      <c r="E3199" s="10" t="s">
        <v>17</v>
      </c>
      <c r="F3199" s="10" t="s">
        <v>232</v>
      </c>
      <c r="G3199" s="11">
        <v>41349</v>
      </c>
      <c r="H3199" s="12" t="s">
        <v>236</v>
      </c>
      <c r="I3199" s="10">
        <v>2013</v>
      </c>
      <c r="J3199" s="10">
        <v>962800014</v>
      </c>
      <c r="K3199" s="10">
        <f>_xlfn.DAYS(clean_data[[#This Row],[Ship Date]],clean_data[[#This Row],[Order Date]])</f>
        <v>41</v>
      </c>
      <c r="L3199" s="11">
        <v>41390</v>
      </c>
      <c r="M3199" s="14">
        <v>2774</v>
      </c>
      <c r="N3199" s="15">
        <v>152.58000000000001</v>
      </c>
      <c r="O3199" s="15">
        <v>97.44</v>
      </c>
      <c r="P3199" s="15">
        <v>423256.92</v>
      </c>
      <c r="Q3199" s="15">
        <v>270298.56</v>
      </c>
      <c r="R3199" s="15">
        <v>152958.35999999999</v>
      </c>
      <c r="S3199" s="54"/>
      <c r="T3199" s="54"/>
      <c r="Z3199" s="1"/>
      <c r="AA3199" s="1"/>
      <c r="XFB3199"/>
      <c r="XFC3199"/>
    </row>
    <row r="3200" spans="2:27 16382:16383" ht="21" customHeight="1">
      <c r="B3200" s="1" t="s">
        <v>23</v>
      </c>
      <c r="C3200" s="1" t="s">
        <v>98</v>
      </c>
      <c r="D3200" s="1" t="s">
        <v>71</v>
      </c>
      <c r="E3200" s="1" t="s">
        <v>21</v>
      </c>
      <c r="F3200" s="1" t="s">
        <v>232</v>
      </c>
      <c r="G3200" s="9">
        <v>41715</v>
      </c>
      <c r="H3200" s="2" t="s">
        <v>236</v>
      </c>
      <c r="I3200" s="1">
        <v>2014</v>
      </c>
      <c r="J3200" s="1">
        <v>249039304</v>
      </c>
      <c r="K3200" s="1">
        <f>_xlfn.DAYS(clean_data[[#This Row],[Ship Date]],clean_data[[#This Row],[Order Date]])</f>
        <v>45</v>
      </c>
      <c r="L3200" s="9">
        <v>41760</v>
      </c>
      <c r="M3200" s="4">
        <v>5119</v>
      </c>
      <c r="N3200" s="13">
        <v>154.06</v>
      </c>
      <c r="O3200" s="13">
        <v>90.93</v>
      </c>
      <c r="P3200" s="13">
        <v>788633.14</v>
      </c>
      <c r="Q3200" s="13">
        <v>465470.67</v>
      </c>
      <c r="R3200" s="13">
        <v>323162.46999999997</v>
      </c>
      <c r="S3200" s="54"/>
      <c r="T3200" s="54"/>
      <c r="Z3200" s="1"/>
      <c r="AA3200" s="1"/>
      <c r="XFB3200"/>
      <c r="XFC3200"/>
    </row>
    <row r="3201" spans="2:27 16382:16383" ht="21" customHeight="1">
      <c r="B3201" s="10" t="s">
        <v>34</v>
      </c>
      <c r="C3201" s="10" t="s">
        <v>182</v>
      </c>
      <c r="D3201" s="10" t="s">
        <v>25</v>
      </c>
      <c r="E3201" s="10" t="s">
        <v>17</v>
      </c>
      <c r="F3201" s="10" t="s">
        <v>229</v>
      </c>
      <c r="G3201" s="11">
        <v>41004</v>
      </c>
      <c r="H3201" s="12" t="s">
        <v>239</v>
      </c>
      <c r="I3201" s="10">
        <v>2012</v>
      </c>
      <c r="J3201" s="10">
        <v>826350677</v>
      </c>
      <c r="K3201" s="10">
        <f>_xlfn.DAYS(clean_data[[#This Row],[Ship Date]],clean_data[[#This Row],[Order Date]])</f>
        <v>43</v>
      </c>
      <c r="L3201" s="11">
        <v>41047</v>
      </c>
      <c r="M3201" s="14">
        <v>4383</v>
      </c>
      <c r="N3201" s="15">
        <v>47.45</v>
      </c>
      <c r="O3201" s="15">
        <v>31.79</v>
      </c>
      <c r="P3201" s="15">
        <v>207973.35</v>
      </c>
      <c r="Q3201" s="15">
        <v>139335.57</v>
      </c>
      <c r="R3201" s="15">
        <v>68637.78</v>
      </c>
      <c r="S3201" s="54"/>
      <c r="T3201" s="54"/>
      <c r="Z3201" s="1"/>
      <c r="AA3201" s="1"/>
      <c r="XFB3201"/>
      <c r="XFC3201"/>
    </row>
    <row r="3202" spans="2:27 16382:16383" ht="21" customHeight="1">
      <c r="B3202" s="1" t="s">
        <v>31</v>
      </c>
      <c r="C3202" s="1" t="s">
        <v>49</v>
      </c>
      <c r="D3202" s="1" t="s">
        <v>45</v>
      </c>
      <c r="E3202" s="1" t="s">
        <v>17</v>
      </c>
      <c r="F3202" s="1" t="s">
        <v>232</v>
      </c>
      <c r="G3202" s="9">
        <v>40961</v>
      </c>
      <c r="H3202" s="2" t="s">
        <v>242</v>
      </c>
      <c r="I3202" s="1">
        <v>2012</v>
      </c>
      <c r="J3202" s="1">
        <v>540095460</v>
      </c>
      <c r="K3202" s="1">
        <f>_xlfn.DAYS(clean_data[[#This Row],[Ship Date]],clean_data[[#This Row],[Order Date]])</f>
        <v>20</v>
      </c>
      <c r="L3202" s="9">
        <v>40981</v>
      </c>
      <c r="M3202" s="4">
        <v>5104</v>
      </c>
      <c r="N3202" s="13">
        <v>437.2</v>
      </c>
      <c r="O3202" s="13">
        <v>263.33</v>
      </c>
      <c r="P3202" s="13">
        <v>2231468.7999999998</v>
      </c>
      <c r="Q3202" s="13">
        <v>1344036.32</v>
      </c>
      <c r="R3202" s="13">
        <v>887432.48</v>
      </c>
      <c r="S3202" s="54"/>
      <c r="T3202" s="54"/>
      <c r="Z3202" s="1"/>
      <c r="AA3202" s="1"/>
      <c r="XFB3202"/>
      <c r="XFC3202"/>
    </row>
    <row r="3203" spans="2:27 16382:16383" ht="21" customHeight="1">
      <c r="B3203" s="10" t="s">
        <v>23</v>
      </c>
      <c r="C3203" s="10" t="s">
        <v>138</v>
      </c>
      <c r="D3203" s="10" t="s">
        <v>28</v>
      </c>
      <c r="E3203" s="10" t="s">
        <v>17</v>
      </c>
      <c r="F3203" s="10" t="s">
        <v>229</v>
      </c>
      <c r="G3203" s="11">
        <v>42338</v>
      </c>
      <c r="H3203" s="12" t="s">
        <v>234</v>
      </c>
      <c r="I3203" s="10">
        <v>2015</v>
      </c>
      <c r="J3203" s="10">
        <v>905947482</v>
      </c>
      <c r="K3203" s="10">
        <f>_xlfn.DAYS(clean_data[[#This Row],[Ship Date]],clean_data[[#This Row],[Order Date]])</f>
        <v>49</v>
      </c>
      <c r="L3203" s="11">
        <v>42387</v>
      </c>
      <c r="M3203" s="14">
        <v>8847</v>
      </c>
      <c r="N3203" s="15">
        <v>205.7</v>
      </c>
      <c r="O3203" s="15">
        <v>117.11</v>
      </c>
      <c r="P3203" s="15">
        <v>1819827.9</v>
      </c>
      <c r="Q3203" s="15">
        <v>1036072.17</v>
      </c>
      <c r="R3203" s="15">
        <v>783755.73</v>
      </c>
      <c r="S3203" s="54"/>
      <c r="T3203" s="54"/>
      <c r="Z3203" s="1"/>
      <c r="AA3203" s="1"/>
      <c r="XFB3203"/>
      <c r="XFC3203"/>
    </row>
    <row r="3204" spans="2:27 16382:16383" ht="21" customHeight="1">
      <c r="B3204" s="1" t="s">
        <v>23</v>
      </c>
      <c r="C3204" s="1" t="s">
        <v>181</v>
      </c>
      <c r="D3204" s="1" t="s">
        <v>71</v>
      </c>
      <c r="E3204" s="1" t="s">
        <v>17</v>
      </c>
      <c r="F3204" s="1" t="s">
        <v>235</v>
      </c>
      <c r="G3204" s="9">
        <v>40746</v>
      </c>
      <c r="H3204" s="2" t="s">
        <v>230</v>
      </c>
      <c r="I3204" s="1">
        <v>2011</v>
      </c>
      <c r="J3204" s="1">
        <v>359893071</v>
      </c>
      <c r="K3204" s="1">
        <f>_xlfn.DAYS(clean_data[[#This Row],[Ship Date]],clean_data[[#This Row],[Order Date]])</f>
        <v>15</v>
      </c>
      <c r="L3204" s="9">
        <v>40761</v>
      </c>
      <c r="M3204" s="4">
        <v>9212</v>
      </c>
      <c r="N3204" s="13">
        <v>154.06</v>
      </c>
      <c r="O3204" s="13">
        <v>90.93</v>
      </c>
      <c r="P3204" s="13">
        <v>1419200.72</v>
      </c>
      <c r="Q3204" s="13">
        <v>837647.16</v>
      </c>
      <c r="R3204" s="13">
        <v>581553.56000000006</v>
      </c>
      <c r="S3204" s="54"/>
      <c r="T3204" s="54"/>
      <c r="Z3204" s="1"/>
      <c r="AA3204" s="1"/>
      <c r="XFB3204"/>
      <c r="XFC3204"/>
    </row>
    <row r="3205" spans="2:27 16382:16383" ht="21" customHeight="1">
      <c r="B3205" s="10" t="s">
        <v>40</v>
      </c>
      <c r="C3205" s="10" t="s">
        <v>189</v>
      </c>
      <c r="D3205" s="10" t="s">
        <v>50</v>
      </c>
      <c r="E3205" s="10" t="s">
        <v>17</v>
      </c>
      <c r="F3205" s="10" t="s">
        <v>232</v>
      </c>
      <c r="G3205" s="11">
        <v>41864</v>
      </c>
      <c r="H3205" s="12" t="s">
        <v>238</v>
      </c>
      <c r="I3205" s="10">
        <v>2014</v>
      </c>
      <c r="J3205" s="10">
        <v>108231055</v>
      </c>
      <c r="K3205" s="10">
        <f>_xlfn.DAYS(clean_data[[#This Row],[Ship Date]],clean_data[[#This Row],[Order Date]])</f>
        <v>42</v>
      </c>
      <c r="L3205" s="11">
        <v>41906</v>
      </c>
      <c r="M3205" s="14">
        <v>6829</v>
      </c>
      <c r="N3205" s="15">
        <v>421.89</v>
      </c>
      <c r="O3205" s="15">
        <v>364.69</v>
      </c>
      <c r="P3205" s="15">
        <v>2881086.81</v>
      </c>
      <c r="Q3205" s="15">
        <v>2490468.0099999998</v>
      </c>
      <c r="R3205" s="15">
        <v>390618.8</v>
      </c>
      <c r="S3205" s="54"/>
      <c r="T3205" s="54"/>
      <c r="Z3205" s="1"/>
      <c r="AA3205" s="1"/>
      <c r="XFB3205"/>
      <c r="XFC3205"/>
    </row>
    <row r="3206" spans="2:27 16382:16383" ht="21" customHeight="1">
      <c r="B3206" s="1" t="s">
        <v>40</v>
      </c>
      <c r="C3206" s="1" t="s">
        <v>109</v>
      </c>
      <c r="D3206" s="1" t="s">
        <v>45</v>
      </c>
      <c r="E3206" s="1" t="s">
        <v>17</v>
      </c>
      <c r="F3206" s="1" t="s">
        <v>227</v>
      </c>
      <c r="G3206" s="9">
        <v>40694</v>
      </c>
      <c r="H3206" s="2" t="s">
        <v>233</v>
      </c>
      <c r="I3206" s="1">
        <v>2011</v>
      </c>
      <c r="J3206" s="1">
        <v>977572762</v>
      </c>
      <c r="K3206" s="1">
        <f>_xlfn.DAYS(clean_data[[#This Row],[Ship Date]],clean_data[[#This Row],[Order Date]])</f>
        <v>17</v>
      </c>
      <c r="L3206" s="9">
        <v>40711</v>
      </c>
      <c r="M3206" s="4">
        <v>4359</v>
      </c>
      <c r="N3206" s="13">
        <v>437.2</v>
      </c>
      <c r="O3206" s="13">
        <v>263.33</v>
      </c>
      <c r="P3206" s="13">
        <v>1905754.8</v>
      </c>
      <c r="Q3206" s="13">
        <v>1147855.47</v>
      </c>
      <c r="R3206" s="13">
        <v>757899.33</v>
      </c>
      <c r="S3206" s="54"/>
      <c r="T3206" s="54"/>
      <c r="Z3206" s="1"/>
      <c r="AA3206" s="1"/>
      <c r="XFB3206"/>
      <c r="XFC3206"/>
    </row>
    <row r="3207" spans="2:27 16382:16383" ht="21" customHeight="1">
      <c r="B3207" s="10" t="s">
        <v>31</v>
      </c>
      <c r="C3207" s="10" t="s">
        <v>89</v>
      </c>
      <c r="D3207" s="10" t="s">
        <v>20</v>
      </c>
      <c r="E3207" s="10" t="s">
        <v>17</v>
      </c>
      <c r="F3207" s="10" t="s">
        <v>235</v>
      </c>
      <c r="G3207" s="11">
        <v>42313</v>
      </c>
      <c r="H3207" s="12" t="s">
        <v>234</v>
      </c>
      <c r="I3207" s="10">
        <v>2015</v>
      </c>
      <c r="J3207" s="10">
        <v>264842021</v>
      </c>
      <c r="K3207" s="10">
        <f>_xlfn.DAYS(clean_data[[#This Row],[Ship Date]],clean_data[[#This Row],[Order Date]])</f>
        <v>17</v>
      </c>
      <c r="L3207" s="11">
        <v>42330</v>
      </c>
      <c r="M3207" s="14">
        <v>1494</v>
      </c>
      <c r="N3207" s="15">
        <v>152.58000000000001</v>
      </c>
      <c r="O3207" s="15">
        <v>97.44</v>
      </c>
      <c r="P3207" s="15">
        <v>227954.52</v>
      </c>
      <c r="Q3207" s="15">
        <v>145575.35999999999</v>
      </c>
      <c r="R3207" s="15">
        <v>82379.16</v>
      </c>
      <c r="S3207" s="54"/>
      <c r="T3207" s="54"/>
      <c r="Z3207" s="1"/>
      <c r="AA3207" s="1"/>
      <c r="XFB3207"/>
      <c r="XFC3207"/>
    </row>
    <row r="3208" spans="2:27 16382:16383" ht="21" customHeight="1">
      <c r="B3208" s="1" t="s">
        <v>14</v>
      </c>
      <c r="C3208" s="1" t="s">
        <v>62</v>
      </c>
      <c r="D3208" s="1" t="s">
        <v>20</v>
      </c>
      <c r="E3208" s="1" t="s">
        <v>21</v>
      </c>
      <c r="F3208" s="1" t="s">
        <v>235</v>
      </c>
      <c r="G3208" s="9">
        <v>41118</v>
      </c>
      <c r="H3208" s="2" t="s">
        <v>230</v>
      </c>
      <c r="I3208" s="1">
        <v>2012</v>
      </c>
      <c r="J3208" s="1">
        <v>287275159</v>
      </c>
      <c r="K3208" s="1">
        <f>_xlfn.DAYS(clean_data[[#This Row],[Ship Date]],clean_data[[#This Row],[Order Date]])</f>
        <v>29</v>
      </c>
      <c r="L3208" s="9">
        <v>41147</v>
      </c>
      <c r="M3208" s="4">
        <v>9958</v>
      </c>
      <c r="N3208" s="13">
        <v>152.58000000000001</v>
      </c>
      <c r="O3208" s="13">
        <v>97.44</v>
      </c>
      <c r="P3208" s="13">
        <v>1519391.64</v>
      </c>
      <c r="Q3208" s="13">
        <v>970307.52</v>
      </c>
      <c r="R3208" s="13">
        <v>549084.12</v>
      </c>
      <c r="S3208" s="54"/>
      <c r="T3208" s="54"/>
      <c r="Z3208" s="1"/>
      <c r="AA3208" s="1"/>
      <c r="XFB3208"/>
      <c r="XFC3208"/>
    </row>
    <row r="3209" spans="2:27 16382:16383" ht="21" customHeight="1">
      <c r="B3209" s="10" t="s">
        <v>40</v>
      </c>
      <c r="C3209" s="10" t="s">
        <v>113</v>
      </c>
      <c r="D3209" s="10" t="s">
        <v>33</v>
      </c>
      <c r="E3209" s="10" t="s">
        <v>17</v>
      </c>
      <c r="F3209" s="10" t="s">
        <v>227</v>
      </c>
      <c r="G3209" s="11">
        <v>41579</v>
      </c>
      <c r="H3209" s="12" t="s">
        <v>234</v>
      </c>
      <c r="I3209" s="10">
        <v>2013</v>
      </c>
      <c r="J3209" s="10">
        <v>732421004</v>
      </c>
      <c r="K3209" s="10">
        <f>_xlfn.DAYS(clean_data[[#This Row],[Ship Date]],clean_data[[#This Row],[Order Date]])</f>
        <v>30</v>
      </c>
      <c r="L3209" s="11">
        <v>41609</v>
      </c>
      <c r="M3209" s="14">
        <v>8506</v>
      </c>
      <c r="N3209" s="15">
        <v>81.73</v>
      </c>
      <c r="O3209" s="15">
        <v>56.67</v>
      </c>
      <c r="P3209" s="15">
        <v>695195.38</v>
      </c>
      <c r="Q3209" s="15">
        <v>482035.02</v>
      </c>
      <c r="R3209" s="15">
        <v>213160.36</v>
      </c>
      <c r="S3209" s="54"/>
      <c r="T3209" s="54"/>
      <c r="Z3209" s="1"/>
      <c r="AA3209" s="1"/>
      <c r="XFB3209"/>
      <c r="XFC3209"/>
    </row>
    <row r="3210" spans="2:27 16382:16383" ht="21" customHeight="1">
      <c r="B3210" s="1" t="s">
        <v>34</v>
      </c>
      <c r="C3210" s="1" t="s">
        <v>84</v>
      </c>
      <c r="D3210" s="1" t="s">
        <v>71</v>
      </c>
      <c r="E3210" s="1" t="s">
        <v>17</v>
      </c>
      <c r="F3210" s="1" t="s">
        <v>235</v>
      </c>
      <c r="G3210" s="9">
        <v>40256</v>
      </c>
      <c r="H3210" s="2" t="s">
        <v>236</v>
      </c>
      <c r="I3210" s="1">
        <v>2010</v>
      </c>
      <c r="J3210" s="1">
        <v>908140885</v>
      </c>
      <c r="K3210" s="1">
        <f>_xlfn.DAYS(clean_data[[#This Row],[Ship Date]],clean_data[[#This Row],[Order Date]])</f>
        <v>12</v>
      </c>
      <c r="L3210" s="9">
        <v>40268</v>
      </c>
      <c r="M3210" s="4">
        <v>7924</v>
      </c>
      <c r="N3210" s="13">
        <v>154.06</v>
      </c>
      <c r="O3210" s="13">
        <v>90.93</v>
      </c>
      <c r="P3210" s="13">
        <v>1220771.44</v>
      </c>
      <c r="Q3210" s="13">
        <v>720529.32</v>
      </c>
      <c r="R3210" s="13">
        <v>500242.12</v>
      </c>
      <c r="S3210" s="54"/>
      <c r="T3210" s="54"/>
      <c r="Z3210" s="1"/>
      <c r="AA3210" s="1"/>
      <c r="XFB3210"/>
      <c r="XFC3210"/>
    </row>
    <row r="3211" spans="2:27 16382:16383" ht="21" customHeight="1">
      <c r="B3211" s="10" t="s">
        <v>26</v>
      </c>
      <c r="C3211" s="10" t="s">
        <v>107</v>
      </c>
      <c r="D3211" s="10" t="s">
        <v>45</v>
      </c>
      <c r="E3211" s="10" t="s">
        <v>21</v>
      </c>
      <c r="F3211" s="10" t="s">
        <v>235</v>
      </c>
      <c r="G3211" s="11">
        <v>41013</v>
      </c>
      <c r="H3211" s="12" t="s">
        <v>239</v>
      </c>
      <c r="I3211" s="10">
        <v>2012</v>
      </c>
      <c r="J3211" s="10">
        <v>192608630</v>
      </c>
      <c r="K3211" s="10">
        <f>_xlfn.DAYS(clean_data[[#This Row],[Ship Date]],clean_data[[#This Row],[Order Date]])</f>
        <v>2</v>
      </c>
      <c r="L3211" s="11">
        <v>41015</v>
      </c>
      <c r="M3211" s="14">
        <v>6029</v>
      </c>
      <c r="N3211" s="15">
        <v>437.2</v>
      </c>
      <c r="O3211" s="15">
        <v>263.33</v>
      </c>
      <c r="P3211" s="15">
        <v>2635878.7999999998</v>
      </c>
      <c r="Q3211" s="15">
        <v>1587616.57</v>
      </c>
      <c r="R3211" s="15">
        <v>1048262.23</v>
      </c>
      <c r="S3211" s="54"/>
      <c r="T3211" s="54"/>
      <c r="Z3211" s="1"/>
      <c r="AA3211" s="1"/>
      <c r="XFB3211"/>
      <c r="XFC3211"/>
    </row>
    <row r="3212" spans="2:27 16382:16383" ht="21" customHeight="1">
      <c r="B3212" s="1" t="s">
        <v>23</v>
      </c>
      <c r="C3212" s="1" t="s">
        <v>112</v>
      </c>
      <c r="D3212" s="1" t="s">
        <v>45</v>
      </c>
      <c r="E3212" s="1" t="s">
        <v>21</v>
      </c>
      <c r="F3212" s="1" t="s">
        <v>227</v>
      </c>
      <c r="G3212" s="9">
        <v>42571</v>
      </c>
      <c r="H3212" s="2" t="s">
        <v>230</v>
      </c>
      <c r="I3212" s="1">
        <v>2016</v>
      </c>
      <c r="J3212" s="1">
        <v>284310567</v>
      </c>
      <c r="K3212" s="1">
        <f>_xlfn.DAYS(clean_data[[#This Row],[Ship Date]],clean_data[[#This Row],[Order Date]])</f>
        <v>44</v>
      </c>
      <c r="L3212" s="9">
        <v>42615</v>
      </c>
      <c r="M3212" s="4">
        <v>2670</v>
      </c>
      <c r="N3212" s="13">
        <v>437.2</v>
      </c>
      <c r="O3212" s="13">
        <v>263.33</v>
      </c>
      <c r="P3212" s="13">
        <v>1167324</v>
      </c>
      <c r="Q3212" s="13">
        <v>703091.1</v>
      </c>
      <c r="R3212" s="13">
        <v>464232.9</v>
      </c>
      <c r="S3212" s="54"/>
      <c r="T3212" s="54"/>
      <c r="Z3212" s="1"/>
      <c r="AA3212" s="1"/>
      <c r="XFB3212"/>
      <c r="XFC3212"/>
    </row>
    <row r="3213" spans="2:27 16382:16383" ht="21" customHeight="1">
      <c r="B3213" s="10" t="s">
        <v>14</v>
      </c>
      <c r="C3213" s="10" t="s">
        <v>185</v>
      </c>
      <c r="D3213" s="10" t="s">
        <v>50</v>
      </c>
      <c r="E3213" s="10" t="s">
        <v>21</v>
      </c>
      <c r="F3213" s="10" t="s">
        <v>235</v>
      </c>
      <c r="G3213" s="11">
        <v>42656</v>
      </c>
      <c r="H3213" s="12" t="s">
        <v>237</v>
      </c>
      <c r="I3213" s="10">
        <v>2016</v>
      </c>
      <c r="J3213" s="10">
        <v>252045524</v>
      </c>
      <c r="K3213" s="10">
        <f>_xlfn.DAYS(clean_data[[#This Row],[Ship Date]],clean_data[[#This Row],[Order Date]])</f>
        <v>15</v>
      </c>
      <c r="L3213" s="11">
        <v>42671</v>
      </c>
      <c r="M3213" s="14">
        <v>4726</v>
      </c>
      <c r="N3213" s="15">
        <v>421.89</v>
      </c>
      <c r="O3213" s="15">
        <v>364.69</v>
      </c>
      <c r="P3213" s="15">
        <v>1993852.14</v>
      </c>
      <c r="Q3213" s="15">
        <v>1723524.94</v>
      </c>
      <c r="R3213" s="15">
        <v>270327.2</v>
      </c>
      <c r="S3213" s="54"/>
      <c r="T3213" s="54"/>
      <c r="Z3213" s="1"/>
      <c r="AA3213" s="1"/>
      <c r="XFB3213"/>
      <c r="XFC3213"/>
    </row>
    <row r="3214" spans="2:27 16382:16383" ht="21" customHeight="1">
      <c r="B3214" s="1" t="s">
        <v>34</v>
      </c>
      <c r="C3214" s="1" t="s">
        <v>215</v>
      </c>
      <c r="D3214" s="1" t="s">
        <v>20</v>
      </c>
      <c r="E3214" s="1" t="s">
        <v>21</v>
      </c>
      <c r="F3214" s="1" t="s">
        <v>227</v>
      </c>
      <c r="G3214" s="9">
        <v>42152</v>
      </c>
      <c r="H3214" s="2" t="s">
        <v>233</v>
      </c>
      <c r="I3214" s="1">
        <v>2015</v>
      </c>
      <c r="J3214" s="1">
        <v>584924829</v>
      </c>
      <c r="K3214" s="1">
        <f>_xlfn.DAYS(clean_data[[#This Row],[Ship Date]],clean_data[[#This Row],[Order Date]])</f>
        <v>11</v>
      </c>
      <c r="L3214" s="9">
        <v>42163</v>
      </c>
      <c r="M3214" s="4">
        <v>1110</v>
      </c>
      <c r="N3214" s="13">
        <v>152.58000000000001</v>
      </c>
      <c r="O3214" s="13">
        <v>97.44</v>
      </c>
      <c r="P3214" s="13">
        <v>169363.8</v>
      </c>
      <c r="Q3214" s="13">
        <v>108158.39999999999</v>
      </c>
      <c r="R3214" s="13">
        <v>61205.4</v>
      </c>
      <c r="S3214" s="54"/>
      <c r="T3214" s="54"/>
      <c r="Z3214" s="1"/>
      <c r="AA3214" s="1"/>
      <c r="XFB3214"/>
      <c r="XFC3214"/>
    </row>
    <row r="3215" spans="2:27 16382:16383" ht="21" customHeight="1">
      <c r="B3215" s="10" t="s">
        <v>23</v>
      </c>
      <c r="C3215" s="10" t="s">
        <v>38</v>
      </c>
      <c r="D3215" s="10" t="s">
        <v>71</v>
      </c>
      <c r="E3215" s="10" t="s">
        <v>21</v>
      </c>
      <c r="F3215" s="10" t="s">
        <v>227</v>
      </c>
      <c r="G3215" s="11">
        <v>40945</v>
      </c>
      <c r="H3215" s="12" t="s">
        <v>242</v>
      </c>
      <c r="I3215" s="10">
        <v>2012</v>
      </c>
      <c r="J3215" s="10">
        <v>942372310</v>
      </c>
      <c r="K3215" s="10">
        <f>_xlfn.DAYS(clean_data[[#This Row],[Ship Date]],clean_data[[#This Row],[Order Date]])</f>
        <v>13</v>
      </c>
      <c r="L3215" s="11">
        <v>40958</v>
      </c>
      <c r="M3215" s="14">
        <v>7763</v>
      </c>
      <c r="N3215" s="15">
        <v>154.06</v>
      </c>
      <c r="O3215" s="15">
        <v>90.93</v>
      </c>
      <c r="P3215" s="15">
        <v>1195967.78</v>
      </c>
      <c r="Q3215" s="15">
        <v>705889.59</v>
      </c>
      <c r="R3215" s="15">
        <v>490078.19</v>
      </c>
      <c r="S3215" s="54"/>
      <c r="T3215" s="54"/>
      <c r="Z3215" s="1"/>
      <c r="AA3215" s="1"/>
      <c r="XFB3215"/>
      <c r="XFC3215"/>
    </row>
    <row r="3216" spans="2:27 16382:16383" ht="21" customHeight="1">
      <c r="B3216" s="1" t="s">
        <v>23</v>
      </c>
      <c r="C3216" s="1" t="s">
        <v>178</v>
      </c>
      <c r="D3216" s="1" t="s">
        <v>50</v>
      </c>
      <c r="E3216" s="1" t="s">
        <v>17</v>
      </c>
      <c r="F3216" s="1" t="s">
        <v>229</v>
      </c>
      <c r="G3216" s="9">
        <v>42079</v>
      </c>
      <c r="H3216" s="2" t="s">
        <v>236</v>
      </c>
      <c r="I3216" s="1">
        <v>2015</v>
      </c>
      <c r="J3216" s="1">
        <v>604124295</v>
      </c>
      <c r="K3216" s="1">
        <f>_xlfn.DAYS(clean_data[[#This Row],[Ship Date]],clean_data[[#This Row],[Order Date]])</f>
        <v>17</v>
      </c>
      <c r="L3216" s="9">
        <v>42096</v>
      </c>
      <c r="M3216" s="4">
        <v>2659</v>
      </c>
      <c r="N3216" s="13">
        <v>421.89</v>
      </c>
      <c r="O3216" s="13">
        <v>364.69</v>
      </c>
      <c r="P3216" s="13">
        <v>1121805.51</v>
      </c>
      <c r="Q3216" s="13">
        <v>969710.71</v>
      </c>
      <c r="R3216" s="13">
        <v>152094.79999999999</v>
      </c>
      <c r="S3216" s="54"/>
      <c r="T3216" s="54"/>
      <c r="Z3216" s="1"/>
      <c r="AA3216" s="1"/>
      <c r="XFB3216"/>
      <c r="XFC3216"/>
    </row>
    <row r="3217" spans="2:27 16382:16383" ht="21" customHeight="1">
      <c r="B3217" s="10" t="s">
        <v>23</v>
      </c>
      <c r="C3217" s="10" t="s">
        <v>147</v>
      </c>
      <c r="D3217" s="10" t="s">
        <v>59</v>
      </c>
      <c r="E3217" s="10" t="s">
        <v>17</v>
      </c>
      <c r="F3217" s="10" t="s">
        <v>229</v>
      </c>
      <c r="G3217" s="11">
        <v>42070</v>
      </c>
      <c r="H3217" s="12" t="s">
        <v>236</v>
      </c>
      <c r="I3217" s="10">
        <v>2015</v>
      </c>
      <c r="J3217" s="10">
        <v>720229613</v>
      </c>
      <c r="K3217" s="10">
        <f>_xlfn.DAYS(clean_data[[#This Row],[Ship Date]],clean_data[[#This Row],[Order Date]])</f>
        <v>4</v>
      </c>
      <c r="L3217" s="11">
        <v>42074</v>
      </c>
      <c r="M3217" s="14">
        <v>803</v>
      </c>
      <c r="N3217" s="15">
        <v>9.33</v>
      </c>
      <c r="O3217" s="15">
        <v>6.92</v>
      </c>
      <c r="P3217" s="15">
        <v>7491.99</v>
      </c>
      <c r="Q3217" s="15">
        <v>5556.76</v>
      </c>
      <c r="R3217" s="15">
        <v>1935.23</v>
      </c>
      <c r="S3217" s="54"/>
      <c r="T3217" s="54"/>
      <c r="Z3217" s="1"/>
      <c r="AA3217" s="1"/>
      <c r="XFB3217"/>
      <c r="XFC3217"/>
    </row>
    <row r="3218" spans="2:27 16382:16383" ht="21" customHeight="1">
      <c r="B3218" s="1" t="s">
        <v>31</v>
      </c>
      <c r="C3218" s="1" t="s">
        <v>44</v>
      </c>
      <c r="D3218" s="1" t="s">
        <v>28</v>
      </c>
      <c r="E3218" s="1" t="s">
        <v>17</v>
      </c>
      <c r="F3218" s="1" t="s">
        <v>232</v>
      </c>
      <c r="G3218" s="9">
        <v>40591</v>
      </c>
      <c r="H3218" s="2" t="s">
        <v>242</v>
      </c>
      <c r="I3218" s="1">
        <v>2011</v>
      </c>
      <c r="J3218" s="1">
        <v>261049592</v>
      </c>
      <c r="K3218" s="1">
        <f>_xlfn.DAYS(clean_data[[#This Row],[Ship Date]],clean_data[[#This Row],[Order Date]])</f>
        <v>23</v>
      </c>
      <c r="L3218" s="9">
        <v>40614</v>
      </c>
      <c r="M3218" s="4">
        <v>9230</v>
      </c>
      <c r="N3218" s="13">
        <v>205.7</v>
      </c>
      <c r="O3218" s="13">
        <v>117.11</v>
      </c>
      <c r="P3218" s="13">
        <v>1898611</v>
      </c>
      <c r="Q3218" s="13">
        <v>1080925.3</v>
      </c>
      <c r="R3218" s="13">
        <v>817685.7</v>
      </c>
      <c r="S3218" s="54"/>
      <c r="T3218" s="54"/>
      <c r="Z3218" s="1"/>
      <c r="AA3218" s="1"/>
      <c r="XFB3218"/>
      <c r="XFC3218"/>
    </row>
    <row r="3219" spans="2:27 16382:16383" ht="21" customHeight="1">
      <c r="B3219" s="10" t="s">
        <v>23</v>
      </c>
      <c r="C3219" s="10" t="s">
        <v>51</v>
      </c>
      <c r="D3219" s="10" t="s">
        <v>33</v>
      </c>
      <c r="E3219" s="10" t="s">
        <v>17</v>
      </c>
      <c r="F3219" s="10" t="s">
        <v>227</v>
      </c>
      <c r="G3219" s="11">
        <v>41851</v>
      </c>
      <c r="H3219" s="12" t="s">
        <v>230</v>
      </c>
      <c r="I3219" s="10">
        <v>2014</v>
      </c>
      <c r="J3219" s="10">
        <v>967258059</v>
      </c>
      <c r="K3219" s="10">
        <f>_xlfn.DAYS(clean_data[[#This Row],[Ship Date]],clean_data[[#This Row],[Order Date]])</f>
        <v>8</v>
      </c>
      <c r="L3219" s="11">
        <v>41859</v>
      </c>
      <c r="M3219" s="14">
        <v>2009</v>
      </c>
      <c r="N3219" s="15">
        <v>81.73</v>
      </c>
      <c r="O3219" s="15">
        <v>56.67</v>
      </c>
      <c r="P3219" s="15">
        <v>164195.57</v>
      </c>
      <c r="Q3219" s="15">
        <v>113850.03</v>
      </c>
      <c r="R3219" s="15">
        <v>50345.54</v>
      </c>
      <c r="S3219" s="54"/>
      <c r="T3219" s="54"/>
      <c r="Z3219" s="1"/>
      <c r="AA3219" s="1"/>
      <c r="XFB3219"/>
      <c r="XFC3219"/>
    </row>
    <row r="3220" spans="2:27 16382:16383" ht="21" customHeight="1">
      <c r="B3220" s="1" t="s">
        <v>40</v>
      </c>
      <c r="C3220" s="1" t="s">
        <v>93</v>
      </c>
      <c r="D3220" s="1" t="s">
        <v>45</v>
      </c>
      <c r="E3220" s="1" t="s">
        <v>21</v>
      </c>
      <c r="F3220" s="1" t="s">
        <v>232</v>
      </c>
      <c r="G3220" s="9">
        <v>42150</v>
      </c>
      <c r="H3220" s="2" t="s">
        <v>233</v>
      </c>
      <c r="I3220" s="1">
        <v>2015</v>
      </c>
      <c r="J3220" s="1">
        <v>599841344</v>
      </c>
      <c r="K3220" s="1">
        <f>_xlfn.DAYS(clean_data[[#This Row],[Ship Date]],clean_data[[#This Row],[Order Date]])</f>
        <v>6</v>
      </c>
      <c r="L3220" s="9">
        <v>42156</v>
      </c>
      <c r="M3220" s="4">
        <v>5238</v>
      </c>
      <c r="N3220" s="13">
        <v>437.2</v>
      </c>
      <c r="O3220" s="13">
        <v>263.33</v>
      </c>
      <c r="P3220" s="13">
        <v>2290053.6</v>
      </c>
      <c r="Q3220" s="13">
        <v>1379322.54</v>
      </c>
      <c r="R3220" s="13">
        <v>910731.06</v>
      </c>
      <c r="S3220" s="54"/>
      <c r="T3220" s="54"/>
      <c r="Z3220" s="1"/>
      <c r="AA3220" s="1"/>
      <c r="XFB3220"/>
      <c r="XFC3220"/>
    </row>
    <row r="3221" spans="2:27 16382:16383" ht="21" customHeight="1">
      <c r="B3221" s="10" t="s">
        <v>40</v>
      </c>
      <c r="C3221" s="10" t="s">
        <v>72</v>
      </c>
      <c r="D3221" s="10" t="s">
        <v>59</v>
      </c>
      <c r="E3221" s="10" t="s">
        <v>21</v>
      </c>
      <c r="F3221" s="10" t="s">
        <v>227</v>
      </c>
      <c r="G3221" s="11">
        <v>42328</v>
      </c>
      <c r="H3221" s="12" t="s">
        <v>234</v>
      </c>
      <c r="I3221" s="10">
        <v>2015</v>
      </c>
      <c r="J3221" s="10">
        <v>590098273</v>
      </c>
      <c r="K3221" s="10">
        <f>_xlfn.DAYS(clean_data[[#This Row],[Ship Date]],clean_data[[#This Row],[Order Date]])</f>
        <v>6</v>
      </c>
      <c r="L3221" s="11">
        <v>42334</v>
      </c>
      <c r="M3221" s="14">
        <v>2047</v>
      </c>
      <c r="N3221" s="15">
        <v>9.33</v>
      </c>
      <c r="O3221" s="15">
        <v>6.92</v>
      </c>
      <c r="P3221" s="15">
        <v>19098.509999999998</v>
      </c>
      <c r="Q3221" s="15">
        <v>14165.24</v>
      </c>
      <c r="R3221" s="15">
        <v>4933.2700000000004</v>
      </c>
      <c r="S3221" s="54"/>
      <c r="T3221" s="54"/>
      <c r="Z3221" s="1"/>
      <c r="AA3221" s="1"/>
      <c r="XFB3221"/>
      <c r="XFC3221"/>
    </row>
    <row r="3222" spans="2:27 16382:16383" ht="21" customHeight="1">
      <c r="B3222" s="1" t="s">
        <v>31</v>
      </c>
      <c r="C3222" s="1" t="s">
        <v>56</v>
      </c>
      <c r="D3222" s="1" t="s">
        <v>28</v>
      </c>
      <c r="E3222" s="1" t="s">
        <v>21</v>
      </c>
      <c r="F3222" s="1" t="s">
        <v>232</v>
      </c>
      <c r="G3222" s="9">
        <v>40846</v>
      </c>
      <c r="H3222" s="2" t="s">
        <v>237</v>
      </c>
      <c r="I3222" s="1">
        <v>2011</v>
      </c>
      <c r="J3222" s="1">
        <v>189640176</v>
      </c>
      <c r="K3222" s="1">
        <f>_xlfn.DAYS(clean_data[[#This Row],[Ship Date]],clean_data[[#This Row],[Order Date]])</f>
        <v>5</v>
      </c>
      <c r="L3222" s="9">
        <v>40851</v>
      </c>
      <c r="M3222" s="4">
        <v>7597</v>
      </c>
      <c r="N3222" s="13">
        <v>205.7</v>
      </c>
      <c r="O3222" s="13">
        <v>117.11</v>
      </c>
      <c r="P3222" s="13">
        <v>1562702.9</v>
      </c>
      <c r="Q3222" s="13">
        <v>889684.67</v>
      </c>
      <c r="R3222" s="13">
        <v>673018.23</v>
      </c>
      <c r="S3222" s="54"/>
      <c r="T3222" s="54"/>
      <c r="Z3222" s="1"/>
      <c r="AA3222" s="1"/>
      <c r="XFB3222"/>
      <c r="XFC3222"/>
    </row>
    <row r="3223" spans="2:27 16382:16383" ht="21" customHeight="1">
      <c r="B3223" s="10" t="s">
        <v>23</v>
      </c>
      <c r="C3223" s="10" t="s">
        <v>112</v>
      </c>
      <c r="D3223" s="10" t="s">
        <v>28</v>
      </c>
      <c r="E3223" s="10" t="s">
        <v>21</v>
      </c>
      <c r="F3223" s="10" t="s">
        <v>227</v>
      </c>
      <c r="G3223" s="11">
        <v>40704</v>
      </c>
      <c r="H3223" s="12" t="s">
        <v>241</v>
      </c>
      <c r="I3223" s="10">
        <v>2011</v>
      </c>
      <c r="J3223" s="10">
        <v>520390880</v>
      </c>
      <c r="K3223" s="10">
        <f>_xlfn.DAYS(clean_data[[#This Row],[Ship Date]],clean_data[[#This Row],[Order Date]])</f>
        <v>44</v>
      </c>
      <c r="L3223" s="11">
        <v>40748</v>
      </c>
      <c r="M3223" s="14">
        <v>4080</v>
      </c>
      <c r="N3223" s="15">
        <v>205.7</v>
      </c>
      <c r="O3223" s="15">
        <v>117.11</v>
      </c>
      <c r="P3223" s="15">
        <v>839256</v>
      </c>
      <c r="Q3223" s="15">
        <v>477808.8</v>
      </c>
      <c r="R3223" s="15">
        <v>361447.2</v>
      </c>
      <c r="S3223" s="54"/>
      <c r="T3223" s="54"/>
      <c r="Z3223" s="1"/>
      <c r="AA3223" s="1"/>
      <c r="XFB3223"/>
      <c r="XFC3223"/>
    </row>
    <row r="3224" spans="2:27 16382:16383" ht="21" customHeight="1">
      <c r="B3224" s="1" t="s">
        <v>31</v>
      </c>
      <c r="C3224" s="1" t="s">
        <v>248</v>
      </c>
      <c r="D3224" s="1" t="s">
        <v>45</v>
      </c>
      <c r="E3224" s="1" t="s">
        <v>21</v>
      </c>
      <c r="F3224" s="1" t="s">
        <v>229</v>
      </c>
      <c r="G3224" s="9">
        <v>42524</v>
      </c>
      <c r="H3224" s="2" t="s">
        <v>241</v>
      </c>
      <c r="I3224" s="1">
        <v>2016</v>
      </c>
      <c r="J3224" s="1">
        <v>524586713</v>
      </c>
      <c r="K3224" s="1">
        <f>_xlfn.DAYS(clean_data[[#This Row],[Ship Date]],clean_data[[#This Row],[Order Date]])</f>
        <v>21</v>
      </c>
      <c r="L3224" s="9">
        <v>42545</v>
      </c>
      <c r="M3224" s="4">
        <v>5721</v>
      </c>
      <c r="N3224" s="13">
        <v>437.2</v>
      </c>
      <c r="O3224" s="13">
        <v>263.33</v>
      </c>
      <c r="P3224" s="13">
        <v>2501221.2000000002</v>
      </c>
      <c r="Q3224" s="13">
        <v>1506510.93</v>
      </c>
      <c r="R3224" s="13">
        <v>994710.27</v>
      </c>
      <c r="S3224" s="54"/>
      <c r="T3224" s="54"/>
      <c r="Z3224" s="1"/>
      <c r="AA3224" s="1"/>
      <c r="XFB3224"/>
      <c r="XFC3224"/>
    </row>
    <row r="3225" spans="2:27 16382:16383" ht="21" customHeight="1">
      <c r="B3225" s="10" t="s">
        <v>40</v>
      </c>
      <c r="C3225" s="10" t="s">
        <v>150</v>
      </c>
      <c r="D3225" s="10" t="s">
        <v>33</v>
      </c>
      <c r="E3225" s="10" t="s">
        <v>21</v>
      </c>
      <c r="F3225" s="10" t="s">
        <v>235</v>
      </c>
      <c r="G3225" s="11">
        <v>40404</v>
      </c>
      <c r="H3225" s="12" t="s">
        <v>238</v>
      </c>
      <c r="I3225" s="10">
        <v>2010</v>
      </c>
      <c r="J3225" s="10">
        <v>114776504</v>
      </c>
      <c r="K3225" s="10">
        <f>_xlfn.DAYS(clean_data[[#This Row],[Ship Date]],clean_data[[#This Row],[Order Date]])</f>
        <v>27</v>
      </c>
      <c r="L3225" s="11">
        <v>40431</v>
      </c>
      <c r="M3225" s="14">
        <v>3773</v>
      </c>
      <c r="N3225" s="15">
        <v>81.73</v>
      </c>
      <c r="O3225" s="15">
        <v>56.67</v>
      </c>
      <c r="P3225" s="15">
        <v>308367.28999999998</v>
      </c>
      <c r="Q3225" s="15">
        <v>213815.91</v>
      </c>
      <c r="R3225" s="15">
        <v>94551.38</v>
      </c>
      <c r="S3225" s="54"/>
      <c r="T3225" s="54"/>
      <c r="Z3225" s="1"/>
      <c r="AA3225" s="1"/>
      <c r="XFB3225"/>
      <c r="XFC3225"/>
    </row>
    <row r="3226" spans="2:27 16382:16383" ht="21" customHeight="1">
      <c r="B3226" s="1" t="s">
        <v>23</v>
      </c>
      <c r="C3226" s="1" t="s">
        <v>38</v>
      </c>
      <c r="D3226" s="1" t="s">
        <v>59</v>
      </c>
      <c r="E3226" s="1" t="s">
        <v>21</v>
      </c>
      <c r="F3226" s="1" t="s">
        <v>232</v>
      </c>
      <c r="G3226" s="9">
        <v>42658</v>
      </c>
      <c r="H3226" s="2" t="s">
        <v>237</v>
      </c>
      <c r="I3226" s="1">
        <v>2016</v>
      </c>
      <c r="J3226" s="1">
        <v>623821580</v>
      </c>
      <c r="K3226" s="1">
        <f>_xlfn.DAYS(clean_data[[#This Row],[Ship Date]],clean_data[[#This Row],[Order Date]])</f>
        <v>16</v>
      </c>
      <c r="L3226" s="9">
        <v>42674</v>
      </c>
      <c r="M3226" s="4">
        <v>1523</v>
      </c>
      <c r="N3226" s="13">
        <v>9.33</v>
      </c>
      <c r="O3226" s="13">
        <v>6.92</v>
      </c>
      <c r="P3226" s="13">
        <v>14209.59</v>
      </c>
      <c r="Q3226" s="13">
        <v>10539.16</v>
      </c>
      <c r="R3226" s="13">
        <v>3670.43</v>
      </c>
      <c r="S3226" s="54"/>
      <c r="T3226" s="54"/>
      <c r="Z3226" s="1"/>
      <c r="AA3226" s="1"/>
      <c r="XFB3226"/>
      <c r="XFC3226"/>
    </row>
    <row r="3227" spans="2:27 16382:16383" ht="21" customHeight="1">
      <c r="B3227" s="10" t="s">
        <v>31</v>
      </c>
      <c r="C3227" s="10" t="s">
        <v>49</v>
      </c>
      <c r="D3227" s="10" t="s">
        <v>28</v>
      </c>
      <c r="E3227" s="10" t="s">
        <v>17</v>
      </c>
      <c r="F3227" s="10" t="s">
        <v>227</v>
      </c>
      <c r="G3227" s="11">
        <v>42778</v>
      </c>
      <c r="H3227" s="12" t="s">
        <v>242</v>
      </c>
      <c r="I3227" s="10">
        <v>2017</v>
      </c>
      <c r="J3227" s="10">
        <v>754895770</v>
      </c>
      <c r="K3227" s="10">
        <f>_xlfn.DAYS(clean_data[[#This Row],[Ship Date]],clean_data[[#This Row],[Order Date]])</f>
        <v>28</v>
      </c>
      <c r="L3227" s="11">
        <v>42806</v>
      </c>
      <c r="M3227" s="14">
        <v>9289</v>
      </c>
      <c r="N3227" s="15">
        <v>205.7</v>
      </c>
      <c r="O3227" s="15">
        <v>117.11</v>
      </c>
      <c r="P3227" s="15">
        <v>1910747.3</v>
      </c>
      <c r="Q3227" s="15">
        <v>1087834.79</v>
      </c>
      <c r="R3227" s="15">
        <v>822912.51</v>
      </c>
      <c r="S3227" s="54"/>
      <c r="T3227" s="54"/>
      <c r="Z3227" s="1"/>
      <c r="AA3227" s="1"/>
      <c r="XFB3227"/>
      <c r="XFC3227"/>
    </row>
    <row r="3228" spans="2:27 16382:16383" ht="21" customHeight="1">
      <c r="B3228" s="1" t="s">
        <v>34</v>
      </c>
      <c r="C3228" s="1" t="s">
        <v>68</v>
      </c>
      <c r="D3228" s="1" t="s">
        <v>25</v>
      </c>
      <c r="E3228" s="1" t="s">
        <v>17</v>
      </c>
      <c r="F3228" s="1" t="s">
        <v>232</v>
      </c>
      <c r="G3228" s="9">
        <v>42942</v>
      </c>
      <c r="H3228" s="2" t="s">
        <v>230</v>
      </c>
      <c r="I3228" s="1">
        <v>2017</v>
      </c>
      <c r="J3228" s="1">
        <v>631485402</v>
      </c>
      <c r="K3228" s="1">
        <f>_xlfn.DAYS(clean_data[[#This Row],[Ship Date]],clean_data[[#This Row],[Order Date]])</f>
        <v>17</v>
      </c>
      <c r="L3228" s="9">
        <v>42959</v>
      </c>
      <c r="M3228" s="4">
        <v>9418</v>
      </c>
      <c r="N3228" s="13">
        <v>47.45</v>
      </c>
      <c r="O3228" s="13">
        <v>31.79</v>
      </c>
      <c r="P3228" s="13">
        <v>446884.1</v>
      </c>
      <c r="Q3228" s="13">
        <v>299398.21999999997</v>
      </c>
      <c r="R3228" s="13">
        <v>147485.88</v>
      </c>
      <c r="S3228" s="54"/>
      <c r="T3228" s="54"/>
      <c r="Z3228" s="1"/>
      <c r="AA3228" s="1"/>
      <c r="XFB3228"/>
      <c r="XFC3228"/>
    </row>
    <row r="3229" spans="2:27 16382:16383" ht="21" customHeight="1">
      <c r="B3229" s="10" t="s">
        <v>31</v>
      </c>
      <c r="C3229" s="10" t="s">
        <v>67</v>
      </c>
      <c r="D3229" s="10" t="s">
        <v>33</v>
      </c>
      <c r="E3229" s="10" t="s">
        <v>17</v>
      </c>
      <c r="F3229" s="10" t="s">
        <v>232</v>
      </c>
      <c r="G3229" s="11">
        <v>41570</v>
      </c>
      <c r="H3229" s="12" t="s">
        <v>237</v>
      </c>
      <c r="I3229" s="10">
        <v>2013</v>
      </c>
      <c r="J3229" s="10">
        <v>447389304</v>
      </c>
      <c r="K3229" s="10">
        <f>_xlfn.DAYS(clean_data[[#This Row],[Ship Date]],clean_data[[#This Row],[Order Date]])</f>
        <v>27</v>
      </c>
      <c r="L3229" s="11">
        <v>41597</v>
      </c>
      <c r="M3229" s="14">
        <v>1292</v>
      </c>
      <c r="N3229" s="15">
        <v>81.73</v>
      </c>
      <c r="O3229" s="15">
        <v>56.67</v>
      </c>
      <c r="P3229" s="15">
        <v>105595.16</v>
      </c>
      <c r="Q3229" s="15">
        <v>73217.64</v>
      </c>
      <c r="R3229" s="15">
        <v>32377.52</v>
      </c>
      <c r="S3229" s="54"/>
      <c r="T3229" s="54"/>
      <c r="Z3229" s="1"/>
      <c r="AA3229" s="1"/>
      <c r="XFB3229"/>
      <c r="XFC3229"/>
    </row>
    <row r="3230" spans="2:27 16382:16383" ht="21" customHeight="1">
      <c r="B3230" s="1" t="s">
        <v>40</v>
      </c>
      <c r="C3230" s="1" t="s">
        <v>117</v>
      </c>
      <c r="D3230" s="1" t="s">
        <v>79</v>
      </c>
      <c r="E3230" s="1" t="s">
        <v>17</v>
      </c>
      <c r="F3230" s="1" t="s">
        <v>227</v>
      </c>
      <c r="G3230" s="9">
        <v>40234</v>
      </c>
      <c r="H3230" s="2" t="s">
        <v>242</v>
      </c>
      <c r="I3230" s="1">
        <v>2010</v>
      </c>
      <c r="J3230" s="1">
        <v>916718804</v>
      </c>
      <c r="K3230" s="1">
        <f>_xlfn.DAYS(clean_data[[#This Row],[Ship Date]],clean_data[[#This Row],[Order Date]])</f>
        <v>12</v>
      </c>
      <c r="L3230" s="9">
        <v>40246</v>
      </c>
      <c r="M3230" s="4">
        <v>6321</v>
      </c>
      <c r="N3230" s="13">
        <v>668.27</v>
      </c>
      <c r="O3230" s="13">
        <v>502.54</v>
      </c>
      <c r="P3230" s="13">
        <v>4224134.67</v>
      </c>
      <c r="Q3230" s="13">
        <v>3176555.34</v>
      </c>
      <c r="R3230" s="13">
        <v>1047579.33</v>
      </c>
      <c r="S3230" s="54"/>
      <c r="T3230" s="54"/>
      <c r="Z3230" s="1"/>
      <c r="AA3230" s="1"/>
      <c r="XFB3230"/>
      <c r="XFC3230"/>
    </row>
    <row r="3231" spans="2:27 16382:16383" ht="21" customHeight="1">
      <c r="B3231" s="10" t="s">
        <v>34</v>
      </c>
      <c r="C3231" s="10" t="s">
        <v>84</v>
      </c>
      <c r="D3231" s="10" t="s">
        <v>20</v>
      </c>
      <c r="E3231" s="10" t="s">
        <v>21</v>
      </c>
      <c r="F3231" s="10" t="s">
        <v>227</v>
      </c>
      <c r="G3231" s="11">
        <v>42281</v>
      </c>
      <c r="H3231" s="12" t="s">
        <v>237</v>
      </c>
      <c r="I3231" s="10">
        <v>2015</v>
      </c>
      <c r="J3231" s="10">
        <v>123897731</v>
      </c>
      <c r="K3231" s="10">
        <f>_xlfn.DAYS(clean_data[[#This Row],[Ship Date]],clean_data[[#This Row],[Order Date]])</f>
        <v>19</v>
      </c>
      <c r="L3231" s="11">
        <v>42300</v>
      </c>
      <c r="M3231" s="14">
        <v>2947</v>
      </c>
      <c r="N3231" s="15">
        <v>152.58000000000001</v>
      </c>
      <c r="O3231" s="15">
        <v>97.44</v>
      </c>
      <c r="P3231" s="15">
        <v>449653.26</v>
      </c>
      <c r="Q3231" s="15">
        <v>287155.68</v>
      </c>
      <c r="R3231" s="15">
        <v>162497.57999999999</v>
      </c>
      <c r="S3231" s="54"/>
      <c r="T3231" s="54"/>
      <c r="Z3231" s="1"/>
      <c r="AA3231" s="1"/>
      <c r="XFB3231"/>
      <c r="XFC3231"/>
    </row>
    <row r="3232" spans="2:27 16382:16383" ht="21" customHeight="1">
      <c r="B3232" s="1" t="s">
        <v>23</v>
      </c>
      <c r="C3232" s="1" t="s">
        <v>52</v>
      </c>
      <c r="D3232" s="1" t="s">
        <v>50</v>
      </c>
      <c r="E3232" s="1" t="s">
        <v>17</v>
      </c>
      <c r="F3232" s="1" t="s">
        <v>229</v>
      </c>
      <c r="G3232" s="9">
        <v>40379</v>
      </c>
      <c r="H3232" s="2" t="s">
        <v>230</v>
      </c>
      <c r="I3232" s="1">
        <v>2010</v>
      </c>
      <c r="J3232" s="1">
        <v>273662412</v>
      </c>
      <c r="K3232" s="1">
        <f>_xlfn.DAYS(clean_data[[#This Row],[Ship Date]],clean_data[[#This Row],[Order Date]])</f>
        <v>3</v>
      </c>
      <c r="L3232" s="9">
        <v>40382</v>
      </c>
      <c r="M3232" s="4">
        <v>1644</v>
      </c>
      <c r="N3232" s="13">
        <v>421.89</v>
      </c>
      <c r="O3232" s="13">
        <v>364.69</v>
      </c>
      <c r="P3232" s="13">
        <v>693587.16</v>
      </c>
      <c r="Q3232" s="13">
        <v>599550.36</v>
      </c>
      <c r="R3232" s="13">
        <v>94036.800000000003</v>
      </c>
      <c r="S3232" s="54"/>
      <c r="T3232" s="54"/>
      <c r="Z3232" s="1"/>
      <c r="AA3232" s="1"/>
      <c r="XFB3232"/>
      <c r="XFC3232"/>
    </row>
    <row r="3233" spans="2:27 16382:16383" ht="21" customHeight="1">
      <c r="B3233" s="10" t="s">
        <v>23</v>
      </c>
      <c r="C3233" s="10" t="s">
        <v>147</v>
      </c>
      <c r="D3233" s="10" t="s">
        <v>71</v>
      </c>
      <c r="E3233" s="10" t="s">
        <v>21</v>
      </c>
      <c r="F3233" s="10" t="s">
        <v>227</v>
      </c>
      <c r="G3233" s="11">
        <v>42802</v>
      </c>
      <c r="H3233" s="12" t="s">
        <v>236</v>
      </c>
      <c r="I3233" s="10">
        <v>2017</v>
      </c>
      <c r="J3233" s="10">
        <v>941061675</v>
      </c>
      <c r="K3233" s="10">
        <f>_xlfn.DAYS(clean_data[[#This Row],[Ship Date]],clean_data[[#This Row],[Order Date]])</f>
        <v>12</v>
      </c>
      <c r="L3233" s="11">
        <v>42814</v>
      </c>
      <c r="M3233" s="14">
        <v>9917</v>
      </c>
      <c r="N3233" s="15">
        <v>154.06</v>
      </c>
      <c r="O3233" s="15">
        <v>90.93</v>
      </c>
      <c r="P3233" s="15">
        <v>1527813.02</v>
      </c>
      <c r="Q3233" s="15">
        <v>901752.81</v>
      </c>
      <c r="R3233" s="15">
        <v>626060.21</v>
      </c>
      <c r="S3233" s="54"/>
      <c r="T3233" s="54"/>
      <c r="Z3233" s="1"/>
      <c r="AA3233" s="1"/>
      <c r="XFB3233"/>
      <c r="XFC3233"/>
    </row>
    <row r="3234" spans="2:27 16382:16383" ht="21" customHeight="1">
      <c r="B3234" s="1" t="s">
        <v>23</v>
      </c>
      <c r="C3234" s="1" t="s">
        <v>247</v>
      </c>
      <c r="D3234" s="1" t="s">
        <v>50</v>
      </c>
      <c r="E3234" s="1" t="s">
        <v>17</v>
      </c>
      <c r="F3234" s="1" t="s">
        <v>227</v>
      </c>
      <c r="G3234" s="9">
        <v>41615</v>
      </c>
      <c r="H3234" s="2" t="s">
        <v>228</v>
      </c>
      <c r="I3234" s="1">
        <v>2013</v>
      </c>
      <c r="J3234" s="1">
        <v>421456849</v>
      </c>
      <c r="K3234" s="1">
        <f>_xlfn.DAYS(clean_data[[#This Row],[Ship Date]],clean_data[[#This Row],[Order Date]])</f>
        <v>3</v>
      </c>
      <c r="L3234" s="9">
        <v>41618</v>
      </c>
      <c r="M3234" s="4">
        <v>7302</v>
      </c>
      <c r="N3234" s="13">
        <v>421.89</v>
      </c>
      <c r="O3234" s="13">
        <v>364.69</v>
      </c>
      <c r="P3234" s="13">
        <v>3080640.78</v>
      </c>
      <c r="Q3234" s="13">
        <v>2662966.38</v>
      </c>
      <c r="R3234" s="13">
        <v>417674.4</v>
      </c>
      <c r="S3234" s="54"/>
      <c r="T3234" s="54"/>
      <c r="Z3234" s="1"/>
      <c r="AA3234" s="1"/>
      <c r="XFB3234"/>
      <c r="XFC3234"/>
    </row>
    <row r="3235" spans="2:27 16382:16383" ht="21" customHeight="1">
      <c r="B3235" s="10" t="s">
        <v>26</v>
      </c>
      <c r="C3235" s="10" t="s">
        <v>76</v>
      </c>
      <c r="D3235" s="10" t="s">
        <v>50</v>
      </c>
      <c r="E3235" s="10" t="s">
        <v>21</v>
      </c>
      <c r="F3235" s="10" t="s">
        <v>232</v>
      </c>
      <c r="G3235" s="11">
        <v>41719</v>
      </c>
      <c r="H3235" s="12" t="s">
        <v>236</v>
      </c>
      <c r="I3235" s="10">
        <v>2014</v>
      </c>
      <c r="J3235" s="10">
        <v>680521762</v>
      </c>
      <c r="K3235" s="10">
        <f>_xlfn.DAYS(clean_data[[#This Row],[Ship Date]],clean_data[[#This Row],[Order Date]])</f>
        <v>25</v>
      </c>
      <c r="L3235" s="11">
        <v>41744</v>
      </c>
      <c r="M3235" s="14">
        <v>367</v>
      </c>
      <c r="N3235" s="15">
        <v>421.89</v>
      </c>
      <c r="O3235" s="15">
        <v>364.69</v>
      </c>
      <c r="P3235" s="15">
        <v>154833.63</v>
      </c>
      <c r="Q3235" s="15">
        <v>133841.23000000001</v>
      </c>
      <c r="R3235" s="15">
        <v>20992.400000000001</v>
      </c>
      <c r="S3235" s="54"/>
      <c r="T3235" s="54"/>
      <c r="Z3235" s="1"/>
      <c r="AA3235" s="1"/>
      <c r="XFB3235"/>
      <c r="XFC3235"/>
    </row>
    <row r="3236" spans="2:27 16382:16383" ht="21" customHeight="1">
      <c r="B3236" s="1" t="s">
        <v>40</v>
      </c>
      <c r="C3236" s="1" t="s">
        <v>150</v>
      </c>
      <c r="D3236" s="1" t="s">
        <v>59</v>
      </c>
      <c r="E3236" s="1" t="s">
        <v>17</v>
      </c>
      <c r="F3236" s="1" t="s">
        <v>227</v>
      </c>
      <c r="G3236" s="9">
        <v>42873</v>
      </c>
      <c r="H3236" s="2" t="s">
        <v>233</v>
      </c>
      <c r="I3236" s="1">
        <v>2017</v>
      </c>
      <c r="J3236" s="1">
        <v>604242742</v>
      </c>
      <c r="K3236" s="1">
        <f>_xlfn.DAYS(clean_data[[#This Row],[Ship Date]],clean_data[[#This Row],[Order Date]])</f>
        <v>38</v>
      </c>
      <c r="L3236" s="9">
        <v>42911</v>
      </c>
      <c r="M3236" s="4">
        <v>7710</v>
      </c>
      <c r="N3236" s="13">
        <v>9.33</v>
      </c>
      <c r="O3236" s="13">
        <v>6.92</v>
      </c>
      <c r="P3236" s="13">
        <v>71934.3</v>
      </c>
      <c r="Q3236" s="13">
        <v>53353.2</v>
      </c>
      <c r="R3236" s="13">
        <v>18581.099999999999</v>
      </c>
      <c r="S3236" s="54"/>
      <c r="T3236" s="54"/>
      <c r="Z3236" s="1"/>
      <c r="AA3236" s="1"/>
      <c r="XFB3236"/>
      <c r="XFC3236"/>
    </row>
    <row r="3237" spans="2:27 16382:16383" ht="21" customHeight="1">
      <c r="B3237" s="10" t="s">
        <v>14</v>
      </c>
      <c r="C3237" s="10" t="s">
        <v>158</v>
      </c>
      <c r="D3237" s="10" t="s">
        <v>45</v>
      </c>
      <c r="E3237" s="10" t="s">
        <v>21</v>
      </c>
      <c r="F3237" s="10" t="s">
        <v>227</v>
      </c>
      <c r="G3237" s="11">
        <v>41074</v>
      </c>
      <c r="H3237" s="12" t="s">
        <v>241</v>
      </c>
      <c r="I3237" s="10">
        <v>2012</v>
      </c>
      <c r="J3237" s="10">
        <v>948918616</v>
      </c>
      <c r="K3237" s="10">
        <f>_xlfn.DAYS(clean_data[[#This Row],[Ship Date]],clean_data[[#This Row],[Order Date]])</f>
        <v>41</v>
      </c>
      <c r="L3237" s="11">
        <v>41115</v>
      </c>
      <c r="M3237" s="14">
        <v>4960</v>
      </c>
      <c r="N3237" s="15">
        <v>437.2</v>
      </c>
      <c r="O3237" s="15">
        <v>263.33</v>
      </c>
      <c r="P3237" s="15">
        <v>2168512</v>
      </c>
      <c r="Q3237" s="15">
        <v>1306116.8</v>
      </c>
      <c r="R3237" s="15">
        <v>862395.2</v>
      </c>
      <c r="S3237" s="54"/>
      <c r="T3237" s="54"/>
      <c r="Z3237" s="1"/>
      <c r="AA3237" s="1"/>
      <c r="XFB3237"/>
      <c r="XFC3237"/>
    </row>
    <row r="3238" spans="2:27 16382:16383" ht="21" customHeight="1">
      <c r="B3238" s="1" t="s">
        <v>23</v>
      </c>
      <c r="C3238" s="1" t="s">
        <v>191</v>
      </c>
      <c r="D3238" s="1" t="s">
        <v>45</v>
      </c>
      <c r="E3238" s="1" t="s">
        <v>17</v>
      </c>
      <c r="F3238" s="1" t="s">
        <v>235</v>
      </c>
      <c r="G3238" s="9">
        <v>41009</v>
      </c>
      <c r="H3238" s="2" t="s">
        <v>239</v>
      </c>
      <c r="I3238" s="1">
        <v>2012</v>
      </c>
      <c r="J3238" s="1">
        <v>291160714</v>
      </c>
      <c r="K3238" s="1">
        <f>_xlfn.DAYS(clean_data[[#This Row],[Ship Date]],clean_data[[#This Row],[Order Date]])</f>
        <v>46</v>
      </c>
      <c r="L3238" s="9">
        <v>41055</v>
      </c>
      <c r="M3238" s="4">
        <v>9780</v>
      </c>
      <c r="N3238" s="13">
        <v>437.2</v>
      </c>
      <c r="O3238" s="13">
        <v>263.33</v>
      </c>
      <c r="P3238" s="13">
        <v>4275816</v>
      </c>
      <c r="Q3238" s="13">
        <v>2575367.4</v>
      </c>
      <c r="R3238" s="13">
        <v>1700448.6</v>
      </c>
      <c r="S3238" s="54"/>
      <c r="T3238" s="54"/>
      <c r="Z3238" s="1"/>
      <c r="AA3238" s="1"/>
      <c r="XFB3238"/>
      <c r="XFC3238"/>
    </row>
    <row r="3239" spans="2:27 16382:16383" ht="21" customHeight="1">
      <c r="B3239" s="10" t="s">
        <v>34</v>
      </c>
      <c r="C3239" s="10" t="s">
        <v>66</v>
      </c>
      <c r="D3239" s="10" t="s">
        <v>59</v>
      </c>
      <c r="E3239" s="10" t="s">
        <v>17</v>
      </c>
      <c r="F3239" s="10" t="s">
        <v>229</v>
      </c>
      <c r="G3239" s="11">
        <v>40835</v>
      </c>
      <c r="H3239" s="12" t="s">
        <v>237</v>
      </c>
      <c r="I3239" s="10">
        <v>2011</v>
      </c>
      <c r="J3239" s="10">
        <v>877892863</v>
      </c>
      <c r="K3239" s="10">
        <f>_xlfn.DAYS(clean_data[[#This Row],[Ship Date]],clean_data[[#This Row],[Order Date]])</f>
        <v>2</v>
      </c>
      <c r="L3239" s="11">
        <v>40837</v>
      </c>
      <c r="M3239" s="14">
        <v>6862</v>
      </c>
      <c r="N3239" s="15">
        <v>9.33</v>
      </c>
      <c r="O3239" s="15">
        <v>6.92</v>
      </c>
      <c r="P3239" s="15">
        <v>64022.46</v>
      </c>
      <c r="Q3239" s="15">
        <v>47485.04</v>
      </c>
      <c r="R3239" s="15">
        <v>16537.419999999998</v>
      </c>
      <c r="S3239" s="54"/>
      <c r="T3239" s="54"/>
      <c r="Z3239" s="1"/>
      <c r="AA3239" s="1"/>
      <c r="XFB3239"/>
      <c r="XFC3239"/>
    </row>
    <row r="3240" spans="2:27 16382:16383" ht="21" customHeight="1">
      <c r="B3240" s="1" t="s">
        <v>40</v>
      </c>
      <c r="C3240" s="1" t="s">
        <v>245</v>
      </c>
      <c r="D3240" s="1" t="s">
        <v>71</v>
      </c>
      <c r="E3240" s="1" t="s">
        <v>17</v>
      </c>
      <c r="F3240" s="1" t="s">
        <v>227</v>
      </c>
      <c r="G3240" s="9">
        <v>41867</v>
      </c>
      <c r="H3240" s="2" t="s">
        <v>238</v>
      </c>
      <c r="I3240" s="1">
        <v>2014</v>
      </c>
      <c r="J3240" s="1">
        <v>976351392</v>
      </c>
      <c r="K3240" s="1">
        <f>_xlfn.DAYS(clean_data[[#This Row],[Ship Date]],clean_data[[#This Row],[Order Date]])</f>
        <v>27</v>
      </c>
      <c r="L3240" s="9">
        <v>41894</v>
      </c>
      <c r="M3240" s="4">
        <v>2928</v>
      </c>
      <c r="N3240" s="13">
        <v>154.06</v>
      </c>
      <c r="O3240" s="13">
        <v>90.93</v>
      </c>
      <c r="P3240" s="13">
        <v>451087.68</v>
      </c>
      <c r="Q3240" s="13">
        <v>266243.03999999998</v>
      </c>
      <c r="R3240" s="13">
        <v>184844.64</v>
      </c>
      <c r="S3240" s="54"/>
      <c r="T3240" s="54"/>
      <c r="Z3240" s="1"/>
      <c r="AA3240" s="1"/>
      <c r="XFB3240"/>
      <c r="XFC3240"/>
    </row>
    <row r="3241" spans="2:27 16382:16383" ht="21" customHeight="1">
      <c r="B3241" s="10" t="s">
        <v>23</v>
      </c>
      <c r="C3241" s="10" t="s">
        <v>218</v>
      </c>
      <c r="D3241" s="10" t="s">
        <v>59</v>
      </c>
      <c r="E3241" s="10" t="s">
        <v>21</v>
      </c>
      <c r="F3241" s="10" t="s">
        <v>227</v>
      </c>
      <c r="G3241" s="11">
        <v>41660</v>
      </c>
      <c r="H3241" s="12" t="s">
        <v>240</v>
      </c>
      <c r="I3241" s="10">
        <v>2014</v>
      </c>
      <c r="J3241" s="10">
        <v>724085128</v>
      </c>
      <c r="K3241" s="10">
        <f>_xlfn.DAYS(clean_data[[#This Row],[Ship Date]],clean_data[[#This Row],[Order Date]])</f>
        <v>20</v>
      </c>
      <c r="L3241" s="11">
        <v>41680</v>
      </c>
      <c r="M3241" s="14">
        <v>1735</v>
      </c>
      <c r="N3241" s="15">
        <v>9.33</v>
      </c>
      <c r="O3241" s="15">
        <v>6.92</v>
      </c>
      <c r="P3241" s="15">
        <v>16187.55</v>
      </c>
      <c r="Q3241" s="15">
        <v>12006.2</v>
      </c>
      <c r="R3241" s="15">
        <v>4181.3500000000004</v>
      </c>
      <c r="S3241" s="54"/>
      <c r="T3241" s="54"/>
      <c r="Z3241" s="1"/>
      <c r="AA3241" s="1"/>
      <c r="XFB3241"/>
      <c r="XFC3241"/>
    </row>
    <row r="3242" spans="2:27 16382:16383" ht="21" customHeight="1">
      <c r="B3242" s="1" t="s">
        <v>40</v>
      </c>
      <c r="C3242" s="1" t="s">
        <v>245</v>
      </c>
      <c r="D3242" s="1" t="s">
        <v>36</v>
      </c>
      <c r="E3242" s="1" t="s">
        <v>21</v>
      </c>
      <c r="F3242" s="1" t="s">
        <v>235</v>
      </c>
      <c r="G3242" s="9">
        <v>40921</v>
      </c>
      <c r="H3242" s="2" t="s">
        <v>240</v>
      </c>
      <c r="I3242" s="1">
        <v>2012</v>
      </c>
      <c r="J3242" s="1">
        <v>778955399</v>
      </c>
      <c r="K3242" s="1">
        <f>_xlfn.DAYS(clean_data[[#This Row],[Ship Date]],clean_data[[#This Row],[Order Date]])</f>
        <v>47</v>
      </c>
      <c r="L3242" s="9">
        <v>40968</v>
      </c>
      <c r="M3242" s="4">
        <v>9068</v>
      </c>
      <c r="N3242" s="13">
        <v>109.28</v>
      </c>
      <c r="O3242" s="13">
        <v>35.840000000000003</v>
      </c>
      <c r="P3242" s="13">
        <v>990951.04</v>
      </c>
      <c r="Q3242" s="13">
        <v>324997.12</v>
      </c>
      <c r="R3242" s="13">
        <v>665953.92000000004</v>
      </c>
      <c r="S3242" s="54"/>
      <c r="T3242" s="54"/>
      <c r="Z3242" s="1"/>
      <c r="AA3242" s="1"/>
      <c r="XFB3242"/>
      <c r="XFC3242"/>
    </row>
    <row r="3243" spans="2:27 16382:16383" ht="21" customHeight="1">
      <c r="B3243" s="10" t="s">
        <v>26</v>
      </c>
      <c r="C3243" s="10" t="s">
        <v>146</v>
      </c>
      <c r="D3243" s="10" t="s">
        <v>50</v>
      </c>
      <c r="E3243" s="10" t="s">
        <v>17</v>
      </c>
      <c r="F3243" s="10" t="s">
        <v>227</v>
      </c>
      <c r="G3243" s="11">
        <v>42133</v>
      </c>
      <c r="H3243" s="12" t="s">
        <v>233</v>
      </c>
      <c r="I3243" s="10">
        <v>2015</v>
      </c>
      <c r="J3243" s="10">
        <v>969136035</v>
      </c>
      <c r="K3243" s="10">
        <f>_xlfn.DAYS(clean_data[[#This Row],[Ship Date]],clean_data[[#This Row],[Order Date]])</f>
        <v>11</v>
      </c>
      <c r="L3243" s="11">
        <v>42144</v>
      </c>
      <c r="M3243" s="14">
        <v>7744</v>
      </c>
      <c r="N3243" s="15">
        <v>421.89</v>
      </c>
      <c r="O3243" s="15">
        <v>364.69</v>
      </c>
      <c r="P3243" s="15">
        <v>3267116.16</v>
      </c>
      <c r="Q3243" s="15">
        <v>2824159.36</v>
      </c>
      <c r="R3243" s="15">
        <v>442956.79999999999</v>
      </c>
      <c r="S3243" s="54"/>
      <c r="T3243" s="54"/>
      <c r="Z3243" s="1"/>
      <c r="AA3243" s="1"/>
      <c r="XFB3243"/>
      <c r="XFC3243"/>
    </row>
    <row r="3244" spans="2:27 16382:16383" ht="21" customHeight="1">
      <c r="B3244" s="1" t="s">
        <v>40</v>
      </c>
      <c r="C3244" s="1" t="s">
        <v>109</v>
      </c>
      <c r="D3244" s="1" t="s">
        <v>16</v>
      </c>
      <c r="E3244" s="1" t="s">
        <v>17</v>
      </c>
      <c r="F3244" s="1" t="s">
        <v>235</v>
      </c>
      <c r="G3244" s="9">
        <v>42634</v>
      </c>
      <c r="H3244" s="2" t="s">
        <v>231</v>
      </c>
      <c r="I3244" s="1">
        <v>2016</v>
      </c>
      <c r="J3244" s="1">
        <v>743113362</v>
      </c>
      <c r="K3244" s="1">
        <f>_xlfn.DAYS(clean_data[[#This Row],[Ship Date]],clean_data[[#This Row],[Order Date]])</f>
        <v>30</v>
      </c>
      <c r="L3244" s="9">
        <v>42664</v>
      </c>
      <c r="M3244" s="4">
        <v>2612</v>
      </c>
      <c r="N3244" s="13">
        <v>255.28</v>
      </c>
      <c r="O3244" s="13">
        <v>159.41999999999999</v>
      </c>
      <c r="P3244" s="13">
        <v>666791.36</v>
      </c>
      <c r="Q3244" s="13">
        <v>416405.04</v>
      </c>
      <c r="R3244" s="13">
        <v>250386.32</v>
      </c>
      <c r="S3244" s="54"/>
      <c r="T3244" s="54"/>
      <c r="Z3244" s="1"/>
      <c r="AA3244" s="1"/>
      <c r="XFB3244"/>
      <c r="XFC3244"/>
    </row>
    <row r="3245" spans="2:27 16382:16383" ht="21" customHeight="1">
      <c r="B3245" s="10" t="s">
        <v>26</v>
      </c>
      <c r="C3245" s="10" t="s">
        <v>209</v>
      </c>
      <c r="D3245" s="10" t="s">
        <v>20</v>
      </c>
      <c r="E3245" s="10" t="s">
        <v>21</v>
      </c>
      <c r="F3245" s="10" t="s">
        <v>232</v>
      </c>
      <c r="G3245" s="11">
        <v>41532</v>
      </c>
      <c r="H3245" s="12" t="s">
        <v>231</v>
      </c>
      <c r="I3245" s="10">
        <v>2013</v>
      </c>
      <c r="J3245" s="10">
        <v>519686210</v>
      </c>
      <c r="K3245" s="10">
        <f>_xlfn.DAYS(clean_data[[#This Row],[Ship Date]],clean_data[[#This Row],[Order Date]])</f>
        <v>9</v>
      </c>
      <c r="L3245" s="11">
        <v>41541</v>
      </c>
      <c r="M3245" s="14">
        <v>5553</v>
      </c>
      <c r="N3245" s="15">
        <v>152.58000000000001</v>
      </c>
      <c r="O3245" s="15">
        <v>97.44</v>
      </c>
      <c r="P3245" s="15">
        <v>847276.74</v>
      </c>
      <c r="Q3245" s="15">
        <v>541084.31999999995</v>
      </c>
      <c r="R3245" s="15">
        <v>306192.42</v>
      </c>
      <c r="S3245" s="54"/>
      <c r="T3245" s="54"/>
      <c r="Z3245" s="1"/>
      <c r="AA3245" s="1"/>
      <c r="XFB3245"/>
      <c r="XFC3245"/>
    </row>
    <row r="3246" spans="2:27 16382:16383" ht="21" customHeight="1">
      <c r="B3246" s="1" t="s">
        <v>14</v>
      </c>
      <c r="C3246" s="1" t="s">
        <v>173</v>
      </c>
      <c r="D3246" s="1" t="s">
        <v>50</v>
      </c>
      <c r="E3246" s="1" t="s">
        <v>17</v>
      </c>
      <c r="F3246" s="1" t="s">
        <v>229</v>
      </c>
      <c r="G3246" s="9">
        <v>41094</v>
      </c>
      <c r="H3246" s="2" t="s">
        <v>230</v>
      </c>
      <c r="I3246" s="1">
        <v>2012</v>
      </c>
      <c r="J3246" s="1">
        <v>337965905</v>
      </c>
      <c r="K3246" s="1">
        <f>_xlfn.DAYS(clean_data[[#This Row],[Ship Date]],clean_data[[#This Row],[Order Date]])</f>
        <v>16</v>
      </c>
      <c r="L3246" s="9">
        <v>41110</v>
      </c>
      <c r="M3246" s="4">
        <v>477</v>
      </c>
      <c r="N3246" s="13">
        <v>421.89</v>
      </c>
      <c r="O3246" s="13">
        <v>364.69</v>
      </c>
      <c r="P3246" s="13">
        <v>201241.53</v>
      </c>
      <c r="Q3246" s="13">
        <v>173957.13</v>
      </c>
      <c r="R3246" s="13">
        <v>27284.400000000001</v>
      </c>
      <c r="S3246" s="54"/>
      <c r="T3246" s="54"/>
      <c r="Z3246" s="1"/>
      <c r="AA3246" s="1"/>
      <c r="XFB3246"/>
      <c r="XFC3246"/>
    </row>
    <row r="3247" spans="2:27 16382:16383" ht="21" customHeight="1">
      <c r="B3247" s="10" t="s">
        <v>40</v>
      </c>
      <c r="C3247" s="10" t="s">
        <v>93</v>
      </c>
      <c r="D3247" s="10" t="s">
        <v>59</v>
      </c>
      <c r="E3247" s="10" t="s">
        <v>21</v>
      </c>
      <c r="F3247" s="10" t="s">
        <v>229</v>
      </c>
      <c r="G3247" s="11">
        <v>42590</v>
      </c>
      <c r="H3247" s="12" t="s">
        <v>238</v>
      </c>
      <c r="I3247" s="10">
        <v>2016</v>
      </c>
      <c r="J3247" s="10">
        <v>307376277</v>
      </c>
      <c r="K3247" s="10">
        <f>_xlfn.DAYS(clean_data[[#This Row],[Ship Date]],clean_data[[#This Row],[Order Date]])</f>
        <v>7</v>
      </c>
      <c r="L3247" s="11">
        <v>42597</v>
      </c>
      <c r="M3247" s="14">
        <v>8326</v>
      </c>
      <c r="N3247" s="15">
        <v>9.33</v>
      </c>
      <c r="O3247" s="15">
        <v>6.92</v>
      </c>
      <c r="P3247" s="15">
        <v>77681.58</v>
      </c>
      <c r="Q3247" s="15">
        <v>57615.92</v>
      </c>
      <c r="R3247" s="15">
        <v>20065.66</v>
      </c>
      <c r="S3247" s="54"/>
      <c r="T3247" s="54"/>
      <c r="Z3247" s="1"/>
      <c r="AA3247" s="1"/>
      <c r="XFB3247"/>
      <c r="XFC3247"/>
    </row>
    <row r="3248" spans="2:27 16382:16383" ht="21" customHeight="1">
      <c r="B3248" s="1" t="s">
        <v>26</v>
      </c>
      <c r="C3248" s="1" t="s">
        <v>186</v>
      </c>
      <c r="D3248" s="1" t="s">
        <v>71</v>
      </c>
      <c r="E3248" s="1" t="s">
        <v>21</v>
      </c>
      <c r="F3248" s="1" t="s">
        <v>235</v>
      </c>
      <c r="G3248" s="9">
        <v>42147</v>
      </c>
      <c r="H3248" s="2" t="s">
        <v>233</v>
      </c>
      <c r="I3248" s="1">
        <v>2015</v>
      </c>
      <c r="J3248" s="1">
        <v>157653653</v>
      </c>
      <c r="K3248" s="1">
        <f>_xlfn.DAYS(clean_data[[#This Row],[Ship Date]],clean_data[[#This Row],[Order Date]])</f>
        <v>4</v>
      </c>
      <c r="L3248" s="9">
        <v>42151</v>
      </c>
      <c r="M3248" s="4">
        <v>2074</v>
      </c>
      <c r="N3248" s="13">
        <v>154.06</v>
      </c>
      <c r="O3248" s="13">
        <v>90.93</v>
      </c>
      <c r="P3248" s="13">
        <v>319520.44</v>
      </c>
      <c r="Q3248" s="13">
        <v>188588.82</v>
      </c>
      <c r="R3248" s="13">
        <v>130931.62</v>
      </c>
      <c r="S3248" s="54"/>
      <c r="T3248" s="54"/>
      <c r="Z3248" s="1"/>
      <c r="AA3248" s="1"/>
      <c r="XFB3248"/>
      <c r="XFC3248"/>
    </row>
    <row r="3249" spans="2:27 16382:16383" ht="21" customHeight="1">
      <c r="B3249" s="10" t="s">
        <v>34</v>
      </c>
      <c r="C3249" s="10" t="s">
        <v>182</v>
      </c>
      <c r="D3249" s="10" t="s">
        <v>45</v>
      </c>
      <c r="E3249" s="10" t="s">
        <v>21</v>
      </c>
      <c r="F3249" s="10" t="s">
        <v>229</v>
      </c>
      <c r="G3249" s="11">
        <v>40433</v>
      </c>
      <c r="H3249" s="12" t="s">
        <v>231</v>
      </c>
      <c r="I3249" s="10">
        <v>2010</v>
      </c>
      <c r="J3249" s="10">
        <v>588846862</v>
      </c>
      <c r="K3249" s="10">
        <f>_xlfn.DAYS(clean_data[[#This Row],[Ship Date]],clean_data[[#This Row],[Order Date]])</f>
        <v>14</v>
      </c>
      <c r="L3249" s="11">
        <v>40447</v>
      </c>
      <c r="M3249" s="14">
        <v>1727</v>
      </c>
      <c r="N3249" s="15">
        <v>437.2</v>
      </c>
      <c r="O3249" s="15">
        <v>263.33</v>
      </c>
      <c r="P3249" s="15">
        <v>755044.4</v>
      </c>
      <c r="Q3249" s="15">
        <v>454770.91</v>
      </c>
      <c r="R3249" s="15">
        <v>300273.49</v>
      </c>
      <c r="S3249" s="54"/>
      <c r="T3249" s="54"/>
      <c r="Z3249" s="1"/>
      <c r="AA3249" s="1"/>
      <c r="XFB3249"/>
      <c r="XFC3249"/>
    </row>
    <row r="3250" spans="2:27 16382:16383" ht="21" customHeight="1">
      <c r="B3250" s="1" t="s">
        <v>40</v>
      </c>
      <c r="C3250" s="1" t="s">
        <v>201</v>
      </c>
      <c r="D3250" s="1" t="s">
        <v>33</v>
      </c>
      <c r="E3250" s="1" t="s">
        <v>21</v>
      </c>
      <c r="F3250" s="1" t="s">
        <v>229</v>
      </c>
      <c r="G3250" s="9">
        <v>41267</v>
      </c>
      <c r="H3250" s="2" t="s">
        <v>228</v>
      </c>
      <c r="I3250" s="1">
        <v>2012</v>
      </c>
      <c r="J3250" s="1">
        <v>121317231</v>
      </c>
      <c r="K3250" s="1">
        <f>_xlfn.DAYS(clean_data[[#This Row],[Ship Date]],clean_data[[#This Row],[Order Date]])</f>
        <v>9</v>
      </c>
      <c r="L3250" s="9">
        <v>41276</v>
      </c>
      <c r="M3250" s="4">
        <v>9319</v>
      </c>
      <c r="N3250" s="13">
        <v>81.73</v>
      </c>
      <c r="O3250" s="13">
        <v>56.67</v>
      </c>
      <c r="P3250" s="13">
        <v>761641.87</v>
      </c>
      <c r="Q3250" s="13">
        <v>528107.73</v>
      </c>
      <c r="R3250" s="13">
        <v>233534.14</v>
      </c>
      <c r="S3250" s="54"/>
      <c r="T3250" s="54"/>
      <c r="Z3250" s="1"/>
      <c r="AA3250" s="1"/>
      <c r="XFB3250"/>
      <c r="XFC3250"/>
    </row>
    <row r="3251" spans="2:27 16382:16383" ht="21" customHeight="1">
      <c r="B3251" s="10" t="s">
        <v>14</v>
      </c>
      <c r="C3251" s="10" t="s">
        <v>55</v>
      </c>
      <c r="D3251" s="10" t="s">
        <v>20</v>
      </c>
      <c r="E3251" s="10" t="s">
        <v>17</v>
      </c>
      <c r="F3251" s="10" t="s">
        <v>229</v>
      </c>
      <c r="G3251" s="11">
        <v>41945</v>
      </c>
      <c r="H3251" s="12" t="s">
        <v>234</v>
      </c>
      <c r="I3251" s="10">
        <v>2014</v>
      </c>
      <c r="J3251" s="10">
        <v>945738589</v>
      </c>
      <c r="K3251" s="10">
        <f>_xlfn.DAYS(clean_data[[#This Row],[Ship Date]],clean_data[[#This Row],[Order Date]])</f>
        <v>50</v>
      </c>
      <c r="L3251" s="11">
        <v>41995</v>
      </c>
      <c r="M3251" s="14">
        <v>3920</v>
      </c>
      <c r="N3251" s="15">
        <v>152.58000000000001</v>
      </c>
      <c r="O3251" s="15">
        <v>97.44</v>
      </c>
      <c r="P3251" s="15">
        <v>598113.6</v>
      </c>
      <c r="Q3251" s="15">
        <v>381964.79999999999</v>
      </c>
      <c r="R3251" s="15">
        <v>216148.8</v>
      </c>
      <c r="S3251" s="54"/>
      <c r="T3251" s="54"/>
      <c r="Z3251" s="1"/>
      <c r="AA3251" s="1"/>
      <c r="XFB3251"/>
      <c r="XFC3251"/>
    </row>
    <row r="3252" spans="2:27 16382:16383" ht="21" customHeight="1">
      <c r="B3252" s="1" t="s">
        <v>31</v>
      </c>
      <c r="C3252" s="1" t="s">
        <v>49</v>
      </c>
      <c r="D3252" s="1" t="s">
        <v>36</v>
      </c>
      <c r="E3252" s="1" t="s">
        <v>21</v>
      </c>
      <c r="F3252" s="1" t="s">
        <v>235</v>
      </c>
      <c r="G3252" s="9">
        <v>42915</v>
      </c>
      <c r="H3252" s="2" t="s">
        <v>241</v>
      </c>
      <c r="I3252" s="1">
        <v>2017</v>
      </c>
      <c r="J3252" s="1">
        <v>373097264</v>
      </c>
      <c r="K3252" s="1">
        <f>_xlfn.DAYS(clean_data[[#This Row],[Ship Date]],clean_data[[#This Row],[Order Date]])</f>
        <v>7</v>
      </c>
      <c r="L3252" s="9">
        <v>42922</v>
      </c>
      <c r="M3252" s="4">
        <v>6626</v>
      </c>
      <c r="N3252" s="13">
        <v>109.28</v>
      </c>
      <c r="O3252" s="13">
        <v>35.840000000000003</v>
      </c>
      <c r="P3252" s="13">
        <v>724089.28</v>
      </c>
      <c r="Q3252" s="13">
        <v>237475.84</v>
      </c>
      <c r="R3252" s="13">
        <v>486613.44</v>
      </c>
      <c r="S3252" s="54"/>
      <c r="T3252" s="54"/>
      <c r="Z3252" s="1"/>
      <c r="AA3252" s="1"/>
      <c r="XFB3252"/>
      <c r="XFC3252"/>
    </row>
    <row r="3253" spans="2:27 16382:16383" ht="21" customHeight="1">
      <c r="B3253" s="10" t="s">
        <v>14</v>
      </c>
      <c r="C3253" s="10" t="s">
        <v>47</v>
      </c>
      <c r="D3253" s="10" t="s">
        <v>71</v>
      </c>
      <c r="E3253" s="10" t="s">
        <v>21</v>
      </c>
      <c r="F3253" s="10" t="s">
        <v>227</v>
      </c>
      <c r="G3253" s="11">
        <v>40869</v>
      </c>
      <c r="H3253" s="12" t="s">
        <v>234</v>
      </c>
      <c r="I3253" s="10">
        <v>2011</v>
      </c>
      <c r="J3253" s="10">
        <v>284692084</v>
      </c>
      <c r="K3253" s="10">
        <f>_xlfn.DAYS(clean_data[[#This Row],[Ship Date]],clean_data[[#This Row],[Order Date]])</f>
        <v>46</v>
      </c>
      <c r="L3253" s="11">
        <v>40915</v>
      </c>
      <c r="M3253" s="14">
        <v>5569</v>
      </c>
      <c r="N3253" s="15">
        <v>154.06</v>
      </c>
      <c r="O3253" s="15">
        <v>90.93</v>
      </c>
      <c r="P3253" s="15">
        <v>857960.14</v>
      </c>
      <c r="Q3253" s="15">
        <v>506389.17</v>
      </c>
      <c r="R3253" s="15">
        <v>351570.97</v>
      </c>
      <c r="S3253" s="54"/>
      <c r="T3253" s="54"/>
      <c r="Z3253" s="1"/>
      <c r="AA3253" s="1"/>
      <c r="XFB3253"/>
      <c r="XFC3253"/>
    </row>
    <row r="3254" spans="2:27 16382:16383" ht="21" customHeight="1">
      <c r="B3254" s="1" t="s">
        <v>26</v>
      </c>
      <c r="C3254" s="1" t="s">
        <v>151</v>
      </c>
      <c r="D3254" s="1" t="s">
        <v>59</v>
      </c>
      <c r="E3254" s="1" t="s">
        <v>17</v>
      </c>
      <c r="F3254" s="1" t="s">
        <v>229</v>
      </c>
      <c r="G3254" s="9">
        <v>41182</v>
      </c>
      <c r="H3254" s="2" t="s">
        <v>231</v>
      </c>
      <c r="I3254" s="1">
        <v>2012</v>
      </c>
      <c r="J3254" s="1">
        <v>382134377</v>
      </c>
      <c r="K3254" s="1">
        <f>_xlfn.DAYS(clean_data[[#This Row],[Ship Date]],clean_data[[#This Row],[Order Date]])</f>
        <v>37</v>
      </c>
      <c r="L3254" s="9">
        <v>41219</v>
      </c>
      <c r="M3254" s="4">
        <v>909</v>
      </c>
      <c r="N3254" s="13">
        <v>9.33</v>
      </c>
      <c r="O3254" s="13">
        <v>6.92</v>
      </c>
      <c r="P3254" s="13">
        <v>8480.9699999999993</v>
      </c>
      <c r="Q3254" s="13">
        <v>6290.28</v>
      </c>
      <c r="R3254" s="13">
        <v>2190.69</v>
      </c>
      <c r="S3254" s="54"/>
      <c r="T3254" s="54"/>
      <c r="Z3254" s="1"/>
      <c r="AA3254" s="1"/>
      <c r="XFB3254"/>
      <c r="XFC3254"/>
    </row>
    <row r="3255" spans="2:27 16382:16383" ht="21" customHeight="1">
      <c r="B3255" s="10" t="s">
        <v>40</v>
      </c>
      <c r="C3255" s="10" t="s">
        <v>193</v>
      </c>
      <c r="D3255" s="10" t="s">
        <v>43</v>
      </c>
      <c r="E3255" s="10" t="s">
        <v>17</v>
      </c>
      <c r="F3255" s="10" t="s">
        <v>229</v>
      </c>
      <c r="G3255" s="11">
        <v>42705</v>
      </c>
      <c r="H3255" s="12" t="s">
        <v>228</v>
      </c>
      <c r="I3255" s="10">
        <v>2016</v>
      </c>
      <c r="J3255" s="10">
        <v>437347972</v>
      </c>
      <c r="K3255" s="10">
        <f>_xlfn.DAYS(clean_data[[#This Row],[Ship Date]],clean_data[[#This Row],[Order Date]])</f>
        <v>46</v>
      </c>
      <c r="L3255" s="11">
        <v>42751</v>
      </c>
      <c r="M3255" s="14">
        <v>9839</v>
      </c>
      <c r="N3255" s="15">
        <v>651.21</v>
      </c>
      <c r="O3255" s="15">
        <v>524.96</v>
      </c>
      <c r="P3255" s="15">
        <v>6407255.1900000004</v>
      </c>
      <c r="Q3255" s="15">
        <v>5165081.4400000004</v>
      </c>
      <c r="R3255" s="15">
        <v>1242173.75</v>
      </c>
      <c r="S3255" s="54"/>
      <c r="T3255" s="54"/>
      <c r="Z3255" s="1"/>
      <c r="AA3255" s="1"/>
      <c r="XFB3255"/>
      <c r="XFC3255"/>
    </row>
    <row r="3256" spans="2:27 16382:16383" ht="21" customHeight="1">
      <c r="B3256" s="1" t="s">
        <v>23</v>
      </c>
      <c r="C3256" s="1" t="s">
        <v>70</v>
      </c>
      <c r="D3256" s="1" t="s">
        <v>71</v>
      </c>
      <c r="E3256" s="1" t="s">
        <v>17</v>
      </c>
      <c r="F3256" s="1" t="s">
        <v>227</v>
      </c>
      <c r="G3256" s="9">
        <v>41912</v>
      </c>
      <c r="H3256" s="2" t="s">
        <v>231</v>
      </c>
      <c r="I3256" s="1">
        <v>2014</v>
      </c>
      <c r="J3256" s="1">
        <v>742569196</v>
      </c>
      <c r="K3256" s="1">
        <f>_xlfn.DAYS(clean_data[[#This Row],[Ship Date]],clean_data[[#This Row],[Order Date]])</f>
        <v>48</v>
      </c>
      <c r="L3256" s="9">
        <v>41960</v>
      </c>
      <c r="M3256" s="4">
        <v>1581</v>
      </c>
      <c r="N3256" s="13">
        <v>154.06</v>
      </c>
      <c r="O3256" s="13">
        <v>90.93</v>
      </c>
      <c r="P3256" s="13">
        <v>243568.86</v>
      </c>
      <c r="Q3256" s="13">
        <v>143760.32999999999</v>
      </c>
      <c r="R3256" s="13">
        <v>99808.53</v>
      </c>
      <c r="S3256" s="54"/>
      <c r="T3256" s="54"/>
      <c r="Z3256" s="1"/>
      <c r="AA3256" s="1"/>
      <c r="XFB3256"/>
      <c r="XFC3256"/>
    </row>
    <row r="3257" spans="2:27 16382:16383" ht="21" customHeight="1">
      <c r="B3257" s="10" t="s">
        <v>23</v>
      </c>
      <c r="C3257" s="10" t="s">
        <v>112</v>
      </c>
      <c r="D3257" s="10" t="s">
        <v>79</v>
      </c>
      <c r="E3257" s="10" t="s">
        <v>17</v>
      </c>
      <c r="F3257" s="10" t="s">
        <v>227</v>
      </c>
      <c r="G3257" s="11">
        <v>42580</v>
      </c>
      <c r="H3257" s="12" t="s">
        <v>230</v>
      </c>
      <c r="I3257" s="10">
        <v>2016</v>
      </c>
      <c r="J3257" s="10">
        <v>760346877</v>
      </c>
      <c r="K3257" s="10">
        <f>_xlfn.DAYS(clean_data[[#This Row],[Ship Date]],clean_data[[#This Row],[Order Date]])</f>
        <v>8</v>
      </c>
      <c r="L3257" s="11">
        <v>42588</v>
      </c>
      <c r="M3257" s="14">
        <v>2392</v>
      </c>
      <c r="N3257" s="15">
        <v>668.27</v>
      </c>
      <c r="O3257" s="15">
        <v>502.54</v>
      </c>
      <c r="P3257" s="15">
        <v>1598501.84</v>
      </c>
      <c r="Q3257" s="15">
        <v>1202075.68</v>
      </c>
      <c r="R3257" s="15">
        <v>396426.16</v>
      </c>
      <c r="S3257" s="54"/>
      <c r="T3257" s="54"/>
      <c r="Z3257" s="1"/>
      <c r="AA3257" s="1"/>
      <c r="XFB3257"/>
      <c r="XFC3257"/>
    </row>
    <row r="3258" spans="2:27 16382:16383" ht="21" customHeight="1">
      <c r="B3258" s="1" t="s">
        <v>14</v>
      </c>
      <c r="C3258" s="1" t="s">
        <v>64</v>
      </c>
      <c r="D3258" s="1" t="s">
        <v>20</v>
      </c>
      <c r="E3258" s="1" t="s">
        <v>17</v>
      </c>
      <c r="F3258" s="1" t="s">
        <v>235</v>
      </c>
      <c r="G3258" s="9">
        <v>40579</v>
      </c>
      <c r="H3258" s="2" t="s">
        <v>242</v>
      </c>
      <c r="I3258" s="1">
        <v>2011</v>
      </c>
      <c r="J3258" s="1">
        <v>473542344</v>
      </c>
      <c r="K3258" s="1">
        <f>_xlfn.DAYS(clean_data[[#This Row],[Ship Date]],clean_data[[#This Row],[Order Date]])</f>
        <v>4</v>
      </c>
      <c r="L3258" s="9">
        <v>40583</v>
      </c>
      <c r="M3258" s="4">
        <v>558</v>
      </c>
      <c r="N3258" s="13">
        <v>152.58000000000001</v>
      </c>
      <c r="O3258" s="13">
        <v>97.44</v>
      </c>
      <c r="P3258" s="13">
        <v>85139.64</v>
      </c>
      <c r="Q3258" s="13">
        <v>54371.519999999997</v>
      </c>
      <c r="R3258" s="13">
        <v>30768.12</v>
      </c>
      <c r="S3258" s="54"/>
      <c r="T3258" s="54"/>
      <c r="Z3258" s="1"/>
      <c r="AA3258" s="1"/>
      <c r="XFB3258"/>
      <c r="XFC3258"/>
    </row>
    <row r="3259" spans="2:27 16382:16383" ht="21" customHeight="1">
      <c r="B3259" s="10" t="s">
        <v>40</v>
      </c>
      <c r="C3259" s="10" t="s">
        <v>93</v>
      </c>
      <c r="D3259" s="10" t="s">
        <v>71</v>
      </c>
      <c r="E3259" s="10" t="s">
        <v>17</v>
      </c>
      <c r="F3259" s="10" t="s">
        <v>227</v>
      </c>
      <c r="G3259" s="11">
        <v>41845</v>
      </c>
      <c r="H3259" s="12" t="s">
        <v>230</v>
      </c>
      <c r="I3259" s="10">
        <v>2014</v>
      </c>
      <c r="J3259" s="10">
        <v>835329425</v>
      </c>
      <c r="K3259" s="10">
        <f>_xlfn.DAYS(clean_data[[#This Row],[Ship Date]],clean_data[[#This Row],[Order Date]])</f>
        <v>2</v>
      </c>
      <c r="L3259" s="11">
        <v>41847</v>
      </c>
      <c r="M3259" s="14">
        <v>1395</v>
      </c>
      <c r="N3259" s="15">
        <v>154.06</v>
      </c>
      <c r="O3259" s="15">
        <v>90.93</v>
      </c>
      <c r="P3259" s="15">
        <v>214913.7</v>
      </c>
      <c r="Q3259" s="15">
        <v>126847.35</v>
      </c>
      <c r="R3259" s="15">
        <v>88066.35</v>
      </c>
      <c r="S3259" s="54"/>
      <c r="T3259" s="54"/>
      <c r="Z3259" s="1"/>
      <c r="AA3259" s="1"/>
      <c r="XFB3259"/>
      <c r="XFC3259"/>
    </row>
    <row r="3260" spans="2:27 16382:16383" ht="21" customHeight="1">
      <c r="B3260" s="1" t="s">
        <v>31</v>
      </c>
      <c r="C3260" s="1" t="s">
        <v>100</v>
      </c>
      <c r="D3260" s="1" t="s">
        <v>71</v>
      </c>
      <c r="E3260" s="1" t="s">
        <v>17</v>
      </c>
      <c r="F3260" s="1" t="s">
        <v>232</v>
      </c>
      <c r="G3260" s="9">
        <v>41644</v>
      </c>
      <c r="H3260" s="2" t="s">
        <v>240</v>
      </c>
      <c r="I3260" s="1">
        <v>2014</v>
      </c>
      <c r="J3260" s="1">
        <v>619194447</v>
      </c>
      <c r="K3260" s="1">
        <f>_xlfn.DAYS(clean_data[[#This Row],[Ship Date]],clean_data[[#This Row],[Order Date]])</f>
        <v>33</v>
      </c>
      <c r="L3260" s="9">
        <v>41677</v>
      </c>
      <c r="M3260" s="4">
        <v>2252</v>
      </c>
      <c r="N3260" s="13">
        <v>154.06</v>
      </c>
      <c r="O3260" s="13">
        <v>90.93</v>
      </c>
      <c r="P3260" s="13">
        <v>346943.12</v>
      </c>
      <c r="Q3260" s="13">
        <v>204774.36</v>
      </c>
      <c r="R3260" s="13">
        <v>142168.76</v>
      </c>
      <c r="S3260" s="54"/>
      <c r="T3260" s="54"/>
      <c r="Z3260" s="1"/>
      <c r="AA3260" s="1"/>
      <c r="XFB3260"/>
      <c r="XFC3260"/>
    </row>
    <row r="3261" spans="2:27 16382:16383" ht="21" customHeight="1">
      <c r="B3261" s="10" t="s">
        <v>40</v>
      </c>
      <c r="C3261" s="10" t="s">
        <v>69</v>
      </c>
      <c r="D3261" s="10" t="s">
        <v>71</v>
      </c>
      <c r="E3261" s="10" t="s">
        <v>17</v>
      </c>
      <c r="F3261" s="10" t="s">
        <v>227</v>
      </c>
      <c r="G3261" s="11">
        <v>42542</v>
      </c>
      <c r="H3261" s="12" t="s">
        <v>241</v>
      </c>
      <c r="I3261" s="10">
        <v>2016</v>
      </c>
      <c r="J3261" s="10">
        <v>468936240</v>
      </c>
      <c r="K3261" s="10">
        <f>_xlfn.DAYS(clean_data[[#This Row],[Ship Date]],clean_data[[#This Row],[Order Date]])</f>
        <v>11</v>
      </c>
      <c r="L3261" s="11">
        <v>42553</v>
      </c>
      <c r="M3261" s="14">
        <v>7509</v>
      </c>
      <c r="N3261" s="15">
        <v>154.06</v>
      </c>
      <c r="O3261" s="15">
        <v>90.93</v>
      </c>
      <c r="P3261" s="15">
        <v>1156836.54</v>
      </c>
      <c r="Q3261" s="15">
        <v>682793.37</v>
      </c>
      <c r="R3261" s="15">
        <v>474043.17</v>
      </c>
      <c r="S3261" s="54"/>
      <c r="T3261" s="54"/>
      <c r="Z3261" s="1"/>
      <c r="AA3261" s="1"/>
      <c r="XFB3261"/>
      <c r="XFC3261"/>
    </row>
    <row r="3262" spans="2:27 16382:16383" ht="21" customHeight="1">
      <c r="B3262" s="1" t="s">
        <v>34</v>
      </c>
      <c r="C3262" s="1" t="s">
        <v>215</v>
      </c>
      <c r="D3262" s="1" t="s">
        <v>43</v>
      </c>
      <c r="E3262" s="1" t="s">
        <v>21</v>
      </c>
      <c r="F3262" s="1" t="s">
        <v>232</v>
      </c>
      <c r="G3262" s="9">
        <v>41964</v>
      </c>
      <c r="H3262" s="2" t="s">
        <v>234</v>
      </c>
      <c r="I3262" s="1">
        <v>2014</v>
      </c>
      <c r="J3262" s="1">
        <v>648666131</v>
      </c>
      <c r="K3262" s="1">
        <f>_xlfn.DAYS(clean_data[[#This Row],[Ship Date]],clean_data[[#This Row],[Order Date]])</f>
        <v>21</v>
      </c>
      <c r="L3262" s="9">
        <v>41985</v>
      </c>
      <c r="M3262" s="4">
        <v>3578</v>
      </c>
      <c r="N3262" s="13">
        <v>651.21</v>
      </c>
      <c r="O3262" s="13">
        <v>524.96</v>
      </c>
      <c r="P3262" s="13">
        <v>2330029.38</v>
      </c>
      <c r="Q3262" s="13">
        <v>1878306.88</v>
      </c>
      <c r="R3262" s="13">
        <v>451722.5</v>
      </c>
      <c r="S3262" s="54"/>
      <c r="T3262" s="54"/>
      <c r="Z3262" s="1"/>
      <c r="AA3262" s="1"/>
      <c r="XFB3262"/>
      <c r="XFC3262"/>
    </row>
    <row r="3263" spans="2:27 16382:16383" ht="21" customHeight="1">
      <c r="B3263" s="10" t="s">
        <v>31</v>
      </c>
      <c r="C3263" s="10" t="s">
        <v>39</v>
      </c>
      <c r="D3263" s="10" t="s">
        <v>79</v>
      </c>
      <c r="E3263" s="10" t="s">
        <v>21</v>
      </c>
      <c r="F3263" s="10" t="s">
        <v>229</v>
      </c>
      <c r="G3263" s="11">
        <v>41872</v>
      </c>
      <c r="H3263" s="12" t="s">
        <v>238</v>
      </c>
      <c r="I3263" s="10">
        <v>2014</v>
      </c>
      <c r="J3263" s="10">
        <v>592807948</v>
      </c>
      <c r="K3263" s="10">
        <f>_xlfn.DAYS(clean_data[[#This Row],[Ship Date]],clean_data[[#This Row],[Order Date]])</f>
        <v>29</v>
      </c>
      <c r="L3263" s="11">
        <v>41901</v>
      </c>
      <c r="M3263" s="14">
        <v>3900</v>
      </c>
      <c r="N3263" s="15">
        <v>668.27</v>
      </c>
      <c r="O3263" s="15">
        <v>502.54</v>
      </c>
      <c r="P3263" s="15">
        <v>2606253</v>
      </c>
      <c r="Q3263" s="15">
        <v>1959906</v>
      </c>
      <c r="R3263" s="15">
        <v>646347</v>
      </c>
      <c r="S3263" s="54"/>
      <c r="T3263" s="54"/>
      <c r="Z3263" s="1"/>
      <c r="AA3263" s="1"/>
      <c r="XFB3263"/>
      <c r="XFC3263"/>
    </row>
    <row r="3264" spans="2:27 16382:16383" ht="21" customHeight="1">
      <c r="B3264" s="1" t="s">
        <v>40</v>
      </c>
      <c r="C3264" s="1" t="s">
        <v>216</v>
      </c>
      <c r="D3264" s="1" t="s">
        <v>16</v>
      </c>
      <c r="E3264" s="1" t="s">
        <v>21</v>
      </c>
      <c r="F3264" s="1" t="s">
        <v>227</v>
      </c>
      <c r="G3264" s="9">
        <v>41852</v>
      </c>
      <c r="H3264" s="2" t="s">
        <v>238</v>
      </c>
      <c r="I3264" s="1">
        <v>2014</v>
      </c>
      <c r="J3264" s="1">
        <v>256098020</v>
      </c>
      <c r="K3264" s="1">
        <f>_xlfn.DAYS(clean_data[[#This Row],[Ship Date]],clean_data[[#This Row],[Order Date]])</f>
        <v>20</v>
      </c>
      <c r="L3264" s="9">
        <v>41872</v>
      </c>
      <c r="M3264" s="4">
        <v>3950</v>
      </c>
      <c r="N3264" s="13">
        <v>255.28</v>
      </c>
      <c r="O3264" s="13">
        <v>159.41999999999999</v>
      </c>
      <c r="P3264" s="13">
        <v>1008356</v>
      </c>
      <c r="Q3264" s="13">
        <v>629709</v>
      </c>
      <c r="R3264" s="13">
        <v>378647</v>
      </c>
      <c r="S3264" s="54"/>
      <c r="T3264" s="54"/>
      <c r="Z3264" s="1"/>
      <c r="AA3264" s="1"/>
      <c r="XFB3264"/>
      <c r="XFC3264"/>
    </row>
    <row r="3265" spans="2:27 16382:16383" ht="21" customHeight="1">
      <c r="B3265" s="10" t="s">
        <v>26</v>
      </c>
      <c r="C3265" s="10" t="s">
        <v>203</v>
      </c>
      <c r="D3265" s="10" t="s">
        <v>79</v>
      </c>
      <c r="E3265" s="10" t="s">
        <v>17</v>
      </c>
      <c r="F3265" s="10" t="s">
        <v>229</v>
      </c>
      <c r="G3265" s="11">
        <v>40495</v>
      </c>
      <c r="H3265" s="12" t="s">
        <v>234</v>
      </c>
      <c r="I3265" s="10">
        <v>2010</v>
      </c>
      <c r="J3265" s="10">
        <v>563585174</v>
      </c>
      <c r="K3265" s="10">
        <f>_xlfn.DAYS(clean_data[[#This Row],[Ship Date]],clean_data[[#This Row],[Order Date]])</f>
        <v>13</v>
      </c>
      <c r="L3265" s="11">
        <v>40508</v>
      </c>
      <c r="M3265" s="14">
        <v>6232</v>
      </c>
      <c r="N3265" s="15">
        <v>668.27</v>
      </c>
      <c r="O3265" s="15">
        <v>502.54</v>
      </c>
      <c r="P3265" s="15">
        <v>4164658.64</v>
      </c>
      <c r="Q3265" s="15">
        <v>3131829.28</v>
      </c>
      <c r="R3265" s="15">
        <v>1032829.36</v>
      </c>
      <c r="S3265" s="54"/>
      <c r="T3265" s="54"/>
      <c r="Z3265" s="1"/>
      <c r="AA3265" s="1"/>
      <c r="XFB3265"/>
      <c r="XFC3265"/>
    </row>
    <row r="3266" spans="2:27 16382:16383" ht="21" customHeight="1">
      <c r="B3266" s="1" t="s">
        <v>23</v>
      </c>
      <c r="C3266" s="1" t="s">
        <v>247</v>
      </c>
      <c r="D3266" s="1" t="s">
        <v>45</v>
      </c>
      <c r="E3266" s="1" t="s">
        <v>17</v>
      </c>
      <c r="F3266" s="1" t="s">
        <v>227</v>
      </c>
      <c r="G3266" s="9">
        <v>42313</v>
      </c>
      <c r="H3266" s="2" t="s">
        <v>234</v>
      </c>
      <c r="I3266" s="1">
        <v>2015</v>
      </c>
      <c r="J3266" s="1">
        <v>260630738</v>
      </c>
      <c r="K3266" s="1">
        <f>_xlfn.DAYS(clean_data[[#This Row],[Ship Date]],clean_data[[#This Row],[Order Date]])</f>
        <v>44</v>
      </c>
      <c r="L3266" s="9">
        <v>42357</v>
      </c>
      <c r="M3266" s="4">
        <v>5282</v>
      </c>
      <c r="N3266" s="13">
        <v>437.2</v>
      </c>
      <c r="O3266" s="13">
        <v>263.33</v>
      </c>
      <c r="P3266" s="13">
        <v>2309290.4</v>
      </c>
      <c r="Q3266" s="13">
        <v>1390909.06</v>
      </c>
      <c r="R3266" s="13">
        <v>918381.34</v>
      </c>
      <c r="S3266" s="54"/>
      <c r="T3266" s="54"/>
      <c r="Z3266" s="1"/>
      <c r="AA3266" s="1"/>
      <c r="XFB3266"/>
      <c r="XFC3266"/>
    </row>
    <row r="3267" spans="2:27 16382:16383" ht="21" customHeight="1">
      <c r="B3267" s="10" t="s">
        <v>26</v>
      </c>
      <c r="C3267" s="10" t="s">
        <v>76</v>
      </c>
      <c r="D3267" s="10" t="s">
        <v>79</v>
      </c>
      <c r="E3267" s="10" t="s">
        <v>21</v>
      </c>
      <c r="F3267" s="10" t="s">
        <v>235</v>
      </c>
      <c r="G3267" s="11">
        <v>42527</v>
      </c>
      <c r="H3267" s="12" t="s">
        <v>241</v>
      </c>
      <c r="I3267" s="10">
        <v>2016</v>
      </c>
      <c r="J3267" s="10">
        <v>862908542</v>
      </c>
      <c r="K3267" s="10">
        <f>_xlfn.DAYS(clean_data[[#This Row],[Ship Date]],clean_data[[#This Row],[Order Date]])</f>
        <v>33</v>
      </c>
      <c r="L3267" s="11">
        <v>42560</v>
      </c>
      <c r="M3267" s="14">
        <v>2668</v>
      </c>
      <c r="N3267" s="15">
        <v>668.27</v>
      </c>
      <c r="O3267" s="15">
        <v>502.54</v>
      </c>
      <c r="P3267" s="15">
        <v>1782944.36</v>
      </c>
      <c r="Q3267" s="15">
        <v>1340776.72</v>
      </c>
      <c r="R3267" s="15">
        <v>442167.64</v>
      </c>
      <c r="S3267" s="54"/>
      <c r="T3267" s="54"/>
      <c r="Z3267" s="1"/>
      <c r="AA3267" s="1"/>
      <c r="XFB3267"/>
      <c r="XFC3267"/>
    </row>
    <row r="3268" spans="2:27 16382:16383" ht="21" customHeight="1">
      <c r="B3268" s="1" t="s">
        <v>26</v>
      </c>
      <c r="C3268" s="1" t="s">
        <v>141</v>
      </c>
      <c r="D3268" s="1" t="s">
        <v>33</v>
      </c>
      <c r="E3268" s="1" t="s">
        <v>21</v>
      </c>
      <c r="F3268" s="1" t="s">
        <v>229</v>
      </c>
      <c r="G3268" s="9">
        <v>42277</v>
      </c>
      <c r="H3268" s="2" t="s">
        <v>231</v>
      </c>
      <c r="I3268" s="1">
        <v>2015</v>
      </c>
      <c r="J3268" s="1">
        <v>806404912</v>
      </c>
      <c r="K3268" s="1">
        <f>_xlfn.DAYS(clean_data[[#This Row],[Ship Date]],clean_data[[#This Row],[Order Date]])</f>
        <v>17</v>
      </c>
      <c r="L3268" s="9">
        <v>42294</v>
      </c>
      <c r="M3268" s="4">
        <v>1988</v>
      </c>
      <c r="N3268" s="13">
        <v>81.73</v>
      </c>
      <c r="O3268" s="13">
        <v>56.67</v>
      </c>
      <c r="P3268" s="13">
        <v>162479.24</v>
      </c>
      <c r="Q3268" s="13">
        <v>112659.96</v>
      </c>
      <c r="R3268" s="13">
        <v>49819.28</v>
      </c>
      <c r="S3268" s="54"/>
      <c r="T3268" s="54"/>
      <c r="Z3268" s="1"/>
      <c r="AA3268" s="1"/>
      <c r="XFB3268"/>
      <c r="XFC3268"/>
    </row>
    <row r="3269" spans="2:27 16382:16383" ht="21" customHeight="1">
      <c r="B3269" s="10" t="s">
        <v>40</v>
      </c>
      <c r="C3269" s="10" t="s">
        <v>127</v>
      </c>
      <c r="D3269" s="10" t="s">
        <v>79</v>
      </c>
      <c r="E3269" s="10" t="s">
        <v>21</v>
      </c>
      <c r="F3269" s="10" t="s">
        <v>229</v>
      </c>
      <c r="G3269" s="11">
        <v>41711</v>
      </c>
      <c r="H3269" s="12" t="s">
        <v>236</v>
      </c>
      <c r="I3269" s="10">
        <v>2014</v>
      </c>
      <c r="J3269" s="10">
        <v>397418677</v>
      </c>
      <c r="K3269" s="10">
        <f>_xlfn.DAYS(clean_data[[#This Row],[Ship Date]],clean_data[[#This Row],[Order Date]])</f>
        <v>20</v>
      </c>
      <c r="L3269" s="11">
        <v>41731</v>
      </c>
      <c r="M3269" s="14">
        <v>3873</v>
      </c>
      <c r="N3269" s="15">
        <v>668.27</v>
      </c>
      <c r="O3269" s="15">
        <v>502.54</v>
      </c>
      <c r="P3269" s="15">
        <v>2588209.71</v>
      </c>
      <c r="Q3269" s="15">
        <v>1946337.42</v>
      </c>
      <c r="R3269" s="15">
        <v>641872.29</v>
      </c>
      <c r="S3269" s="54"/>
      <c r="T3269" s="54"/>
      <c r="Z3269" s="1"/>
      <c r="AA3269" s="1"/>
      <c r="XFB3269"/>
      <c r="XFC3269"/>
    </row>
    <row r="3270" spans="2:27 16382:16383" ht="21" customHeight="1">
      <c r="B3270" s="1" t="s">
        <v>23</v>
      </c>
      <c r="C3270" s="1" t="s">
        <v>171</v>
      </c>
      <c r="D3270" s="1" t="s">
        <v>50</v>
      </c>
      <c r="E3270" s="1" t="s">
        <v>17</v>
      </c>
      <c r="F3270" s="1" t="s">
        <v>235</v>
      </c>
      <c r="G3270" s="9">
        <v>41366</v>
      </c>
      <c r="H3270" s="2" t="s">
        <v>239</v>
      </c>
      <c r="I3270" s="1">
        <v>2013</v>
      </c>
      <c r="J3270" s="1">
        <v>462561166</v>
      </c>
      <c r="K3270" s="1">
        <f>_xlfn.DAYS(clean_data[[#This Row],[Ship Date]],clean_data[[#This Row],[Order Date]])</f>
        <v>30</v>
      </c>
      <c r="L3270" s="9">
        <v>41396</v>
      </c>
      <c r="M3270" s="4">
        <v>983</v>
      </c>
      <c r="N3270" s="13">
        <v>421.89</v>
      </c>
      <c r="O3270" s="13">
        <v>364.69</v>
      </c>
      <c r="P3270" s="13">
        <v>414717.87</v>
      </c>
      <c r="Q3270" s="13">
        <v>358490.27</v>
      </c>
      <c r="R3270" s="13">
        <v>56227.6</v>
      </c>
      <c r="S3270" s="54"/>
      <c r="T3270" s="54"/>
      <c r="Z3270" s="1"/>
      <c r="AA3270" s="1"/>
      <c r="XFB3270"/>
      <c r="XFC3270"/>
    </row>
    <row r="3271" spans="2:27 16382:16383" ht="21" customHeight="1">
      <c r="B3271" s="10" t="s">
        <v>26</v>
      </c>
      <c r="C3271" s="10" t="s">
        <v>141</v>
      </c>
      <c r="D3271" s="10" t="s">
        <v>33</v>
      </c>
      <c r="E3271" s="10" t="s">
        <v>17</v>
      </c>
      <c r="F3271" s="10" t="s">
        <v>227</v>
      </c>
      <c r="G3271" s="11">
        <v>40783</v>
      </c>
      <c r="H3271" s="12" t="s">
        <v>238</v>
      </c>
      <c r="I3271" s="10">
        <v>2011</v>
      </c>
      <c r="J3271" s="10">
        <v>998756206</v>
      </c>
      <c r="K3271" s="10">
        <f>_xlfn.DAYS(clean_data[[#This Row],[Ship Date]],clean_data[[#This Row],[Order Date]])</f>
        <v>21</v>
      </c>
      <c r="L3271" s="11">
        <v>40804</v>
      </c>
      <c r="M3271" s="14">
        <v>3011</v>
      </c>
      <c r="N3271" s="15">
        <v>81.73</v>
      </c>
      <c r="O3271" s="15">
        <v>56.67</v>
      </c>
      <c r="P3271" s="15">
        <v>246089.03</v>
      </c>
      <c r="Q3271" s="15">
        <v>170633.37</v>
      </c>
      <c r="R3271" s="15">
        <v>75455.66</v>
      </c>
      <c r="S3271" s="54"/>
      <c r="T3271" s="54"/>
      <c r="Z3271" s="1"/>
      <c r="AA3271" s="1"/>
      <c r="XFB3271"/>
      <c r="XFC3271"/>
    </row>
    <row r="3272" spans="2:27 16382:16383" ht="21" customHeight="1">
      <c r="B3272" s="1" t="s">
        <v>40</v>
      </c>
      <c r="C3272" s="1" t="s">
        <v>130</v>
      </c>
      <c r="D3272" s="1" t="s">
        <v>45</v>
      </c>
      <c r="E3272" s="1" t="s">
        <v>21</v>
      </c>
      <c r="F3272" s="1" t="s">
        <v>235</v>
      </c>
      <c r="G3272" s="9">
        <v>42659</v>
      </c>
      <c r="H3272" s="2" t="s">
        <v>237</v>
      </c>
      <c r="I3272" s="1">
        <v>2016</v>
      </c>
      <c r="J3272" s="1">
        <v>723240125</v>
      </c>
      <c r="K3272" s="1">
        <f>_xlfn.DAYS(clean_data[[#This Row],[Ship Date]],clean_data[[#This Row],[Order Date]])</f>
        <v>33</v>
      </c>
      <c r="L3272" s="9">
        <v>42692</v>
      </c>
      <c r="M3272" s="4">
        <v>1680</v>
      </c>
      <c r="N3272" s="13">
        <v>437.2</v>
      </c>
      <c r="O3272" s="13">
        <v>263.33</v>
      </c>
      <c r="P3272" s="13">
        <v>734496</v>
      </c>
      <c r="Q3272" s="13">
        <v>442394.4</v>
      </c>
      <c r="R3272" s="13">
        <v>292101.59999999998</v>
      </c>
      <c r="S3272" s="54"/>
      <c r="T3272" s="54"/>
      <c r="Z3272" s="1"/>
      <c r="AA3272" s="1"/>
      <c r="XFB3272"/>
      <c r="XFC3272"/>
    </row>
    <row r="3273" spans="2:27 16382:16383" ht="21" customHeight="1">
      <c r="B3273" s="10" t="s">
        <v>26</v>
      </c>
      <c r="C3273" s="10" t="s">
        <v>183</v>
      </c>
      <c r="D3273" s="10" t="s">
        <v>36</v>
      </c>
      <c r="E3273" s="10" t="s">
        <v>21</v>
      </c>
      <c r="F3273" s="10" t="s">
        <v>235</v>
      </c>
      <c r="G3273" s="11">
        <v>40400</v>
      </c>
      <c r="H3273" s="12" t="s">
        <v>238</v>
      </c>
      <c r="I3273" s="10">
        <v>2010</v>
      </c>
      <c r="J3273" s="10">
        <v>223561751</v>
      </c>
      <c r="K3273" s="10">
        <f>_xlfn.DAYS(clean_data[[#This Row],[Ship Date]],clean_data[[#This Row],[Order Date]])</f>
        <v>42</v>
      </c>
      <c r="L3273" s="11">
        <v>40442</v>
      </c>
      <c r="M3273" s="14">
        <v>5745</v>
      </c>
      <c r="N3273" s="15">
        <v>109.28</v>
      </c>
      <c r="O3273" s="15">
        <v>35.840000000000003</v>
      </c>
      <c r="P3273" s="15">
        <v>627813.6</v>
      </c>
      <c r="Q3273" s="15">
        <v>205900.79999999999</v>
      </c>
      <c r="R3273" s="15">
        <v>421912.8</v>
      </c>
      <c r="S3273" s="54"/>
      <c r="T3273" s="54"/>
      <c r="Z3273" s="1"/>
      <c r="AA3273" s="1"/>
      <c r="XFB3273"/>
      <c r="XFC3273"/>
    </row>
    <row r="3274" spans="2:27 16382:16383" ht="21" customHeight="1">
      <c r="B3274" s="1" t="s">
        <v>53</v>
      </c>
      <c r="C3274" s="1" t="s">
        <v>142</v>
      </c>
      <c r="D3274" s="1" t="s">
        <v>50</v>
      </c>
      <c r="E3274" s="1" t="s">
        <v>21</v>
      </c>
      <c r="F3274" s="1" t="s">
        <v>227</v>
      </c>
      <c r="G3274" s="9">
        <v>41630</v>
      </c>
      <c r="H3274" s="2" t="s">
        <v>228</v>
      </c>
      <c r="I3274" s="1">
        <v>2013</v>
      </c>
      <c r="J3274" s="1">
        <v>607582414</v>
      </c>
      <c r="K3274" s="1">
        <f>_xlfn.DAYS(clean_data[[#This Row],[Ship Date]],clean_data[[#This Row],[Order Date]])</f>
        <v>39</v>
      </c>
      <c r="L3274" s="9">
        <v>41669</v>
      </c>
      <c r="M3274" s="4">
        <v>5993</v>
      </c>
      <c r="N3274" s="13">
        <v>421.89</v>
      </c>
      <c r="O3274" s="13">
        <v>364.69</v>
      </c>
      <c r="P3274" s="13">
        <v>2528386.77</v>
      </c>
      <c r="Q3274" s="13">
        <v>2185587.17</v>
      </c>
      <c r="R3274" s="13">
        <v>342799.6</v>
      </c>
      <c r="S3274" s="54"/>
      <c r="T3274" s="54"/>
      <c r="Z3274" s="1"/>
      <c r="AA3274" s="1"/>
      <c r="XFB3274"/>
      <c r="XFC3274"/>
    </row>
    <row r="3275" spans="2:27 16382:16383" ht="21" customHeight="1">
      <c r="B3275" s="10" t="s">
        <v>23</v>
      </c>
      <c r="C3275" s="10" t="s">
        <v>94</v>
      </c>
      <c r="D3275" s="10" t="s">
        <v>33</v>
      </c>
      <c r="E3275" s="10" t="s">
        <v>21</v>
      </c>
      <c r="F3275" s="10" t="s">
        <v>235</v>
      </c>
      <c r="G3275" s="11">
        <v>41914</v>
      </c>
      <c r="H3275" s="12" t="s">
        <v>237</v>
      </c>
      <c r="I3275" s="10">
        <v>2014</v>
      </c>
      <c r="J3275" s="10">
        <v>353475940</v>
      </c>
      <c r="K3275" s="10">
        <f>_xlfn.DAYS(clean_data[[#This Row],[Ship Date]],clean_data[[#This Row],[Order Date]])</f>
        <v>2</v>
      </c>
      <c r="L3275" s="11">
        <v>41916</v>
      </c>
      <c r="M3275" s="14">
        <v>240</v>
      </c>
      <c r="N3275" s="15">
        <v>81.73</v>
      </c>
      <c r="O3275" s="15">
        <v>56.67</v>
      </c>
      <c r="P3275" s="15">
        <v>19615.2</v>
      </c>
      <c r="Q3275" s="15">
        <v>13600.8</v>
      </c>
      <c r="R3275" s="15">
        <v>6014.4</v>
      </c>
      <c r="S3275" s="54"/>
      <c r="T3275" s="54"/>
      <c r="Z3275" s="1"/>
      <c r="AA3275" s="1"/>
      <c r="XFB3275"/>
      <c r="XFC3275"/>
    </row>
    <row r="3276" spans="2:27 16382:16383" ht="21" customHeight="1">
      <c r="B3276" s="1" t="s">
        <v>34</v>
      </c>
      <c r="C3276" s="1" t="s">
        <v>199</v>
      </c>
      <c r="D3276" s="1" t="s">
        <v>28</v>
      </c>
      <c r="E3276" s="1" t="s">
        <v>21</v>
      </c>
      <c r="F3276" s="1" t="s">
        <v>235</v>
      </c>
      <c r="G3276" s="9">
        <v>42740</v>
      </c>
      <c r="H3276" s="2" t="s">
        <v>240</v>
      </c>
      <c r="I3276" s="1">
        <v>2017</v>
      </c>
      <c r="J3276" s="1">
        <v>259728658</v>
      </c>
      <c r="K3276" s="1">
        <f>_xlfn.DAYS(clean_data[[#This Row],[Ship Date]],clean_data[[#This Row],[Order Date]])</f>
        <v>24</v>
      </c>
      <c r="L3276" s="9">
        <v>42764</v>
      </c>
      <c r="M3276" s="4">
        <v>8336</v>
      </c>
      <c r="N3276" s="13">
        <v>205.7</v>
      </c>
      <c r="O3276" s="13">
        <v>117.11</v>
      </c>
      <c r="P3276" s="13">
        <v>1714715.2</v>
      </c>
      <c r="Q3276" s="13">
        <v>976228.96</v>
      </c>
      <c r="R3276" s="13">
        <v>738486.24</v>
      </c>
      <c r="S3276" s="54"/>
      <c r="T3276" s="54"/>
      <c r="Z3276" s="1"/>
      <c r="AA3276" s="1"/>
      <c r="XFB3276"/>
      <c r="XFC3276"/>
    </row>
    <row r="3277" spans="2:27 16382:16383" ht="21" customHeight="1">
      <c r="B3277" s="10" t="s">
        <v>40</v>
      </c>
      <c r="C3277" s="10" t="s">
        <v>184</v>
      </c>
      <c r="D3277" s="10" t="s">
        <v>28</v>
      </c>
      <c r="E3277" s="10" t="s">
        <v>21</v>
      </c>
      <c r="F3277" s="10" t="s">
        <v>232</v>
      </c>
      <c r="G3277" s="11">
        <v>41834</v>
      </c>
      <c r="H3277" s="12" t="s">
        <v>230</v>
      </c>
      <c r="I3277" s="10">
        <v>2014</v>
      </c>
      <c r="J3277" s="10">
        <v>295139396</v>
      </c>
      <c r="K3277" s="10">
        <f>_xlfn.DAYS(clean_data[[#This Row],[Ship Date]],clean_data[[#This Row],[Order Date]])</f>
        <v>35</v>
      </c>
      <c r="L3277" s="11">
        <v>41869</v>
      </c>
      <c r="M3277" s="14">
        <v>7161</v>
      </c>
      <c r="N3277" s="15">
        <v>205.7</v>
      </c>
      <c r="O3277" s="15">
        <v>117.11</v>
      </c>
      <c r="P3277" s="15">
        <v>1473017.7</v>
      </c>
      <c r="Q3277" s="15">
        <v>838624.71</v>
      </c>
      <c r="R3277" s="15">
        <v>634392.99</v>
      </c>
      <c r="S3277" s="54"/>
      <c r="T3277" s="54"/>
      <c r="Z3277" s="1"/>
      <c r="AA3277" s="1"/>
      <c r="XFB3277"/>
      <c r="XFC3277"/>
    </row>
    <row r="3278" spans="2:27 16382:16383" ht="21" customHeight="1">
      <c r="B3278" s="1" t="s">
        <v>34</v>
      </c>
      <c r="C3278" s="1" t="s">
        <v>95</v>
      </c>
      <c r="D3278" s="1" t="s">
        <v>71</v>
      </c>
      <c r="E3278" s="1" t="s">
        <v>17</v>
      </c>
      <c r="F3278" s="1" t="s">
        <v>232</v>
      </c>
      <c r="G3278" s="9">
        <v>42845</v>
      </c>
      <c r="H3278" s="2" t="s">
        <v>239</v>
      </c>
      <c r="I3278" s="1">
        <v>2017</v>
      </c>
      <c r="J3278" s="1">
        <v>948819482</v>
      </c>
      <c r="K3278" s="1">
        <f>_xlfn.DAYS(clean_data[[#This Row],[Ship Date]],clean_data[[#This Row],[Order Date]])</f>
        <v>27</v>
      </c>
      <c r="L3278" s="9">
        <v>42872</v>
      </c>
      <c r="M3278" s="4">
        <v>5624</v>
      </c>
      <c r="N3278" s="13">
        <v>154.06</v>
      </c>
      <c r="O3278" s="13">
        <v>90.93</v>
      </c>
      <c r="P3278" s="13">
        <v>866433.44</v>
      </c>
      <c r="Q3278" s="13">
        <v>511390.32</v>
      </c>
      <c r="R3278" s="13">
        <v>355043.12</v>
      </c>
      <c r="S3278" s="54"/>
      <c r="T3278" s="54"/>
      <c r="Z3278" s="1"/>
      <c r="AA3278" s="1"/>
      <c r="XFB3278"/>
      <c r="XFC3278"/>
    </row>
    <row r="3279" spans="2:27 16382:16383" ht="21" customHeight="1">
      <c r="B3279" s="10" t="s">
        <v>40</v>
      </c>
      <c r="C3279" s="10" t="s">
        <v>127</v>
      </c>
      <c r="D3279" s="10" t="s">
        <v>16</v>
      </c>
      <c r="E3279" s="10" t="s">
        <v>21</v>
      </c>
      <c r="F3279" s="10" t="s">
        <v>227</v>
      </c>
      <c r="G3279" s="11">
        <v>42894</v>
      </c>
      <c r="H3279" s="12" t="s">
        <v>241</v>
      </c>
      <c r="I3279" s="10">
        <v>2017</v>
      </c>
      <c r="J3279" s="10">
        <v>980192744</v>
      </c>
      <c r="K3279" s="10">
        <f>_xlfn.DAYS(clean_data[[#This Row],[Ship Date]],clean_data[[#This Row],[Order Date]])</f>
        <v>34</v>
      </c>
      <c r="L3279" s="11">
        <v>42928</v>
      </c>
      <c r="M3279" s="14">
        <v>9670</v>
      </c>
      <c r="N3279" s="15">
        <v>255.28</v>
      </c>
      <c r="O3279" s="15">
        <v>159.41999999999999</v>
      </c>
      <c r="P3279" s="15">
        <v>2468557.6</v>
      </c>
      <c r="Q3279" s="15">
        <v>1541591.4</v>
      </c>
      <c r="R3279" s="15">
        <v>926966.2</v>
      </c>
      <c r="S3279" s="54"/>
      <c r="T3279" s="54"/>
      <c r="Z3279" s="1"/>
      <c r="AA3279" s="1"/>
      <c r="XFB3279"/>
      <c r="XFC3279"/>
    </row>
    <row r="3280" spans="2:27 16382:16383" ht="21" customHeight="1">
      <c r="B3280" s="1" t="s">
        <v>14</v>
      </c>
      <c r="C3280" s="1" t="s">
        <v>152</v>
      </c>
      <c r="D3280" s="1" t="s">
        <v>50</v>
      </c>
      <c r="E3280" s="1" t="s">
        <v>17</v>
      </c>
      <c r="F3280" s="1" t="s">
        <v>229</v>
      </c>
      <c r="G3280" s="9">
        <v>42259</v>
      </c>
      <c r="H3280" s="2" t="s">
        <v>231</v>
      </c>
      <c r="I3280" s="1">
        <v>2015</v>
      </c>
      <c r="J3280" s="1">
        <v>568995511</v>
      </c>
      <c r="K3280" s="1">
        <f>_xlfn.DAYS(clean_data[[#This Row],[Ship Date]],clean_data[[#This Row],[Order Date]])</f>
        <v>50</v>
      </c>
      <c r="L3280" s="9">
        <v>42309</v>
      </c>
      <c r="M3280" s="4">
        <v>7271</v>
      </c>
      <c r="N3280" s="13">
        <v>421.89</v>
      </c>
      <c r="O3280" s="13">
        <v>364.69</v>
      </c>
      <c r="P3280" s="13">
        <v>3067562.19</v>
      </c>
      <c r="Q3280" s="13">
        <v>2651660.9900000002</v>
      </c>
      <c r="R3280" s="13">
        <v>415901.2</v>
      </c>
      <c r="S3280" s="54"/>
      <c r="T3280" s="54"/>
      <c r="Z3280" s="1"/>
      <c r="AA3280" s="1"/>
      <c r="XFB3280"/>
      <c r="XFC3280"/>
    </row>
    <row r="3281" spans="2:27 16382:16383" ht="21" customHeight="1">
      <c r="B3281" s="10" t="s">
        <v>40</v>
      </c>
      <c r="C3281" s="10" t="s">
        <v>156</v>
      </c>
      <c r="D3281" s="10" t="s">
        <v>20</v>
      </c>
      <c r="E3281" s="10" t="s">
        <v>17</v>
      </c>
      <c r="F3281" s="10" t="s">
        <v>229</v>
      </c>
      <c r="G3281" s="11">
        <v>40222</v>
      </c>
      <c r="H3281" s="12" t="s">
        <v>242</v>
      </c>
      <c r="I3281" s="10">
        <v>2010</v>
      </c>
      <c r="J3281" s="10">
        <v>865276610</v>
      </c>
      <c r="K3281" s="10">
        <f>_xlfn.DAYS(clean_data[[#This Row],[Ship Date]],clean_data[[#This Row],[Order Date]])</f>
        <v>6</v>
      </c>
      <c r="L3281" s="11">
        <v>40228</v>
      </c>
      <c r="M3281" s="14">
        <v>3432</v>
      </c>
      <c r="N3281" s="15">
        <v>152.58000000000001</v>
      </c>
      <c r="O3281" s="15">
        <v>97.44</v>
      </c>
      <c r="P3281" s="15">
        <v>523654.56</v>
      </c>
      <c r="Q3281" s="15">
        <v>334414.08000000002</v>
      </c>
      <c r="R3281" s="15">
        <v>189240.48</v>
      </c>
      <c r="S3281" s="54"/>
      <c r="T3281" s="54"/>
      <c r="Z3281" s="1"/>
      <c r="AA3281" s="1"/>
      <c r="XFB3281"/>
      <c r="XFC3281"/>
    </row>
    <row r="3282" spans="2:27 16382:16383" ht="21" customHeight="1">
      <c r="B3282" s="1" t="s">
        <v>31</v>
      </c>
      <c r="C3282" s="1" t="s">
        <v>32</v>
      </c>
      <c r="D3282" s="1" t="s">
        <v>43</v>
      </c>
      <c r="E3282" s="1" t="s">
        <v>17</v>
      </c>
      <c r="F3282" s="1" t="s">
        <v>232</v>
      </c>
      <c r="G3282" s="9">
        <v>41987</v>
      </c>
      <c r="H3282" s="2" t="s">
        <v>228</v>
      </c>
      <c r="I3282" s="1">
        <v>2014</v>
      </c>
      <c r="J3282" s="1">
        <v>839397370</v>
      </c>
      <c r="K3282" s="1">
        <f>_xlfn.DAYS(clean_data[[#This Row],[Ship Date]],clean_data[[#This Row],[Order Date]])</f>
        <v>3</v>
      </c>
      <c r="L3282" s="9">
        <v>41990</v>
      </c>
      <c r="M3282" s="4">
        <v>5190</v>
      </c>
      <c r="N3282" s="13">
        <v>651.21</v>
      </c>
      <c r="O3282" s="13">
        <v>524.96</v>
      </c>
      <c r="P3282" s="13">
        <v>3379779.9</v>
      </c>
      <c r="Q3282" s="13">
        <v>2724542.4</v>
      </c>
      <c r="R3282" s="13">
        <v>655237.5</v>
      </c>
      <c r="S3282" s="54"/>
      <c r="T3282" s="54"/>
      <c r="Z3282" s="1"/>
      <c r="AA3282" s="1"/>
      <c r="XFB3282"/>
      <c r="XFC3282"/>
    </row>
    <row r="3283" spans="2:27 16382:16383" ht="21" customHeight="1">
      <c r="B3283" s="10" t="s">
        <v>23</v>
      </c>
      <c r="C3283" s="10" t="s">
        <v>132</v>
      </c>
      <c r="D3283" s="10" t="s">
        <v>25</v>
      </c>
      <c r="E3283" s="10" t="s">
        <v>17</v>
      </c>
      <c r="F3283" s="10" t="s">
        <v>235</v>
      </c>
      <c r="G3283" s="11">
        <v>40699</v>
      </c>
      <c r="H3283" s="12" t="s">
        <v>241</v>
      </c>
      <c r="I3283" s="10">
        <v>2011</v>
      </c>
      <c r="J3283" s="10">
        <v>432031619</v>
      </c>
      <c r="K3283" s="10">
        <f>_xlfn.DAYS(clean_data[[#This Row],[Ship Date]],clean_data[[#This Row],[Order Date]])</f>
        <v>24</v>
      </c>
      <c r="L3283" s="11">
        <v>40723</v>
      </c>
      <c r="M3283" s="14">
        <v>6612</v>
      </c>
      <c r="N3283" s="15">
        <v>47.45</v>
      </c>
      <c r="O3283" s="15">
        <v>31.79</v>
      </c>
      <c r="P3283" s="15">
        <v>313739.40000000002</v>
      </c>
      <c r="Q3283" s="15">
        <v>210195.48</v>
      </c>
      <c r="R3283" s="15">
        <v>103543.92</v>
      </c>
      <c r="S3283" s="54"/>
      <c r="T3283" s="54"/>
      <c r="Z3283" s="1"/>
      <c r="AA3283" s="1"/>
      <c r="XFB3283"/>
      <c r="XFC3283"/>
    </row>
    <row r="3284" spans="2:27 16382:16383" ht="21" customHeight="1">
      <c r="B3284" s="1" t="s">
        <v>23</v>
      </c>
      <c r="C3284" s="1" t="s">
        <v>132</v>
      </c>
      <c r="D3284" s="1" t="s">
        <v>79</v>
      </c>
      <c r="E3284" s="1" t="s">
        <v>17</v>
      </c>
      <c r="F3284" s="1" t="s">
        <v>232</v>
      </c>
      <c r="G3284" s="9">
        <v>40958</v>
      </c>
      <c r="H3284" s="2" t="s">
        <v>242</v>
      </c>
      <c r="I3284" s="1">
        <v>2012</v>
      </c>
      <c r="J3284" s="1">
        <v>104165685</v>
      </c>
      <c r="K3284" s="1">
        <f>_xlfn.DAYS(clean_data[[#This Row],[Ship Date]],clean_data[[#This Row],[Order Date]])</f>
        <v>16</v>
      </c>
      <c r="L3284" s="9">
        <v>40974</v>
      </c>
      <c r="M3284" s="4">
        <v>3796</v>
      </c>
      <c r="N3284" s="13">
        <v>668.27</v>
      </c>
      <c r="O3284" s="13">
        <v>502.54</v>
      </c>
      <c r="P3284" s="13">
        <v>2536752.92</v>
      </c>
      <c r="Q3284" s="13">
        <v>1907641.84</v>
      </c>
      <c r="R3284" s="13">
        <v>629111.07999999996</v>
      </c>
      <c r="S3284" s="54"/>
      <c r="T3284" s="54"/>
      <c r="Z3284" s="1"/>
      <c r="AA3284" s="1"/>
      <c r="XFB3284"/>
      <c r="XFC3284"/>
    </row>
    <row r="3285" spans="2:27 16382:16383" ht="21" customHeight="1">
      <c r="B3285" s="10" t="s">
        <v>40</v>
      </c>
      <c r="C3285" s="10" t="s">
        <v>93</v>
      </c>
      <c r="D3285" s="10" t="s">
        <v>59</v>
      </c>
      <c r="E3285" s="10" t="s">
        <v>21</v>
      </c>
      <c r="F3285" s="10" t="s">
        <v>227</v>
      </c>
      <c r="G3285" s="11">
        <v>40836</v>
      </c>
      <c r="H3285" s="12" t="s">
        <v>237</v>
      </c>
      <c r="I3285" s="10">
        <v>2011</v>
      </c>
      <c r="J3285" s="10">
        <v>387098395</v>
      </c>
      <c r="K3285" s="10">
        <f>_xlfn.DAYS(clean_data[[#This Row],[Ship Date]],clean_data[[#This Row],[Order Date]])</f>
        <v>16</v>
      </c>
      <c r="L3285" s="11">
        <v>40852</v>
      </c>
      <c r="M3285" s="14">
        <v>9872</v>
      </c>
      <c r="N3285" s="15">
        <v>9.33</v>
      </c>
      <c r="O3285" s="15">
        <v>6.92</v>
      </c>
      <c r="P3285" s="15">
        <v>92105.76</v>
      </c>
      <c r="Q3285" s="15">
        <v>68314.240000000005</v>
      </c>
      <c r="R3285" s="15">
        <v>23791.52</v>
      </c>
      <c r="S3285" s="54"/>
      <c r="T3285" s="54"/>
      <c r="Z3285" s="1"/>
      <c r="AA3285" s="1"/>
      <c r="XFB3285"/>
      <c r="XFC3285"/>
    </row>
    <row r="3286" spans="2:27 16382:16383" ht="21" customHeight="1">
      <c r="B3286" s="1" t="s">
        <v>14</v>
      </c>
      <c r="C3286" s="1" t="s">
        <v>246</v>
      </c>
      <c r="D3286" s="1" t="s">
        <v>36</v>
      </c>
      <c r="E3286" s="1" t="s">
        <v>21</v>
      </c>
      <c r="F3286" s="1" t="s">
        <v>232</v>
      </c>
      <c r="G3286" s="9">
        <v>41561</v>
      </c>
      <c r="H3286" s="2" t="s">
        <v>237</v>
      </c>
      <c r="I3286" s="1">
        <v>2013</v>
      </c>
      <c r="J3286" s="1">
        <v>532441079</v>
      </c>
      <c r="K3286" s="1">
        <f>_xlfn.DAYS(clean_data[[#This Row],[Ship Date]],clean_data[[#This Row],[Order Date]])</f>
        <v>25</v>
      </c>
      <c r="L3286" s="9">
        <v>41586</v>
      </c>
      <c r="M3286" s="4">
        <v>2</v>
      </c>
      <c r="N3286" s="13">
        <v>109.28</v>
      </c>
      <c r="O3286" s="13">
        <v>35.840000000000003</v>
      </c>
      <c r="P3286" s="13">
        <v>218.56</v>
      </c>
      <c r="Q3286" s="13">
        <v>71.680000000000007</v>
      </c>
      <c r="R3286" s="13">
        <v>146.88</v>
      </c>
      <c r="S3286" s="54"/>
      <c r="T3286" s="54"/>
      <c r="Z3286" s="1"/>
      <c r="AA3286" s="1"/>
      <c r="XFB3286"/>
      <c r="XFC3286"/>
    </row>
    <row r="3287" spans="2:27 16382:16383" ht="21" customHeight="1">
      <c r="B3287" s="10" t="s">
        <v>23</v>
      </c>
      <c r="C3287" s="10" t="s">
        <v>103</v>
      </c>
      <c r="D3287" s="10" t="s">
        <v>33</v>
      </c>
      <c r="E3287" s="10" t="s">
        <v>17</v>
      </c>
      <c r="F3287" s="10" t="s">
        <v>227</v>
      </c>
      <c r="G3287" s="11">
        <v>40600</v>
      </c>
      <c r="H3287" s="12" t="s">
        <v>242</v>
      </c>
      <c r="I3287" s="10">
        <v>2011</v>
      </c>
      <c r="J3287" s="10">
        <v>762117564</v>
      </c>
      <c r="K3287" s="10">
        <f>_xlfn.DAYS(clean_data[[#This Row],[Ship Date]],clean_data[[#This Row],[Order Date]])</f>
        <v>30</v>
      </c>
      <c r="L3287" s="11">
        <v>40630</v>
      </c>
      <c r="M3287" s="14">
        <v>6378</v>
      </c>
      <c r="N3287" s="15">
        <v>81.73</v>
      </c>
      <c r="O3287" s="15">
        <v>56.67</v>
      </c>
      <c r="P3287" s="15">
        <v>521273.94</v>
      </c>
      <c r="Q3287" s="15">
        <v>361441.26</v>
      </c>
      <c r="R3287" s="15">
        <v>159832.68</v>
      </c>
      <c r="S3287" s="54"/>
      <c r="T3287" s="54"/>
      <c r="Z3287" s="1"/>
      <c r="AA3287" s="1"/>
      <c r="XFB3287"/>
      <c r="XFC3287"/>
    </row>
    <row r="3288" spans="2:27 16382:16383" ht="21" customHeight="1">
      <c r="B3288" s="1" t="s">
        <v>23</v>
      </c>
      <c r="C3288" s="1" t="s">
        <v>80</v>
      </c>
      <c r="D3288" s="1" t="s">
        <v>20</v>
      </c>
      <c r="E3288" s="1" t="s">
        <v>21</v>
      </c>
      <c r="F3288" s="1" t="s">
        <v>235</v>
      </c>
      <c r="G3288" s="9">
        <v>41343</v>
      </c>
      <c r="H3288" s="2" t="s">
        <v>236</v>
      </c>
      <c r="I3288" s="1">
        <v>2013</v>
      </c>
      <c r="J3288" s="1">
        <v>918364179</v>
      </c>
      <c r="K3288" s="1">
        <f>_xlfn.DAYS(clean_data[[#This Row],[Ship Date]],clean_data[[#This Row],[Order Date]])</f>
        <v>32</v>
      </c>
      <c r="L3288" s="9">
        <v>41375</v>
      </c>
      <c r="M3288" s="4">
        <v>3223</v>
      </c>
      <c r="N3288" s="13">
        <v>152.58000000000001</v>
      </c>
      <c r="O3288" s="13">
        <v>97.44</v>
      </c>
      <c r="P3288" s="13">
        <v>491765.34</v>
      </c>
      <c r="Q3288" s="13">
        <v>314049.12</v>
      </c>
      <c r="R3288" s="13">
        <v>177716.22</v>
      </c>
      <c r="S3288" s="54"/>
      <c r="T3288" s="54"/>
      <c r="Z3288" s="1"/>
      <c r="AA3288" s="1"/>
      <c r="XFB3288"/>
      <c r="XFC3288"/>
    </row>
    <row r="3289" spans="2:27 16382:16383" ht="21" customHeight="1">
      <c r="B3289" s="10" t="s">
        <v>23</v>
      </c>
      <c r="C3289" s="10" t="s">
        <v>218</v>
      </c>
      <c r="D3289" s="10" t="s">
        <v>50</v>
      </c>
      <c r="E3289" s="10" t="s">
        <v>17</v>
      </c>
      <c r="F3289" s="10" t="s">
        <v>227</v>
      </c>
      <c r="G3289" s="11">
        <v>40651</v>
      </c>
      <c r="H3289" s="12" t="s">
        <v>239</v>
      </c>
      <c r="I3289" s="10">
        <v>2011</v>
      </c>
      <c r="J3289" s="10">
        <v>913729751</v>
      </c>
      <c r="K3289" s="10">
        <f>_xlfn.DAYS(clean_data[[#This Row],[Ship Date]],clean_data[[#This Row],[Order Date]])</f>
        <v>21</v>
      </c>
      <c r="L3289" s="11">
        <v>40672</v>
      </c>
      <c r="M3289" s="14">
        <v>1793</v>
      </c>
      <c r="N3289" s="15">
        <v>421.89</v>
      </c>
      <c r="O3289" s="15">
        <v>364.69</v>
      </c>
      <c r="P3289" s="15">
        <v>756448.77</v>
      </c>
      <c r="Q3289" s="15">
        <v>653889.17000000004</v>
      </c>
      <c r="R3289" s="15">
        <v>102559.6</v>
      </c>
      <c r="S3289" s="54"/>
      <c r="T3289" s="54"/>
      <c r="Z3289" s="1"/>
      <c r="AA3289" s="1"/>
      <c r="XFB3289"/>
      <c r="XFC3289"/>
    </row>
    <row r="3290" spans="2:27 16382:16383" ht="21" customHeight="1">
      <c r="B3290" s="1" t="s">
        <v>40</v>
      </c>
      <c r="C3290" s="1" t="s">
        <v>222</v>
      </c>
      <c r="D3290" s="1" t="s">
        <v>79</v>
      </c>
      <c r="E3290" s="1" t="s">
        <v>21</v>
      </c>
      <c r="F3290" s="1" t="s">
        <v>235</v>
      </c>
      <c r="G3290" s="9">
        <v>41309</v>
      </c>
      <c r="H3290" s="2" t="s">
        <v>242</v>
      </c>
      <c r="I3290" s="1">
        <v>2013</v>
      </c>
      <c r="J3290" s="1">
        <v>281075608</v>
      </c>
      <c r="K3290" s="1">
        <f>_xlfn.DAYS(clean_data[[#This Row],[Ship Date]],clean_data[[#This Row],[Order Date]])</f>
        <v>50</v>
      </c>
      <c r="L3290" s="9">
        <v>41359</v>
      </c>
      <c r="M3290" s="4">
        <v>5373</v>
      </c>
      <c r="N3290" s="13">
        <v>668.27</v>
      </c>
      <c r="O3290" s="13">
        <v>502.54</v>
      </c>
      <c r="P3290" s="13">
        <v>3590614.71</v>
      </c>
      <c r="Q3290" s="13">
        <v>2700147.42</v>
      </c>
      <c r="R3290" s="13">
        <v>890467.29</v>
      </c>
      <c r="S3290" s="54"/>
      <c r="T3290" s="54"/>
      <c r="Z3290" s="1"/>
      <c r="AA3290" s="1"/>
      <c r="XFB3290"/>
      <c r="XFC3290"/>
    </row>
    <row r="3291" spans="2:27 16382:16383" ht="21" customHeight="1">
      <c r="B3291" s="10" t="s">
        <v>40</v>
      </c>
      <c r="C3291" s="10" t="s">
        <v>109</v>
      </c>
      <c r="D3291" s="10" t="s">
        <v>71</v>
      </c>
      <c r="E3291" s="10" t="s">
        <v>21</v>
      </c>
      <c r="F3291" s="10" t="s">
        <v>235</v>
      </c>
      <c r="G3291" s="11">
        <v>42339</v>
      </c>
      <c r="H3291" s="12" t="s">
        <v>228</v>
      </c>
      <c r="I3291" s="10">
        <v>2015</v>
      </c>
      <c r="J3291" s="10">
        <v>423575580</v>
      </c>
      <c r="K3291" s="10">
        <f>_xlfn.DAYS(clean_data[[#This Row],[Ship Date]],clean_data[[#This Row],[Order Date]])</f>
        <v>9</v>
      </c>
      <c r="L3291" s="11">
        <v>42348</v>
      </c>
      <c r="M3291" s="14">
        <v>4282</v>
      </c>
      <c r="N3291" s="15">
        <v>154.06</v>
      </c>
      <c r="O3291" s="15">
        <v>90.93</v>
      </c>
      <c r="P3291" s="15">
        <v>659684.92000000004</v>
      </c>
      <c r="Q3291" s="15">
        <v>389362.26</v>
      </c>
      <c r="R3291" s="15">
        <v>270322.65999999997</v>
      </c>
      <c r="S3291" s="54"/>
      <c r="T3291" s="54"/>
      <c r="Z3291" s="1"/>
      <c r="AA3291" s="1"/>
      <c r="XFB3291"/>
      <c r="XFC3291"/>
    </row>
    <row r="3292" spans="2:27 16382:16383" ht="21" customHeight="1">
      <c r="B3292" s="1" t="s">
        <v>31</v>
      </c>
      <c r="C3292" s="1" t="s">
        <v>56</v>
      </c>
      <c r="D3292" s="1" t="s">
        <v>28</v>
      </c>
      <c r="E3292" s="1" t="s">
        <v>21</v>
      </c>
      <c r="F3292" s="1" t="s">
        <v>232</v>
      </c>
      <c r="G3292" s="9">
        <v>40389</v>
      </c>
      <c r="H3292" s="2" t="s">
        <v>230</v>
      </c>
      <c r="I3292" s="1">
        <v>2010</v>
      </c>
      <c r="J3292" s="1">
        <v>564715993</v>
      </c>
      <c r="K3292" s="1">
        <f>_xlfn.DAYS(clean_data[[#This Row],[Ship Date]],clean_data[[#This Row],[Order Date]])</f>
        <v>4</v>
      </c>
      <c r="L3292" s="9">
        <v>40393</v>
      </c>
      <c r="M3292" s="4">
        <v>866</v>
      </c>
      <c r="N3292" s="13">
        <v>205.7</v>
      </c>
      <c r="O3292" s="13">
        <v>117.11</v>
      </c>
      <c r="P3292" s="13">
        <v>178136.2</v>
      </c>
      <c r="Q3292" s="13">
        <v>101417.26</v>
      </c>
      <c r="R3292" s="13">
        <v>76718.94</v>
      </c>
      <c r="S3292" s="54"/>
      <c r="T3292" s="54"/>
      <c r="Z3292" s="1"/>
      <c r="AA3292" s="1"/>
      <c r="XFB3292"/>
      <c r="XFC3292"/>
    </row>
    <row r="3293" spans="2:27 16382:16383" ht="21" customHeight="1">
      <c r="B3293" s="10" t="s">
        <v>14</v>
      </c>
      <c r="C3293" s="10" t="s">
        <v>64</v>
      </c>
      <c r="D3293" s="10" t="s">
        <v>25</v>
      </c>
      <c r="E3293" s="10" t="s">
        <v>21</v>
      </c>
      <c r="F3293" s="10" t="s">
        <v>235</v>
      </c>
      <c r="G3293" s="11">
        <v>42174</v>
      </c>
      <c r="H3293" s="12" t="s">
        <v>241</v>
      </c>
      <c r="I3293" s="10">
        <v>2015</v>
      </c>
      <c r="J3293" s="10">
        <v>898295676</v>
      </c>
      <c r="K3293" s="10">
        <f>_xlfn.DAYS(clean_data[[#This Row],[Ship Date]],clean_data[[#This Row],[Order Date]])</f>
        <v>28</v>
      </c>
      <c r="L3293" s="11">
        <v>42202</v>
      </c>
      <c r="M3293" s="14">
        <v>4508</v>
      </c>
      <c r="N3293" s="15">
        <v>47.45</v>
      </c>
      <c r="O3293" s="15">
        <v>31.79</v>
      </c>
      <c r="P3293" s="15">
        <v>213904.6</v>
      </c>
      <c r="Q3293" s="15">
        <v>143309.32</v>
      </c>
      <c r="R3293" s="15">
        <v>70595.28</v>
      </c>
      <c r="S3293" s="54"/>
      <c r="T3293" s="54"/>
      <c r="Z3293" s="1"/>
      <c r="AA3293" s="1"/>
      <c r="XFB3293"/>
      <c r="XFC3293"/>
    </row>
    <row r="3294" spans="2:27 16382:16383" ht="21" customHeight="1">
      <c r="B3294" s="1" t="s">
        <v>40</v>
      </c>
      <c r="C3294" s="1" t="s">
        <v>170</v>
      </c>
      <c r="D3294" s="1" t="s">
        <v>43</v>
      </c>
      <c r="E3294" s="1" t="s">
        <v>21</v>
      </c>
      <c r="F3294" s="1" t="s">
        <v>235</v>
      </c>
      <c r="G3294" s="9">
        <v>40971</v>
      </c>
      <c r="H3294" s="2" t="s">
        <v>236</v>
      </c>
      <c r="I3294" s="1">
        <v>2012</v>
      </c>
      <c r="J3294" s="1">
        <v>338425958</v>
      </c>
      <c r="K3294" s="1">
        <f>_xlfn.DAYS(clean_data[[#This Row],[Ship Date]],clean_data[[#This Row],[Order Date]])</f>
        <v>36</v>
      </c>
      <c r="L3294" s="9">
        <v>41007</v>
      </c>
      <c r="M3294" s="4">
        <v>6616</v>
      </c>
      <c r="N3294" s="13">
        <v>651.21</v>
      </c>
      <c r="O3294" s="13">
        <v>524.96</v>
      </c>
      <c r="P3294" s="13">
        <v>4308405.3600000003</v>
      </c>
      <c r="Q3294" s="13">
        <v>3473135.36</v>
      </c>
      <c r="R3294" s="13">
        <v>835270</v>
      </c>
      <c r="S3294" s="54"/>
      <c r="T3294" s="54"/>
      <c r="Z3294" s="1"/>
      <c r="AA3294" s="1"/>
      <c r="XFB3294"/>
      <c r="XFC3294"/>
    </row>
    <row r="3295" spans="2:27 16382:16383" ht="21" customHeight="1">
      <c r="B3295" s="10" t="s">
        <v>14</v>
      </c>
      <c r="C3295" s="10" t="s">
        <v>152</v>
      </c>
      <c r="D3295" s="10" t="s">
        <v>59</v>
      </c>
      <c r="E3295" s="10" t="s">
        <v>17</v>
      </c>
      <c r="F3295" s="10" t="s">
        <v>227</v>
      </c>
      <c r="G3295" s="11">
        <v>42890</v>
      </c>
      <c r="H3295" s="12" t="s">
        <v>241</v>
      </c>
      <c r="I3295" s="10">
        <v>2017</v>
      </c>
      <c r="J3295" s="10">
        <v>569530665</v>
      </c>
      <c r="K3295" s="10">
        <f>_xlfn.DAYS(clean_data[[#This Row],[Ship Date]],clean_data[[#This Row],[Order Date]])</f>
        <v>21</v>
      </c>
      <c r="L3295" s="11">
        <v>42911</v>
      </c>
      <c r="M3295" s="14">
        <v>5635</v>
      </c>
      <c r="N3295" s="15">
        <v>9.33</v>
      </c>
      <c r="O3295" s="15">
        <v>6.92</v>
      </c>
      <c r="P3295" s="15">
        <v>52574.55</v>
      </c>
      <c r="Q3295" s="15">
        <v>38994.199999999997</v>
      </c>
      <c r="R3295" s="15">
        <v>13580.35</v>
      </c>
      <c r="S3295" s="54"/>
      <c r="T3295" s="54"/>
      <c r="Z3295" s="1"/>
      <c r="AA3295" s="1"/>
      <c r="XFB3295"/>
      <c r="XFC3295"/>
    </row>
    <row r="3296" spans="2:27 16382:16383" ht="21" customHeight="1">
      <c r="B3296" s="1" t="s">
        <v>23</v>
      </c>
      <c r="C3296" s="1" t="s">
        <v>132</v>
      </c>
      <c r="D3296" s="1" t="s">
        <v>20</v>
      </c>
      <c r="E3296" s="1" t="s">
        <v>17</v>
      </c>
      <c r="F3296" s="1" t="s">
        <v>235</v>
      </c>
      <c r="G3296" s="9">
        <v>40602</v>
      </c>
      <c r="H3296" s="2" t="s">
        <v>242</v>
      </c>
      <c r="I3296" s="1">
        <v>2011</v>
      </c>
      <c r="J3296" s="1">
        <v>196346127</v>
      </c>
      <c r="K3296" s="1">
        <f>_xlfn.DAYS(clean_data[[#This Row],[Ship Date]],clean_data[[#This Row],[Order Date]])</f>
        <v>43</v>
      </c>
      <c r="L3296" s="9">
        <v>40645</v>
      </c>
      <c r="M3296" s="4">
        <v>2037</v>
      </c>
      <c r="N3296" s="13">
        <v>152.58000000000001</v>
      </c>
      <c r="O3296" s="13">
        <v>97.44</v>
      </c>
      <c r="P3296" s="13">
        <v>310805.46000000002</v>
      </c>
      <c r="Q3296" s="13">
        <v>198485.28</v>
      </c>
      <c r="R3296" s="13">
        <v>112320.18</v>
      </c>
      <c r="S3296" s="54"/>
      <c r="T3296" s="54"/>
      <c r="Z3296" s="1"/>
      <c r="AA3296" s="1"/>
      <c r="XFB3296"/>
      <c r="XFC3296"/>
    </row>
    <row r="3297" spans="2:27 16382:16383" ht="21" customHeight="1">
      <c r="B3297" s="10" t="s">
        <v>26</v>
      </c>
      <c r="C3297" s="10" t="s">
        <v>90</v>
      </c>
      <c r="D3297" s="10" t="s">
        <v>79</v>
      </c>
      <c r="E3297" s="10" t="s">
        <v>17</v>
      </c>
      <c r="F3297" s="10" t="s">
        <v>227</v>
      </c>
      <c r="G3297" s="11">
        <v>42380</v>
      </c>
      <c r="H3297" s="12" t="s">
        <v>240</v>
      </c>
      <c r="I3297" s="10">
        <v>2016</v>
      </c>
      <c r="J3297" s="10">
        <v>593921172</v>
      </c>
      <c r="K3297" s="10">
        <f>_xlfn.DAYS(clean_data[[#This Row],[Ship Date]],clean_data[[#This Row],[Order Date]])</f>
        <v>47</v>
      </c>
      <c r="L3297" s="11">
        <v>42427</v>
      </c>
      <c r="M3297" s="14">
        <v>3328</v>
      </c>
      <c r="N3297" s="15">
        <v>668.27</v>
      </c>
      <c r="O3297" s="15">
        <v>502.54</v>
      </c>
      <c r="P3297" s="15">
        <v>2224002.56</v>
      </c>
      <c r="Q3297" s="15">
        <v>1672453.1200000001</v>
      </c>
      <c r="R3297" s="15">
        <v>551549.43999999994</v>
      </c>
      <c r="S3297" s="54"/>
      <c r="T3297" s="54"/>
      <c r="Z3297" s="1"/>
      <c r="AA3297" s="1"/>
      <c r="XFB3297"/>
      <c r="XFC3297"/>
    </row>
    <row r="3298" spans="2:27 16382:16383" ht="21" customHeight="1">
      <c r="B3298" s="1" t="s">
        <v>31</v>
      </c>
      <c r="C3298" s="1" t="s">
        <v>133</v>
      </c>
      <c r="D3298" s="1" t="s">
        <v>45</v>
      </c>
      <c r="E3298" s="1" t="s">
        <v>17</v>
      </c>
      <c r="F3298" s="1" t="s">
        <v>232</v>
      </c>
      <c r="G3298" s="9">
        <v>40288</v>
      </c>
      <c r="H3298" s="2" t="s">
        <v>239</v>
      </c>
      <c r="I3298" s="1">
        <v>2010</v>
      </c>
      <c r="J3298" s="1">
        <v>957617127</v>
      </c>
      <c r="K3298" s="1">
        <f>_xlfn.DAYS(clean_data[[#This Row],[Ship Date]],clean_data[[#This Row],[Order Date]])</f>
        <v>41</v>
      </c>
      <c r="L3298" s="9">
        <v>40329</v>
      </c>
      <c r="M3298" s="4">
        <v>9043</v>
      </c>
      <c r="N3298" s="13">
        <v>437.2</v>
      </c>
      <c r="O3298" s="13">
        <v>263.33</v>
      </c>
      <c r="P3298" s="13">
        <v>3953599.6</v>
      </c>
      <c r="Q3298" s="13">
        <v>2381293.19</v>
      </c>
      <c r="R3298" s="13">
        <v>1572306.41</v>
      </c>
      <c r="S3298" s="54"/>
      <c r="T3298" s="54"/>
      <c r="Z3298" s="1"/>
      <c r="AA3298" s="1"/>
      <c r="XFB3298"/>
      <c r="XFC3298"/>
    </row>
    <row r="3299" spans="2:27 16382:16383" ht="21" customHeight="1">
      <c r="B3299" s="10" t="s">
        <v>23</v>
      </c>
      <c r="C3299" s="10" t="s">
        <v>124</v>
      </c>
      <c r="D3299" s="10" t="s">
        <v>33</v>
      </c>
      <c r="E3299" s="10" t="s">
        <v>17</v>
      </c>
      <c r="F3299" s="10" t="s">
        <v>227</v>
      </c>
      <c r="G3299" s="11">
        <v>41994</v>
      </c>
      <c r="H3299" s="12" t="s">
        <v>228</v>
      </c>
      <c r="I3299" s="10">
        <v>2014</v>
      </c>
      <c r="J3299" s="10">
        <v>553107821</v>
      </c>
      <c r="K3299" s="10">
        <f>_xlfn.DAYS(clean_data[[#This Row],[Ship Date]],clean_data[[#This Row],[Order Date]])</f>
        <v>23</v>
      </c>
      <c r="L3299" s="11">
        <v>42017</v>
      </c>
      <c r="M3299" s="14">
        <v>5751</v>
      </c>
      <c r="N3299" s="15">
        <v>81.73</v>
      </c>
      <c r="O3299" s="15">
        <v>56.67</v>
      </c>
      <c r="P3299" s="15">
        <v>470029.23</v>
      </c>
      <c r="Q3299" s="15">
        <v>325909.17</v>
      </c>
      <c r="R3299" s="15">
        <v>144120.06</v>
      </c>
      <c r="S3299" s="54"/>
      <c r="T3299" s="54"/>
      <c r="Z3299" s="1"/>
      <c r="AA3299" s="1"/>
      <c r="XFB3299"/>
      <c r="XFC3299"/>
    </row>
    <row r="3300" spans="2:27 16382:16383" ht="21" customHeight="1">
      <c r="B3300" s="1" t="s">
        <v>34</v>
      </c>
      <c r="C3300" s="1" t="s">
        <v>134</v>
      </c>
      <c r="D3300" s="1" t="s">
        <v>28</v>
      </c>
      <c r="E3300" s="1" t="s">
        <v>21</v>
      </c>
      <c r="F3300" s="1" t="s">
        <v>232</v>
      </c>
      <c r="G3300" s="9">
        <v>41724</v>
      </c>
      <c r="H3300" s="2" t="s">
        <v>236</v>
      </c>
      <c r="I3300" s="1">
        <v>2014</v>
      </c>
      <c r="J3300" s="1">
        <v>966379582</v>
      </c>
      <c r="K3300" s="1">
        <f>_xlfn.DAYS(clean_data[[#This Row],[Ship Date]],clean_data[[#This Row],[Order Date]])</f>
        <v>3</v>
      </c>
      <c r="L3300" s="9">
        <v>41727</v>
      </c>
      <c r="M3300" s="4">
        <v>2048</v>
      </c>
      <c r="N3300" s="13">
        <v>205.7</v>
      </c>
      <c r="O3300" s="13">
        <v>117.11</v>
      </c>
      <c r="P3300" s="13">
        <v>421273.59999999998</v>
      </c>
      <c r="Q3300" s="13">
        <v>239841.28</v>
      </c>
      <c r="R3300" s="13">
        <v>181432.32000000001</v>
      </c>
      <c r="S3300" s="54"/>
      <c r="T3300" s="54"/>
      <c r="Z3300" s="1"/>
      <c r="AA3300" s="1"/>
      <c r="XFB3300"/>
      <c r="XFC3300"/>
    </row>
    <row r="3301" spans="2:27 16382:16383" ht="21" customHeight="1">
      <c r="B3301" s="10" t="s">
        <v>26</v>
      </c>
      <c r="C3301" s="10" t="s">
        <v>122</v>
      </c>
      <c r="D3301" s="10" t="s">
        <v>16</v>
      </c>
      <c r="E3301" s="10" t="s">
        <v>17</v>
      </c>
      <c r="F3301" s="10" t="s">
        <v>235</v>
      </c>
      <c r="G3301" s="11">
        <v>41009</v>
      </c>
      <c r="H3301" s="12" t="s">
        <v>239</v>
      </c>
      <c r="I3301" s="10">
        <v>2012</v>
      </c>
      <c r="J3301" s="10">
        <v>253731238</v>
      </c>
      <c r="K3301" s="10">
        <f>_xlfn.DAYS(clean_data[[#This Row],[Ship Date]],clean_data[[#This Row],[Order Date]])</f>
        <v>33</v>
      </c>
      <c r="L3301" s="11">
        <v>41042</v>
      </c>
      <c r="M3301" s="14">
        <v>3567</v>
      </c>
      <c r="N3301" s="15">
        <v>255.28</v>
      </c>
      <c r="O3301" s="15">
        <v>159.41999999999999</v>
      </c>
      <c r="P3301" s="15">
        <v>910583.76</v>
      </c>
      <c r="Q3301" s="15">
        <v>568651.14</v>
      </c>
      <c r="R3301" s="15">
        <v>341932.62</v>
      </c>
      <c r="S3301" s="54"/>
      <c r="T3301" s="54"/>
      <c r="Z3301" s="1"/>
      <c r="AA3301" s="1"/>
      <c r="XFB3301"/>
      <c r="XFC3301"/>
    </row>
    <row r="3302" spans="2:27 16382:16383" ht="21" customHeight="1">
      <c r="B3302" s="1" t="s">
        <v>23</v>
      </c>
      <c r="C3302" s="1" t="s">
        <v>83</v>
      </c>
      <c r="D3302" s="1" t="s">
        <v>28</v>
      </c>
      <c r="E3302" s="1" t="s">
        <v>17</v>
      </c>
      <c r="F3302" s="1" t="s">
        <v>227</v>
      </c>
      <c r="G3302" s="9">
        <v>41767</v>
      </c>
      <c r="H3302" s="2" t="s">
        <v>233</v>
      </c>
      <c r="I3302" s="1">
        <v>2014</v>
      </c>
      <c r="J3302" s="1">
        <v>591774117</v>
      </c>
      <c r="K3302" s="1">
        <f>_xlfn.DAYS(clean_data[[#This Row],[Ship Date]],clean_data[[#This Row],[Order Date]])</f>
        <v>22</v>
      </c>
      <c r="L3302" s="9">
        <v>41789</v>
      </c>
      <c r="M3302" s="4">
        <v>7967</v>
      </c>
      <c r="N3302" s="13">
        <v>205.7</v>
      </c>
      <c r="O3302" s="13">
        <v>117.11</v>
      </c>
      <c r="P3302" s="13">
        <v>1638811.9</v>
      </c>
      <c r="Q3302" s="13">
        <v>933015.37</v>
      </c>
      <c r="R3302" s="13">
        <v>705796.53</v>
      </c>
      <c r="S3302" s="54"/>
      <c r="T3302" s="54"/>
      <c r="Z3302" s="1"/>
      <c r="AA3302" s="1"/>
      <c r="XFB3302"/>
      <c r="XFC3302"/>
    </row>
    <row r="3303" spans="2:27 16382:16383" ht="21" customHeight="1">
      <c r="B3303" s="10" t="s">
        <v>23</v>
      </c>
      <c r="C3303" s="10" t="s">
        <v>124</v>
      </c>
      <c r="D3303" s="10" t="s">
        <v>33</v>
      </c>
      <c r="E3303" s="10" t="s">
        <v>17</v>
      </c>
      <c r="F3303" s="10" t="s">
        <v>229</v>
      </c>
      <c r="G3303" s="11">
        <v>42157</v>
      </c>
      <c r="H3303" s="12" t="s">
        <v>241</v>
      </c>
      <c r="I3303" s="10">
        <v>2015</v>
      </c>
      <c r="J3303" s="10">
        <v>627432048</v>
      </c>
      <c r="K3303" s="10">
        <f>_xlfn.DAYS(clean_data[[#This Row],[Ship Date]],clean_data[[#This Row],[Order Date]])</f>
        <v>21</v>
      </c>
      <c r="L3303" s="11">
        <v>42178</v>
      </c>
      <c r="M3303" s="14">
        <v>9941</v>
      </c>
      <c r="N3303" s="15">
        <v>81.73</v>
      </c>
      <c r="O3303" s="15">
        <v>56.67</v>
      </c>
      <c r="P3303" s="15">
        <v>812477.93</v>
      </c>
      <c r="Q3303" s="15">
        <v>563356.47</v>
      </c>
      <c r="R3303" s="15">
        <v>249121.46</v>
      </c>
      <c r="S3303" s="54"/>
      <c r="T3303" s="54"/>
      <c r="Z3303" s="1"/>
      <c r="AA3303" s="1"/>
      <c r="XFB3303"/>
      <c r="XFC3303"/>
    </row>
    <row r="3304" spans="2:27 16382:16383" ht="21" customHeight="1">
      <c r="B3304" s="1" t="s">
        <v>40</v>
      </c>
      <c r="C3304" s="1" t="s">
        <v>166</v>
      </c>
      <c r="D3304" s="1" t="s">
        <v>59</v>
      </c>
      <c r="E3304" s="1" t="s">
        <v>17</v>
      </c>
      <c r="F3304" s="1" t="s">
        <v>229</v>
      </c>
      <c r="G3304" s="9">
        <v>40729</v>
      </c>
      <c r="H3304" s="2" t="s">
        <v>230</v>
      </c>
      <c r="I3304" s="1">
        <v>2011</v>
      </c>
      <c r="J3304" s="1">
        <v>427941358</v>
      </c>
      <c r="K3304" s="1">
        <f>_xlfn.DAYS(clean_data[[#This Row],[Ship Date]],clean_data[[#This Row],[Order Date]])</f>
        <v>46</v>
      </c>
      <c r="L3304" s="9">
        <v>40775</v>
      </c>
      <c r="M3304" s="4">
        <v>6212</v>
      </c>
      <c r="N3304" s="13">
        <v>9.33</v>
      </c>
      <c r="O3304" s="13">
        <v>6.92</v>
      </c>
      <c r="P3304" s="13">
        <v>57957.96</v>
      </c>
      <c r="Q3304" s="13">
        <v>42987.040000000001</v>
      </c>
      <c r="R3304" s="13">
        <v>14970.92</v>
      </c>
      <c r="S3304" s="54"/>
      <c r="T3304" s="54"/>
      <c r="Z3304" s="1"/>
      <c r="AA3304" s="1"/>
      <c r="XFB3304"/>
      <c r="XFC3304"/>
    </row>
    <row r="3305" spans="2:27 16382:16383" ht="21" customHeight="1">
      <c r="B3305" s="10" t="s">
        <v>31</v>
      </c>
      <c r="C3305" s="10" t="s">
        <v>57</v>
      </c>
      <c r="D3305" s="10" t="s">
        <v>16</v>
      </c>
      <c r="E3305" s="10" t="s">
        <v>17</v>
      </c>
      <c r="F3305" s="10" t="s">
        <v>232</v>
      </c>
      <c r="G3305" s="11">
        <v>40567</v>
      </c>
      <c r="H3305" s="12" t="s">
        <v>240</v>
      </c>
      <c r="I3305" s="10">
        <v>2011</v>
      </c>
      <c r="J3305" s="10">
        <v>130850875</v>
      </c>
      <c r="K3305" s="10">
        <f>_xlfn.DAYS(clean_data[[#This Row],[Ship Date]],clean_data[[#This Row],[Order Date]])</f>
        <v>46</v>
      </c>
      <c r="L3305" s="11">
        <v>40613</v>
      </c>
      <c r="M3305" s="14">
        <v>537</v>
      </c>
      <c r="N3305" s="15">
        <v>255.28</v>
      </c>
      <c r="O3305" s="15">
        <v>159.41999999999999</v>
      </c>
      <c r="P3305" s="15">
        <v>137085.35999999999</v>
      </c>
      <c r="Q3305" s="15">
        <v>85608.54</v>
      </c>
      <c r="R3305" s="15">
        <v>51476.82</v>
      </c>
      <c r="S3305" s="54"/>
      <c r="T3305" s="54"/>
      <c r="Z3305" s="1"/>
      <c r="AA3305" s="1"/>
      <c r="XFB3305"/>
      <c r="XFC3305"/>
    </row>
    <row r="3306" spans="2:27 16382:16383" ht="21" customHeight="1">
      <c r="B3306" s="1" t="s">
        <v>26</v>
      </c>
      <c r="C3306" s="1" t="s">
        <v>209</v>
      </c>
      <c r="D3306" s="1" t="s">
        <v>50</v>
      </c>
      <c r="E3306" s="1" t="s">
        <v>21</v>
      </c>
      <c r="F3306" s="1" t="s">
        <v>229</v>
      </c>
      <c r="G3306" s="9">
        <v>42382</v>
      </c>
      <c r="H3306" s="2" t="s">
        <v>240</v>
      </c>
      <c r="I3306" s="1">
        <v>2016</v>
      </c>
      <c r="J3306" s="1">
        <v>394021928</v>
      </c>
      <c r="K3306" s="1">
        <f>_xlfn.DAYS(clean_data[[#This Row],[Ship Date]],clean_data[[#This Row],[Order Date]])</f>
        <v>38</v>
      </c>
      <c r="L3306" s="9">
        <v>42420</v>
      </c>
      <c r="M3306" s="4">
        <v>8699</v>
      </c>
      <c r="N3306" s="13">
        <v>421.89</v>
      </c>
      <c r="O3306" s="13">
        <v>364.69</v>
      </c>
      <c r="P3306" s="13">
        <v>3670021.11</v>
      </c>
      <c r="Q3306" s="13">
        <v>3172438.31</v>
      </c>
      <c r="R3306" s="13">
        <v>497582.8</v>
      </c>
      <c r="S3306" s="54"/>
      <c r="T3306" s="54"/>
      <c r="Z3306" s="1"/>
      <c r="AA3306" s="1"/>
      <c r="XFB3306"/>
      <c r="XFC3306"/>
    </row>
    <row r="3307" spans="2:27 16382:16383" ht="21" customHeight="1">
      <c r="B3307" s="10" t="s">
        <v>26</v>
      </c>
      <c r="C3307" s="10" t="s">
        <v>141</v>
      </c>
      <c r="D3307" s="10" t="s">
        <v>50</v>
      </c>
      <c r="E3307" s="10" t="s">
        <v>17</v>
      </c>
      <c r="F3307" s="10" t="s">
        <v>229</v>
      </c>
      <c r="G3307" s="11">
        <v>40355</v>
      </c>
      <c r="H3307" s="12" t="s">
        <v>241</v>
      </c>
      <c r="I3307" s="10">
        <v>2010</v>
      </c>
      <c r="J3307" s="10">
        <v>145628345</v>
      </c>
      <c r="K3307" s="10">
        <f>_xlfn.DAYS(clean_data[[#This Row],[Ship Date]],clean_data[[#This Row],[Order Date]])</f>
        <v>25</v>
      </c>
      <c r="L3307" s="11">
        <v>40380</v>
      </c>
      <c r="M3307" s="14">
        <v>3518</v>
      </c>
      <c r="N3307" s="15">
        <v>421.89</v>
      </c>
      <c r="O3307" s="15">
        <v>364.69</v>
      </c>
      <c r="P3307" s="15">
        <v>1484209.02</v>
      </c>
      <c r="Q3307" s="15">
        <v>1282979.42</v>
      </c>
      <c r="R3307" s="15">
        <v>201229.6</v>
      </c>
      <c r="S3307" s="54"/>
      <c r="T3307" s="54"/>
      <c r="Z3307" s="1"/>
      <c r="AA3307" s="1"/>
      <c r="XFB3307"/>
      <c r="XFC3307"/>
    </row>
    <row r="3308" spans="2:27 16382:16383" ht="21" customHeight="1">
      <c r="B3308" s="1" t="s">
        <v>40</v>
      </c>
      <c r="C3308" s="1" t="s">
        <v>144</v>
      </c>
      <c r="D3308" s="1" t="s">
        <v>50</v>
      </c>
      <c r="E3308" s="1" t="s">
        <v>21</v>
      </c>
      <c r="F3308" s="1" t="s">
        <v>227</v>
      </c>
      <c r="G3308" s="9">
        <v>42889</v>
      </c>
      <c r="H3308" s="2" t="s">
        <v>241</v>
      </c>
      <c r="I3308" s="1">
        <v>2017</v>
      </c>
      <c r="J3308" s="1">
        <v>634156453</v>
      </c>
      <c r="K3308" s="1">
        <f>_xlfn.DAYS(clean_data[[#This Row],[Ship Date]],clean_data[[#This Row],[Order Date]])</f>
        <v>25</v>
      </c>
      <c r="L3308" s="9">
        <v>42914</v>
      </c>
      <c r="M3308" s="4">
        <v>9842</v>
      </c>
      <c r="N3308" s="13">
        <v>421.89</v>
      </c>
      <c r="O3308" s="13">
        <v>364.69</v>
      </c>
      <c r="P3308" s="13">
        <v>4152241.38</v>
      </c>
      <c r="Q3308" s="13">
        <v>3589278.98</v>
      </c>
      <c r="R3308" s="13">
        <v>562962.4</v>
      </c>
      <c r="S3308" s="54"/>
      <c r="T3308" s="54"/>
      <c r="Z3308" s="1"/>
      <c r="AA3308" s="1"/>
      <c r="XFB3308"/>
      <c r="XFC3308"/>
    </row>
    <row r="3309" spans="2:27 16382:16383" ht="21" customHeight="1">
      <c r="B3309" s="10" t="s">
        <v>14</v>
      </c>
      <c r="C3309" s="10" t="s">
        <v>115</v>
      </c>
      <c r="D3309" s="10" t="s">
        <v>28</v>
      </c>
      <c r="E3309" s="10" t="s">
        <v>17</v>
      </c>
      <c r="F3309" s="10" t="s">
        <v>232</v>
      </c>
      <c r="G3309" s="11">
        <v>40797</v>
      </c>
      <c r="H3309" s="12" t="s">
        <v>231</v>
      </c>
      <c r="I3309" s="10">
        <v>2011</v>
      </c>
      <c r="J3309" s="10">
        <v>478405082</v>
      </c>
      <c r="K3309" s="10">
        <f>_xlfn.DAYS(clean_data[[#This Row],[Ship Date]],clean_data[[#This Row],[Order Date]])</f>
        <v>43</v>
      </c>
      <c r="L3309" s="11">
        <v>40840</v>
      </c>
      <c r="M3309" s="14">
        <v>9550</v>
      </c>
      <c r="N3309" s="15">
        <v>205.7</v>
      </c>
      <c r="O3309" s="15">
        <v>117.11</v>
      </c>
      <c r="P3309" s="15">
        <v>1964435</v>
      </c>
      <c r="Q3309" s="15">
        <v>1118400.5</v>
      </c>
      <c r="R3309" s="15">
        <v>846034.5</v>
      </c>
      <c r="S3309" s="54"/>
      <c r="T3309" s="54"/>
      <c r="Z3309" s="1"/>
      <c r="AA3309" s="1"/>
      <c r="XFB3309"/>
      <c r="XFC3309"/>
    </row>
    <row r="3310" spans="2:27 16382:16383" ht="21" customHeight="1">
      <c r="B3310" s="1" t="s">
        <v>31</v>
      </c>
      <c r="C3310" s="1" t="s">
        <v>99</v>
      </c>
      <c r="D3310" s="1" t="s">
        <v>33</v>
      </c>
      <c r="E3310" s="1" t="s">
        <v>21</v>
      </c>
      <c r="F3310" s="1" t="s">
        <v>229</v>
      </c>
      <c r="G3310" s="9">
        <v>41874</v>
      </c>
      <c r="H3310" s="2" t="s">
        <v>238</v>
      </c>
      <c r="I3310" s="1">
        <v>2014</v>
      </c>
      <c r="J3310" s="1">
        <v>617485558</v>
      </c>
      <c r="K3310" s="1">
        <f>_xlfn.DAYS(clean_data[[#This Row],[Ship Date]],clean_data[[#This Row],[Order Date]])</f>
        <v>46</v>
      </c>
      <c r="L3310" s="9">
        <v>41920</v>
      </c>
      <c r="M3310" s="4">
        <v>6554</v>
      </c>
      <c r="N3310" s="13">
        <v>81.73</v>
      </c>
      <c r="O3310" s="13">
        <v>56.67</v>
      </c>
      <c r="P3310" s="13">
        <v>535658.42000000004</v>
      </c>
      <c r="Q3310" s="13">
        <v>371415.18</v>
      </c>
      <c r="R3310" s="13">
        <v>164243.24</v>
      </c>
      <c r="S3310" s="54"/>
      <c r="T3310" s="54"/>
      <c r="Z3310" s="1"/>
      <c r="AA3310" s="1"/>
      <c r="XFB3310"/>
      <c r="XFC3310"/>
    </row>
    <row r="3311" spans="2:27 16382:16383" ht="21" customHeight="1">
      <c r="B3311" s="10" t="s">
        <v>40</v>
      </c>
      <c r="C3311" s="10" t="s">
        <v>91</v>
      </c>
      <c r="D3311" s="10" t="s">
        <v>50</v>
      </c>
      <c r="E3311" s="10" t="s">
        <v>21</v>
      </c>
      <c r="F3311" s="10" t="s">
        <v>229</v>
      </c>
      <c r="G3311" s="11">
        <v>41859</v>
      </c>
      <c r="H3311" s="12" t="s">
        <v>238</v>
      </c>
      <c r="I3311" s="10">
        <v>2014</v>
      </c>
      <c r="J3311" s="10">
        <v>260821712</v>
      </c>
      <c r="K3311" s="10">
        <f>_xlfn.DAYS(clean_data[[#This Row],[Ship Date]],clean_data[[#This Row],[Order Date]])</f>
        <v>42</v>
      </c>
      <c r="L3311" s="11">
        <v>41901</v>
      </c>
      <c r="M3311" s="14">
        <v>1795</v>
      </c>
      <c r="N3311" s="15">
        <v>421.89</v>
      </c>
      <c r="O3311" s="15">
        <v>364.69</v>
      </c>
      <c r="P3311" s="15">
        <v>757292.55</v>
      </c>
      <c r="Q3311" s="15">
        <v>654618.55000000005</v>
      </c>
      <c r="R3311" s="15">
        <v>102674</v>
      </c>
      <c r="S3311" s="54"/>
      <c r="T3311" s="54"/>
      <c r="Z3311" s="1"/>
      <c r="AA3311" s="1"/>
      <c r="XFB3311"/>
      <c r="XFC3311"/>
    </row>
    <row r="3312" spans="2:27 16382:16383" ht="21" customHeight="1">
      <c r="B3312" s="1" t="s">
        <v>40</v>
      </c>
      <c r="C3312" s="1" t="s">
        <v>93</v>
      </c>
      <c r="D3312" s="1" t="s">
        <v>25</v>
      </c>
      <c r="E3312" s="1" t="s">
        <v>21</v>
      </c>
      <c r="F3312" s="1" t="s">
        <v>229</v>
      </c>
      <c r="G3312" s="9">
        <v>42414</v>
      </c>
      <c r="H3312" s="2" t="s">
        <v>242</v>
      </c>
      <c r="I3312" s="1">
        <v>2016</v>
      </c>
      <c r="J3312" s="1">
        <v>938149869</v>
      </c>
      <c r="K3312" s="1">
        <f>_xlfn.DAYS(clean_data[[#This Row],[Ship Date]],clean_data[[#This Row],[Order Date]])</f>
        <v>0</v>
      </c>
      <c r="L3312" s="9">
        <v>42414</v>
      </c>
      <c r="M3312" s="4">
        <v>8249</v>
      </c>
      <c r="N3312" s="13">
        <v>47.45</v>
      </c>
      <c r="O3312" s="13">
        <v>31.79</v>
      </c>
      <c r="P3312" s="13">
        <v>391415.05</v>
      </c>
      <c r="Q3312" s="13">
        <v>262235.71000000002</v>
      </c>
      <c r="R3312" s="13">
        <v>129179.34</v>
      </c>
      <c r="S3312" s="54"/>
      <c r="T3312" s="54"/>
      <c r="Z3312" s="1"/>
      <c r="AA3312" s="1"/>
      <c r="XFB3312"/>
      <c r="XFC3312"/>
    </row>
    <row r="3313" spans="2:27 16382:16383" ht="21" customHeight="1">
      <c r="B3313" s="10" t="s">
        <v>40</v>
      </c>
      <c r="C3313" s="10" t="s">
        <v>137</v>
      </c>
      <c r="D3313" s="10" t="s">
        <v>59</v>
      </c>
      <c r="E3313" s="10" t="s">
        <v>17</v>
      </c>
      <c r="F3313" s="10" t="s">
        <v>232</v>
      </c>
      <c r="G3313" s="11">
        <v>41437</v>
      </c>
      <c r="H3313" s="12" t="s">
        <v>241</v>
      </c>
      <c r="I3313" s="10">
        <v>2013</v>
      </c>
      <c r="J3313" s="10">
        <v>649518859</v>
      </c>
      <c r="K3313" s="10">
        <f>_xlfn.DAYS(clean_data[[#This Row],[Ship Date]],clean_data[[#This Row],[Order Date]])</f>
        <v>31</v>
      </c>
      <c r="L3313" s="11">
        <v>41468</v>
      </c>
      <c r="M3313" s="14">
        <v>5919</v>
      </c>
      <c r="N3313" s="15">
        <v>9.33</v>
      </c>
      <c r="O3313" s="15">
        <v>6.92</v>
      </c>
      <c r="P3313" s="15">
        <v>55224.27</v>
      </c>
      <c r="Q3313" s="15">
        <v>40959.480000000003</v>
      </c>
      <c r="R3313" s="15">
        <v>14264.79</v>
      </c>
      <c r="S3313" s="54"/>
      <c r="T3313" s="54"/>
      <c r="Z3313" s="1"/>
      <c r="AA3313" s="1"/>
      <c r="XFB3313"/>
      <c r="XFC3313"/>
    </row>
    <row r="3314" spans="2:27 16382:16383" ht="21" customHeight="1">
      <c r="B3314" s="1" t="s">
        <v>23</v>
      </c>
      <c r="C3314" s="1" t="s">
        <v>187</v>
      </c>
      <c r="D3314" s="1" t="s">
        <v>50</v>
      </c>
      <c r="E3314" s="1" t="s">
        <v>21</v>
      </c>
      <c r="F3314" s="1" t="s">
        <v>227</v>
      </c>
      <c r="G3314" s="9">
        <v>42749</v>
      </c>
      <c r="H3314" s="2" t="s">
        <v>240</v>
      </c>
      <c r="I3314" s="1">
        <v>2017</v>
      </c>
      <c r="J3314" s="1">
        <v>615290009</v>
      </c>
      <c r="K3314" s="1">
        <f>_xlfn.DAYS(clean_data[[#This Row],[Ship Date]],clean_data[[#This Row],[Order Date]])</f>
        <v>4</v>
      </c>
      <c r="L3314" s="9">
        <v>42753</v>
      </c>
      <c r="M3314" s="4">
        <v>6842</v>
      </c>
      <c r="N3314" s="13">
        <v>421.89</v>
      </c>
      <c r="O3314" s="13">
        <v>364.69</v>
      </c>
      <c r="P3314" s="13">
        <v>2886571.38</v>
      </c>
      <c r="Q3314" s="13">
        <v>2495208.98</v>
      </c>
      <c r="R3314" s="13">
        <v>391362.4</v>
      </c>
      <c r="S3314" s="54"/>
      <c r="T3314" s="54"/>
      <c r="Z3314" s="1"/>
      <c r="AA3314" s="1"/>
      <c r="XFB3314"/>
      <c r="XFC3314"/>
    </row>
    <row r="3315" spans="2:27 16382:16383" ht="21" customHeight="1">
      <c r="B3315" s="10" t="s">
        <v>31</v>
      </c>
      <c r="C3315" s="10" t="s">
        <v>100</v>
      </c>
      <c r="D3315" s="10" t="s">
        <v>36</v>
      </c>
      <c r="E3315" s="10" t="s">
        <v>17</v>
      </c>
      <c r="F3315" s="10" t="s">
        <v>227</v>
      </c>
      <c r="G3315" s="11">
        <v>40880</v>
      </c>
      <c r="H3315" s="12" t="s">
        <v>228</v>
      </c>
      <c r="I3315" s="10">
        <v>2011</v>
      </c>
      <c r="J3315" s="10">
        <v>326137149</v>
      </c>
      <c r="K3315" s="10">
        <f>_xlfn.DAYS(clean_data[[#This Row],[Ship Date]],clean_data[[#This Row],[Order Date]])</f>
        <v>30</v>
      </c>
      <c r="L3315" s="11">
        <v>40910</v>
      </c>
      <c r="M3315" s="14">
        <v>85</v>
      </c>
      <c r="N3315" s="15">
        <v>109.28</v>
      </c>
      <c r="O3315" s="15">
        <v>35.840000000000003</v>
      </c>
      <c r="P3315" s="15">
        <v>9288.7999999999993</v>
      </c>
      <c r="Q3315" s="15">
        <v>3046.4</v>
      </c>
      <c r="R3315" s="15">
        <v>6242.4</v>
      </c>
      <c r="S3315" s="54"/>
      <c r="T3315" s="54"/>
      <c r="Z3315" s="1"/>
      <c r="AA3315" s="1"/>
      <c r="XFB3315"/>
      <c r="XFC3315"/>
    </row>
    <row r="3316" spans="2:27 16382:16383" ht="21" customHeight="1">
      <c r="B3316" s="1" t="s">
        <v>26</v>
      </c>
      <c r="C3316" s="1" t="s">
        <v>146</v>
      </c>
      <c r="D3316" s="1" t="s">
        <v>25</v>
      </c>
      <c r="E3316" s="1" t="s">
        <v>17</v>
      </c>
      <c r="F3316" s="1" t="s">
        <v>232</v>
      </c>
      <c r="G3316" s="9">
        <v>41810</v>
      </c>
      <c r="H3316" s="2" t="s">
        <v>241</v>
      </c>
      <c r="I3316" s="1">
        <v>2014</v>
      </c>
      <c r="J3316" s="1">
        <v>693046605</v>
      </c>
      <c r="K3316" s="1">
        <f>_xlfn.DAYS(clean_data[[#This Row],[Ship Date]],clean_data[[#This Row],[Order Date]])</f>
        <v>31</v>
      </c>
      <c r="L3316" s="9">
        <v>41841</v>
      </c>
      <c r="M3316" s="4">
        <v>6746</v>
      </c>
      <c r="N3316" s="13">
        <v>47.45</v>
      </c>
      <c r="O3316" s="13">
        <v>31.79</v>
      </c>
      <c r="P3316" s="13">
        <v>320097.7</v>
      </c>
      <c r="Q3316" s="13">
        <v>214455.34</v>
      </c>
      <c r="R3316" s="13">
        <v>105642.36</v>
      </c>
      <c r="S3316" s="54"/>
      <c r="T3316" s="54"/>
      <c r="Z3316" s="1"/>
      <c r="AA3316" s="1"/>
      <c r="XFB3316"/>
      <c r="XFC3316"/>
    </row>
    <row r="3317" spans="2:27 16382:16383" ht="21" customHeight="1">
      <c r="B3317" s="10" t="s">
        <v>23</v>
      </c>
      <c r="C3317" s="10" t="s">
        <v>181</v>
      </c>
      <c r="D3317" s="10" t="s">
        <v>25</v>
      </c>
      <c r="E3317" s="10" t="s">
        <v>17</v>
      </c>
      <c r="F3317" s="10" t="s">
        <v>235</v>
      </c>
      <c r="G3317" s="11">
        <v>42229</v>
      </c>
      <c r="H3317" s="12" t="s">
        <v>238</v>
      </c>
      <c r="I3317" s="10">
        <v>2015</v>
      </c>
      <c r="J3317" s="10">
        <v>897317206</v>
      </c>
      <c r="K3317" s="10">
        <f>_xlfn.DAYS(clean_data[[#This Row],[Ship Date]],clean_data[[#This Row],[Order Date]])</f>
        <v>19</v>
      </c>
      <c r="L3317" s="11">
        <v>42248</v>
      </c>
      <c r="M3317" s="14">
        <v>4957</v>
      </c>
      <c r="N3317" s="15">
        <v>47.45</v>
      </c>
      <c r="O3317" s="15">
        <v>31.79</v>
      </c>
      <c r="P3317" s="15">
        <v>235209.65</v>
      </c>
      <c r="Q3317" s="15">
        <v>157583.03</v>
      </c>
      <c r="R3317" s="15">
        <v>77626.62</v>
      </c>
      <c r="S3317" s="54"/>
      <c r="T3317" s="54"/>
      <c r="Z3317" s="1"/>
      <c r="AA3317" s="1"/>
      <c r="XFB3317"/>
      <c r="XFC3317"/>
    </row>
    <row r="3318" spans="2:27 16382:16383" ht="21" customHeight="1">
      <c r="B3318" s="1" t="s">
        <v>26</v>
      </c>
      <c r="C3318" s="1" t="s">
        <v>121</v>
      </c>
      <c r="D3318" s="1" t="s">
        <v>50</v>
      </c>
      <c r="E3318" s="1" t="s">
        <v>21</v>
      </c>
      <c r="F3318" s="1" t="s">
        <v>232</v>
      </c>
      <c r="G3318" s="9">
        <v>41983</v>
      </c>
      <c r="H3318" s="2" t="s">
        <v>228</v>
      </c>
      <c r="I3318" s="1">
        <v>2014</v>
      </c>
      <c r="J3318" s="1">
        <v>640560281</v>
      </c>
      <c r="K3318" s="1">
        <f>_xlfn.DAYS(clean_data[[#This Row],[Ship Date]],clean_data[[#This Row],[Order Date]])</f>
        <v>20</v>
      </c>
      <c r="L3318" s="9">
        <v>42003</v>
      </c>
      <c r="M3318" s="4">
        <v>4877</v>
      </c>
      <c r="N3318" s="13">
        <v>421.89</v>
      </c>
      <c r="O3318" s="13">
        <v>364.69</v>
      </c>
      <c r="P3318" s="13">
        <v>2057557.53</v>
      </c>
      <c r="Q3318" s="13">
        <v>1778593.13</v>
      </c>
      <c r="R3318" s="13">
        <v>278964.40000000002</v>
      </c>
      <c r="S3318" s="54"/>
      <c r="T3318" s="54"/>
      <c r="Z3318" s="1"/>
      <c r="AA3318" s="1"/>
      <c r="XFB3318"/>
      <c r="XFC3318"/>
    </row>
    <row r="3319" spans="2:27 16382:16383" ht="21" customHeight="1">
      <c r="B3319" s="10" t="s">
        <v>23</v>
      </c>
      <c r="C3319" s="10" t="s">
        <v>63</v>
      </c>
      <c r="D3319" s="10" t="s">
        <v>33</v>
      </c>
      <c r="E3319" s="10" t="s">
        <v>21</v>
      </c>
      <c r="F3319" s="10" t="s">
        <v>232</v>
      </c>
      <c r="G3319" s="11">
        <v>42688</v>
      </c>
      <c r="H3319" s="12" t="s">
        <v>234</v>
      </c>
      <c r="I3319" s="10">
        <v>2016</v>
      </c>
      <c r="J3319" s="10">
        <v>594699656</v>
      </c>
      <c r="K3319" s="10">
        <f>_xlfn.DAYS(clean_data[[#This Row],[Ship Date]],clean_data[[#This Row],[Order Date]])</f>
        <v>46</v>
      </c>
      <c r="L3319" s="11">
        <v>42734</v>
      </c>
      <c r="M3319" s="14">
        <v>3699</v>
      </c>
      <c r="N3319" s="15">
        <v>81.73</v>
      </c>
      <c r="O3319" s="15">
        <v>56.67</v>
      </c>
      <c r="P3319" s="15">
        <v>302319.27</v>
      </c>
      <c r="Q3319" s="15">
        <v>209622.33</v>
      </c>
      <c r="R3319" s="15">
        <v>92696.94</v>
      </c>
      <c r="S3319" s="54"/>
      <c r="T3319" s="54"/>
      <c r="Z3319" s="1"/>
      <c r="AA3319" s="1"/>
      <c r="XFB3319"/>
      <c r="XFC3319"/>
    </row>
    <row r="3320" spans="2:27 16382:16383" ht="21" customHeight="1">
      <c r="B3320" s="1" t="s">
        <v>26</v>
      </c>
      <c r="C3320" s="1" t="s">
        <v>176</v>
      </c>
      <c r="D3320" s="1" t="s">
        <v>33</v>
      </c>
      <c r="E3320" s="1" t="s">
        <v>21</v>
      </c>
      <c r="F3320" s="1" t="s">
        <v>227</v>
      </c>
      <c r="G3320" s="9">
        <v>40817</v>
      </c>
      <c r="H3320" s="2" t="s">
        <v>237</v>
      </c>
      <c r="I3320" s="1">
        <v>2011</v>
      </c>
      <c r="J3320" s="1">
        <v>151971662</v>
      </c>
      <c r="K3320" s="1">
        <f>_xlfn.DAYS(clean_data[[#This Row],[Ship Date]],clean_data[[#This Row],[Order Date]])</f>
        <v>23</v>
      </c>
      <c r="L3320" s="9">
        <v>40840</v>
      </c>
      <c r="M3320" s="4">
        <v>647</v>
      </c>
      <c r="N3320" s="13">
        <v>81.73</v>
      </c>
      <c r="O3320" s="13">
        <v>56.67</v>
      </c>
      <c r="P3320" s="13">
        <v>52879.31</v>
      </c>
      <c r="Q3320" s="13">
        <v>36665.49</v>
      </c>
      <c r="R3320" s="13">
        <v>16213.82</v>
      </c>
      <c r="S3320" s="54"/>
      <c r="T3320" s="54"/>
      <c r="Z3320" s="1"/>
      <c r="AA3320" s="1"/>
      <c r="XFB3320"/>
      <c r="XFC3320"/>
    </row>
    <row r="3321" spans="2:27 16382:16383" ht="21" customHeight="1">
      <c r="B3321" s="10" t="s">
        <v>23</v>
      </c>
      <c r="C3321" s="10" t="s">
        <v>103</v>
      </c>
      <c r="D3321" s="10" t="s">
        <v>45</v>
      </c>
      <c r="E3321" s="10" t="s">
        <v>21</v>
      </c>
      <c r="F3321" s="10" t="s">
        <v>227</v>
      </c>
      <c r="G3321" s="11">
        <v>42914</v>
      </c>
      <c r="H3321" s="12" t="s">
        <v>241</v>
      </c>
      <c r="I3321" s="10">
        <v>2017</v>
      </c>
      <c r="J3321" s="10">
        <v>574925124</v>
      </c>
      <c r="K3321" s="10">
        <f>_xlfn.DAYS(clean_data[[#This Row],[Ship Date]],clean_data[[#This Row],[Order Date]])</f>
        <v>15</v>
      </c>
      <c r="L3321" s="11">
        <v>42929</v>
      </c>
      <c r="M3321" s="14">
        <v>1975</v>
      </c>
      <c r="N3321" s="15">
        <v>437.2</v>
      </c>
      <c r="O3321" s="15">
        <v>263.33</v>
      </c>
      <c r="P3321" s="15">
        <v>863470</v>
      </c>
      <c r="Q3321" s="15">
        <v>520076.75</v>
      </c>
      <c r="R3321" s="15">
        <v>343393.25</v>
      </c>
      <c r="S3321" s="54"/>
      <c r="T3321" s="54"/>
      <c r="Z3321" s="1"/>
      <c r="AA3321" s="1"/>
      <c r="XFB3321"/>
      <c r="XFC3321"/>
    </row>
    <row r="3322" spans="2:27 16382:16383" ht="21" customHeight="1">
      <c r="B3322" s="1" t="s">
        <v>23</v>
      </c>
      <c r="C3322" s="1" t="s">
        <v>103</v>
      </c>
      <c r="D3322" s="1" t="s">
        <v>25</v>
      </c>
      <c r="E3322" s="1" t="s">
        <v>21</v>
      </c>
      <c r="F3322" s="1" t="s">
        <v>227</v>
      </c>
      <c r="G3322" s="9">
        <v>42082</v>
      </c>
      <c r="H3322" s="2" t="s">
        <v>236</v>
      </c>
      <c r="I3322" s="1">
        <v>2015</v>
      </c>
      <c r="J3322" s="1">
        <v>946421372</v>
      </c>
      <c r="K3322" s="1">
        <f>_xlfn.DAYS(clean_data[[#This Row],[Ship Date]],clean_data[[#This Row],[Order Date]])</f>
        <v>2</v>
      </c>
      <c r="L3322" s="9">
        <v>42084</v>
      </c>
      <c r="M3322" s="4">
        <v>5971</v>
      </c>
      <c r="N3322" s="13">
        <v>47.45</v>
      </c>
      <c r="O3322" s="13">
        <v>31.79</v>
      </c>
      <c r="P3322" s="13">
        <v>283323.95</v>
      </c>
      <c r="Q3322" s="13">
        <v>189818.09</v>
      </c>
      <c r="R3322" s="13">
        <v>93505.86</v>
      </c>
      <c r="S3322" s="54"/>
      <c r="T3322" s="54"/>
      <c r="Z3322" s="1"/>
      <c r="AA3322" s="1"/>
      <c r="XFB3322"/>
      <c r="XFC3322"/>
    </row>
    <row r="3323" spans="2:27 16382:16383" ht="21" customHeight="1">
      <c r="B3323" s="10" t="s">
        <v>26</v>
      </c>
      <c r="C3323" s="10" t="s">
        <v>160</v>
      </c>
      <c r="D3323" s="10" t="s">
        <v>28</v>
      </c>
      <c r="E3323" s="10" t="s">
        <v>21</v>
      </c>
      <c r="F3323" s="10" t="s">
        <v>232</v>
      </c>
      <c r="G3323" s="11">
        <v>41493</v>
      </c>
      <c r="H3323" s="12" t="s">
        <v>238</v>
      </c>
      <c r="I3323" s="10">
        <v>2013</v>
      </c>
      <c r="J3323" s="10">
        <v>419634234</v>
      </c>
      <c r="K3323" s="10">
        <f>_xlfn.DAYS(clean_data[[#This Row],[Ship Date]],clean_data[[#This Row],[Order Date]])</f>
        <v>49</v>
      </c>
      <c r="L3323" s="11">
        <v>41542</v>
      </c>
      <c r="M3323" s="14">
        <v>7950</v>
      </c>
      <c r="N3323" s="15">
        <v>205.7</v>
      </c>
      <c r="O3323" s="15">
        <v>117.11</v>
      </c>
      <c r="P3323" s="15">
        <v>1635315</v>
      </c>
      <c r="Q3323" s="15">
        <v>931024.5</v>
      </c>
      <c r="R3323" s="15">
        <v>704290.5</v>
      </c>
      <c r="S3323" s="54"/>
      <c r="T3323" s="54"/>
      <c r="Z3323" s="1"/>
      <c r="AA3323" s="1"/>
      <c r="XFB3323"/>
      <c r="XFC3323"/>
    </row>
    <row r="3324" spans="2:27 16382:16383" ht="21" customHeight="1">
      <c r="B3324" s="1" t="s">
        <v>34</v>
      </c>
      <c r="C3324" s="1" t="s">
        <v>66</v>
      </c>
      <c r="D3324" s="1" t="s">
        <v>45</v>
      </c>
      <c r="E3324" s="1" t="s">
        <v>21</v>
      </c>
      <c r="F3324" s="1" t="s">
        <v>235</v>
      </c>
      <c r="G3324" s="9">
        <v>41943</v>
      </c>
      <c r="H3324" s="2" t="s">
        <v>237</v>
      </c>
      <c r="I3324" s="1">
        <v>2014</v>
      </c>
      <c r="J3324" s="1">
        <v>468050038</v>
      </c>
      <c r="K3324" s="1">
        <f>_xlfn.DAYS(clean_data[[#This Row],[Ship Date]],clean_data[[#This Row],[Order Date]])</f>
        <v>34</v>
      </c>
      <c r="L3324" s="9">
        <v>41977</v>
      </c>
      <c r="M3324" s="4">
        <v>5262</v>
      </c>
      <c r="N3324" s="13">
        <v>437.2</v>
      </c>
      <c r="O3324" s="13">
        <v>263.33</v>
      </c>
      <c r="P3324" s="13">
        <v>2300546.4</v>
      </c>
      <c r="Q3324" s="13">
        <v>1385642.46</v>
      </c>
      <c r="R3324" s="13">
        <v>914903.94</v>
      </c>
      <c r="S3324" s="54"/>
      <c r="T3324" s="54"/>
      <c r="Z3324" s="1"/>
      <c r="AA3324" s="1"/>
      <c r="XFB3324"/>
      <c r="XFC3324"/>
    </row>
    <row r="3325" spans="2:27 16382:16383" ht="21" customHeight="1">
      <c r="B3325" s="10" t="s">
        <v>40</v>
      </c>
      <c r="C3325" s="10" t="s">
        <v>114</v>
      </c>
      <c r="D3325" s="10" t="s">
        <v>71</v>
      </c>
      <c r="E3325" s="10" t="s">
        <v>17</v>
      </c>
      <c r="F3325" s="10" t="s">
        <v>232</v>
      </c>
      <c r="G3325" s="11">
        <v>40467</v>
      </c>
      <c r="H3325" s="12" t="s">
        <v>237</v>
      </c>
      <c r="I3325" s="10">
        <v>2010</v>
      </c>
      <c r="J3325" s="10">
        <v>835467612</v>
      </c>
      <c r="K3325" s="10">
        <f>_xlfn.DAYS(clean_data[[#This Row],[Ship Date]],clean_data[[#This Row],[Order Date]])</f>
        <v>27</v>
      </c>
      <c r="L3325" s="11">
        <v>40494</v>
      </c>
      <c r="M3325" s="14">
        <v>2287</v>
      </c>
      <c r="N3325" s="15">
        <v>154.06</v>
      </c>
      <c r="O3325" s="15">
        <v>90.93</v>
      </c>
      <c r="P3325" s="15">
        <v>352335.22</v>
      </c>
      <c r="Q3325" s="15">
        <v>207956.91</v>
      </c>
      <c r="R3325" s="15">
        <v>144378.31</v>
      </c>
      <c r="S3325" s="54"/>
      <c r="T3325" s="54"/>
      <c r="Z3325" s="1"/>
      <c r="AA3325" s="1"/>
      <c r="XFB3325"/>
      <c r="XFC3325"/>
    </row>
    <row r="3326" spans="2:27 16382:16383" ht="21" customHeight="1">
      <c r="B3326" s="1" t="s">
        <v>23</v>
      </c>
      <c r="C3326" s="1" t="s">
        <v>132</v>
      </c>
      <c r="D3326" s="1" t="s">
        <v>36</v>
      </c>
      <c r="E3326" s="1" t="s">
        <v>21</v>
      </c>
      <c r="F3326" s="1" t="s">
        <v>229</v>
      </c>
      <c r="G3326" s="9">
        <v>42787</v>
      </c>
      <c r="H3326" s="2" t="s">
        <v>242</v>
      </c>
      <c r="I3326" s="1">
        <v>2017</v>
      </c>
      <c r="J3326" s="1">
        <v>885998284</v>
      </c>
      <c r="K3326" s="1">
        <f>_xlfn.DAYS(clean_data[[#This Row],[Ship Date]],clean_data[[#This Row],[Order Date]])</f>
        <v>7</v>
      </c>
      <c r="L3326" s="9">
        <v>42794</v>
      </c>
      <c r="M3326" s="4">
        <v>5436</v>
      </c>
      <c r="N3326" s="13">
        <v>109.28</v>
      </c>
      <c r="O3326" s="13">
        <v>35.840000000000003</v>
      </c>
      <c r="P3326" s="13">
        <v>594046.07999999996</v>
      </c>
      <c r="Q3326" s="13">
        <v>194826.23999999999</v>
      </c>
      <c r="R3326" s="13">
        <v>399219.84</v>
      </c>
      <c r="S3326" s="54"/>
      <c r="T3326" s="54"/>
      <c r="Z3326" s="1"/>
      <c r="AA3326" s="1"/>
      <c r="XFB3326"/>
      <c r="XFC3326"/>
    </row>
    <row r="3327" spans="2:27 16382:16383" ht="21" customHeight="1">
      <c r="B3327" s="10" t="s">
        <v>23</v>
      </c>
      <c r="C3327" s="10" t="s">
        <v>148</v>
      </c>
      <c r="D3327" s="10" t="s">
        <v>79</v>
      </c>
      <c r="E3327" s="10" t="s">
        <v>21</v>
      </c>
      <c r="F3327" s="10" t="s">
        <v>232</v>
      </c>
      <c r="G3327" s="11">
        <v>42568</v>
      </c>
      <c r="H3327" s="12" t="s">
        <v>230</v>
      </c>
      <c r="I3327" s="10">
        <v>2016</v>
      </c>
      <c r="J3327" s="10">
        <v>954065883</v>
      </c>
      <c r="K3327" s="10">
        <f>_xlfn.DAYS(clean_data[[#This Row],[Ship Date]],clean_data[[#This Row],[Order Date]])</f>
        <v>46</v>
      </c>
      <c r="L3327" s="11">
        <v>42614</v>
      </c>
      <c r="M3327" s="14">
        <v>8151</v>
      </c>
      <c r="N3327" s="15">
        <v>668.27</v>
      </c>
      <c r="O3327" s="15">
        <v>502.54</v>
      </c>
      <c r="P3327" s="15">
        <v>5447068.7699999996</v>
      </c>
      <c r="Q3327" s="15">
        <v>4096203.54</v>
      </c>
      <c r="R3327" s="15">
        <v>1350865.23</v>
      </c>
      <c r="S3327" s="54"/>
      <c r="T3327" s="54"/>
      <c r="Z3327" s="1"/>
      <c r="AA3327" s="1"/>
      <c r="XFB3327"/>
      <c r="XFC3327"/>
    </row>
    <row r="3328" spans="2:27 16382:16383" ht="21" customHeight="1">
      <c r="B3328" s="1" t="s">
        <v>23</v>
      </c>
      <c r="C3328" s="1" t="s">
        <v>120</v>
      </c>
      <c r="D3328" s="1" t="s">
        <v>25</v>
      </c>
      <c r="E3328" s="1" t="s">
        <v>17</v>
      </c>
      <c r="F3328" s="1" t="s">
        <v>227</v>
      </c>
      <c r="G3328" s="9">
        <v>42162</v>
      </c>
      <c r="H3328" s="2" t="s">
        <v>241</v>
      </c>
      <c r="I3328" s="1">
        <v>2015</v>
      </c>
      <c r="J3328" s="1">
        <v>994406735</v>
      </c>
      <c r="K3328" s="1">
        <f>_xlfn.DAYS(clean_data[[#This Row],[Ship Date]],clean_data[[#This Row],[Order Date]])</f>
        <v>23</v>
      </c>
      <c r="L3328" s="9">
        <v>42185</v>
      </c>
      <c r="M3328" s="4">
        <v>5906</v>
      </c>
      <c r="N3328" s="13">
        <v>47.45</v>
      </c>
      <c r="O3328" s="13">
        <v>31.79</v>
      </c>
      <c r="P3328" s="13">
        <v>280239.7</v>
      </c>
      <c r="Q3328" s="13">
        <v>187751.74</v>
      </c>
      <c r="R3328" s="13">
        <v>92487.96</v>
      </c>
      <c r="S3328" s="54"/>
      <c r="T3328" s="54"/>
      <c r="Z3328" s="1"/>
      <c r="AA3328" s="1"/>
      <c r="XFB3328"/>
      <c r="XFC3328"/>
    </row>
    <row r="3329" spans="2:27 16382:16383" ht="21" customHeight="1">
      <c r="B3329" s="10" t="s">
        <v>23</v>
      </c>
      <c r="C3329" s="10" t="s">
        <v>51</v>
      </c>
      <c r="D3329" s="10" t="s">
        <v>33</v>
      </c>
      <c r="E3329" s="10" t="s">
        <v>17</v>
      </c>
      <c r="F3329" s="10" t="s">
        <v>227</v>
      </c>
      <c r="G3329" s="11">
        <v>42925</v>
      </c>
      <c r="H3329" s="12" t="s">
        <v>230</v>
      </c>
      <c r="I3329" s="10">
        <v>2017</v>
      </c>
      <c r="J3329" s="10">
        <v>132069671</v>
      </c>
      <c r="K3329" s="10">
        <f>_xlfn.DAYS(clean_data[[#This Row],[Ship Date]],clean_data[[#This Row],[Order Date]])</f>
        <v>11</v>
      </c>
      <c r="L3329" s="11">
        <v>42936</v>
      </c>
      <c r="M3329" s="14">
        <v>1205</v>
      </c>
      <c r="N3329" s="15">
        <v>81.73</v>
      </c>
      <c r="O3329" s="15">
        <v>56.67</v>
      </c>
      <c r="P3329" s="15">
        <v>98484.65</v>
      </c>
      <c r="Q3329" s="15">
        <v>68287.350000000006</v>
      </c>
      <c r="R3329" s="15">
        <v>30197.3</v>
      </c>
      <c r="S3329" s="54"/>
      <c r="T3329" s="54"/>
      <c r="Z3329" s="1"/>
      <c r="AA3329" s="1"/>
      <c r="XFB3329"/>
      <c r="XFC3329"/>
    </row>
    <row r="3330" spans="2:27 16382:16383" ht="21" customHeight="1">
      <c r="B3330" s="1" t="s">
        <v>40</v>
      </c>
      <c r="C3330" s="1" t="s">
        <v>166</v>
      </c>
      <c r="D3330" s="1" t="s">
        <v>43</v>
      </c>
      <c r="E3330" s="1" t="s">
        <v>21</v>
      </c>
      <c r="F3330" s="1" t="s">
        <v>235</v>
      </c>
      <c r="G3330" s="9">
        <v>41072</v>
      </c>
      <c r="H3330" s="2" t="s">
        <v>241</v>
      </c>
      <c r="I3330" s="1">
        <v>2012</v>
      </c>
      <c r="J3330" s="1">
        <v>712416017</v>
      </c>
      <c r="K3330" s="1">
        <f>_xlfn.DAYS(clean_data[[#This Row],[Ship Date]],clean_data[[#This Row],[Order Date]])</f>
        <v>45</v>
      </c>
      <c r="L3330" s="9">
        <v>41117</v>
      </c>
      <c r="M3330" s="4">
        <v>8586</v>
      </c>
      <c r="N3330" s="13">
        <v>651.21</v>
      </c>
      <c r="O3330" s="13">
        <v>524.96</v>
      </c>
      <c r="P3330" s="13">
        <v>5591289.0599999996</v>
      </c>
      <c r="Q3330" s="13">
        <v>4507306.5599999996</v>
      </c>
      <c r="R3330" s="13">
        <v>1083982.5</v>
      </c>
      <c r="S3330" s="54"/>
      <c r="T3330" s="54"/>
      <c r="Z3330" s="1"/>
      <c r="AA3330" s="1"/>
      <c r="XFB3330"/>
      <c r="XFC3330"/>
    </row>
    <row r="3331" spans="2:27 16382:16383" ht="21" customHeight="1">
      <c r="B3331" s="10" t="s">
        <v>40</v>
      </c>
      <c r="C3331" s="10" t="s">
        <v>193</v>
      </c>
      <c r="D3331" s="10" t="s">
        <v>71</v>
      </c>
      <c r="E3331" s="10" t="s">
        <v>21</v>
      </c>
      <c r="F3331" s="10" t="s">
        <v>227</v>
      </c>
      <c r="G3331" s="11">
        <v>42888</v>
      </c>
      <c r="H3331" s="12" t="s">
        <v>241</v>
      </c>
      <c r="I3331" s="10">
        <v>2017</v>
      </c>
      <c r="J3331" s="10">
        <v>651119601</v>
      </c>
      <c r="K3331" s="10">
        <f>_xlfn.DAYS(clean_data[[#This Row],[Ship Date]],clean_data[[#This Row],[Order Date]])</f>
        <v>45</v>
      </c>
      <c r="L3331" s="11">
        <v>42933</v>
      </c>
      <c r="M3331" s="14">
        <v>9614</v>
      </c>
      <c r="N3331" s="15">
        <v>154.06</v>
      </c>
      <c r="O3331" s="15">
        <v>90.93</v>
      </c>
      <c r="P3331" s="15">
        <v>1481132.84</v>
      </c>
      <c r="Q3331" s="15">
        <v>874201.02</v>
      </c>
      <c r="R3331" s="15">
        <v>606931.81999999995</v>
      </c>
      <c r="S3331" s="54"/>
      <c r="T3331" s="54"/>
      <c r="Z3331" s="1"/>
      <c r="AA3331" s="1"/>
      <c r="XFB3331"/>
      <c r="XFC3331"/>
    </row>
    <row r="3332" spans="2:27 16382:16383" ht="21" customHeight="1">
      <c r="B3332" s="1" t="s">
        <v>40</v>
      </c>
      <c r="C3332" s="1" t="s">
        <v>165</v>
      </c>
      <c r="D3332" s="1" t="s">
        <v>16</v>
      </c>
      <c r="E3332" s="1" t="s">
        <v>17</v>
      </c>
      <c r="F3332" s="1" t="s">
        <v>232</v>
      </c>
      <c r="G3332" s="9">
        <v>41215</v>
      </c>
      <c r="H3332" s="2" t="s">
        <v>234</v>
      </c>
      <c r="I3332" s="1">
        <v>2012</v>
      </c>
      <c r="J3332" s="1">
        <v>184166753</v>
      </c>
      <c r="K3332" s="1">
        <f>_xlfn.DAYS(clean_data[[#This Row],[Ship Date]],clean_data[[#This Row],[Order Date]])</f>
        <v>48</v>
      </c>
      <c r="L3332" s="9">
        <v>41263</v>
      </c>
      <c r="M3332" s="4">
        <v>7890</v>
      </c>
      <c r="N3332" s="13">
        <v>255.28</v>
      </c>
      <c r="O3332" s="13">
        <v>159.41999999999999</v>
      </c>
      <c r="P3332" s="13">
        <v>2014159.2</v>
      </c>
      <c r="Q3332" s="13">
        <v>1257823.8</v>
      </c>
      <c r="R3332" s="13">
        <v>756335.4</v>
      </c>
      <c r="S3332" s="54"/>
      <c r="T3332" s="54"/>
      <c r="Z3332" s="1"/>
      <c r="AA3332" s="1"/>
      <c r="XFB3332"/>
      <c r="XFC3332"/>
    </row>
    <row r="3333" spans="2:27 16382:16383" ht="21" customHeight="1">
      <c r="B3333" s="10" t="s">
        <v>40</v>
      </c>
      <c r="C3333" s="10" t="s">
        <v>102</v>
      </c>
      <c r="D3333" s="10" t="s">
        <v>28</v>
      </c>
      <c r="E3333" s="10" t="s">
        <v>17</v>
      </c>
      <c r="F3333" s="10" t="s">
        <v>235</v>
      </c>
      <c r="G3333" s="11">
        <v>41732</v>
      </c>
      <c r="H3333" s="12" t="s">
        <v>239</v>
      </c>
      <c r="I3333" s="10">
        <v>2014</v>
      </c>
      <c r="J3333" s="10">
        <v>517856299</v>
      </c>
      <c r="K3333" s="10">
        <f>_xlfn.DAYS(clean_data[[#This Row],[Ship Date]],clean_data[[#This Row],[Order Date]])</f>
        <v>27</v>
      </c>
      <c r="L3333" s="11">
        <v>41759</v>
      </c>
      <c r="M3333" s="14">
        <v>4042</v>
      </c>
      <c r="N3333" s="15">
        <v>205.7</v>
      </c>
      <c r="O3333" s="15">
        <v>117.11</v>
      </c>
      <c r="P3333" s="15">
        <v>831439.4</v>
      </c>
      <c r="Q3333" s="15">
        <v>473358.62</v>
      </c>
      <c r="R3333" s="15">
        <v>358080.78</v>
      </c>
      <c r="S3333" s="54"/>
      <c r="T3333" s="54"/>
      <c r="Z3333" s="1"/>
      <c r="AA3333" s="1"/>
      <c r="XFB3333"/>
      <c r="XFC3333"/>
    </row>
    <row r="3334" spans="2:27 16382:16383" ht="21" customHeight="1">
      <c r="B3334" s="1" t="s">
        <v>31</v>
      </c>
      <c r="C3334" s="1" t="s">
        <v>89</v>
      </c>
      <c r="D3334" s="1" t="s">
        <v>16</v>
      </c>
      <c r="E3334" s="1" t="s">
        <v>21</v>
      </c>
      <c r="F3334" s="1" t="s">
        <v>235</v>
      </c>
      <c r="G3334" s="9">
        <v>42211</v>
      </c>
      <c r="H3334" s="2" t="s">
        <v>230</v>
      </c>
      <c r="I3334" s="1">
        <v>2015</v>
      </c>
      <c r="J3334" s="1">
        <v>678799569</v>
      </c>
      <c r="K3334" s="1">
        <f>_xlfn.DAYS(clean_data[[#This Row],[Ship Date]],clean_data[[#This Row],[Order Date]])</f>
        <v>20</v>
      </c>
      <c r="L3334" s="9">
        <v>42231</v>
      </c>
      <c r="M3334" s="4">
        <v>732</v>
      </c>
      <c r="N3334" s="13">
        <v>255.28</v>
      </c>
      <c r="O3334" s="13">
        <v>159.41999999999999</v>
      </c>
      <c r="P3334" s="13">
        <v>186864.96</v>
      </c>
      <c r="Q3334" s="13">
        <v>116695.44</v>
      </c>
      <c r="R3334" s="13">
        <v>70169.52</v>
      </c>
      <c r="S3334" s="54"/>
      <c r="T3334" s="54"/>
      <c r="Z3334" s="1"/>
      <c r="AA3334" s="1"/>
      <c r="XFB3334"/>
      <c r="XFC3334"/>
    </row>
    <row r="3335" spans="2:27 16382:16383" ht="21" customHeight="1">
      <c r="B3335" s="10" t="s">
        <v>40</v>
      </c>
      <c r="C3335" s="10" t="s">
        <v>93</v>
      </c>
      <c r="D3335" s="10" t="s">
        <v>50</v>
      </c>
      <c r="E3335" s="10" t="s">
        <v>17</v>
      </c>
      <c r="F3335" s="10" t="s">
        <v>229</v>
      </c>
      <c r="G3335" s="11">
        <v>42192</v>
      </c>
      <c r="H3335" s="12" t="s">
        <v>230</v>
      </c>
      <c r="I3335" s="10">
        <v>2015</v>
      </c>
      <c r="J3335" s="10">
        <v>663920390</v>
      </c>
      <c r="K3335" s="10">
        <f>_xlfn.DAYS(clean_data[[#This Row],[Ship Date]],clean_data[[#This Row],[Order Date]])</f>
        <v>3</v>
      </c>
      <c r="L3335" s="11">
        <v>42195</v>
      </c>
      <c r="M3335" s="14">
        <v>7652</v>
      </c>
      <c r="N3335" s="15">
        <v>421.89</v>
      </c>
      <c r="O3335" s="15">
        <v>364.69</v>
      </c>
      <c r="P3335" s="15">
        <v>3228302.28</v>
      </c>
      <c r="Q3335" s="15">
        <v>2790607.88</v>
      </c>
      <c r="R3335" s="15">
        <v>437694.4</v>
      </c>
      <c r="S3335" s="54"/>
      <c r="T3335" s="54"/>
      <c r="Z3335" s="1"/>
      <c r="AA3335" s="1"/>
      <c r="XFB3335"/>
      <c r="XFC3335"/>
    </row>
    <row r="3336" spans="2:27 16382:16383" ht="21" customHeight="1">
      <c r="B3336" s="1" t="s">
        <v>23</v>
      </c>
      <c r="C3336" s="1" t="s">
        <v>207</v>
      </c>
      <c r="D3336" s="1" t="s">
        <v>79</v>
      </c>
      <c r="E3336" s="1" t="s">
        <v>17</v>
      </c>
      <c r="F3336" s="1" t="s">
        <v>227</v>
      </c>
      <c r="G3336" s="9">
        <v>41608</v>
      </c>
      <c r="H3336" s="2" t="s">
        <v>234</v>
      </c>
      <c r="I3336" s="1">
        <v>2013</v>
      </c>
      <c r="J3336" s="1">
        <v>990455090</v>
      </c>
      <c r="K3336" s="1">
        <f>_xlfn.DAYS(clean_data[[#This Row],[Ship Date]],clean_data[[#This Row],[Order Date]])</f>
        <v>14</v>
      </c>
      <c r="L3336" s="9">
        <v>41622</v>
      </c>
      <c r="M3336" s="4">
        <v>6526</v>
      </c>
      <c r="N3336" s="13">
        <v>668.27</v>
      </c>
      <c r="O3336" s="13">
        <v>502.54</v>
      </c>
      <c r="P3336" s="13">
        <v>4361130.0199999996</v>
      </c>
      <c r="Q3336" s="13">
        <v>3279576.04</v>
      </c>
      <c r="R3336" s="13">
        <v>1081553.98</v>
      </c>
      <c r="S3336" s="54"/>
      <c r="T3336" s="54"/>
      <c r="Z3336" s="1"/>
      <c r="AA3336" s="1"/>
      <c r="XFB3336"/>
      <c r="XFC3336"/>
    </row>
    <row r="3337" spans="2:27 16382:16383" ht="21" customHeight="1">
      <c r="B3337" s="10" t="s">
        <v>23</v>
      </c>
      <c r="C3337" s="10" t="s">
        <v>128</v>
      </c>
      <c r="D3337" s="10" t="s">
        <v>28</v>
      </c>
      <c r="E3337" s="10" t="s">
        <v>21</v>
      </c>
      <c r="F3337" s="10" t="s">
        <v>229</v>
      </c>
      <c r="G3337" s="11">
        <v>42161</v>
      </c>
      <c r="H3337" s="12" t="s">
        <v>241</v>
      </c>
      <c r="I3337" s="10">
        <v>2015</v>
      </c>
      <c r="J3337" s="10">
        <v>445952498</v>
      </c>
      <c r="K3337" s="10">
        <f>_xlfn.DAYS(clean_data[[#This Row],[Ship Date]],clean_data[[#This Row],[Order Date]])</f>
        <v>31</v>
      </c>
      <c r="L3337" s="11">
        <v>42192</v>
      </c>
      <c r="M3337" s="14">
        <v>6109</v>
      </c>
      <c r="N3337" s="15">
        <v>205.7</v>
      </c>
      <c r="O3337" s="15">
        <v>117.11</v>
      </c>
      <c r="P3337" s="15">
        <v>1256621.3</v>
      </c>
      <c r="Q3337" s="15">
        <v>715424.99</v>
      </c>
      <c r="R3337" s="15">
        <v>541196.31000000006</v>
      </c>
      <c r="S3337" s="54"/>
      <c r="T3337" s="54"/>
      <c r="Z3337" s="1"/>
      <c r="AA3337" s="1"/>
      <c r="XFB3337"/>
      <c r="XFC3337"/>
    </row>
    <row r="3338" spans="2:27 16382:16383" ht="21" customHeight="1">
      <c r="B3338" s="1" t="s">
        <v>31</v>
      </c>
      <c r="C3338" s="1" t="s">
        <v>44</v>
      </c>
      <c r="D3338" s="1" t="s">
        <v>20</v>
      </c>
      <c r="E3338" s="1" t="s">
        <v>21</v>
      </c>
      <c r="F3338" s="1" t="s">
        <v>229</v>
      </c>
      <c r="G3338" s="9">
        <v>40411</v>
      </c>
      <c r="H3338" s="2" t="s">
        <v>238</v>
      </c>
      <c r="I3338" s="1">
        <v>2010</v>
      </c>
      <c r="J3338" s="1">
        <v>138273942</v>
      </c>
      <c r="K3338" s="1">
        <f>_xlfn.DAYS(clean_data[[#This Row],[Ship Date]],clean_data[[#This Row],[Order Date]])</f>
        <v>44</v>
      </c>
      <c r="L3338" s="9">
        <v>40455</v>
      </c>
      <c r="M3338" s="4">
        <v>7187</v>
      </c>
      <c r="N3338" s="13">
        <v>152.58000000000001</v>
      </c>
      <c r="O3338" s="13">
        <v>97.44</v>
      </c>
      <c r="P3338" s="13">
        <v>1096592.46</v>
      </c>
      <c r="Q3338" s="13">
        <v>700301.28</v>
      </c>
      <c r="R3338" s="13">
        <v>396291.18</v>
      </c>
      <c r="S3338" s="54"/>
      <c r="T3338" s="54"/>
      <c r="Z3338" s="1"/>
      <c r="AA3338" s="1"/>
      <c r="XFB3338"/>
      <c r="XFC3338"/>
    </row>
    <row r="3339" spans="2:27 16382:16383" ht="21" customHeight="1">
      <c r="B3339" s="10" t="s">
        <v>40</v>
      </c>
      <c r="C3339" s="10" t="s">
        <v>213</v>
      </c>
      <c r="D3339" s="10" t="s">
        <v>45</v>
      </c>
      <c r="E3339" s="10" t="s">
        <v>21</v>
      </c>
      <c r="F3339" s="10" t="s">
        <v>232</v>
      </c>
      <c r="G3339" s="11">
        <v>40222</v>
      </c>
      <c r="H3339" s="12" t="s">
        <v>242</v>
      </c>
      <c r="I3339" s="10">
        <v>2010</v>
      </c>
      <c r="J3339" s="10">
        <v>345593249</v>
      </c>
      <c r="K3339" s="10">
        <f>_xlfn.DAYS(clean_data[[#This Row],[Ship Date]],clean_data[[#This Row],[Order Date]])</f>
        <v>30</v>
      </c>
      <c r="L3339" s="11">
        <v>40252</v>
      </c>
      <c r="M3339" s="14">
        <v>7577</v>
      </c>
      <c r="N3339" s="15">
        <v>437.2</v>
      </c>
      <c r="O3339" s="15">
        <v>263.33</v>
      </c>
      <c r="P3339" s="15">
        <v>3312664.4</v>
      </c>
      <c r="Q3339" s="15">
        <v>1995251.41</v>
      </c>
      <c r="R3339" s="15">
        <v>1317412.99</v>
      </c>
      <c r="S3339" s="54"/>
      <c r="T3339" s="54"/>
      <c r="Z3339" s="1"/>
      <c r="AA3339" s="1"/>
      <c r="XFB3339"/>
      <c r="XFC3339"/>
    </row>
    <row r="3340" spans="2:27 16382:16383" ht="21" customHeight="1">
      <c r="B3340" s="1" t="s">
        <v>14</v>
      </c>
      <c r="C3340" s="1" t="s">
        <v>226</v>
      </c>
      <c r="D3340" s="1" t="s">
        <v>45</v>
      </c>
      <c r="E3340" s="1" t="s">
        <v>21</v>
      </c>
      <c r="F3340" s="1" t="s">
        <v>235</v>
      </c>
      <c r="G3340" s="9">
        <v>40316</v>
      </c>
      <c r="H3340" s="2" t="s">
        <v>233</v>
      </c>
      <c r="I3340" s="1">
        <v>2010</v>
      </c>
      <c r="J3340" s="1">
        <v>966396749</v>
      </c>
      <c r="K3340" s="1">
        <f>_xlfn.DAYS(clean_data[[#This Row],[Ship Date]],clean_data[[#This Row],[Order Date]])</f>
        <v>33</v>
      </c>
      <c r="L3340" s="9">
        <v>40349</v>
      </c>
      <c r="M3340" s="4">
        <v>7128</v>
      </c>
      <c r="N3340" s="13">
        <v>437.2</v>
      </c>
      <c r="O3340" s="13">
        <v>263.33</v>
      </c>
      <c r="P3340" s="13">
        <v>3116361.6</v>
      </c>
      <c r="Q3340" s="13">
        <v>1877016.24</v>
      </c>
      <c r="R3340" s="13">
        <v>1239345.3600000001</v>
      </c>
      <c r="S3340" s="54"/>
      <c r="T3340" s="54"/>
      <c r="Z3340" s="1"/>
      <c r="AA3340" s="1"/>
      <c r="XFB3340"/>
      <c r="XFC3340"/>
    </row>
    <row r="3341" spans="2:27 16382:16383" ht="21" customHeight="1">
      <c r="B3341" s="10" t="s">
        <v>40</v>
      </c>
      <c r="C3341" s="10" t="s">
        <v>244</v>
      </c>
      <c r="D3341" s="10" t="s">
        <v>20</v>
      </c>
      <c r="E3341" s="10" t="s">
        <v>17</v>
      </c>
      <c r="F3341" s="10" t="s">
        <v>232</v>
      </c>
      <c r="G3341" s="11">
        <v>41185</v>
      </c>
      <c r="H3341" s="12" t="s">
        <v>237</v>
      </c>
      <c r="I3341" s="10">
        <v>2012</v>
      </c>
      <c r="J3341" s="10">
        <v>169483268</v>
      </c>
      <c r="K3341" s="10">
        <f>_xlfn.DAYS(clean_data[[#This Row],[Ship Date]],clean_data[[#This Row],[Order Date]])</f>
        <v>32</v>
      </c>
      <c r="L3341" s="11">
        <v>41217</v>
      </c>
      <c r="M3341" s="14">
        <v>2720</v>
      </c>
      <c r="N3341" s="15">
        <v>152.58000000000001</v>
      </c>
      <c r="O3341" s="15">
        <v>97.44</v>
      </c>
      <c r="P3341" s="15">
        <v>415017.6</v>
      </c>
      <c r="Q3341" s="15">
        <v>265036.79999999999</v>
      </c>
      <c r="R3341" s="15">
        <v>149980.79999999999</v>
      </c>
      <c r="S3341" s="54"/>
      <c r="T3341" s="54"/>
      <c r="Z3341" s="1"/>
      <c r="AA3341" s="1"/>
      <c r="XFB3341"/>
      <c r="XFC3341"/>
    </row>
    <row r="3342" spans="2:27 16382:16383" ht="21" customHeight="1">
      <c r="B3342" s="1" t="s">
        <v>26</v>
      </c>
      <c r="C3342" s="1" t="s">
        <v>203</v>
      </c>
      <c r="D3342" s="1" t="s">
        <v>28</v>
      </c>
      <c r="E3342" s="1" t="s">
        <v>17</v>
      </c>
      <c r="F3342" s="1" t="s">
        <v>227</v>
      </c>
      <c r="G3342" s="9">
        <v>40945</v>
      </c>
      <c r="H3342" s="2" t="s">
        <v>242</v>
      </c>
      <c r="I3342" s="1">
        <v>2012</v>
      </c>
      <c r="J3342" s="1">
        <v>243964135</v>
      </c>
      <c r="K3342" s="1">
        <f>_xlfn.DAYS(clean_data[[#This Row],[Ship Date]],clean_data[[#This Row],[Order Date]])</f>
        <v>21</v>
      </c>
      <c r="L3342" s="9">
        <v>40966</v>
      </c>
      <c r="M3342" s="4">
        <v>3264</v>
      </c>
      <c r="N3342" s="13">
        <v>205.7</v>
      </c>
      <c r="O3342" s="13">
        <v>117.11</v>
      </c>
      <c r="P3342" s="13">
        <v>671404.8</v>
      </c>
      <c r="Q3342" s="13">
        <v>382247.04</v>
      </c>
      <c r="R3342" s="13">
        <v>289157.76000000001</v>
      </c>
      <c r="S3342" s="54"/>
      <c r="T3342" s="54"/>
      <c r="Z3342" s="1"/>
      <c r="AA3342" s="1"/>
      <c r="XFB3342"/>
      <c r="XFC3342"/>
    </row>
    <row r="3343" spans="2:27 16382:16383" ht="21" customHeight="1">
      <c r="B3343" s="10" t="s">
        <v>31</v>
      </c>
      <c r="C3343" s="10" t="s">
        <v>44</v>
      </c>
      <c r="D3343" s="10" t="s">
        <v>36</v>
      </c>
      <c r="E3343" s="10" t="s">
        <v>17</v>
      </c>
      <c r="F3343" s="10" t="s">
        <v>229</v>
      </c>
      <c r="G3343" s="11">
        <v>42251</v>
      </c>
      <c r="H3343" s="12" t="s">
        <v>231</v>
      </c>
      <c r="I3343" s="10">
        <v>2015</v>
      </c>
      <c r="J3343" s="10">
        <v>849263179</v>
      </c>
      <c r="K3343" s="10">
        <f>_xlfn.DAYS(clean_data[[#This Row],[Ship Date]],clean_data[[#This Row],[Order Date]])</f>
        <v>32</v>
      </c>
      <c r="L3343" s="11">
        <v>42283</v>
      </c>
      <c r="M3343" s="14">
        <v>4702</v>
      </c>
      <c r="N3343" s="15">
        <v>109.28</v>
      </c>
      <c r="O3343" s="15">
        <v>35.840000000000003</v>
      </c>
      <c r="P3343" s="15">
        <v>513834.56</v>
      </c>
      <c r="Q3343" s="15">
        <v>168519.67999999999</v>
      </c>
      <c r="R3343" s="15">
        <v>345314.88</v>
      </c>
      <c r="S3343" s="54"/>
      <c r="T3343" s="54"/>
      <c r="Z3343" s="1"/>
      <c r="AA3343" s="1"/>
      <c r="XFB3343"/>
      <c r="XFC3343"/>
    </row>
    <row r="3344" spans="2:27 16382:16383" ht="21" customHeight="1">
      <c r="B3344" s="1" t="s">
        <v>40</v>
      </c>
      <c r="C3344" s="1" t="s">
        <v>188</v>
      </c>
      <c r="D3344" s="1" t="s">
        <v>79</v>
      </c>
      <c r="E3344" s="1" t="s">
        <v>21</v>
      </c>
      <c r="F3344" s="1" t="s">
        <v>227</v>
      </c>
      <c r="G3344" s="9">
        <v>42612</v>
      </c>
      <c r="H3344" s="2" t="s">
        <v>238</v>
      </c>
      <c r="I3344" s="1">
        <v>2016</v>
      </c>
      <c r="J3344" s="1">
        <v>365116727</v>
      </c>
      <c r="K3344" s="1">
        <f>_xlfn.DAYS(clean_data[[#This Row],[Ship Date]],clean_data[[#This Row],[Order Date]])</f>
        <v>9</v>
      </c>
      <c r="L3344" s="9">
        <v>42621</v>
      </c>
      <c r="M3344" s="4">
        <v>5008</v>
      </c>
      <c r="N3344" s="13">
        <v>668.27</v>
      </c>
      <c r="O3344" s="13">
        <v>502.54</v>
      </c>
      <c r="P3344" s="13">
        <v>3346696.16</v>
      </c>
      <c r="Q3344" s="13">
        <v>2516720.3199999998</v>
      </c>
      <c r="R3344" s="13">
        <v>829975.84</v>
      </c>
      <c r="S3344" s="54"/>
      <c r="T3344" s="54"/>
      <c r="Z3344" s="1"/>
      <c r="AA3344" s="1"/>
      <c r="XFB3344"/>
      <c r="XFC3344"/>
    </row>
    <row r="3345" spans="2:27 16382:16383" ht="21" customHeight="1">
      <c r="B3345" s="10" t="s">
        <v>31</v>
      </c>
      <c r="C3345" s="10" t="s">
        <v>248</v>
      </c>
      <c r="D3345" s="10" t="s">
        <v>50</v>
      </c>
      <c r="E3345" s="10" t="s">
        <v>17</v>
      </c>
      <c r="F3345" s="10" t="s">
        <v>235</v>
      </c>
      <c r="G3345" s="11">
        <v>41312</v>
      </c>
      <c r="H3345" s="12" t="s">
        <v>242</v>
      </c>
      <c r="I3345" s="10">
        <v>2013</v>
      </c>
      <c r="J3345" s="10">
        <v>841573607</v>
      </c>
      <c r="K3345" s="10">
        <f>_xlfn.DAYS(clean_data[[#This Row],[Ship Date]],clean_data[[#This Row],[Order Date]])</f>
        <v>38</v>
      </c>
      <c r="L3345" s="11">
        <v>41350</v>
      </c>
      <c r="M3345" s="14">
        <v>9187</v>
      </c>
      <c r="N3345" s="15">
        <v>421.89</v>
      </c>
      <c r="O3345" s="15">
        <v>364.69</v>
      </c>
      <c r="P3345" s="15">
        <v>3875903.43</v>
      </c>
      <c r="Q3345" s="15">
        <v>3350407.03</v>
      </c>
      <c r="R3345" s="15">
        <v>525496.4</v>
      </c>
      <c r="S3345" s="54"/>
      <c r="T3345" s="54"/>
      <c r="Z3345" s="1"/>
      <c r="AA3345" s="1"/>
      <c r="XFB3345"/>
      <c r="XFC3345"/>
    </row>
    <row r="3346" spans="2:27 16382:16383" ht="21" customHeight="1">
      <c r="B3346" s="1" t="s">
        <v>31</v>
      </c>
      <c r="C3346" s="1" t="s">
        <v>177</v>
      </c>
      <c r="D3346" s="1" t="s">
        <v>25</v>
      </c>
      <c r="E3346" s="1" t="s">
        <v>21</v>
      </c>
      <c r="F3346" s="1" t="s">
        <v>229</v>
      </c>
      <c r="G3346" s="9">
        <v>40789</v>
      </c>
      <c r="H3346" s="2" t="s">
        <v>231</v>
      </c>
      <c r="I3346" s="1">
        <v>2011</v>
      </c>
      <c r="J3346" s="1">
        <v>348995149</v>
      </c>
      <c r="K3346" s="1">
        <f>_xlfn.DAYS(clean_data[[#This Row],[Ship Date]],clean_data[[#This Row],[Order Date]])</f>
        <v>11</v>
      </c>
      <c r="L3346" s="9">
        <v>40800</v>
      </c>
      <c r="M3346" s="4">
        <v>4275</v>
      </c>
      <c r="N3346" s="13">
        <v>47.45</v>
      </c>
      <c r="O3346" s="13">
        <v>31.79</v>
      </c>
      <c r="P3346" s="13">
        <v>202848.75</v>
      </c>
      <c r="Q3346" s="13">
        <v>135902.25</v>
      </c>
      <c r="R3346" s="13">
        <v>66946.5</v>
      </c>
      <c r="S3346" s="54"/>
      <c r="T3346" s="54"/>
      <c r="Z3346" s="1"/>
      <c r="AA3346" s="1"/>
      <c r="XFB3346"/>
      <c r="XFC3346"/>
    </row>
    <row r="3347" spans="2:27 16382:16383" ht="21" customHeight="1">
      <c r="B3347" s="10" t="s">
        <v>23</v>
      </c>
      <c r="C3347" s="10" t="s">
        <v>58</v>
      </c>
      <c r="D3347" s="10" t="s">
        <v>43</v>
      </c>
      <c r="E3347" s="10" t="s">
        <v>21</v>
      </c>
      <c r="F3347" s="10" t="s">
        <v>227</v>
      </c>
      <c r="G3347" s="11">
        <v>42486</v>
      </c>
      <c r="H3347" s="12" t="s">
        <v>239</v>
      </c>
      <c r="I3347" s="10">
        <v>2016</v>
      </c>
      <c r="J3347" s="10">
        <v>628055179</v>
      </c>
      <c r="K3347" s="10">
        <f>_xlfn.DAYS(clean_data[[#This Row],[Ship Date]],clean_data[[#This Row],[Order Date]])</f>
        <v>17</v>
      </c>
      <c r="L3347" s="11">
        <v>42503</v>
      </c>
      <c r="M3347" s="14">
        <v>4339</v>
      </c>
      <c r="N3347" s="15">
        <v>651.21</v>
      </c>
      <c r="O3347" s="15">
        <v>524.96</v>
      </c>
      <c r="P3347" s="15">
        <v>2825600.19</v>
      </c>
      <c r="Q3347" s="15">
        <v>2277801.44</v>
      </c>
      <c r="R3347" s="15">
        <v>547798.75</v>
      </c>
      <c r="S3347" s="54"/>
      <c r="T3347" s="54"/>
      <c r="Z3347" s="1"/>
      <c r="AA3347" s="1"/>
      <c r="XFB3347"/>
      <c r="XFC3347"/>
    </row>
    <row r="3348" spans="2:27 16382:16383" ht="21" customHeight="1">
      <c r="B3348" s="1" t="s">
        <v>40</v>
      </c>
      <c r="C3348" s="1" t="s">
        <v>41</v>
      </c>
      <c r="D3348" s="1" t="s">
        <v>43</v>
      </c>
      <c r="E3348" s="1" t="s">
        <v>21</v>
      </c>
      <c r="F3348" s="1" t="s">
        <v>229</v>
      </c>
      <c r="G3348" s="9">
        <v>42705</v>
      </c>
      <c r="H3348" s="2" t="s">
        <v>228</v>
      </c>
      <c r="I3348" s="1">
        <v>2016</v>
      </c>
      <c r="J3348" s="1">
        <v>339740025</v>
      </c>
      <c r="K3348" s="1">
        <f>_xlfn.DAYS(clean_data[[#This Row],[Ship Date]],clean_data[[#This Row],[Order Date]])</f>
        <v>3</v>
      </c>
      <c r="L3348" s="9">
        <v>42708</v>
      </c>
      <c r="M3348" s="4">
        <v>5478</v>
      </c>
      <c r="N3348" s="13">
        <v>651.21</v>
      </c>
      <c r="O3348" s="13">
        <v>524.96</v>
      </c>
      <c r="P3348" s="13">
        <v>3567328.38</v>
      </c>
      <c r="Q3348" s="13">
        <v>2875730.88</v>
      </c>
      <c r="R3348" s="13">
        <v>691597.5</v>
      </c>
      <c r="S3348" s="54"/>
      <c r="T3348" s="54"/>
      <c r="Z3348" s="1"/>
      <c r="AA3348" s="1"/>
      <c r="XFB3348"/>
      <c r="XFC3348"/>
    </row>
    <row r="3349" spans="2:27 16382:16383" ht="21" customHeight="1">
      <c r="B3349" s="10" t="s">
        <v>31</v>
      </c>
      <c r="C3349" s="10" t="s">
        <v>99</v>
      </c>
      <c r="D3349" s="10" t="s">
        <v>43</v>
      </c>
      <c r="E3349" s="10" t="s">
        <v>17</v>
      </c>
      <c r="F3349" s="10" t="s">
        <v>232</v>
      </c>
      <c r="G3349" s="11">
        <v>42283</v>
      </c>
      <c r="H3349" s="12" t="s">
        <v>237</v>
      </c>
      <c r="I3349" s="10">
        <v>2015</v>
      </c>
      <c r="J3349" s="10">
        <v>915348517</v>
      </c>
      <c r="K3349" s="10">
        <f>_xlfn.DAYS(clean_data[[#This Row],[Ship Date]],clean_data[[#This Row],[Order Date]])</f>
        <v>4</v>
      </c>
      <c r="L3349" s="11">
        <v>42287</v>
      </c>
      <c r="M3349" s="14">
        <v>822</v>
      </c>
      <c r="N3349" s="15">
        <v>651.21</v>
      </c>
      <c r="O3349" s="15">
        <v>524.96</v>
      </c>
      <c r="P3349" s="15">
        <v>535294.62</v>
      </c>
      <c r="Q3349" s="15">
        <v>431517.12</v>
      </c>
      <c r="R3349" s="15">
        <v>103777.5</v>
      </c>
      <c r="S3349" s="54"/>
      <c r="T3349" s="54"/>
      <c r="Z3349" s="1"/>
      <c r="AA3349" s="1"/>
      <c r="XFB3349"/>
      <c r="XFC3349"/>
    </row>
    <row r="3350" spans="2:27 16382:16383" ht="21" customHeight="1">
      <c r="B3350" s="1" t="s">
        <v>26</v>
      </c>
      <c r="C3350" s="1" t="s">
        <v>87</v>
      </c>
      <c r="D3350" s="1" t="s">
        <v>33</v>
      </c>
      <c r="E3350" s="1" t="s">
        <v>17</v>
      </c>
      <c r="F3350" s="1" t="s">
        <v>229</v>
      </c>
      <c r="G3350" s="9">
        <v>42449</v>
      </c>
      <c r="H3350" s="2" t="s">
        <v>236</v>
      </c>
      <c r="I3350" s="1">
        <v>2016</v>
      </c>
      <c r="J3350" s="1">
        <v>706491982</v>
      </c>
      <c r="K3350" s="1">
        <f>_xlfn.DAYS(clean_data[[#This Row],[Ship Date]],clean_data[[#This Row],[Order Date]])</f>
        <v>22</v>
      </c>
      <c r="L3350" s="9">
        <v>42471</v>
      </c>
      <c r="M3350" s="4">
        <v>5532</v>
      </c>
      <c r="N3350" s="13">
        <v>81.73</v>
      </c>
      <c r="O3350" s="13">
        <v>56.67</v>
      </c>
      <c r="P3350" s="13">
        <v>452130.36</v>
      </c>
      <c r="Q3350" s="13">
        <v>313498.44</v>
      </c>
      <c r="R3350" s="13">
        <v>138631.92000000001</v>
      </c>
      <c r="S3350" s="54"/>
      <c r="T3350" s="54"/>
      <c r="Z3350" s="1"/>
      <c r="AA3350" s="1"/>
      <c r="XFB3350"/>
      <c r="XFC3350"/>
    </row>
    <row r="3351" spans="2:27 16382:16383" ht="21" customHeight="1">
      <c r="B3351" s="10" t="s">
        <v>14</v>
      </c>
      <c r="C3351" s="10" t="s">
        <v>19</v>
      </c>
      <c r="D3351" s="10" t="s">
        <v>71</v>
      </c>
      <c r="E3351" s="10" t="s">
        <v>21</v>
      </c>
      <c r="F3351" s="10" t="s">
        <v>229</v>
      </c>
      <c r="G3351" s="11">
        <v>40670</v>
      </c>
      <c r="H3351" s="12" t="s">
        <v>233</v>
      </c>
      <c r="I3351" s="10">
        <v>2011</v>
      </c>
      <c r="J3351" s="10">
        <v>835094249</v>
      </c>
      <c r="K3351" s="10">
        <f>_xlfn.DAYS(clean_data[[#This Row],[Ship Date]],clean_data[[#This Row],[Order Date]])</f>
        <v>44</v>
      </c>
      <c r="L3351" s="11">
        <v>40714</v>
      </c>
      <c r="M3351" s="14">
        <v>1801</v>
      </c>
      <c r="N3351" s="15">
        <v>154.06</v>
      </c>
      <c r="O3351" s="15">
        <v>90.93</v>
      </c>
      <c r="P3351" s="15">
        <v>277462.06</v>
      </c>
      <c r="Q3351" s="15">
        <v>163764.93</v>
      </c>
      <c r="R3351" s="15">
        <v>113697.13</v>
      </c>
      <c r="S3351" s="54"/>
      <c r="T3351" s="54"/>
      <c r="Z3351" s="1"/>
      <c r="AA3351" s="1"/>
      <c r="XFB3351"/>
      <c r="XFC3351"/>
    </row>
    <row r="3352" spans="2:27 16382:16383" ht="21" customHeight="1">
      <c r="B3352" s="1" t="s">
        <v>23</v>
      </c>
      <c r="C3352" s="1" t="s">
        <v>119</v>
      </c>
      <c r="D3352" s="1" t="s">
        <v>33</v>
      </c>
      <c r="E3352" s="1" t="s">
        <v>17</v>
      </c>
      <c r="F3352" s="1" t="s">
        <v>229</v>
      </c>
      <c r="G3352" s="9">
        <v>40335</v>
      </c>
      <c r="H3352" s="2" t="s">
        <v>241</v>
      </c>
      <c r="I3352" s="1">
        <v>2010</v>
      </c>
      <c r="J3352" s="1">
        <v>243391644</v>
      </c>
      <c r="K3352" s="1">
        <f>_xlfn.DAYS(clean_data[[#This Row],[Ship Date]],clean_data[[#This Row],[Order Date]])</f>
        <v>21</v>
      </c>
      <c r="L3352" s="9">
        <v>40356</v>
      </c>
      <c r="M3352" s="4">
        <v>3851</v>
      </c>
      <c r="N3352" s="13">
        <v>81.73</v>
      </c>
      <c r="O3352" s="13">
        <v>56.67</v>
      </c>
      <c r="P3352" s="13">
        <v>314742.23</v>
      </c>
      <c r="Q3352" s="13">
        <v>218236.17</v>
      </c>
      <c r="R3352" s="13">
        <v>96506.06</v>
      </c>
      <c r="S3352" s="54"/>
      <c r="T3352" s="54"/>
      <c r="Z3352" s="1"/>
      <c r="AA3352" s="1"/>
      <c r="XFB3352"/>
      <c r="XFC3352"/>
    </row>
    <row r="3353" spans="2:27 16382:16383" ht="21" customHeight="1">
      <c r="B3353" s="10" t="s">
        <v>34</v>
      </c>
      <c r="C3353" s="10" t="s">
        <v>35</v>
      </c>
      <c r="D3353" s="10" t="s">
        <v>79</v>
      </c>
      <c r="E3353" s="10" t="s">
        <v>21</v>
      </c>
      <c r="F3353" s="10" t="s">
        <v>235</v>
      </c>
      <c r="G3353" s="11">
        <v>41072</v>
      </c>
      <c r="H3353" s="12" t="s">
        <v>241</v>
      </c>
      <c r="I3353" s="10">
        <v>2012</v>
      </c>
      <c r="J3353" s="10">
        <v>643932998</v>
      </c>
      <c r="K3353" s="10">
        <f>_xlfn.DAYS(clean_data[[#This Row],[Ship Date]],clean_data[[#This Row],[Order Date]])</f>
        <v>43</v>
      </c>
      <c r="L3353" s="11">
        <v>41115</v>
      </c>
      <c r="M3353" s="14">
        <v>2938</v>
      </c>
      <c r="N3353" s="15">
        <v>668.27</v>
      </c>
      <c r="O3353" s="15">
        <v>502.54</v>
      </c>
      <c r="P3353" s="15">
        <v>1963377.26</v>
      </c>
      <c r="Q3353" s="15">
        <v>1476462.52</v>
      </c>
      <c r="R3353" s="15">
        <v>486914.74</v>
      </c>
      <c r="S3353" s="54"/>
      <c r="T3353" s="54"/>
      <c r="Z3353" s="1"/>
      <c r="AA3353" s="1"/>
      <c r="XFB3353"/>
      <c r="XFC3353"/>
    </row>
    <row r="3354" spans="2:27 16382:16383" ht="21" customHeight="1">
      <c r="B3354" s="1" t="s">
        <v>26</v>
      </c>
      <c r="C3354" s="1" t="s">
        <v>81</v>
      </c>
      <c r="D3354" s="1" t="s">
        <v>71</v>
      </c>
      <c r="E3354" s="1" t="s">
        <v>21</v>
      </c>
      <c r="F3354" s="1" t="s">
        <v>235</v>
      </c>
      <c r="G3354" s="9">
        <v>42899</v>
      </c>
      <c r="H3354" s="2" t="s">
        <v>241</v>
      </c>
      <c r="I3354" s="1">
        <v>2017</v>
      </c>
      <c r="J3354" s="1">
        <v>669579637</v>
      </c>
      <c r="K3354" s="1">
        <f>_xlfn.DAYS(clean_data[[#This Row],[Ship Date]],clean_data[[#This Row],[Order Date]])</f>
        <v>11</v>
      </c>
      <c r="L3354" s="9">
        <v>42910</v>
      </c>
      <c r="M3354" s="4">
        <v>2349</v>
      </c>
      <c r="N3354" s="13">
        <v>154.06</v>
      </c>
      <c r="O3354" s="13">
        <v>90.93</v>
      </c>
      <c r="P3354" s="13">
        <v>361886.94</v>
      </c>
      <c r="Q3354" s="13">
        <v>213594.57</v>
      </c>
      <c r="R3354" s="13">
        <v>148292.37</v>
      </c>
      <c r="S3354" s="54"/>
      <c r="T3354" s="54"/>
      <c r="Z3354" s="1"/>
      <c r="AA3354" s="1"/>
      <c r="XFB3354"/>
      <c r="XFC3354"/>
    </row>
    <row r="3355" spans="2:27 16382:16383" ht="21" customHeight="1">
      <c r="B3355" s="10" t="s">
        <v>23</v>
      </c>
      <c r="C3355" s="10" t="s">
        <v>103</v>
      </c>
      <c r="D3355" s="10" t="s">
        <v>36</v>
      </c>
      <c r="E3355" s="10" t="s">
        <v>17</v>
      </c>
      <c r="F3355" s="10" t="s">
        <v>235</v>
      </c>
      <c r="G3355" s="11">
        <v>42074</v>
      </c>
      <c r="H3355" s="12" t="s">
        <v>236</v>
      </c>
      <c r="I3355" s="10">
        <v>2015</v>
      </c>
      <c r="J3355" s="10">
        <v>823505389</v>
      </c>
      <c r="K3355" s="10">
        <f>_xlfn.DAYS(clean_data[[#This Row],[Ship Date]],clean_data[[#This Row],[Order Date]])</f>
        <v>19</v>
      </c>
      <c r="L3355" s="11">
        <v>42093</v>
      </c>
      <c r="M3355" s="14">
        <v>2400</v>
      </c>
      <c r="N3355" s="15">
        <v>109.28</v>
      </c>
      <c r="O3355" s="15">
        <v>35.840000000000003</v>
      </c>
      <c r="P3355" s="15">
        <v>262272</v>
      </c>
      <c r="Q3355" s="15">
        <v>86016</v>
      </c>
      <c r="R3355" s="15">
        <v>176256</v>
      </c>
      <c r="S3355" s="54"/>
      <c r="T3355" s="54"/>
      <c r="Z3355" s="1"/>
      <c r="AA3355" s="1"/>
      <c r="XFB3355"/>
      <c r="XFC3355"/>
    </row>
    <row r="3356" spans="2:27 16382:16383" ht="21" customHeight="1">
      <c r="B3356" s="1" t="s">
        <v>14</v>
      </c>
      <c r="C3356" s="1" t="s">
        <v>226</v>
      </c>
      <c r="D3356" s="1" t="s">
        <v>50</v>
      </c>
      <c r="E3356" s="1" t="s">
        <v>21</v>
      </c>
      <c r="F3356" s="1" t="s">
        <v>235</v>
      </c>
      <c r="G3356" s="9">
        <v>40774</v>
      </c>
      <c r="H3356" s="2" t="s">
        <v>238</v>
      </c>
      <c r="I3356" s="1">
        <v>2011</v>
      </c>
      <c r="J3356" s="1">
        <v>329196584</v>
      </c>
      <c r="K3356" s="1">
        <f>_xlfn.DAYS(clean_data[[#This Row],[Ship Date]],clean_data[[#This Row],[Order Date]])</f>
        <v>21</v>
      </c>
      <c r="L3356" s="9">
        <v>40795</v>
      </c>
      <c r="M3356" s="4">
        <v>5439</v>
      </c>
      <c r="N3356" s="13">
        <v>421.89</v>
      </c>
      <c r="O3356" s="13">
        <v>364.69</v>
      </c>
      <c r="P3356" s="13">
        <v>2294659.71</v>
      </c>
      <c r="Q3356" s="13">
        <v>1983548.91</v>
      </c>
      <c r="R3356" s="13">
        <v>311110.8</v>
      </c>
      <c r="S3356" s="54"/>
      <c r="T3356" s="54"/>
      <c r="Z3356" s="1"/>
      <c r="AA3356" s="1"/>
      <c r="XFB3356"/>
      <c r="XFC3356"/>
    </row>
    <row r="3357" spans="2:27 16382:16383" ht="21" customHeight="1">
      <c r="B3357" s="10" t="s">
        <v>26</v>
      </c>
      <c r="C3357" s="10" t="s">
        <v>180</v>
      </c>
      <c r="D3357" s="10" t="s">
        <v>50</v>
      </c>
      <c r="E3357" s="10" t="s">
        <v>17</v>
      </c>
      <c r="F3357" s="10" t="s">
        <v>232</v>
      </c>
      <c r="G3357" s="11">
        <v>40185</v>
      </c>
      <c r="H3357" s="12" t="s">
        <v>240</v>
      </c>
      <c r="I3357" s="10">
        <v>2010</v>
      </c>
      <c r="J3357" s="10">
        <v>280452048</v>
      </c>
      <c r="K3357" s="10">
        <f>_xlfn.DAYS(clean_data[[#This Row],[Ship Date]],clean_data[[#This Row],[Order Date]])</f>
        <v>7</v>
      </c>
      <c r="L3357" s="11">
        <v>40192</v>
      </c>
      <c r="M3357" s="14">
        <v>848</v>
      </c>
      <c r="N3357" s="15">
        <v>421.89</v>
      </c>
      <c r="O3357" s="15">
        <v>364.69</v>
      </c>
      <c r="P3357" s="15">
        <v>357762.72</v>
      </c>
      <c r="Q3357" s="15">
        <v>309257.12</v>
      </c>
      <c r="R3357" s="15">
        <v>48505.599999999999</v>
      </c>
      <c r="S3357" s="54"/>
      <c r="T3357" s="54"/>
      <c r="Z3357" s="1"/>
      <c r="AA3357" s="1"/>
      <c r="XFB3357"/>
      <c r="XFC3357"/>
    </row>
    <row r="3358" spans="2:27 16382:16383" ht="21" customHeight="1">
      <c r="B3358" s="1" t="s">
        <v>14</v>
      </c>
      <c r="C3358" s="1" t="s">
        <v>108</v>
      </c>
      <c r="D3358" s="1" t="s">
        <v>43</v>
      </c>
      <c r="E3358" s="1" t="s">
        <v>21</v>
      </c>
      <c r="F3358" s="1" t="s">
        <v>235</v>
      </c>
      <c r="G3358" s="9">
        <v>41880</v>
      </c>
      <c r="H3358" s="2" t="s">
        <v>238</v>
      </c>
      <c r="I3358" s="1">
        <v>2014</v>
      </c>
      <c r="J3358" s="1">
        <v>491383111</v>
      </c>
      <c r="K3358" s="1">
        <f>_xlfn.DAYS(clean_data[[#This Row],[Ship Date]],clean_data[[#This Row],[Order Date]])</f>
        <v>37</v>
      </c>
      <c r="L3358" s="9">
        <v>41917</v>
      </c>
      <c r="M3358" s="4">
        <v>37</v>
      </c>
      <c r="N3358" s="13">
        <v>651.21</v>
      </c>
      <c r="O3358" s="13">
        <v>524.96</v>
      </c>
      <c r="P3358" s="13">
        <v>24094.77</v>
      </c>
      <c r="Q3358" s="13">
        <v>19423.52</v>
      </c>
      <c r="R3358" s="13">
        <v>4671.25</v>
      </c>
      <c r="S3358" s="54"/>
      <c r="T3358" s="54"/>
      <c r="Z3358" s="1"/>
      <c r="AA3358" s="1"/>
      <c r="XFB3358"/>
      <c r="XFC3358"/>
    </row>
    <row r="3359" spans="2:27 16382:16383" ht="21" customHeight="1">
      <c r="B3359" s="10" t="s">
        <v>23</v>
      </c>
      <c r="C3359" s="10" t="s">
        <v>208</v>
      </c>
      <c r="D3359" s="10" t="s">
        <v>20</v>
      </c>
      <c r="E3359" s="10" t="s">
        <v>17</v>
      </c>
      <c r="F3359" s="10" t="s">
        <v>232</v>
      </c>
      <c r="G3359" s="11">
        <v>40907</v>
      </c>
      <c r="H3359" s="12" t="s">
        <v>228</v>
      </c>
      <c r="I3359" s="10">
        <v>2011</v>
      </c>
      <c r="J3359" s="10">
        <v>846413600</v>
      </c>
      <c r="K3359" s="10">
        <f>_xlfn.DAYS(clean_data[[#This Row],[Ship Date]],clean_data[[#This Row],[Order Date]])</f>
        <v>1</v>
      </c>
      <c r="L3359" s="11">
        <v>40908</v>
      </c>
      <c r="M3359" s="14">
        <v>1448</v>
      </c>
      <c r="N3359" s="15">
        <v>152.58000000000001</v>
      </c>
      <c r="O3359" s="15">
        <v>97.44</v>
      </c>
      <c r="P3359" s="15">
        <v>220935.84</v>
      </c>
      <c r="Q3359" s="15">
        <v>141093.12</v>
      </c>
      <c r="R3359" s="15">
        <v>79842.720000000001</v>
      </c>
      <c r="S3359" s="54"/>
      <c r="T3359" s="54"/>
      <c r="Z3359" s="1"/>
      <c r="AA3359" s="1"/>
      <c r="XFB3359"/>
      <c r="XFC3359"/>
    </row>
    <row r="3360" spans="2:27 16382:16383" ht="21" customHeight="1">
      <c r="B3360" s="1" t="s">
        <v>23</v>
      </c>
      <c r="C3360" s="1" t="s">
        <v>124</v>
      </c>
      <c r="D3360" s="1" t="s">
        <v>59</v>
      </c>
      <c r="E3360" s="1" t="s">
        <v>21</v>
      </c>
      <c r="F3360" s="1" t="s">
        <v>229</v>
      </c>
      <c r="G3360" s="9">
        <v>40999</v>
      </c>
      <c r="H3360" s="2" t="s">
        <v>236</v>
      </c>
      <c r="I3360" s="1">
        <v>2012</v>
      </c>
      <c r="J3360" s="1">
        <v>850279843</v>
      </c>
      <c r="K3360" s="1">
        <f>_xlfn.DAYS(clean_data[[#This Row],[Ship Date]],clean_data[[#This Row],[Order Date]])</f>
        <v>10</v>
      </c>
      <c r="L3360" s="9">
        <v>41009</v>
      </c>
      <c r="M3360" s="4">
        <v>5556</v>
      </c>
      <c r="N3360" s="13">
        <v>9.33</v>
      </c>
      <c r="O3360" s="13">
        <v>6.92</v>
      </c>
      <c r="P3360" s="13">
        <v>51837.48</v>
      </c>
      <c r="Q3360" s="13">
        <v>38447.519999999997</v>
      </c>
      <c r="R3360" s="13">
        <v>13389.96</v>
      </c>
      <c r="S3360" s="54"/>
      <c r="T3360" s="54"/>
      <c r="Z3360" s="1"/>
      <c r="AA3360" s="1"/>
      <c r="XFB3360"/>
      <c r="XFC3360"/>
    </row>
    <row r="3361" spans="2:27 16382:16383" ht="21" customHeight="1">
      <c r="B3361" s="10" t="s">
        <v>40</v>
      </c>
      <c r="C3361" s="10" t="s">
        <v>189</v>
      </c>
      <c r="D3361" s="10" t="s">
        <v>59</v>
      </c>
      <c r="E3361" s="10" t="s">
        <v>21</v>
      </c>
      <c r="F3361" s="10" t="s">
        <v>227</v>
      </c>
      <c r="G3361" s="11">
        <v>42130</v>
      </c>
      <c r="H3361" s="12" t="s">
        <v>233</v>
      </c>
      <c r="I3361" s="10">
        <v>2015</v>
      </c>
      <c r="J3361" s="10">
        <v>978030669</v>
      </c>
      <c r="K3361" s="10">
        <f>_xlfn.DAYS(clean_data[[#This Row],[Ship Date]],clean_data[[#This Row],[Order Date]])</f>
        <v>8</v>
      </c>
      <c r="L3361" s="11">
        <v>42138</v>
      </c>
      <c r="M3361" s="14">
        <v>9864</v>
      </c>
      <c r="N3361" s="15">
        <v>9.33</v>
      </c>
      <c r="O3361" s="15">
        <v>6.92</v>
      </c>
      <c r="P3361" s="15">
        <v>92031.12</v>
      </c>
      <c r="Q3361" s="15">
        <v>68258.880000000005</v>
      </c>
      <c r="R3361" s="15">
        <v>23772.240000000002</v>
      </c>
      <c r="S3361" s="54"/>
      <c r="T3361" s="54"/>
      <c r="Z3361" s="1"/>
      <c r="AA3361" s="1"/>
      <c r="XFB3361"/>
      <c r="XFC3361"/>
    </row>
    <row r="3362" spans="2:27 16382:16383" ht="21" customHeight="1">
      <c r="B3362" s="1" t="s">
        <v>26</v>
      </c>
      <c r="C3362" s="1" t="s">
        <v>121</v>
      </c>
      <c r="D3362" s="1" t="s">
        <v>25</v>
      </c>
      <c r="E3362" s="1" t="s">
        <v>21</v>
      </c>
      <c r="F3362" s="1" t="s">
        <v>235</v>
      </c>
      <c r="G3362" s="9">
        <v>41900</v>
      </c>
      <c r="H3362" s="2" t="s">
        <v>231</v>
      </c>
      <c r="I3362" s="1">
        <v>2014</v>
      </c>
      <c r="J3362" s="1">
        <v>425027406</v>
      </c>
      <c r="K3362" s="1">
        <f>_xlfn.DAYS(clean_data[[#This Row],[Ship Date]],clean_data[[#This Row],[Order Date]])</f>
        <v>5</v>
      </c>
      <c r="L3362" s="9">
        <v>41905</v>
      </c>
      <c r="M3362" s="4">
        <v>3909</v>
      </c>
      <c r="N3362" s="13">
        <v>47.45</v>
      </c>
      <c r="O3362" s="13">
        <v>31.79</v>
      </c>
      <c r="P3362" s="13">
        <v>185482.05</v>
      </c>
      <c r="Q3362" s="13">
        <v>124267.11</v>
      </c>
      <c r="R3362" s="13">
        <v>61214.94</v>
      </c>
      <c r="S3362" s="54"/>
      <c r="T3362" s="54"/>
      <c r="Z3362" s="1"/>
      <c r="AA3362" s="1"/>
      <c r="XFB3362"/>
      <c r="XFC3362"/>
    </row>
    <row r="3363" spans="2:27 16382:16383" ht="21" customHeight="1">
      <c r="B3363" s="10" t="s">
        <v>14</v>
      </c>
      <c r="C3363" s="10" t="s">
        <v>47</v>
      </c>
      <c r="D3363" s="10" t="s">
        <v>25</v>
      </c>
      <c r="E3363" s="10" t="s">
        <v>17</v>
      </c>
      <c r="F3363" s="10" t="s">
        <v>227</v>
      </c>
      <c r="G3363" s="11">
        <v>42441</v>
      </c>
      <c r="H3363" s="12" t="s">
        <v>236</v>
      </c>
      <c r="I3363" s="10">
        <v>2016</v>
      </c>
      <c r="J3363" s="10">
        <v>256943881</v>
      </c>
      <c r="K3363" s="10">
        <f>_xlfn.DAYS(clean_data[[#This Row],[Ship Date]],clean_data[[#This Row],[Order Date]])</f>
        <v>49</v>
      </c>
      <c r="L3363" s="11">
        <v>42490</v>
      </c>
      <c r="M3363" s="14">
        <v>4259</v>
      </c>
      <c r="N3363" s="15">
        <v>47.45</v>
      </c>
      <c r="O3363" s="15">
        <v>31.79</v>
      </c>
      <c r="P3363" s="15">
        <v>202089.55</v>
      </c>
      <c r="Q3363" s="15">
        <v>135393.60999999999</v>
      </c>
      <c r="R3363" s="15">
        <v>66695.94</v>
      </c>
      <c r="S3363" s="54"/>
      <c r="T3363" s="54"/>
      <c r="Z3363" s="1"/>
      <c r="AA3363" s="1"/>
      <c r="XFB3363"/>
      <c r="XFC3363"/>
    </row>
    <row r="3364" spans="2:27 16382:16383" ht="21" customHeight="1">
      <c r="B3364" s="1" t="s">
        <v>31</v>
      </c>
      <c r="C3364" s="1" t="s">
        <v>44</v>
      </c>
      <c r="D3364" s="1" t="s">
        <v>45</v>
      </c>
      <c r="E3364" s="1" t="s">
        <v>21</v>
      </c>
      <c r="F3364" s="1" t="s">
        <v>235</v>
      </c>
      <c r="G3364" s="9">
        <v>40748</v>
      </c>
      <c r="H3364" s="2" t="s">
        <v>230</v>
      </c>
      <c r="I3364" s="1">
        <v>2011</v>
      </c>
      <c r="J3364" s="1">
        <v>259766423</v>
      </c>
      <c r="K3364" s="1">
        <f>_xlfn.DAYS(clean_data[[#This Row],[Ship Date]],clean_data[[#This Row],[Order Date]])</f>
        <v>49</v>
      </c>
      <c r="L3364" s="9">
        <v>40797</v>
      </c>
      <c r="M3364" s="4">
        <v>9512</v>
      </c>
      <c r="N3364" s="13">
        <v>437.2</v>
      </c>
      <c r="O3364" s="13">
        <v>263.33</v>
      </c>
      <c r="P3364" s="13">
        <v>4158646.4</v>
      </c>
      <c r="Q3364" s="13">
        <v>2504794.96</v>
      </c>
      <c r="R3364" s="13">
        <v>1653851.44</v>
      </c>
      <c r="S3364" s="54"/>
      <c r="T3364" s="54"/>
      <c r="Z3364" s="1"/>
      <c r="AA3364" s="1"/>
      <c r="XFB3364"/>
      <c r="XFC3364"/>
    </row>
    <row r="3365" spans="2:27 16382:16383" ht="21" customHeight="1">
      <c r="B3365" s="10" t="s">
        <v>14</v>
      </c>
      <c r="C3365" s="10" t="s">
        <v>47</v>
      </c>
      <c r="D3365" s="10" t="s">
        <v>25</v>
      </c>
      <c r="E3365" s="10" t="s">
        <v>17</v>
      </c>
      <c r="F3365" s="10" t="s">
        <v>235</v>
      </c>
      <c r="G3365" s="11">
        <v>41116</v>
      </c>
      <c r="H3365" s="12" t="s">
        <v>230</v>
      </c>
      <c r="I3365" s="10">
        <v>2012</v>
      </c>
      <c r="J3365" s="10">
        <v>289793860</v>
      </c>
      <c r="K3365" s="10">
        <f>_xlfn.DAYS(clean_data[[#This Row],[Ship Date]],clean_data[[#This Row],[Order Date]])</f>
        <v>3</v>
      </c>
      <c r="L3365" s="11">
        <v>41119</v>
      </c>
      <c r="M3365" s="14">
        <v>5298</v>
      </c>
      <c r="N3365" s="15">
        <v>47.45</v>
      </c>
      <c r="O3365" s="15">
        <v>31.79</v>
      </c>
      <c r="P3365" s="15">
        <v>251390.1</v>
      </c>
      <c r="Q3365" s="15">
        <v>168423.42</v>
      </c>
      <c r="R3365" s="15">
        <v>82966.679999999993</v>
      </c>
      <c r="S3365" s="54"/>
      <c r="T3365" s="54"/>
      <c r="Z3365" s="1"/>
      <c r="AA3365" s="1"/>
      <c r="XFB3365"/>
      <c r="XFC3365"/>
    </row>
    <row r="3366" spans="2:27 16382:16383" ht="21" customHeight="1">
      <c r="B3366" s="1" t="s">
        <v>40</v>
      </c>
      <c r="C3366" s="1" t="s">
        <v>102</v>
      </c>
      <c r="D3366" s="1" t="s">
        <v>59</v>
      </c>
      <c r="E3366" s="1" t="s">
        <v>21</v>
      </c>
      <c r="F3366" s="1" t="s">
        <v>235</v>
      </c>
      <c r="G3366" s="9">
        <v>42698</v>
      </c>
      <c r="H3366" s="2" t="s">
        <v>234</v>
      </c>
      <c r="I3366" s="1">
        <v>2016</v>
      </c>
      <c r="J3366" s="1">
        <v>723637521</v>
      </c>
      <c r="K3366" s="1">
        <f>_xlfn.DAYS(clean_data[[#This Row],[Ship Date]],clean_data[[#This Row],[Order Date]])</f>
        <v>26</v>
      </c>
      <c r="L3366" s="9">
        <v>42724</v>
      </c>
      <c r="M3366" s="4">
        <v>9278</v>
      </c>
      <c r="N3366" s="13">
        <v>9.33</v>
      </c>
      <c r="O3366" s="13">
        <v>6.92</v>
      </c>
      <c r="P3366" s="13">
        <v>86563.74</v>
      </c>
      <c r="Q3366" s="13">
        <v>64203.76</v>
      </c>
      <c r="R3366" s="13">
        <v>22359.98</v>
      </c>
      <c r="S3366" s="54"/>
      <c r="T3366" s="54"/>
      <c r="Z3366" s="1"/>
      <c r="AA3366" s="1"/>
      <c r="XFB3366"/>
      <c r="XFC3366"/>
    </row>
    <row r="3367" spans="2:27 16382:16383" ht="21" customHeight="1">
      <c r="B3367" s="10" t="s">
        <v>40</v>
      </c>
      <c r="C3367" s="10" t="s">
        <v>167</v>
      </c>
      <c r="D3367" s="10" t="s">
        <v>28</v>
      </c>
      <c r="E3367" s="10" t="s">
        <v>21</v>
      </c>
      <c r="F3367" s="10" t="s">
        <v>235</v>
      </c>
      <c r="G3367" s="11">
        <v>40887</v>
      </c>
      <c r="H3367" s="12" t="s">
        <v>228</v>
      </c>
      <c r="I3367" s="10">
        <v>2011</v>
      </c>
      <c r="J3367" s="10">
        <v>208221232</v>
      </c>
      <c r="K3367" s="10">
        <f>_xlfn.DAYS(clean_data[[#This Row],[Ship Date]],clean_data[[#This Row],[Order Date]])</f>
        <v>18</v>
      </c>
      <c r="L3367" s="11">
        <v>40905</v>
      </c>
      <c r="M3367" s="14">
        <v>6145</v>
      </c>
      <c r="N3367" s="15">
        <v>205.7</v>
      </c>
      <c r="O3367" s="15">
        <v>117.11</v>
      </c>
      <c r="P3367" s="15">
        <v>1264026.5</v>
      </c>
      <c r="Q3367" s="15">
        <v>719640.95</v>
      </c>
      <c r="R3367" s="15">
        <v>544385.55000000005</v>
      </c>
      <c r="S3367" s="54"/>
      <c r="T3367" s="54"/>
      <c r="Z3367" s="1"/>
      <c r="AA3367" s="1"/>
      <c r="XFB3367"/>
      <c r="XFC3367"/>
    </row>
    <row r="3368" spans="2:27 16382:16383" ht="21" customHeight="1">
      <c r="B3368" s="1" t="s">
        <v>14</v>
      </c>
      <c r="C3368" s="1" t="s">
        <v>19</v>
      </c>
      <c r="D3368" s="1" t="s">
        <v>71</v>
      </c>
      <c r="E3368" s="1" t="s">
        <v>17</v>
      </c>
      <c r="F3368" s="1" t="s">
        <v>229</v>
      </c>
      <c r="G3368" s="9">
        <v>42530</v>
      </c>
      <c r="H3368" s="2" t="s">
        <v>241</v>
      </c>
      <c r="I3368" s="1">
        <v>2016</v>
      </c>
      <c r="J3368" s="1">
        <v>610781323</v>
      </c>
      <c r="K3368" s="1">
        <f>_xlfn.DAYS(clean_data[[#This Row],[Ship Date]],clean_data[[#This Row],[Order Date]])</f>
        <v>42</v>
      </c>
      <c r="L3368" s="9">
        <v>42572</v>
      </c>
      <c r="M3368" s="4">
        <v>2621</v>
      </c>
      <c r="N3368" s="13">
        <v>154.06</v>
      </c>
      <c r="O3368" s="13">
        <v>90.93</v>
      </c>
      <c r="P3368" s="13">
        <v>403791.26</v>
      </c>
      <c r="Q3368" s="13">
        <v>238327.53</v>
      </c>
      <c r="R3368" s="13">
        <v>165463.73000000001</v>
      </c>
      <c r="S3368" s="54"/>
      <c r="T3368" s="54"/>
      <c r="Z3368" s="1"/>
      <c r="AA3368" s="1"/>
      <c r="XFB3368"/>
      <c r="XFC3368"/>
    </row>
    <row r="3369" spans="2:27 16382:16383" ht="21" customHeight="1">
      <c r="B3369" s="10" t="s">
        <v>26</v>
      </c>
      <c r="C3369" s="10" t="s">
        <v>194</v>
      </c>
      <c r="D3369" s="10" t="s">
        <v>25</v>
      </c>
      <c r="E3369" s="10" t="s">
        <v>21</v>
      </c>
      <c r="F3369" s="10" t="s">
        <v>235</v>
      </c>
      <c r="G3369" s="11">
        <v>42414</v>
      </c>
      <c r="H3369" s="12" t="s">
        <v>242</v>
      </c>
      <c r="I3369" s="10">
        <v>2016</v>
      </c>
      <c r="J3369" s="10">
        <v>268866622</v>
      </c>
      <c r="K3369" s="10">
        <f>_xlfn.DAYS(clean_data[[#This Row],[Ship Date]],clean_data[[#This Row],[Order Date]])</f>
        <v>50</v>
      </c>
      <c r="L3369" s="11">
        <v>42464</v>
      </c>
      <c r="M3369" s="14">
        <v>2463</v>
      </c>
      <c r="N3369" s="15">
        <v>47.45</v>
      </c>
      <c r="O3369" s="15">
        <v>31.79</v>
      </c>
      <c r="P3369" s="15">
        <v>116869.35</v>
      </c>
      <c r="Q3369" s="15">
        <v>78298.77</v>
      </c>
      <c r="R3369" s="15">
        <v>38570.58</v>
      </c>
      <c r="S3369" s="54"/>
      <c r="T3369" s="54"/>
      <c r="Z3369" s="1"/>
      <c r="AA3369" s="1"/>
      <c r="XFB3369"/>
      <c r="XFC3369"/>
    </row>
    <row r="3370" spans="2:27 16382:16383" ht="21" customHeight="1">
      <c r="B3370" s="1" t="s">
        <v>31</v>
      </c>
      <c r="C3370" s="1" t="s">
        <v>49</v>
      </c>
      <c r="D3370" s="1" t="s">
        <v>43</v>
      </c>
      <c r="E3370" s="1" t="s">
        <v>21</v>
      </c>
      <c r="F3370" s="1" t="s">
        <v>235</v>
      </c>
      <c r="G3370" s="9">
        <v>41249</v>
      </c>
      <c r="H3370" s="2" t="s">
        <v>228</v>
      </c>
      <c r="I3370" s="1">
        <v>2012</v>
      </c>
      <c r="J3370" s="1">
        <v>740338456</v>
      </c>
      <c r="K3370" s="1">
        <f>_xlfn.DAYS(clean_data[[#This Row],[Ship Date]],clean_data[[#This Row],[Order Date]])</f>
        <v>6</v>
      </c>
      <c r="L3370" s="9">
        <v>41255</v>
      </c>
      <c r="M3370" s="4">
        <v>1456</v>
      </c>
      <c r="N3370" s="13">
        <v>651.21</v>
      </c>
      <c r="O3370" s="13">
        <v>524.96</v>
      </c>
      <c r="P3370" s="13">
        <v>948161.76</v>
      </c>
      <c r="Q3370" s="13">
        <v>764341.76000000001</v>
      </c>
      <c r="R3370" s="13">
        <v>183820</v>
      </c>
      <c r="S3370" s="54"/>
      <c r="T3370" s="54"/>
      <c r="Z3370" s="1"/>
      <c r="AA3370" s="1"/>
      <c r="XFB3370"/>
      <c r="XFC3370"/>
    </row>
    <row r="3371" spans="2:27 16382:16383" ht="21" customHeight="1">
      <c r="B3371" s="10" t="s">
        <v>34</v>
      </c>
      <c r="C3371" s="10" t="s">
        <v>95</v>
      </c>
      <c r="D3371" s="10" t="s">
        <v>79</v>
      </c>
      <c r="E3371" s="10" t="s">
        <v>21</v>
      </c>
      <c r="F3371" s="10" t="s">
        <v>229</v>
      </c>
      <c r="G3371" s="11">
        <v>41516</v>
      </c>
      <c r="H3371" s="12" t="s">
        <v>238</v>
      </c>
      <c r="I3371" s="10">
        <v>2013</v>
      </c>
      <c r="J3371" s="10">
        <v>953370654</v>
      </c>
      <c r="K3371" s="10">
        <f>_xlfn.DAYS(clean_data[[#This Row],[Ship Date]],clean_data[[#This Row],[Order Date]])</f>
        <v>17</v>
      </c>
      <c r="L3371" s="11">
        <v>41533</v>
      </c>
      <c r="M3371" s="14">
        <v>2417</v>
      </c>
      <c r="N3371" s="15">
        <v>668.27</v>
      </c>
      <c r="O3371" s="15">
        <v>502.54</v>
      </c>
      <c r="P3371" s="15">
        <v>1615208.59</v>
      </c>
      <c r="Q3371" s="15">
        <v>1214639.18</v>
      </c>
      <c r="R3371" s="15">
        <v>400569.41</v>
      </c>
      <c r="S3371" s="54"/>
      <c r="T3371" s="54"/>
      <c r="Z3371" s="1"/>
      <c r="AA3371" s="1"/>
      <c r="XFB3371"/>
      <c r="XFC3371"/>
    </row>
    <row r="3372" spans="2:27 16382:16383" ht="21" customHeight="1">
      <c r="B3372" s="1" t="s">
        <v>34</v>
      </c>
      <c r="C3372" s="1" t="s">
        <v>60</v>
      </c>
      <c r="D3372" s="1" t="s">
        <v>45</v>
      </c>
      <c r="E3372" s="1" t="s">
        <v>21</v>
      </c>
      <c r="F3372" s="1" t="s">
        <v>235</v>
      </c>
      <c r="G3372" s="9">
        <v>40552</v>
      </c>
      <c r="H3372" s="2" t="s">
        <v>240</v>
      </c>
      <c r="I3372" s="1">
        <v>2011</v>
      </c>
      <c r="J3372" s="1">
        <v>356449544</v>
      </c>
      <c r="K3372" s="1">
        <f>_xlfn.DAYS(clean_data[[#This Row],[Ship Date]],clean_data[[#This Row],[Order Date]])</f>
        <v>48</v>
      </c>
      <c r="L3372" s="9">
        <v>40600</v>
      </c>
      <c r="M3372" s="4">
        <v>196</v>
      </c>
      <c r="N3372" s="13">
        <v>437.2</v>
      </c>
      <c r="O3372" s="13">
        <v>263.33</v>
      </c>
      <c r="P3372" s="13">
        <v>85691.199999999997</v>
      </c>
      <c r="Q3372" s="13">
        <v>51612.68</v>
      </c>
      <c r="R3372" s="13">
        <v>34078.519999999997</v>
      </c>
      <c r="S3372" s="54"/>
      <c r="T3372" s="54"/>
      <c r="Z3372" s="1"/>
      <c r="AA3372" s="1"/>
      <c r="XFB3372"/>
      <c r="XFC3372"/>
    </row>
    <row r="3373" spans="2:27 16382:16383" ht="21" customHeight="1">
      <c r="B3373" s="10" t="s">
        <v>23</v>
      </c>
      <c r="C3373" s="10" t="s">
        <v>51</v>
      </c>
      <c r="D3373" s="10" t="s">
        <v>43</v>
      </c>
      <c r="E3373" s="10" t="s">
        <v>17</v>
      </c>
      <c r="F3373" s="10" t="s">
        <v>235</v>
      </c>
      <c r="G3373" s="11">
        <v>40234</v>
      </c>
      <c r="H3373" s="12" t="s">
        <v>242</v>
      </c>
      <c r="I3373" s="10">
        <v>2010</v>
      </c>
      <c r="J3373" s="10">
        <v>268373954</v>
      </c>
      <c r="K3373" s="10">
        <f>_xlfn.DAYS(clean_data[[#This Row],[Ship Date]],clean_data[[#This Row],[Order Date]])</f>
        <v>3</v>
      </c>
      <c r="L3373" s="11">
        <v>40237</v>
      </c>
      <c r="M3373" s="14">
        <v>6672</v>
      </c>
      <c r="N3373" s="15">
        <v>651.21</v>
      </c>
      <c r="O3373" s="15">
        <v>524.96</v>
      </c>
      <c r="P3373" s="15">
        <v>4344873.12</v>
      </c>
      <c r="Q3373" s="15">
        <v>3502533.12</v>
      </c>
      <c r="R3373" s="15">
        <v>842340</v>
      </c>
      <c r="S3373" s="54"/>
      <c r="T3373" s="54"/>
      <c r="Z3373" s="1"/>
      <c r="AA3373" s="1"/>
      <c r="XFB3373"/>
      <c r="XFC3373"/>
    </row>
    <row r="3374" spans="2:27 16382:16383" ht="21" customHeight="1">
      <c r="B3374" s="1" t="s">
        <v>40</v>
      </c>
      <c r="C3374" s="1" t="s">
        <v>69</v>
      </c>
      <c r="D3374" s="1" t="s">
        <v>20</v>
      </c>
      <c r="E3374" s="1" t="s">
        <v>21</v>
      </c>
      <c r="F3374" s="1" t="s">
        <v>235</v>
      </c>
      <c r="G3374" s="9">
        <v>42826</v>
      </c>
      <c r="H3374" s="2" t="s">
        <v>239</v>
      </c>
      <c r="I3374" s="1">
        <v>2017</v>
      </c>
      <c r="J3374" s="1">
        <v>728255212</v>
      </c>
      <c r="K3374" s="1">
        <f>_xlfn.DAYS(clean_data[[#This Row],[Ship Date]],clean_data[[#This Row],[Order Date]])</f>
        <v>3</v>
      </c>
      <c r="L3374" s="9">
        <v>42829</v>
      </c>
      <c r="M3374" s="4">
        <v>5755</v>
      </c>
      <c r="N3374" s="13">
        <v>152.58000000000001</v>
      </c>
      <c r="O3374" s="13">
        <v>97.44</v>
      </c>
      <c r="P3374" s="13">
        <v>878097.9</v>
      </c>
      <c r="Q3374" s="13">
        <v>560767.19999999995</v>
      </c>
      <c r="R3374" s="13">
        <v>317330.7</v>
      </c>
      <c r="S3374" s="54"/>
      <c r="T3374" s="54"/>
      <c r="Z3374" s="1"/>
      <c r="AA3374" s="1"/>
      <c r="XFB3374"/>
      <c r="XFC3374"/>
    </row>
    <row r="3375" spans="2:27 16382:16383" ht="21" customHeight="1">
      <c r="B3375" s="10" t="s">
        <v>40</v>
      </c>
      <c r="C3375" s="10" t="s">
        <v>245</v>
      </c>
      <c r="D3375" s="10" t="s">
        <v>20</v>
      </c>
      <c r="E3375" s="10" t="s">
        <v>21</v>
      </c>
      <c r="F3375" s="10" t="s">
        <v>229</v>
      </c>
      <c r="G3375" s="11">
        <v>41302</v>
      </c>
      <c r="H3375" s="12" t="s">
        <v>240</v>
      </c>
      <c r="I3375" s="10">
        <v>2013</v>
      </c>
      <c r="J3375" s="10">
        <v>945517146</v>
      </c>
      <c r="K3375" s="10">
        <f>_xlfn.DAYS(clean_data[[#This Row],[Ship Date]],clean_data[[#This Row],[Order Date]])</f>
        <v>4</v>
      </c>
      <c r="L3375" s="11">
        <v>41306</v>
      </c>
      <c r="M3375" s="14">
        <v>8390</v>
      </c>
      <c r="N3375" s="15">
        <v>152.58000000000001</v>
      </c>
      <c r="O3375" s="15">
        <v>97.44</v>
      </c>
      <c r="P3375" s="15">
        <v>1280146.2</v>
      </c>
      <c r="Q3375" s="15">
        <v>817521.6</v>
      </c>
      <c r="R3375" s="15">
        <v>462624.6</v>
      </c>
      <c r="S3375" s="54"/>
      <c r="T3375" s="54"/>
      <c r="Z3375" s="1"/>
      <c r="AA3375" s="1"/>
      <c r="XFB3375"/>
      <c r="XFC3375"/>
    </row>
    <row r="3376" spans="2:27 16382:16383" ht="21" customHeight="1">
      <c r="B3376" s="1" t="s">
        <v>40</v>
      </c>
      <c r="C3376" s="1" t="s">
        <v>114</v>
      </c>
      <c r="D3376" s="1" t="s">
        <v>79</v>
      </c>
      <c r="E3376" s="1" t="s">
        <v>21</v>
      </c>
      <c r="F3376" s="1" t="s">
        <v>235</v>
      </c>
      <c r="G3376" s="9">
        <v>42853</v>
      </c>
      <c r="H3376" s="2" t="s">
        <v>239</v>
      </c>
      <c r="I3376" s="1">
        <v>2017</v>
      </c>
      <c r="J3376" s="1">
        <v>649896085</v>
      </c>
      <c r="K3376" s="1">
        <f>_xlfn.DAYS(clean_data[[#This Row],[Ship Date]],clean_data[[#This Row],[Order Date]])</f>
        <v>26</v>
      </c>
      <c r="L3376" s="9">
        <v>42879</v>
      </c>
      <c r="M3376" s="4">
        <v>7548</v>
      </c>
      <c r="N3376" s="13">
        <v>668.27</v>
      </c>
      <c r="O3376" s="13">
        <v>502.54</v>
      </c>
      <c r="P3376" s="13">
        <v>5044101.96</v>
      </c>
      <c r="Q3376" s="13">
        <v>3793171.92</v>
      </c>
      <c r="R3376" s="13">
        <v>1250930.04</v>
      </c>
      <c r="S3376" s="54"/>
      <c r="T3376" s="54"/>
      <c r="Z3376" s="1"/>
      <c r="AA3376" s="1"/>
      <c r="XFB3376"/>
      <c r="XFC3376"/>
    </row>
    <row r="3377" spans="2:27 16382:16383" ht="21" customHeight="1">
      <c r="B3377" s="10" t="s">
        <v>40</v>
      </c>
      <c r="C3377" s="10" t="s">
        <v>144</v>
      </c>
      <c r="D3377" s="10" t="s">
        <v>33</v>
      </c>
      <c r="E3377" s="10" t="s">
        <v>17</v>
      </c>
      <c r="F3377" s="10" t="s">
        <v>227</v>
      </c>
      <c r="G3377" s="11">
        <v>42614</v>
      </c>
      <c r="H3377" s="12" t="s">
        <v>231</v>
      </c>
      <c r="I3377" s="10">
        <v>2016</v>
      </c>
      <c r="J3377" s="10">
        <v>541440856</v>
      </c>
      <c r="K3377" s="10">
        <f>_xlfn.DAYS(clean_data[[#This Row],[Ship Date]],clean_data[[#This Row],[Order Date]])</f>
        <v>26</v>
      </c>
      <c r="L3377" s="11">
        <v>42640</v>
      </c>
      <c r="M3377" s="14">
        <v>3236</v>
      </c>
      <c r="N3377" s="15">
        <v>81.73</v>
      </c>
      <c r="O3377" s="15">
        <v>56.67</v>
      </c>
      <c r="P3377" s="15">
        <v>264478.28000000003</v>
      </c>
      <c r="Q3377" s="15">
        <v>183384.12</v>
      </c>
      <c r="R3377" s="15">
        <v>81094.16</v>
      </c>
      <c r="S3377" s="54"/>
      <c r="T3377" s="54"/>
      <c r="Z3377" s="1"/>
      <c r="AA3377" s="1"/>
      <c r="XFB3377"/>
      <c r="XFC3377"/>
    </row>
    <row r="3378" spans="2:27 16382:16383" ht="21" customHeight="1">
      <c r="B3378" s="1" t="s">
        <v>34</v>
      </c>
      <c r="C3378" s="1" t="s">
        <v>197</v>
      </c>
      <c r="D3378" s="1" t="s">
        <v>33</v>
      </c>
      <c r="E3378" s="1" t="s">
        <v>21</v>
      </c>
      <c r="F3378" s="1" t="s">
        <v>227</v>
      </c>
      <c r="G3378" s="9">
        <v>41638</v>
      </c>
      <c r="H3378" s="2" t="s">
        <v>228</v>
      </c>
      <c r="I3378" s="1">
        <v>2013</v>
      </c>
      <c r="J3378" s="1">
        <v>940512788</v>
      </c>
      <c r="K3378" s="1">
        <f>_xlfn.DAYS(clean_data[[#This Row],[Ship Date]],clean_data[[#This Row],[Order Date]])</f>
        <v>26</v>
      </c>
      <c r="L3378" s="9">
        <v>41664</v>
      </c>
      <c r="M3378" s="4">
        <v>7489</v>
      </c>
      <c r="N3378" s="13">
        <v>81.73</v>
      </c>
      <c r="O3378" s="13">
        <v>56.67</v>
      </c>
      <c r="P3378" s="13">
        <v>612075.97</v>
      </c>
      <c r="Q3378" s="13">
        <v>424401.63</v>
      </c>
      <c r="R3378" s="13">
        <v>187674.34</v>
      </c>
      <c r="S3378" s="54"/>
      <c r="T3378" s="54"/>
      <c r="Z3378" s="1"/>
      <c r="AA3378" s="1"/>
      <c r="XFB3378"/>
      <c r="XFC3378"/>
    </row>
    <row r="3379" spans="2:27 16382:16383" ht="21" customHeight="1">
      <c r="B3379" s="10" t="s">
        <v>40</v>
      </c>
      <c r="C3379" s="10" t="s">
        <v>200</v>
      </c>
      <c r="D3379" s="10" t="s">
        <v>20</v>
      </c>
      <c r="E3379" s="10" t="s">
        <v>21</v>
      </c>
      <c r="F3379" s="10" t="s">
        <v>235</v>
      </c>
      <c r="G3379" s="11">
        <v>42753</v>
      </c>
      <c r="H3379" s="12" t="s">
        <v>240</v>
      </c>
      <c r="I3379" s="10">
        <v>2017</v>
      </c>
      <c r="J3379" s="10">
        <v>437785708</v>
      </c>
      <c r="K3379" s="10">
        <f>_xlfn.DAYS(clean_data[[#This Row],[Ship Date]],clean_data[[#This Row],[Order Date]])</f>
        <v>38</v>
      </c>
      <c r="L3379" s="11">
        <v>42791</v>
      </c>
      <c r="M3379" s="14">
        <v>9375</v>
      </c>
      <c r="N3379" s="15">
        <v>152.58000000000001</v>
      </c>
      <c r="O3379" s="15">
        <v>97.44</v>
      </c>
      <c r="P3379" s="15">
        <v>1430437.5</v>
      </c>
      <c r="Q3379" s="15">
        <v>913500</v>
      </c>
      <c r="R3379" s="15">
        <v>516937.5</v>
      </c>
      <c r="S3379" s="54"/>
      <c r="T3379" s="54"/>
      <c r="Z3379" s="1"/>
      <c r="AA3379" s="1"/>
      <c r="XFB3379"/>
      <c r="XFC3379"/>
    </row>
    <row r="3380" spans="2:27 16382:16383" ht="21" customHeight="1">
      <c r="B3380" s="1" t="s">
        <v>26</v>
      </c>
      <c r="C3380" s="1" t="s">
        <v>129</v>
      </c>
      <c r="D3380" s="1" t="s">
        <v>59</v>
      </c>
      <c r="E3380" s="1" t="s">
        <v>17</v>
      </c>
      <c r="F3380" s="1" t="s">
        <v>227</v>
      </c>
      <c r="G3380" s="9">
        <v>40877</v>
      </c>
      <c r="H3380" s="2" t="s">
        <v>234</v>
      </c>
      <c r="I3380" s="1">
        <v>2011</v>
      </c>
      <c r="J3380" s="1">
        <v>844245946</v>
      </c>
      <c r="K3380" s="1">
        <f>_xlfn.DAYS(clean_data[[#This Row],[Ship Date]],clean_data[[#This Row],[Order Date]])</f>
        <v>32</v>
      </c>
      <c r="L3380" s="9">
        <v>40909</v>
      </c>
      <c r="M3380" s="4">
        <v>9991</v>
      </c>
      <c r="N3380" s="13">
        <v>9.33</v>
      </c>
      <c r="O3380" s="13">
        <v>6.92</v>
      </c>
      <c r="P3380" s="13">
        <v>93216.03</v>
      </c>
      <c r="Q3380" s="13">
        <v>69137.72</v>
      </c>
      <c r="R3380" s="13">
        <v>24078.31</v>
      </c>
      <c r="S3380" s="54"/>
      <c r="T3380" s="54"/>
      <c r="Z3380" s="1"/>
      <c r="AA3380" s="1"/>
      <c r="XFB3380"/>
      <c r="XFC3380"/>
    </row>
    <row r="3381" spans="2:27 16382:16383" ht="21" customHeight="1">
      <c r="B3381" s="10" t="s">
        <v>31</v>
      </c>
      <c r="C3381" s="10" t="s">
        <v>145</v>
      </c>
      <c r="D3381" s="10" t="s">
        <v>79</v>
      </c>
      <c r="E3381" s="10" t="s">
        <v>21</v>
      </c>
      <c r="F3381" s="10" t="s">
        <v>229</v>
      </c>
      <c r="G3381" s="11">
        <v>40997</v>
      </c>
      <c r="H3381" s="12" t="s">
        <v>236</v>
      </c>
      <c r="I3381" s="10">
        <v>2012</v>
      </c>
      <c r="J3381" s="10">
        <v>441192328</v>
      </c>
      <c r="K3381" s="10">
        <f>_xlfn.DAYS(clean_data[[#This Row],[Ship Date]],clean_data[[#This Row],[Order Date]])</f>
        <v>22</v>
      </c>
      <c r="L3381" s="11">
        <v>41019</v>
      </c>
      <c r="M3381" s="14">
        <v>7469</v>
      </c>
      <c r="N3381" s="15">
        <v>668.27</v>
      </c>
      <c r="O3381" s="15">
        <v>502.54</v>
      </c>
      <c r="P3381" s="15">
        <v>4991308.63</v>
      </c>
      <c r="Q3381" s="15">
        <v>3753471.26</v>
      </c>
      <c r="R3381" s="15">
        <v>1237837.3700000001</v>
      </c>
      <c r="S3381" s="54"/>
      <c r="T3381" s="54"/>
      <c r="Z3381" s="1"/>
      <c r="AA3381" s="1"/>
      <c r="XFB3381"/>
      <c r="XFC3381"/>
    </row>
    <row r="3382" spans="2:27 16382:16383" ht="21" customHeight="1">
      <c r="B3382" s="1" t="s">
        <v>26</v>
      </c>
      <c r="C3382" s="1" t="s">
        <v>176</v>
      </c>
      <c r="D3382" s="1" t="s">
        <v>25</v>
      </c>
      <c r="E3382" s="1" t="s">
        <v>17</v>
      </c>
      <c r="F3382" s="1" t="s">
        <v>232</v>
      </c>
      <c r="G3382" s="9">
        <v>40191</v>
      </c>
      <c r="H3382" s="2" t="s">
        <v>240</v>
      </c>
      <c r="I3382" s="1">
        <v>2010</v>
      </c>
      <c r="J3382" s="1">
        <v>730236184</v>
      </c>
      <c r="K3382" s="1">
        <f>_xlfn.DAYS(clean_data[[#This Row],[Ship Date]],clean_data[[#This Row],[Order Date]])</f>
        <v>32</v>
      </c>
      <c r="L3382" s="9">
        <v>40223</v>
      </c>
      <c r="M3382" s="4">
        <v>1969</v>
      </c>
      <c r="N3382" s="13">
        <v>47.45</v>
      </c>
      <c r="O3382" s="13">
        <v>31.79</v>
      </c>
      <c r="P3382" s="13">
        <v>93429.05</v>
      </c>
      <c r="Q3382" s="13">
        <v>62594.51</v>
      </c>
      <c r="R3382" s="13">
        <v>30834.54</v>
      </c>
      <c r="S3382" s="54"/>
      <c r="T3382" s="54"/>
      <c r="Z3382" s="1"/>
      <c r="AA3382" s="1"/>
      <c r="XFB3382"/>
      <c r="XFC3382"/>
    </row>
    <row r="3383" spans="2:27 16382:16383" ht="21" customHeight="1">
      <c r="B3383" s="10" t="s">
        <v>26</v>
      </c>
      <c r="C3383" s="10" t="s">
        <v>203</v>
      </c>
      <c r="D3383" s="10" t="s">
        <v>20</v>
      </c>
      <c r="E3383" s="10" t="s">
        <v>21</v>
      </c>
      <c r="F3383" s="10" t="s">
        <v>232</v>
      </c>
      <c r="G3383" s="11">
        <v>42844</v>
      </c>
      <c r="H3383" s="12" t="s">
        <v>239</v>
      </c>
      <c r="I3383" s="10">
        <v>2017</v>
      </c>
      <c r="J3383" s="10">
        <v>583301341</v>
      </c>
      <c r="K3383" s="10">
        <f>_xlfn.DAYS(clean_data[[#This Row],[Ship Date]],clean_data[[#This Row],[Order Date]])</f>
        <v>24</v>
      </c>
      <c r="L3383" s="11">
        <v>42868</v>
      </c>
      <c r="M3383" s="14">
        <v>684</v>
      </c>
      <c r="N3383" s="15">
        <v>152.58000000000001</v>
      </c>
      <c r="O3383" s="15">
        <v>97.44</v>
      </c>
      <c r="P3383" s="15">
        <v>104364.72</v>
      </c>
      <c r="Q3383" s="15">
        <v>66648.960000000006</v>
      </c>
      <c r="R3383" s="15">
        <v>37715.760000000002</v>
      </c>
      <c r="S3383" s="54"/>
      <c r="T3383" s="54"/>
      <c r="Z3383" s="1"/>
      <c r="AA3383" s="1"/>
      <c r="XFB3383"/>
      <c r="XFC3383"/>
    </row>
    <row r="3384" spans="2:27 16382:16383" ht="21" customHeight="1">
      <c r="B3384" s="1" t="s">
        <v>40</v>
      </c>
      <c r="C3384" s="1" t="s">
        <v>165</v>
      </c>
      <c r="D3384" s="1" t="s">
        <v>25</v>
      </c>
      <c r="E3384" s="1" t="s">
        <v>17</v>
      </c>
      <c r="F3384" s="1" t="s">
        <v>232</v>
      </c>
      <c r="G3384" s="9">
        <v>42661</v>
      </c>
      <c r="H3384" s="2" t="s">
        <v>237</v>
      </c>
      <c r="I3384" s="1">
        <v>2016</v>
      </c>
      <c r="J3384" s="1">
        <v>292624127</v>
      </c>
      <c r="K3384" s="1">
        <f>_xlfn.DAYS(clean_data[[#This Row],[Ship Date]],clean_data[[#This Row],[Order Date]])</f>
        <v>26</v>
      </c>
      <c r="L3384" s="9">
        <v>42687</v>
      </c>
      <c r="M3384" s="4">
        <v>2837</v>
      </c>
      <c r="N3384" s="13">
        <v>47.45</v>
      </c>
      <c r="O3384" s="13">
        <v>31.79</v>
      </c>
      <c r="P3384" s="13">
        <v>134615.65</v>
      </c>
      <c r="Q3384" s="13">
        <v>90188.23</v>
      </c>
      <c r="R3384" s="13">
        <v>44427.42</v>
      </c>
      <c r="S3384" s="54"/>
      <c r="T3384" s="54"/>
      <c r="Z3384" s="1"/>
      <c r="AA3384" s="1"/>
      <c r="XFB3384"/>
      <c r="XFC3384"/>
    </row>
    <row r="3385" spans="2:27 16382:16383" ht="21" customHeight="1">
      <c r="B3385" s="10" t="s">
        <v>14</v>
      </c>
      <c r="C3385" s="10" t="s">
        <v>246</v>
      </c>
      <c r="D3385" s="10" t="s">
        <v>25</v>
      </c>
      <c r="E3385" s="10" t="s">
        <v>17</v>
      </c>
      <c r="F3385" s="10" t="s">
        <v>229</v>
      </c>
      <c r="G3385" s="11">
        <v>40655</v>
      </c>
      <c r="H3385" s="12" t="s">
        <v>239</v>
      </c>
      <c r="I3385" s="10">
        <v>2011</v>
      </c>
      <c r="J3385" s="10">
        <v>220753371</v>
      </c>
      <c r="K3385" s="10">
        <f>_xlfn.DAYS(clean_data[[#This Row],[Ship Date]],clean_data[[#This Row],[Order Date]])</f>
        <v>1</v>
      </c>
      <c r="L3385" s="11">
        <v>40656</v>
      </c>
      <c r="M3385" s="14">
        <v>4683</v>
      </c>
      <c r="N3385" s="15">
        <v>47.45</v>
      </c>
      <c r="O3385" s="15">
        <v>31.79</v>
      </c>
      <c r="P3385" s="15">
        <v>222208.35</v>
      </c>
      <c r="Q3385" s="15">
        <v>148872.57</v>
      </c>
      <c r="R3385" s="15">
        <v>73335.78</v>
      </c>
      <c r="S3385" s="54"/>
      <c r="T3385" s="54"/>
      <c r="Z3385" s="1"/>
      <c r="AA3385" s="1"/>
      <c r="XFB3385"/>
      <c r="XFC3385"/>
    </row>
    <row r="3386" spans="2:27 16382:16383" ht="21" customHeight="1">
      <c r="B3386" s="1" t="s">
        <v>23</v>
      </c>
      <c r="C3386" s="1" t="s">
        <v>106</v>
      </c>
      <c r="D3386" s="1" t="s">
        <v>45</v>
      </c>
      <c r="E3386" s="1" t="s">
        <v>17</v>
      </c>
      <c r="F3386" s="1" t="s">
        <v>235</v>
      </c>
      <c r="G3386" s="9">
        <v>40993</v>
      </c>
      <c r="H3386" s="2" t="s">
        <v>236</v>
      </c>
      <c r="I3386" s="1">
        <v>2012</v>
      </c>
      <c r="J3386" s="1">
        <v>350550401</v>
      </c>
      <c r="K3386" s="1">
        <f>_xlfn.DAYS(clean_data[[#This Row],[Ship Date]],clean_data[[#This Row],[Order Date]])</f>
        <v>28</v>
      </c>
      <c r="L3386" s="9">
        <v>41021</v>
      </c>
      <c r="M3386" s="4">
        <v>4508</v>
      </c>
      <c r="N3386" s="13">
        <v>437.2</v>
      </c>
      <c r="O3386" s="13">
        <v>263.33</v>
      </c>
      <c r="P3386" s="13">
        <v>1970897.6</v>
      </c>
      <c r="Q3386" s="13">
        <v>1187091.6399999999</v>
      </c>
      <c r="R3386" s="13">
        <v>783805.96</v>
      </c>
      <c r="S3386" s="54"/>
      <c r="T3386" s="54"/>
      <c r="Z3386" s="1"/>
      <c r="AA3386" s="1"/>
      <c r="XFB3386"/>
      <c r="XFC3386"/>
    </row>
    <row r="3387" spans="2:27 16382:16383" ht="21" customHeight="1">
      <c r="B3387" s="10" t="s">
        <v>31</v>
      </c>
      <c r="C3387" s="10" t="s">
        <v>42</v>
      </c>
      <c r="D3387" s="10" t="s">
        <v>28</v>
      </c>
      <c r="E3387" s="10" t="s">
        <v>21</v>
      </c>
      <c r="F3387" s="10" t="s">
        <v>232</v>
      </c>
      <c r="G3387" s="11">
        <v>41314</v>
      </c>
      <c r="H3387" s="12" t="s">
        <v>242</v>
      </c>
      <c r="I3387" s="10">
        <v>2013</v>
      </c>
      <c r="J3387" s="10">
        <v>735189044</v>
      </c>
      <c r="K3387" s="10">
        <f>_xlfn.DAYS(clean_data[[#This Row],[Ship Date]],clean_data[[#This Row],[Order Date]])</f>
        <v>22</v>
      </c>
      <c r="L3387" s="11">
        <v>41336</v>
      </c>
      <c r="M3387" s="14">
        <v>7631</v>
      </c>
      <c r="N3387" s="15">
        <v>205.7</v>
      </c>
      <c r="O3387" s="15">
        <v>117.11</v>
      </c>
      <c r="P3387" s="15">
        <v>1569696.7</v>
      </c>
      <c r="Q3387" s="15">
        <v>893666.41</v>
      </c>
      <c r="R3387" s="15">
        <v>676030.29</v>
      </c>
      <c r="S3387" s="54"/>
      <c r="T3387" s="54"/>
      <c r="Z3387" s="1"/>
      <c r="AA3387" s="1"/>
      <c r="XFB3387"/>
      <c r="XFC3387"/>
    </row>
    <row r="3388" spans="2:27 16382:16383" ht="21" customHeight="1">
      <c r="B3388" s="1" t="s">
        <v>40</v>
      </c>
      <c r="C3388" s="1" t="s">
        <v>92</v>
      </c>
      <c r="D3388" s="1" t="s">
        <v>28</v>
      </c>
      <c r="E3388" s="1" t="s">
        <v>21</v>
      </c>
      <c r="F3388" s="1" t="s">
        <v>227</v>
      </c>
      <c r="G3388" s="9">
        <v>42415</v>
      </c>
      <c r="H3388" s="2" t="s">
        <v>242</v>
      </c>
      <c r="I3388" s="1">
        <v>2016</v>
      </c>
      <c r="J3388" s="1">
        <v>148155629</v>
      </c>
      <c r="K3388" s="1">
        <f>_xlfn.DAYS(clean_data[[#This Row],[Ship Date]],clean_data[[#This Row],[Order Date]])</f>
        <v>14</v>
      </c>
      <c r="L3388" s="9">
        <v>42429</v>
      </c>
      <c r="M3388" s="4">
        <v>1398</v>
      </c>
      <c r="N3388" s="13">
        <v>205.7</v>
      </c>
      <c r="O3388" s="13">
        <v>117.11</v>
      </c>
      <c r="P3388" s="13">
        <v>287568.59999999998</v>
      </c>
      <c r="Q3388" s="13">
        <v>163719.78</v>
      </c>
      <c r="R3388" s="13">
        <v>123848.82</v>
      </c>
      <c r="S3388" s="54"/>
      <c r="T3388" s="54"/>
      <c r="Z3388" s="1"/>
      <c r="AA3388" s="1"/>
      <c r="XFB3388"/>
      <c r="XFC3388"/>
    </row>
    <row r="3389" spans="2:27 16382:16383" ht="21" customHeight="1">
      <c r="B3389" s="10" t="s">
        <v>14</v>
      </c>
      <c r="C3389" s="10" t="s">
        <v>158</v>
      </c>
      <c r="D3389" s="10" t="s">
        <v>50</v>
      </c>
      <c r="E3389" s="10" t="s">
        <v>21</v>
      </c>
      <c r="F3389" s="10" t="s">
        <v>229</v>
      </c>
      <c r="G3389" s="11">
        <v>41330</v>
      </c>
      <c r="H3389" s="12" t="s">
        <v>242</v>
      </c>
      <c r="I3389" s="10">
        <v>2013</v>
      </c>
      <c r="J3389" s="10">
        <v>133248984</v>
      </c>
      <c r="K3389" s="10">
        <f>_xlfn.DAYS(clean_data[[#This Row],[Ship Date]],clean_data[[#This Row],[Order Date]])</f>
        <v>20</v>
      </c>
      <c r="L3389" s="11">
        <v>41350</v>
      </c>
      <c r="M3389" s="14">
        <v>190</v>
      </c>
      <c r="N3389" s="15">
        <v>421.89</v>
      </c>
      <c r="O3389" s="15">
        <v>364.69</v>
      </c>
      <c r="P3389" s="15">
        <v>80159.100000000006</v>
      </c>
      <c r="Q3389" s="15">
        <v>69291.100000000006</v>
      </c>
      <c r="R3389" s="15">
        <v>10868</v>
      </c>
      <c r="S3389" s="54"/>
      <c r="T3389" s="54"/>
      <c r="Z3389" s="1"/>
      <c r="AA3389" s="1"/>
      <c r="XFB3389"/>
      <c r="XFC3389"/>
    </row>
    <row r="3390" spans="2:27 16382:16383" ht="21" customHeight="1">
      <c r="B3390" s="1" t="s">
        <v>40</v>
      </c>
      <c r="C3390" s="1" t="s">
        <v>221</v>
      </c>
      <c r="D3390" s="1" t="s">
        <v>71</v>
      </c>
      <c r="E3390" s="1" t="s">
        <v>21</v>
      </c>
      <c r="F3390" s="1" t="s">
        <v>232</v>
      </c>
      <c r="G3390" s="9">
        <v>41017</v>
      </c>
      <c r="H3390" s="2" t="s">
        <v>239</v>
      </c>
      <c r="I3390" s="1">
        <v>2012</v>
      </c>
      <c r="J3390" s="1">
        <v>954580438</v>
      </c>
      <c r="K3390" s="1">
        <f>_xlfn.DAYS(clean_data[[#This Row],[Ship Date]],clean_data[[#This Row],[Order Date]])</f>
        <v>23</v>
      </c>
      <c r="L3390" s="9">
        <v>41040</v>
      </c>
      <c r="M3390" s="4">
        <v>419</v>
      </c>
      <c r="N3390" s="13">
        <v>154.06</v>
      </c>
      <c r="O3390" s="13">
        <v>90.93</v>
      </c>
      <c r="P3390" s="13">
        <v>64551.14</v>
      </c>
      <c r="Q3390" s="13">
        <v>38099.67</v>
      </c>
      <c r="R3390" s="13">
        <v>26451.47</v>
      </c>
      <c r="S3390" s="54"/>
      <c r="T3390" s="54"/>
      <c r="Z3390" s="1"/>
      <c r="AA3390" s="1"/>
      <c r="XFB3390"/>
      <c r="XFC3390"/>
    </row>
    <row r="3391" spans="2:27 16382:16383" ht="21" customHeight="1">
      <c r="B3391" s="10" t="s">
        <v>14</v>
      </c>
      <c r="C3391" s="10" t="s">
        <v>55</v>
      </c>
      <c r="D3391" s="10" t="s">
        <v>20</v>
      </c>
      <c r="E3391" s="10" t="s">
        <v>21</v>
      </c>
      <c r="F3391" s="10" t="s">
        <v>232</v>
      </c>
      <c r="G3391" s="11">
        <v>40671</v>
      </c>
      <c r="H3391" s="12" t="s">
        <v>233</v>
      </c>
      <c r="I3391" s="10">
        <v>2011</v>
      </c>
      <c r="J3391" s="10">
        <v>246573817</v>
      </c>
      <c r="K3391" s="10">
        <f>_xlfn.DAYS(clean_data[[#This Row],[Ship Date]],clean_data[[#This Row],[Order Date]])</f>
        <v>40</v>
      </c>
      <c r="L3391" s="11">
        <v>40711</v>
      </c>
      <c r="M3391" s="14">
        <v>5527</v>
      </c>
      <c r="N3391" s="15">
        <v>152.58000000000001</v>
      </c>
      <c r="O3391" s="15">
        <v>97.44</v>
      </c>
      <c r="P3391" s="15">
        <v>843309.66</v>
      </c>
      <c r="Q3391" s="15">
        <v>538550.88</v>
      </c>
      <c r="R3391" s="15">
        <v>304758.78000000003</v>
      </c>
      <c r="S3391" s="54"/>
      <c r="T3391" s="54"/>
      <c r="Z3391" s="1"/>
      <c r="AA3391" s="1"/>
      <c r="XFB3391"/>
      <c r="XFC3391"/>
    </row>
    <row r="3392" spans="2:27 16382:16383" ht="21" customHeight="1">
      <c r="B3392" s="1" t="s">
        <v>34</v>
      </c>
      <c r="C3392" s="1" t="s">
        <v>60</v>
      </c>
      <c r="D3392" s="1" t="s">
        <v>25</v>
      </c>
      <c r="E3392" s="1" t="s">
        <v>21</v>
      </c>
      <c r="F3392" s="1" t="s">
        <v>232</v>
      </c>
      <c r="G3392" s="9">
        <v>42644</v>
      </c>
      <c r="H3392" s="2" t="s">
        <v>237</v>
      </c>
      <c r="I3392" s="1">
        <v>2016</v>
      </c>
      <c r="J3392" s="1">
        <v>663965451</v>
      </c>
      <c r="K3392" s="1">
        <f>_xlfn.DAYS(clean_data[[#This Row],[Ship Date]],clean_data[[#This Row],[Order Date]])</f>
        <v>4</v>
      </c>
      <c r="L3392" s="9">
        <v>42648</v>
      </c>
      <c r="M3392" s="4">
        <v>987</v>
      </c>
      <c r="N3392" s="13">
        <v>47.45</v>
      </c>
      <c r="O3392" s="13">
        <v>31.79</v>
      </c>
      <c r="P3392" s="13">
        <v>46833.15</v>
      </c>
      <c r="Q3392" s="13">
        <v>31376.73</v>
      </c>
      <c r="R3392" s="13">
        <v>15456.42</v>
      </c>
      <c r="S3392" s="54"/>
      <c r="T3392" s="54"/>
      <c r="Z3392" s="1"/>
      <c r="AA3392" s="1"/>
      <c r="XFB3392"/>
      <c r="XFC3392"/>
    </row>
    <row r="3393" spans="2:27 16382:16383" ht="21" customHeight="1">
      <c r="B3393" s="10" t="s">
        <v>53</v>
      </c>
      <c r="C3393" s="10" t="s">
        <v>54</v>
      </c>
      <c r="D3393" s="10" t="s">
        <v>79</v>
      </c>
      <c r="E3393" s="10" t="s">
        <v>21</v>
      </c>
      <c r="F3393" s="10" t="s">
        <v>235</v>
      </c>
      <c r="G3393" s="11">
        <v>42762</v>
      </c>
      <c r="H3393" s="12" t="s">
        <v>240</v>
      </c>
      <c r="I3393" s="10">
        <v>2017</v>
      </c>
      <c r="J3393" s="10">
        <v>431804168</v>
      </c>
      <c r="K3393" s="10">
        <f>_xlfn.DAYS(clean_data[[#This Row],[Ship Date]],clean_data[[#This Row],[Order Date]])</f>
        <v>38</v>
      </c>
      <c r="L3393" s="11">
        <v>42800</v>
      </c>
      <c r="M3393" s="14">
        <v>9304</v>
      </c>
      <c r="N3393" s="15">
        <v>668.27</v>
      </c>
      <c r="O3393" s="15">
        <v>502.54</v>
      </c>
      <c r="P3393" s="15">
        <v>6217584.0800000001</v>
      </c>
      <c r="Q3393" s="15">
        <v>4675632.16</v>
      </c>
      <c r="R3393" s="15">
        <v>1541951.92</v>
      </c>
      <c r="S3393" s="54"/>
      <c r="T3393" s="54"/>
      <c r="Z3393" s="1"/>
      <c r="AA3393" s="1"/>
      <c r="XFB3393"/>
      <c r="XFC3393"/>
    </row>
    <row r="3394" spans="2:27 16382:16383" ht="21" customHeight="1">
      <c r="B3394" s="1" t="s">
        <v>26</v>
      </c>
      <c r="C3394" s="1" t="s">
        <v>75</v>
      </c>
      <c r="D3394" s="1" t="s">
        <v>20</v>
      </c>
      <c r="E3394" s="1" t="s">
        <v>17</v>
      </c>
      <c r="F3394" s="1" t="s">
        <v>227</v>
      </c>
      <c r="G3394" s="9">
        <v>42770</v>
      </c>
      <c r="H3394" s="2" t="s">
        <v>242</v>
      </c>
      <c r="I3394" s="1">
        <v>2017</v>
      </c>
      <c r="J3394" s="1">
        <v>995451295</v>
      </c>
      <c r="K3394" s="1">
        <f>_xlfn.DAYS(clean_data[[#This Row],[Ship Date]],clean_data[[#This Row],[Order Date]])</f>
        <v>24</v>
      </c>
      <c r="L3394" s="9">
        <v>42794</v>
      </c>
      <c r="M3394" s="4">
        <v>5014</v>
      </c>
      <c r="N3394" s="13">
        <v>152.58000000000001</v>
      </c>
      <c r="O3394" s="13">
        <v>97.44</v>
      </c>
      <c r="P3394" s="13">
        <v>765036.12</v>
      </c>
      <c r="Q3394" s="13">
        <v>488564.16</v>
      </c>
      <c r="R3394" s="13">
        <v>276471.96000000002</v>
      </c>
      <c r="S3394" s="54"/>
      <c r="T3394" s="54"/>
      <c r="Z3394" s="1"/>
      <c r="AA3394" s="1"/>
      <c r="XFB3394"/>
      <c r="XFC3394"/>
    </row>
    <row r="3395" spans="2:27 16382:16383" ht="21" customHeight="1">
      <c r="B3395" s="10" t="s">
        <v>40</v>
      </c>
      <c r="C3395" s="10" t="s">
        <v>153</v>
      </c>
      <c r="D3395" s="10" t="s">
        <v>59</v>
      </c>
      <c r="E3395" s="10" t="s">
        <v>21</v>
      </c>
      <c r="F3395" s="10" t="s">
        <v>235</v>
      </c>
      <c r="G3395" s="11">
        <v>40656</v>
      </c>
      <c r="H3395" s="12" t="s">
        <v>239</v>
      </c>
      <c r="I3395" s="10">
        <v>2011</v>
      </c>
      <c r="J3395" s="10">
        <v>270580661</v>
      </c>
      <c r="K3395" s="10">
        <f>_xlfn.DAYS(clean_data[[#This Row],[Ship Date]],clean_data[[#This Row],[Order Date]])</f>
        <v>35</v>
      </c>
      <c r="L3395" s="11">
        <v>40691</v>
      </c>
      <c r="M3395" s="14">
        <v>9685</v>
      </c>
      <c r="N3395" s="15">
        <v>9.33</v>
      </c>
      <c r="O3395" s="15">
        <v>6.92</v>
      </c>
      <c r="P3395" s="15">
        <v>90361.05</v>
      </c>
      <c r="Q3395" s="15">
        <v>67020.2</v>
      </c>
      <c r="R3395" s="15">
        <v>23340.85</v>
      </c>
      <c r="S3395" s="54"/>
      <c r="T3395" s="54"/>
      <c r="Z3395" s="1"/>
      <c r="AA3395" s="1"/>
      <c r="XFB3395"/>
      <c r="XFC3395"/>
    </row>
    <row r="3396" spans="2:27 16382:16383" ht="21" customHeight="1">
      <c r="B3396" s="1" t="s">
        <v>23</v>
      </c>
      <c r="C3396" s="1" t="s">
        <v>83</v>
      </c>
      <c r="D3396" s="1" t="s">
        <v>33</v>
      </c>
      <c r="E3396" s="1" t="s">
        <v>17</v>
      </c>
      <c r="F3396" s="1" t="s">
        <v>229</v>
      </c>
      <c r="G3396" s="9">
        <v>40325</v>
      </c>
      <c r="H3396" s="2" t="s">
        <v>233</v>
      </c>
      <c r="I3396" s="1">
        <v>2010</v>
      </c>
      <c r="J3396" s="1">
        <v>293178594</v>
      </c>
      <c r="K3396" s="1">
        <f>_xlfn.DAYS(clean_data[[#This Row],[Ship Date]],clean_data[[#This Row],[Order Date]])</f>
        <v>5</v>
      </c>
      <c r="L3396" s="9">
        <v>40330</v>
      </c>
      <c r="M3396" s="4">
        <v>6916</v>
      </c>
      <c r="N3396" s="13">
        <v>81.73</v>
      </c>
      <c r="O3396" s="13">
        <v>56.67</v>
      </c>
      <c r="P3396" s="13">
        <v>565244.68000000005</v>
      </c>
      <c r="Q3396" s="13">
        <v>391929.72</v>
      </c>
      <c r="R3396" s="13">
        <v>173314.96</v>
      </c>
      <c r="S3396" s="54"/>
      <c r="T3396" s="54"/>
      <c r="Z3396" s="1"/>
      <c r="AA3396" s="1"/>
      <c r="XFB3396"/>
      <c r="XFC3396"/>
    </row>
    <row r="3397" spans="2:27 16382:16383" ht="21" customHeight="1">
      <c r="B3397" s="10" t="s">
        <v>40</v>
      </c>
      <c r="C3397" s="10" t="s">
        <v>78</v>
      </c>
      <c r="D3397" s="10" t="s">
        <v>79</v>
      </c>
      <c r="E3397" s="10" t="s">
        <v>21</v>
      </c>
      <c r="F3397" s="10" t="s">
        <v>229</v>
      </c>
      <c r="G3397" s="11">
        <v>41926</v>
      </c>
      <c r="H3397" s="12" t="s">
        <v>237</v>
      </c>
      <c r="I3397" s="10">
        <v>2014</v>
      </c>
      <c r="J3397" s="10">
        <v>469543921</v>
      </c>
      <c r="K3397" s="10">
        <f>_xlfn.DAYS(clean_data[[#This Row],[Ship Date]],clean_data[[#This Row],[Order Date]])</f>
        <v>11</v>
      </c>
      <c r="L3397" s="11">
        <v>41937</v>
      </c>
      <c r="M3397" s="14">
        <v>7336</v>
      </c>
      <c r="N3397" s="15">
        <v>668.27</v>
      </c>
      <c r="O3397" s="15">
        <v>502.54</v>
      </c>
      <c r="P3397" s="15">
        <v>4902428.72</v>
      </c>
      <c r="Q3397" s="15">
        <v>3686633.44</v>
      </c>
      <c r="R3397" s="15">
        <v>1215795.28</v>
      </c>
      <c r="S3397" s="54"/>
      <c r="T3397" s="54"/>
      <c r="Z3397" s="1"/>
      <c r="AA3397" s="1"/>
      <c r="XFB3397"/>
      <c r="XFC3397"/>
    </row>
    <row r="3398" spans="2:27 16382:16383" ht="21" customHeight="1">
      <c r="B3398" s="1" t="s">
        <v>26</v>
      </c>
      <c r="C3398" s="1" t="s">
        <v>180</v>
      </c>
      <c r="D3398" s="1" t="s">
        <v>36</v>
      </c>
      <c r="E3398" s="1" t="s">
        <v>17</v>
      </c>
      <c r="F3398" s="1" t="s">
        <v>227</v>
      </c>
      <c r="G3398" s="9">
        <v>40462</v>
      </c>
      <c r="H3398" s="2" t="s">
        <v>237</v>
      </c>
      <c r="I3398" s="1">
        <v>2010</v>
      </c>
      <c r="J3398" s="1">
        <v>726287972</v>
      </c>
      <c r="K3398" s="1">
        <f>_xlfn.DAYS(clean_data[[#This Row],[Ship Date]],clean_data[[#This Row],[Order Date]])</f>
        <v>39</v>
      </c>
      <c r="L3398" s="9">
        <v>40501</v>
      </c>
      <c r="M3398" s="4">
        <v>3606</v>
      </c>
      <c r="N3398" s="13">
        <v>109.28</v>
      </c>
      <c r="O3398" s="13">
        <v>35.840000000000003</v>
      </c>
      <c r="P3398" s="13">
        <v>394063.68</v>
      </c>
      <c r="Q3398" s="13">
        <v>129239.03999999999</v>
      </c>
      <c r="R3398" s="13">
        <v>264824.64</v>
      </c>
      <c r="S3398" s="54"/>
      <c r="T3398" s="54"/>
      <c r="Z3398" s="1"/>
      <c r="AA3398" s="1"/>
      <c r="XFB3398"/>
      <c r="XFC3398"/>
    </row>
    <row r="3399" spans="2:27 16382:16383" ht="21" customHeight="1">
      <c r="B3399" s="10" t="s">
        <v>40</v>
      </c>
      <c r="C3399" s="10" t="s">
        <v>69</v>
      </c>
      <c r="D3399" s="10" t="s">
        <v>33</v>
      </c>
      <c r="E3399" s="10" t="s">
        <v>21</v>
      </c>
      <c r="F3399" s="10" t="s">
        <v>229</v>
      </c>
      <c r="G3399" s="11">
        <v>41008</v>
      </c>
      <c r="H3399" s="12" t="s">
        <v>239</v>
      </c>
      <c r="I3399" s="10">
        <v>2012</v>
      </c>
      <c r="J3399" s="10">
        <v>160334575</v>
      </c>
      <c r="K3399" s="10">
        <f>_xlfn.DAYS(clean_data[[#This Row],[Ship Date]],clean_data[[#This Row],[Order Date]])</f>
        <v>14</v>
      </c>
      <c r="L3399" s="11">
        <v>41022</v>
      </c>
      <c r="M3399" s="14">
        <v>5418</v>
      </c>
      <c r="N3399" s="15">
        <v>81.73</v>
      </c>
      <c r="O3399" s="15">
        <v>56.67</v>
      </c>
      <c r="P3399" s="15">
        <v>442813.14</v>
      </c>
      <c r="Q3399" s="15">
        <v>307038.06</v>
      </c>
      <c r="R3399" s="15">
        <v>135775.07999999999</v>
      </c>
      <c r="S3399" s="54"/>
      <c r="T3399" s="54"/>
      <c r="Z3399" s="1"/>
      <c r="AA3399" s="1"/>
      <c r="XFB3399"/>
      <c r="XFC3399"/>
    </row>
    <row r="3400" spans="2:27 16382:16383" ht="21" customHeight="1">
      <c r="B3400" s="1" t="s">
        <v>40</v>
      </c>
      <c r="C3400" s="1" t="s">
        <v>102</v>
      </c>
      <c r="D3400" s="1" t="s">
        <v>71</v>
      </c>
      <c r="E3400" s="1" t="s">
        <v>17</v>
      </c>
      <c r="F3400" s="1" t="s">
        <v>229</v>
      </c>
      <c r="G3400" s="9">
        <v>40729</v>
      </c>
      <c r="H3400" s="2" t="s">
        <v>230</v>
      </c>
      <c r="I3400" s="1">
        <v>2011</v>
      </c>
      <c r="J3400" s="1">
        <v>188920056</v>
      </c>
      <c r="K3400" s="1">
        <f>_xlfn.DAYS(clean_data[[#This Row],[Ship Date]],clean_data[[#This Row],[Order Date]])</f>
        <v>25</v>
      </c>
      <c r="L3400" s="9">
        <v>40754</v>
      </c>
      <c r="M3400" s="4">
        <v>4498</v>
      </c>
      <c r="N3400" s="13">
        <v>154.06</v>
      </c>
      <c r="O3400" s="13">
        <v>90.93</v>
      </c>
      <c r="P3400" s="13">
        <v>692961.88</v>
      </c>
      <c r="Q3400" s="13">
        <v>409003.14</v>
      </c>
      <c r="R3400" s="13">
        <v>283958.74</v>
      </c>
      <c r="S3400" s="54"/>
      <c r="T3400" s="54"/>
      <c r="Z3400" s="1"/>
      <c r="AA3400" s="1"/>
      <c r="XFB3400"/>
      <c r="XFC3400"/>
    </row>
    <row r="3401" spans="2:27 16382:16383" ht="21" customHeight="1">
      <c r="B3401" s="10" t="s">
        <v>40</v>
      </c>
      <c r="C3401" s="10" t="s">
        <v>91</v>
      </c>
      <c r="D3401" s="10" t="s">
        <v>33</v>
      </c>
      <c r="E3401" s="10" t="s">
        <v>17</v>
      </c>
      <c r="F3401" s="10" t="s">
        <v>235</v>
      </c>
      <c r="G3401" s="11">
        <v>41328</v>
      </c>
      <c r="H3401" s="12" t="s">
        <v>242</v>
      </c>
      <c r="I3401" s="10">
        <v>2013</v>
      </c>
      <c r="J3401" s="10">
        <v>499593245</v>
      </c>
      <c r="K3401" s="10">
        <f>_xlfn.DAYS(clean_data[[#This Row],[Ship Date]],clean_data[[#This Row],[Order Date]])</f>
        <v>49</v>
      </c>
      <c r="L3401" s="11">
        <v>41377</v>
      </c>
      <c r="M3401" s="14">
        <v>9598</v>
      </c>
      <c r="N3401" s="15">
        <v>81.73</v>
      </c>
      <c r="O3401" s="15">
        <v>56.67</v>
      </c>
      <c r="P3401" s="15">
        <v>784444.54</v>
      </c>
      <c r="Q3401" s="15">
        <v>543918.66</v>
      </c>
      <c r="R3401" s="15">
        <v>240525.88</v>
      </c>
      <c r="S3401" s="54"/>
      <c r="T3401" s="54"/>
      <c r="Z3401" s="1"/>
      <c r="AA3401" s="1"/>
      <c r="XFB3401"/>
      <c r="XFC3401"/>
    </row>
    <row r="3402" spans="2:27 16382:16383" ht="21" customHeight="1">
      <c r="B3402" s="1" t="s">
        <v>34</v>
      </c>
      <c r="C3402" s="1" t="s">
        <v>195</v>
      </c>
      <c r="D3402" s="1" t="s">
        <v>43</v>
      </c>
      <c r="E3402" s="1" t="s">
        <v>21</v>
      </c>
      <c r="F3402" s="1" t="s">
        <v>229</v>
      </c>
      <c r="G3402" s="9">
        <v>42130</v>
      </c>
      <c r="H3402" s="2" t="s">
        <v>233</v>
      </c>
      <c r="I3402" s="1">
        <v>2015</v>
      </c>
      <c r="J3402" s="1">
        <v>400215470</v>
      </c>
      <c r="K3402" s="1">
        <f>_xlfn.DAYS(clean_data[[#This Row],[Ship Date]],clean_data[[#This Row],[Order Date]])</f>
        <v>26</v>
      </c>
      <c r="L3402" s="9">
        <v>42156</v>
      </c>
      <c r="M3402" s="4">
        <v>1506</v>
      </c>
      <c r="N3402" s="13">
        <v>651.21</v>
      </c>
      <c r="O3402" s="13">
        <v>524.96</v>
      </c>
      <c r="P3402" s="13">
        <v>980722.26</v>
      </c>
      <c r="Q3402" s="13">
        <v>790589.76</v>
      </c>
      <c r="R3402" s="13">
        <v>190132.5</v>
      </c>
      <c r="S3402" s="54"/>
      <c r="T3402" s="54"/>
      <c r="Z3402" s="1"/>
      <c r="AA3402" s="1"/>
      <c r="XFB3402"/>
      <c r="XFC3402"/>
    </row>
    <row r="3403" spans="2:27 16382:16383" ht="21" customHeight="1">
      <c r="B3403" s="10" t="s">
        <v>23</v>
      </c>
      <c r="C3403" s="10" t="s">
        <v>218</v>
      </c>
      <c r="D3403" s="10" t="s">
        <v>16</v>
      </c>
      <c r="E3403" s="10" t="s">
        <v>17</v>
      </c>
      <c r="F3403" s="10" t="s">
        <v>235</v>
      </c>
      <c r="G3403" s="11">
        <v>41469</v>
      </c>
      <c r="H3403" s="12" t="s">
        <v>230</v>
      </c>
      <c r="I3403" s="10">
        <v>2013</v>
      </c>
      <c r="J3403" s="10">
        <v>168960559</v>
      </c>
      <c r="K3403" s="10">
        <f>_xlfn.DAYS(clean_data[[#This Row],[Ship Date]],clean_data[[#This Row],[Order Date]])</f>
        <v>36</v>
      </c>
      <c r="L3403" s="11">
        <v>41505</v>
      </c>
      <c r="M3403" s="14">
        <v>8039</v>
      </c>
      <c r="N3403" s="15">
        <v>255.28</v>
      </c>
      <c r="O3403" s="15">
        <v>159.41999999999999</v>
      </c>
      <c r="P3403" s="15">
        <v>2052195.92</v>
      </c>
      <c r="Q3403" s="15">
        <v>1281577.3799999999</v>
      </c>
      <c r="R3403" s="15">
        <v>770618.54</v>
      </c>
      <c r="S3403" s="54"/>
      <c r="T3403" s="54"/>
      <c r="Z3403" s="1"/>
      <c r="AA3403" s="1"/>
      <c r="XFB3403"/>
      <c r="XFC3403"/>
    </row>
    <row r="3404" spans="2:27 16382:16383" ht="21" customHeight="1">
      <c r="B3404" s="1" t="s">
        <v>31</v>
      </c>
      <c r="C3404" s="1" t="s">
        <v>145</v>
      </c>
      <c r="D3404" s="1" t="s">
        <v>43</v>
      </c>
      <c r="E3404" s="1" t="s">
        <v>21</v>
      </c>
      <c r="F3404" s="1" t="s">
        <v>227</v>
      </c>
      <c r="G3404" s="9">
        <v>40831</v>
      </c>
      <c r="H3404" s="2" t="s">
        <v>237</v>
      </c>
      <c r="I3404" s="1">
        <v>2011</v>
      </c>
      <c r="J3404" s="1">
        <v>604314839</v>
      </c>
      <c r="K3404" s="1">
        <f>_xlfn.DAYS(clean_data[[#This Row],[Ship Date]],clean_data[[#This Row],[Order Date]])</f>
        <v>20</v>
      </c>
      <c r="L3404" s="9">
        <v>40851</v>
      </c>
      <c r="M3404" s="4">
        <v>9045</v>
      </c>
      <c r="N3404" s="13">
        <v>651.21</v>
      </c>
      <c r="O3404" s="13">
        <v>524.96</v>
      </c>
      <c r="P3404" s="13">
        <v>5890194.4500000002</v>
      </c>
      <c r="Q3404" s="13">
        <v>4748263.2</v>
      </c>
      <c r="R3404" s="13">
        <v>1141931.25</v>
      </c>
      <c r="S3404" s="54"/>
      <c r="T3404" s="54"/>
      <c r="Z3404" s="1"/>
      <c r="AA3404" s="1"/>
      <c r="XFB3404"/>
      <c r="XFC3404"/>
    </row>
    <row r="3405" spans="2:27 16382:16383" ht="21" customHeight="1">
      <c r="B3405" s="10" t="s">
        <v>26</v>
      </c>
      <c r="C3405" s="10" t="s">
        <v>141</v>
      </c>
      <c r="D3405" s="10" t="s">
        <v>20</v>
      </c>
      <c r="E3405" s="10" t="s">
        <v>21</v>
      </c>
      <c r="F3405" s="10" t="s">
        <v>232</v>
      </c>
      <c r="G3405" s="11">
        <v>40709</v>
      </c>
      <c r="H3405" s="12" t="s">
        <v>241</v>
      </c>
      <c r="I3405" s="10">
        <v>2011</v>
      </c>
      <c r="J3405" s="10">
        <v>775077140</v>
      </c>
      <c r="K3405" s="10">
        <f>_xlfn.DAYS(clean_data[[#This Row],[Ship Date]],clean_data[[#This Row],[Order Date]])</f>
        <v>7</v>
      </c>
      <c r="L3405" s="11">
        <v>40716</v>
      </c>
      <c r="M3405" s="14">
        <v>1404</v>
      </c>
      <c r="N3405" s="15">
        <v>152.58000000000001</v>
      </c>
      <c r="O3405" s="15">
        <v>97.44</v>
      </c>
      <c r="P3405" s="15">
        <v>214222.32</v>
      </c>
      <c r="Q3405" s="15">
        <v>136805.76000000001</v>
      </c>
      <c r="R3405" s="15">
        <v>77416.56</v>
      </c>
      <c r="S3405" s="54"/>
      <c r="T3405" s="54"/>
      <c r="Z3405" s="1"/>
      <c r="AA3405" s="1"/>
      <c r="XFB3405"/>
      <c r="XFC3405"/>
    </row>
    <row r="3406" spans="2:27 16382:16383" ht="21" customHeight="1">
      <c r="B3406" s="1" t="s">
        <v>23</v>
      </c>
      <c r="C3406" s="1" t="s">
        <v>159</v>
      </c>
      <c r="D3406" s="1" t="s">
        <v>25</v>
      </c>
      <c r="E3406" s="1" t="s">
        <v>21</v>
      </c>
      <c r="F3406" s="1" t="s">
        <v>227</v>
      </c>
      <c r="G3406" s="9">
        <v>41984</v>
      </c>
      <c r="H3406" s="2" t="s">
        <v>228</v>
      </c>
      <c r="I3406" s="1">
        <v>2014</v>
      </c>
      <c r="J3406" s="1">
        <v>270358788</v>
      </c>
      <c r="K3406" s="1">
        <f>_xlfn.DAYS(clean_data[[#This Row],[Ship Date]],clean_data[[#This Row],[Order Date]])</f>
        <v>44</v>
      </c>
      <c r="L3406" s="9">
        <v>42028</v>
      </c>
      <c r="M3406" s="4">
        <v>4028</v>
      </c>
      <c r="N3406" s="13">
        <v>47.45</v>
      </c>
      <c r="O3406" s="13">
        <v>31.79</v>
      </c>
      <c r="P3406" s="13">
        <v>191128.6</v>
      </c>
      <c r="Q3406" s="13">
        <v>128050.12</v>
      </c>
      <c r="R3406" s="13">
        <v>63078.48</v>
      </c>
      <c r="S3406" s="54"/>
      <c r="T3406" s="54"/>
      <c r="Z3406" s="1"/>
      <c r="AA3406" s="1"/>
      <c r="XFB3406"/>
      <c r="XFC3406"/>
    </row>
    <row r="3407" spans="2:27 16382:16383" ht="21" customHeight="1">
      <c r="B3407" s="10" t="s">
        <v>40</v>
      </c>
      <c r="C3407" s="10" t="s">
        <v>65</v>
      </c>
      <c r="D3407" s="10" t="s">
        <v>36</v>
      </c>
      <c r="E3407" s="10" t="s">
        <v>17</v>
      </c>
      <c r="F3407" s="10" t="s">
        <v>229</v>
      </c>
      <c r="G3407" s="11">
        <v>41780</v>
      </c>
      <c r="H3407" s="12" t="s">
        <v>233</v>
      </c>
      <c r="I3407" s="10">
        <v>2014</v>
      </c>
      <c r="J3407" s="10">
        <v>549583613</v>
      </c>
      <c r="K3407" s="10">
        <f>_xlfn.DAYS(clean_data[[#This Row],[Ship Date]],clean_data[[#This Row],[Order Date]])</f>
        <v>8</v>
      </c>
      <c r="L3407" s="11">
        <v>41788</v>
      </c>
      <c r="M3407" s="14">
        <v>2859</v>
      </c>
      <c r="N3407" s="15">
        <v>109.28</v>
      </c>
      <c r="O3407" s="15">
        <v>35.840000000000003</v>
      </c>
      <c r="P3407" s="15">
        <v>312431.52</v>
      </c>
      <c r="Q3407" s="15">
        <v>102466.56</v>
      </c>
      <c r="R3407" s="15">
        <v>209964.96</v>
      </c>
      <c r="S3407" s="54"/>
      <c r="T3407" s="54"/>
      <c r="Z3407" s="1"/>
      <c r="AA3407" s="1"/>
      <c r="XFB3407"/>
      <c r="XFC3407"/>
    </row>
    <row r="3408" spans="2:27 16382:16383" ht="21" customHeight="1">
      <c r="B3408" s="1" t="s">
        <v>31</v>
      </c>
      <c r="C3408" s="1" t="s">
        <v>61</v>
      </c>
      <c r="D3408" s="1" t="s">
        <v>16</v>
      </c>
      <c r="E3408" s="1" t="s">
        <v>21</v>
      </c>
      <c r="F3408" s="1" t="s">
        <v>235</v>
      </c>
      <c r="G3408" s="9">
        <v>40372</v>
      </c>
      <c r="H3408" s="2" t="s">
        <v>230</v>
      </c>
      <c r="I3408" s="1">
        <v>2010</v>
      </c>
      <c r="J3408" s="1">
        <v>892487943</v>
      </c>
      <c r="K3408" s="1">
        <f>_xlfn.DAYS(clean_data[[#This Row],[Ship Date]],clean_data[[#This Row],[Order Date]])</f>
        <v>49</v>
      </c>
      <c r="L3408" s="9">
        <v>40421</v>
      </c>
      <c r="M3408" s="4">
        <v>5870</v>
      </c>
      <c r="N3408" s="13">
        <v>255.28</v>
      </c>
      <c r="O3408" s="13">
        <v>159.41999999999999</v>
      </c>
      <c r="P3408" s="13">
        <v>1498493.6</v>
      </c>
      <c r="Q3408" s="13">
        <v>935795.4</v>
      </c>
      <c r="R3408" s="13">
        <v>562698.19999999995</v>
      </c>
      <c r="S3408" s="54"/>
      <c r="T3408" s="54"/>
      <c r="Z3408" s="1"/>
      <c r="AA3408" s="1"/>
      <c r="XFB3408"/>
      <c r="XFC3408"/>
    </row>
    <row r="3409" spans="2:27 16382:16383" ht="21" customHeight="1">
      <c r="B3409" s="10" t="s">
        <v>40</v>
      </c>
      <c r="C3409" s="10" t="s">
        <v>205</v>
      </c>
      <c r="D3409" s="10" t="s">
        <v>43</v>
      </c>
      <c r="E3409" s="10" t="s">
        <v>17</v>
      </c>
      <c r="F3409" s="10" t="s">
        <v>232</v>
      </c>
      <c r="G3409" s="11">
        <v>42575</v>
      </c>
      <c r="H3409" s="12" t="s">
        <v>230</v>
      </c>
      <c r="I3409" s="10">
        <v>2016</v>
      </c>
      <c r="J3409" s="10">
        <v>649120604</v>
      </c>
      <c r="K3409" s="10">
        <f>_xlfn.DAYS(clean_data[[#This Row],[Ship Date]],clean_data[[#This Row],[Order Date]])</f>
        <v>46</v>
      </c>
      <c r="L3409" s="11">
        <v>42621</v>
      </c>
      <c r="M3409" s="14">
        <v>8067</v>
      </c>
      <c r="N3409" s="15">
        <v>651.21</v>
      </c>
      <c r="O3409" s="15">
        <v>524.96</v>
      </c>
      <c r="P3409" s="15">
        <v>5253311.07</v>
      </c>
      <c r="Q3409" s="15">
        <v>4234852.32</v>
      </c>
      <c r="R3409" s="15">
        <v>1018458.75</v>
      </c>
      <c r="S3409" s="54"/>
      <c r="T3409" s="54"/>
      <c r="Z3409" s="1"/>
      <c r="AA3409" s="1"/>
      <c r="XFB3409"/>
      <c r="XFC3409"/>
    </row>
    <row r="3410" spans="2:27 16382:16383" ht="21" customHeight="1">
      <c r="B3410" s="1" t="s">
        <v>23</v>
      </c>
      <c r="C3410" s="1" t="s">
        <v>181</v>
      </c>
      <c r="D3410" s="1" t="s">
        <v>33</v>
      </c>
      <c r="E3410" s="1" t="s">
        <v>21</v>
      </c>
      <c r="F3410" s="1" t="s">
        <v>227</v>
      </c>
      <c r="G3410" s="9">
        <v>42530</v>
      </c>
      <c r="H3410" s="2" t="s">
        <v>241</v>
      </c>
      <c r="I3410" s="1">
        <v>2016</v>
      </c>
      <c r="J3410" s="1">
        <v>589842927</v>
      </c>
      <c r="K3410" s="1">
        <f>_xlfn.DAYS(clean_data[[#This Row],[Ship Date]],clean_data[[#This Row],[Order Date]])</f>
        <v>49</v>
      </c>
      <c r="L3410" s="9">
        <v>42579</v>
      </c>
      <c r="M3410" s="4">
        <v>6485</v>
      </c>
      <c r="N3410" s="13">
        <v>81.73</v>
      </c>
      <c r="O3410" s="13">
        <v>56.67</v>
      </c>
      <c r="P3410" s="13">
        <v>530019.05000000005</v>
      </c>
      <c r="Q3410" s="13">
        <v>367504.95</v>
      </c>
      <c r="R3410" s="13">
        <v>162514.1</v>
      </c>
      <c r="S3410" s="54"/>
      <c r="T3410" s="54"/>
      <c r="Z3410" s="1"/>
      <c r="AA3410" s="1"/>
      <c r="XFB3410"/>
      <c r="XFC3410"/>
    </row>
    <row r="3411" spans="2:27 16382:16383" ht="21" customHeight="1">
      <c r="B3411" s="10" t="s">
        <v>23</v>
      </c>
      <c r="C3411" s="10" t="s">
        <v>112</v>
      </c>
      <c r="D3411" s="10" t="s">
        <v>28</v>
      </c>
      <c r="E3411" s="10" t="s">
        <v>21</v>
      </c>
      <c r="F3411" s="10" t="s">
        <v>229</v>
      </c>
      <c r="G3411" s="11">
        <v>41680</v>
      </c>
      <c r="H3411" s="12" t="s">
        <v>242</v>
      </c>
      <c r="I3411" s="10">
        <v>2014</v>
      </c>
      <c r="J3411" s="10">
        <v>655328738</v>
      </c>
      <c r="K3411" s="10">
        <f>_xlfn.DAYS(clean_data[[#This Row],[Ship Date]],clean_data[[#This Row],[Order Date]])</f>
        <v>40</v>
      </c>
      <c r="L3411" s="11">
        <v>41720</v>
      </c>
      <c r="M3411" s="14">
        <v>5191</v>
      </c>
      <c r="N3411" s="15">
        <v>205.7</v>
      </c>
      <c r="O3411" s="15">
        <v>117.11</v>
      </c>
      <c r="P3411" s="15">
        <v>1067788.7</v>
      </c>
      <c r="Q3411" s="15">
        <v>607918.01</v>
      </c>
      <c r="R3411" s="15">
        <v>459870.69</v>
      </c>
      <c r="S3411" s="54"/>
      <c r="T3411" s="54"/>
      <c r="Z3411" s="1"/>
      <c r="AA3411" s="1"/>
      <c r="XFB3411"/>
      <c r="XFC3411"/>
    </row>
    <row r="3412" spans="2:27 16382:16383" ht="21" customHeight="1">
      <c r="B3412" s="1" t="s">
        <v>23</v>
      </c>
      <c r="C3412" s="1" t="s">
        <v>159</v>
      </c>
      <c r="D3412" s="1" t="s">
        <v>71</v>
      </c>
      <c r="E3412" s="1" t="s">
        <v>17</v>
      </c>
      <c r="F3412" s="1" t="s">
        <v>227</v>
      </c>
      <c r="G3412" s="9">
        <v>41858</v>
      </c>
      <c r="H3412" s="2" t="s">
        <v>238</v>
      </c>
      <c r="I3412" s="1">
        <v>2014</v>
      </c>
      <c r="J3412" s="1">
        <v>406564366</v>
      </c>
      <c r="K3412" s="1">
        <f>_xlfn.DAYS(clean_data[[#This Row],[Ship Date]],clean_data[[#This Row],[Order Date]])</f>
        <v>18</v>
      </c>
      <c r="L3412" s="9">
        <v>41876</v>
      </c>
      <c r="M3412" s="4">
        <v>286</v>
      </c>
      <c r="N3412" s="13">
        <v>154.06</v>
      </c>
      <c r="O3412" s="13">
        <v>90.93</v>
      </c>
      <c r="P3412" s="13">
        <v>44061.16</v>
      </c>
      <c r="Q3412" s="13">
        <v>26005.98</v>
      </c>
      <c r="R3412" s="13">
        <v>18055.18</v>
      </c>
      <c r="S3412" s="54"/>
      <c r="T3412" s="54"/>
      <c r="Z3412" s="1"/>
      <c r="AA3412" s="1"/>
      <c r="XFB3412"/>
      <c r="XFC3412"/>
    </row>
    <row r="3413" spans="2:27 16382:16383" ht="21" customHeight="1">
      <c r="B3413" s="10" t="s">
        <v>23</v>
      </c>
      <c r="C3413" s="10" t="s">
        <v>171</v>
      </c>
      <c r="D3413" s="10" t="s">
        <v>36</v>
      </c>
      <c r="E3413" s="10" t="s">
        <v>17</v>
      </c>
      <c r="F3413" s="10" t="s">
        <v>235</v>
      </c>
      <c r="G3413" s="11">
        <v>41137</v>
      </c>
      <c r="H3413" s="12" t="s">
        <v>238</v>
      </c>
      <c r="I3413" s="10">
        <v>2012</v>
      </c>
      <c r="J3413" s="10">
        <v>374848639</v>
      </c>
      <c r="K3413" s="10">
        <f>_xlfn.DAYS(clean_data[[#This Row],[Ship Date]],clean_data[[#This Row],[Order Date]])</f>
        <v>21</v>
      </c>
      <c r="L3413" s="11">
        <v>41158</v>
      </c>
      <c r="M3413" s="14">
        <v>4897</v>
      </c>
      <c r="N3413" s="15">
        <v>109.28</v>
      </c>
      <c r="O3413" s="15">
        <v>35.840000000000003</v>
      </c>
      <c r="P3413" s="15">
        <v>535144.16</v>
      </c>
      <c r="Q3413" s="15">
        <v>175508.48000000001</v>
      </c>
      <c r="R3413" s="15">
        <v>359635.68</v>
      </c>
      <c r="S3413" s="54"/>
      <c r="T3413" s="54"/>
      <c r="Z3413" s="1"/>
      <c r="AA3413" s="1"/>
      <c r="XFB3413"/>
      <c r="XFC3413"/>
    </row>
    <row r="3414" spans="2:27 16382:16383" ht="21" customHeight="1">
      <c r="B3414" s="1" t="s">
        <v>40</v>
      </c>
      <c r="C3414" s="1" t="s">
        <v>86</v>
      </c>
      <c r="D3414" s="1" t="s">
        <v>33</v>
      </c>
      <c r="E3414" s="1" t="s">
        <v>17</v>
      </c>
      <c r="F3414" s="1" t="s">
        <v>232</v>
      </c>
      <c r="G3414" s="9">
        <v>40743</v>
      </c>
      <c r="H3414" s="2" t="s">
        <v>230</v>
      </c>
      <c r="I3414" s="1">
        <v>2011</v>
      </c>
      <c r="J3414" s="1">
        <v>711792886</v>
      </c>
      <c r="K3414" s="1">
        <f>_xlfn.DAYS(clean_data[[#This Row],[Ship Date]],clean_data[[#This Row],[Order Date]])</f>
        <v>49</v>
      </c>
      <c r="L3414" s="9">
        <v>40792</v>
      </c>
      <c r="M3414" s="4">
        <v>4187</v>
      </c>
      <c r="N3414" s="13">
        <v>81.73</v>
      </c>
      <c r="O3414" s="13">
        <v>56.67</v>
      </c>
      <c r="P3414" s="13">
        <v>342203.51</v>
      </c>
      <c r="Q3414" s="13">
        <v>237277.29</v>
      </c>
      <c r="R3414" s="13">
        <v>104926.22</v>
      </c>
      <c r="S3414" s="54"/>
      <c r="T3414" s="54"/>
      <c r="Z3414" s="1"/>
      <c r="AA3414" s="1"/>
      <c r="XFB3414"/>
      <c r="XFC3414"/>
    </row>
    <row r="3415" spans="2:27 16382:16383" ht="21" customHeight="1">
      <c r="B3415" s="10" t="s">
        <v>40</v>
      </c>
      <c r="C3415" s="10" t="s">
        <v>244</v>
      </c>
      <c r="D3415" s="10" t="s">
        <v>59</v>
      </c>
      <c r="E3415" s="10" t="s">
        <v>17</v>
      </c>
      <c r="F3415" s="10" t="s">
        <v>232</v>
      </c>
      <c r="G3415" s="11">
        <v>40912</v>
      </c>
      <c r="H3415" s="12" t="s">
        <v>240</v>
      </c>
      <c r="I3415" s="10">
        <v>2012</v>
      </c>
      <c r="J3415" s="10">
        <v>739320933</v>
      </c>
      <c r="K3415" s="10">
        <f>_xlfn.DAYS(clean_data[[#This Row],[Ship Date]],clean_data[[#This Row],[Order Date]])</f>
        <v>37</v>
      </c>
      <c r="L3415" s="11">
        <v>40949</v>
      </c>
      <c r="M3415" s="14">
        <v>348</v>
      </c>
      <c r="N3415" s="15">
        <v>9.33</v>
      </c>
      <c r="O3415" s="15">
        <v>6.92</v>
      </c>
      <c r="P3415" s="15">
        <v>3246.84</v>
      </c>
      <c r="Q3415" s="15">
        <v>2408.16</v>
      </c>
      <c r="R3415" s="15">
        <v>838.68</v>
      </c>
      <c r="S3415" s="54"/>
      <c r="T3415" s="54"/>
      <c r="Z3415" s="1"/>
      <c r="AA3415" s="1"/>
      <c r="XFB3415"/>
      <c r="XFC3415"/>
    </row>
    <row r="3416" spans="2:27 16382:16383" ht="21" customHeight="1">
      <c r="B3416" s="1" t="s">
        <v>40</v>
      </c>
      <c r="C3416" s="1" t="s">
        <v>167</v>
      </c>
      <c r="D3416" s="1" t="s">
        <v>33</v>
      </c>
      <c r="E3416" s="1" t="s">
        <v>17</v>
      </c>
      <c r="F3416" s="1" t="s">
        <v>232</v>
      </c>
      <c r="G3416" s="9">
        <v>42265</v>
      </c>
      <c r="H3416" s="2" t="s">
        <v>231</v>
      </c>
      <c r="I3416" s="1">
        <v>2015</v>
      </c>
      <c r="J3416" s="1">
        <v>299669110</v>
      </c>
      <c r="K3416" s="1">
        <f>_xlfn.DAYS(clean_data[[#This Row],[Ship Date]],clean_data[[#This Row],[Order Date]])</f>
        <v>38</v>
      </c>
      <c r="L3416" s="9">
        <v>42303</v>
      </c>
      <c r="M3416" s="4">
        <v>7604</v>
      </c>
      <c r="N3416" s="13">
        <v>81.73</v>
      </c>
      <c r="O3416" s="13">
        <v>56.67</v>
      </c>
      <c r="P3416" s="13">
        <v>621474.92000000004</v>
      </c>
      <c r="Q3416" s="13">
        <v>430918.68</v>
      </c>
      <c r="R3416" s="13">
        <v>190556.24</v>
      </c>
      <c r="S3416" s="54"/>
      <c r="T3416" s="54"/>
      <c r="Z3416" s="1"/>
      <c r="AA3416" s="1"/>
      <c r="XFB3416"/>
      <c r="XFC3416"/>
    </row>
    <row r="3417" spans="2:27 16382:16383" ht="21" customHeight="1">
      <c r="B3417" s="10" t="s">
        <v>14</v>
      </c>
      <c r="C3417" s="10" t="s">
        <v>108</v>
      </c>
      <c r="D3417" s="10" t="s">
        <v>16</v>
      </c>
      <c r="E3417" s="10" t="s">
        <v>21</v>
      </c>
      <c r="F3417" s="10" t="s">
        <v>235</v>
      </c>
      <c r="G3417" s="11">
        <v>41665</v>
      </c>
      <c r="H3417" s="12" t="s">
        <v>240</v>
      </c>
      <c r="I3417" s="10">
        <v>2014</v>
      </c>
      <c r="J3417" s="10">
        <v>205386245</v>
      </c>
      <c r="K3417" s="10">
        <f>_xlfn.DAYS(clean_data[[#This Row],[Ship Date]],clean_data[[#This Row],[Order Date]])</f>
        <v>42</v>
      </c>
      <c r="L3417" s="11">
        <v>41707</v>
      </c>
      <c r="M3417" s="14">
        <v>7209</v>
      </c>
      <c r="N3417" s="15">
        <v>255.28</v>
      </c>
      <c r="O3417" s="15">
        <v>159.41999999999999</v>
      </c>
      <c r="P3417" s="15">
        <v>1840313.52</v>
      </c>
      <c r="Q3417" s="15">
        <v>1149258.78</v>
      </c>
      <c r="R3417" s="15">
        <v>691054.74</v>
      </c>
      <c r="S3417" s="54"/>
      <c r="T3417" s="54"/>
      <c r="Z3417" s="1"/>
      <c r="AA3417" s="1"/>
      <c r="XFB3417"/>
      <c r="XFC3417"/>
    </row>
    <row r="3418" spans="2:27 16382:16383" ht="21" customHeight="1">
      <c r="B3418" s="1" t="s">
        <v>14</v>
      </c>
      <c r="C3418" s="1" t="s">
        <v>115</v>
      </c>
      <c r="D3418" s="1" t="s">
        <v>45</v>
      </c>
      <c r="E3418" s="1" t="s">
        <v>21</v>
      </c>
      <c r="F3418" s="1" t="s">
        <v>227</v>
      </c>
      <c r="G3418" s="9">
        <v>41896</v>
      </c>
      <c r="H3418" s="2" t="s">
        <v>231</v>
      </c>
      <c r="I3418" s="1">
        <v>2014</v>
      </c>
      <c r="J3418" s="1">
        <v>889333665</v>
      </c>
      <c r="K3418" s="1">
        <f>_xlfn.DAYS(clean_data[[#This Row],[Ship Date]],clean_data[[#This Row],[Order Date]])</f>
        <v>1</v>
      </c>
      <c r="L3418" s="9">
        <v>41897</v>
      </c>
      <c r="M3418" s="4">
        <v>2449</v>
      </c>
      <c r="N3418" s="13">
        <v>437.2</v>
      </c>
      <c r="O3418" s="13">
        <v>263.33</v>
      </c>
      <c r="P3418" s="13">
        <v>1070702.8</v>
      </c>
      <c r="Q3418" s="13">
        <v>644895.17000000004</v>
      </c>
      <c r="R3418" s="13">
        <v>425807.63</v>
      </c>
      <c r="S3418" s="54"/>
      <c r="T3418" s="54"/>
      <c r="Z3418" s="1"/>
      <c r="AA3418" s="1"/>
      <c r="XFB3418"/>
      <c r="XFC3418"/>
    </row>
    <row r="3419" spans="2:27 16382:16383" ht="21" customHeight="1">
      <c r="B3419" s="10" t="s">
        <v>31</v>
      </c>
      <c r="C3419" s="10" t="s">
        <v>177</v>
      </c>
      <c r="D3419" s="10" t="s">
        <v>71</v>
      </c>
      <c r="E3419" s="10" t="s">
        <v>21</v>
      </c>
      <c r="F3419" s="10" t="s">
        <v>232</v>
      </c>
      <c r="G3419" s="11">
        <v>41981</v>
      </c>
      <c r="H3419" s="12" t="s">
        <v>228</v>
      </c>
      <c r="I3419" s="10">
        <v>2014</v>
      </c>
      <c r="J3419" s="10">
        <v>154685199</v>
      </c>
      <c r="K3419" s="10">
        <f>_xlfn.DAYS(clean_data[[#This Row],[Ship Date]],clean_data[[#This Row],[Order Date]])</f>
        <v>7</v>
      </c>
      <c r="L3419" s="11">
        <v>41988</v>
      </c>
      <c r="M3419" s="14">
        <v>3643</v>
      </c>
      <c r="N3419" s="15">
        <v>154.06</v>
      </c>
      <c r="O3419" s="15">
        <v>90.93</v>
      </c>
      <c r="P3419" s="15">
        <v>561240.57999999996</v>
      </c>
      <c r="Q3419" s="15">
        <v>331257.99</v>
      </c>
      <c r="R3419" s="15">
        <v>229982.59</v>
      </c>
      <c r="S3419" s="54"/>
      <c r="T3419" s="54"/>
      <c r="Z3419" s="1"/>
      <c r="AA3419" s="1"/>
      <c r="XFB3419"/>
      <c r="XFC3419"/>
    </row>
    <row r="3420" spans="2:27 16382:16383" ht="21" customHeight="1">
      <c r="B3420" s="1" t="s">
        <v>34</v>
      </c>
      <c r="C3420" s="1" t="s">
        <v>182</v>
      </c>
      <c r="D3420" s="1" t="s">
        <v>28</v>
      </c>
      <c r="E3420" s="1" t="s">
        <v>21</v>
      </c>
      <c r="F3420" s="1" t="s">
        <v>229</v>
      </c>
      <c r="G3420" s="9">
        <v>41332</v>
      </c>
      <c r="H3420" s="2" t="s">
        <v>242</v>
      </c>
      <c r="I3420" s="1">
        <v>2013</v>
      </c>
      <c r="J3420" s="1">
        <v>824927175</v>
      </c>
      <c r="K3420" s="1">
        <f>_xlfn.DAYS(clean_data[[#This Row],[Ship Date]],clean_data[[#This Row],[Order Date]])</f>
        <v>14</v>
      </c>
      <c r="L3420" s="9">
        <v>41346</v>
      </c>
      <c r="M3420" s="4">
        <v>3138</v>
      </c>
      <c r="N3420" s="13">
        <v>205.7</v>
      </c>
      <c r="O3420" s="13">
        <v>117.11</v>
      </c>
      <c r="P3420" s="13">
        <v>645486.6</v>
      </c>
      <c r="Q3420" s="13">
        <v>367491.18</v>
      </c>
      <c r="R3420" s="13">
        <v>277995.42</v>
      </c>
      <c r="S3420" s="54"/>
      <c r="T3420" s="54"/>
      <c r="Z3420" s="1"/>
      <c r="AA3420" s="1"/>
      <c r="XFB3420"/>
      <c r="XFC3420"/>
    </row>
    <row r="3421" spans="2:27 16382:16383" ht="21" customHeight="1">
      <c r="B3421" s="10" t="s">
        <v>23</v>
      </c>
      <c r="C3421" s="10" t="s">
        <v>198</v>
      </c>
      <c r="D3421" s="10" t="s">
        <v>59</v>
      </c>
      <c r="E3421" s="10" t="s">
        <v>21</v>
      </c>
      <c r="F3421" s="10" t="s">
        <v>232</v>
      </c>
      <c r="G3421" s="11">
        <v>41135</v>
      </c>
      <c r="H3421" s="12" t="s">
        <v>238</v>
      </c>
      <c r="I3421" s="10">
        <v>2012</v>
      </c>
      <c r="J3421" s="10">
        <v>393858420</v>
      </c>
      <c r="K3421" s="10">
        <f>_xlfn.DAYS(clean_data[[#This Row],[Ship Date]],clean_data[[#This Row],[Order Date]])</f>
        <v>15</v>
      </c>
      <c r="L3421" s="11">
        <v>41150</v>
      </c>
      <c r="M3421" s="14">
        <v>314</v>
      </c>
      <c r="N3421" s="15">
        <v>9.33</v>
      </c>
      <c r="O3421" s="15">
        <v>6.92</v>
      </c>
      <c r="P3421" s="15">
        <v>2929.62</v>
      </c>
      <c r="Q3421" s="15">
        <v>2172.88</v>
      </c>
      <c r="R3421" s="15">
        <v>756.74</v>
      </c>
      <c r="S3421" s="54"/>
      <c r="T3421" s="54"/>
      <c r="Z3421" s="1"/>
      <c r="AA3421" s="1"/>
      <c r="XFB3421"/>
      <c r="XFC3421"/>
    </row>
    <row r="3422" spans="2:27 16382:16383" ht="21" customHeight="1">
      <c r="B3422" s="1" t="s">
        <v>53</v>
      </c>
      <c r="C3422" s="1" t="s">
        <v>54</v>
      </c>
      <c r="D3422" s="1" t="s">
        <v>33</v>
      </c>
      <c r="E3422" s="1" t="s">
        <v>17</v>
      </c>
      <c r="F3422" s="1" t="s">
        <v>227</v>
      </c>
      <c r="G3422" s="9">
        <v>40197</v>
      </c>
      <c r="H3422" s="2" t="s">
        <v>240</v>
      </c>
      <c r="I3422" s="1">
        <v>2010</v>
      </c>
      <c r="J3422" s="1">
        <v>475590264</v>
      </c>
      <c r="K3422" s="1">
        <f>_xlfn.DAYS(clean_data[[#This Row],[Ship Date]],clean_data[[#This Row],[Order Date]])</f>
        <v>16</v>
      </c>
      <c r="L3422" s="9">
        <v>40213</v>
      </c>
      <c r="M3422" s="4">
        <v>6583</v>
      </c>
      <c r="N3422" s="13">
        <v>81.73</v>
      </c>
      <c r="O3422" s="13">
        <v>56.67</v>
      </c>
      <c r="P3422" s="13">
        <v>538028.59</v>
      </c>
      <c r="Q3422" s="13">
        <v>373058.61</v>
      </c>
      <c r="R3422" s="13">
        <v>164969.98000000001</v>
      </c>
      <c r="S3422" s="54"/>
      <c r="T3422" s="54"/>
      <c r="Z3422" s="1"/>
      <c r="AA3422" s="1"/>
      <c r="XFB3422"/>
      <c r="XFC3422"/>
    </row>
    <row r="3423" spans="2:27 16382:16383" ht="21" customHeight="1">
      <c r="B3423" s="10" t="s">
        <v>31</v>
      </c>
      <c r="C3423" s="10" t="s">
        <v>49</v>
      </c>
      <c r="D3423" s="10" t="s">
        <v>79</v>
      </c>
      <c r="E3423" s="10" t="s">
        <v>17</v>
      </c>
      <c r="F3423" s="10" t="s">
        <v>227</v>
      </c>
      <c r="G3423" s="11">
        <v>41862</v>
      </c>
      <c r="H3423" s="12" t="s">
        <v>238</v>
      </c>
      <c r="I3423" s="10">
        <v>2014</v>
      </c>
      <c r="J3423" s="10">
        <v>954546535</v>
      </c>
      <c r="K3423" s="10">
        <f>_xlfn.DAYS(clean_data[[#This Row],[Ship Date]],clean_data[[#This Row],[Order Date]])</f>
        <v>10</v>
      </c>
      <c r="L3423" s="11">
        <v>41872</v>
      </c>
      <c r="M3423" s="14">
        <v>387</v>
      </c>
      <c r="N3423" s="15">
        <v>668.27</v>
      </c>
      <c r="O3423" s="15">
        <v>502.54</v>
      </c>
      <c r="P3423" s="15">
        <v>258620.49</v>
      </c>
      <c r="Q3423" s="15">
        <v>194482.98</v>
      </c>
      <c r="R3423" s="15">
        <v>64137.51</v>
      </c>
      <c r="S3423" s="54"/>
      <c r="T3423" s="54"/>
      <c r="Z3423" s="1"/>
      <c r="AA3423" s="1"/>
      <c r="XFB3423"/>
      <c r="XFC3423"/>
    </row>
    <row r="3424" spans="2:27 16382:16383" ht="21" customHeight="1">
      <c r="B3424" s="1" t="s">
        <v>23</v>
      </c>
      <c r="C3424" s="1" t="s">
        <v>120</v>
      </c>
      <c r="D3424" s="1" t="s">
        <v>25</v>
      </c>
      <c r="E3424" s="1" t="s">
        <v>17</v>
      </c>
      <c r="F3424" s="1" t="s">
        <v>229</v>
      </c>
      <c r="G3424" s="9">
        <v>41568</v>
      </c>
      <c r="H3424" s="2" t="s">
        <v>237</v>
      </c>
      <c r="I3424" s="1">
        <v>2013</v>
      </c>
      <c r="J3424" s="1">
        <v>435463559</v>
      </c>
      <c r="K3424" s="1">
        <f>_xlfn.DAYS(clean_data[[#This Row],[Ship Date]],clean_data[[#This Row],[Order Date]])</f>
        <v>6</v>
      </c>
      <c r="L3424" s="9">
        <v>41574</v>
      </c>
      <c r="M3424" s="4">
        <v>2199</v>
      </c>
      <c r="N3424" s="13">
        <v>47.45</v>
      </c>
      <c r="O3424" s="13">
        <v>31.79</v>
      </c>
      <c r="P3424" s="13">
        <v>104342.55</v>
      </c>
      <c r="Q3424" s="13">
        <v>69906.210000000006</v>
      </c>
      <c r="R3424" s="13">
        <v>34436.339999999997</v>
      </c>
      <c r="S3424" s="54"/>
      <c r="T3424" s="54"/>
      <c r="Z3424" s="1"/>
      <c r="AA3424" s="1"/>
      <c r="XFB3424"/>
      <c r="XFC3424"/>
    </row>
    <row r="3425" spans="2:27 16382:16383" ht="21" customHeight="1">
      <c r="B3425" s="10" t="s">
        <v>14</v>
      </c>
      <c r="C3425" s="10" t="s">
        <v>220</v>
      </c>
      <c r="D3425" s="10" t="s">
        <v>25</v>
      </c>
      <c r="E3425" s="10" t="s">
        <v>21</v>
      </c>
      <c r="F3425" s="10" t="s">
        <v>229</v>
      </c>
      <c r="G3425" s="11">
        <v>42054</v>
      </c>
      <c r="H3425" s="12" t="s">
        <v>242</v>
      </c>
      <c r="I3425" s="10">
        <v>2015</v>
      </c>
      <c r="J3425" s="10">
        <v>293390166</v>
      </c>
      <c r="K3425" s="10">
        <f>_xlfn.DAYS(clean_data[[#This Row],[Ship Date]],clean_data[[#This Row],[Order Date]])</f>
        <v>50</v>
      </c>
      <c r="L3425" s="11">
        <v>42104</v>
      </c>
      <c r="M3425" s="14">
        <v>9525</v>
      </c>
      <c r="N3425" s="15">
        <v>47.45</v>
      </c>
      <c r="O3425" s="15">
        <v>31.79</v>
      </c>
      <c r="P3425" s="15">
        <v>451961.25</v>
      </c>
      <c r="Q3425" s="15">
        <v>302799.75</v>
      </c>
      <c r="R3425" s="15">
        <v>149161.5</v>
      </c>
      <c r="S3425" s="54"/>
      <c r="T3425" s="54"/>
      <c r="Z3425" s="1"/>
      <c r="AA3425" s="1"/>
      <c r="XFB3425"/>
      <c r="XFC3425"/>
    </row>
    <row r="3426" spans="2:27 16382:16383" ht="21" customHeight="1">
      <c r="B3426" s="1" t="s">
        <v>40</v>
      </c>
      <c r="C3426" s="1" t="s">
        <v>136</v>
      </c>
      <c r="D3426" s="1" t="s">
        <v>25</v>
      </c>
      <c r="E3426" s="1" t="s">
        <v>21</v>
      </c>
      <c r="F3426" s="1" t="s">
        <v>235</v>
      </c>
      <c r="G3426" s="9">
        <v>40918</v>
      </c>
      <c r="H3426" s="2" t="s">
        <v>240</v>
      </c>
      <c r="I3426" s="1">
        <v>2012</v>
      </c>
      <c r="J3426" s="1">
        <v>623687684</v>
      </c>
      <c r="K3426" s="1">
        <f>_xlfn.DAYS(clean_data[[#This Row],[Ship Date]],clean_data[[#This Row],[Order Date]])</f>
        <v>50</v>
      </c>
      <c r="L3426" s="9">
        <v>40968</v>
      </c>
      <c r="M3426" s="4">
        <v>1900</v>
      </c>
      <c r="N3426" s="13">
        <v>47.45</v>
      </c>
      <c r="O3426" s="13">
        <v>31.79</v>
      </c>
      <c r="P3426" s="13">
        <v>90155</v>
      </c>
      <c r="Q3426" s="13">
        <v>60401</v>
      </c>
      <c r="R3426" s="13">
        <v>29754</v>
      </c>
      <c r="S3426" s="54"/>
      <c r="T3426" s="54"/>
      <c r="Z3426" s="1"/>
      <c r="AA3426" s="1"/>
      <c r="XFB3426"/>
      <c r="XFC3426"/>
    </row>
    <row r="3427" spans="2:27 16382:16383" ht="21" customHeight="1">
      <c r="B3427" s="10" t="s">
        <v>26</v>
      </c>
      <c r="C3427" s="10" t="s">
        <v>164</v>
      </c>
      <c r="D3427" s="10" t="s">
        <v>43</v>
      </c>
      <c r="E3427" s="10" t="s">
        <v>21</v>
      </c>
      <c r="F3427" s="10" t="s">
        <v>232</v>
      </c>
      <c r="G3427" s="11">
        <v>40296</v>
      </c>
      <c r="H3427" s="12" t="s">
        <v>239</v>
      </c>
      <c r="I3427" s="10">
        <v>2010</v>
      </c>
      <c r="J3427" s="10">
        <v>692029941</v>
      </c>
      <c r="K3427" s="10">
        <f>_xlfn.DAYS(clean_data[[#This Row],[Ship Date]],clean_data[[#This Row],[Order Date]])</f>
        <v>2</v>
      </c>
      <c r="L3427" s="11">
        <v>40298</v>
      </c>
      <c r="M3427" s="14">
        <v>5893</v>
      </c>
      <c r="N3427" s="15">
        <v>651.21</v>
      </c>
      <c r="O3427" s="15">
        <v>524.96</v>
      </c>
      <c r="P3427" s="15">
        <v>3837580.53</v>
      </c>
      <c r="Q3427" s="15">
        <v>3093589.28</v>
      </c>
      <c r="R3427" s="15">
        <v>743991.25</v>
      </c>
      <c r="S3427" s="54"/>
      <c r="T3427" s="54"/>
      <c r="Z3427" s="1"/>
      <c r="AA3427" s="1"/>
      <c r="XFB3427"/>
      <c r="XFC3427"/>
    </row>
    <row r="3428" spans="2:27 16382:16383" ht="21" customHeight="1">
      <c r="B3428" s="1" t="s">
        <v>23</v>
      </c>
      <c r="C3428" s="1" t="s">
        <v>175</v>
      </c>
      <c r="D3428" s="1" t="s">
        <v>71</v>
      </c>
      <c r="E3428" s="1" t="s">
        <v>21</v>
      </c>
      <c r="F3428" s="1" t="s">
        <v>229</v>
      </c>
      <c r="G3428" s="9">
        <v>42711</v>
      </c>
      <c r="H3428" s="2" t="s">
        <v>228</v>
      </c>
      <c r="I3428" s="1">
        <v>2016</v>
      </c>
      <c r="J3428" s="1">
        <v>284403264</v>
      </c>
      <c r="K3428" s="1">
        <f>_xlfn.DAYS(clean_data[[#This Row],[Ship Date]],clean_data[[#This Row],[Order Date]])</f>
        <v>20</v>
      </c>
      <c r="L3428" s="9">
        <v>42731</v>
      </c>
      <c r="M3428" s="4">
        <v>101</v>
      </c>
      <c r="N3428" s="13">
        <v>154.06</v>
      </c>
      <c r="O3428" s="13">
        <v>90.93</v>
      </c>
      <c r="P3428" s="13">
        <v>15560.06</v>
      </c>
      <c r="Q3428" s="13">
        <v>9183.93</v>
      </c>
      <c r="R3428" s="13">
        <v>6376.13</v>
      </c>
      <c r="S3428" s="54"/>
      <c r="T3428" s="54"/>
      <c r="Z3428" s="1"/>
      <c r="AA3428" s="1"/>
      <c r="XFB3428"/>
      <c r="XFC3428"/>
    </row>
    <row r="3429" spans="2:27 16382:16383" ht="21" customHeight="1">
      <c r="B3429" s="10" t="s">
        <v>31</v>
      </c>
      <c r="C3429" s="10" t="s">
        <v>248</v>
      </c>
      <c r="D3429" s="10" t="s">
        <v>28</v>
      </c>
      <c r="E3429" s="10" t="s">
        <v>21</v>
      </c>
      <c r="F3429" s="10" t="s">
        <v>232</v>
      </c>
      <c r="G3429" s="11">
        <v>41396</v>
      </c>
      <c r="H3429" s="12" t="s">
        <v>233</v>
      </c>
      <c r="I3429" s="10">
        <v>2013</v>
      </c>
      <c r="J3429" s="10">
        <v>157106482</v>
      </c>
      <c r="K3429" s="10">
        <f>_xlfn.DAYS(clean_data[[#This Row],[Ship Date]],clean_data[[#This Row],[Order Date]])</f>
        <v>1</v>
      </c>
      <c r="L3429" s="11">
        <v>41397</v>
      </c>
      <c r="M3429" s="14">
        <v>154</v>
      </c>
      <c r="N3429" s="15">
        <v>205.7</v>
      </c>
      <c r="O3429" s="15">
        <v>117.11</v>
      </c>
      <c r="P3429" s="15">
        <v>31677.8</v>
      </c>
      <c r="Q3429" s="15">
        <v>18034.939999999999</v>
      </c>
      <c r="R3429" s="15">
        <v>13642.86</v>
      </c>
      <c r="S3429" s="54"/>
      <c r="T3429" s="54"/>
      <c r="Z3429" s="1"/>
      <c r="AA3429" s="1"/>
      <c r="XFB3429"/>
      <c r="XFC3429"/>
    </row>
    <row r="3430" spans="2:27 16382:16383" ht="21" customHeight="1">
      <c r="B3430" s="1" t="s">
        <v>26</v>
      </c>
      <c r="C3430" s="1" t="s">
        <v>75</v>
      </c>
      <c r="D3430" s="1" t="s">
        <v>33</v>
      </c>
      <c r="E3430" s="1" t="s">
        <v>21</v>
      </c>
      <c r="F3430" s="1" t="s">
        <v>235</v>
      </c>
      <c r="G3430" s="9">
        <v>41036</v>
      </c>
      <c r="H3430" s="2" t="s">
        <v>233</v>
      </c>
      <c r="I3430" s="1">
        <v>2012</v>
      </c>
      <c r="J3430" s="1">
        <v>686750924</v>
      </c>
      <c r="K3430" s="1">
        <f>_xlfn.DAYS(clean_data[[#This Row],[Ship Date]],clean_data[[#This Row],[Order Date]])</f>
        <v>9</v>
      </c>
      <c r="L3430" s="9">
        <v>41045</v>
      </c>
      <c r="M3430" s="4">
        <v>3714</v>
      </c>
      <c r="N3430" s="13">
        <v>81.73</v>
      </c>
      <c r="O3430" s="13">
        <v>56.67</v>
      </c>
      <c r="P3430" s="13">
        <v>303545.21999999997</v>
      </c>
      <c r="Q3430" s="13">
        <v>210472.38</v>
      </c>
      <c r="R3430" s="13">
        <v>93072.84</v>
      </c>
      <c r="S3430" s="54"/>
      <c r="T3430" s="54"/>
      <c r="Z3430" s="1"/>
      <c r="AA3430" s="1"/>
      <c r="XFB3430"/>
      <c r="XFC3430"/>
    </row>
    <row r="3431" spans="2:27 16382:16383" ht="21" customHeight="1">
      <c r="B3431" s="10" t="s">
        <v>31</v>
      </c>
      <c r="C3431" s="10" t="s">
        <v>99</v>
      </c>
      <c r="D3431" s="10" t="s">
        <v>20</v>
      </c>
      <c r="E3431" s="10" t="s">
        <v>21</v>
      </c>
      <c r="F3431" s="10" t="s">
        <v>232</v>
      </c>
      <c r="G3431" s="11">
        <v>42555</v>
      </c>
      <c r="H3431" s="12" t="s">
        <v>230</v>
      </c>
      <c r="I3431" s="10">
        <v>2016</v>
      </c>
      <c r="J3431" s="10">
        <v>520260417</v>
      </c>
      <c r="K3431" s="10">
        <f>_xlfn.DAYS(clean_data[[#This Row],[Ship Date]],clean_data[[#This Row],[Order Date]])</f>
        <v>43</v>
      </c>
      <c r="L3431" s="11">
        <v>42598</v>
      </c>
      <c r="M3431" s="14">
        <v>5474</v>
      </c>
      <c r="N3431" s="15">
        <v>152.58000000000001</v>
      </c>
      <c r="O3431" s="15">
        <v>97.44</v>
      </c>
      <c r="P3431" s="15">
        <v>835222.92</v>
      </c>
      <c r="Q3431" s="15">
        <v>533386.56000000006</v>
      </c>
      <c r="R3431" s="15">
        <v>301836.36</v>
      </c>
      <c r="S3431" s="54"/>
      <c r="T3431" s="54"/>
      <c r="Z3431" s="1"/>
      <c r="AA3431" s="1"/>
      <c r="XFB3431"/>
      <c r="XFC3431"/>
    </row>
    <row r="3432" spans="2:27 16382:16383" ht="21" customHeight="1">
      <c r="B3432" s="1" t="s">
        <v>14</v>
      </c>
      <c r="C3432" s="1" t="s">
        <v>174</v>
      </c>
      <c r="D3432" s="1" t="s">
        <v>79</v>
      </c>
      <c r="E3432" s="1" t="s">
        <v>17</v>
      </c>
      <c r="F3432" s="1" t="s">
        <v>235</v>
      </c>
      <c r="G3432" s="9">
        <v>41737</v>
      </c>
      <c r="H3432" s="2" t="s">
        <v>239</v>
      </c>
      <c r="I3432" s="1">
        <v>2014</v>
      </c>
      <c r="J3432" s="1">
        <v>624871289</v>
      </c>
      <c r="K3432" s="1">
        <f>_xlfn.DAYS(clean_data[[#This Row],[Ship Date]],clean_data[[#This Row],[Order Date]])</f>
        <v>15</v>
      </c>
      <c r="L3432" s="9">
        <v>41752</v>
      </c>
      <c r="M3432" s="4">
        <v>2155</v>
      </c>
      <c r="N3432" s="13">
        <v>668.27</v>
      </c>
      <c r="O3432" s="13">
        <v>502.54</v>
      </c>
      <c r="P3432" s="13">
        <v>1440121.85</v>
      </c>
      <c r="Q3432" s="13">
        <v>1082973.7</v>
      </c>
      <c r="R3432" s="13">
        <v>357148.15</v>
      </c>
      <c r="S3432" s="54"/>
      <c r="T3432" s="54"/>
      <c r="Z3432" s="1"/>
      <c r="AA3432" s="1"/>
      <c r="XFB3432"/>
      <c r="XFC3432"/>
    </row>
    <row r="3433" spans="2:27 16382:16383" ht="21" customHeight="1">
      <c r="B3433" s="10" t="s">
        <v>34</v>
      </c>
      <c r="C3433" s="10" t="s">
        <v>215</v>
      </c>
      <c r="D3433" s="10" t="s">
        <v>28</v>
      </c>
      <c r="E3433" s="10" t="s">
        <v>17</v>
      </c>
      <c r="F3433" s="10" t="s">
        <v>229</v>
      </c>
      <c r="G3433" s="11">
        <v>41668</v>
      </c>
      <c r="H3433" s="12" t="s">
        <v>240</v>
      </c>
      <c r="I3433" s="10">
        <v>2014</v>
      </c>
      <c r="J3433" s="10">
        <v>238132369</v>
      </c>
      <c r="K3433" s="10">
        <f>_xlfn.DAYS(clean_data[[#This Row],[Ship Date]],clean_data[[#This Row],[Order Date]])</f>
        <v>31</v>
      </c>
      <c r="L3433" s="11">
        <v>41699</v>
      </c>
      <c r="M3433" s="14">
        <v>7515</v>
      </c>
      <c r="N3433" s="15">
        <v>205.7</v>
      </c>
      <c r="O3433" s="15">
        <v>117.11</v>
      </c>
      <c r="P3433" s="15">
        <v>1545835.5</v>
      </c>
      <c r="Q3433" s="15">
        <v>880081.65</v>
      </c>
      <c r="R3433" s="15">
        <v>665753.85</v>
      </c>
      <c r="S3433" s="54"/>
      <c r="T3433" s="54"/>
      <c r="Z3433" s="1"/>
      <c r="AA3433" s="1"/>
      <c r="XFB3433"/>
      <c r="XFC3433"/>
    </row>
    <row r="3434" spans="2:27 16382:16383" ht="21" customHeight="1">
      <c r="B3434" s="1" t="s">
        <v>23</v>
      </c>
      <c r="C3434" s="1" t="s">
        <v>217</v>
      </c>
      <c r="D3434" s="1" t="s">
        <v>33</v>
      </c>
      <c r="E3434" s="1" t="s">
        <v>17</v>
      </c>
      <c r="F3434" s="1" t="s">
        <v>232</v>
      </c>
      <c r="G3434" s="9">
        <v>40289</v>
      </c>
      <c r="H3434" s="2" t="s">
        <v>239</v>
      </c>
      <c r="I3434" s="1">
        <v>2010</v>
      </c>
      <c r="J3434" s="1">
        <v>917904984</v>
      </c>
      <c r="K3434" s="1">
        <f>_xlfn.DAYS(clean_data[[#This Row],[Ship Date]],clean_data[[#This Row],[Order Date]])</f>
        <v>3</v>
      </c>
      <c r="L3434" s="9">
        <v>40292</v>
      </c>
      <c r="M3434" s="4">
        <v>7338</v>
      </c>
      <c r="N3434" s="13">
        <v>81.73</v>
      </c>
      <c r="O3434" s="13">
        <v>56.67</v>
      </c>
      <c r="P3434" s="13">
        <v>599734.74</v>
      </c>
      <c r="Q3434" s="13">
        <v>415844.46</v>
      </c>
      <c r="R3434" s="13">
        <v>183890.28</v>
      </c>
      <c r="S3434" s="54"/>
      <c r="T3434" s="54"/>
      <c r="Z3434" s="1"/>
      <c r="AA3434" s="1"/>
      <c r="XFB3434"/>
      <c r="XFC3434"/>
    </row>
    <row r="3435" spans="2:27 16382:16383" ht="21" customHeight="1">
      <c r="B3435" s="10" t="s">
        <v>34</v>
      </c>
      <c r="C3435" s="10" t="s">
        <v>66</v>
      </c>
      <c r="D3435" s="10" t="s">
        <v>28</v>
      </c>
      <c r="E3435" s="10" t="s">
        <v>21</v>
      </c>
      <c r="F3435" s="10" t="s">
        <v>235</v>
      </c>
      <c r="G3435" s="11">
        <v>42849</v>
      </c>
      <c r="H3435" s="12" t="s">
        <v>239</v>
      </c>
      <c r="I3435" s="10">
        <v>2017</v>
      </c>
      <c r="J3435" s="10">
        <v>692362964</v>
      </c>
      <c r="K3435" s="10">
        <f>_xlfn.DAYS(clean_data[[#This Row],[Ship Date]],clean_data[[#This Row],[Order Date]])</f>
        <v>37</v>
      </c>
      <c r="L3435" s="11">
        <v>42886</v>
      </c>
      <c r="M3435" s="14">
        <v>4442</v>
      </c>
      <c r="N3435" s="15">
        <v>205.7</v>
      </c>
      <c r="O3435" s="15">
        <v>117.11</v>
      </c>
      <c r="P3435" s="15">
        <v>913719.4</v>
      </c>
      <c r="Q3435" s="15">
        <v>520202.62</v>
      </c>
      <c r="R3435" s="15">
        <v>393516.78</v>
      </c>
      <c r="S3435" s="54"/>
      <c r="T3435" s="54"/>
      <c r="Z3435" s="1"/>
      <c r="AA3435" s="1"/>
      <c r="XFB3435"/>
      <c r="XFC3435"/>
    </row>
    <row r="3436" spans="2:27 16382:16383" ht="21" customHeight="1">
      <c r="B3436" s="1" t="s">
        <v>31</v>
      </c>
      <c r="C3436" s="1" t="s">
        <v>202</v>
      </c>
      <c r="D3436" s="1" t="s">
        <v>16</v>
      </c>
      <c r="E3436" s="1" t="s">
        <v>17</v>
      </c>
      <c r="F3436" s="1" t="s">
        <v>235</v>
      </c>
      <c r="G3436" s="9">
        <v>41153</v>
      </c>
      <c r="H3436" s="2" t="s">
        <v>231</v>
      </c>
      <c r="I3436" s="1">
        <v>2012</v>
      </c>
      <c r="J3436" s="1">
        <v>809992635</v>
      </c>
      <c r="K3436" s="1">
        <f>_xlfn.DAYS(clean_data[[#This Row],[Ship Date]],clean_data[[#This Row],[Order Date]])</f>
        <v>49</v>
      </c>
      <c r="L3436" s="9">
        <v>41202</v>
      </c>
      <c r="M3436" s="4">
        <v>3675</v>
      </c>
      <c r="N3436" s="13">
        <v>255.28</v>
      </c>
      <c r="O3436" s="13">
        <v>159.41999999999999</v>
      </c>
      <c r="P3436" s="13">
        <v>938154</v>
      </c>
      <c r="Q3436" s="13">
        <v>585868.5</v>
      </c>
      <c r="R3436" s="13">
        <v>352285.5</v>
      </c>
      <c r="S3436" s="54"/>
      <c r="T3436" s="54"/>
      <c r="Z3436" s="1"/>
      <c r="AA3436" s="1"/>
      <c r="XFB3436"/>
      <c r="XFC3436"/>
    </row>
    <row r="3437" spans="2:27 16382:16383" ht="21" customHeight="1">
      <c r="B3437" s="10" t="s">
        <v>26</v>
      </c>
      <c r="C3437" s="10" t="s">
        <v>141</v>
      </c>
      <c r="D3437" s="10" t="s">
        <v>16</v>
      </c>
      <c r="E3437" s="10" t="s">
        <v>21</v>
      </c>
      <c r="F3437" s="10" t="s">
        <v>229</v>
      </c>
      <c r="G3437" s="11">
        <v>42610</v>
      </c>
      <c r="H3437" s="12" t="s">
        <v>238</v>
      </c>
      <c r="I3437" s="10">
        <v>2016</v>
      </c>
      <c r="J3437" s="10">
        <v>789592826</v>
      </c>
      <c r="K3437" s="10">
        <f>_xlfn.DAYS(clean_data[[#This Row],[Ship Date]],clean_data[[#This Row],[Order Date]])</f>
        <v>44</v>
      </c>
      <c r="L3437" s="11">
        <v>42654</v>
      </c>
      <c r="M3437" s="14">
        <v>6919</v>
      </c>
      <c r="N3437" s="15">
        <v>255.28</v>
      </c>
      <c r="O3437" s="15">
        <v>159.41999999999999</v>
      </c>
      <c r="P3437" s="15">
        <v>1766282.32</v>
      </c>
      <c r="Q3437" s="15">
        <v>1103026.98</v>
      </c>
      <c r="R3437" s="15">
        <v>663255.34</v>
      </c>
      <c r="S3437" s="54"/>
      <c r="T3437" s="54"/>
      <c r="Z3437" s="1"/>
      <c r="AA3437" s="1"/>
      <c r="XFB3437"/>
      <c r="XFC3437"/>
    </row>
    <row r="3438" spans="2:27 16382:16383" ht="21" customHeight="1">
      <c r="B3438" s="1" t="s">
        <v>23</v>
      </c>
      <c r="C3438" s="1" t="s">
        <v>74</v>
      </c>
      <c r="D3438" s="1" t="s">
        <v>71</v>
      </c>
      <c r="E3438" s="1" t="s">
        <v>17</v>
      </c>
      <c r="F3438" s="1" t="s">
        <v>229</v>
      </c>
      <c r="G3438" s="9">
        <v>41186</v>
      </c>
      <c r="H3438" s="2" t="s">
        <v>237</v>
      </c>
      <c r="I3438" s="1">
        <v>2012</v>
      </c>
      <c r="J3438" s="1">
        <v>670274865</v>
      </c>
      <c r="K3438" s="1">
        <f>_xlfn.DAYS(clean_data[[#This Row],[Ship Date]],clean_data[[#This Row],[Order Date]])</f>
        <v>40</v>
      </c>
      <c r="L3438" s="9">
        <v>41226</v>
      </c>
      <c r="M3438" s="4">
        <v>8082</v>
      </c>
      <c r="N3438" s="13">
        <v>154.06</v>
      </c>
      <c r="O3438" s="13">
        <v>90.93</v>
      </c>
      <c r="P3438" s="13">
        <v>1245112.92</v>
      </c>
      <c r="Q3438" s="13">
        <v>734896.26</v>
      </c>
      <c r="R3438" s="13">
        <v>510216.66</v>
      </c>
      <c r="S3438" s="54"/>
      <c r="T3438" s="54"/>
      <c r="Z3438" s="1"/>
      <c r="AA3438" s="1"/>
      <c r="XFB3438"/>
      <c r="XFC3438"/>
    </row>
    <row r="3439" spans="2:27 16382:16383" ht="21" customHeight="1">
      <c r="B3439" s="10" t="s">
        <v>34</v>
      </c>
      <c r="C3439" s="10" t="s">
        <v>35</v>
      </c>
      <c r="D3439" s="10" t="s">
        <v>50</v>
      </c>
      <c r="E3439" s="10" t="s">
        <v>21</v>
      </c>
      <c r="F3439" s="10" t="s">
        <v>227</v>
      </c>
      <c r="G3439" s="11">
        <v>40918</v>
      </c>
      <c r="H3439" s="12" t="s">
        <v>240</v>
      </c>
      <c r="I3439" s="10">
        <v>2012</v>
      </c>
      <c r="J3439" s="10">
        <v>561462581</v>
      </c>
      <c r="K3439" s="10">
        <f>_xlfn.DAYS(clean_data[[#This Row],[Ship Date]],clean_data[[#This Row],[Order Date]])</f>
        <v>45</v>
      </c>
      <c r="L3439" s="11">
        <v>40963</v>
      </c>
      <c r="M3439" s="14">
        <v>8109</v>
      </c>
      <c r="N3439" s="15">
        <v>421.89</v>
      </c>
      <c r="O3439" s="15">
        <v>364.69</v>
      </c>
      <c r="P3439" s="15">
        <v>3421106.01</v>
      </c>
      <c r="Q3439" s="15">
        <v>2957271.21</v>
      </c>
      <c r="R3439" s="15">
        <v>463834.8</v>
      </c>
      <c r="S3439" s="54"/>
      <c r="T3439" s="54"/>
      <c r="Z3439" s="1"/>
      <c r="AA3439" s="1"/>
      <c r="XFB3439"/>
      <c r="XFC3439"/>
    </row>
    <row r="3440" spans="2:27 16382:16383" ht="21" customHeight="1">
      <c r="B3440" s="1" t="s">
        <v>14</v>
      </c>
      <c r="C3440" s="1" t="s">
        <v>226</v>
      </c>
      <c r="D3440" s="1" t="s">
        <v>33</v>
      </c>
      <c r="E3440" s="1" t="s">
        <v>21</v>
      </c>
      <c r="F3440" s="1" t="s">
        <v>227</v>
      </c>
      <c r="G3440" s="9">
        <v>40700</v>
      </c>
      <c r="H3440" s="2" t="s">
        <v>241</v>
      </c>
      <c r="I3440" s="1">
        <v>2011</v>
      </c>
      <c r="J3440" s="1">
        <v>192892301</v>
      </c>
      <c r="K3440" s="1">
        <f>_xlfn.DAYS(clean_data[[#This Row],[Ship Date]],clean_data[[#This Row],[Order Date]])</f>
        <v>28</v>
      </c>
      <c r="L3440" s="9">
        <v>40728</v>
      </c>
      <c r="M3440" s="4">
        <v>9973</v>
      </c>
      <c r="N3440" s="13">
        <v>81.73</v>
      </c>
      <c r="O3440" s="13">
        <v>56.67</v>
      </c>
      <c r="P3440" s="13">
        <v>815093.29</v>
      </c>
      <c r="Q3440" s="13">
        <v>565169.91</v>
      </c>
      <c r="R3440" s="13">
        <v>249923.38</v>
      </c>
      <c r="S3440" s="54"/>
      <c r="T3440" s="54"/>
      <c r="Z3440" s="1"/>
      <c r="AA3440" s="1"/>
      <c r="XFB3440"/>
      <c r="XFC3440"/>
    </row>
    <row r="3441" spans="2:27 16382:16383" ht="21" customHeight="1">
      <c r="B3441" s="10" t="s">
        <v>34</v>
      </c>
      <c r="C3441" s="10" t="s">
        <v>215</v>
      </c>
      <c r="D3441" s="10" t="s">
        <v>28</v>
      </c>
      <c r="E3441" s="10" t="s">
        <v>21</v>
      </c>
      <c r="F3441" s="10" t="s">
        <v>232</v>
      </c>
      <c r="G3441" s="11">
        <v>41197</v>
      </c>
      <c r="H3441" s="12" t="s">
        <v>237</v>
      </c>
      <c r="I3441" s="10">
        <v>2012</v>
      </c>
      <c r="J3441" s="10">
        <v>264612853</v>
      </c>
      <c r="K3441" s="10">
        <f>_xlfn.DAYS(clean_data[[#This Row],[Ship Date]],clean_data[[#This Row],[Order Date]])</f>
        <v>49</v>
      </c>
      <c r="L3441" s="11">
        <v>41246</v>
      </c>
      <c r="M3441" s="14">
        <v>3678</v>
      </c>
      <c r="N3441" s="15">
        <v>205.7</v>
      </c>
      <c r="O3441" s="15">
        <v>117.11</v>
      </c>
      <c r="P3441" s="15">
        <v>756564.6</v>
      </c>
      <c r="Q3441" s="15">
        <v>430730.58</v>
      </c>
      <c r="R3441" s="15">
        <v>325834.02</v>
      </c>
      <c r="S3441" s="54"/>
      <c r="T3441" s="54"/>
      <c r="Z3441" s="1"/>
      <c r="AA3441" s="1"/>
      <c r="XFB3441"/>
      <c r="XFC3441"/>
    </row>
    <row r="3442" spans="2:27 16382:16383" ht="21" customHeight="1">
      <c r="B3442" s="1" t="s">
        <v>14</v>
      </c>
      <c r="C3442" s="1" t="s">
        <v>185</v>
      </c>
      <c r="D3442" s="1" t="s">
        <v>25</v>
      </c>
      <c r="E3442" s="1" t="s">
        <v>21</v>
      </c>
      <c r="F3442" s="1" t="s">
        <v>232</v>
      </c>
      <c r="G3442" s="9">
        <v>40700</v>
      </c>
      <c r="H3442" s="2" t="s">
        <v>241</v>
      </c>
      <c r="I3442" s="1">
        <v>2011</v>
      </c>
      <c r="J3442" s="1">
        <v>196985566</v>
      </c>
      <c r="K3442" s="1">
        <f>_xlfn.DAYS(clean_data[[#This Row],[Ship Date]],clean_data[[#This Row],[Order Date]])</f>
        <v>27</v>
      </c>
      <c r="L3442" s="9">
        <v>40727</v>
      </c>
      <c r="M3442" s="4">
        <v>1261</v>
      </c>
      <c r="N3442" s="13">
        <v>47.45</v>
      </c>
      <c r="O3442" s="13">
        <v>31.79</v>
      </c>
      <c r="P3442" s="13">
        <v>59834.45</v>
      </c>
      <c r="Q3442" s="13">
        <v>40087.19</v>
      </c>
      <c r="R3442" s="13">
        <v>19747.259999999998</v>
      </c>
      <c r="S3442" s="54"/>
      <c r="T3442" s="54"/>
      <c r="Z3442" s="1"/>
      <c r="AA3442" s="1"/>
      <c r="XFB3442"/>
      <c r="XFC3442"/>
    </row>
    <row r="3443" spans="2:27 16382:16383" ht="21" customHeight="1">
      <c r="B3443" s="10" t="s">
        <v>23</v>
      </c>
      <c r="C3443" s="10" t="s">
        <v>70</v>
      </c>
      <c r="D3443" s="10" t="s">
        <v>45</v>
      </c>
      <c r="E3443" s="10" t="s">
        <v>21</v>
      </c>
      <c r="F3443" s="10" t="s">
        <v>227</v>
      </c>
      <c r="G3443" s="11">
        <v>42034</v>
      </c>
      <c r="H3443" s="12" t="s">
        <v>240</v>
      </c>
      <c r="I3443" s="10">
        <v>2015</v>
      </c>
      <c r="J3443" s="10">
        <v>380684268</v>
      </c>
      <c r="K3443" s="10">
        <f>_xlfn.DAYS(clean_data[[#This Row],[Ship Date]],clean_data[[#This Row],[Order Date]])</f>
        <v>24</v>
      </c>
      <c r="L3443" s="11">
        <v>42058</v>
      </c>
      <c r="M3443" s="14">
        <v>1789</v>
      </c>
      <c r="N3443" s="15">
        <v>437.2</v>
      </c>
      <c r="O3443" s="15">
        <v>263.33</v>
      </c>
      <c r="P3443" s="15">
        <v>782150.8</v>
      </c>
      <c r="Q3443" s="15">
        <v>471097.37</v>
      </c>
      <c r="R3443" s="15">
        <v>311053.43</v>
      </c>
      <c r="S3443" s="54"/>
      <c r="T3443" s="54"/>
      <c r="Z3443" s="1"/>
      <c r="AA3443" s="1"/>
      <c r="XFB3443"/>
      <c r="XFC3443"/>
    </row>
    <row r="3444" spans="2:27 16382:16383" ht="21" customHeight="1">
      <c r="B3444" s="1" t="s">
        <v>31</v>
      </c>
      <c r="C3444" s="1" t="s">
        <v>172</v>
      </c>
      <c r="D3444" s="1" t="s">
        <v>36</v>
      </c>
      <c r="E3444" s="1" t="s">
        <v>21</v>
      </c>
      <c r="F3444" s="1" t="s">
        <v>232</v>
      </c>
      <c r="G3444" s="9">
        <v>42883</v>
      </c>
      <c r="H3444" s="2" t="s">
        <v>233</v>
      </c>
      <c r="I3444" s="1">
        <v>2017</v>
      </c>
      <c r="J3444" s="1">
        <v>826695287</v>
      </c>
      <c r="K3444" s="1">
        <f>_xlfn.DAYS(clean_data[[#This Row],[Ship Date]],clean_data[[#This Row],[Order Date]])</f>
        <v>12</v>
      </c>
      <c r="L3444" s="9">
        <v>42895</v>
      </c>
      <c r="M3444" s="4">
        <v>6361</v>
      </c>
      <c r="N3444" s="13">
        <v>109.28</v>
      </c>
      <c r="O3444" s="13">
        <v>35.840000000000003</v>
      </c>
      <c r="P3444" s="13">
        <v>695130.08</v>
      </c>
      <c r="Q3444" s="13">
        <v>227978.23999999999</v>
      </c>
      <c r="R3444" s="13">
        <v>467151.84</v>
      </c>
      <c r="S3444" s="54"/>
      <c r="T3444" s="54"/>
      <c r="Z3444" s="1"/>
      <c r="AA3444" s="1"/>
      <c r="XFB3444"/>
      <c r="XFC3444"/>
    </row>
    <row r="3445" spans="2:27 16382:16383" ht="21" customHeight="1">
      <c r="B3445" s="10" t="s">
        <v>26</v>
      </c>
      <c r="C3445" s="10" t="s">
        <v>75</v>
      </c>
      <c r="D3445" s="10" t="s">
        <v>79</v>
      </c>
      <c r="E3445" s="10" t="s">
        <v>21</v>
      </c>
      <c r="F3445" s="10" t="s">
        <v>235</v>
      </c>
      <c r="G3445" s="11">
        <v>42703</v>
      </c>
      <c r="H3445" s="12" t="s">
        <v>234</v>
      </c>
      <c r="I3445" s="10">
        <v>2016</v>
      </c>
      <c r="J3445" s="10">
        <v>716317451</v>
      </c>
      <c r="K3445" s="10">
        <f>_xlfn.DAYS(clean_data[[#This Row],[Ship Date]],clean_data[[#This Row],[Order Date]])</f>
        <v>2</v>
      </c>
      <c r="L3445" s="11">
        <v>42705</v>
      </c>
      <c r="M3445" s="14">
        <v>3107</v>
      </c>
      <c r="N3445" s="15">
        <v>668.27</v>
      </c>
      <c r="O3445" s="15">
        <v>502.54</v>
      </c>
      <c r="P3445" s="15">
        <v>2076314.89</v>
      </c>
      <c r="Q3445" s="15">
        <v>1561391.78</v>
      </c>
      <c r="R3445" s="15">
        <v>514923.11</v>
      </c>
      <c r="S3445" s="54"/>
      <c r="T3445" s="54"/>
      <c r="Z3445" s="1"/>
      <c r="AA3445" s="1"/>
      <c r="XFB3445"/>
      <c r="XFC3445"/>
    </row>
    <row r="3446" spans="2:27 16382:16383" ht="21" customHeight="1">
      <c r="B3446" s="1" t="s">
        <v>26</v>
      </c>
      <c r="C3446" s="1" t="s">
        <v>129</v>
      </c>
      <c r="D3446" s="1" t="s">
        <v>33</v>
      </c>
      <c r="E3446" s="1" t="s">
        <v>17</v>
      </c>
      <c r="F3446" s="1" t="s">
        <v>229</v>
      </c>
      <c r="G3446" s="9">
        <v>41338</v>
      </c>
      <c r="H3446" s="2" t="s">
        <v>236</v>
      </c>
      <c r="I3446" s="1">
        <v>2013</v>
      </c>
      <c r="J3446" s="1">
        <v>651162087</v>
      </c>
      <c r="K3446" s="1">
        <f>_xlfn.DAYS(clean_data[[#This Row],[Ship Date]],clean_data[[#This Row],[Order Date]])</f>
        <v>21</v>
      </c>
      <c r="L3446" s="9">
        <v>41359</v>
      </c>
      <c r="M3446" s="4">
        <v>2187</v>
      </c>
      <c r="N3446" s="13">
        <v>81.73</v>
      </c>
      <c r="O3446" s="13">
        <v>56.67</v>
      </c>
      <c r="P3446" s="13">
        <v>178743.51</v>
      </c>
      <c r="Q3446" s="13">
        <v>123937.29</v>
      </c>
      <c r="R3446" s="13">
        <v>54806.22</v>
      </c>
      <c r="S3446" s="54"/>
      <c r="T3446" s="54"/>
      <c r="Z3446" s="1"/>
      <c r="AA3446" s="1"/>
      <c r="XFB3446"/>
      <c r="XFC3446"/>
    </row>
    <row r="3447" spans="2:27 16382:16383" ht="21" customHeight="1">
      <c r="B3447" s="10" t="s">
        <v>40</v>
      </c>
      <c r="C3447" s="10" t="s">
        <v>78</v>
      </c>
      <c r="D3447" s="10" t="s">
        <v>71</v>
      </c>
      <c r="E3447" s="10" t="s">
        <v>17</v>
      </c>
      <c r="F3447" s="10" t="s">
        <v>235</v>
      </c>
      <c r="G3447" s="11">
        <v>40406</v>
      </c>
      <c r="H3447" s="12" t="s">
        <v>238</v>
      </c>
      <c r="I3447" s="10">
        <v>2010</v>
      </c>
      <c r="J3447" s="10">
        <v>403153026</v>
      </c>
      <c r="K3447" s="10">
        <f>_xlfn.DAYS(clean_data[[#This Row],[Ship Date]],clean_data[[#This Row],[Order Date]])</f>
        <v>31</v>
      </c>
      <c r="L3447" s="11">
        <v>40437</v>
      </c>
      <c r="M3447" s="14">
        <v>794</v>
      </c>
      <c r="N3447" s="15">
        <v>154.06</v>
      </c>
      <c r="O3447" s="15">
        <v>90.93</v>
      </c>
      <c r="P3447" s="15">
        <v>122323.64</v>
      </c>
      <c r="Q3447" s="15">
        <v>72198.42</v>
      </c>
      <c r="R3447" s="15">
        <v>50125.22</v>
      </c>
      <c r="S3447" s="54"/>
      <c r="T3447" s="54"/>
      <c r="Z3447" s="1"/>
      <c r="AA3447" s="1"/>
      <c r="XFB3447"/>
      <c r="XFC3447"/>
    </row>
    <row r="3448" spans="2:27 16382:16383" ht="21" customHeight="1">
      <c r="B3448" s="1" t="s">
        <v>23</v>
      </c>
      <c r="C3448" s="1" t="s">
        <v>217</v>
      </c>
      <c r="D3448" s="1" t="s">
        <v>33</v>
      </c>
      <c r="E3448" s="1" t="s">
        <v>21</v>
      </c>
      <c r="F3448" s="1" t="s">
        <v>235</v>
      </c>
      <c r="G3448" s="9">
        <v>41912</v>
      </c>
      <c r="H3448" s="2" t="s">
        <v>231</v>
      </c>
      <c r="I3448" s="1">
        <v>2014</v>
      </c>
      <c r="J3448" s="1">
        <v>264526593</v>
      </c>
      <c r="K3448" s="1">
        <f>_xlfn.DAYS(clean_data[[#This Row],[Ship Date]],clean_data[[#This Row],[Order Date]])</f>
        <v>7</v>
      </c>
      <c r="L3448" s="9">
        <v>41919</v>
      </c>
      <c r="M3448" s="4">
        <v>8152</v>
      </c>
      <c r="N3448" s="13">
        <v>81.73</v>
      </c>
      <c r="O3448" s="13">
        <v>56.67</v>
      </c>
      <c r="P3448" s="13">
        <v>666262.96</v>
      </c>
      <c r="Q3448" s="13">
        <v>461973.84</v>
      </c>
      <c r="R3448" s="13">
        <v>204289.12</v>
      </c>
      <c r="S3448" s="54"/>
      <c r="T3448" s="54"/>
      <c r="Z3448" s="1"/>
      <c r="AA3448" s="1"/>
      <c r="XFB3448"/>
      <c r="XFC3448"/>
    </row>
    <row r="3449" spans="2:27 16382:16383" ht="21" customHeight="1">
      <c r="B3449" s="10" t="s">
        <v>40</v>
      </c>
      <c r="C3449" s="10" t="s">
        <v>109</v>
      </c>
      <c r="D3449" s="10" t="s">
        <v>20</v>
      </c>
      <c r="E3449" s="10" t="s">
        <v>21</v>
      </c>
      <c r="F3449" s="10" t="s">
        <v>227</v>
      </c>
      <c r="G3449" s="11">
        <v>41335</v>
      </c>
      <c r="H3449" s="12" t="s">
        <v>236</v>
      </c>
      <c r="I3449" s="10">
        <v>2013</v>
      </c>
      <c r="J3449" s="10">
        <v>597831618</v>
      </c>
      <c r="K3449" s="10">
        <f>_xlfn.DAYS(clean_data[[#This Row],[Ship Date]],clean_data[[#This Row],[Order Date]])</f>
        <v>15</v>
      </c>
      <c r="L3449" s="11">
        <v>41350</v>
      </c>
      <c r="M3449" s="14">
        <v>516</v>
      </c>
      <c r="N3449" s="15">
        <v>152.58000000000001</v>
      </c>
      <c r="O3449" s="15">
        <v>97.44</v>
      </c>
      <c r="P3449" s="15">
        <v>78731.28</v>
      </c>
      <c r="Q3449" s="15">
        <v>50279.040000000001</v>
      </c>
      <c r="R3449" s="15">
        <v>28452.240000000002</v>
      </c>
      <c r="S3449" s="54"/>
      <c r="T3449" s="54"/>
      <c r="Z3449" s="1"/>
      <c r="AA3449" s="1"/>
      <c r="XFB3449"/>
      <c r="XFC3449"/>
    </row>
    <row r="3450" spans="2:27 16382:16383" ht="21" customHeight="1">
      <c r="B3450" s="1" t="s">
        <v>23</v>
      </c>
      <c r="C3450" s="1" t="s">
        <v>103</v>
      </c>
      <c r="D3450" s="1" t="s">
        <v>33</v>
      </c>
      <c r="E3450" s="1" t="s">
        <v>21</v>
      </c>
      <c r="F3450" s="1" t="s">
        <v>229</v>
      </c>
      <c r="G3450" s="9">
        <v>42842</v>
      </c>
      <c r="H3450" s="2" t="s">
        <v>239</v>
      </c>
      <c r="I3450" s="1">
        <v>2017</v>
      </c>
      <c r="J3450" s="1">
        <v>485929429</v>
      </c>
      <c r="K3450" s="1">
        <f>_xlfn.DAYS(clean_data[[#This Row],[Ship Date]],clean_data[[#This Row],[Order Date]])</f>
        <v>32</v>
      </c>
      <c r="L3450" s="9">
        <v>42874</v>
      </c>
      <c r="M3450" s="4">
        <v>6171</v>
      </c>
      <c r="N3450" s="13">
        <v>81.73</v>
      </c>
      <c r="O3450" s="13">
        <v>56.67</v>
      </c>
      <c r="P3450" s="13">
        <v>504355.83</v>
      </c>
      <c r="Q3450" s="13">
        <v>349710.57</v>
      </c>
      <c r="R3450" s="13">
        <v>154645.26</v>
      </c>
      <c r="S3450" s="54"/>
      <c r="T3450" s="54"/>
      <c r="Z3450" s="1"/>
      <c r="AA3450" s="1"/>
      <c r="XFB3450"/>
      <c r="XFC3450"/>
    </row>
    <row r="3451" spans="2:27 16382:16383" ht="21" customHeight="1">
      <c r="B3451" s="10" t="s">
        <v>53</v>
      </c>
      <c r="C3451" s="10" t="s">
        <v>54</v>
      </c>
      <c r="D3451" s="10" t="s">
        <v>71</v>
      </c>
      <c r="E3451" s="10" t="s">
        <v>17</v>
      </c>
      <c r="F3451" s="10" t="s">
        <v>232</v>
      </c>
      <c r="G3451" s="11">
        <v>41308</v>
      </c>
      <c r="H3451" s="12" t="s">
        <v>242</v>
      </c>
      <c r="I3451" s="10">
        <v>2013</v>
      </c>
      <c r="J3451" s="10">
        <v>881993854</v>
      </c>
      <c r="K3451" s="10">
        <f>_xlfn.DAYS(clean_data[[#This Row],[Ship Date]],clean_data[[#This Row],[Order Date]])</f>
        <v>25</v>
      </c>
      <c r="L3451" s="11">
        <v>41333</v>
      </c>
      <c r="M3451" s="14">
        <v>436</v>
      </c>
      <c r="N3451" s="15">
        <v>154.06</v>
      </c>
      <c r="O3451" s="15">
        <v>90.93</v>
      </c>
      <c r="P3451" s="15">
        <v>67170.16</v>
      </c>
      <c r="Q3451" s="15">
        <v>39645.480000000003</v>
      </c>
      <c r="R3451" s="15">
        <v>27524.68</v>
      </c>
      <c r="S3451" s="54"/>
      <c r="T3451" s="54"/>
      <c r="Z3451" s="1"/>
      <c r="AA3451" s="1"/>
      <c r="XFB3451"/>
      <c r="XFC3451"/>
    </row>
    <row r="3452" spans="2:27 16382:16383" ht="21" customHeight="1">
      <c r="B3452" s="1" t="s">
        <v>40</v>
      </c>
      <c r="C3452" s="1" t="s">
        <v>78</v>
      </c>
      <c r="D3452" s="1" t="s">
        <v>59</v>
      </c>
      <c r="E3452" s="1" t="s">
        <v>17</v>
      </c>
      <c r="F3452" s="1" t="s">
        <v>232</v>
      </c>
      <c r="G3452" s="9">
        <v>40293</v>
      </c>
      <c r="H3452" s="2" t="s">
        <v>239</v>
      </c>
      <c r="I3452" s="1">
        <v>2010</v>
      </c>
      <c r="J3452" s="1">
        <v>559511220</v>
      </c>
      <c r="K3452" s="1">
        <f>_xlfn.DAYS(clean_data[[#This Row],[Ship Date]],clean_data[[#This Row],[Order Date]])</f>
        <v>22</v>
      </c>
      <c r="L3452" s="9">
        <v>40315</v>
      </c>
      <c r="M3452" s="4">
        <v>658</v>
      </c>
      <c r="N3452" s="13">
        <v>9.33</v>
      </c>
      <c r="O3452" s="13">
        <v>6.92</v>
      </c>
      <c r="P3452" s="13">
        <v>6139.14</v>
      </c>
      <c r="Q3452" s="13">
        <v>4553.3599999999997</v>
      </c>
      <c r="R3452" s="13">
        <v>1585.78</v>
      </c>
      <c r="S3452" s="54"/>
      <c r="T3452" s="54"/>
      <c r="Z3452" s="1"/>
      <c r="AA3452" s="1"/>
      <c r="XFB3452"/>
      <c r="XFC3452"/>
    </row>
    <row r="3453" spans="2:27 16382:16383" ht="21" customHeight="1">
      <c r="B3453" s="10" t="s">
        <v>14</v>
      </c>
      <c r="C3453" s="10" t="s">
        <v>158</v>
      </c>
      <c r="D3453" s="10" t="s">
        <v>20</v>
      </c>
      <c r="E3453" s="10" t="s">
        <v>21</v>
      </c>
      <c r="F3453" s="10" t="s">
        <v>227</v>
      </c>
      <c r="G3453" s="11">
        <v>42367</v>
      </c>
      <c r="H3453" s="12" t="s">
        <v>228</v>
      </c>
      <c r="I3453" s="10">
        <v>2015</v>
      </c>
      <c r="J3453" s="10">
        <v>162280356</v>
      </c>
      <c r="K3453" s="10">
        <f>_xlfn.DAYS(clean_data[[#This Row],[Ship Date]],clean_data[[#This Row],[Order Date]])</f>
        <v>43</v>
      </c>
      <c r="L3453" s="11">
        <v>42410</v>
      </c>
      <c r="M3453" s="14">
        <v>1219</v>
      </c>
      <c r="N3453" s="15">
        <v>152.58000000000001</v>
      </c>
      <c r="O3453" s="15">
        <v>97.44</v>
      </c>
      <c r="P3453" s="15">
        <v>185995.02</v>
      </c>
      <c r="Q3453" s="15">
        <v>118779.36</v>
      </c>
      <c r="R3453" s="15">
        <v>67215.66</v>
      </c>
      <c r="S3453" s="54"/>
      <c r="T3453" s="54"/>
      <c r="Z3453" s="1"/>
      <c r="AA3453" s="1"/>
      <c r="XFB3453"/>
      <c r="XFC3453"/>
    </row>
    <row r="3454" spans="2:27 16382:16383" ht="21" customHeight="1">
      <c r="B3454" s="1" t="s">
        <v>31</v>
      </c>
      <c r="C3454" s="1" t="s">
        <v>202</v>
      </c>
      <c r="D3454" s="1" t="s">
        <v>28</v>
      </c>
      <c r="E3454" s="1" t="s">
        <v>17</v>
      </c>
      <c r="F3454" s="1" t="s">
        <v>232</v>
      </c>
      <c r="G3454" s="9">
        <v>42186</v>
      </c>
      <c r="H3454" s="2" t="s">
        <v>230</v>
      </c>
      <c r="I3454" s="1">
        <v>2015</v>
      </c>
      <c r="J3454" s="1">
        <v>854412591</v>
      </c>
      <c r="K3454" s="1">
        <f>_xlfn.DAYS(clean_data[[#This Row],[Ship Date]],clean_data[[#This Row],[Order Date]])</f>
        <v>16</v>
      </c>
      <c r="L3454" s="9">
        <v>42202</v>
      </c>
      <c r="M3454" s="4">
        <v>8527</v>
      </c>
      <c r="N3454" s="13">
        <v>205.7</v>
      </c>
      <c r="O3454" s="13">
        <v>117.11</v>
      </c>
      <c r="P3454" s="13">
        <v>1754003.9</v>
      </c>
      <c r="Q3454" s="13">
        <v>998596.97</v>
      </c>
      <c r="R3454" s="13">
        <v>755406.93</v>
      </c>
      <c r="S3454" s="54"/>
      <c r="T3454" s="54"/>
      <c r="Z3454" s="1"/>
      <c r="AA3454" s="1"/>
      <c r="XFB3454"/>
      <c r="XFC3454"/>
    </row>
    <row r="3455" spans="2:27 16382:16383" ht="21" customHeight="1">
      <c r="B3455" s="10" t="s">
        <v>26</v>
      </c>
      <c r="C3455" s="10" t="s">
        <v>121</v>
      </c>
      <c r="D3455" s="10" t="s">
        <v>59</v>
      </c>
      <c r="E3455" s="10" t="s">
        <v>21</v>
      </c>
      <c r="F3455" s="10" t="s">
        <v>229</v>
      </c>
      <c r="G3455" s="11">
        <v>41713</v>
      </c>
      <c r="H3455" s="12" t="s">
        <v>236</v>
      </c>
      <c r="I3455" s="10">
        <v>2014</v>
      </c>
      <c r="J3455" s="10">
        <v>270331752</v>
      </c>
      <c r="K3455" s="10">
        <f>_xlfn.DAYS(clean_data[[#This Row],[Ship Date]],clean_data[[#This Row],[Order Date]])</f>
        <v>12</v>
      </c>
      <c r="L3455" s="11">
        <v>41725</v>
      </c>
      <c r="M3455" s="14">
        <v>6028</v>
      </c>
      <c r="N3455" s="15">
        <v>9.33</v>
      </c>
      <c r="O3455" s="15">
        <v>6.92</v>
      </c>
      <c r="P3455" s="15">
        <v>56241.24</v>
      </c>
      <c r="Q3455" s="15">
        <v>41713.760000000002</v>
      </c>
      <c r="R3455" s="15">
        <v>14527.48</v>
      </c>
      <c r="S3455" s="54"/>
      <c r="T3455" s="54"/>
      <c r="Z3455" s="1"/>
      <c r="AA3455" s="1"/>
      <c r="XFB3455"/>
      <c r="XFC3455"/>
    </row>
    <row r="3456" spans="2:27 16382:16383" ht="21" customHeight="1">
      <c r="B3456" s="1" t="s">
        <v>14</v>
      </c>
      <c r="C3456" s="1" t="s">
        <v>174</v>
      </c>
      <c r="D3456" s="1" t="s">
        <v>45</v>
      </c>
      <c r="E3456" s="1" t="s">
        <v>17</v>
      </c>
      <c r="F3456" s="1" t="s">
        <v>227</v>
      </c>
      <c r="G3456" s="9">
        <v>40534</v>
      </c>
      <c r="H3456" s="2" t="s">
        <v>228</v>
      </c>
      <c r="I3456" s="1">
        <v>2010</v>
      </c>
      <c r="J3456" s="1">
        <v>164774167</v>
      </c>
      <c r="K3456" s="1">
        <f>_xlfn.DAYS(clean_data[[#This Row],[Ship Date]],clean_data[[#This Row],[Order Date]])</f>
        <v>14</v>
      </c>
      <c r="L3456" s="9">
        <v>40548</v>
      </c>
      <c r="M3456" s="4">
        <v>9193</v>
      </c>
      <c r="N3456" s="13">
        <v>437.2</v>
      </c>
      <c r="O3456" s="13">
        <v>263.33</v>
      </c>
      <c r="P3456" s="13">
        <v>4019179.6</v>
      </c>
      <c r="Q3456" s="13">
        <v>2420792.69</v>
      </c>
      <c r="R3456" s="13">
        <v>1598386.91</v>
      </c>
      <c r="S3456" s="54"/>
      <c r="T3456" s="54"/>
      <c r="Z3456" s="1"/>
      <c r="AA3456" s="1"/>
      <c r="XFB3456"/>
      <c r="XFC3456"/>
    </row>
    <row r="3457" spans="2:27 16382:16383" ht="21" customHeight="1">
      <c r="B3457" s="10" t="s">
        <v>40</v>
      </c>
      <c r="C3457" s="10" t="s">
        <v>245</v>
      </c>
      <c r="D3457" s="10" t="s">
        <v>16</v>
      </c>
      <c r="E3457" s="10" t="s">
        <v>17</v>
      </c>
      <c r="F3457" s="10" t="s">
        <v>227</v>
      </c>
      <c r="G3457" s="11">
        <v>42772</v>
      </c>
      <c r="H3457" s="12" t="s">
        <v>242</v>
      </c>
      <c r="I3457" s="10">
        <v>2017</v>
      </c>
      <c r="J3457" s="10">
        <v>562788665</v>
      </c>
      <c r="K3457" s="10">
        <f>_xlfn.DAYS(clean_data[[#This Row],[Ship Date]],clean_data[[#This Row],[Order Date]])</f>
        <v>43</v>
      </c>
      <c r="L3457" s="11">
        <v>42815</v>
      </c>
      <c r="M3457" s="14">
        <v>527</v>
      </c>
      <c r="N3457" s="15">
        <v>255.28</v>
      </c>
      <c r="O3457" s="15">
        <v>159.41999999999999</v>
      </c>
      <c r="P3457" s="15">
        <v>134532.56</v>
      </c>
      <c r="Q3457" s="15">
        <v>84014.34</v>
      </c>
      <c r="R3457" s="15">
        <v>50518.22</v>
      </c>
      <c r="S3457" s="54"/>
      <c r="T3457" s="54"/>
      <c r="Z3457" s="1"/>
      <c r="AA3457" s="1"/>
      <c r="XFB3457"/>
      <c r="XFC3457"/>
    </row>
    <row r="3458" spans="2:27 16382:16383" ht="21" customHeight="1">
      <c r="B3458" s="1" t="s">
        <v>23</v>
      </c>
      <c r="C3458" s="1" t="s">
        <v>106</v>
      </c>
      <c r="D3458" s="1" t="s">
        <v>43</v>
      </c>
      <c r="E3458" s="1" t="s">
        <v>21</v>
      </c>
      <c r="F3458" s="1" t="s">
        <v>229</v>
      </c>
      <c r="G3458" s="9">
        <v>41875</v>
      </c>
      <c r="H3458" s="2" t="s">
        <v>238</v>
      </c>
      <c r="I3458" s="1">
        <v>2014</v>
      </c>
      <c r="J3458" s="1">
        <v>209736573</v>
      </c>
      <c r="K3458" s="1">
        <f>_xlfn.DAYS(clean_data[[#This Row],[Ship Date]],clean_data[[#This Row],[Order Date]])</f>
        <v>31</v>
      </c>
      <c r="L3458" s="9">
        <v>41906</v>
      </c>
      <c r="M3458" s="4">
        <v>4568</v>
      </c>
      <c r="N3458" s="13">
        <v>651.21</v>
      </c>
      <c r="O3458" s="13">
        <v>524.96</v>
      </c>
      <c r="P3458" s="13">
        <v>2974727.28</v>
      </c>
      <c r="Q3458" s="13">
        <v>2398017.2799999998</v>
      </c>
      <c r="R3458" s="13">
        <v>576710</v>
      </c>
      <c r="S3458" s="54"/>
      <c r="T3458" s="54"/>
      <c r="Z3458" s="1"/>
      <c r="AA3458" s="1"/>
      <c r="XFB3458"/>
      <c r="XFC3458"/>
    </row>
    <row r="3459" spans="2:27 16382:16383" ht="21" customHeight="1">
      <c r="B3459" s="10" t="s">
        <v>14</v>
      </c>
      <c r="C3459" s="10" t="s">
        <v>174</v>
      </c>
      <c r="D3459" s="10" t="s">
        <v>71</v>
      </c>
      <c r="E3459" s="10" t="s">
        <v>21</v>
      </c>
      <c r="F3459" s="10" t="s">
        <v>235</v>
      </c>
      <c r="G3459" s="11">
        <v>41362</v>
      </c>
      <c r="H3459" s="12" t="s">
        <v>236</v>
      </c>
      <c r="I3459" s="10">
        <v>2013</v>
      </c>
      <c r="J3459" s="10">
        <v>621291720</v>
      </c>
      <c r="K3459" s="10">
        <f>_xlfn.DAYS(clean_data[[#This Row],[Ship Date]],clean_data[[#This Row],[Order Date]])</f>
        <v>2</v>
      </c>
      <c r="L3459" s="11">
        <v>41364</v>
      </c>
      <c r="M3459" s="14">
        <v>2881</v>
      </c>
      <c r="N3459" s="15">
        <v>154.06</v>
      </c>
      <c r="O3459" s="15">
        <v>90.93</v>
      </c>
      <c r="P3459" s="15">
        <v>443846.86</v>
      </c>
      <c r="Q3459" s="15">
        <v>261969.33</v>
      </c>
      <c r="R3459" s="15">
        <v>181877.53</v>
      </c>
      <c r="S3459" s="54"/>
      <c r="T3459" s="54"/>
      <c r="Z3459" s="1"/>
      <c r="AA3459" s="1"/>
      <c r="XFB3459"/>
      <c r="XFC3459"/>
    </row>
    <row r="3460" spans="2:27 16382:16383" ht="21" customHeight="1">
      <c r="B3460" s="1" t="s">
        <v>23</v>
      </c>
      <c r="C3460" s="1" t="s">
        <v>82</v>
      </c>
      <c r="D3460" s="1" t="s">
        <v>43</v>
      </c>
      <c r="E3460" s="1" t="s">
        <v>21</v>
      </c>
      <c r="F3460" s="1" t="s">
        <v>227</v>
      </c>
      <c r="G3460" s="9">
        <v>42374</v>
      </c>
      <c r="H3460" s="2" t="s">
        <v>240</v>
      </c>
      <c r="I3460" s="1">
        <v>2016</v>
      </c>
      <c r="J3460" s="1">
        <v>233440434</v>
      </c>
      <c r="K3460" s="1">
        <f>_xlfn.DAYS(clean_data[[#This Row],[Ship Date]],clean_data[[#This Row],[Order Date]])</f>
        <v>43</v>
      </c>
      <c r="L3460" s="9">
        <v>42417</v>
      </c>
      <c r="M3460" s="4">
        <v>9067</v>
      </c>
      <c r="N3460" s="13">
        <v>651.21</v>
      </c>
      <c r="O3460" s="13">
        <v>524.96</v>
      </c>
      <c r="P3460" s="13">
        <v>5904521.0700000003</v>
      </c>
      <c r="Q3460" s="13">
        <v>4759812.32</v>
      </c>
      <c r="R3460" s="13">
        <v>1144708.75</v>
      </c>
      <c r="S3460" s="54"/>
      <c r="T3460" s="54"/>
      <c r="Z3460" s="1"/>
      <c r="AA3460" s="1"/>
      <c r="XFB3460"/>
      <c r="XFC3460"/>
    </row>
    <row r="3461" spans="2:27 16382:16383" ht="21" customHeight="1">
      <c r="B3461" s="10" t="s">
        <v>34</v>
      </c>
      <c r="C3461" s="10" t="s">
        <v>35</v>
      </c>
      <c r="D3461" s="10" t="s">
        <v>43</v>
      </c>
      <c r="E3461" s="10" t="s">
        <v>17</v>
      </c>
      <c r="F3461" s="10" t="s">
        <v>235</v>
      </c>
      <c r="G3461" s="11">
        <v>42292</v>
      </c>
      <c r="H3461" s="12" t="s">
        <v>237</v>
      </c>
      <c r="I3461" s="10">
        <v>2015</v>
      </c>
      <c r="J3461" s="10">
        <v>252481544</v>
      </c>
      <c r="K3461" s="10">
        <f>_xlfn.DAYS(clean_data[[#This Row],[Ship Date]],clean_data[[#This Row],[Order Date]])</f>
        <v>24</v>
      </c>
      <c r="L3461" s="11">
        <v>42316</v>
      </c>
      <c r="M3461" s="14">
        <v>3754</v>
      </c>
      <c r="N3461" s="15">
        <v>651.21</v>
      </c>
      <c r="O3461" s="15">
        <v>524.96</v>
      </c>
      <c r="P3461" s="15">
        <v>2444642.34</v>
      </c>
      <c r="Q3461" s="15">
        <v>1970699.84</v>
      </c>
      <c r="R3461" s="15">
        <v>473942.5</v>
      </c>
      <c r="S3461" s="54"/>
      <c r="T3461" s="54"/>
      <c r="Z3461" s="1"/>
      <c r="AA3461" s="1"/>
      <c r="XFB3461"/>
      <c r="XFC3461"/>
    </row>
    <row r="3462" spans="2:27 16382:16383" ht="21" customHeight="1">
      <c r="B3462" s="1" t="s">
        <v>40</v>
      </c>
      <c r="C3462" s="1" t="s">
        <v>144</v>
      </c>
      <c r="D3462" s="1" t="s">
        <v>79</v>
      </c>
      <c r="E3462" s="1" t="s">
        <v>21</v>
      </c>
      <c r="F3462" s="1" t="s">
        <v>235</v>
      </c>
      <c r="G3462" s="9">
        <v>41652</v>
      </c>
      <c r="H3462" s="2" t="s">
        <v>240</v>
      </c>
      <c r="I3462" s="1">
        <v>2014</v>
      </c>
      <c r="J3462" s="1">
        <v>605026376</v>
      </c>
      <c r="K3462" s="1">
        <f>_xlfn.DAYS(clean_data[[#This Row],[Ship Date]],clean_data[[#This Row],[Order Date]])</f>
        <v>36</v>
      </c>
      <c r="L3462" s="9">
        <v>41688</v>
      </c>
      <c r="M3462" s="4">
        <v>9604</v>
      </c>
      <c r="N3462" s="13">
        <v>668.27</v>
      </c>
      <c r="O3462" s="13">
        <v>502.54</v>
      </c>
      <c r="P3462" s="13">
        <v>6418065.0800000001</v>
      </c>
      <c r="Q3462" s="13">
        <v>4826394.16</v>
      </c>
      <c r="R3462" s="13">
        <v>1591670.92</v>
      </c>
      <c r="S3462" s="54"/>
      <c r="T3462" s="54"/>
      <c r="Z3462" s="1"/>
      <c r="AA3462" s="1"/>
      <c r="XFB3462"/>
      <c r="XFC3462"/>
    </row>
    <row r="3463" spans="2:27 16382:16383" ht="21" customHeight="1">
      <c r="B3463" s="10" t="s">
        <v>40</v>
      </c>
      <c r="C3463" s="10" t="s">
        <v>189</v>
      </c>
      <c r="D3463" s="10" t="s">
        <v>20</v>
      </c>
      <c r="E3463" s="10" t="s">
        <v>17</v>
      </c>
      <c r="F3463" s="10" t="s">
        <v>235</v>
      </c>
      <c r="G3463" s="11">
        <v>42763</v>
      </c>
      <c r="H3463" s="12" t="s">
        <v>240</v>
      </c>
      <c r="I3463" s="10">
        <v>2017</v>
      </c>
      <c r="J3463" s="10">
        <v>387998759</v>
      </c>
      <c r="K3463" s="10">
        <f>_xlfn.DAYS(clean_data[[#This Row],[Ship Date]],clean_data[[#This Row],[Order Date]])</f>
        <v>2</v>
      </c>
      <c r="L3463" s="11">
        <v>42765</v>
      </c>
      <c r="M3463" s="14">
        <v>6310</v>
      </c>
      <c r="N3463" s="15">
        <v>152.58000000000001</v>
      </c>
      <c r="O3463" s="15">
        <v>97.44</v>
      </c>
      <c r="P3463" s="15">
        <v>962779.8</v>
      </c>
      <c r="Q3463" s="15">
        <v>614846.4</v>
      </c>
      <c r="R3463" s="15">
        <v>347933.4</v>
      </c>
      <c r="S3463" s="54"/>
      <c r="T3463" s="54"/>
      <c r="Z3463" s="1"/>
      <c r="AA3463" s="1"/>
      <c r="XFB3463"/>
      <c r="XFC3463"/>
    </row>
    <row r="3464" spans="2:27 16382:16383" ht="21" customHeight="1">
      <c r="B3464" s="1" t="s">
        <v>31</v>
      </c>
      <c r="C3464" s="1" t="s">
        <v>67</v>
      </c>
      <c r="D3464" s="1" t="s">
        <v>59</v>
      </c>
      <c r="E3464" s="1" t="s">
        <v>17</v>
      </c>
      <c r="F3464" s="1" t="s">
        <v>232</v>
      </c>
      <c r="G3464" s="9">
        <v>42789</v>
      </c>
      <c r="H3464" s="2" t="s">
        <v>242</v>
      </c>
      <c r="I3464" s="1">
        <v>2017</v>
      </c>
      <c r="J3464" s="1">
        <v>118635022</v>
      </c>
      <c r="K3464" s="1">
        <f>_xlfn.DAYS(clean_data[[#This Row],[Ship Date]],clean_data[[#This Row],[Order Date]])</f>
        <v>13</v>
      </c>
      <c r="L3464" s="9">
        <v>42802</v>
      </c>
      <c r="M3464" s="4">
        <v>5594</v>
      </c>
      <c r="N3464" s="13">
        <v>9.33</v>
      </c>
      <c r="O3464" s="13">
        <v>6.92</v>
      </c>
      <c r="P3464" s="13">
        <v>52192.02</v>
      </c>
      <c r="Q3464" s="13">
        <v>38710.480000000003</v>
      </c>
      <c r="R3464" s="13">
        <v>13481.54</v>
      </c>
      <c r="S3464" s="54"/>
      <c r="T3464" s="54"/>
      <c r="Z3464" s="1"/>
      <c r="AA3464" s="1"/>
      <c r="XFB3464"/>
      <c r="XFC3464"/>
    </row>
    <row r="3465" spans="2:27 16382:16383" ht="21" customHeight="1">
      <c r="B3465" s="10" t="s">
        <v>23</v>
      </c>
      <c r="C3465" s="10" t="s">
        <v>51</v>
      </c>
      <c r="D3465" s="10" t="s">
        <v>71</v>
      </c>
      <c r="E3465" s="10" t="s">
        <v>21</v>
      </c>
      <c r="F3465" s="10" t="s">
        <v>232</v>
      </c>
      <c r="G3465" s="11">
        <v>40668</v>
      </c>
      <c r="H3465" s="12" t="s">
        <v>233</v>
      </c>
      <c r="I3465" s="10">
        <v>2011</v>
      </c>
      <c r="J3465" s="10">
        <v>384483993</v>
      </c>
      <c r="K3465" s="10">
        <f>_xlfn.DAYS(clean_data[[#This Row],[Ship Date]],clean_data[[#This Row],[Order Date]])</f>
        <v>45</v>
      </c>
      <c r="L3465" s="11">
        <v>40713</v>
      </c>
      <c r="M3465" s="14">
        <v>6212</v>
      </c>
      <c r="N3465" s="15">
        <v>154.06</v>
      </c>
      <c r="O3465" s="15">
        <v>90.93</v>
      </c>
      <c r="P3465" s="15">
        <v>957020.72</v>
      </c>
      <c r="Q3465" s="15">
        <v>564857.16</v>
      </c>
      <c r="R3465" s="15">
        <v>392163.56</v>
      </c>
      <c r="S3465" s="54"/>
      <c r="T3465" s="54"/>
      <c r="Z3465" s="1"/>
      <c r="AA3465" s="1"/>
      <c r="XFB3465"/>
      <c r="XFC3465"/>
    </row>
    <row r="3466" spans="2:27 16382:16383" ht="21" customHeight="1">
      <c r="B3466" s="1" t="s">
        <v>40</v>
      </c>
      <c r="C3466" s="1" t="s">
        <v>41</v>
      </c>
      <c r="D3466" s="1" t="s">
        <v>28</v>
      </c>
      <c r="E3466" s="1" t="s">
        <v>21</v>
      </c>
      <c r="F3466" s="1" t="s">
        <v>229</v>
      </c>
      <c r="G3466" s="9">
        <v>41257</v>
      </c>
      <c r="H3466" s="2" t="s">
        <v>228</v>
      </c>
      <c r="I3466" s="1">
        <v>2012</v>
      </c>
      <c r="J3466" s="1">
        <v>493406999</v>
      </c>
      <c r="K3466" s="1">
        <f>_xlfn.DAYS(clean_data[[#This Row],[Ship Date]],clean_data[[#This Row],[Order Date]])</f>
        <v>38</v>
      </c>
      <c r="L3466" s="9">
        <v>41295</v>
      </c>
      <c r="M3466" s="4">
        <v>8950</v>
      </c>
      <c r="N3466" s="13">
        <v>205.7</v>
      </c>
      <c r="O3466" s="13">
        <v>117.11</v>
      </c>
      <c r="P3466" s="13">
        <v>1841015</v>
      </c>
      <c r="Q3466" s="13">
        <v>1048134.5</v>
      </c>
      <c r="R3466" s="13">
        <v>792880.5</v>
      </c>
      <c r="S3466" s="54"/>
      <c r="T3466" s="54"/>
      <c r="Z3466" s="1"/>
      <c r="AA3466" s="1"/>
      <c r="XFB3466"/>
      <c r="XFC3466"/>
    </row>
    <row r="3467" spans="2:27 16382:16383" ht="21" customHeight="1">
      <c r="B3467" s="10" t="s">
        <v>40</v>
      </c>
      <c r="C3467" s="10" t="s">
        <v>188</v>
      </c>
      <c r="D3467" s="10" t="s">
        <v>16</v>
      </c>
      <c r="E3467" s="10" t="s">
        <v>17</v>
      </c>
      <c r="F3467" s="10" t="s">
        <v>235</v>
      </c>
      <c r="G3467" s="11">
        <v>42889</v>
      </c>
      <c r="H3467" s="12" t="s">
        <v>241</v>
      </c>
      <c r="I3467" s="10">
        <v>2017</v>
      </c>
      <c r="J3467" s="10">
        <v>723577868</v>
      </c>
      <c r="K3467" s="10">
        <f>_xlfn.DAYS(clean_data[[#This Row],[Ship Date]],clean_data[[#This Row],[Order Date]])</f>
        <v>20</v>
      </c>
      <c r="L3467" s="11">
        <v>42909</v>
      </c>
      <c r="M3467" s="14">
        <v>1626</v>
      </c>
      <c r="N3467" s="15">
        <v>255.28</v>
      </c>
      <c r="O3467" s="15">
        <v>159.41999999999999</v>
      </c>
      <c r="P3467" s="15">
        <v>415085.28</v>
      </c>
      <c r="Q3467" s="15">
        <v>259216.92</v>
      </c>
      <c r="R3467" s="15">
        <v>155868.35999999999</v>
      </c>
      <c r="S3467" s="54"/>
      <c r="T3467" s="54"/>
      <c r="Z3467" s="1"/>
      <c r="AA3467" s="1"/>
      <c r="XFB3467"/>
      <c r="XFC3467"/>
    </row>
    <row r="3468" spans="2:27 16382:16383" ht="21" customHeight="1">
      <c r="B3468" s="1" t="s">
        <v>40</v>
      </c>
      <c r="C3468" s="1" t="s">
        <v>188</v>
      </c>
      <c r="D3468" s="1" t="s">
        <v>25</v>
      </c>
      <c r="E3468" s="1" t="s">
        <v>17</v>
      </c>
      <c r="F3468" s="1" t="s">
        <v>235</v>
      </c>
      <c r="G3468" s="9">
        <v>41519</v>
      </c>
      <c r="H3468" s="2" t="s">
        <v>231</v>
      </c>
      <c r="I3468" s="1">
        <v>2013</v>
      </c>
      <c r="J3468" s="1">
        <v>973482930</v>
      </c>
      <c r="K3468" s="1">
        <f>_xlfn.DAYS(clean_data[[#This Row],[Ship Date]],clean_data[[#This Row],[Order Date]])</f>
        <v>35</v>
      </c>
      <c r="L3468" s="9">
        <v>41554</v>
      </c>
      <c r="M3468" s="4">
        <v>4087</v>
      </c>
      <c r="N3468" s="13">
        <v>47.45</v>
      </c>
      <c r="O3468" s="13">
        <v>31.79</v>
      </c>
      <c r="P3468" s="13">
        <v>193928.15</v>
      </c>
      <c r="Q3468" s="13">
        <v>129925.73</v>
      </c>
      <c r="R3468" s="13">
        <v>64002.42</v>
      </c>
      <c r="S3468" s="54"/>
      <c r="T3468" s="54"/>
      <c r="Z3468" s="1"/>
      <c r="AA3468" s="1"/>
      <c r="XFB3468"/>
      <c r="XFC3468"/>
    </row>
    <row r="3469" spans="2:27 16382:16383" ht="21" customHeight="1">
      <c r="B3469" s="10" t="s">
        <v>23</v>
      </c>
      <c r="C3469" s="10" t="s">
        <v>207</v>
      </c>
      <c r="D3469" s="10" t="s">
        <v>25</v>
      </c>
      <c r="E3469" s="10" t="s">
        <v>17</v>
      </c>
      <c r="F3469" s="10" t="s">
        <v>235</v>
      </c>
      <c r="G3469" s="11">
        <v>40405</v>
      </c>
      <c r="H3469" s="12" t="s">
        <v>238</v>
      </c>
      <c r="I3469" s="10">
        <v>2010</v>
      </c>
      <c r="J3469" s="10">
        <v>311921012</v>
      </c>
      <c r="K3469" s="10">
        <f>_xlfn.DAYS(clean_data[[#This Row],[Ship Date]],clean_data[[#This Row],[Order Date]])</f>
        <v>11</v>
      </c>
      <c r="L3469" s="11">
        <v>40416</v>
      </c>
      <c r="M3469" s="14">
        <v>3214</v>
      </c>
      <c r="N3469" s="15">
        <v>47.45</v>
      </c>
      <c r="O3469" s="15">
        <v>31.79</v>
      </c>
      <c r="P3469" s="15">
        <v>152504.29999999999</v>
      </c>
      <c r="Q3469" s="15">
        <v>102173.06</v>
      </c>
      <c r="R3469" s="15">
        <v>50331.24</v>
      </c>
      <c r="S3469" s="54"/>
      <c r="T3469" s="54"/>
      <c r="Z3469" s="1"/>
      <c r="AA3469" s="1"/>
      <c r="XFB3469"/>
      <c r="XFC3469"/>
    </row>
    <row r="3470" spans="2:27 16382:16383" ht="21" customHeight="1">
      <c r="B3470" s="1" t="s">
        <v>23</v>
      </c>
      <c r="C3470" s="1" t="s">
        <v>74</v>
      </c>
      <c r="D3470" s="1" t="s">
        <v>16</v>
      </c>
      <c r="E3470" s="1" t="s">
        <v>17</v>
      </c>
      <c r="F3470" s="1" t="s">
        <v>232</v>
      </c>
      <c r="G3470" s="9">
        <v>40430</v>
      </c>
      <c r="H3470" s="2" t="s">
        <v>231</v>
      </c>
      <c r="I3470" s="1">
        <v>2010</v>
      </c>
      <c r="J3470" s="1">
        <v>128003442</v>
      </c>
      <c r="K3470" s="1">
        <f>_xlfn.DAYS(clean_data[[#This Row],[Ship Date]],clean_data[[#This Row],[Order Date]])</f>
        <v>44</v>
      </c>
      <c r="L3470" s="9">
        <v>40474</v>
      </c>
      <c r="M3470" s="4">
        <v>7918</v>
      </c>
      <c r="N3470" s="13">
        <v>255.28</v>
      </c>
      <c r="O3470" s="13">
        <v>159.41999999999999</v>
      </c>
      <c r="P3470" s="13">
        <v>2021307.04</v>
      </c>
      <c r="Q3470" s="13">
        <v>1262287.56</v>
      </c>
      <c r="R3470" s="13">
        <v>759019.48</v>
      </c>
      <c r="S3470" s="54"/>
      <c r="T3470" s="54"/>
      <c r="Z3470" s="1"/>
      <c r="AA3470" s="1"/>
      <c r="XFB3470"/>
      <c r="XFC3470"/>
    </row>
    <row r="3471" spans="2:27 16382:16383" ht="21" customHeight="1">
      <c r="B3471" s="10" t="s">
        <v>23</v>
      </c>
      <c r="C3471" s="10" t="s">
        <v>181</v>
      </c>
      <c r="D3471" s="10" t="s">
        <v>25</v>
      </c>
      <c r="E3471" s="10" t="s">
        <v>21</v>
      </c>
      <c r="F3471" s="10" t="s">
        <v>229</v>
      </c>
      <c r="G3471" s="11">
        <v>41482</v>
      </c>
      <c r="H3471" s="12" t="s">
        <v>230</v>
      </c>
      <c r="I3471" s="10">
        <v>2013</v>
      </c>
      <c r="J3471" s="10">
        <v>981154048</v>
      </c>
      <c r="K3471" s="10">
        <f>_xlfn.DAYS(clean_data[[#This Row],[Ship Date]],clean_data[[#This Row],[Order Date]])</f>
        <v>13</v>
      </c>
      <c r="L3471" s="11">
        <v>41495</v>
      </c>
      <c r="M3471" s="14">
        <v>4141</v>
      </c>
      <c r="N3471" s="15">
        <v>47.45</v>
      </c>
      <c r="O3471" s="15">
        <v>31.79</v>
      </c>
      <c r="P3471" s="15">
        <v>196490.45</v>
      </c>
      <c r="Q3471" s="15">
        <v>131642.39000000001</v>
      </c>
      <c r="R3471" s="15">
        <v>64848.06</v>
      </c>
      <c r="S3471" s="54"/>
      <c r="T3471" s="54"/>
      <c r="Z3471" s="1"/>
      <c r="AA3471" s="1"/>
      <c r="XFB3471"/>
      <c r="XFC3471"/>
    </row>
    <row r="3472" spans="2:27 16382:16383" ht="21" customHeight="1">
      <c r="B3472" s="1" t="s">
        <v>14</v>
      </c>
      <c r="C3472" s="1" t="s">
        <v>19</v>
      </c>
      <c r="D3472" s="1" t="s">
        <v>50</v>
      </c>
      <c r="E3472" s="1" t="s">
        <v>17</v>
      </c>
      <c r="F3472" s="1" t="s">
        <v>235</v>
      </c>
      <c r="G3472" s="9">
        <v>41071</v>
      </c>
      <c r="H3472" s="2" t="s">
        <v>241</v>
      </c>
      <c r="I3472" s="1">
        <v>2012</v>
      </c>
      <c r="J3472" s="1">
        <v>351109158</v>
      </c>
      <c r="K3472" s="1">
        <f>_xlfn.DAYS(clean_data[[#This Row],[Ship Date]],clean_data[[#This Row],[Order Date]])</f>
        <v>15</v>
      </c>
      <c r="L3472" s="9">
        <v>41086</v>
      </c>
      <c r="M3472" s="4">
        <v>9857</v>
      </c>
      <c r="N3472" s="13">
        <v>421.89</v>
      </c>
      <c r="O3472" s="13">
        <v>364.69</v>
      </c>
      <c r="P3472" s="13">
        <v>4158569.73</v>
      </c>
      <c r="Q3472" s="13">
        <v>3594749.33</v>
      </c>
      <c r="R3472" s="13">
        <v>563820.4</v>
      </c>
      <c r="S3472" s="54"/>
      <c r="T3472" s="54"/>
      <c r="Z3472" s="1"/>
      <c r="AA3472" s="1"/>
      <c r="XFB3472"/>
      <c r="XFC3472"/>
    </row>
    <row r="3473" spans="2:27 16382:16383" ht="21" customHeight="1">
      <c r="B3473" s="10" t="s">
        <v>23</v>
      </c>
      <c r="C3473" s="10" t="s">
        <v>187</v>
      </c>
      <c r="D3473" s="10" t="s">
        <v>33</v>
      </c>
      <c r="E3473" s="10" t="s">
        <v>17</v>
      </c>
      <c r="F3473" s="10" t="s">
        <v>232</v>
      </c>
      <c r="G3473" s="11">
        <v>41246</v>
      </c>
      <c r="H3473" s="12" t="s">
        <v>228</v>
      </c>
      <c r="I3473" s="10">
        <v>2012</v>
      </c>
      <c r="J3473" s="10">
        <v>287917602</v>
      </c>
      <c r="K3473" s="10">
        <f>_xlfn.DAYS(clean_data[[#This Row],[Ship Date]],clean_data[[#This Row],[Order Date]])</f>
        <v>33</v>
      </c>
      <c r="L3473" s="11">
        <v>41279</v>
      </c>
      <c r="M3473" s="14">
        <v>71</v>
      </c>
      <c r="N3473" s="15">
        <v>81.73</v>
      </c>
      <c r="O3473" s="15">
        <v>56.67</v>
      </c>
      <c r="P3473" s="15">
        <v>5802.83</v>
      </c>
      <c r="Q3473" s="15">
        <v>4023.57</v>
      </c>
      <c r="R3473" s="15">
        <v>1779.26</v>
      </c>
      <c r="S3473" s="54"/>
      <c r="T3473" s="54"/>
      <c r="Z3473" s="1"/>
      <c r="AA3473" s="1"/>
      <c r="XFB3473"/>
      <c r="XFC3473"/>
    </row>
    <row r="3474" spans="2:27 16382:16383" ht="21" customHeight="1">
      <c r="B3474" s="1" t="s">
        <v>14</v>
      </c>
      <c r="C3474" s="1" t="s">
        <v>111</v>
      </c>
      <c r="D3474" s="1" t="s">
        <v>50</v>
      </c>
      <c r="E3474" s="1" t="s">
        <v>21</v>
      </c>
      <c r="F3474" s="1" t="s">
        <v>235</v>
      </c>
      <c r="G3474" s="9">
        <v>41679</v>
      </c>
      <c r="H3474" s="2" t="s">
        <v>242</v>
      </c>
      <c r="I3474" s="1">
        <v>2014</v>
      </c>
      <c r="J3474" s="1">
        <v>661940705</v>
      </c>
      <c r="K3474" s="1">
        <f>_xlfn.DAYS(clean_data[[#This Row],[Ship Date]],clean_data[[#This Row],[Order Date]])</f>
        <v>12</v>
      </c>
      <c r="L3474" s="9">
        <v>41691</v>
      </c>
      <c r="M3474" s="4">
        <v>1819</v>
      </c>
      <c r="N3474" s="13">
        <v>421.89</v>
      </c>
      <c r="O3474" s="13">
        <v>364.69</v>
      </c>
      <c r="P3474" s="13">
        <v>767417.91</v>
      </c>
      <c r="Q3474" s="13">
        <v>663371.11</v>
      </c>
      <c r="R3474" s="13">
        <v>104046.8</v>
      </c>
      <c r="S3474" s="54"/>
      <c r="T3474" s="54"/>
      <c r="Z3474" s="1"/>
      <c r="AA3474" s="1"/>
      <c r="XFB3474"/>
      <c r="XFC3474"/>
    </row>
    <row r="3475" spans="2:27 16382:16383" ht="21" customHeight="1">
      <c r="B3475" s="10" t="s">
        <v>14</v>
      </c>
      <c r="C3475" s="10" t="s">
        <v>246</v>
      </c>
      <c r="D3475" s="10" t="s">
        <v>16</v>
      </c>
      <c r="E3475" s="10" t="s">
        <v>21</v>
      </c>
      <c r="F3475" s="10" t="s">
        <v>232</v>
      </c>
      <c r="G3475" s="11">
        <v>41047</v>
      </c>
      <c r="H3475" s="12" t="s">
        <v>233</v>
      </c>
      <c r="I3475" s="10">
        <v>2012</v>
      </c>
      <c r="J3475" s="10">
        <v>513852298</v>
      </c>
      <c r="K3475" s="10">
        <f>_xlfn.DAYS(clean_data[[#This Row],[Ship Date]],clean_data[[#This Row],[Order Date]])</f>
        <v>40</v>
      </c>
      <c r="L3475" s="11">
        <v>41087</v>
      </c>
      <c r="M3475" s="14">
        <v>9169</v>
      </c>
      <c r="N3475" s="15">
        <v>255.28</v>
      </c>
      <c r="O3475" s="15">
        <v>159.41999999999999</v>
      </c>
      <c r="P3475" s="15">
        <v>2340662.3199999998</v>
      </c>
      <c r="Q3475" s="15">
        <v>1461721.98</v>
      </c>
      <c r="R3475" s="15">
        <v>878940.34</v>
      </c>
      <c r="S3475" s="54"/>
      <c r="T3475" s="54"/>
      <c r="Z3475" s="1"/>
      <c r="AA3475" s="1"/>
      <c r="XFB3475"/>
      <c r="XFC3475"/>
    </row>
    <row r="3476" spans="2:27 16382:16383" ht="21" customHeight="1">
      <c r="B3476" s="1" t="s">
        <v>40</v>
      </c>
      <c r="C3476" s="1" t="s">
        <v>245</v>
      </c>
      <c r="D3476" s="1" t="s">
        <v>43</v>
      </c>
      <c r="E3476" s="1" t="s">
        <v>21</v>
      </c>
      <c r="F3476" s="1" t="s">
        <v>235</v>
      </c>
      <c r="G3476" s="9">
        <v>41185</v>
      </c>
      <c r="H3476" s="2" t="s">
        <v>237</v>
      </c>
      <c r="I3476" s="1">
        <v>2012</v>
      </c>
      <c r="J3476" s="1">
        <v>304638707</v>
      </c>
      <c r="K3476" s="1">
        <f>_xlfn.DAYS(clean_data[[#This Row],[Ship Date]],clean_data[[#This Row],[Order Date]])</f>
        <v>12</v>
      </c>
      <c r="L3476" s="9">
        <v>41197</v>
      </c>
      <c r="M3476" s="4">
        <v>8218</v>
      </c>
      <c r="N3476" s="13">
        <v>651.21</v>
      </c>
      <c r="O3476" s="13">
        <v>524.96</v>
      </c>
      <c r="P3476" s="13">
        <v>5351643.78</v>
      </c>
      <c r="Q3476" s="13">
        <v>4314121.28</v>
      </c>
      <c r="R3476" s="13">
        <v>1037522.5</v>
      </c>
      <c r="S3476" s="54"/>
      <c r="T3476" s="54"/>
      <c r="Z3476" s="1"/>
      <c r="AA3476" s="1"/>
      <c r="XFB3476"/>
      <c r="XFC3476"/>
    </row>
    <row r="3477" spans="2:27 16382:16383" ht="21" customHeight="1">
      <c r="B3477" s="10" t="s">
        <v>40</v>
      </c>
      <c r="C3477" s="10" t="s">
        <v>188</v>
      </c>
      <c r="D3477" s="10" t="s">
        <v>71</v>
      </c>
      <c r="E3477" s="10" t="s">
        <v>17</v>
      </c>
      <c r="F3477" s="10" t="s">
        <v>235</v>
      </c>
      <c r="G3477" s="11">
        <v>42929</v>
      </c>
      <c r="H3477" s="12" t="s">
        <v>230</v>
      </c>
      <c r="I3477" s="10">
        <v>2017</v>
      </c>
      <c r="J3477" s="10">
        <v>565598762</v>
      </c>
      <c r="K3477" s="10">
        <f>_xlfn.DAYS(clean_data[[#This Row],[Ship Date]],clean_data[[#This Row],[Order Date]])</f>
        <v>16</v>
      </c>
      <c r="L3477" s="11">
        <v>42945</v>
      </c>
      <c r="M3477" s="14">
        <v>2097</v>
      </c>
      <c r="N3477" s="15">
        <v>154.06</v>
      </c>
      <c r="O3477" s="15">
        <v>90.93</v>
      </c>
      <c r="P3477" s="15">
        <v>323063.82</v>
      </c>
      <c r="Q3477" s="15">
        <v>190680.21</v>
      </c>
      <c r="R3477" s="15">
        <v>132383.60999999999</v>
      </c>
      <c r="S3477" s="54"/>
      <c r="T3477" s="54"/>
      <c r="Z3477" s="1"/>
      <c r="AA3477" s="1"/>
      <c r="XFB3477"/>
      <c r="XFC3477"/>
    </row>
    <row r="3478" spans="2:27 16382:16383" ht="21" customHeight="1">
      <c r="B3478" s="1" t="s">
        <v>23</v>
      </c>
      <c r="C3478" s="1" t="s">
        <v>124</v>
      </c>
      <c r="D3478" s="1" t="s">
        <v>20</v>
      </c>
      <c r="E3478" s="1" t="s">
        <v>21</v>
      </c>
      <c r="F3478" s="1" t="s">
        <v>232</v>
      </c>
      <c r="G3478" s="9">
        <v>41977</v>
      </c>
      <c r="H3478" s="2" t="s">
        <v>228</v>
      </c>
      <c r="I3478" s="1">
        <v>2014</v>
      </c>
      <c r="J3478" s="1">
        <v>548343789</v>
      </c>
      <c r="K3478" s="1">
        <f>_xlfn.DAYS(clean_data[[#This Row],[Ship Date]],clean_data[[#This Row],[Order Date]])</f>
        <v>2</v>
      </c>
      <c r="L3478" s="9">
        <v>41979</v>
      </c>
      <c r="M3478" s="4">
        <v>5967</v>
      </c>
      <c r="N3478" s="13">
        <v>152.58000000000001</v>
      </c>
      <c r="O3478" s="13">
        <v>97.44</v>
      </c>
      <c r="P3478" s="13">
        <v>910444.86</v>
      </c>
      <c r="Q3478" s="13">
        <v>581424.48</v>
      </c>
      <c r="R3478" s="13">
        <v>329020.38</v>
      </c>
      <c r="S3478" s="54"/>
      <c r="T3478" s="54"/>
      <c r="Z3478" s="1"/>
      <c r="AA3478" s="1"/>
      <c r="XFB3478"/>
      <c r="XFC3478"/>
    </row>
    <row r="3479" spans="2:27 16382:16383" ht="21" customHeight="1">
      <c r="B3479" s="10" t="s">
        <v>26</v>
      </c>
      <c r="C3479" s="10" t="s">
        <v>75</v>
      </c>
      <c r="D3479" s="10" t="s">
        <v>71</v>
      </c>
      <c r="E3479" s="10" t="s">
        <v>21</v>
      </c>
      <c r="F3479" s="10" t="s">
        <v>232</v>
      </c>
      <c r="G3479" s="11">
        <v>41327</v>
      </c>
      <c r="H3479" s="12" t="s">
        <v>242</v>
      </c>
      <c r="I3479" s="10">
        <v>2013</v>
      </c>
      <c r="J3479" s="10">
        <v>474797618</v>
      </c>
      <c r="K3479" s="10">
        <f>_xlfn.DAYS(clean_data[[#This Row],[Ship Date]],clean_data[[#This Row],[Order Date]])</f>
        <v>7</v>
      </c>
      <c r="L3479" s="11">
        <v>41334</v>
      </c>
      <c r="M3479" s="14">
        <v>2021</v>
      </c>
      <c r="N3479" s="15">
        <v>154.06</v>
      </c>
      <c r="O3479" s="15">
        <v>90.93</v>
      </c>
      <c r="P3479" s="15">
        <v>311355.26</v>
      </c>
      <c r="Q3479" s="15">
        <v>183769.53</v>
      </c>
      <c r="R3479" s="15">
        <v>127585.73</v>
      </c>
      <c r="S3479" s="54"/>
      <c r="T3479" s="54"/>
      <c r="Z3479" s="1"/>
      <c r="AA3479" s="1"/>
      <c r="XFB3479"/>
      <c r="XFC3479"/>
    </row>
    <row r="3480" spans="2:27 16382:16383" ht="21" customHeight="1">
      <c r="B3480" s="1" t="s">
        <v>34</v>
      </c>
      <c r="C3480" s="1" t="s">
        <v>60</v>
      </c>
      <c r="D3480" s="1" t="s">
        <v>36</v>
      </c>
      <c r="E3480" s="1" t="s">
        <v>21</v>
      </c>
      <c r="F3480" s="1" t="s">
        <v>229</v>
      </c>
      <c r="G3480" s="9">
        <v>41602</v>
      </c>
      <c r="H3480" s="2" t="s">
        <v>234</v>
      </c>
      <c r="I3480" s="1">
        <v>2013</v>
      </c>
      <c r="J3480" s="1">
        <v>187196576</v>
      </c>
      <c r="K3480" s="1">
        <f>_xlfn.DAYS(clean_data[[#This Row],[Ship Date]],clean_data[[#This Row],[Order Date]])</f>
        <v>33</v>
      </c>
      <c r="L3480" s="9">
        <v>41635</v>
      </c>
      <c r="M3480" s="4">
        <v>4482</v>
      </c>
      <c r="N3480" s="13">
        <v>109.28</v>
      </c>
      <c r="O3480" s="13">
        <v>35.840000000000003</v>
      </c>
      <c r="P3480" s="13">
        <v>489792.96</v>
      </c>
      <c r="Q3480" s="13">
        <v>160634.88</v>
      </c>
      <c r="R3480" s="13">
        <v>329158.08</v>
      </c>
      <c r="S3480" s="54"/>
      <c r="T3480" s="54"/>
      <c r="Z3480" s="1"/>
      <c r="AA3480" s="1"/>
      <c r="XFB3480"/>
      <c r="XFC3480"/>
    </row>
    <row r="3481" spans="2:27 16382:16383" ht="21" customHeight="1">
      <c r="B3481" s="10" t="s">
        <v>23</v>
      </c>
      <c r="C3481" s="10" t="s">
        <v>124</v>
      </c>
      <c r="D3481" s="10" t="s">
        <v>50</v>
      </c>
      <c r="E3481" s="10" t="s">
        <v>17</v>
      </c>
      <c r="F3481" s="10" t="s">
        <v>232</v>
      </c>
      <c r="G3481" s="11">
        <v>42431</v>
      </c>
      <c r="H3481" s="12" t="s">
        <v>236</v>
      </c>
      <c r="I3481" s="10">
        <v>2016</v>
      </c>
      <c r="J3481" s="10">
        <v>498089492</v>
      </c>
      <c r="K3481" s="10">
        <f>_xlfn.DAYS(clean_data[[#This Row],[Ship Date]],clean_data[[#This Row],[Order Date]])</f>
        <v>20</v>
      </c>
      <c r="L3481" s="11">
        <v>42451</v>
      </c>
      <c r="M3481" s="14">
        <v>4604</v>
      </c>
      <c r="N3481" s="15">
        <v>421.89</v>
      </c>
      <c r="O3481" s="15">
        <v>364.69</v>
      </c>
      <c r="P3481" s="15">
        <v>1942381.56</v>
      </c>
      <c r="Q3481" s="15">
        <v>1679032.76</v>
      </c>
      <c r="R3481" s="15">
        <v>263348.8</v>
      </c>
      <c r="S3481" s="54"/>
      <c r="T3481" s="54"/>
      <c r="Z3481" s="1"/>
      <c r="AA3481" s="1"/>
      <c r="XFB3481"/>
      <c r="XFC3481"/>
    </row>
    <row r="3482" spans="2:27 16382:16383" ht="21" customHeight="1">
      <c r="B3482" s="1" t="s">
        <v>31</v>
      </c>
      <c r="C3482" s="1" t="s">
        <v>100</v>
      </c>
      <c r="D3482" s="1" t="s">
        <v>59</v>
      </c>
      <c r="E3482" s="1" t="s">
        <v>21</v>
      </c>
      <c r="F3482" s="1" t="s">
        <v>229</v>
      </c>
      <c r="G3482" s="9">
        <v>41066</v>
      </c>
      <c r="H3482" s="2" t="s">
        <v>241</v>
      </c>
      <c r="I3482" s="1">
        <v>2012</v>
      </c>
      <c r="J3482" s="1">
        <v>940337693</v>
      </c>
      <c r="K3482" s="1">
        <f>_xlfn.DAYS(clean_data[[#This Row],[Ship Date]],clean_data[[#This Row],[Order Date]])</f>
        <v>19</v>
      </c>
      <c r="L3482" s="9">
        <v>41085</v>
      </c>
      <c r="M3482" s="4">
        <v>5675</v>
      </c>
      <c r="N3482" s="13">
        <v>9.33</v>
      </c>
      <c r="O3482" s="13">
        <v>6.92</v>
      </c>
      <c r="P3482" s="13">
        <v>52947.75</v>
      </c>
      <c r="Q3482" s="13">
        <v>39271</v>
      </c>
      <c r="R3482" s="13">
        <v>13676.75</v>
      </c>
      <c r="S3482" s="54"/>
      <c r="T3482" s="54"/>
      <c r="Z3482" s="1"/>
      <c r="AA3482" s="1"/>
      <c r="XFB3482"/>
      <c r="XFC3482"/>
    </row>
    <row r="3483" spans="2:27 16382:16383" ht="21" customHeight="1">
      <c r="B3483" s="10" t="s">
        <v>26</v>
      </c>
      <c r="C3483" s="10" t="s">
        <v>204</v>
      </c>
      <c r="D3483" s="10" t="s">
        <v>28</v>
      </c>
      <c r="E3483" s="10" t="s">
        <v>17</v>
      </c>
      <c r="F3483" s="10" t="s">
        <v>227</v>
      </c>
      <c r="G3483" s="11">
        <v>42061</v>
      </c>
      <c r="H3483" s="12" t="s">
        <v>242</v>
      </c>
      <c r="I3483" s="10">
        <v>2015</v>
      </c>
      <c r="J3483" s="10">
        <v>217115008</v>
      </c>
      <c r="K3483" s="10">
        <f>_xlfn.DAYS(clean_data[[#This Row],[Ship Date]],clean_data[[#This Row],[Order Date]])</f>
        <v>24</v>
      </c>
      <c r="L3483" s="11">
        <v>42085</v>
      </c>
      <c r="M3483" s="14">
        <v>8011</v>
      </c>
      <c r="N3483" s="15">
        <v>205.7</v>
      </c>
      <c r="O3483" s="15">
        <v>117.11</v>
      </c>
      <c r="P3483" s="15">
        <v>1647862.7</v>
      </c>
      <c r="Q3483" s="15">
        <v>938168.21</v>
      </c>
      <c r="R3483" s="15">
        <v>709694.49</v>
      </c>
      <c r="S3483" s="54"/>
      <c r="T3483" s="54"/>
      <c r="Z3483" s="1"/>
      <c r="AA3483" s="1"/>
      <c r="XFB3483"/>
      <c r="XFC3483"/>
    </row>
    <row r="3484" spans="2:27 16382:16383" ht="21" customHeight="1">
      <c r="B3484" s="1" t="s">
        <v>23</v>
      </c>
      <c r="C3484" s="1" t="s">
        <v>247</v>
      </c>
      <c r="D3484" s="1" t="s">
        <v>20</v>
      </c>
      <c r="E3484" s="1" t="s">
        <v>21</v>
      </c>
      <c r="F3484" s="1" t="s">
        <v>229</v>
      </c>
      <c r="G3484" s="9">
        <v>42064</v>
      </c>
      <c r="H3484" s="2" t="s">
        <v>236</v>
      </c>
      <c r="I3484" s="1">
        <v>2015</v>
      </c>
      <c r="J3484" s="1">
        <v>251907765</v>
      </c>
      <c r="K3484" s="1">
        <f>_xlfn.DAYS(clean_data[[#This Row],[Ship Date]],clean_data[[#This Row],[Order Date]])</f>
        <v>37</v>
      </c>
      <c r="L3484" s="9">
        <v>42101</v>
      </c>
      <c r="M3484" s="4">
        <v>3961</v>
      </c>
      <c r="N3484" s="13">
        <v>152.58000000000001</v>
      </c>
      <c r="O3484" s="13">
        <v>97.44</v>
      </c>
      <c r="P3484" s="13">
        <v>604369.38</v>
      </c>
      <c r="Q3484" s="13">
        <v>385959.84</v>
      </c>
      <c r="R3484" s="13">
        <v>218409.54</v>
      </c>
      <c r="S3484" s="54"/>
      <c r="T3484" s="54"/>
      <c r="Z3484" s="1"/>
      <c r="AA3484" s="1"/>
      <c r="XFB3484"/>
      <c r="XFC3484"/>
    </row>
    <row r="3485" spans="2:27 16382:16383" ht="21" customHeight="1">
      <c r="B3485" s="10" t="s">
        <v>26</v>
      </c>
      <c r="C3485" s="10" t="s">
        <v>141</v>
      </c>
      <c r="D3485" s="10" t="s">
        <v>59</v>
      </c>
      <c r="E3485" s="10" t="s">
        <v>21</v>
      </c>
      <c r="F3485" s="10" t="s">
        <v>235</v>
      </c>
      <c r="G3485" s="11">
        <v>42258</v>
      </c>
      <c r="H3485" s="12" t="s">
        <v>231</v>
      </c>
      <c r="I3485" s="10">
        <v>2015</v>
      </c>
      <c r="J3485" s="10">
        <v>338514792</v>
      </c>
      <c r="K3485" s="10">
        <f>_xlfn.DAYS(clean_data[[#This Row],[Ship Date]],clean_data[[#This Row],[Order Date]])</f>
        <v>1</v>
      </c>
      <c r="L3485" s="11">
        <v>42259</v>
      </c>
      <c r="M3485" s="14">
        <v>2904</v>
      </c>
      <c r="N3485" s="15">
        <v>9.33</v>
      </c>
      <c r="O3485" s="15">
        <v>6.92</v>
      </c>
      <c r="P3485" s="15">
        <v>27094.32</v>
      </c>
      <c r="Q3485" s="15">
        <v>20095.68</v>
      </c>
      <c r="R3485" s="15">
        <v>6998.64</v>
      </c>
      <c r="S3485" s="54"/>
      <c r="T3485" s="54"/>
      <c r="Z3485" s="1"/>
      <c r="AA3485" s="1"/>
      <c r="XFB3485"/>
      <c r="XFC3485"/>
    </row>
    <row r="3486" spans="2:27 16382:16383" ht="21" customHeight="1">
      <c r="B3486" s="1" t="s">
        <v>53</v>
      </c>
      <c r="C3486" s="1" t="s">
        <v>142</v>
      </c>
      <c r="D3486" s="1" t="s">
        <v>25</v>
      </c>
      <c r="E3486" s="1" t="s">
        <v>17</v>
      </c>
      <c r="F3486" s="1" t="s">
        <v>235</v>
      </c>
      <c r="G3486" s="9">
        <v>41452</v>
      </c>
      <c r="H3486" s="2" t="s">
        <v>241</v>
      </c>
      <c r="I3486" s="1">
        <v>2013</v>
      </c>
      <c r="J3486" s="1">
        <v>291047418</v>
      </c>
      <c r="K3486" s="1">
        <f>_xlfn.DAYS(clean_data[[#This Row],[Ship Date]],clean_data[[#This Row],[Order Date]])</f>
        <v>23</v>
      </c>
      <c r="L3486" s="9">
        <v>41475</v>
      </c>
      <c r="M3486" s="4">
        <v>6253</v>
      </c>
      <c r="N3486" s="13">
        <v>47.45</v>
      </c>
      <c r="O3486" s="13">
        <v>31.79</v>
      </c>
      <c r="P3486" s="13">
        <v>296704.84999999998</v>
      </c>
      <c r="Q3486" s="13">
        <v>198782.87</v>
      </c>
      <c r="R3486" s="13">
        <v>97921.98</v>
      </c>
      <c r="S3486" s="54"/>
      <c r="T3486" s="54"/>
      <c r="Z3486" s="1"/>
      <c r="AA3486" s="1"/>
      <c r="XFB3486"/>
      <c r="XFC3486"/>
    </row>
    <row r="3487" spans="2:27 16382:16383" ht="21" customHeight="1">
      <c r="B3487" s="10" t="s">
        <v>26</v>
      </c>
      <c r="C3487" s="10" t="s">
        <v>204</v>
      </c>
      <c r="D3487" s="10" t="s">
        <v>79</v>
      </c>
      <c r="E3487" s="10" t="s">
        <v>17</v>
      </c>
      <c r="F3487" s="10" t="s">
        <v>227</v>
      </c>
      <c r="G3487" s="11">
        <v>40224</v>
      </c>
      <c r="H3487" s="12" t="s">
        <v>242</v>
      </c>
      <c r="I3487" s="10">
        <v>2010</v>
      </c>
      <c r="J3487" s="10">
        <v>893929469</v>
      </c>
      <c r="K3487" s="10">
        <f>_xlfn.DAYS(clean_data[[#This Row],[Ship Date]],clean_data[[#This Row],[Order Date]])</f>
        <v>47</v>
      </c>
      <c r="L3487" s="11">
        <v>40271</v>
      </c>
      <c r="M3487" s="14">
        <v>2450</v>
      </c>
      <c r="N3487" s="15">
        <v>668.27</v>
      </c>
      <c r="O3487" s="15">
        <v>502.54</v>
      </c>
      <c r="P3487" s="15">
        <v>1637261.5</v>
      </c>
      <c r="Q3487" s="15">
        <v>1231223</v>
      </c>
      <c r="R3487" s="15">
        <v>406038.5</v>
      </c>
      <c r="S3487" s="54"/>
      <c r="T3487" s="54"/>
      <c r="Z3487" s="1"/>
      <c r="AA3487" s="1"/>
      <c r="XFB3487"/>
      <c r="XFC3487"/>
    </row>
    <row r="3488" spans="2:27 16382:16383" ht="21" customHeight="1">
      <c r="B3488" s="1" t="s">
        <v>14</v>
      </c>
      <c r="C3488" s="1" t="s">
        <v>88</v>
      </c>
      <c r="D3488" s="1" t="s">
        <v>36</v>
      </c>
      <c r="E3488" s="1" t="s">
        <v>17</v>
      </c>
      <c r="F3488" s="1" t="s">
        <v>235</v>
      </c>
      <c r="G3488" s="9">
        <v>42309</v>
      </c>
      <c r="H3488" s="2" t="s">
        <v>234</v>
      </c>
      <c r="I3488" s="1">
        <v>2015</v>
      </c>
      <c r="J3488" s="1">
        <v>751897275</v>
      </c>
      <c r="K3488" s="1">
        <f>_xlfn.DAYS(clean_data[[#This Row],[Ship Date]],clean_data[[#This Row],[Order Date]])</f>
        <v>30</v>
      </c>
      <c r="L3488" s="9">
        <v>42339</v>
      </c>
      <c r="M3488" s="4">
        <v>1967</v>
      </c>
      <c r="N3488" s="13">
        <v>109.28</v>
      </c>
      <c r="O3488" s="13">
        <v>35.840000000000003</v>
      </c>
      <c r="P3488" s="13">
        <v>214953.76</v>
      </c>
      <c r="Q3488" s="13">
        <v>70497.279999999999</v>
      </c>
      <c r="R3488" s="13">
        <v>144456.48000000001</v>
      </c>
      <c r="S3488" s="54"/>
      <c r="T3488" s="54"/>
      <c r="Z3488" s="1"/>
      <c r="AA3488" s="1"/>
      <c r="XFB3488"/>
      <c r="XFC3488"/>
    </row>
    <row r="3489" spans="2:27 16382:16383" ht="21" customHeight="1">
      <c r="B3489" s="10" t="s">
        <v>23</v>
      </c>
      <c r="C3489" s="10" t="s">
        <v>120</v>
      </c>
      <c r="D3489" s="10" t="s">
        <v>20</v>
      </c>
      <c r="E3489" s="10" t="s">
        <v>17</v>
      </c>
      <c r="F3489" s="10" t="s">
        <v>232</v>
      </c>
      <c r="G3489" s="11">
        <v>42150</v>
      </c>
      <c r="H3489" s="12" t="s">
        <v>233</v>
      </c>
      <c r="I3489" s="10">
        <v>2015</v>
      </c>
      <c r="J3489" s="10">
        <v>339999663</v>
      </c>
      <c r="K3489" s="10">
        <f>_xlfn.DAYS(clean_data[[#This Row],[Ship Date]],clean_data[[#This Row],[Order Date]])</f>
        <v>18</v>
      </c>
      <c r="L3489" s="11">
        <v>42168</v>
      </c>
      <c r="M3489" s="14">
        <v>2311</v>
      </c>
      <c r="N3489" s="15">
        <v>152.58000000000001</v>
      </c>
      <c r="O3489" s="15">
        <v>97.44</v>
      </c>
      <c r="P3489" s="15">
        <v>352612.38</v>
      </c>
      <c r="Q3489" s="15">
        <v>225183.84</v>
      </c>
      <c r="R3489" s="15">
        <v>127428.54</v>
      </c>
      <c r="S3489" s="54"/>
      <c r="T3489" s="54"/>
      <c r="Z3489" s="1"/>
      <c r="AA3489" s="1"/>
      <c r="XFB3489"/>
      <c r="XFC3489"/>
    </row>
    <row r="3490" spans="2:27 16382:16383" ht="21" customHeight="1">
      <c r="B3490" s="1" t="s">
        <v>40</v>
      </c>
      <c r="C3490" s="1" t="s">
        <v>91</v>
      </c>
      <c r="D3490" s="1" t="s">
        <v>45</v>
      </c>
      <c r="E3490" s="1" t="s">
        <v>17</v>
      </c>
      <c r="F3490" s="1" t="s">
        <v>235</v>
      </c>
      <c r="G3490" s="9">
        <v>42876</v>
      </c>
      <c r="H3490" s="2" t="s">
        <v>233</v>
      </c>
      <c r="I3490" s="1">
        <v>2017</v>
      </c>
      <c r="J3490" s="1">
        <v>653597962</v>
      </c>
      <c r="K3490" s="1">
        <f>_xlfn.DAYS(clean_data[[#This Row],[Ship Date]],clean_data[[#This Row],[Order Date]])</f>
        <v>21</v>
      </c>
      <c r="L3490" s="9">
        <v>42897</v>
      </c>
      <c r="M3490" s="4">
        <v>3016</v>
      </c>
      <c r="N3490" s="13">
        <v>437.2</v>
      </c>
      <c r="O3490" s="13">
        <v>263.33</v>
      </c>
      <c r="P3490" s="13">
        <v>1318595.2</v>
      </c>
      <c r="Q3490" s="13">
        <v>794203.28</v>
      </c>
      <c r="R3490" s="13">
        <v>524391.92000000004</v>
      </c>
      <c r="S3490" s="54"/>
      <c r="T3490" s="54"/>
      <c r="Z3490" s="1"/>
      <c r="AA3490" s="1"/>
      <c r="XFB3490"/>
      <c r="XFC3490"/>
    </row>
    <row r="3491" spans="2:27 16382:16383" ht="21" customHeight="1">
      <c r="B3491" s="10" t="s">
        <v>23</v>
      </c>
      <c r="C3491" s="10" t="s">
        <v>98</v>
      </c>
      <c r="D3491" s="10" t="s">
        <v>28</v>
      </c>
      <c r="E3491" s="10" t="s">
        <v>21</v>
      </c>
      <c r="F3491" s="10" t="s">
        <v>227</v>
      </c>
      <c r="G3491" s="11">
        <v>41089</v>
      </c>
      <c r="H3491" s="12" t="s">
        <v>241</v>
      </c>
      <c r="I3491" s="10">
        <v>2012</v>
      </c>
      <c r="J3491" s="10">
        <v>958366000</v>
      </c>
      <c r="K3491" s="10">
        <f>_xlfn.DAYS(clean_data[[#This Row],[Ship Date]],clean_data[[#This Row],[Order Date]])</f>
        <v>35</v>
      </c>
      <c r="L3491" s="11">
        <v>41124</v>
      </c>
      <c r="M3491" s="14">
        <v>651</v>
      </c>
      <c r="N3491" s="15">
        <v>205.7</v>
      </c>
      <c r="O3491" s="15">
        <v>117.11</v>
      </c>
      <c r="P3491" s="15">
        <v>133910.70000000001</v>
      </c>
      <c r="Q3491" s="15">
        <v>76238.61</v>
      </c>
      <c r="R3491" s="15">
        <v>57672.09</v>
      </c>
      <c r="S3491" s="54"/>
      <c r="T3491" s="54"/>
      <c r="Z3491" s="1"/>
      <c r="AA3491" s="1"/>
      <c r="XFB3491"/>
      <c r="XFC3491"/>
    </row>
    <row r="3492" spans="2:27 16382:16383" ht="21" customHeight="1">
      <c r="B3492" s="1" t="s">
        <v>40</v>
      </c>
      <c r="C3492" s="1" t="s">
        <v>245</v>
      </c>
      <c r="D3492" s="1" t="s">
        <v>36</v>
      </c>
      <c r="E3492" s="1" t="s">
        <v>21</v>
      </c>
      <c r="F3492" s="1" t="s">
        <v>235</v>
      </c>
      <c r="G3492" s="9">
        <v>42081</v>
      </c>
      <c r="H3492" s="2" t="s">
        <v>236</v>
      </c>
      <c r="I3492" s="1">
        <v>2015</v>
      </c>
      <c r="J3492" s="1">
        <v>140290105</v>
      </c>
      <c r="K3492" s="1">
        <f>_xlfn.DAYS(clean_data[[#This Row],[Ship Date]],clean_data[[#This Row],[Order Date]])</f>
        <v>21</v>
      </c>
      <c r="L3492" s="9">
        <v>42102</v>
      </c>
      <c r="M3492" s="4">
        <v>3814</v>
      </c>
      <c r="N3492" s="13">
        <v>109.28</v>
      </c>
      <c r="O3492" s="13">
        <v>35.840000000000003</v>
      </c>
      <c r="P3492" s="13">
        <v>416793.92</v>
      </c>
      <c r="Q3492" s="13">
        <v>136693.76000000001</v>
      </c>
      <c r="R3492" s="13">
        <v>280100.15999999997</v>
      </c>
      <c r="S3492" s="54"/>
      <c r="T3492" s="54"/>
      <c r="Z3492" s="1"/>
      <c r="AA3492" s="1"/>
      <c r="XFB3492"/>
      <c r="XFC3492"/>
    </row>
    <row r="3493" spans="2:27 16382:16383" ht="21" customHeight="1">
      <c r="B3493" s="10" t="s">
        <v>40</v>
      </c>
      <c r="C3493" s="10" t="s">
        <v>216</v>
      </c>
      <c r="D3493" s="10" t="s">
        <v>43</v>
      </c>
      <c r="E3493" s="10" t="s">
        <v>21</v>
      </c>
      <c r="F3493" s="10" t="s">
        <v>227</v>
      </c>
      <c r="G3493" s="11">
        <v>41849</v>
      </c>
      <c r="H3493" s="12" t="s">
        <v>230</v>
      </c>
      <c r="I3493" s="10">
        <v>2014</v>
      </c>
      <c r="J3493" s="10">
        <v>755669105</v>
      </c>
      <c r="K3493" s="10">
        <f>_xlfn.DAYS(clean_data[[#This Row],[Ship Date]],clean_data[[#This Row],[Order Date]])</f>
        <v>29</v>
      </c>
      <c r="L3493" s="11">
        <v>41878</v>
      </c>
      <c r="M3493" s="14">
        <v>8136</v>
      </c>
      <c r="N3493" s="15">
        <v>651.21</v>
      </c>
      <c r="O3493" s="15">
        <v>524.96</v>
      </c>
      <c r="P3493" s="15">
        <v>5298244.5599999996</v>
      </c>
      <c r="Q3493" s="15">
        <v>4271074.5599999996</v>
      </c>
      <c r="R3493" s="15">
        <v>1027170</v>
      </c>
      <c r="S3493" s="54"/>
      <c r="T3493" s="54"/>
      <c r="Z3493" s="1"/>
      <c r="AA3493" s="1"/>
      <c r="XFB3493"/>
      <c r="XFC3493"/>
    </row>
    <row r="3494" spans="2:27 16382:16383" ht="21" customHeight="1">
      <c r="B3494" s="1" t="s">
        <v>23</v>
      </c>
      <c r="C3494" s="1" t="s">
        <v>128</v>
      </c>
      <c r="D3494" s="1" t="s">
        <v>28</v>
      </c>
      <c r="E3494" s="1" t="s">
        <v>17</v>
      </c>
      <c r="F3494" s="1" t="s">
        <v>227</v>
      </c>
      <c r="G3494" s="9">
        <v>42312</v>
      </c>
      <c r="H3494" s="2" t="s">
        <v>234</v>
      </c>
      <c r="I3494" s="1">
        <v>2015</v>
      </c>
      <c r="J3494" s="1">
        <v>481114327</v>
      </c>
      <c r="K3494" s="1">
        <f>_xlfn.DAYS(clean_data[[#This Row],[Ship Date]],clean_data[[#This Row],[Order Date]])</f>
        <v>20</v>
      </c>
      <c r="L3494" s="9">
        <v>42332</v>
      </c>
      <c r="M3494" s="4">
        <v>1276</v>
      </c>
      <c r="N3494" s="13">
        <v>205.7</v>
      </c>
      <c r="O3494" s="13">
        <v>117.11</v>
      </c>
      <c r="P3494" s="13">
        <v>262473.2</v>
      </c>
      <c r="Q3494" s="13">
        <v>149432.35999999999</v>
      </c>
      <c r="R3494" s="13">
        <v>113040.84</v>
      </c>
      <c r="S3494" s="54"/>
      <c r="T3494" s="54"/>
      <c r="Z3494" s="1"/>
      <c r="AA3494" s="1"/>
      <c r="XFB3494"/>
      <c r="XFC3494"/>
    </row>
    <row r="3495" spans="2:27 16382:16383" ht="21" customHeight="1">
      <c r="B3495" s="10" t="s">
        <v>40</v>
      </c>
      <c r="C3495" s="10" t="s">
        <v>184</v>
      </c>
      <c r="D3495" s="10" t="s">
        <v>79</v>
      </c>
      <c r="E3495" s="10" t="s">
        <v>17</v>
      </c>
      <c r="F3495" s="10" t="s">
        <v>227</v>
      </c>
      <c r="G3495" s="11">
        <v>41631</v>
      </c>
      <c r="H3495" s="12" t="s">
        <v>228</v>
      </c>
      <c r="I3495" s="10">
        <v>2013</v>
      </c>
      <c r="J3495" s="10">
        <v>663549602</v>
      </c>
      <c r="K3495" s="10">
        <f>_xlfn.DAYS(clean_data[[#This Row],[Ship Date]],clean_data[[#This Row],[Order Date]])</f>
        <v>45</v>
      </c>
      <c r="L3495" s="11">
        <v>41676</v>
      </c>
      <c r="M3495" s="14">
        <v>7927</v>
      </c>
      <c r="N3495" s="15">
        <v>668.27</v>
      </c>
      <c r="O3495" s="15">
        <v>502.54</v>
      </c>
      <c r="P3495" s="15">
        <v>5297376.29</v>
      </c>
      <c r="Q3495" s="15">
        <v>3983634.58</v>
      </c>
      <c r="R3495" s="15">
        <v>1313741.71</v>
      </c>
      <c r="S3495" s="54"/>
      <c r="T3495" s="54"/>
      <c r="Z3495" s="1"/>
      <c r="AA3495" s="1"/>
      <c r="XFB3495"/>
      <c r="XFC3495"/>
    </row>
    <row r="3496" spans="2:27 16382:16383" ht="21" customHeight="1">
      <c r="B3496" s="1" t="s">
        <v>40</v>
      </c>
      <c r="C3496" s="1" t="s">
        <v>77</v>
      </c>
      <c r="D3496" s="1" t="s">
        <v>45</v>
      </c>
      <c r="E3496" s="1" t="s">
        <v>21</v>
      </c>
      <c r="F3496" s="1" t="s">
        <v>232</v>
      </c>
      <c r="G3496" s="9">
        <v>41118</v>
      </c>
      <c r="H3496" s="2" t="s">
        <v>230</v>
      </c>
      <c r="I3496" s="1">
        <v>2012</v>
      </c>
      <c r="J3496" s="1">
        <v>470211255</v>
      </c>
      <c r="K3496" s="1">
        <f>_xlfn.DAYS(clean_data[[#This Row],[Ship Date]],clean_data[[#This Row],[Order Date]])</f>
        <v>18</v>
      </c>
      <c r="L3496" s="9">
        <v>41136</v>
      </c>
      <c r="M3496" s="4">
        <v>4814</v>
      </c>
      <c r="N3496" s="13">
        <v>437.2</v>
      </c>
      <c r="O3496" s="13">
        <v>263.33</v>
      </c>
      <c r="P3496" s="13">
        <v>2104680.7999999998</v>
      </c>
      <c r="Q3496" s="13">
        <v>1267670.6200000001</v>
      </c>
      <c r="R3496" s="13">
        <v>837010.18</v>
      </c>
      <c r="S3496" s="54"/>
      <c r="T3496" s="54"/>
      <c r="Z3496" s="1"/>
      <c r="AA3496" s="1"/>
      <c r="XFB3496"/>
      <c r="XFC3496"/>
    </row>
    <row r="3497" spans="2:27 16382:16383" ht="21" customHeight="1">
      <c r="B3497" s="10" t="s">
        <v>40</v>
      </c>
      <c r="C3497" s="10" t="s">
        <v>216</v>
      </c>
      <c r="D3497" s="10" t="s">
        <v>71</v>
      </c>
      <c r="E3497" s="10" t="s">
        <v>17</v>
      </c>
      <c r="F3497" s="10" t="s">
        <v>235</v>
      </c>
      <c r="G3497" s="11">
        <v>41094</v>
      </c>
      <c r="H3497" s="12" t="s">
        <v>230</v>
      </c>
      <c r="I3497" s="10">
        <v>2012</v>
      </c>
      <c r="J3497" s="10">
        <v>938648116</v>
      </c>
      <c r="K3497" s="10">
        <f>_xlfn.DAYS(clean_data[[#This Row],[Ship Date]],clean_data[[#This Row],[Order Date]])</f>
        <v>41</v>
      </c>
      <c r="L3497" s="11">
        <v>41135</v>
      </c>
      <c r="M3497" s="14">
        <v>5691</v>
      </c>
      <c r="N3497" s="15">
        <v>154.06</v>
      </c>
      <c r="O3497" s="15">
        <v>90.93</v>
      </c>
      <c r="P3497" s="15">
        <v>876755.46</v>
      </c>
      <c r="Q3497" s="15">
        <v>517482.63</v>
      </c>
      <c r="R3497" s="15">
        <v>359272.83</v>
      </c>
      <c r="S3497" s="54"/>
      <c r="T3497" s="54"/>
      <c r="Z3497" s="1"/>
      <c r="AA3497" s="1"/>
      <c r="XFB3497"/>
      <c r="XFC3497"/>
    </row>
    <row r="3498" spans="2:27 16382:16383" ht="21" customHeight="1">
      <c r="B3498" s="1" t="s">
        <v>40</v>
      </c>
      <c r="C3498" s="1" t="s">
        <v>140</v>
      </c>
      <c r="D3498" s="1" t="s">
        <v>25</v>
      </c>
      <c r="E3498" s="1" t="s">
        <v>17</v>
      </c>
      <c r="F3498" s="1" t="s">
        <v>232</v>
      </c>
      <c r="G3498" s="9">
        <v>42268</v>
      </c>
      <c r="H3498" s="2" t="s">
        <v>231</v>
      </c>
      <c r="I3498" s="1">
        <v>2015</v>
      </c>
      <c r="J3498" s="1">
        <v>926721513</v>
      </c>
      <c r="K3498" s="1">
        <f>_xlfn.DAYS(clean_data[[#This Row],[Ship Date]],clean_data[[#This Row],[Order Date]])</f>
        <v>29</v>
      </c>
      <c r="L3498" s="9">
        <v>42297</v>
      </c>
      <c r="M3498" s="4">
        <v>6344</v>
      </c>
      <c r="N3498" s="13">
        <v>47.45</v>
      </c>
      <c r="O3498" s="13">
        <v>31.79</v>
      </c>
      <c r="P3498" s="13">
        <v>301022.8</v>
      </c>
      <c r="Q3498" s="13">
        <v>201675.76</v>
      </c>
      <c r="R3498" s="13">
        <v>99347.04</v>
      </c>
      <c r="S3498" s="54"/>
      <c r="T3498" s="54"/>
      <c r="Z3498" s="1"/>
      <c r="AA3498" s="1"/>
      <c r="XFB3498"/>
      <c r="XFC3498"/>
    </row>
    <row r="3499" spans="2:27 16382:16383" ht="21" customHeight="1">
      <c r="B3499" s="10" t="s">
        <v>26</v>
      </c>
      <c r="C3499" s="10" t="s">
        <v>46</v>
      </c>
      <c r="D3499" s="10" t="s">
        <v>79</v>
      </c>
      <c r="E3499" s="10" t="s">
        <v>21</v>
      </c>
      <c r="F3499" s="10" t="s">
        <v>232</v>
      </c>
      <c r="G3499" s="11">
        <v>41589</v>
      </c>
      <c r="H3499" s="12" t="s">
        <v>234</v>
      </c>
      <c r="I3499" s="10">
        <v>2013</v>
      </c>
      <c r="J3499" s="10">
        <v>262605273</v>
      </c>
      <c r="K3499" s="10">
        <f>_xlfn.DAYS(clean_data[[#This Row],[Ship Date]],clean_data[[#This Row],[Order Date]])</f>
        <v>35</v>
      </c>
      <c r="L3499" s="11">
        <v>41624</v>
      </c>
      <c r="M3499" s="14">
        <v>9591</v>
      </c>
      <c r="N3499" s="15">
        <v>668.27</v>
      </c>
      <c r="O3499" s="15">
        <v>502.54</v>
      </c>
      <c r="P3499" s="15">
        <v>6409377.5700000003</v>
      </c>
      <c r="Q3499" s="15">
        <v>4819861.1399999997</v>
      </c>
      <c r="R3499" s="15">
        <v>1589516.43</v>
      </c>
      <c r="S3499" s="54"/>
      <c r="T3499" s="54"/>
      <c r="Z3499" s="1"/>
      <c r="AA3499" s="1"/>
      <c r="XFB3499"/>
      <c r="XFC3499"/>
    </row>
    <row r="3500" spans="2:27 16382:16383" ht="21" customHeight="1">
      <c r="B3500" s="1" t="s">
        <v>23</v>
      </c>
      <c r="C3500" s="1" t="s">
        <v>116</v>
      </c>
      <c r="D3500" s="1" t="s">
        <v>28</v>
      </c>
      <c r="E3500" s="1" t="s">
        <v>21</v>
      </c>
      <c r="F3500" s="1" t="s">
        <v>232</v>
      </c>
      <c r="G3500" s="9">
        <v>41928</v>
      </c>
      <c r="H3500" s="2" t="s">
        <v>237</v>
      </c>
      <c r="I3500" s="1">
        <v>2014</v>
      </c>
      <c r="J3500" s="1">
        <v>194785726</v>
      </c>
      <c r="K3500" s="1">
        <f>_xlfn.DAYS(clean_data[[#This Row],[Ship Date]],clean_data[[#This Row],[Order Date]])</f>
        <v>28</v>
      </c>
      <c r="L3500" s="9">
        <v>41956</v>
      </c>
      <c r="M3500" s="4">
        <v>280</v>
      </c>
      <c r="N3500" s="13">
        <v>205.7</v>
      </c>
      <c r="O3500" s="13">
        <v>117.11</v>
      </c>
      <c r="P3500" s="13">
        <v>57596</v>
      </c>
      <c r="Q3500" s="13">
        <v>32790.800000000003</v>
      </c>
      <c r="R3500" s="13">
        <v>24805.200000000001</v>
      </c>
      <c r="S3500" s="54"/>
      <c r="T3500" s="54"/>
      <c r="Z3500" s="1"/>
      <c r="AA3500" s="1"/>
      <c r="XFB3500"/>
      <c r="XFC3500"/>
    </row>
    <row r="3501" spans="2:27 16382:16383" ht="21" customHeight="1">
      <c r="B3501" s="10" t="s">
        <v>40</v>
      </c>
      <c r="C3501" s="10" t="s">
        <v>150</v>
      </c>
      <c r="D3501" s="10" t="s">
        <v>36</v>
      </c>
      <c r="E3501" s="10" t="s">
        <v>17</v>
      </c>
      <c r="F3501" s="10" t="s">
        <v>235</v>
      </c>
      <c r="G3501" s="11">
        <v>42393</v>
      </c>
      <c r="H3501" s="12" t="s">
        <v>240</v>
      </c>
      <c r="I3501" s="10">
        <v>2016</v>
      </c>
      <c r="J3501" s="10">
        <v>242061698</v>
      </c>
      <c r="K3501" s="10">
        <f>_xlfn.DAYS(clean_data[[#This Row],[Ship Date]],clean_data[[#This Row],[Order Date]])</f>
        <v>11</v>
      </c>
      <c r="L3501" s="11">
        <v>42404</v>
      </c>
      <c r="M3501" s="14">
        <v>290</v>
      </c>
      <c r="N3501" s="15">
        <v>109.28</v>
      </c>
      <c r="O3501" s="15">
        <v>35.840000000000003</v>
      </c>
      <c r="P3501" s="15">
        <v>31691.200000000001</v>
      </c>
      <c r="Q3501" s="15">
        <v>10393.6</v>
      </c>
      <c r="R3501" s="15">
        <v>21297.599999999999</v>
      </c>
      <c r="S3501" s="54"/>
      <c r="T3501" s="54"/>
      <c r="Z3501" s="1"/>
      <c r="AA3501" s="1"/>
      <c r="XFB3501"/>
      <c r="XFC3501"/>
    </row>
    <row r="3502" spans="2:27 16382:16383" ht="21" customHeight="1">
      <c r="B3502" s="1" t="s">
        <v>23</v>
      </c>
      <c r="C3502" s="1" t="s">
        <v>191</v>
      </c>
      <c r="D3502" s="1" t="s">
        <v>25</v>
      </c>
      <c r="E3502" s="1" t="s">
        <v>17</v>
      </c>
      <c r="F3502" s="1" t="s">
        <v>229</v>
      </c>
      <c r="G3502" s="9">
        <v>42484</v>
      </c>
      <c r="H3502" s="2" t="s">
        <v>239</v>
      </c>
      <c r="I3502" s="1">
        <v>2016</v>
      </c>
      <c r="J3502" s="1">
        <v>443544518</v>
      </c>
      <c r="K3502" s="1">
        <f>_xlfn.DAYS(clean_data[[#This Row],[Ship Date]],clean_data[[#This Row],[Order Date]])</f>
        <v>4</v>
      </c>
      <c r="L3502" s="9">
        <v>42488</v>
      </c>
      <c r="M3502" s="4">
        <v>3534</v>
      </c>
      <c r="N3502" s="13">
        <v>47.45</v>
      </c>
      <c r="O3502" s="13">
        <v>31.79</v>
      </c>
      <c r="P3502" s="13">
        <v>167688.29999999999</v>
      </c>
      <c r="Q3502" s="13">
        <v>112345.86</v>
      </c>
      <c r="R3502" s="13">
        <v>55342.44</v>
      </c>
      <c r="S3502" s="54"/>
      <c r="T3502" s="54"/>
      <c r="Z3502" s="1"/>
      <c r="AA3502" s="1"/>
      <c r="XFB3502"/>
      <c r="XFC3502"/>
    </row>
    <row r="3503" spans="2:27 16382:16383" ht="21" customHeight="1">
      <c r="B3503" s="10" t="s">
        <v>26</v>
      </c>
      <c r="C3503" s="10" t="s">
        <v>104</v>
      </c>
      <c r="D3503" s="10" t="s">
        <v>59</v>
      </c>
      <c r="E3503" s="10" t="s">
        <v>17</v>
      </c>
      <c r="F3503" s="10" t="s">
        <v>235</v>
      </c>
      <c r="G3503" s="11">
        <v>40706</v>
      </c>
      <c r="H3503" s="12" t="s">
        <v>241</v>
      </c>
      <c r="I3503" s="10">
        <v>2011</v>
      </c>
      <c r="J3503" s="10">
        <v>908658015</v>
      </c>
      <c r="K3503" s="10">
        <f>_xlfn.DAYS(clean_data[[#This Row],[Ship Date]],clean_data[[#This Row],[Order Date]])</f>
        <v>13</v>
      </c>
      <c r="L3503" s="11">
        <v>40719</v>
      </c>
      <c r="M3503" s="14">
        <v>954</v>
      </c>
      <c r="N3503" s="15">
        <v>9.33</v>
      </c>
      <c r="O3503" s="15">
        <v>6.92</v>
      </c>
      <c r="P3503" s="15">
        <v>8900.82</v>
      </c>
      <c r="Q3503" s="15">
        <v>6601.68</v>
      </c>
      <c r="R3503" s="15">
        <v>2299.14</v>
      </c>
      <c r="S3503" s="54"/>
      <c r="T3503" s="54"/>
      <c r="Z3503" s="1"/>
      <c r="AA3503" s="1"/>
      <c r="XFB3503"/>
      <c r="XFC3503"/>
    </row>
    <row r="3504" spans="2:27 16382:16383" ht="21" customHeight="1">
      <c r="B3504" s="1" t="s">
        <v>23</v>
      </c>
      <c r="C3504" s="1" t="s">
        <v>83</v>
      </c>
      <c r="D3504" s="1" t="s">
        <v>36</v>
      </c>
      <c r="E3504" s="1" t="s">
        <v>17</v>
      </c>
      <c r="F3504" s="1" t="s">
        <v>235</v>
      </c>
      <c r="G3504" s="9">
        <v>41485</v>
      </c>
      <c r="H3504" s="2" t="s">
        <v>230</v>
      </c>
      <c r="I3504" s="1">
        <v>2013</v>
      </c>
      <c r="J3504" s="1">
        <v>467138516</v>
      </c>
      <c r="K3504" s="1">
        <f>_xlfn.DAYS(clean_data[[#This Row],[Ship Date]],clean_data[[#This Row],[Order Date]])</f>
        <v>9</v>
      </c>
      <c r="L3504" s="9">
        <v>41494</v>
      </c>
      <c r="M3504" s="4">
        <v>5523</v>
      </c>
      <c r="N3504" s="13">
        <v>109.28</v>
      </c>
      <c r="O3504" s="13">
        <v>35.840000000000003</v>
      </c>
      <c r="P3504" s="13">
        <v>603553.43999999994</v>
      </c>
      <c r="Q3504" s="13">
        <v>197944.32000000001</v>
      </c>
      <c r="R3504" s="13">
        <v>405609.12</v>
      </c>
      <c r="S3504" s="54"/>
      <c r="T3504" s="54"/>
      <c r="Z3504" s="1"/>
      <c r="AA3504" s="1"/>
      <c r="XFB3504"/>
      <c r="XFC3504"/>
    </row>
    <row r="3505" spans="2:27 16382:16383" ht="21" customHeight="1">
      <c r="B3505" s="10" t="s">
        <v>26</v>
      </c>
      <c r="C3505" s="10" t="s">
        <v>27</v>
      </c>
      <c r="D3505" s="10" t="s">
        <v>36</v>
      </c>
      <c r="E3505" s="10" t="s">
        <v>21</v>
      </c>
      <c r="F3505" s="10" t="s">
        <v>227</v>
      </c>
      <c r="G3505" s="11">
        <v>42720</v>
      </c>
      <c r="H3505" s="12" t="s">
        <v>228</v>
      </c>
      <c r="I3505" s="10">
        <v>2016</v>
      </c>
      <c r="J3505" s="10">
        <v>719034850</v>
      </c>
      <c r="K3505" s="10">
        <f>_xlfn.DAYS(clean_data[[#This Row],[Ship Date]],clean_data[[#This Row],[Order Date]])</f>
        <v>50</v>
      </c>
      <c r="L3505" s="11">
        <v>42770</v>
      </c>
      <c r="M3505" s="14">
        <v>7246</v>
      </c>
      <c r="N3505" s="15">
        <v>109.28</v>
      </c>
      <c r="O3505" s="15">
        <v>35.840000000000003</v>
      </c>
      <c r="P3505" s="15">
        <v>791842.88</v>
      </c>
      <c r="Q3505" s="15">
        <v>259696.64000000001</v>
      </c>
      <c r="R3505" s="15">
        <v>532146.24</v>
      </c>
      <c r="S3505" s="54"/>
      <c r="T3505" s="54"/>
      <c r="Z3505" s="1"/>
      <c r="AA3505" s="1"/>
      <c r="XFB3505"/>
      <c r="XFC3505"/>
    </row>
    <row r="3506" spans="2:27 16382:16383" ht="21" customHeight="1">
      <c r="B3506" s="1" t="s">
        <v>23</v>
      </c>
      <c r="C3506" s="1" t="s">
        <v>38</v>
      </c>
      <c r="D3506" s="1" t="s">
        <v>71</v>
      </c>
      <c r="E3506" s="1" t="s">
        <v>17</v>
      </c>
      <c r="F3506" s="1" t="s">
        <v>235</v>
      </c>
      <c r="G3506" s="9">
        <v>42701</v>
      </c>
      <c r="H3506" s="2" t="s">
        <v>234</v>
      </c>
      <c r="I3506" s="1">
        <v>2016</v>
      </c>
      <c r="J3506" s="1">
        <v>184708344</v>
      </c>
      <c r="K3506" s="1">
        <f>_xlfn.DAYS(clean_data[[#This Row],[Ship Date]],clean_data[[#This Row],[Order Date]])</f>
        <v>5</v>
      </c>
      <c r="L3506" s="9">
        <v>42706</v>
      </c>
      <c r="M3506" s="4">
        <v>8159</v>
      </c>
      <c r="N3506" s="13">
        <v>154.06</v>
      </c>
      <c r="O3506" s="13">
        <v>90.93</v>
      </c>
      <c r="P3506" s="13">
        <v>1256975.54</v>
      </c>
      <c r="Q3506" s="13">
        <v>741897.87</v>
      </c>
      <c r="R3506" s="13">
        <v>515077.67</v>
      </c>
      <c r="S3506" s="54"/>
      <c r="T3506" s="54"/>
      <c r="Z3506" s="1"/>
      <c r="AA3506" s="1"/>
      <c r="XFB3506"/>
      <c r="XFC3506"/>
    </row>
    <row r="3507" spans="2:27 16382:16383" ht="21" customHeight="1">
      <c r="B3507" s="10" t="s">
        <v>26</v>
      </c>
      <c r="C3507" s="10" t="s">
        <v>129</v>
      </c>
      <c r="D3507" s="10" t="s">
        <v>79</v>
      </c>
      <c r="E3507" s="10" t="s">
        <v>21</v>
      </c>
      <c r="F3507" s="10" t="s">
        <v>229</v>
      </c>
      <c r="G3507" s="11">
        <v>41487</v>
      </c>
      <c r="H3507" s="12" t="s">
        <v>238</v>
      </c>
      <c r="I3507" s="10">
        <v>2013</v>
      </c>
      <c r="J3507" s="10">
        <v>154832828</v>
      </c>
      <c r="K3507" s="10">
        <f>_xlfn.DAYS(clean_data[[#This Row],[Ship Date]],clean_data[[#This Row],[Order Date]])</f>
        <v>38</v>
      </c>
      <c r="L3507" s="11">
        <v>41525</v>
      </c>
      <c r="M3507" s="14">
        <v>7329</v>
      </c>
      <c r="N3507" s="15">
        <v>668.27</v>
      </c>
      <c r="O3507" s="15">
        <v>502.54</v>
      </c>
      <c r="P3507" s="15">
        <v>4897750.83</v>
      </c>
      <c r="Q3507" s="15">
        <v>3683115.66</v>
      </c>
      <c r="R3507" s="15">
        <v>1214635.17</v>
      </c>
      <c r="S3507" s="54"/>
      <c r="T3507" s="54"/>
      <c r="Z3507" s="1"/>
      <c r="AA3507" s="1"/>
      <c r="XFB3507"/>
      <c r="XFC3507"/>
    </row>
    <row r="3508" spans="2:27 16382:16383" ht="21" customHeight="1">
      <c r="B3508" s="1" t="s">
        <v>23</v>
      </c>
      <c r="C3508" s="1" t="s">
        <v>38</v>
      </c>
      <c r="D3508" s="1" t="s">
        <v>43</v>
      </c>
      <c r="E3508" s="1" t="s">
        <v>21</v>
      </c>
      <c r="F3508" s="1" t="s">
        <v>235</v>
      </c>
      <c r="G3508" s="9">
        <v>42296</v>
      </c>
      <c r="H3508" s="2" t="s">
        <v>237</v>
      </c>
      <c r="I3508" s="1">
        <v>2015</v>
      </c>
      <c r="J3508" s="1">
        <v>640394628</v>
      </c>
      <c r="K3508" s="1">
        <f>_xlfn.DAYS(clean_data[[#This Row],[Ship Date]],clean_data[[#This Row],[Order Date]])</f>
        <v>19</v>
      </c>
      <c r="L3508" s="9">
        <v>42315</v>
      </c>
      <c r="M3508" s="4">
        <v>5856</v>
      </c>
      <c r="N3508" s="13">
        <v>651.21</v>
      </c>
      <c r="O3508" s="13">
        <v>524.96</v>
      </c>
      <c r="P3508" s="13">
        <v>3813485.76</v>
      </c>
      <c r="Q3508" s="13">
        <v>3074165.76</v>
      </c>
      <c r="R3508" s="13">
        <v>739320</v>
      </c>
      <c r="S3508" s="54"/>
      <c r="T3508" s="54"/>
      <c r="Z3508" s="1"/>
      <c r="AA3508" s="1"/>
      <c r="XFB3508"/>
      <c r="XFC3508"/>
    </row>
    <row r="3509" spans="2:27 16382:16383" ht="21" customHeight="1">
      <c r="B3509" s="10" t="s">
        <v>34</v>
      </c>
      <c r="C3509" s="10" t="s">
        <v>66</v>
      </c>
      <c r="D3509" s="10" t="s">
        <v>36</v>
      </c>
      <c r="E3509" s="10" t="s">
        <v>17</v>
      </c>
      <c r="F3509" s="10" t="s">
        <v>232</v>
      </c>
      <c r="G3509" s="11">
        <v>41816</v>
      </c>
      <c r="H3509" s="12" t="s">
        <v>241</v>
      </c>
      <c r="I3509" s="10">
        <v>2014</v>
      </c>
      <c r="J3509" s="10">
        <v>822692573</v>
      </c>
      <c r="K3509" s="10">
        <f>_xlfn.DAYS(clean_data[[#This Row],[Ship Date]],clean_data[[#This Row],[Order Date]])</f>
        <v>11</v>
      </c>
      <c r="L3509" s="11">
        <v>41827</v>
      </c>
      <c r="M3509" s="14">
        <v>1869</v>
      </c>
      <c r="N3509" s="15">
        <v>109.28</v>
      </c>
      <c r="O3509" s="15">
        <v>35.840000000000003</v>
      </c>
      <c r="P3509" s="15">
        <v>204244.32</v>
      </c>
      <c r="Q3509" s="15">
        <v>66984.960000000006</v>
      </c>
      <c r="R3509" s="15">
        <v>137259.35999999999</v>
      </c>
      <c r="S3509" s="54"/>
      <c r="T3509" s="54"/>
      <c r="Z3509" s="1"/>
      <c r="AA3509" s="1"/>
      <c r="XFB3509"/>
      <c r="XFC3509"/>
    </row>
    <row r="3510" spans="2:27 16382:16383" ht="21" customHeight="1">
      <c r="B3510" s="1" t="s">
        <v>23</v>
      </c>
      <c r="C3510" s="1" t="s">
        <v>191</v>
      </c>
      <c r="D3510" s="1" t="s">
        <v>71</v>
      </c>
      <c r="E3510" s="1" t="s">
        <v>21</v>
      </c>
      <c r="F3510" s="1" t="s">
        <v>232</v>
      </c>
      <c r="G3510" s="9">
        <v>42658</v>
      </c>
      <c r="H3510" s="2" t="s">
        <v>237</v>
      </c>
      <c r="I3510" s="1">
        <v>2016</v>
      </c>
      <c r="J3510" s="1">
        <v>403337991</v>
      </c>
      <c r="K3510" s="1">
        <f>_xlfn.DAYS(clean_data[[#This Row],[Ship Date]],clean_data[[#This Row],[Order Date]])</f>
        <v>40</v>
      </c>
      <c r="L3510" s="9">
        <v>42698</v>
      </c>
      <c r="M3510" s="4">
        <v>5529</v>
      </c>
      <c r="N3510" s="13">
        <v>154.06</v>
      </c>
      <c r="O3510" s="13">
        <v>90.93</v>
      </c>
      <c r="P3510" s="13">
        <v>851797.74</v>
      </c>
      <c r="Q3510" s="13">
        <v>502751.97</v>
      </c>
      <c r="R3510" s="13">
        <v>349045.77</v>
      </c>
      <c r="S3510" s="54"/>
      <c r="T3510" s="54"/>
      <c r="Z3510" s="1"/>
      <c r="AA3510" s="1"/>
      <c r="XFB3510"/>
      <c r="XFC3510"/>
    </row>
    <row r="3511" spans="2:27 16382:16383" ht="21" customHeight="1">
      <c r="B3511" s="10" t="s">
        <v>14</v>
      </c>
      <c r="C3511" s="10" t="s">
        <v>185</v>
      </c>
      <c r="D3511" s="10" t="s">
        <v>16</v>
      </c>
      <c r="E3511" s="10" t="s">
        <v>17</v>
      </c>
      <c r="F3511" s="10" t="s">
        <v>229</v>
      </c>
      <c r="G3511" s="11">
        <v>40908</v>
      </c>
      <c r="H3511" s="12" t="s">
        <v>228</v>
      </c>
      <c r="I3511" s="10">
        <v>2011</v>
      </c>
      <c r="J3511" s="10">
        <v>954254710</v>
      </c>
      <c r="K3511" s="10">
        <f>_xlfn.DAYS(clean_data[[#This Row],[Ship Date]],clean_data[[#This Row],[Order Date]])</f>
        <v>15</v>
      </c>
      <c r="L3511" s="11">
        <v>40923</v>
      </c>
      <c r="M3511" s="14">
        <v>4029</v>
      </c>
      <c r="N3511" s="15">
        <v>255.28</v>
      </c>
      <c r="O3511" s="15">
        <v>159.41999999999999</v>
      </c>
      <c r="P3511" s="15">
        <v>1028523.12</v>
      </c>
      <c r="Q3511" s="15">
        <v>642303.18000000005</v>
      </c>
      <c r="R3511" s="15">
        <v>386219.94</v>
      </c>
      <c r="S3511" s="54"/>
      <c r="T3511" s="54"/>
      <c r="Z3511" s="1"/>
      <c r="AA3511" s="1"/>
      <c r="XFB3511"/>
      <c r="XFC3511"/>
    </row>
    <row r="3512" spans="2:27 16382:16383" ht="21" customHeight="1">
      <c r="B3512" s="1" t="s">
        <v>23</v>
      </c>
      <c r="C3512" s="1" t="s">
        <v>191</v>
      </c>
      <c r="D3512" s="1" t="s">
        <v>71</v>
      </c>
      <c r="E3512" s="1" t="s">
        <v>17</v>
      </c>
      <c r="F3512" s="1" t="s">
        <v>229</v>
      </c>
      <c r="G3512" s="9">
        <v>41336</v>
      </c>
      <c r="H3512" s="2" t="s">
        <v>236</v>
      </c>
      <c r="I3512" s="1">
        <v>2013</v>
      </c>
      <c r="J3512" s="1">
        <v>967679059</v>
      </c>
      <c r="K3512" s="1">
        <f>_xlfn.DAYS(clean_data[[#This Row],[Ship Date]],clean_data[[#This Row],[Order Date]])</f>
        <v>16</v>
      </c>
      <c r="L3512" s="9">
        <v>41352</v>
      </c>
      <c r="M3512" s="4">
        <v>6592</v>
      </c>
      <c r="N3512" s="13">
        <v>154.06</v>
      </c>
      <c r="O3512" s="13">
        <v>90.93</v>
      </c>
      <c r="P3512" s="13">
        <v>1015563.52</v>
      </c>
      <c r="Q3512" s="13">
        <v>599410.56000000006</v>
      </c>
      <c r="R3512" s="13">
        <v>416152.96</v>
      </c>
      <c r="S3512" s="54"/>
      <c r="T3512" s="54"/>
      <c r="Z3512" s="1"/>
      <c r="AA3512" s="1"/>
      <c r="XFB3512"/>
      <c r="XFC3512"/>
    </row>
    <row r="3513" spans="2:27 16382:16383" ht="21" customHeight="1">
      <c r="B3513" s="10" t="s">
        <v>26</v>
      </c>
      <c r="C3513" s="10" t="s">
        <v>204</v>
      </c>
      <c r="D3513" s="10" t="s">
        <v>25</v>
      </c>
      <c r="E3513" s="10" t="s">
        <v>17</v>
      </c>
      <c r="F3513" s="10" t="s">
        <v>227</v>
      </c>
      <c r="G3513" s="11">
        <v>42188</v>
      </c>
      <c r="H3513" s="12" t="s">
        <v>230</v>
      </c>
      <c r="I3513" s="10">
        <v>2015</v>
      </c>
      <c r="J3513" s="10">
        <v>806159865</v>
      </c>
      <c r="K3513" s="10">
        <f>_xlfn.DAYS(clean_data[[#This Row],[Ship Date]],clean_data[[#This Row],[Order Date]])</f>
        <v>6</v>
      </c>
      <c r="L3513" s="11">
        <v>42194</v>
      </c>
      <c r="M3513" s="14">
        <v>9474</v>
      </c>
      <c r="N3513" s="15">
        <v>47.45</v>
      </c>
      <c r="O3513" s="15">
        <v>31.79</v>
      </c>
      <c r="P3513" s="15">
        <v>449541.3</v>
      </c>
      <c r="Q3513" s="15">
        <v>301178.46000000002</v>
      </c>
      <c r="R3513" s="15">
        <v>148362.84</v>
      </c>
      <c r="S3513" s="54"/>
      <c r="T3513" s="54"/>
      <c r="Z3513" s="1"/>
      <c r="AA3513" s="1"/>
      <c r="XFB3513"/>
      <c r="XFC3513"/>
    </row>
    <row r="3514" spans="2:27 16382:16383" ht="21" customHeight="1">
      <c r="B3514" s="1" t="s">
        <v>14</v>
      </c>
      <c r="C3514" s="1" t="s">
        <v>64</v>
      </c>
      <c r="D3514" s="1" t="s">
        <v>45</v>
      </c>
      <c r="E3514" s="1" t="s">
        <v>21</v>
      </c>
      <c r="F3514" s="1" t="s">
        <v>235</v>
      </c>
      <c r="G3514" s="9">
        <v>42098</v>
      </c>
      <c r="H3514" s="2" t="s">
        <v>239</v>
      </c>
      <c r="I3514" s="1">
        <v>2015</v>
      </c>
      <c r="J3514" s="1">
        <v>452558457</v>
      </c>
      <c r="K3514" s="1">
        <f>_xlfn.DAYS(clean_data[[#This Row],[Ship Date]],clean_data[[#This Row],[Order Date]])</f>
        <v>14</v>
      </c>
      <c r="L3514" s="9">
        <v>42112</v>
      </c>
      <c r="M3514" s="4">
        <v>959</v>
      </c>
      <c r="N3514" s="13">
        <v>437.2</v>
      </c>
      <c r="O3514" s="13">
        <v>263.33</v>
      </c>
      <c r="P3514" s="13">
        <v>419274.8</v>
      </c>
      <c r="Q3514" s="13">
        <v>252533.47</v>
      </c>
      <c r="R3514" s="13">
        <v>166741.32999999999</v>
      </c>
      <c r="S3514" s="54"/>
      <c r="T3514" s="54"/>
      <c r="Z3514" s="1"/>
      <c r="AA3514" s="1"/>
      <c r="XFB3514"/>
      <c r="XFC3514"/>
    </row>
    <row r="3515" spans="2:27 16382:16383" ht="21" customHeight="1">
      <c r="B3515" s="10" t="s">
        <v>40</v>
      </c>
      <c r="C3515" s="10" t="s">
        <v>93</v>
      </c>
      <c r="D3515" s="10" t="s">
        <v>79</v>
      </c>
      <c r="E3515" s="10" t="s">
        <v>21</v>
      </c>
      <c r="F3515" s="10" t="s">
        <v>235</v>
      </c>
      <c r="G3515" s="11">
        <v>41474</v>
      </c>
      <c r="H3515" s="12" t="s">
        <v>230</v>
      </c>
      <c r="I3515" s="10">
        <v>2013</v>
      </c>
      <c r="J3515" s="10">
        <v>860048663</v>
      </c>
      <c r="K3515" s="10">
        <f>_xlfn.DAYS(clean_data[[#This Row],[Ship Date]],clean_data[[#This Row],[Order Date]])</f>
        <v>4</v>
      </c>
      <c r="L3515" s="11">
        <v>41478</v>
      </c>
      <c r="M3515" s="14">
        <v>6366</v>
      </c>
      <c r="N3515" s="15">
        <v>668.27</v>
      </c>
      <c r="O3515" s="15">
        <v>502.54</v>
      </c>
      <c r="P3515" s="15">
        <v>4254206.82</v>
      </c>
      <c r="Q3515" s="15">
        <v>3199169.64</v>
      </c>
      <c r="R3515" s="15">
        <v>1055037.18</v>
      </c>
      <c r="S3515" s="54"/>
      <c r="T3515" s="54"/>
      <c r="Z3515" s="1"/>
      <c r="AA3515" s="1"/>
      <c r="XFB3515"/>
      <c r="XFC3515"/>
    </row>
    <row r="3516" spans="2:27 16382:16383" ht="21" customHeight="1">
      <c r="B3516" s="1" t="s">
        <v>40</v>
      </c>
      <c r="C3516" s="1" t="s">
        <v>78</v>
      </c>
      <c r="D3516" s="1" t="s">
        <v>79</v>
      </c>
      <c r="E3516" s="1" t="s">
        <v>17</v>
      </c>
      <c r="F3516" s="1" t="s">
        <v>227</v>
      </c>
      <c r="G3516" s="9">
        <v>41111</v>
      </c>
      <c r="H3516" s="2" t="s">
        <v>230</v>
      </c>
      <c r="I3516" s="1">
        <v>2012</v>
      </c>
      <c r="J3516" s="1">
        <v>802116811</v>
      </c>
      <c r="K3516" s="1">
        <f>_xlfn.DAYS(clean_data[[#This Row],[Ship Date]],clean_data[[#This Row],[Order Date]])</f>
        <v>8</v>
      </c>
      <c r="L3516" s="9">
        <v>41119</v>
      </c>
      <c r="M3516" s="4">
        <v>3044</v>
      </c>
      <c r="N3516" s="13">
        <v>668.27</v>
      </c>
      <c r="O3516" s="13">
        <v>502.54</v>
      </c>
      <c r="P3516" s="13">
        <v>2034213.88</v>
      </c>
      <c r="Q3516" s="13">
        <v>1529731.76</v>
      </c>
      <c r="R3516" s="13">
        <v>504482.12</v>
      </c>
      <c r="S3516" s="54"/>
      <c r="T3516" s="54"/>
      <c r="Z3516" s="1"/>
      <c r="AA3516" s="1"/>
      <c r="XFB3516"/>
      <c r="XFC3516"/>
    </row>
    <row r="3517" spans="2:27 16382:16383" ht="21" customHeight="1">
      <c r="B3517" s="10" t="s">
        <v>40</v>
      </c>
      <c r="C3517" s="10" t="s">
        <v>123</v>
      </c>
      <c r="D3517" s="10" t="s">
        <v>43</v>
      </c>
      <c r="E3517" s="10" t="s">
        <v>21</v>
      </c>
      <c r="F3517" s="10" t="s">
        <v>227</v>
      </c>
      <c r="G3517" s="11">
        <v>40810</v>
      </c>
      <c r="H3517" s="12" t="s">
        <v>231</v>
      </c>
      <c r="I3517" s="10">
        <v>2011</v>
      </c>
      <c r="J3517" s="10">
        <v>922561728</v>
      </c>
      <c r="K3517" s="10">
        <f>_xlfn.DAYS(clean_data[[#This Row],[Ship Date]],clean_data[[#This Row],[Order Date]])</f>
        <v>42</v>
      </c>
      <c r="L3517" s="11">
        <v>40852</v>
      </c>
      <c r="M3517" s="14">
        <v>5372</v>
      </c>
      <c r="N3517" s="15">
        <v>651.21</v>
      </c>
      <c r="O3517" s="15">
        <v>524.96</v>
      </c>
      <c r="P3517" s="15">
        <v>3498300.12</v>
      </c>
      <c r="Q3517" s="15">
        <v>2820085.12</v>
      </c>
      <c r="R3517" s="15">
        <v>678215</v>
      </c>
      <c r="S3517" s="54"/>
      <c r="T3517" s="54"/>
      <c r="Z3517" s="1"/>
      <c r="AA3517" s="1"/>
      <c r="XFB3517"/>
      <c r="XFC3517"/>
    </row>
    <row r="3518" spans="2:27 16382:16383" ht="21" customHeight="1">
      <c r="B3518" s="1" t="s">
        <v>40</v>
      </c>
      <c r="C3518" s="1" t="s">
        <v>86</v>
      </c>
      <c r="D3518" s="1" t="s">
        <v>28</v>
      </c>
      <c r="E3518" s="1" t="s">
        <v>21</v>
      </c>
      <c r="F3518" s="1" t="s">
        <v>229</v>
      </c>
      <c r="G3518" s="9">
        <v>40761</v>
      </c>
      <c r="H3518" s="2" t="s">
        <v>238</v>
      </c>
      <c r="I3518" s="1">
        <v>2011</v>
      </c>
      <c r="J3518" s="1">
        <v>585494744</v>
      </c>
      <c r="K3518" s="1">
        <f>_xlfn.DAYS(clean_data[[#This Row],[Ship Date]],clean_data[[#This Row],[Order Date]])</f>
        <v>38</v>
      </c>
      <c r="L3518" s="9">
        <v>40799</v>
      </c>
      <c r="M3518" s="4">
        <v>9761</v>
      </c>
      <c r="N3518" s="13">
        <v>205.7</v>
      </c>
      <c r="O3518" s="13">
        <v>117.11</v>
      </c>
      <c r="P3518" s="13">
        <v>2007837.7</v>
      </c>
      <c r="Q3518" s="13">
        <v>1143110.71</v>
      </c>
      <c r="R3518" s="13">
        <v>864726.99</v>
      </c>
      <c r="S3518" s="54"/>
      <c r="T3518" s="54"/>
      <c r="Z3518" s="1"/>
      <c r="AA3518" s="1"/>
      <c r="XFB3518"/>
      <c r="XFC3518"/>
    </row>
    <row r="3519" spans="2:27 16382:16383" ht="21" customHeight="1">
      <c r="B3519" s="10" t="s">
        <v>23</v>
      </c>
      <c r="C3519" s="10" t="s">
        <v>178</v>
      </c>
      <c r="D3519" s="10" t="s">
        <v>20</v>
      </c>
      <c r="E3519" s="10" t="s">
        <v>17</v>
      </c>
      <c r="F3519" s="10" t="s">
        <v>232</v>
      </c>
      <c r="G3519" s="11">
        <v>42927</v>
      </c>
      <c r="H3519" s="12" t="s">
        <v>230</v>
      </c>
      <c r="I3519" s="10">
        <v>2017</v>
      </c>
      <c r="J3519" s="10">
        <v>125339686</v>
      </c>
      <c r="K3519" s="10">
        <f>_xlfn.DAYS(clean_data[[#This Row],[Ship Date]],clean_data[[#This Row],[Order Date]])</f>
        <v>13</v>
      </c>
      <c r="L3519" s="11">
        <v>42940</v>
      </c>
      <c r="M3519" s="14">
        <v>9653</v>
      </c>
      <c r="N3519" s="15">
        <v>152.58000000000001</v>
      </c>
      <c r="O3519" s="15">
        <v>97.44</v>
      </c>
      <c r="P3519" s="15">
        <v>1472854.74</v>
      </c>
      <c r="Q3519" s="15">
        <v>940588.32</v>
      </c>
      <c r="R3519" s="15">
        <v>532266.42000000004</v>
      </c>
      <c r="S3519" s="54"/>
      <c r="T3519" s="54"/>
      <c r="Z3519" s="1"/>
      <c r="AA3519" s="1"/>
      <c r="XFB3519"/>
      <c r="XFC3519"/>
    </row>
    <row r="3520" spans="2:27 16382:16383" ht="21" customHeight="1">
      <c r="B3520" s="1" t="s">
        <v>23</v>
      </c>
      <c r="C3520" s="1" t="s">
        <v>196</v>
      </c>
      <c r="D3520" s="1" t="s">
        <v>33</v>
      </c>
      <c r="E3520" s="1" t="s">
        <v>21</v>
      </c>
      <c r="F3520" s="1" t="s">
        <v>227</v>
      </c>
      <c r="G3520" s="9">
        <v>41362</v>
      </c>
      <c r="H3520" s="2" t="s">
        <v>236</v>
      </c>
      <c r="I3520" s="1">
        <v>2013</v>
      </c>
      <c r="J3520" s="1">
        <v>396832883</v>
      </c>
      <c r="K3520" s="1">
        <f>_xlfn.DAYS(clean_data[[#This Row],[Ship Date]],clean_data[[#This Row],[Order Date]])</f>
        <v>2</v>
      </c>
      <c r="L3520" s="9">
        <v>41364</v>
      </c>
      <c r="M3520" s="4">
        <v>523</v>
      </c>
      <c r="N3520" s="13">
        <v>81.73</v>
      </c>
      <c r="O3520" s="13">
        <v>56.67</v>
      </c>
      <c r="P3520" s="13">
        <v>42744.79</v>
      </c>
      <c r="Q3520" s="13">
        <v>29638.41</v>
      </c>
      <c r="R3520" s="13">
        <v>13106.38</v>
      </c>
      <c r="S3520" s="54"/>
      <c r="T3520" s="54"/>
      <c r="Z3520" s="1"/>
      <c r="AA3520" s="1"/>
      <c r="XFB3520"/>
      <c r="XFC3520"/>
    </row>
    <row r="3521" spans="2:27 16382:16383" ht="21" customHeight="1">
      <c r="B3521" s="10" t="s">
        <v>31</v>
      </c>
      <c r="C3521" s="10" t="s">
        <v>223</v>
      </c>
      <c r="D3521" s="10" t="s">
        <v>50</v>
      </c>
      <c r="E3521" s="10" t="s">
        <v>21</v>
      </c>
      <c r="F3521" s="10" t="s">
        <v>232</v>
      </c>
      <c r="G3521" s="11">
        <v>40189</v>
      </c>
      <c r="H3521" s="12" t="s">
        <v>240</v>
      </c>
      <c r="I3521" s="10">
        <v>2010</v>
      </c>
      <c r="J3521" s="10">
        <v>525023162</v>
      </c>
      <c r="K3521" s="10">
        <f>_xlfn.DAYS(clean_data[[#This Row],[Ship Date]],clean_data[[#This Row],[Order Date]])</f>
        <v>26</v>
      </c>
      <c r="L3521" s="11">
        <v>40215</v>
      </c>
      <c r="M3521" s="14">
        <v>4876</v>
      </c>
      <c r="N3521" s="15">
        <v>421.89</v>
      </c>
      <c r="O3521" s="15">
        <v>364.69</v>
      </c>
      <c r="P3521" s="15">
        <v>2057135.64</v>
      </c>
      <c r="Q3521" s="15">
        <v>1778228.44</v>
      </c>
      <c r="R3521" s="15">
        <v>278907.2</v>
      </c>
      <c r="S3521" s="54"/>
      <c r="T3521" s="54"/>
      <c r="Z3521" s="1"/>
      <c r="AA3521" s="1"/>
      <c r="XFB3521"/>
      <c r="XFC3521"/>
    </row>
    <row r="3522" spans="2:27 16382:16383" ht="21" customHeight="1">
      <c r="B3522" s="1" t="s">
        <v>34</v>
      </c>
      <c r="C3522" s="1" t="s">
        <v>182</v>
      </c>
      <c r="D3522" s="1" t="s">
        <v>45</v>
      </c>
      <c r="E3522" s="1" t="s">
        <v>17</v>
      </c>
      <c r="F3522" s="1" t="s">
        <v>229</v>
      </c>
      <c r="G3522" s="9">
        <v>41153</v>
      </c>
      <c r="H3522" s="2" t="s">
        <v>231</v>
      </c>
      <c r="I3522" s="1">
        <v>2012</v>
      </c>
      <c r="J3522" s="1">
        <v>155271852</v>
      </c>
      <c r="K3522" s="1">
        <f>_xlfn.DAYS(clean_data[[#This Row],[Ship Date]],clean_data[[#This Row],[Order Date]])</f>
        <v>17</v>
      </c>
      <c r="L3522" s="9">
        <v>41170</v>
      </c>
      <c r="M3522" s="4">
        <v>7246</v>
      </c>
      <c r="N3522" s="13">
        <v>437.2</v>
      </c>
      <c r="O3522" s="13">
        <v>263.33</v>
      </c>
      <c r="P3522" s="13">
        <v>3167951.2</v>
      </c>
      <c r="Q3522" s="13">
        <v>1908089.18</v>
      </c>
      <c r="R3522" s="13">
        <v>1259862.02</v>
      </c>
      <c r="S3522" s="54"/>
      <c r="T3522" s="54"/>
      <c r="Z3522" s="1"/>
      <c r="AA3522" s="1"/>
      <c r="XFB3522"/>
      <c r="XFC3522"/>
    </row>
    <row r="3523" spans="2:27 16382:16383" ht="21" customHeight="1">
      <c r="B3523" s="10" t="s">
        <v>14</v>
      </c>
      <c r="C3523" s="10" t="s">
        <v>211</v>
      </c>
      <c r="D3523" s="10" t="s">
        <v>33</v>
      </c>
      <c r="E3523" s="10" t="s">
        <v>21</v>
      </c>
      <c r="F3523" s="10" t="s">
        <v>227</v>
      </c>
      <c r="G3523" s="11">
        <v>42242</v>
      </c>
      <c r="H3523" s="12" t="s">
        <v>238</v>
      </c>
      <c r="I3523" s="10">
        <v>2015</v>
      </c>
      <c r="J3523" s="10">
        <v>803252780</v>
      </c>
      <c r="K3523" s="10">
        <f>_xlfn.DAYS(clean_data[[#This Row],[Ship Date]],clean_data[[#This Row],[Order Date]])</f>
        <v>49</v>
      </c>
      <c r="L3523" s="11">
        <v>42291</v>
      </c>
      <c r="M3523" s="14">
        <v>9202</v>
      </c>
      <c r="N3523" s="15">
        <v>81.73</v>
      </c>
      <c r="O3523" s="15">
        <v>56.67</v>
      </c>
      <c r="P3523" s="15">
        <v>752079.46</v>
      </c>
      <c r="Q3523" s="15">
        <v>521477.34</v>
      </c>
      <c r="R3523" s="15">
        <v>230602.12</v>
      </c>
      <c r="S3523" s="54"/>
      <c r="T3523" s="54"/>
      <c r="Z3523" s="1"/>
      <c r="AA3523" s="1"/>
      <c r="XFB3523"/>
      <c r="XFC3523"/>
    </row>
    <row r="3524" spans="2:27 16382:16383" ht="21" customHeight="1">
      <c r="B3524" s="1" t="s">
        <v>31</v>
      </c>
      <c r="C3524" s="1" t="s">
        <v>172</v>
      </c>
      <c r="D3524" s="1" t="s">
        <v>43</v>
      </c>
      <c r="E3524" s="1" t="s">
        <v>21</v>
      </c>
      <c r="F3524" s="1" t="s">
        <v>235</v>
      </c>
      <c r="G3524" s="9">
        <v>41830</v>
      </c>
      <c r="H3524" s="2" t="s">
        <v>230</v>
      </c>
      <c r="I3524" s="1">
        <v>2014</v>
      </c>
      <c r="J3524" s="1">
        <v>904952275</v>
      </c>
      <c r="K3524" s="1">
        <f>_xlfn.DAYS(clean_data[[#This Row],[Ship Date]],clean_data[[#This Row],[Order Date]])</f>
        <v>7</v>
      </c>
      <c r="L3524" s="9">
        <v>41837</v>
      </c>
      <c r="M3524" s="4">
        <v>4343</v>
      </c>
      <c r="N3524" s="13">
        <v>651.21</v>
      </c>
      <c r="O3524" s="13">
        <v>524.96</v>
      </c>
      <c r="P3524" s="13">
        <v>2828205.03</v>
      </c>
      <c r="Q3524" s="13">
        <v>2279901.2799999998</v>
      </c>
      <c r="R3524" s="13">
        <v>548303.75</v>
      </c>
      <c r="S3524" s="54"/>
      <c r="T3524" s="54"/>
      <c r="Z3524" s="1"/>
      <c r="AA3524" s="1"/>
      <c r="XFB3524"/>
      <c r="XFC3524"/>
    </row>
    <row r="3525" spans="2:27 16382:16383" ht="21" customHeight="1">
      <c r="B3525" s="10" t="s">
        <v>31</v>
      </c>
      <c r="C3525" s="10" t="s">
        <v>39</v>
      </c>
      <c r="D3525" s="10" t="s">
        <v>71</v>
      </c>
      <c r="E3525" s="10" t="s">
        <v>21</v>
      </c>
      <c r="F3525" s="10" t="s">
        <v>227</v>
      </c>
      <c r="G3525" s="11">
        <v>42831</v>
      </c>
      <c r="H3525" s="12" t="s">
        <v>239</v>
      </c>
      <c r="I3525" s="10">
        <v>2017</v>
      </c>
      <c r="J3525" s="10">
        <v>766669166</v>
      </c>
      <c r="K3525" s="10">
        <f>_xlfn.DAYS(clean_data[[#This Row],[Ship Date]],clean_data[[#This Row],[Order Date]])</f>
        <v>15</v>
      </c>
      <c r="L3525" s="11">
        <v>42846</v>
      </c>
      <c r="M3525" s="14">
        <v>3298</v>
      </c>
      <c r="N3525" s="15">
        <v>154.06</v>
      </c>
      <c r="O3525" s="15">
        <v>90.93</v>
      </c>
      <c r="P3525" s="15">
        <v>508089.88</v>
      </c>
      <c r="Q3525" s="15">
        <v>299887.14</v>
      </c>
      <c r="R3525" s="15">
        <v>208202.74</v>
      </c>
      <c r="S3525" s="54"/>
      <c r="T3525" s="54"/>
      <c r="Z3525" s="1"/>
      <c r="AA3525" s="1"/>
      <c r="XFB3525"/>
      <c r="XFC3525"/>
    </row>
    <row r="3526" spans="2:27 16382:16383" ht="21" customHeight="1">
      <c r="B3526" s="1" t="s">
        <v>40</v>
      </c>
      <c r="C3526" s="1" t="s">
        <v>140</v>
      </c>
      <c r="D3526" s="1" t="s">
        <v>36</v>
      </c>
      <c r="E3526" s="1" t="s">
        <v>17</v>
      </c>
      <c r="F3526" s="1" t="s">
        <v>235</v>
      </c>
      <c r="G3526" s="9">
        <v>40249</v>
      </c>
      <c r="H3526" s="2" t="s">
        <v>236</v>
      </c>
      <c r="I3526" s="1">
        <v>2010</v>
      </c>
      <c r="J3526" s="1">
        <v>315014779</v>
      </c>
      <c r="K3526" s="1">
        <f>_xlfn.DAYS(clean_data[[#This Row],[Ship Date]],clean_data[[#This Row],[Order Date]])</f>
        <v>11</v>
      </c>
      <c r="L3526" s="9">
        <v>40260</v>
      </c>
      <c r="M3526" s="4">
        <v>8728</v>
      </c>
      <c r="N3526" s="13">
        <v>109.28</v>
      </c>
      <c r="O3526" s="13">
        <v>35.840000000000003</v>
      </c>
      <c r="P3526" s="13">
        <v>953795.84</v>
      </c>
      <c r="Q3526" s="13">
        <v>312811.52000000002</v>
      </c>
      <c r="R3526" s="13">
        <v>640984.31999999995</v>
      </c>
      <c r="S3526" s="54"/>
      <c r="T3526" s="54"/>
      <c r="Z3526" s="1"/>
      <c r="AA3526" s="1"/>
      <c r="XFB3526"/>
      <c r="XFC3526"/>
    </row>
    <row r="3527" spans="2:27 16382:16383" ht="21" customHeight="1">
      <c r="B3527" s="10" t="s">
        <v>40</v>
      </c>
      <c r="C3527" s="10" t="s">
        <v>150</v>
      </c>
      <c r="D3527" s="10" t="s">
        <v>71</v>
      </c>
      <c r="E3527" s="10" t="s">
        <v>21</v>
      </c>
      <c r="F3527" s="10" t="s">
        <v>232</v>
      </c>
      <c r="G3527" s="11">
        <v>41925</v>
      </c>
      <c r="H3527" s="12" t="s">
        <v>237</v>
      </c>
      <c r="I3527" s="10">
        <v>2014</v>
      </c>
      <c r="J3527" s="10">
        <v>446912944</v>
      </c>
      <c r="K3527" s="10">
        <f>_xlfn.DAYS(clean_data[[#This Row],[Ship Date]],clean_data[[#This Row],[Order Date]])</f>
        <v>19</v>
      </c>
      <c r="L3527" s="11">
        <v>41944</v>
      </c>
      <c r="M3527" s="14">
        <v>326</v>
      </c>
      <c r="N3527" s="15">
        <v>154.06</v>
      </c>
      <c r="O3527" s="15">
        <v>90.93</v>
      </c>
      <c r="P3527" s="15">
        <v>50223.56</v>
      </c>
      <c r="Q3527" s="15">
        <v>29643.18</v>
      </c>
      <c r="R3527" s="15">
        <v>20580.38</v>
      </c>
      <c r="S3527" s="54"/>
      <c r="T3527" s="54"/>
      <c r="Z3527" s="1"/>
      <c r="AA3527" s="1"/>
      <c r="XFB3527"/>
      <c r="XFC3527"/>
    </row>
    <row r="3528" spans="2:27 16382:16383" ht="21" customHeight="1">
      <c r="B3528" s="1" t="s">
        <v>40</v>
      </c>
      <c r="C3528" s="1" t="s">
        <v>201</v>
      </c>
      <c r="D3528" s="1" t="s">
        <v>71</v>
      </c>
      <c r="E3528" s="1" t="s">
        <v>17</v>
      </c>
      <c r="F3528" s="1" t="s">
        <v>229</v>
      </c>
      <c r="G3528" s="9">
        <v>42256</v>
      </c>
      <c r="H3528" s="2" t="s">
        <v>231</v>
      </c>
      <c r="I3528" s="1">
        <v>2015</v>
      </c>
      <c r="J3528" s="1">
        <v>779599988</v>
      </c>
      <c r="K3528" s="1">
        <f>_xlfn.DAYS(clean_data[[#This Row],[Ship Date]],clean_data[[#This Row],[Order Date]])</f>
        <v>30</v>
      </c>
      <c r="L3528" s="9">
        <v>42286</v>
      </c>
      <c r="M3528" s="4">
        <v>9816</v>
      </c>
      <c r="N3528" s="13">
        <v>154.06</v>
      </c>
      <c r="O3528" s="13">
        <v>90.93</v>
      </c>
      <c r="P3528" s="13">
        <v>1512252.96</v>
      </c>
      <c r="Q3528" s="13">
        <v>892568.88</v>
      </c>
      <c r="R3528" s="13">
        <v>619684.07999999996</v>
      </c>
      <c r="S3528" s="54"/>
      <c r="T3528" s="54"/>
      <c r="Z3528" s="1"/>
      <c r="AA3528" s="1"/>
      <c r="XFB3528"/>
      <c r="XFC3528"/>
    </row>
    <row r="3529" spans="2:27 16382:16383" ht="21" customHeight="1">
      <c r="B3529" s="10" t="s">
        <v>40</v>
      </c>
      <c r="C3529" s="10" t="s">
        <v>135</v>
      </c>
      <c r="D3529" s="10" t="s">
        <v>45</v>
      </c>
      <c r="E3529" s="10" t="s">
        <v>17</v>
      </c>
      <c r="F3529" s="10" t="s">
        <v>227</v>
      </c>
      <c r="G3529" s="11">
        <v>40180</v>
      </c>
      <c r="H3529" s="12" t="s">
        <v>240</v>
      </c>
      <c r="I3529" s="10">
        <v>2010</v>
      </c>
      <c r="J3529" s="10">
        <v>100624740</v>
      </c>
      <c r="K3529" s="10">
        <f>_xlfn.DAYS(clean_data[[#This Row],[Ship Date]],clean_data[[#This Row],[Order Date]])</f>
        <v>18</v>
      </c>
      <c r="L3529" s="11">
        <v>40198</v>
      </c>
      <c r="M3529" s="14">
        <v>5951</v>
      </c>
      <c r="N3529" s="15">
        <v>437.2</v>
      </c>
      <c r="O3529" s="15">
        <v>263.33</v>
      </c>
      <c r="P3529" s="15">
        <v>2601777.2000000002</v>
      </c>
      <c r="Q3529" s="15">
        <v>1567076.83</v>
      </c>
      <c r="R3529" s="15">
        <v>1034700.37</v>
      </c>
      <c r="S3529" s="54"/>
      <c r="T3529" s="54"/>
      <c r="Z3529" s="1"/>
      <c r="AA3529" s="1"/>
      <c r="XFB3529"/>
      <c r="XFC3529"/>
    </row>
    <row r="3530" spans="2:27 16382:16383" ht="21" customHeight="1">
      <c r="B3530" s="1" t="s">
        <v>14</v>
      </c>
      <c r="C3530" s="1" t="s">
        <v>64</v>
      </c>
      <c r="D3530" s="1" t="s">
        <v>16</v>
      </c>
      <c r="E3530" s="1" t="s">
        <v>21</v>
      </c>
      <c r="F3530" s="1" t="s">
        <v>227</v>
      </c>
      <c r="G3530" s="9">
        <v>40556</v>
      </c>
      <c r="H3530" s="2" t="s">
        <v>240</v>
      </c>
      <c r="I3530" s="1">
        <v>2011</v>
      </c>
      <c r="J3530" s="1">
        <v>417848527</v>
      </c>
      <c r="K3530" s="1">
        <f>_xlfn.DAYS(clean_data[[#This Row],[Ship Date]],clean_data[[#This Row],[Order Date]])</f>
        <v>27</v>
      </c>
      <c r="L3530" s="9">
        <v>40583</v>
      </c>
      <c r="M3530" s="4">
        <v>9519</v>
      </c>
      <c r="N3530" s="13">
        <v>255.28</v>
      </c>
      <c r="O3530" s="13">
        <v>159.41999999999999</v>
      </c>
      <c r="P3530" s="13">
        <v>2430010.3199999998</v>
      </c>
      <c r="Q3530" s="13">
        <v>1517518.98</v>
      </c>
      <c r="R3530" s="13">
        <v>912491.34</v>
      </c>
      <c r="S3530" s="54"/>
      <c r="T3530" s="54"/>
      <c r="Z3530" s="1"/>
      <c r="AA3530" s="1"/>
      <c r="XFB3530"/>
      <c r="XFC3530"/>
    </row>
    <row r="3531" spans="2:27 16382:16383" ht="21" customHeight="1">
      <c r="B3531" s="10" t="s">
        <v>23</v>
      </c>
      <c r="C3531" s="10" t="s">
        <v>74</v>
      </c>
      <c r="D3531" s="10" t="s">
        <v>45</v>
      </c>
      <c r="E3531" s="10" t="s">
        <v>21</v>
      </c>
      <c r="F3531" s="10" t="s">
        <v>227</v>
      </c>
      <c r="G3531" s="11">
        <v>41716</v>
      </c>
      <c r="H3531" s="12" t="s">
        <v>236</v>
      </c>
      <c r="I3531" s="10">
        <v>2014</v>
      </c>
      <c r="J3531" s="10">
        <v>209445178</v>
      </c>
      <c r="K3531" s="10">
        <f>_xlfn.DAYS(clean_data[[#This Row],[Ship Date]],clean_data[[#This Row],[Order Date]])</f>
        <v>33</v>
      </c>
      <c r="L3531" s="11">
        <v>41749</v>
      </c>
      <c r="M3531" s="14">
        <v>8337</v>
      </c>
      <c r="N3531" s="15">
        <v>437.2</v>
      </c>
      <c r="O3531" s="15">
        <v>263.33</v>
      </c>
      <c r="P3531" s="15">
        <v>3644936.4</v>
      </c>
      <c r="Q3531" s="15">
        <v>2195382.21</v>
      </c>
      <c r="R3531" s="15">
        <v>1449554.19</v>
      </c>
      <c r="S3531" s="54"/>
      <c r="T3531" s="54"/>
      <c r="Z3531" s="1"/>
      <c r="AA3531" s="1"/>
      <c r="XFB3531"/>
      <c r="XFC3531"/>
    </row>
    <row r="3532" spans="2:27 16382:16383" ht="21" customHeight="1">
      <c r="B3532" s="1" t="s">
        <v>40</v>
      </c>
      <c r="C3532" s="1" t="s">
        <v>72</v>
      </c>
      <c r="D3532" s="1" t="s">
        <v>50</v>
      </c>
      <c r="E3532" s="1" t="s">
        <v>17</v>
      </c>
      <c r="F3532" s="1" t="s">
        <v>235</v>
      </c>
      <c r="G3532" s="9">
        <v>42380</v>
      </c>
      <c r="H3532" s="2" t="s">
        <v>240</v>
      </c>
      <c r="I3532" s="1">
        <v>2016</v>
      </c>
      <c r="J3532" s="1">
        <v>273901021</v>
      </c>
      <c r="K3532" s="1">
        <f>_xlfn.DAYS(clean_data[[#This Row],[Ship Date]],clean_data[[#This Row],[Order Date]])</f>
        <v>28</v>
      </c>
      <c r="L3532" s="9">
        <v>42408</v>
      </c>
      <c r="M3532" s="4">
        <v>2254</v>
      </c>
      <c r="N3532" s="13">
        <v>421.89</v>
      </c>
      <c r="O3532" s="13">
        <v>364.69</v>
      </c>
      <c r="P3532" s="13">
        <v>950940.06</v>
      </c>
      <c r="Q3532" s="13">
        <v>822011.26</v>
      </c>
      <c r="R3532" s="13">
        <v>128928.8</v>
      </c>
      <c r="S3532" s="54"/>
      <c r="T3532" s="54"/>
      <c r="Z3532" s="1"/>
      <c r="AA3532" s="1"/>
      <c r="XFB3532"/>
      <c r="XFC3532"/>
    </row>
    <row r="3533" spans="2:27 16382:16383" ht="21" customHeight="1">
      <c r="B3533" s="10" t="s">
        <v>14</v>
      </c>
      <c r="C3533" s="10" t="s">
        <v>158</v>
      </c>
      <c r="D3533" s="10" t="s">
        <v>59</v>
      </c>
      <c r="E3533" s="10" t="s">
        <v>17</v>
      </c>
      <c r="F3533" s="10" t="s">
        <v>229</v>
      </c>
      <c r="G3533" s="11">
        <v>40275</v>
      </c>
      <c r="H3533" s="12" t="s">
        <v>239</v>
      </c>
      <c r="I3533" s="10">
        <v>2010</v>
      </c>
      <c r="J3533" s="10">
        <v>580014884</v>
      </c>
      <c r="K3533" s="10">
        <f>_xlfn.DAYS(clean_data[[#This Row],[Ship Date]],clean_data[[#This Row],[Order Date]])</f>
        <v>44</v>
      </c>
      <c r="L3533" s="11">
        <v>40319</v>
      </c>
      <c r="M3533" s="14">
        <v>8148</v>
      </c>
      <c r="N3533" s="15">
        <v>9.33</v>
      </c>
      <c r="O3533" s="15">
        <v>6.92</v>
      </c>
      <c r="P3533" s="15">
        <v>76020.84</v>
      </c>
      <c r="Q3533" s="15">
        <v>56384.160000000003</v>
      </c>
      <c r="R3533" s="15">
        <v>19636.68</v>
      </c>
      <c r="S3533" s="54"/>
      <c r="T3533" s="54"/>
      <c r="Z3533" s="1"/>
      <c r="AA3533" s="1"/>
      <c r="XFB3533"/>
      <c r="XFC3533"/>
    </row>
    <row r="3534" spans="2:27 16382:16383" ht="21" customHeight="1">
      <c r="B3534" s="1" t="s">
        <v>40</v>
      </c>
      <c r="C3534" s="1" t="s">
        <v>78</v>
      </c>
      <c r="D3534" s="1" t="s">
        <v>59</v>
      </c>
      <c r="E3534" s="1" t="s">
        <v>21</v>
      </c>
      <c r="F3534" s="1" t="s">
        <v>235</v>
      </c>
      <c r="G3534" s="9">
        <v>41815</v>
      </c>
      <c r="H3534" s="2" t="s">
        <v>241</v>
      </c>
      <c r="I3534" s="1">
        <v>2014</v>
      </c>
      <c r="J3534" s="1">
        <v>716898095</v>
      </c>
      <c r="K3534" s="1">
        <f>_xlfn.DAYS(clean_data[[#This Row],[Ship Date]],clean_data[[#This Row],[Order Date]])</f>
        <v>22</v>
      </c>
      <c r="L3534" s="9">
        <v>41837</v>
      </c>
      <c r="M3534" s="4">
        <v>4932</v>
      </c>
      <c r="N3534" s="13">
        <v>9.33</v>
      </c>
      <c r="O3534" s="13">
        <v>6.92</v>
      </c>
      <c r="P3534" s="13">
        <v>46015.56</v>
      </c>
      <c r="Q3534" s="13">
        <v>34129.440000000002</v>
      </c>
      <c r="R3534" s="13">
        <v>11886.12</v>
      </c>
      <c r="S3534" s="54"/>
      <c r="T3534" s="54"/>
      <c r="Z3534" s="1"/>
      <c r="AA3534" s="1"/>
      <c r="XFB3534"/>
      <c r="XFC3534"/>
    </row>
    <row r="3535" spans="2:27 16382:16383" ht="21" customHeight="1">
      <c r="B3535" s="10" t="s">
        <v>26</v>
      </c>
      <c r="C3535" s="10" t="s">
        <v>76</v>
      </c>
      <c r="D3535" s="10" t="s">
        <v>71</v>
      </c>
      <c r="E3535" s="10" t="s">
        <v>21</v>
      </c>
      <c r="F3535" s="10" t="s">
        <v>227</v>
      </c>
      <c r="G3535" s="11">
        <v>41357</v>
      </c>
      <c r="H3535" s="12" t="s">
        <v>236</v>
      </c>
      <c r="I3535" s="10">
        <v>2013</v>
      </c>
      <c r="J3535" s="10">
        <v>343974483</v>
      </c>
      <c r="K3535" s="10">
        <f>_xlfn.DAYS(clean_data[[#This Row],[Ship Date]],clean_data[[#This Row],[Order Date]])</f>
        <v>46</v>
      </c>
      <c r="L3535" s="11">
        <v>41403</v>
      </c>
      <c r="M3535" s="14">
        <v>8548</v>
      </c>
      <c r="N3535" s="15">
        <v>154.06</v>
      </c>
      <c r="O3535" s="15">
        <v>90.93</v>
      </c>
      <c r="P3535" s="15">
        <v>1316904.8799999999</v>
      </c>
      <c r="Q3535" s="15">
        <v>777269.64</v>
      </c>
      <c r="R3535" s="15">
        <v>539635.24</v>
      </c>
      <c r="S3535" s="54"/>
      <c r="T3535" s="54"/>
      <c r="Z3535" s="1"/>
      <c r="AA3535" s="1"/>
      <c r="XFB3535"/>
      <c r="XFC3535"/>
    </row>
    <row r="3536" spans="2:27 16382:16383" ht="21" customHeight="1">
      <c r="B3536" s="1" t="s">
        <v>26</v>
      </c>
      <c r="C3536" s="1" t="s">
        <v>203</v>
      </c>
      <c r="D3536" s="1" t="s">
        <v>59</v>
      </c>
      <c r="E3536" s="1" t="s">
        <v>21</v>
      </c>
      <c r="F3536" s="1" t="s">
        <v>227</v>
      </c>
      <c r="G3536" s="9">
        <v>41942</v>
      </c>
      <c r="H3536" s="2" t="s">
        <v>237</v>
      </c>
      <c r="I3536" s="1">
        <v>2014</v>
      </c>
      <c r="J3536" s="1">
        <v>540980374</v>
      </c>
      <c r="K3536" s="1">
        <f>_xlfn.DAYS(clean_data[[#This Row],[Ship Date]],clean_data[[#This Row],[Order Date]])</f>
        <v>10</v>
      </c>
      <c r="L3536" s="9">
        <v>41952</v>
      </c>
      <c r="M3536" s="4">
        <v>6969</v>
      </c>
      <c r="N3536" s="13">
        <v>9.33</v>
      </c>
      <c r="O3536" s="13">
        <v>6.92</v>
      </c>
      <c r="P3536" s="13">
        <v>65020.77</v>
      </c>
      <c r="Q3536" s="13">
        <v>48225.48</v>
      </c>
      <c r="R3536" s="13">
        <v>16795.29</v>
      </c>
      <c r="S3536" s="54"/>
      <c r="T3536" s="54"/>
      <c r="Z3536" s="1"/>
      <c r="AA3536" s="1"/>
      <c r="XFB3536"/>
      <c r="XFC3536"/>
    </row>
    <row r="3537" spans="2:27 16382:16383" ht="21" customHeight="1">
      <c r="B3537" s="10" t="s">
        <v>26</v>
      </c>
      <c r="C3537" s="10" t="s">
        <v>121</v>
      </c>
      <c r="D3537" s="10" t="s">
        <v>20</v>
      </c>
      <c r="E3537" s="10" t="s">
        <v>17</v>
      </c>
      <c r="F3537" s="10" t="s">
        <v>229</v>
      </c>
      <c r="G3537" s="11">
        <v>42855</v>
      </c>
      <c r="H3537" s="12" t="s">
        <v>239</v>
      </c>
      <c r="I3537" s="10">
        <v>2017</v>
      </c>
      <c r="J3537" s="10">
        <v>657964599</v>
      </c>
      <c r="K3537" s="10">
        <f>_xlfn.DAYS(clean_data[[#This Row],[Ship Date]],clean_data[[#This Row],[Order Date]])</f>
        <v>48</v>
      </c>
      <c r="L3537" s="11">
        <v>42903</v>
      </c>
      <c r="M3537" s="14">
        <v>5201</v>
      </c>
      <c r="N3537" s="15">
        <v>152.58000000000001</v>
      </c>
      <c r="O3537" s="15">
        <v>97.44</v>
      </c>
      <c r="P3537" s="15">
        <v>793568.58</v>
      </c>
      <c r="Q3537" s="15">
        <v>506785.44</v>
      </c>
      <c r="R3537" s="15">
        <v>286783.14</v>
      </c>
      <c r="S3537" s="54"/>
      <c r="T3537" s="54"/>
      <c r="Z3537" s="1"/>
      <c r="AA3537" s="1"/>
      <c r="XFB3537"/>
      <c r="XFC3537"/>
    </row>
    <row r="3538" spans="2:27 16382:16383" ht="21" customHeight="1">
      <c r="B3538" s="1" t="s">
        <v>40</v>
      </c>
      <c r="C3538" s="1" t="s">
        <v>135</v>
      </c>
      <c r="D3538" s="1" t="s">
        <v>33</v>
      </c>
      <c r="E3538" s="1" t="s">
        <v>21</v>
      </c>
      <c r="F3538" s="1" t="s">
        <v>227</v>
      </c>
      <c r="G3538" s="9">
        <v>41000</v>
      </c>
      <c r="H3538" s="2" t="s">
        <v>239</v>
      </c>
      <c r="I3538" s="1">
        <v>2012</v>
      </c>
      <c r="J3538" s="1">
        <v>565288484</v>
      </c>
      <c r="K3538" s="1">
        <f>_xlfn.DAYS(clean_data[[#This Row],[Ship Date]],clean_data[[#This Row],[Order Date]])</f>
        <v>5</v>
      </c>
      <c r="L3538" s="9">
        <v>41005</v>
      </c>
      <c r="M3538" s="4">
        <v>279</v>
      </c>
      <c r="N3538" s="13">
        <v>81.73</v>
      </c>
      <c r="O3538" s="13">
        <v>56.67</v>
      </c>
      <c r="P3538" s="13">
        <v>22802.67</v>
      </c>
      <c r="Q3538" s="13">
        <v>15810.93</v>
      </c>
      <c r="R3538" s="13">
        <v>6991.74</v>
      </c>
      <c r="S3538" s="54"/>
      <c r="T3538" s="54"/>
      <c r="Z3538" s="1"/>
      <c r="AA3538" s="1"/>
      <c r="XFB3538"/>
      <c r="XFC3538"/>
    </row>
    <row r="3539" spans="2:27 16382:16383" ht="21" customHeight="1">
      <c r="B3539" s="10" t="s">
        <v>40</v>
      </c>
      <c r="C3539" s="10" t="s">
        <v>93</v>
      </c>
      <c r="D3539" s="10" t="s">
        <v>28</v>
      </c>
      <c r="E3539" s="10" t="s">
        <v>21</v>
      </c>
      <c r="F3539" s="10" t="s">
        <v>229</v>
      </c>
      <c r="G3539" s="11">
        <v>40587</v>
      </c>
      <c r="H3539" s="12" t="s">
        <v>242</v>
      </c>
      <c r="I3539" s="10">
        <v>2011</v>
      </c>
      <c r="J3539" s="10">
        <v>203625857</v>
      </c>
      <c r="K3539" s="10">
        <f>_xlfn.DAYS(clean_data[[#This Row],[Ship Date]],clean_data[[#This Row],[Order Date]])</f>
        <v>18</v>
      </c>
      <c r="L3539" s="11">
        <v>40605</v>
      </c>
      <c r="M3539" s="14">
        <v>6271</v>
      </c>
      <c r="N3539" s="15">
        <v>205.7</v>
      </c>
      <c r="O3539" s="15">
        <v>117.11</v>
      </c>
      <c r="P3539" s="15">
        <v>1289944.7</v>
      </c>
      <c r="Q3539" s="15">
        <v>734396.81</v>
      </c>
      <c r="R3539" s="15">
        <v>555547.89</v>
      </c>
      <c r="S3539" s="54"/>
      <c r="T3539" s="54"/>
      <c r="Z3539" s="1"/>
      <c r="AA3539" s="1"/>
      <c r="XFB3539"/>
      <c r="XFC3539"/>
    </row>
    <row r="3540" spans="2:27 16382:16383" ht="21" customHeight="1">
      <c r="B3540" s="1" t="s">
        <v>23</v>
      </c>
      <c r="C3540" s="1" t="s">
        <v>74</v>
      </c>
      <c r="D3540" s="1" t="s">
        <v>36</v>
      </c>
      <c r="E3540" s="1" t="s">
        <v>21</v>
      </c>
      <c r="F3540" s="1" t="s">
        <v>227</v>
      </c>
      <c r="G3540" s="9">
        <v>40684</v>
      </c>
      <c r="H3540" s="2" t="s">
        <v>233</v>
      </c>
      <c r="I3540" s="1">
        <v>2011</v>
      </c>
      <c r="J3540" s="1">
        <v>933963048</v>
      </c>
      <c r="K3540" s="1">
        <f>_xlfn.DAYS(clean_data[[#This Row],[Ship Date]],clean_data[[#This Row],[Order Date]])</f>
        <v>34</v>
      </c>
      <c r="L3540" s="9">
        <v>40718</v>
      </c>
      <c r="M3540" s="4">
        <v>9275</v>
      </c>
      <c r="N3540" s="13">
        <v>109.28</v>
      </c>
      <c r="O3540" s="13">
        <v>35.840000000000003</v>
      </c>
      <c r="P3540" s="13">
        <v>1013572</v>
      </c>
      <c r="Q3540" s="13">
        <v>332416</v>
      </c>
      <c r="R3540" s="13">
        <v>681156</v>
      </c>
      <c r="S3540" s="54"/>
      <c r="T3540" s="54"/>
      <c r="Z3540" s="1"/>
      <c r="AA3540" s="1"/>
      <c r="XFB3540"/>
      <c r="XFC3540"/>
    </row>
    <row r="3541" spans="2:27 16382:16383" ht="21" customHeight="1">
      <c r="B3541" s="10" t="s">
        <v>23</v>
      </c>
      <c r="C3541" s="10" t="s">
        <v>179</v>
      </c>
      <c r="D3541" s="10" t="s">
        <v>28</v>
      </c>
      <c r="E3541" s="10" t="s">
        <v>17</v>
      </c>
      <c r="F3541" s="10" t="s">
        <v>235</v>
      </c>
      <c r="G3541" s="11">
        <v>42129</v>
      </c>
      <c r="H3541" s="12" t="s">
        <v>233</v>
      </c>
      <c r="I3541" s="10">
        <v>2015</v>
      </c>
      <c r="J3541" s="10">
        <v>587598884</v>
      </c>
      <c r="K3541" s="10">
        <f>_xlfn.DAYS(clean_data[[#This Row],[Ship Date]],clean_data[[#This Row],[Order Date]])</f>
        <v>39</v>
      </c>
      <c r="L3541" s="11">
        <v>42168</v>
      </c>
      <c r="M3541" s="14">
        <v>2422</v>
      </c>
      <c r="N3541" s="15">
        <v>205.7</v>
      </c>
      <c r="O3541" s="15">
        <v>117.11</v>
      </c>
      <c r="P3541" s="15">
        <v>498205.4</v>
      </c>
      <c r="Q3541" s="15">
        <v>283640.42</v>
      </c>
      <c r="R3541" s="15">
        <v>214564.98</v>
      </c>
      <c r="S3541" s="54"/>
      <c r="T3541" s="54"/>
      <c r="Z3541" s="1"/>
      <c r="AA3541" s="1"/>
      <c r="XFB3541"/>
      <c r="XFC3541"/>
    </row>
    <row r="3542" spans="2:27 16382:16383" ht="21" customHeight="1">
      <c r="B3542" s="1" t="s">
        <v>26</v>
      </c>
      <c r="C3542" s="1" t="s">
        <v>209</v>
      </c>
      <c r="D3542" s="1" t="s">
        <v>59</v>
      </c>
      <c r="E3542" s="1" t="s">
        <v>17</v>
      </c>
      <c r="F3542" s="1" t="s">
        <v>229</v>
      </c>
      <c r="G3542" s="9">
        <v>40617</v>
      </c>
      <c r="H3542" s="2" t="s">
        <v>236</v>
      </c>
      <c r="I3542" s="1">
        <v>2011</v>
      </c>
      <c r="J3542" s="1">
        <v>216144692</v>
      </c>
      <c r="K3542" s="1">
        <f>_xlfn.DAYS(clean_data[[#This Row],[Ship Date]],clean_data[[#This Row],[Order Date]])</f>
        <v>34</v>
      </c>
      <c r="L3542" s="9">
        <v>40651</v>
      </c>
      <c r="M3542" s="4">
        <v>873</v>
      </c>
      <c r="N3542" s="13">
        <v>9.33</v>
      </c>
      <c r="O3542" s="13">
        <v>6.92</v>
      </c>
      <c r="P3542" s="13">
        <v>8145.09</v>
      </c>
      <c r="Q3542" s="13">
        <v>6041.16</v>
      </c>
      <c r="R3542" s="13">
        <v>2103.9299999999998</v>
      </c>
      <c r="S3542" s="54"/>
      <c r="T3542" s="54"/>
      <c r="Z3542" s="1"/>
      <c r="AA3542" s="1"/>
      <c r="XFB3542"/>
      <c r="XFC3542"/>
    </row>
    <row r="3543" spans="2:27 16382:16383" ht="21" customHeight="1">
      <c r="B3543" s="10" t="s">
        <v>23</v>
      </c>
      <c r="C3543" s="10" t="s">
        <v>208</v>
      </c>
      <c r="D3543" s="10" t="s">
        <v>33</v>
      </c>
      <c r="E3543" s="10" t="s">
        <v>17</v>
      </c>
      <c r="F3543" s="10" t="s">
        <v>229</v>
      </c>
      <c r="G3543" s="11">
        <v>41915</v>
      </c>
      <c r="H3543" s="12" t="s">
        <v>237</v>
      </c>
      <c r="I3543" s="10">
        <v>2014</v>
      </c>
      <c r="J3543" s="10">
        <v>941524302</v>
      </c>
      <c r="K3543" s="10">
        <f>_xlfn.DAYS(clean_data[[#This Row],[Ship Date]],clean_data[[#This Row],[Order Date]])</f>
        <v>6</v>
      </c>
      <c r="L3543" s="11">
        <v>41921</v>
      </c>
      <c r="M3543" s="14">
        <v>6819</v>
      </c>
      <c r="N3543" s="15">
        <v>81.73</v>
      </c>
      <c r="O3543" s="15">
        <v>56.67</v>
      </c>
      <c r="P3543" s="15">
        <v>557316.87</v>
      </c>
      <c r="Q3543" s="15">
        <v>386432.73</v>
      </c>
      <c r="R3543" s="15">
        <v>170884.14</v>
      </c>
      <c r="S3543" s="54"/>
      <c r="T3543" s="54"/>
      <c r="Z3543" s="1"/>
      <c r="AA3543" s="1"/>
      <c r="XFB3543"/>
      <c r="XFC3543"/>
    </row>
    <row r="3544" spans="2:27 16382:16383" ht="21" customHeight="1">
      <c r="B3544" s="1" t="s">
        <v>23</v>
      </c>
      <c r="C3544" s="1" t="s">
        <v>138</v>
      </c>
      <c r="D3544" s="1" t="s">
        <v>45</v>
      </c>
      <c r="E3544" s="1" t="s">
        <v>21</v>
      </c>
      <c r="F3544" s="1" t="s">
        <v>227</v>
      </c>
      <c r="G3544" s="9">
        <v>41112</v>
      </c>
      <c r="H3544" s="2" t="s">
        <v>230</v>
      </c>
      <c r="I3544" s="1">
        <v>2012</v>
      </c>
      <c r="J3544" s="1">
        <v>805974042</v>
      </c>
      <c r="K3544" s="1">
        <f>_xlfn.DAYS(clean_data[[#This Row],[Ship Date]],clean_data[[#This Row],[Order Date]])</f>
        <v>6</v>
      </c>
      <c r="L3544" s="9">
        <v>41118</v>
      </c>
      <c r="M3544" s="4">
        <v>4484</v>
      </c>
      <c r="N3544" s="13">
        <v>437.2</v>
      </c>
      <c r="O3544" s="13">
        <v>263.33</v>
      </c>
      <c r="P3544" s="13">
        <v>1960404.8</v>
      </c>
      <c r="Q3544" s="13">
        <v>1180771.72</v>
      </c>
      <c r="R3544" s="13">
        <v>779633.08</v>
      </c>
      <c r="S3544" s="54"/>
      <c r="T3544" s="54"/>
      <c r="Z3544" s="1"/>
      <c r="AA3544" s="1"/>
      <c r="XFB3544"/>
      <c r="XFC3544"/>
    </row>
    <row r="3545" spans="2:27 16382:16383" ht="21" customHeight="1">
      <c r="B3545" s="10" t="s">
        <v>26</v>
      </c>
      <c r="C3545" s="10" t="s">
        <v>143</v>
      </c>
      <c r="D3545" s="10" t="s">
        <v>45</v>
      </c>
      <c r="E3545" s="10" t="s">
        <v>17</v>
      </c>
      <c r="F3545" s="10" t="s">
        <v>235</v>
      </c>
      <c r="G3545" s="11">
        <v>40604</v>
      </c>
      <c r="H3545" s="12" t="s">
        <v>236</v>
      </c>
      <c r="I3545" s="10">
        <v>2011</v>
      </c>
      <c r="J3545" s="10">
        <v>622042739</v>
      </c>
      <c r="K3545" s="10">
        <f>_xlfn.DAYS(clean_data[[#This Row],[Ship Date]],clean_data[[#This Row],[Order Date]])</f>
        <v>26</v>
      </c>
      <c r="L3545" s="11">
        <v>40630</v>
      </c>
      <c r="M3545" s="14">
        <v>5124</v>
      </c>
      <c r="N3545" s="15">
        <v>437.2</v>
      </c>
      <c r="O3545" s="15">
        <v>263.33</v>
      </c>
      <c r="P3545" s="15">
        <v>2240212.7999999998</v>
      </c>
      <c r="Q3545" s="15">
        <v>1349302.92</v>
      </c>
      <c r="R3545" s="15">
        <v>890909.88</v>
      </c>
      <c r="S3545" s="54"/>
      <c r="T3545" s="54"/>
      <c r="Z3545" s="1"/>
      <c r="AA3545" s="1"/>
      <c r="XFB3545"/>
      <c r="XFC3545"/>
    </row>
    <row r="3546" spans="2:27 16382:16383" ht="21" customHeight="1">
      <c r="B3546" s="1" t="s">
        <v>40</v>
      </c>
      <c r="C3546" s="1" t="s">
        <v>69</v>
      </c>
      <c r="D3546" s="1" t="s">
        <v>43</v>
      </c>
      <c r="E3546" s="1" t="s">
        <v>17</v>
      </c>
      <c r="F3546" s="1" t="s">
        <v>232</v>
      </c>
      <c r="G3546" s="9">
        <v>40408</v>
      </c>
      <c r="H3546" s="2" t="s">
        <v>238</v>
      </c>
      <c r="I3546" s="1">
        <v>2010</v>
      </c>
      <c r="J3546" s="1">
        <v>822591722</v>
      </c>
      <c r="K3546" s="1">
        <f>_xlfn.DAYS(clean_data[[#This Row],[Ship Date]],clean_data[[#This Row],[Order Date]])</f>
        <v>16</v>
      </c>
      <c r="L3546" s="9">
        <v>40424</v>
      </c>
      <c r="M3546" s="4">
        <v>2025</v>
      </c>
      <c r="N3546" s="13">
        <v>651.21</v>
      </c>
      <c r="O3546" s="13">
        <v>524.96</v>
      </c>
      <c r="P3546" s="13">
        <v>1318700.25</v>
      </c>
      <c r="Q3546" s="13">
        <v>1063044</v>
      </c>
      <c r="R3546" s="13">
        <v>255656.25</v>
      </c>
      <c r="S3546" s="54"/>
      <c r="T3546" s="54"/>
      <c r="Z3546" s="1"/>
      <c r="AA3546" s="1"/>
      <c r="XFB3546"/>
      <c r="XFC3546"/>
    </row>
    <row r="3547" spans="2:27 16382:16383" ht="21" customHeight="1">
      <c r="B3547" s="10" t="s">
        <v>34</v>
      </c>
      <c r="C3547" s="10" t="s">
        <v>195</v>
      </c>
      <c r="D3547" s="10" t="s">
        <v>28</v>
      </c>
      <c r="E3547" s="10" t="s">
        <v>17</v>
      </c>
      <c r="F3547" s="10" t="s">
        <v>227</v>
      </c>
      <c r="G3547" s="11">
        <v>42314</v>
      </c>
      <c r="H3547" s="12" t="s">
        <v>234</v>
      </c>
      <c r="I3547" s="10">
        <v>2015</v>
      </c>
      <c r="J3547" s="10">
        <v>110794818</v>
      </c>
      <c r="K3547" s="10">
        <f>_xlfn.DAYS(clean_data[[#This Row],[Ship Date]],clean_data[[#This Row],[Order Date]])</f>
        <v>18</v>
      </c>
      <c r="L3547" s="11">
        <v>42332</v>
      </c>
      <c r="M3547" s="14">
        <v>5504</v>
      </c>
      <c r="N3547" s="15">
        <v>205.7</v>
      </c>
      <c r="O3547" s="15">
        <v>117.11</v>
      </c>
      <c r="P3547" s="15">
        <v>1132172.8</v>
      </c>
      <c r="Q3547" s="15">
        <v>644573.43999999994</v>
      </c>
      <c r="R3547" s="15">
        <v>487599.35999999999</v>
      </c>
      <c r="S3547" s="54"/>
      <c r="T3547" s="54"/>
      <c r="Z3547" s="1"/>
      <c r="AA3547" s="1"/>
      <c r="XFB3547"/>
      <c r="XFC3547"/>
    </row>
    <row r="3548" spans="2:27 16382:16383" ht="21" customHeight="1">
      <c r="B3548" s="1" t="s">
        <v>34</v>
      </c>
      <c r="C3548" s="1" t="s">
        <v>212</v>
      </c>
      <c r="D3548" s="1" t="s">
        <v>36</v>
      </c>
      <c r="E3548" s="1" t="s">
        <v>21</v>
      </c>
      <c r="F3548" s="1" t="s">
        <v>235</v>
      </c>
      <c r="G3548" s="9">
        <v>40202</v>
      </c>
      <c r="H3548" s="2" t="s">
        <v>240</v>
      </c>
      <c r="I3548" s="1">
        <v>2010</v>
      </c>
      <c r="J3548" s="1">
        <v>410138356</v>
      </c>
      <c r="K3548" s="1">
        <f>_xlfn.DAYS(clean_data[[#This Row],[Ship Date]],clean_data[[#This Row],[Order Date]])</f>
        <v>37</v>
      </c>
      <c r="L3548" s="9">
        <v>40239</v>
      </c>
      <c r="M3548" s="4">
        <v>7909</v>
      </c>
      <c r="N3548" s="13">
        <v>109.28</v>
      </c>
      <c r="O3548" s="13">
        <v>35.840000000000003</v>
      </c>
      <c r="P3548" s="13">
        <v>864295.52</v>
      </c>
      <c r="Q3548" s="13">
        <v>283458.56</v>
      </c>
      <c r="R3548" s="13">
        <v>580836.96</v>
      </c>
      <c r="S3548" s="54"/>
      <c r="T3548" s="54"/>
      <c r="Z3548" s="1"/>
      <c r="AA3548" s="1"/>
      <c r="XFB3548"/>
      <c r="XFC3548"/>
    </row>
    <row r="3549" spans="2:27 16382:16383" ht="21" customHeight="1">
      <c r="B3549" s="10" t="s">
        <v>14</v>
      </c>
      <c r="C3549" s="10" t="s">
        <v>158</v>
      </c>
      <c r="D3549" s="10" t="s">
        <v>71</v>
      </c>
      <c r="E3549" s="10" t="s">
        <v>21</v>
      </c>
      <c r="F3549" s="10" t="s">
        <v>232</v>
      </c>
      <c r="G3549" s="11">
        <v>40788</v>
      </c>
      <c r="H3549" s="12" t="s">
        <v>231</v>
      </c>
      <c r="I3549" s="10">
        <v>2011</v>
      </c>
      <c r="J3549" s="10">
        <v>114421164</v>
      </c>
      <c r="K3549" s="10">
        <f>_xlfn.DAYS(clean_data[[#This Row],[Ship Date]],clean_data[[#This Row],[Order Date]])</f>
        <v>15</v>
      </c>
      <c r="L3549" s="11">
        <v>40803</v>
      </c>
      <c r="M3549" s="14">
        <v>8620</v>
      </c>
      <c r="N3549" s="15">
        <v>154.06</v>
      </c>
      <c r="O3549" s="15">
        <v>90.93</v>
      </c>
      <c r="P3549" s="15">
        <v>1327997.2</v>
      </c>
      <c r="Q3549" s="15">
        <v>783816.6</v>
      </c>
      <c r="R3549" s="15">
        <v>544180.6</v>
      </c>
      <c r="S3549" s="54"/>
      <c r="T3549" s="54"/>
      <c r="Z3549" s="1"/>
      <c r="AA3549" s="1"/>
      <c r="XFB3549"/>
      <c r="XFC3549"/>
    </row>
    <row r="3550" spans="2:27 16382:16383" ht="21" customHeight="1">
      <c r="B3550" s="1" t="s">
        <v>14</v>
      </c>
      <c r="C3550" s="1" t="s">
        <v>174</v>
      </c>
      <c r="D3550" s="1" t="s">
        <v>50</v>
      </c>
      <c r="E3550" s="1" t="s">
        <v>17</v>
      </c>
      <c r="F3550" s="1" t="s">
        <v>229</v>
      </c>
      <c r="G3550" s="9">
        <v>42880</v>
      </c>
      <c r="H3550" s="2" t="s">
        <v>233</v>
      </c>
      <c r="I3550" s="1">
        <v>2017</v>
      </c>
      <c r="J3550" s="1">
        <v>837754571</v>
      </c>
      <c r="K3550" s="1">
        <f>_xlfn.DAYS(clean_data[[#This Row],[Ship Date]],clean_data[[#This Row],[Order Date]])</f>
        <v>8</v>
      </c>
      <c r="L3550" s="9">
        <v>42888</v>
      </c>
      <c r="M3550" s="4">
        <v>9049</v>
      </c>
      <c r="N3550" s="13">
        <v>421.89</v>
      </c>
      <c r="O3550" s="13">
        <v>364.69</v>
      </c>
      <c r="P3550" s="13">
        <v>3817682.61</v>
      </c>
      <c r="Q3550" s="13">
        <v>3300079.81</v>
      </c>
      <c r="R3550" s="13">
        <v>517602.8</v>
      </c>
      <c r="S3550" s="54"/>
      <c r="T3550" s="54"/>
      <c r="Z3550" s="1"/>
      <c r="AA3550" s="1"/>
      <c r="XFB3550"/>
      <c r="XFC3550"/>
    </row>
    <row r="3551" spans="2:27 16382:16383" ht="21" customHeight="1">
      <c r="B3551" s="10" t="s">
        <v>26</v>
      </c>
      <c r="C3551" s="10" t="s">
        <v>141</v>
      </c>
      <c r="D3551" s="10" t="s">
        <v>20</v>
      </c>
      <c r="E3551" s="10" t="s">
        <v>21</v>
      </c>
      <c r="F3551" s="10" t="s">
        <v>232</v>
      </c>
      <c r="G3551" s="11">
        <v>41525</v>
      </c>
      <c r="H3551" s="12" t="s">
        <v>231</v>
      </c>
      <c r="I3551" s="10">
        <v>2013</v>
      </c>
      <c r="J3551" s="10">
        <v>664562404</v>
      </c>
      <c r="K3551" s="10">
        <f>_xlfn.DAYS(clean_data[[#This Row],[Ship Date]],clean_data[[#This Row],[Order Date]])</f>
        <v>11</v>
      </c>
      <c r="L3551" s="11">
        <v>41536</v>
      </c>
      <c r="M3551" s="14">
        <v>7638</v>
      </c>
      <c r="N3551" s="15">
        <v>152.58000000000001</v>
      </c>
      <c r="O3551" s="15">
        <v>97.44</v>
      </c>
      <c r="P3551" s="15">
        <v>1165406.04</v>
      </c>
      <c r="Q3551" s="15">
        <v>744246.72</v>
      </c>
      <c r="R3551" s="15">
        <v>421159.32</v>
      </c>
      <c r="S3551" s="54"/>
      <c r="T3551" s="54"/>
      <c r="Z3551" s="1"/>
      <c r="AA3551" s="1"/>
      <c r="XFB3551"/>
      <c r="XFC3551"/>
    </row>
    <row r="3552" spans="2:27 16382:16383" ht="21" customHeight="1">
      <c r="B3552" s="1" t="s">
        <v>40</v>
      </c>
      <c r="C3552" s="1" t="s">
        <v>135</v>
      </c>
      <c r="D3552" s="1" t="s">
        <v>36</v>
      </c>
      <c r="E3552" s="1" t="s">
        <v>17</v>
      </c>
      <c r="F3552" s="1" t="s">
        <v>229</v>
      </c>
      <c r="G3552" s="9">
        <v>40458</v>
      </c>
      <c r="H3552" s="2" t="s">
        <v>237</v>
      </c>
      <c r="I3552" s="1">
        <v>2010</v>
      </c>
      <c r="J3552" s="1">
        <v>899580991</v>
      </c>
      <c r="K3552" s="1">
        <f>_xlfn.DAYS(clean_data[[#This Row],[Ship Date]],clean_data[[#This Row],[Order Date]])</f>
        <v>32</v>
      </c>
      <c r="L3552" s="9">
        <v>40490</v>
      </c>
      <c r="M3552" s="4">
        <v>4861</v>
      </c>
      <c r="N3552" s="13">
        <v>109.28</v>
      </c>
      <c r="O3552" s="13">
        <v>35.840000000000003</v>
      </c>
      <c r="P3552" s="13">
        <v>531210.07999999996</v>
      </c>
      <c r="Q3552" s="13">
        <v>174218.23999999999</v>
      </c>
      <c r="R3552" s="13">
        <v>356991.84</v>
      </c>
      <c r="S3552" s="54"/>
      <c r="T3552" s="54"/>
      <c r="Z3552" s="1"/>
      <c r="AA3552" s="1"/>
      <c r="XFB3552"/>
      <c r="XFC3552"/>
    </row>
    <row r="3553" spans="2:27 16382:16383" ht="21" customHeight="1">
      <c r="B3553" s="10" t="s">
        <v>23</v>
      </c>
      <c r="C3553" s="10" t="s">
        <v>58</v>
      </c>
      <c r="D3553" s="10" t="s">
        <v>25</v>
      </c>
      <c r="E3553" s="10" t="s">
        <v>21</v>
      </c>
      <c r="F3553" s="10" t="s">
        <v>232</v>
      </c>
      <c r="G3553" s="11">
        <v>42419</v>
      </c>
      <c r="H3553" s="12" t="s">
        <v>242</v>
      </c>
      <c r="I3553" s="10">
        <v>2016</v>
      </c>
      <c r="J3553" s="10">
        <v>217859160</v>
      </c>
      <c r="K3553" s="10">
        <f>_xlfn.DAYS(clean_data[[#This Row],[Ship Date]],clean_data[[#This Row],[Order Date]])</f>
        <v>15</v>
      </c>
      <c r="L3553" s="11">
        <v>42434</v>
      </c>
      <c r="M3553" s="14">
        <v>8222</v>
      </c>
      <c r="N3553" s="15">
        <v>47.45</v>
      </c>
      <c r="O3553" s="15">
        <v>31.79</v>
      </c>
      <c r="P3553" s="15">
        <v>390133.9</v>
      </c>
      <c r="Q3553" s="15">
        <v>261377.38</v>
      </c>
      <c r="R3553" s="15">
        <v>128756.52</v>
      </c>
      <c r="S3553" s="54"/>
      <c r="T3553" s="54"/>
      <c r="Z3553" s="1"/>
      <c r="AA3553" s="1"/>
      <c r="XFB3553"/>
      <c r="XFC3553"/>
    </row>
    <row r="3554" spans="2:27 16382:16383" ht="21" customHeight="1">
      <c r="B3554" s="1" t="s">
        <v>40</v>
      </c>
      <c r="C3554" s="1" t="s">
        <v>169</v>
      </c>
      <c r="D3554" s="1" t="s">
        <v>50</v>
      </c>
      <c r="E3554" s="1" t="s">
        <v>17</v>
      </c>
      <c r="F3554" s="1" t="s">
        <v>232</v>
      </c>
      <c r="G3554" s="9">
        <v>42240</v>
      </c>
      <c r="H3554" s="2" t="s">
        <v>238</v>
      </c>
      <c r="I3554" s="1">
        <v>2015</v>
      </c>
      <c r="J3554" s="1">
        <v>514758241</v>
      </c>
      <c r="K3554" s="1">
        <f>_xlfn.DAYS(clean_data[[#This Row],[Ship Date]],clean_data[[#This Row],[Order Date]])</f>
        <v>20</v>
      </c>
      <c r="L3554" s="9">
        <v>42260</v>
      </c>
      <c r="M3554" s="4">
        <v>7257</v>
      </c>
      <c r="N3554" s="13">
        <v>421.89</v>
      </c>
      <c r="O3554" s="13">
        <v>364.69</v>
      </c>
      <c r="P3554" s="13">
        <v>3061655.73</v>
      </c>
      <c r="Q3554" s="13">
        <v>2646555.33</v>
      </c>
      <c r="R3554" s="13">
        <v>415100.4</v>
      </c>
      <c r="S3554" s="54"/>
      <c r="T3554" s="54"/>
      <c r="Z3554" s="1"/>
      <c r="AA3554" s="1"/>
      <c r="XFB3554"/>
      <c r="XFC3554"/>
    </row>
    <row r="3555" spans="2:27 16382:16383" ht="21" customHeight="1">
      <c r="B3555" s="10" t="s">
        <v>34</v>
      </c>
      <c r="C3555" s="10" t="s">
        <v>134</v>
      </c>
      <c r="D3555" s="10" t="s">
        <v>25</v>
      </c>
      <c r="E3555" s="10" t="s">
        <v>17</v>
      </c>
      <c r="F3555" s="10" t="s">
        <v>227</v>
      </c>
      <c r="G3555" s="11">
        <v>42055</v>
      </c>
      <c r="H3555" s="12" t="s">
        <v>242</v>
      </c>
      <c r="I3555" s="10">
        <v>2015</v>
      </c>
      <c r="J3555" s="10">
        <v>155952060</v>
      </c>
      <c r="K3555" s="10">
        <f>_xlfn.DAYS(clean_data[[#This Row],[Ship Date]],clean_data[[#This Row],[Order Date]])</f>
        <v>45</v>
      </c>
      <c r="L3555" s="11">
        <v>42100</v>
      </c>
      <c r="M3555" s="14">
        <v>8535</v>
      </c>
      <c r="N3555" s="15">
        <v>47.45</v>
      </c>
      <c r="O3555" s="15">
        <v>31.79</v>
      </c>
      <c r="P3555" s="15">
        <v>404985.75</v>
      </c>
      <c r="Q3555" s="15">
        <v>271327.65000000002</v>
      </c>
      <c r="R3555" s="15">
        <v>133658.1</v>
      </c>
      <c r="S3555" s="54"/>
      <c r="T3555" s="54"/>
      <c r="Z3555" s="1"/>
      <c r="AA3555" s="1"/>
      <c r="XFB3555"/>
      <c r="XFC3555"/>
    </row>
    <row r="3556" spans="2:27 16382:16383" ht="21" customHeight="1">
      <c r="B3556" s="1" t="s">
        <v>23</v>
      </c>
      <c r="C3556" s="1" t="s">
        <v>191</v>
      </c>
      <c r="D3556" s="1" t="s">
        <v>71</v>
      </c>
      <c r="E3556" s="1" t="s">
        <v>21</v>
      </c>
      <c r="F3556" s="1" t="s">
        <v>232</v>
      </c>
      <c r="G3556" s="9">
        <v>41623</v>
      </c>
      <c r="H3556" s="2" t="s">
        <v>228</v>
      </c>
      <c r="I3556" s="1">
        <v>2013</v>
      </c>
      <c r="J3556" s="1">
        <v>727426946</v>
      </c>
      <c r="K3556" s="1">
        <f>_xlfn.DAYS(clean_data[[#This Row],[Ship Date]],clean_data[[#This Row],[Order Date]])</f>
        <v>50</v>
      </c>
      <c r="L3556" s="9">
        <v>41673</v>
      </c>
      <c r="M3556" s="4">
        <v>653</v>
      </c>
      <c r="N3556" s="13">
        <v>154.06</v>
      </c>
      <c r="O3556" s="13">
        <v>90.93</v>
      </c>
      <c r="P3556" s="13">
        <v>100601.18</v>
      </c>
      <c r="Q3556" s="13">
        <v>59377.29</v>
      </c>
      <c r="R3556" s="13">
        <v>41223.89</v>
      </c>
      <c r="S3556" s="54"/>
      <c r="T3556" s="54"/>
      <c r="Z3556" s="1"/>
      <c r="AA3556" s="1"/>
      <c r="XFB3556"/>
      <c r="XFC3556"/>
    </row>
    <row r="3557" spans="2:27 16382:16383" ht="21" customHeight="1">
      <c r="B3557" s="10" t="s">
        <v>14</v>
      </c>
      <c r="C3557" s="10" t="s">
        <v>47</v>
      </c>
      <c r="D3557" s="10" t="s">
        <v>16</v>
      </c>
      <c r="E3557" s="10" t="s">
        <v>17</v>
      </c>
      <c r="F3557" s="10" t="s">
        <v>227</v>
      </c>
      <c r="G3557" s="11">
        <v>42474</v>
      </c>
      <c r="H3557" s="12" t="s">
        <v>239</v>
      </c>
      <c r="I3557" s="10">
        <v>2016</v>
      </c>
      <c r="J3557" s="10">
        <v>285481727</v>
      </c>
      <c r="K3557" s="10">
        <f>_xlfn.DAYS(clean_data[[#This Row],[Ship Date]],clean_data[[#This Row],[Order Date]])</f>
        <v>34</v>
      </c>
      <c r="L3557" s="11">
        <v>42508</v>
      </c>
      <c r="M3557" s="14">
        <v>9242</v>
      </c>
      <c r="N3557" s="15">
        <v>255.28</v>
      </c>
      <c r="O3557" s="15">
        <v>159.41999999999999</v>
      </c>
      <c r="P3557" s="15">
        <v>2359297.7599999998</v>
      </c>
      <c r="Q3557" s="15">
        <v>1473359.64</v>
      </c>
      <c r="R3557" s="15">
        <v>885938.12</v>
      </c>
      <c r="S3557" s="54"/>
      <c r="T3557" s="54"/>
      <c r="Z3557" s="1"/>
      <c r="AA3557" s="1"/>
      <c r="XFB3557"/>
      <c r="XFC3557"/>
    </row>
    <row r="3558" spans="2:27 16382:16383" ht="21" customHeight="1">
      <c r="B3558" s="1" t="s">
        <v>40</v>
      </c>
      <c r="C3558" s="1" t="s">
        <v>188</v>
      </c>
      <c r="D3558" s="1" t="s">
        <v>36</v>
      </c>
      <c r="E3558" s="1" t="s">
        <v>17</v>
      </c>
      <c r="F3558" s="1" t="s">
        <v>229</v>
      </c>
      <c r="G3558" s="9">
        <v>40996</v>
      </c>
      <c r="H3558" s="2" t="s">
        <v>236</v>
      </c>
      <c r="I3558" s="1">
        <v>2012</v>
      </c>
      <c r="J3558" s="1">
        <v>106727731</v>
      </c>
      <c r="K3558" s="1">
        <f>_xlfn.DAYS(clean_data[[#This Row],[Ship Date]],clean_data[[#This Row],[Order Date]])</f>
        <v>8</v>
      </c>
      <c r="L3558" s="9">
        <v>41004</v>
      </c>
      <c r="M3558" s="4">
        <v>1962</v>
      </c>
      <c r="N3558" s="13">
        <v>109.28</v>
      </c>
      <c r="O3558" s="13">
        <v>35.840000000000003</v>
      </c>
      <c r="P3558" s="13">
        <v>214407.36</v>
      </c>
      <c r="Q3558" s="13">
        <v>70318.080000000002</v>
      </c>
      <c r="R3558" s="13">
        <v>144089.28</v>
      </c>
      <c r="S3558" s="54"/>
      <c r="T3558" s="54"/>
      <c r="Z3558" s="1"/>
      <c r="AA3558" s="1"/>
      <c r="XFB3558"/>
      <c r="XFC3558"/>
    </row>
    <row r="3559" spans="2:27 16382:16383" ht="21" customHeight="1">
      <c r="B3559" s="10" t="s">
        <v>31</v>
      </c>
      <c r="C3559" s="10" t="s">
        <v>223</v>
      </c>
      <c r="D3559" s="10" t="s">
        <v>36</v>
      </c>
      <c r="E3559" s="10" t="s">
        <v>21</v>
      </c>
      <c r="F3559" s="10" t="s">
        <v>232</v>
      </c>
      <c r="G3559" s="11">
        <v>40879</v>
      </c>
      <c r="H3559" s="12" t="s">
        <v>228</v>
      </c>
      <c r="I3559" s="10">
        <v>2011</v>
      </c>
      <c r="J3559" s="10">
        <v>638088786</v>
      </c>
      <c r="K3559" s="10">
        <f>_xlfn.DAYS(clean_data[[#This Row],[Ship Date]],clean_data[[#This Row],[Order Date]])</f>
        <v>26</v>
      </c>
      <c r="L3559" s="11">
        <v>40905</v>
      </c>
      <c r="M3559" s="14">
        <v>3506</v>
      </c>
      <c r="N3559" s="15">
        <v>109.28</v>
      </c>
      <c r="O3559" s="15">
        <v>35.840000000000003</v>
      </c>
      <c r="P3559" s="15">
        <v>383135.68</v>
      </c>
      <c r="Q3559" s="15">
        <v>125655.03999999999</v>
      </c>
      <c r="R3559" s="15">
        <v>257480.64</v>
      </c>
      <c r="S3559" s="54"/>
      <c r="T3559" s="54"/>
      <c r="Z3559" s="1"/>
      <c r="AA3559" s="1"/>
      <c r="XFB3559"/>
      <c r="XFC3559"/>
    </row>
    <row r="3560" spans="2:27 16382:16383" ht="21" customHeight="1">
      <c r="B3560" s="1" t="s">
        <v>40</v>
      </c>
      <c r="C3560" s="1" t="s">
        <v>65</v>
      </c>
      <c r="D3560" s="1" t="s">
        <v>20</v>
      </c>
      <c r="E3560" s="1" t="s">
        <v>21</v>
      </c>
      <c r="F3560" s="1" t="s">
        <v>227</v>
      </c>
      <c r="G3560" s="9">
        <v>40671</v>
      </c>
      <c r="H3560" s="2" t="s">
        <v>233</v>
      </c>
      <c r="I3560" s="1">
        <v>2011</v>
      </c>
      <c r="J3560" s="1">
        <v>146801221</v>
      </c>
      <c r="K3560" s="1">
        <f>_xlfn.DAYS(clean_data[[#This Row],[Ship Date]],clean_data[[#This Row],[Order Date]])</f>
        <v>49</v>
      </c>
      <c r="L3560" s="9">
        <v>40720</v>
      </c>
      <c r="M3560" s="4">
        <v>598</v>
      </c>
      <c r="N3560" s="13">
        <v>152.58000000000001</v>
      </c>
      <c r="O3560" s="13">
        <v>97.44</v>
      </c>
      <c r="P3560" s="13">
        <v>91242.84</v>
      </c>
      <c r="Q3560" s="13">
        <v>58269.120000000003</v>
      </c>
      <c r="R3560" s="13">
        <v>32973.72</v>
      </c>
      <c r="S3560" s="54"/>
      <c r="T3560" s="54"/>
      <c r="Z3560" s="1"/>
      <c r="AA3560" s="1"/>
      <c r="XFB3560"/>
      <c r="XFC3560"/>
    </row>
    <row r="3561" spans="2:27 16382:16383" ht="21" customHeight="1">
      <c r="B3561" s="10" t="s">
        <v>34</v>
      </c>
      <c r="C3561" s="10" t="s">
        <v>182</v>
      </c>
      <c r="D3561" s="10" t="s">
        <v>20</v>
      </c>
      <c r="E3561" s="10" t="s">
        <v>21</v>
      </c>
      <c r="F3561" s="10" t="s">
        <v>232</v>
      </c>
      <c r="G3561" s="11">
        <v>40693</v>
      </c>
      <c r="H3561" s="12" t="s">
        <v>233</v>
      </c>
      <c r="I3561" s="10">
        <v>2011</v>
      </c>
      <c r="J3561" s="10">
        <v>570413863</v>
      </c>
      <c r="K3561" s="10">
        <f>_xlfn.DAYS(clean_data[[#This Row],[Ship Date]],clean_data[[#This Row],[Order Date]])</f>
        <v>29</v>
      </c>
      <c r="L3561" s="11">
        <v>40722</v>
      </c>
      <c r="M3561" s="14">
        <v>6993</v>
      </c>
      <c r="N3561" s="15">
        <v>152.58000000000001</v>
      </c>
      <c r="O3561" s="15">
        <v>97.44</v>
      </c>
      <c r="P3561" s="15">
        <v>1066991.94</v>
      </c>
      <c r="Q3561" s="15">
        <v>681397.92</v>
      </c>
      <c r="R3561" s="15">
        <v>385594.02</v>
      </c>
      <c r="S3561" s="54"/>
      <c r="T3561" s="54"/>
      <c r="Z3561" s="1"/>
      <c r="AA3561" s="1"/>
      <c r="XFB3561"/>
      <c r="XFC3561"/>
    </row>
    <row r="3562" spans="2:27 16382:16383" ht="21" customHeight="1">
      <c r="B3562" s="1" t="s">
        <v>31</v>
      </c>
      <c r="C3562" s="1" t="s">
        <v>172</v>
      </c>
      <c r="D3562" s="1" t="s">
        <v>43</v>
      </c>
      <c r="E3562" s="1" t="s">
        <v>21</v>
      </c>
      <c r="F3562" s="1" t="s">
        <v>232</v>
      </c>
      <c r="G3562" s="9">
        <v>41654</v>
      </c>
      <c r="H3562" s="2" t="s">
        <v>240</v>
      </c>
      <c r="I3562" s="1">
        <v>2014</v>
      </c>
      <c r="J3562" s="1">
        <v>766788041</v>
      </c>
      <c r="K3562" s="1">
        <f>_xlfn.DAYS(clean_data[[#This Row],[Ship Date]],clean_data[[#This Row],[Order Date]])</f>
        <v>32</v>
      </c>
      <c r="L3562" s="9">
        <v>41686</v>
      </c>
      <c r="M3562" s="4">
        <v>8476</v>
      </c>
      <c r="N3562" s="13">
        <v>651.21</v>
      </c>
      <c r="O3562" s="13">
        <v>524.96</v>
      </c>
      <c r="P3562" s="13">
        <v>5519655.96</v>
      </c>
      <c r="Q3562" s="13">
        <v>4449560.96</v>
      </c>
      <c r="R3562" s="13">
        <v>1070095</v>
      </c>
      <c r="S3562" s="54"/>
      <c r="T3562" s="54"/>
      <c r="Z3562" s="1"/>
      <c r="AA3562" s="1"/>
      <c r="XFB3562"/>
      <c r="XFC3562"/>
    </row>
    <row r="3563" spans="2:27 16382:16383" ht="21" customHeight="1">
      <c r="B3563" s="10" t="s">
        <v>31</v>
      </c>
      <c r="C3563" s="10" t="s">
        <v>44</v>
      </c>
      <c r="D3563" s="10" t="s">
        <v>43</v>
      </c>
      <c r="E3563" s="10" t="s">
        <v>17</v>
      </c>
      <c r="F3563" s="10" t="s">
        <v>232</v>
      </c>
      <c r="G3563" s="11">
        <v>40503</v>
      </c>
      <c r="H3563" s="12" t="s">
        <v>234</v>
      </c>
      <c r="I3563" s="10">
        <v>2010</v>
      </c>
      <c r="J3563" s="10">
        <v>564097583</v>
      </c>
      <c r="K3563" s="10">
        <f>_xlfn.DAYS(clean_data[[#This Row],[Ship Date]],clean_data[[#This Row],[Order Date]])</f>
        <v>11</v>
      </c>
      <c r="L3563" s="11">
        <v>40514</v>
      </c>
      <c r="M3563" s="14">
        <v>7865</v>
      </c>
      <c r="N3563" s="15">
        <v>651.21</v>
      </c>
      <c r="O3563" s="15">
        <v>524.96</v>
      </c>
      <c r="P3563" s="15">
        <v>5121766.6500000004</v>
      </c>
      <c r="Q3563" s="15">
        <v>4128810.4</v>
      </c>
      <c r="R3563" s="15">
        <v>992956.25</v>
      </c>
      <c r="S3563" s="54"/>
      <c r="T3563" s="54"/>
      <c r="Z3563" s="1"/>
      <c r="AA3563" s="1"/>
      <c r="XFB3563"/>
      <c r="XFC3563"/>
    </row>
    <row r="3564" spans="2:27 16382:16383" ht="21" customHeight="1">
      <c r="B3564" s="1" t="s">
        <v>40</v>
      </c>
      <c r="C3564" s="1" t="s">
        <v>86</v>
      </c>
      <c r="D3564" s="1" t="s">
        <v>71</v>
      </c>
      <c r="E3564" s="1" t="s">
        <v>17</v>
      </c>
      <c r="F3564" s="1" t="s">
        <v>235</v>
      </c>
      <c r="G3564" s="9">
        <v>42875</v>
      </c>
      <c r="H3564" s="2" t="s">
        <v>233</v>
      </c>
      <c r="I3564" s="1">
        <v>2017</v>
      </c>
      <c r="J3564" s="1">
        <v>310828816</v>
      </c>
      <c r="K3564" s="1">
        <f>_xlfn.DAYS(clean_data[[#This Row],[Ship Date]],clean_data[[#This Row],[Order Date]])</f>
        <v>35</v>
      </c>
      <c r="L3564" s="9">
        <v>42910</v>
      </c>
      <c r="M3564" s="4">
        <v>9</v>
      </c>
      <c r="N3564" s="13">
        <v>154.06</v>
      </c>
      <c r="O3564" s="13">
        <v>90.93</v>
      </c>
      <c r="P3564" s="13">
        <v>1386.54</v>
      </c>
      <c r="Q3564" s="13">
        <v>818.37</v>
      </c>
      <c r="R3564" s="13">
        <v>568.16999999999996</v>
      </c>
      <c r="S3564" s="54"/>
      <c r="T3564" s="54"/>
      <c r="Z3564" s="1"/>
      <c r="AA3564" s="1"/>
      <c r="XFB3564"/>
      <c r="XFC3564"/>
    </row>
    <row r="3565" spans="2:27 16382:16383" ht="21" customHeight="1">
      <c r="B3565" s="10" t="s">
        <v>40</v>
      </c>
      <c r="C3565" s="10" t="s">
        <v>123</v>
      </c>
      <c r="D3565" s="10" t="s">
        <v>79</v>
      </c>
      <c r="E3565" s="10" t="s">
        <v>17</v>
      </c>
      <c r="F3565" s="10" t="s">
        <v>232</v>
      </c>
      <c r="G3565" s="11">
        <v>42349</v>
      </c>
      <c r="H3565" s="12" t="s">
        <v>228</v>
      </c>
      <c r="I3565" s="10">
        <v>2015</v>
      </c>
      <c r="J3565" s="10">
        <v>425780570</v>
      </c>
      <c r="K3565" s="10">
        <f>_xlfn.DAYS(clean_data[[#This Row],[Ship Date]],clean_data[[#This Row],[Order Date]])</f>
        <v>7</v>
      </c>
      <c r="L3565" s="11">
        <v>42356</v>
      </c>
      <c r="M3565" s="14">
        <v>6787</v>
      </c>
      <c r="N3565" s="15">
        <v>668.27</v>
      </c>
      <c r="O3565" s="15">
        <v>502.54</v>
      </c>
      <c r="P3565" s="15">
        <v>4535548.49</v>
      </c>
      <c r="Q3565" s="15">
        <v>3410738.98</v>
      </c>
      <c r="R3565" s="15">
        <v>1124809.51</v>
      </c>
      <c r="S3565" s="54"/>
      <c r="T3565" s="54"/>
      <c r="Z3565" s="1"/>
      <c r="AA3565" s="1"/>
      <c r="XFB3565"/>
      <c r="XFC3565"/>
    </row>
    <row r="3566" spans="2:27 16382:16383" ht="21" customHeight="1">
      <c r="B3566" s="1" t="s">
        <v>26</v>
      </c>
      <c r="C3566" s="1" t="s">
        <v>30</v>
      </c>
      <c r="D3566" s="1" t="s">
        <v>20</v>
      </c>
      <c r="E3566" s="1" t="s">
        <v>21</v>
      </c>
      <c r="F3566" s="1" t="s">
        <v>235</v>
      </c>
      <c r="G3566" s="9">
        <v>41189</v>
      </c>
      <c r="H3566" s="2" t="s">
        <v>237</v>
      </c>
      <c r="I3566" s="1">
        <v>2012</v>
      </c>
      <c r="J3566" s="1">
        <v>948064172</v>
      </c>
      <c r="K3566" s="1">
        <f>_xlfn.DAYS(clean_data[[#This Row],[Ship Date]],clean_data[[#This Row],[Order Date]])</f>
        <v>47</v>
      </c>
      <c r="L3566" s="9">
        <v>41236</v>
      </c>
      <c r="M3566" s="4">
        <v>2111</v>
      </c>
      <c r="N3566" s="13">
        <v>152.58000000000001</v>
      </c>
      <c r="O3566" s="13">
        <v>97.44</v>
      </c>
      <c r="P3566" s="13">
        <v>322096.38</v>
      </c>
      <c r="Q3566" s="13">
        <v>205695.84</v>
      </c>
      <c r="R3566" s="13">
        <v>116400.54</v>
      </c>
      <c r="S3566" s="54"/>
      <c r="T3566" s="54"/>
      <c r="Z3566" s="1"/>
      <c r="AA3566" s="1"/>
      <c r="XFB3566"/>
      <c r="XFC3566"/>
    </row>
    <row r="3567" spans="2:27 16382:16383" ht="21" customHeight="1">
      <c r="B3567" s="10" t="s">
        <v>23</v>
      </c>
      <c r="C3567" s="10" t="s">
        <v>82</v>
      </c>
      <c r="D3567" s="10" t="s">
        <v>59</v>
      </c>
      <c r="E3567" s="10" t="s">
        <v>21</v>
      </c>
      <c r="F3567" s="10" t="s">
        <v>227</v>
      </c>
      <c r="G3567" s="11">
        <v>40667</v>
      </c>
      <c r="H3567" s="12" t="s">
        <v>233</v>
      </c>
      <c r="I3567" s="10">
        <v>2011</v>
      </c>
      <c r="J3567" s="10">
        <v>187103450</v>
      </c>
      <c r="K3567" s="10">
        <f>_xlfn.DAYS(clean_data[[#This Row],[Ship Date]],clean_data[[#This Row],[Order Date]])</f>
        <v>10</v>
      </c>
      <c r="L3567" s="11">
        <v>40677</v>
      </c>
      <c r="M3567" s="14">
        <v>6924</v>
      </c>
      <c r="N3567" s="15">
        <v>9.33</v>
      </c>
      <c r="O3567" s="15">
        <v>6.92</v>
      </c>
      <c r="P3567" s="15">
        <v>64600.92</v>
      </c>
      <c r="Q3567" s="15">
        <v>47914.080000000002</v>
      </c>
      <c r="R3567" s="15">
        <v>16686.84</v>
      </c>
      <c r="S3567" s="54"/>
      <c r="T3567" s="54"/>
      <c r="Z3567" s="1"/>
      <c r="AA3567" s="1"/>
      <c r="XFB3567"/>
      <c r="XFC3567"/>
    </row>
    <row r="3568" spans="2:27 16382:16383" ht="21" customHeight="1">
      <c r="B3568" s="1" t="s">
        <v>23</v>
      </c>
      <c r="C3568" s="1" t="s">
        <v>217</v>
      </c>
      <c r="D3568" s="1" t="s">
        <v>28</v>
      </c>
      <c r="E3568" s="1" t="s">
        <v>17</v>
      </c>
      <c r="F3568" s="1" t="s">
        <v>235</v>
      </c>
      <c r="G3568" s="9">
        <v>42443</v>
      </c>
      <c r="H3568" s="2" t="s">
        <v>236</v>
      </c>
      <c r="I3568" s="1">
        <v>2016</v>
      </c>
      <c r="J3568" s="1">
        <v>572634732</v>
      </c>
      <c r="K3568" s="1">
        <f>_xlfn.DAYS(clean_data[[#This Row],[Ship Date]],clean_data[[#This Row],[Order Date]])</f>
        <v>18</v>
      </c>
      <c r="L3568" s="9">
        <v>42461</v>
      </c>
      <c r="M3568" s="4">
        <v>4197</v>
      </c>
      <c r="N3568" s="13">
        <v>205.7</v>
      </c>
      <c r="O3568" s="13">
        <v>117.11</v>
      </c>
      <c r="P3568" s="13">
        <v>863322.9</v>
      </c>
      <c r="Q3568" s="13">
        <v>491510.67</v>
      </c>
      <c r="R3568" s="13">
        <v>371812.23</v>
      </c>
      <c r="S3568" s="54"/>
      <c r="T3568" s="54"/>
      <c r="Z3568" s="1"/>
      <c r="AA3568" s="1"/>
      <c r="XFB3568"/>
      <c r="XFC3568"/>
    </row>
    <row r="3569" spans="2:27 16382:16383" ht="21" customHeight="1">
      <c r="B3569" s="10" t="s">
        <v>31</v>
      </c>
      <c r="C3569" s="10" t="s">
        <v>89</v>
      </c>
      <c r="D3569" s="10" t="s">
        <v>79</v>
      </c>
      <c r="E3569" s="10" t="s">
        <v>17</v>
      </c>
      <c r="F3569" s="10" t="s">
        <v>235</v>
      </c>
      <c r="G3569" s="11">
        <v>41649</v>
      </c>
      <c r="H3569" s="12" t="s">
        <v>240</v>
      </c>
      <c r="I3569" s="10">
        <v>2014</v>
      </c>
      <c r="J3569" s="10">
        <v>104706847</v>
      </c>
      <c r="K3569" s="10">
        <f>_xlfn.DAYS(clean_data[[#This Row],[Ship Date]],clean_data[[#This Row],[Order Date]])</f>
        <v>28</v>
      </c>
      <c r="L3569" s="11">
        <v>41677</v>
      </c>
      <c r="M3569" s="14">
        <v>3938</v>
      </c>
      <c r="N3569" s="15">
        <v>668.27</v>
      </c>
      <c r="O3569" s="15">
        <v>502.54</v>
      </c>
      <c r="P3569" s="15">
        <v>2631647.2599999998</v>
      </c>
      <c r="Q3569" s="15">
        <v>1979002.52</v>
      </c>
      <c r="R3569" s="15">
        <v>652644.74</v>
      </c>
      <c r="S3569" s="54"/>
      <c r="T3569" s="54"/>
      <c r="Z3569" s="1"/>
      <c r="AA3569" s="1"/>
      <c r="XFB3569"/>
      <c r="XFC3569"/>
    </row>
    <row r="3570" spans="2:27 16382:16383" ht="21" customHeight="1">
      <c r="B3570" s="1" t="s">
        <v>26</v>
      </c>
      <c r="C3570" s="1" t="s">
        <v>204</v>
      </c>
      <c r="D3570" s="1" t="s">
        <v>16</v>
      </c>
      <c r="E3570" s="1" t="s">
        <v>17</v>
      </c>
      <c r="F3570" s="1" t="s">
        <v>229</v>
      </c>
      <c r="G3570" s="9">
        <v>42108</v>
      </c>
      <c r="H3570" s="2" t="s">
        <v>239</v>
      </c>
      <c r="I3570" s="1">
        <v>2015</v>
      </c>
      <c r="J3570" s="1">
        <v>903681123</v>
      </c>
      <c r="K3570" s="1">
        <f>_xlfn.DAYS(clean_data[[#This Row],[Ship Date]],clean_data[[#This Row],[Order Date]])</f>
        <v>12</v>
      </c>
      <c r="L3570" s="9">
        <v>42120</v>
      </c>
      <c r="M3570" s="4">
        <v>8181</v>
      </c>
      <c r="N3570" s="13">
        <v>255.28</v>
      </c>
      <c r="O3570" s="13">
        <v>159.41999999999999</v>
      </c>
      <c r="P3570" s="13">
        <v>2088445.68</v>
      </c>
      <c r="Q3570" s="13">
        <v>1304215.02</v>
      </c>
      <c r="R3570" s="13">
        <v>784230.66</v>
      </c>
      <c r="S3570" s="54"/>
      <c r="T3570" s="54"/>
      <c r="Z3570" s="1"/>
      <c r="AA3570" s="1"/>
      <c r="XFB3570"/>
      <c r="XFC3570"/>
    </row>
    <row r="3571" spans="2:27 16382:16383" ht="21" customHeight="1">
      <c r="B3571" s="10" t="s">
        <v>40</v>
      </c>
      <c r="C3571" s="10" t="s">
        <v>130</v>
      </c>
      <c r="D3571" s="10" t="s">
        <v>71</v>
      </c>
      <c r="E3571" s="10" t="s">
        <v>17</v>
      </c>
      <c r="F3571" s="10" t="s">
        <v>232</v>
      </c>
      <c r="G3571" s="11">
        <v>41114</v>
      </c>
      <c r="H3571" s="12" t="s">
        <v>230</v>
      </c>
      <c r="I3571" s="10">
        <v>2012</v>
      </c>
      <c r="J3571" s="10">
        <v>660231387</v>
      </c>
      <c r="K3571" s="10">
        <f>_xlfn.DAYS(clean_data[[#This Row],[Ship Date]],clean_data[[#This Row],[Order Date]])</f>
        <v>30</v>
      </c>
      <c r="L3571" s="11">
        <v>41144</v>
      </c>
      <c r="M3571" s="14">
        <v>5994</v>
      </c>
      <c r="N3571" s="15">
        <v>154.06</v>
      </c>
      <c r="O3571" s="15">
        <v>90.93</v>
      </c>
      <c r="P3571" s="15">
        <v>923435.64</v>
      </c>
      <c r="Q3571" s="15">
        <v>545034.42000000004</v>
      </c>
      <c r="R3571" s="15">
        <v>378401.22</v>
      </c>
      <c r="S3571" s="54"/>
      <c r="T3571" s="54"/>
      <c r="Z3571" s="1"/>
      <c r="AA3571" s="1"/>
      <c r="XFB3571"/>
      <c r="XFC3571"/>
    </row>
    <row r="3572" spans="2:27 16382:16383" ht="21" customHeight="1">
      <c r="B3572" s="1" t="s">
        <v>23</v>
      </c>
      <c r="C3572" s="1" t="s">
        <v>106</v>
      </c>
      <c r="D3572" s="1" t="s">
        <v>71</v>
      </c>
      <c r="E3572" s="1" t="s">
        <v>17</v>
      </c>
      <c r="F3572" s="1" t="s">
        <v>229</v>
      </c>
      <c r="G3572" s="9">
        <v>41882</v>
      </c>
      <c r="H3572" s="2" t="s">
        <v>238</v>
      </c>
      <c r="I3572" s="1">
        <v>2014</v>
      </c>
      <c r="J3572" s="1">
        <v>285343968</v>
      </c>
      <c r="K3572" s="1">
        <f>_xlfn.DAYS(clean_data[[#This Row],[Ship Date]],clean_data[[#This Row],[Order Date]])</f>
        <v>5</v>
      </c>
      <c r="L3572" s="9">
        <v>41887</v>
      </c>
      <c r="M3572" s="4">
        <v>8476</v>
      </c>
      <c r="N3572" s="13">
        <v>154.06</v>
      </c>
      <c r="O3572" s="13">
        <v>90.93</v>
      </c>
      <c r="P3572" s="13">
        <v>1305812.56</v>
      </c>
      <c r="Q3572" s="13">
        <v>770722.68</v>
      </c>
      <c r="R3572" s="13">
        <v>535089.88</v>
      </c>
      <c r="S3572" s="54"/>
      <c r="T3572" s="54"/>
      <c r="Z3572" s="1"/>
      <c r="AA3572" s="1"/>
      <c r="XFB3572"/>
      <c r="XFC3572"/>
    </row>
    <row r="3573" spans="2:27 16382:16383" ht="21" customHeight="1">
      <c r="B3573" s="10" t="s">
        <v>34</v>
      </c>
      <c r="C3573" s="10" t="s">
        <v>66</v>
      </c>
      <c r="D3573" s="10" t="s">
        <v>28</v>
      </c>
      <c r="E3573" s="10" t="s">
        <v>17</v>
      </c>
      <c r="F3573" s="10" t="s">
        <v>232</v>
      </c>
      <c r="G3573" s="11">
        <v>41102</v>
      </c>
      <c r="H3573" s="12" t="s">
        <v>230</v>
      </c>
      <c r="I3573" s="10">
        <v>2012</v>
      </c>
      <c r="J3573" s="10">
        <v>760317695</v>
      </c>
      <c r="K3573" s="10">
        <f>_xlfn.DAYS(clean_data[[#This Row],[Ship Date]],clean_data[[#This Row],[Order Date]])</f>
        <v>49</v>
      </c>
      <c r="L3573" s="11">
        <v>41151</v>
      </c>
      <c r="M3573" s="14">
        <v>3757</v>
      </c>
      <c r="N3573" s="15">
        <v>205.7</v>
      </c>
      <c r="O3573" s="15">
        <v>117.11</v>
      </c>
      <c r="P3573" s="15">
        <v>772814.9</v>
      </c>
      <c r="Q3573" s="15">
        <v>439982.27</v>
      </c>
      <c r="R3573" s="15">
        <v>332832.63</v>
      </c>
      <c r="S3573" s="54"/>
      <c r="T3573" s="54"/>
      <c r="Z3573" s="1"/>
      <c r="AA3573" s="1"/>
      <c r="XFB3573"/>
      <c r="XFC3573"/>
    </row>
    <row r="3574" spans="2:27 16382:16383" ht="21" customHeight="1">
      <c r="B3574" s="1" t="s">
        <v>23</v>
      </c>
      <c r="C3574" s="1" t="s">
        <v>119</v>
      </c>
      <c r="D3574" s="1" t="s">
        <v>71</v>
      </c>
      <c r="E3574" s="1" t="s">
        <v>21</v>
      </c>
      <c r="F3574" s="1" t="s">
        <v>227</v>
      </c>
      <c r="G3574" s="9">
        <v>41385</v>
      </c>
      <c r="H3574" s="2" t="s">
        <v>239</v>
      </c>
      <c r="I3574" s="1">
        <v>2013</v>
      </c>
      <c r="J3574" s="1">
        <v>886763894</v>
      </c>
      <c r="K3574" s="1">
        <f>_xlfn.DAYS(clean_data[[#This Row],[Ship Date]],clean_data[[#This Row],[Order Date]])</f>
        <v>36</v>
      </c>
      <c r="L3574" s="9">
        <v>41421</v>
      </c>
      <c r="M3574" s="4">
        <v>1997</v>
      </c>
      <c r="N3574" s="13">
        <v>154.06</v>
      </c>
      <c r="O3574" s="13">
        <v>90.93</v>
      </c>
      <c r="P3574" s="13">
        <v>307657.82</v>
      </c>
      <c r="Q3574" s="13">
        <v>181587.21</v>
      </c>
      <c r="R3574" s="13">
        <v>126070.61</v>
      </c>
      <c r="S3574" s="54"/>
      <c r="T3574" s="54"/>
      <c r="Z3574" s="1"/>
      <c r="AA3574" s="1"/>
      <c r="XFB3574"/>
      <c r="XFC3574"/>
    </row>
    <row r="3575" spans="2:27 16382:16383" ht="21" customHeight="1">
      <c r="B3575" s="10" t="s">
        <v>23</v>
      </c>
      <c r="C3575" s="10" t="s">
        <v>247</v>
      </c>
      <c r="D3575" s="10" t="s">
        <v>25</v>
      </c>
      <c r="E3575" s="10" t="s">
        <v>21</v>
      </c>
      <c r="F3575" s="10" t="s">
        <v>229</v>
      </c>
      <c r="G3575" s="11">
        <v>41582</v>
      </c>
      <c r="H3575" s="12" t="s">
        <v>234</v>
      </c>
      <c r="I3575" s="10">
        <v>2013</v>
      </c>
      <c r="J3575" s="10">
        <v>436606395</v>
      </c>
      <c r="K3575" s="10">
        <f>_xlfn.DAYS(clean_data[[#This Row],[Ship Date]],clean_data[[#This Row],[Order Date]])</f>
        <v>29</v>
      </c>
      <c r="L3575" s="11">
        <v>41611</v>
      </c>
      <c r="M3575" s="14">
        <v>389</v>
      </c>
      <c r="N3575" s="15">
        <v>47.45</v>
      </c>
      <c r="O3575" s="15">
        <v>31.79</v>
      </c>
      <c r="P3575" s="15">
        <v>18458.05</v>
      </c>
      <c r="Q3575" s="15">
        <v>12366.31</v>
      </c>
      <c r="R3575" s="15">
        <v>6091.74</v>
      </c>
      <c r="S3575" s="54"/>
      <c r="T3575" s="54"/>
      <c r="Z3575" s="1"/>
      <c r="AA3575" s="1"/>
      <c r="XFB3575"/>
      <c r="XFC3575"/>
    </row>
    <row r="3576" spans="2:27 16382:16383" ht="21" customHeight="1">
      <c r="B3576" s="1" t="s">
        <v>31</v>
      </c>
      <c r="C3576" s="1" t="s">
        <v>57</v>
      </c>
      <c r="D3576" s="1" t="s">
        <v>59</v>
      </c>
      <c r="E3576" s="1" t="s">
        <v>17</v>
      </c>
      <c r="F3576" s="1" t="s">
        <v>235</v>
      </c>
      <c r="G3576" s="9">
        <v>40932</v>
      </c>
      <c r="H3576" s="2" t="s">
        <v>240</v>
      </c>
      <c r="I3576" s="1">
        <v>2012</v>
      </c>
      <c r="J3576" s="1">
        <v>602081525</v>
      </c>
      <c r="K3576" s="1">
        <f>_xlfn.DAYS(clean_data[[#This Row],[Ship Date]],clean_data[[#This Row],[Order Date]])</f>
        <v>4</v>
      </c>
      <c r="L3576" s="9">
        <v>40936</v>
      </c>
      <c r="M3576" s="4">
        <v>8158</v>
      </c>
      <c r="N3576" s="13">
        <v>9.33</v>
      </c>
      <c r="O3576" s="13">
        <v>6.92</v>
      </c>
      <c r="P3576" s="13">
        <v>76114.14</v>
      </c>
      <c r="Q3576" s="13">
        <v>56453.36</v>
      </c>
      <c r="R3576" s="13">
        <v>19660.78</v>
      </c>
      <c r="S3576" s="54"/>
      <c r="T3576" s="54"/>
      <c r="Z3576" s="1"/>
      <c r="AA3576" s="1"/>
      <c r="XFB3576"/>
      <c r="XFC3576"/>
    </row>
    <row r="3577" spans="2:27 16382:16383" ht="21" customHeight="1">
      <c r="B3577" s="10" t="s">
        <v>23</v>
      </c>
      <c r="C3577" s="10" t="s">
        <v>147</v>
      </c>
      <c r="D3577" s="10" t="s">
        <v>45</v>
      </c>
      <c r="E3577" s="10" t="s">
        <v>17</v>
      </c>
      <c r="F3577" s="10" t="s">
        <v>232</v>
      </c>
      <c r="G3577" s="11">
        <v>40447</v>
      </c>
      <c r="H3577" s="12" t="s">
        <v>231</v>
      </c>
      <c r="I3577" s="10">
        <v>2010</v>
      </c>
      <c r="J3577" s="10">
        <v>845738112</v>
      </c>
      <c r="K3577" s="10">
        <f>_xlfn.DAYS(clean_data[[#This Row],[Ship Date]],clean_data[[#This Row],[Order Date]])</f>
        <v>27</v>
      </c>
      <c r="L3577" s="11">
        <v>40474</v>
      </c>
      <c r="M3577" s="14">
        <v>1557</v>
      </c>
      <c r="N3577" s="15">
        <v>437.2</v>
      </c>
      <c r="O3577" s="15">
        <v>263.33</v>
      </c>
      <c r="P3577" s="15">
        <v>680720.4</v>
      </c>
      <c r="Q3577" s="15">
        <v>410004.81</v>
      </c>
      <c r="R3577" s="15">
        <v>270715.59000000003</v>
      </c>
      <c r="S3577" s="54"/>
      <c r="T3577" s="54"/>
      <c r="Z3577" s="1"/>
      <c r="AA3577" s="1"/>
      <c r="XFB3577"/>
      <c r="XFC3577"/>
    </row>
    <row r="3578" spans="2:27 16382:16383" ht="21" customHeight="1">
      <c r="B3578" s="1" t="s">
        <v>40</v>
      </c>
      <c r="C3578" s="1" t="s">
        <v>200</v>
      </c>
      <c r="D3578" s="1" t="s">
        <v>16</v>
      </c>
      <c r="E3578" s="1" t="s">
        <v>17</v>
      </c>
      <c r="F3578" s="1" t="s">
        <v>232</v>
      </c>
      <c r="G3578" s="9">
        <v>41528</v>
      </c>
      <c r="H3578" s="2" t="s">
        <v>231</v>
      </c>
      <c r="I3578" s="1">
        <v>2013</v>
      </c>
      <c r="J3578" s="1">
        <v>250437486</v>
      </c>
      <c r="K3578" s="1">
        <f>_xlfn.DAYS(clean_data[[#This Row],[Ship Date]],clean_data[[#This Row],[Order Date]])</f>
        <v>24</v>
      </c>
      <c r="L3578" s="9">
        <v>41552</v>
      </c>
      <c r="M3578" s="4">
        <v>8872</v>
      </c>
      <c r="N3578" s="13">
        <v>255.28</v>
      </c>
      <c r="O3578" s="13">
        <v>159.41999999999999</v>
      </c>
      <c r="P3578" s="13">
        <v>2264844.16</v>
      </c>
      <c r="Q3578" s="13">
        <v>1414374.24</v>
      </c>
      <c r="R3578" s="13">
        <v>850469.92</v>
      </c>
      <c r="S3578" s="54"/>
      <c r="T3578" s="54"/>
      <c r="Z3578" s="1"/>
      <c r="AA3578" s="1"/>
      <c r="XFB3578"/>
      <c r="XFC3578"/>
    </row>
    <row r="3579" spans="2:27 16382:16383" ht="21" customHeight="1">
      <c r="B3579" s="10" t="s">
        <v>23</v>
      </c>
      <c r="C3579" s="10" t="s">
        <v>207</v>
      </c>
      <c r="D3579" s="10" t="s">
        <v>59</v>
      </c>
      <c r="E3579" s="10" t="s">
        <v>17</v>
      </c>
      <c r="F3579" s="10" t="s">
        <v>229</v>
      </c>
      <c r="G3579" s="11">
        <v>41814</v>
      </c>
      <c r="H3579" s="12" t="s">
        <v>241</v>
      </c>
      <c r="I3579" s="10">
        <v>2014</v>
      </c>
      <c r="J3579" s="10">
        <v>669353473</v>
      </c>
      <c r="K3579" s="10">
        <f>_xlfn.DAYS(clean_data[[#This Row],[Ship Date]],clean_data[[#This Row],[Order Date]])</f>
        <v>13</v>
      </c>
      <c r="L3579" s="11">
        <v>41827</v>
      </c>
      <c r="M3579" s="14">
        <v>5422</v>
      </c>
      <c r="N3579" s="15">
        <v>9.33</v>
      </c>
      <c r="O3579" s="15">
        <v>6.92</v>
      </c>
      <c r="P3579" s="15">
        <v>50587.26</v>
      </c>
      <c r="Q3579" s="15">
        <v>37520.239999999998</v>
      </c>
      <c r="R3579" s="15">
        <v>13067.02</v>
      </c>
      <c r="S3579" s="54"/>
      <c r="T3579" s="54"/>
      <c r="Z3579" s="1"/>
      <c r="AA3579" s="1"/>
      <c r="XFB3579"/>
      <c r="XFC3579"/>
    </row>
    <row r="3580" spans="2:27 16382:16383" ht="21" customHeight="1">
      <c r="B3580" s="1" t="s">
        <v>40</v>
      </c>
      <c r="C3580" s="1" t="s">
        <v>144</v>
      </c>
      <c r="D3580" s="1" t="s">
        <v>45</v>
      </c>
      <c r="E3580" s="1" t="s">
        <v>21</v>
      </c>
      <c r="F3580" s="1" t="s">
        <v>227</v>
      </c>
      <c r="G3580" s="9">
        <v>42101</v>
      </c>
      <c r="H3580" s="2" t="s">
        <v>239</v>
      </c>
      <c r="I3580" s="1">
        <v>2015</v>
      </c>
      <c r="J3580" s="1">
        <v>875972402</v>
      </c>
      <c r="K3580" s="1">
        <f>_xlfn.DAYS(clean_data[[#This Row],[Ship Date]],clean_data[[#This Row],[Order Date]])</f>
        <v>22</v>
      </c>
      <c r="L3580" s="9">
        <v>42123</v>
      </c>
      <c r="M3580" s="4">
        <v>8555</v>
      </c>
      <c r="N3580" s="13">
        <v>437.2</v>
      </c>
      <c r="O3580" s="13">
        <v>263.33</v>
      </c>
      <c r="P3580" s="13">
        <v>3740246</v>
      </c>
      <c r="Q3580" s="13">
        <v>2252788.15</v>
      </c>
      <c r="R3580" s="13">
        <v>1487457.85</v>
      </c>
      <c r="S3580" s="54"/>
      <c r="T3580" s="54"/>
      <c r="Z3580" s="1"/>
      <c r="AA3580" s="1"/>
      <c r="XFB3580"/>
      <c r="XFC3580"/>
    </row>
    <row r="3581" spans="2:27 16382:16383" ht="21" customHeight="1">
      <c r="B3581" s="10" t="s">
        <v>40</v>
      </c>
      <c r="C3581" s="10" t="s">
        <v>244</v>
      </c>
      <c r="D3581" s="10" t="s">
        <v>45</v>
      </c>
      <c r="E3581" s="10" t="s">
        <v>21</v>
      </c>
      <c r="F3581" s="10" t="s">
        <v>232</v>
      </c>
      <c r="G3581" s="11">
        <v>42192</v>
      </c>
      <c r="H3581" s="12" t="s">
        <v>230</v>
      </c>
      <c r="I3581" s="10">
        <v>2015</v>
      </c>
      <c r="J3581" s="10">
        <v>614093101</v>
      </c>
      <c r="K3581" s="10">
        <f>_xlfn.DAYS(clean_data[[#This Row],[Ship Date]],clean_data[[#This Row],[Order Date]])</f>
        <v>20</v>
      </c>
      <c r="L3581" s="11">
        <v>42212</v>
      </c>
      <c r="M3581" s="14">
        <v>2650</v>
      </c>
      <c r="N3581" s="15">
        <v>437.2</v>
      </c>
      <c r="O3581" s="15">
        <v>263.33</v>
      </c>
      <c r="P3581" s="15">
        <v>1158580</v>
      </c>
      <c r="Q3581" s="15">
        <v>697824.5</v>
      </c>
      <c r="R3581" s="15">
        <v>460755.5</v>
      </c>
      <c r="S3581" s="54"/>
      <c r="T3581" s="54"/>
      <c r="Z3581" s="1"/>
      <c r="AA3581" s="1"/>
      <c r="XFB3581"/>
      <c r="XFC3581"/>
    </row>
    <row r="3582" spans="2:27 16382:16383" ht="21" customHeight="1">
      <c r="B3582" s="1" t="s">
        <v>23</v>
      </c>
      <c r="C3582" s="1" t="s">
        <v>82</v>
      </c>
      <c r="D3582" s="1" t="s">
        <v>45</v>
      </c>
      <c r="E3582" s="1" t="s">
        <v>17</v>
      </c>
      <c r="F3582" s="1" t="s">
        <v>227</v>
      </c>
      <c r="G3582" s="9">
        <v>42276</v>
      </c>
      <c r="H3582" s="2" t="s">
        <v>231</v>
      </c>
      <c r="I3582" s="1">
        <v>2015</v>
      </c>
      <c r="J3582" s="1">
        <v>147826898</v>
      </c>
      <c r="K3582" s="1">
        <f>_xlfn.DAYS(clean_data[[#This Row],[Ship Date]],clean_data[[#This Row],[Order Date]])</f>
        <v>37</v>
      </c>
      <c r="L3582" s="9">
        <v>42313</v>
      </c>
      <c r="M3582" s="4">
        <v>4119</v>
      </c>
      <c r="N3582" s="13">
        <v>437.2</v>
      </c>
      <c r="O3582" s="13">
        <v>263.33</v>
      </c>
      <c r="P3582" s="13">
        <v>1800826.8</v>
      </c>
      <c r="Q3582" s="13">
        <v>1084656.27</v>
      </c>
      <c r="R3582" s="13">
        <v>716170.53</v>
      </c>
      <c r="S3582" s="54"/>
      <c r="T3582" s="54"/>
      <c r="Z3582" s="1"/>
      <c r="AA3582" s="1"/>
      <c r="XFB3582"/>
      <c r="XFC3582"/>
    </row>
    <row r="3583" spans="2:27 16382:16383" ht="21" customHeight="1">
      <c r="B3583" s="10" t="s">
        <v>40</v>
      </c>
      <c r="C3583" s="10" t="s">
        <v>136</v>
      </c>
      <c r="D3583" s="10" t="s">
        <v>33</v>
      </c>
      <c r="E3583" s="10" t="s">
        <v>21</v>
      </c>
      <c r="F3583" s="10" t="s">
        <v>227</v>
      </c>
      <c r="G3583" s="11">
        <v>41549</v>
      </c>
      <c r="H3583" s="12" t="s">
        <v>237</v>
      </c>
      <c r="I3583" s="10">
        <v>2013</v>
      </c>
      <c r="J3583" s="10">
        <v>711597621</v>
      </c>
      <c r="K3583" s="10">
        <f>_xlfn.DAYS(clean_data[[#This Row],[Ship Date]],clean_data[[#This Row],[Order Date]])</f>
        <v>43</v>
      </c>
      <c r="L3583" s="11">
        <v>41592</v>
      </c>
      <c r="M3583" s="14">
        <v>6404</v>
      </c>
      <c r="N3583" s="15">
        <v>81.73</v>
      </c>
      <c r="O3583" s="15">
        <v>56.67</v>
      </c>
      <c r="P3583" s="15">
        <v>523398.92</v>
      </c>
      <c r="Q3583" s="15">
        <v>362914.68</v>
      </c>
      <c r="R3583" s="15">
        <v>160484.24</v>
      </c>
      <c r="S3583" s="54"/>
      <c r="T3583" s="54"/>
      <c r="Z3583" s="1"/>
      <c r="AA3583" s="1"/>
      <c r="XFB3583"/>
      <c r="XFC3583"/>
    </row>
    <row r="3584" spans="2:27 16382:16383" ht="21" customHeight="1">
      <c r="B3584" s="1" t="s">
        <v>26</v>
      </c>
      <c r="C3584" s="1" t="s">
        <v>46</v>
      </c>
      <c r="D3584" s="1" t="s">
        <v>45</v>
      </c>
      <c r="E3584" s="1" t="s">
        <v>17</v>
      </c>
      <c r="F3584" s="1" t="s">
        <v>232</v>
      </c>
      <c r="G3584" s="9">
        <v>42363</v>
      </c>
      <c r="H3584" s="2" t="s">
        <v>228</v>
      </c>
      <c r="I3584" s="1">
        <v>2015</v>
      </c>
      <c r="J3584" s="1">
        <v>460141599</v>
      </c>
      <c r="K3584" s="1">
        <f>_xlfn.DAYS(clean_data[[#This Row],[Ship Date]],clean_data[[#This Row],[Order Date]])</f>
        <v>18</v>
      </c>
      <c r="L3584" s="9">
        <v>42381</v>
      </c>
      <c r="M3584" s="4">
        <v>4979</v>
      </c>
      <c r="N3584" s="13">
        <v>437.2</v>
      </c>
      <c r="O3584" s="13">
        <v>263.33</v>
      </c>
      <c r="P3584" s="13">
        <v>2176818.7999999998</v>
      </c>
      <c r="Q3584" s="13">
        <v>1311120.07</v>
      </c>
      <c r="R3584" s="13">
        <v>865698.73</v>
      </c>
      <c r="S3584" s="54"/>
      <c r="T3584" s="54"/>
      <c r="Z3584" s="1"/>
      <c r="AA3584" s="1"/>
      <c r="XFB3584"/>
      <c r="XFC3584"/>
    </row>
    <row r="3585" spans="2:27 16382:16383" ht="21" customHeight="1">
      <c r="B3585" s="10" t="s">
        <v>40</v>
      </c>
      <c r="C3585" s="10" t="s">
        <v>123</v>
      </c>
      <c r="D3585" s="10" t="s">
        <v>45</v>
      </c>
      <c r="E3585" s="10" t="s">
        <v>17</v>
      </c>
      <c r="F3585" s="10" t="s">
        <v>227</v>
      </c>
      <c r="G3585" s="11">
        <v>40544</v>
      </c>
      <c r="H3585" s="12" t="s">
        <v>240</v>
      </c>
      <c r="I3585" s="10">
        <v>2011</v>
      </c>
      <c r="J3585" s="10">
        <v>318507659</v>
      </c>
      <c r="K3585" s="10">
        <f>_xlfn.DAYS(clean_data[[#This Row],[Ship Date]],clean_data[[#This Row],[Order Date]])</f>
        <v>37</v>
      </c>
      <c r="L3585" s="11">
        <v>40581</v>
      </c>
      <c r="M3585" s="14">
        <v>2349</v>
      </c>
      <c r="N3585" s="15">
        <v>437.2</v>
      </c>
      <c r="O3585" s="15">
        <v>263.33</v>
      </c>
      <c r="P3585" s="15">
        <v>1026982.8</v>
      </c>
      <c r="Q3585" s="15">
        <v>618562.17000000004</v>
      </c>
      <c r="R3585" s="15">
        <v>408420.63</v>
      </c>
      <c r="S3585" s="54"/>
      <c r="T3585" s="54"/>
      <c r="Z3585" s="1"/>
      <c r="AA3585" s="1"/>
      <c r="XFB3585"/>
      <c r="XFC3585"/>
    </row>
    <row r="3586" spans="2:27 16382:16383" ht="21" customHeight="1">
      <c r="B3586" s="1" t="s">
        <v>23</v>
      </c>
      <c r="C3586" s="1" t="s">
        <v>171</v>
      </c>
      <c r="D3586" s="1" t="s">
        <v>45</v>
      </c>
      <c r="E3586" s="1" t="s">
        <v>17</v>
      </c>
      <c r="F3586" s="1" t="s">
        <v>229</v>
      </c>
      <c r="G3586" s="9">
        <v>40604</v>
      </c>
      <c r="H3586" s="2" t="s">
        <v>236</v>
      </c>
      <c r="I3586" s="1">
        <v>2011</v>
      </c>
      <c r="J3586" s="1">
        <v>832057130</v>
      </c>
      <c r="K3586" s="1">
        <f>_xlfn.DAYS(clean_data[[#This Row],[Ship Date]],clean_data[[#This Row],[Order Date]])</f>
        <v>31</v>
      </c>
      <c r="L3586" s="9">
        <v>40635</v>
      </c>
      <c r="M3586" s="4">
        <v>3050</v>
      </c>
      <c r="N3586" s="13">
        <v>437.2</v>
      </c>
      <c r="O3586" s="13">
        <v>263.33</v>
      </c>
      <c r="P3586" s="13">
        <v>1333460</v>
      </c>
      <c r="Q3586" s="13">
        <v>803156.5</v>
      </c>
      <c r="R3586" s="13">
        <v>530303.5</v>
      </c>
      <c r="S3586" s="54"/>
      <c r="T3586" s="54"/>
      <c r="Z3586" s="1"/>
      <c r="AA3586" s="1"/>
      <c r="XFB3586"/>
      <c r="XFC3586"/>
    </row>
    <row r="3587" spans="2:27 16382:16383" ht="21" customHeight="1">
      <c r="B3587" s="10" t="s">
        <v>14</v>
      </c>
      <c r="C3587" s="10" t="s">
        <v>19</v>
      </c>
      <c r="D3587" s="10" t="s">
        <v>28</v>
      </c>
      <c r="E3587" s="10" t="s">
        <v>17</v>
      </c>
      <c r="F3587" s="10" t="s">
        <v>235</v>
      </c>
      <c r="G3587" s="11">
        <v>40529</v>
      </c>
      <c r="H3587" s="12" t="s">
        <v>228</v>
      </c>
      <c r="I3587" s="10">
        <v>2010</v>
      </c>
      <c r="J3587" s="10">
        <v>816463840</v>
      </c>
      <c r="K3587" s="10">
        <f>_xlfn.DAYS(clean_data[[#This Row],[Ship Date]],clean_data[[#This Row],[Order Date]])</f>
        <v>23</v>
      </c>
      <c r="L3587" s="11">
        <v>40552</v>
      </c>
      <c r="M3587" s="14">
        <v>8649</v>
      </c>
      <c r="N3587" s="15">
        <v>205.7</v>
      </c>
      <c r="O3587" s="15">
        <v>117.11</v>
      </c>
      <c r="P3587" s="15">
        <v>1779099.3</v>
      </c>
      <c r="Q3587" s="15">
        <v>1012884.39</v>
      </c>
      <c r="R3587" s="15">
        <v>766214.91</v>
      </c>
      <c r="S3587" s="54"/>
      <c r="T3587" s="54"/>
      <c r="Z3587" s="1"/>
      <c r="AA3587" s="1"/>
      <c r="XFB3587"/>
      <c r="XFC3587"/>
    </row>
    <row r="3588" spans="2:27 16382:16383" ht="21" customHeight="1">
      <c r="B3588" s="1" t="s">
        <v>26</v>
      </c>
      <c r="C3588" s="1" t="s">
        <v>146</v>
      </c>
      <c r="D3588" s="1" t="s">
        <v>33</v>
      </c>
      <c r="E3588" s="1" t="s">
        <v>17</v>
      </c>
      <c r="F3588" s="1" t="s">
        <v>227</v>
      </c>
      <c r="G3588" s="9">
        <v>41459</v>
      </c>
      <c r="H3588" s="2" t="s">
        <v>230</v>
      </c>
      <c r="I3588" s="1">
        <v>2013</v>
      </c>
      <c r="J3588" s="1">
        <v>507714116</v>
      </c>
      <c r="K3588" s="1">
        <f>_xlfn.DAYS(clean_data[[#This Row],[Ship Date]],clean_data[[#This Row],[Order Date]])</f>
        <v>50</v>
      </c>
      <c r="L3588" s="9">
        <v>41509</v>
      </c>
      <c r="M3588" s="4">
        <v>2744</v>
      </c>
      <c r="N3588" s="13">
        <v>81.73</v>
      </c>
      <c r="O3588" s="13">
        <v>56.67</v>
      </c>
      <c r="P3588" s="13">
        <v>224267.12</v>
      </c>
      <c r="Q3588" s="13">
        <v>155502.48000000001</v>
      </c>
      <c r="R3588" s="13">
        <v>68764.639999999999</v>
      </c>
      <c r="S3588" s="54"/>
      <c r="T3588" s="54"/>
      <c r="Z3588" s="1"/>
      <c r="AA3588" s="1"/>
      <c r="XFB3588"/>
      <c r="XFC3588"/>
    </row>
    <row r="3589" spans="2:27 16382:16383" ht="21" customHeight="1">
      <c r="B3589" s="10" t="s">
        <v>23</v>
      </c>
      <c r="C3589" s="10" t="s">
        <v>155</v>
      </c>
      <c r="D3589" s="10" t="s">
        <v>43</v>
      </c>
      <c r="E3589" s="10" t="s">
        <v>17</v>
      </c>
      <c r="F3589" s="10" t="s">
        <v>235</v>
      </c>
      <c r="G3589" s="11">
        <v>40778</v>
      </c>
      <c r="H3589" s="12" t="s">
        <v>238</v>
      </c>
      <c r="I3589" s="10">
        <v>2011</v>
      </c>
      <c r="J3589" s="10">
        <v>212106788</v>
      </c>
      <c r="K3589" s="10">
        <f>_xlfn.DAYS(clean_data[[#This Row],[Ship Date]],clean_data[[#This Row],[Order Date]])</f>
        <v>34</v>
      </c>
      <c r="L3589" s="11">
        <v>40812</v>
      </c>
      <c r="M3589" s="14">
        <v>5967</v>
      </c>
      <c r="N3589" s="15">
        <v>651.21</v>
      </c>
      <c r="O3589" s="15">
        <v>524.96</v>
      </c>
      <c r="P3589" s="15">
        <v>3885770.07</v>
      </c>
      <c r="Q3589" s="15">
        <v>3132436.32</v>
      </c>
      <c r="R3589" s="15">
        <v>753333.75</v>
      </c>
      <c r="S3589" s="54"/>
      <c r="T3589" s="54"/>
      <c r="Z3589" s="1"/>
      <c r="AA3589" s="1"/>
      <c r="XFB3589"/>
      <c r="XFC3589"/>
    </row>
    <row r="3590" spans="2:27 16382:16383" ht="21" customHeight="1">
      <c r="B3590" s="1" t="s">
        <v>40</v>
      </c>
      <c r="C3590" s="1" t="s">
        <v>205</v>
      </c>
      <c r="D3590" s="1" t="s">
        <v>16</v>
      </c>
      <c r="E3590" s="1" t="s">
        <v>17</v>
      </c>
      <c r="F3590" s="1" t="s">
        <v>235</v>
      </c>
      <c r="G3590" s="9">
        <v>41785</v>
      </c>
      <c r="H3590" s="2" t="s">
        <v>233</v>
      </c>
      <c r="I3590" s="1">
        <v>2014</v>
      </c>
      <c r="J3590" s="1">
        <v>756253182</v>
      </c>
      <c r="K3590" s="1">
        <f>_xlfn.DAYS(clean_data[[#This Row],[Ship Date]],clean_data[[#This Row],[Order Date]])</f>
        <v>14</v>
      </c>
      <c r="L3590" s="9">
        <v>41799</v>
      </c>
      <c r="M3590" s="4">
        <v>977</v>
      </c>
      <c r="N3590" s="13">
        <v>255.28</v>
      </c>
      <c r="O3590" s="13">
        <v>159.41999999999999</v>
      </c>
      <c r="P3590" s="13">
        <v>249408.56</v>
      </c>
      <c r="Q3590" s="13">
        <v>155753.34</v>
      </c>
      <c r="R3590" s="13">
        <v>93655.22</v>
      </c>
      <c r="S3590" s="54"/>
      <c r="T3590" s="54"/>
      <c r="Z3590" s="1"/>
      <c r="AA3590" s="1"/>
      <c r="XFB3590"/>
      <c r="XFC3590"/>
    </row>
    <row r="3591" spans="2:27 16382:16383" ht="21" customHeight="1">
      <c r="B3591" s="10" t="s">
        <v>34</v>
      </c>
      <c r="C3591" s="10" t="s">
        <v>215</v>
      </c>
      <c r="D3591" s="10" t="s">
        <v>16</v>
      </c>
      <c r="E3591" s="10" t="s">
        <v>21</v>
      </c>
      <c r="F3591" s="10" t="s">
        <v>227</v>
      </c>
      <c r="G3591" s="11">
        <v>41259</v>
      </c>
      <c r="H3591" s="12" t="s">
        <v>228</v>
      </c>
      <c r="I3591" s="10">
        <v>2012</v>
      </c>
      <c r="J3591" s="10">
        <v>337077128</v>
      </c>
      <c r="K3591" s="10">
        <f>_xlfn.DAYS(clean_data[[#This Row],[Ship Date]],clean_data[[#This Row],[Order Date]])</f>
        <v>14</v>
      </c>
      <c r="L3591" s="11">
        <v>41273</v>
      </c>
      <c r="M3591" s="14">
        <v>7468</v>
      </c>
      <c r="N3591" s="15">
        <v>255.28</v>
      </c>
      <c r="O3591" s="15">
        <v>159.41999999999999</v>
      </c>
      <c r="P3591" s="15">
        <v>1906431.04</v>
      </c>
      <c r="Q3591" s="15">
        <v>1190548.56</v>
      </c>
      <c r="R3591" s="15">
        <v>715882.48</v>
      </c>
      <c r="S3591" s="54"/>
      <c r="T3591" s="54"/>
      <c r="Z3591" s="1"/>
      <c r="AA3591" s="1"/>
      <c r="XFB3591"/>
      <c r="XFC3591"/>
    </row>
    <row r="3592" spans="2:27 16382:16383" ht="21" customHeight="1">
      <c r="B3592" s="1" t="s">
        <v>23</v>
      </c>
      <c r="C3592" s="1" t="s">
        <v>98</v>
      </c>
      <c r="D3592" s="1" t="s">
        <v>33</v>
      </c>
      <c r="E3592" s="1" t="s">
        <v>17</v>
      </c>
      <c r="F3592" s="1" t="s">
        <v>227</v>
      </c>
      <c r="G3592" s="9">
        <v>41896</v>
      </c>
      <c r="H3592" s="2" t="s">
        <v>231</v>
      </c>
      <c r="I3592" s="1">
        <v>2014</v>
      </c>
      <c r="J3592" s="1">
        <v>371814954</v>
      </c>
      <c r="K3592" s="1">
        <f>_xlfn.DAYS(clean_data[[#This Row],[Ship Date]],clean_data[[#This Row],[Order Date]])</f>
        <v>24</v>
      </c>
      <c r="L3592" s="9">
        <v>41920</v>
      </c>
      <c r="M3592" s="4">
        <v>7162</v>
      </c>
      <c r="N3592" s="13">
        <v>81.73</v>
      </c>
      <c r="O3592" s="13">
        <v>56.67</v>
      </c>
      <c r="P3592" s="13">
        <v>585350.26</v>
      </c>
      <c r="Q3592" s="13">
        <v>405870.54</v>
      </c>
      <c r="R3592" s="13">
        <v>179479.72</v>
      </c>
      <c r="S3592" s="54"/>
      <c r="T3592" s="54"/>
      <c r="Z3592" s="1"/>
      <c r="AA3592" s="1"/>
      <c r="XFB3592"/>
      <c r="XFC3592"/>
    </row>
    <row r="3593" spans="2:27 16382:16383" ht="21" customHeight="1">
      <c r="B3593" s="10" t="s">
        <v>23</v>
      </c>
      <c r="C3593" s="10" t="s">
        <v>208</v>
      </c>
      <c r="D3593" s="10" t="s">
        <v>59</v>
      </c>
      <c r="E3593" s="10" t="s">
        <v>17</v>
      </c>
      <c r="F3593" s="10" t="s">
        <v>232</v>
      </c>
      <c r="G3593" s="11">
        <v>42632</v>
      </c>
      <c r="H3593" s="12" t="s">
        <v>231</v>
      </c>
      <c r="I3593" s="10">
        <v>2016</v>
      </c>
      <c r="J3593" s="10">
        <v>548015487</v>
      </c>
      <c r="K3593" s="10">
        <f>_xlfn.DAYS(clean_data[[#This Row],[Ship Date]],clean_data[[#This Row],[Order Date]])</f>
        <v>20</v>
      </c>
      <c r="L3593" s="11">
        <v>42652</v>
      </c>
      <c r="M3593" s="14">
        <v>8815</v>
      </c>
      <c r="N3593" s="15">
        <v>9.33</v>
      </c>
      <c r="O3593" s="15">
        <v>6.92</v>
      </c>
      <c r="P3593" s="15">
        <v>82243.95</v>
      </c>
      <c r="Q3593" s="15">
        <v>60999.8</v>
      </c>
      <c r="R3593" s="15">
        <v>21244.15</v>
      </c>
      <c r="S3593" s="54"/>
      <c r="T3593" s="54"/>
      <c r="Z3593" s="1"/>
      <c r="AA3593" s="1"/>
      <c r="XFB3593"/>
      <c r="XFC3593"/>
    </row>
    <row r="3594" spans="2:27 16382:16383" ht="21" customHeight="1">
      <c r="B3594" s="1" t="s">
        <v>53</v>
      </c>
      <c r="C3594" s="1" t="s">
        <v>219</v>
      </c>
      <c r="D3594" s="1" t="s">
        <v>45</v>
      </c>
      <c r="E3594" s="1" t="s">
        <v>21</v>
      </c>
      <c r="F3594" s="1" t="s">
        <v>227</v>
      </c>
      <c r="G3594" s="9">
        <v>42795</v>
      </c>
      <c r="H3594" s="2" t="s">
        <v>236</v>
      </c>
      <c r="I3594" s="1">
        <v>2017</v>
      </c>
      <c r="J3594" s="1">
        <v>173540055</v>
      </c>
      <c r="K3594" s="1">
        <f>_xlfn.DAYS(clean_data[[#This Row],[Ship Date]],clean_data[[#This Row],[Order Date]])</f>
        <v>44</v>
      </c>
      <c r="L3594" s="9">
        <v>42839</v>
      </c>
      <c r="M3594" s="4">
        <v>3214</v>
      </c>
      <c r="N3594" s="13">
        <v>437.2</v>
      </c>
      <c r="O3594" s="13">
        <v>263.33</v>
      </c>
      <c r="P3594" s="13">
        <v>1405160.8</v>
      </c>
      <c r="Q3594" s="13">
        <v>846342.62</v>
      </c>
      <c r="R3594" s="13">
        <v>558818.18000000005</v>
      </c>
      <c r="S3594" s="54"/>
      <c r="T3594" s="54"/>
      <c r="Z3594" s="1"/>
      <c r="AA3594" s="1"/>
      <c r="XFB3594"/>
      <c r="XFC3594"/>
    </row>
    <row r="3595" spans="2:27 16382:16383" ht="21" customHeight="1">
      <c r="B3595" s="10" t="s">
        <v>31</v>
      </c>
      <c r="C3595" s="10" t="s">
        <v>172</v>
      </c>
      <c r="D3595" s="10" t="s">
        <v>50</v>
      </c>
      <c r="E3595" s="10" t="s">
        <v>21</v>
      </c>
      <c r="F3595" s="10" t="s">
        <v>229</v>
      </c>
      <c r="G3595" s="11">
        <v>40715</v>
      </c>
      <c r="H3595" s="12" t="s">
        <v>241</v>
      </c>
      <c r="I3595" s="10">
        <v>2011</v>
      </c>
      <c r="J3595" s="10">
        <v>426562488</v>
      </c>
      <c r="K3595" s="10">
        <f>_xlfn.DAYS(clean_data[[#This Row],[Ship Date]],clean_data[[#This Row],[Order Date]])</f>
        <v>23</v>
      </c>
      <c r="L3595" s="11">
        <v>40738</v>
      </c>
      <c r="M3595" s="14">
        <v>8174</v>
      </c>
      <c r="N3595" s="15">
        <v>421.89</v>
      </c>
      <c r="O3595" s="15">
        <v>364.69</v>
      </c>
      <c r="P3595" s="15">
        <v>3448528.86</v>
      </c>
      <c r="Q3595" s="15">
        <v>2980976.06</v>
      </c>
      <c r="R3595" s="15">
        <v>467552.8</v>
      </c>
      <c r="S3595" s="54"/>
      <c r="T3595" s="54"/>
      <c r="Z3595" s="1"/>
      <c r="AA3595" s="1"/>
      <c r="XFB3595"/>
      <c r="XFC3595"/>
    </row>
    <row r="3596" spans="2:27 16382:16383" ht="21" customHeight="1">
      <c r="B3596" s="1" t="s">
        <v>23</v>
      </c>
      <c r="C3596" s="1" t="s">
        <v>171</v>
      </c>
      <c r="D3596" s="1" t="s">
        <v>71</v>
      </c>
      <c r="E3596" s="1" t="s">
        <v>21</v>
      </c>
      <c r="F3596" s="1" t="s">
        <v>227</v>
      </c>
      <c r="G3596" s="9">
        <v>40647</v>
      </c>
      <c r="H3596" s="2" t="s">
        <v>239</v>
      </c>
      <c r="I3596" s="1">
        <v>2011</v>
      </c>
      <c r="J3596" s="1">
        <v>305569112</v>
      </c>
      <c r="K3596" s="1">
        <f>_xlfn.DAYS(clean_data[[#This Row],[Ship Date]],clean_data[[#This Row],[Order Date]])</f>
        <v>50</v>
      </c>
      <c r="L3596" s="9">
        <v>40697</v>
      </c>
      <c r="M3596" s="4">
        <v>3545</v>
      </c>
      <c r="N3596" s="13">
        <v>154.06</v>
      </c>
      <c r="O3596" s="13">
        <v>90.93</v>
      </c>
      <c r="P3596" s="13">
        <v>546142.69999999995</v>
      </c>
      <c r="Q3596" s="13">
        <v>322346.84999999998</v>
      </c>
      <c r="R3596" s="13">
        <v>223795.85</v>
      </c>
      <c r="S3596" s="54"/>
      <c r="T3596" s="54"/>
      <c r="Z3596" s="1"/>
      <c r="AA3596" s="1"/>
      <c r="XFB3596"/>
      <c r="XFC3596"/>
    </row>
    <row r="3597" spans="2:27 16382:16383" ht="21" customHeight="1">
      <c r="B3597" s="10" t="s">
        <v>26</v>
      </c>
      <c r="C3597" s="10" t="s">
        <v>180</v>
      </c>
      <c r="D3597" s="10" t="s">
        <v>20</v>
      </c>
      <c r="E3597" s="10" t="s">
        <v>17</v>
      </c>
      <c r="F3597" s="10" t="s">
        <v>229</v>
      </c>
      <c r="G3597" s="11">
        <v>40317</v>
      </c>
      <c r="H3597" s="12" t="s">
        <v>233</v>
      </c>
      <c r="I3597" s="10">
        <v>2010</v>
      </c>
      <c r="J3597" s="10">
        <v>679358756</v>
      </c>
      <c r="K3597" s="10">
        <f>_xlfn.DAYS(clean_data[[#This Row],[Ship Date]],clean_data[[#This Row],[Order Date]])</f>
        <v>3</v>
      </c>
      <c r="L3597" s="11">
        <v>40320</v>
      </c>
      <c r="M3597" s="14">
        <v>6208</v>
      </c>
      <c r="N3597" s="15">
        <v>152.58000000000001</v>
      </c>
      <c r="O3597" s="15">
        <v>97.44</v>
      </c>
      <c r="P3597" s="15">
        <v>947216.64</v>
      </c>
      <c r="Q3597" s="15">
        <v>604907.52000000002</v>
      </c>
      <c r="R3597" s="15">
        <v>342309.12</v>
      </c>
      <c r="S3597" s="54"/>
      <c r="T3597" s="54"/>
      <c r="Z3597" s="1"/>
      <c r="AA3597" s="1"/>
      <c r="XFB3597"/>
      <c r="XFC3597"/>
    </row>
    <row r="3598" spans="2:27 16382:16383" ht="21" customHeight="1">
      <c r="B3598" s="1" t="s">
        <v>31</v>
      </c>
      <c r="C3598" s="1" t="s">
        <v>96</v>
      </c>
      <c r="D3598" s="1" t="s">
        <v>79</v>
      </c>
      <c r="E3598" s="1" t="s">
        <v>17</v>
      </c>
      <c r="F3598" s="1" t="s">
        <v>235</v>
      </c>
      <c r="G3598" s="9">
        <v>40607</v>
      </c>
      <c r="H3598" s="2" t="s">
        <v>236</v>
      </c>
      <c r="I3598" s="1">
        <v>2011</v>
      </c>
      <c r="J3598" s="1">
        <v>237042748</v>
      </c>
      <c r="K3598" s="1">
        <f>_xlfn.DAYS(clean_data[[#This Row],[Ship Date]],clean_data[[#This Row],[Order Date]])</f>
        <v>29</v>
      </c>
      <c r="L3598" s="9">
        <v>40636</v>
      </c>
      <c r="M3598" s="4">
        <v>5072</v>
      </c>
      <c r="N3598" s="13">
        <v>668.27</v>
      </c>
      <c r="O3598" s="13">
        <v>502.54</v>
      </c>
      <c r="P3598" s="13">
        <v>3389465.44</v>
      </c>
      <c r="Q3598" s="13">
        <v>2548882.88</v>
      </c>
      <c r="R3598" s="13">
        <v>840582.56</v>
      </c>
      <c r="S3598" s="54"/>
      <c r="T3598" s="54"/>
      <c r="Z3598" s="1"/>
      <c r="AA3598" s="1"/>
      <c r="XFB3598"/>
      <c r="XFC3598"/>
    </row>
    <row r="3599" spans="2:27 16382:16383" ht="21" customHeight="1">
      <c r="B3599" s="10" t="s">
        <v>40</v>
      </c>
      <c r="C3599" s="10" t="s">
        <v>69</v>
      </c>
      <c r="D3599" s="10" t="s">
        <v>25</v>
      </c>
      <c r="E3599" s="10" t="s">
        <v>21</v>
      </c>
      <c r="F3599" s="10" t="s">
        <v>235</v>
      </c>
      <c r="G3599" s="11">
        <v>41404</v>
      </c>
      <c r="H3599" s="12" t="s">
        <v>233</v>
      </c>
      <c r="I3599" s="10">
        <v>2013</v>
      </c>
      <c r="J3599" s="10">
        <v>438044917</v>
      </c>
      <c r="K3599" s="10">
        <f>_xlfn.DAYS(clean_data[[#This Row],[Ship Date]],clean_data[[#This Row],[Order Date]])</f>
        <v>7</v>
      </c>
      <c r="L3599" s="11">
        <v>41411</v>
      </c>
      <c r="M3599" s="14">
        <v>6080</v>
      </c>
      <c r="N3599" s="15">
        <v>47.45</v>
      </c>
      <c r="O3599" s="15">
        <v>31.79</v>
      </c>
      <c r="P3599" s="15">
        <v>288496</v>
      </c>
      <c r="Q3599" s="15">
        <v>193283.20000000001</v>
      </c>
      <c r="R3599" s="15">
        <v>95212.800000000003</v>
      </c>
      <c r="S3599" s="54"/>
      <c r="T3599" s="54"/>
      <c r="Z3599" s="1"/>
      <c r="AA3599" s="1"/>
      <c r="XFB3599"/>
      <c r="XFC3599"/>
    </row>
    <row r="3600" spans="2:27 16382:16383" ht="21" customHeight="1">
      <c r="B3600" s="1" t="s">
        <v>14</v>
      </c>
      <c r="C3600" s="1" t="s">
        <v>115</v>
      </c>
      <c r="D3600" s="1" t="s">
        <v>45</v>
      </c>
      <c r="E3600" s="1" t="s">
        <v>17</v>
      </c>
      <c r="F3600" s="1" t="s">
        <v>229</v>
      </c>
      <c r="G3600" s="9">
        <v>40221</v>
      </c>
      <c r="H3600" s="2" t="s">
        <v>242</v>
      </c>
      <c r="I3600" s="1">
        <v>2010</v>
      </c>
      <c r="J3600" s="1">
        <v>562101590</v>
      </c>
      <c r="K3600" s="1">
        <f>_xlfn.DAYS(clean_data[[#This Row],[Ship Date]],clean_data[[#This Row],[Order Date]])</f>
        <v>33</v>
      </c>
      <c r="L3600" s="9">
        <v>40254</v>
      </c>
      <c r="M3600" s="4">
        <v>7207</v>
      </c>
      <c r="N3600" s="13">
        <v>437.2</v>
      </c>
      <c r="O3600" s="13">
        <v>263.33</v>
      </c>
      <c r="P3600" s="13">
        <v>3150900.4</v>
      </c>
      <c r="Q3600" s="13">
        <v>1897819.31</v>
      </c>
      <c r="R3600" s="13">
        <v>1253081.0900000001</v>
      </c>
      <c r="S3600" s="54"/>
      <c r="T3600" s="54"/>
      <c r="Z3600" s="1"/>
      <c r="AA3600" s="1"/>
      <c r="XFB3600"/>
      <c r="XFC3600"/>
    </row>
    <row r="3601" spans="2:27 16382:16383" ht="21" customHeight="1">
      <c r="B3601" s="10" t="s">
        <v>40</v>
      </c>
      <c r="C3601" s="10" t="s">
        <v>166</v>
      </c>
      <c r="D3601" s="10" t="s">
        <v>71</v>
      </c>
      <c r="E3601" s="10" t="s">
        <v>21</v>
      </c>
      <c r="F3601" s="10" t="s">
        <v>227</v>
      </c>
      <c r="G3601" s="11">
        <v>41870</v>
      </c>
      <c r="H3601" s="12" t="s">
        <v>238</v>
      </c>
      <c r="I3601" s="10">
        <v>2014</v>
      </c>
      <c r="J3601" s="10">
        <v>859261596</v>
      </c>
      <c r="K3601" s="10">
        <f>_xlfn.DAYS(clean_data[[#This Row],[Ship Date]],clean_data[[#This Row],[Order Date]])</f>
        <v>41</v>
      </c>
      <c r="L3601" s="11">
        <v>41911</v>
      </c>
      <c r="M3601" s="14">
        <v>3456</v>
      </c>
      <c r="N3601" s="15">
        <v>154.06</v>
      </c>
      <c r="O3601" s="15">
        <v>90.93</v>
      </c>
      <c r="P3601" s="15">
        <v>532431.35999999999</v>
      </c>
      <c r="Q3601" s="15">
        <v>314254.08000000002</v>
      </c>
      <c r="R3601" s="15">
        <v>218177.28</v>
      </c>
      <c r="S3601" s="54"/>
      <c r="T3601" s="54"/>
      <c r="Z3601" s="1"/>
      <c r="AA3601" s="1"/>
      <c r="XFB3601"/>
      <c r="XFC3601"/>
    </row>
    <row r="3602" spans="2:27 16382:16383" ht="21" customHeight="1">
      <c r="B3602" s="1" t="s">
        <v>26</v>
      </c>
      <c r="C3602" s="1" t="s">
        <v>30</v>
      </c>
      <c r="D3602" s="1" t="s">
        <v>20</v>
      </c>
      <c r="E3602" s="1" t="s">
        <v>21</v>
      </c>
      <c r="F3602" s="1" t="s">
        <v>229</v>
      </c>
      <c r="G3602" s="9">
        <v>40494</v>
      </c>
      <c r="H3602" s="2" t="s">
        <v>234</v>
      </c>
      <c r="I3602" s="1">
        <v>2010</v>
      </c>
      <c r="J3602" s="1">
        <v>299886262</v>
      </c>
      <c r="K3602" s="1">
        <f>_xlfn.DAYS(clean_data[[#This Row],[Ship Date]],clean_data[[#This Row],[Order Date]])</f>
        <v>26</v>
      </c>
      <c r="L3602" s="9">
        <v>40520</v>
      </c>
      <c r="M3602" s="4">
        <v>1864</v>
      </c>
      <c r="N3602" s="13">
        <v>152.58000000000001</v>
      </c>
      <c r="O3602" s="13">
        <v>97.44</v>
      </c>
      <c r="P3602" s="13">
        <v>284409.12</v>
      </c>
      <c r="Q3602" s="13">
        <v>181628.16</v>
      </c>
      <c r="R3602" s="13">
        <v>102780.96</v>
      </c>
      <c r="S3602" s="54"/>
      <c r="T3602" s="54"/>
      <c r="Z3602" s="1"/>
      <c r="AA3602" s="1"/>
      <c r="XFB3602"/>
      <c r="XFC3602"/>
    </row>
    <row r="3603" spans="2:27 16382:16383" ht="21" customHeight="1">
      <c r="B3603" s="10" t="s">
        <v>31</v>
      </c>
      <c r="C3603" s="10" t="s">
        <v>172</v>
      </c>
      <c r="D3603" s="10" t="s">
        <v>71</v>
      </c>
      <c r="E3603" s="10" t="s">
        <v>21</v>
      </c>
      <c r="F3603" s="10" t="s">
        <v>227</v>
      </c>
      <c r="G3603" s="11">
        <v>40300</v>
      </c>
      <c r="H3603" s="12" t="s">
        <v>233</v>
      </c>
      <c r="I3603" s="10">
        <v>2010</v>
      </c>
      <c r="J3603" s="10">
        <v>624649417</v>
      </c>
      <c r="K3603" s="10">
        <f>_xlfn.DAYS(clean_data[[#This Row],[Ship Date]],clean_data[[#This Row],[Order Date]])</f>
        <v>24</v>
      </c>
      <c r="L3603" s="11">
        <v>40324</v>
      </c>
      <c r="M3603" s="14">
        <v>6498</v>
      </c>
      <c r="N3603" s="15">
        <v>154.06</v>
      </c>
      <c r="O3603" s="15">
        <v>90.93</v>
      </c>
      <c r="P3603" s="15">
        <v>1001081.88</v>
      </c>
      <c r="Q3603" s="15">
        <v>590863.14</v>
      </c>
      <c r="R3603" s="15">
        <v>410218.74</v>
      </c>
      <c r="S3603" s="54"/>
      <c r="T3603" s="54"/>
      <c r="Z3603" s="1"/>
      <c r="AA3603" s="1"/>
      <c r="XFB3603"/>
      <c r="XFC3603"/>
    </row>
    <row r="3604" spans="2:27 16382:16383" ht="21" customHeight="1">
      <c r="B3604" s="1" t="s">
        <v>31</v>
      </c>
      <c r="C3604" s="1" t="s">
        <v>149</v>
      </c>
      <c r="D3604" s="1" t="s">
        <v>59</v>
      </c>
      <c r="E3604" s="1" t="s">
        <v>17</v>
      </c>
      <c r="F3604" s="1" t="s">
        <v>229</v>
      </c>
      <c r="G3604" s="9">
        <v>40356</v>
      </c>
      <c r="H3604" s="2" t="s">
        <v>241</v>
      </c>
      <c r="I3604" s="1">
        <v>2010</v>
      </c>
      <c r="J3604" s="1">
        <v>494537389</v>
      </c>
      <c r="K3604" s="1">
        <f>_xlfn.DAYS(clean_data[[#This Row],[Ship Date]],clean_data[[#This Row],[Order Date]])</f>
        <v>34</v>
      </c>
      <c r="L3604" s="9">
        <v>40390</v>
      </c>
      <c r="M3604" s="4">
        <v>3458</v>
      </c>
      <c r="N3604" s="13">
        <v>9.33</v>
      </c>
      <c r="O3604" s="13">
        <v>6.92</v>
      </c>
      <c r="P3604" s="13">
        <v>32263.14</v>
      </c>
      <c r="Q3604" s="13">
        <v>23929.360000000001</v>
      </c>
      <c r="R3604" s="13">
        <v>8333.7800000000007</v>
      </c>
      <c r="S3604" s="54"/>
      <c r="T3604" s="54"/>
      <c r="Z3604" s="1"/>
      <c r="AA3604" s="1"/>
      <c r="XFB3604"/>
      <c r="XFC3604"/>
    </row>
    <row r="3605" spans="2:27 16382:16383" ht="21" customHeight="1">
      <c r="B3605" s="10" t="s">
        <v>40</v>
      </c>
      <c r="C3605" s="10" t="s">
        <v>137</v>
      </c>
      <c r="D3605" s="10" t="s">
        <v>16</v>
      </c>
      <c r="E3605" s="10" t="s">
        <v>17</v>
      </c>
      <c r="F3605" s="10" t="s">
        <v>232</v>
      </c>
      <c r="G3605" s="11">
        <v>41501</v>
      </c>
      <c r="H3605" s="12" t="s">
        <v>238</v>
      </c>
      <c r="I3605" s="10">
        <v>2013</v>
      </c>
      <c r="J3605" s="10">
        <v>440849006</v>
      </c>
      <c r="K3605" s="10">
        <f>_xlfn.DAYS(clean_data[[#This Row],[Ship Date]],clean_data[[#This Row],[Order Date]])</f>
        <v>40</v>
      </c>
      <c r="L3605" s="11">
        <v>41541</v>
      </c>
      <c r="M3605" s="14">
        <v>5872</v>
      </c>
      <c r="N3605" s="15">
        <v>255.28</v>
      </c>
      <c r="O3605" s="15">
        <v>159.41999999999999</v>
      </c>
      <c r="P3605" s="15">
        <v>1499004.16</v>
      </c>
      <c r="Q3605" s="15">
        <v>936114.24</v>
      </c>
      <c r="R3605" s="15">
        <v>562889.92000000004</v>
      </c>
      <c r="S3605" s="54"/>
      <c r="T3605" s="54"/>
      <c r="Z3605" s="1"/>
      <c r="AA3605" s="1"/>
      <c r="XFB3605"/>
      <c r="XFC3605"/>
    </row>
    <row r="3606" spans="2:27 16382:16383" ht="21" customHeight="1">
      <c r="B3606" s="1" t="s">
        <v>40</v>
      </c>
      <c r="C3606" s="1" t="s">
        <v>41</v>
      </c>
      <c r="D3606" s="1" t="s">
        <v>20</v>
      </c>
      <c r="E3606" s="1" t="s">
        <v>21</v>
      </c>
      <c r="F3606" s="1" t="s">
        <v>227</v>
      </c>
      <c r="G3606" s="9">
        <v>42196</v>
      </c>
      <c r="H3606" s="2" t="s">
        <v>230</v>
      </c>
      <c r="I3606" s="1">
        <v>2015</v>
      </c>
      <c r="J3606" s="1">
        <v>615195596</v>
      </c>
      <c r="K3606" s="1">
        <f>_xlfn.DAYS(clean_data[[#This Row],[Ship Date]],clean_data[[#This Row],[Order Date]])</f>
        <v>44</v>
      </c>
      <c r="L3606" s="9">
        <v>42240</v>
      </c>
      <c r="M3606" s="4">
        <v>8903</v>
      </c>
      <c r="N3606" s="13">
        <v>152.58000000000001</v>
      </c>
      <c r="O3606" s="13">
        <v>97.44</v>
      </c>
      <c r="P3606" s="13">
        <v>1358419.74</v>
      </c>
      <c r="Q3606" s="13">
        <v>867508.32</v>
      </c>
      <c r="R3606" s="13">
        <v>490911.42</v>
      </c>
      <c r="S3606" s="54"/>
      <c r="T3606" s="54"/>
      <c r="Z3606" s="1"/>
      <c r="AA3606" s="1"/>
      <c r="XFB3606"/>
      <c r="XFC3606"/>
    </row>
    <row r="3607" spans="2:27 16382:16383" ht="21" customHeight="1">
      <c r="B3607" s="10" t="s">
        <v>40</v>
      </c>
      <c r="C3607" s="10" t="s">
        <v>41</v>
      </c>
      <c r="D3607" s="10" t="s">
        <v>16</v>
      </c>
      <c r="E3607" s="10" t="s">
        <v>21</v>
      </c>
      <c r="F3607" s="10" t="s">
        <v>232</v>
      </c>
      <c r="G3607" s="11">
        <v>42676</v>
      </c>
      <c r="H3607" s="12" t="s">
        <v>234</v>
      </c>
      <c r="I3607" s="10">
        <v>2016</v>
      </c>
      <c r="J3607" s="10">
        <v>339500987</v>
      </c>
      <c r="K3607" s="10">
        <f>_xlfn.DAYS(clean_data[[#This Row],[Ship Date]],clean_data[[#This Row],[Order Date]])</f>
        <v>33</v>
      </c>
      <c r="L3607" s="11">
        <v>42709</v>
      </c>
      <c r="M3607" s="14">
        <v>4741</v>
      </c>
      <c r="N3607" s="15">
        <v>255.28</v>
      </c>
      <c r="O3607" s="15">
        <v>159.41999999999999</v>
      </c>
      <c r="P3607" s="15">
        <v>1210282.48</v>
      </c>
      <c r="Q3607" s="15">
        <v>755810.22</v>
      </c>
      <c r="R3607" s="15">
        <v>454472.26</v>
      </c>
      <c r="S3607" s="54"/>
      <c r="T3607" s="54"/>
      <c r="Z3607" s="1"/>
      <c r="AA3607" s="1"/>
      <c r="XFB3607"/>
      <c r="XFC3607"/>
    </row>
    <row r="3608" spans="2:27 16382:16383" ht="21" customHeight="1">
      <c r="B3608" s="1" t="s">
        <v>40</v>
      </c>
      <c r="C3608" s="1" t="s">
        <v>97</v>
      </c>
      <c r="D3608" s="1" t="s">
        <v>36</v>
      </c>
      <c r="E3608" s="1" t="s">
        <v>17</v>
      </c>
      <c r="F3608" s="1" t="s">
        <v>235</v>
      </c>
      <c r="G3608" s="9">
        <v>40795</v>
      </c>
      <c r="H3608" s="2" t="s">
        <v>231</v>
      </c>
      <c r="I3608" s="1">
        <v>2011</v>
      </c>
      <c r="J3608" s="1">
        <v>356001508</v>
      </c>
      <c r="K3608" s="1">
        <f>_xlfn.DAYS(clean_data[[#This Row],[Ship Date]],clean_data[[#This Row],[Order Date]])</f>
        <v>8</v>
      </c>
      <c r="L3608" s="9">
        <v>40803</v>
      </c>
      <c r="M3608" s="4">
        <v>7612</v>
      </c>
      <c r="N3608" s="13">
        <v>109.28</v>
      </c>
      <c r="O3608" s="13">
        <v>35.840000000000003</v>
      </c>
      <c r="P3608" s="13">
        <v>831839.36</v>
      </c>
      <c r="Q3608" s="13">
        <v>272814.08000000002</v>
      </c>
      <c r="R3608" s="13">
        <v>559025.28</v>
      </c>
      <c r="S3608" s="54"/>
      <c r="T3608" s="54"/>
      <c r="Z3608" s="1"/>
      <c r="AA3608" s="1"/>
      <c r="XFB3608"/>
      <c r="XFC3608"/>
    </row>
    <row r="3609" spans="2:27 16382:16383" ht="21" customHeight="1">
      <c r="B3609" s="10" t="s">
        <v>34</v>
      </c>
      <c r="C3609" s="10" t="s">
        <v>197</v>
      </c>
      <c r="D3609" s="10" t="s">
        <v>16</v>
      </c>
      <c r="E3609" s="10" t="s">
        <v>17</v>
      </c>
      <c r="F3609" s="10" t="s">
        <v>235</v>
      </c>
      <c r="G3609" s="11">
        <v>41716</v>
      </c>
      <c r="H3609" s="12" t="s">
        <v>236</v>
      </c>
      <c r="I3609" s="10">
        <v>2014</v>
      </c>
      <c r="J3609" s="10">
        <v>577245986</v>
      </c>
      <c r="K3609" s="10">
        <f>_xlfn.DAYS(clean_data[[#This Row],[Ship Date]],clean_data[[#This Row],[Order Date]])</f>
        <v>9</v>
      </c>
      <c r="L3609" s="11">
        <v>41725</v>
      </c>
      <c r="M3609" s="14">
        <v>8770</v>
      </c>
      <c r="N3609" s="15">
        <v>255.28</v>
      </c>
      <c r="O3609" s="15">
        <v>159.41999999999999</v>
      </c>
      <c r="P3609" s="15">
        <v>2238805.6</v>
      </c>
      <c r="Q3609" s="15">
        <v>1398113.4</v>
      </c>
      <c r="R3609" s="15">
        <v>840692.2</v>
      </c>
      <c r="S3609" s="54"/>
      <c r="T3609" s="54"/>
      <c r="Z3609" s="1"/>
      <c r="AA3609" s="1"/>
      <c r="XFB3609"/>
      <c r="XFC3609"/>
    </row>
    <row r="3610" spans="2:27 16382:16383" ht="21" customHeight="1">
      <c r="B3610" s="1" t="s">
        <v>23</v>
      </c>
      <c r="C3610" s="1" t="s">
        <v>198</v>
      </c>
      <c r="D3610" s="1" t="s">
        <v>20</v>
      </c>
      <c r="E3610" s="1" t="s">
        <v>21</v>
      </c>
      <c r="F3610" s="1" t="s">
        <v>229</v>
      </c>
      <c r="G3610" s="9">
        <v>42690</v>
      </c>
      <c r="H3610" s="2" t="s">
        <v>234</v>
      </c>
      <c r="I3610" s="1">
        <v>2016</v>
      </c>
      <c r="J3610" s="1">
        <v>536095750</v>
      </c>
      <c r="K3610" s="1">
        <f>_xlfn.DAYS(clean_data[[#This Row],[Ship Date]],clean_data[[#This Row],[Order Date]])</f>
        <v>40</v>
      </c>
      <c r="L3610" s="9">
        <v>42730</v>
      </c>
      <c r="M3610" s="4">
        <v>1500</v>
      </c>
      <c r="N3610" s="13">
        <v>152.58000000000001</v>
      </c>
      <c r="O3610" s="13">
        <v>97.44</v>
      </c>
      <c r="P3610" s="13">
        <v>228870</v>
      </c>
      <c r="Q3610" s="13">
        <v>146160</v>
      </c>
      <c r="R3610" s="13">
        <v>82710</v>
      </c>
      <c r="S3610" s="54"/>
      <c r="T3610" s="54"/>
      <c r="Z3610" s="1"/>
      <c r="AA3610" s="1"/>
      <c r="XFB3610"/>
      <c r="XFC3610"/>
    </row>
    <row r="3611" spans="2:27 16382:16383" ht="21" customHeight="1">
      <c r="B3611" s="10" t="s">
        <v>40</v>
      </c>
      <c r="C3611" s="10" t="s">
        <v>136</v>
      </c>
      <c r="D3611" s="10" t="s">
        <v>59</v>
      </c>
      <c r="E3611" s="10" t="s">
        <v>21</v>
      </c>
      <c r="F3611" s="10" t="s">
        <v>229</v>
      </c>
      <c r="G3611" s="11">
        <v>42740</v>
      </c>
      <c r="H3611" s="12" t="s">
        <v>240</v>
      </c>
      <c r="I3611" s="10">
        <v>2017</v>
      </c>
      <c r="J3611" s="10">
        <v>735724627</v>
      </c>
      <c r="K3611" s="10">
        <f>_xlfn.DAYS(clean_data[[#This Row],[Ship Date]],clean_data[[#This Row],[Order Date]])</f>
        <v>41</v>
      </c>
      <c r="L3611" s="11">
        <v>42781</v>
      </c>
      <c r="M3611" s="14">
        <v>6122</v>
      </c>
      <c r="N3611" s="15">
        <v>9.33</v>
      </c>
      <c r="O3611" s="15">
        <v>6.92</v>
      </c>
      <c r="P3611" s="15">
        <v>57118.26</v>
      </c>
      <c r="Q3611" s="15">
        <v>42364.24</v>
      </c>
      <c r="R3611" s="15">
        <v>14754.02</v>
      </c>
      <c r="S3611" s="54"/>
      <c r="T3611" s="54"/>
      <c r="Z3611" s="1"/>
      <c r="AA3611" s="1"/>
      <c r="XFB3611"/>
      <c r="XFC3611"/>
    </row>
    <row r="3612" spans="2:27 16382:16383" ht="21" customHeight="1">
      <c r="B3612" s="1" t="s">
        <v>14</v>
      </c>
      <c r="C3612" s="1" t="s">
        <v>161</v>
      </c>
      <c r="D3612" s="1" t="s">
        <v>25</v>
      </c>
      <c r="E3612" s="1" t="s">
        <v>17</v>
      </c>
      <c r="F3612" s="1" t="s">
        <v>232</v>
      </c>
      <c r="G3612" s="9">
        <v>41278</v>
      </c>
      <c r="H3612" s="2" t="s">
        <v>240</v>
      </c>
      <c r="I3612" s="1">
        <v>2013</v>
      </c>
      <c r="J3612" s="1">
        <v>399618947</v>
      </c>
      <c r="K3612" s="1">
        <f>_xlfn.DAYS(clean_data[[#This Row],[Ship Date]],clean_data[[#This Row],[Order Date]])</f>
        <v>15</v>
      </c>
      <c r="L3612" s="9">
        <v>41293</v>
      </c>
      <c r="M3612" s="4">
        <v>4982</v>
      </c>
      <c r="N3612" s="13">
        <v>47.45</v>
      </c>
      <c r="O3612" s="13">
        <v>31.79</v>
      </c>
      <c r="P3612" s="13">
        <v>236395.9</v>
      </c>
      <c r="Q3612" s="13">
        <v>158377.78</v>
      </c>
      <c r="R3612" s="13">
        <v>78018.12</v>
      </c>
      <c r="S3612" s="54"/>
      <c r="T3612" s="54"/>
      <c r="Z3612" s="1"/>
      <c r="AA3612" s="1"/>
      <c r="XFB3612"/>
      <c r="XFC3612"/>
    </row>
    <row r="3613" spans="2:27 16382:16383" ht="21" customHeight="1">
      <c r="B3613" s="10" t="s">
        <v>23</v>
      </c>
      <c r="C3613" s="10" t="s">
        <v>132</v>
      </c>
      <c r="D3613" s="10" t="s">
        <v>79</v>
      </c>
      <c r="E3613" s="10" t="s">
        <v>21</v>
      </c>
      <c r="F3613" s="10" t="s">
        <v>232</v>
      </c>
      <c r="G3613" s="11">
        <v>42256</v>
      </c>
      <c r="H3613" s="12" t="s">
        <v>231</v>
      </c>
      <c r="I3613" s="10">
        <v>2015</v>
      </c>
      <c r="J3613" s="10">
        <v>621577537</v>
      </c>
      <c r="K3613" s="10">
        <f>_xlfn.DAYS(clean_data[[#This Row],[Ship Date]],clean_data[[#This Row],[Order Date]])</f>
        <v>7</v>
      </c>
      <c r="L3613" s="11">
        <v>42263</v>
      </c>
      <c r="M3613" s="14">
        <v>7461</v>
      </c>
      <c r="N3613" s="15">
        <v>668.27</v>
      </c>
      <c r="O3613" s="15">
        <v>502.54</v>
      </c>
      <c r="P3613" s="15">
        <v>4985962.47</v>
      </c>
      <c r="Q3613" s="15">
        <v>3749450.94</v>
      </c>
      <c r="R3613" s="15">
        <v>1236511.53</v>
      </c>
      <c r="S3613" s="54"/>
      <c r="T3613" s="54"/>
      <c r="Z3613" s="1"/>
      <c r="AA3613" s="1"/>
      <c r="XFB3613"/>
      <c r="XFC3613"/>
    </row>
    <row r="3614" spans="2:27 16382:16383" ht="21" customHeight="1">
      <c r="B3614" s="1" t="s">
        <v>40</v>
      </c>
      <c r="C3614" s="1" t="s">
        <v>102</v>
      </c>
      <c r="D3614" s="1" t="s">
        <v>45</v>
      </c>
      <c r="E3614" s="1" t="s">
        <v>17</v>
      </c>
      <c r="F3614" s="1" t="s">
        <v>235</v>
      </c>
      <c r="G3614" s="9">
        <v>41715</v>
      </c>
      <c r="H3614" s="2" t="s">
        <v>236</v>
      </c>
      <c r="I3614" s="1">
        <v>2014</v>
      </c>
      <c r="J3614" s="1">
        <v>315711724</v>
      </c>
      <c r="K3614" s="1">
        <f>_xlfn.DAYS(clean_data[[#This Row],[Ship Date]],clean_data[[#This Row],[Order Date]])</f>
        <v>22</v>
      </c>
      <c r="L3614" s="9">
        <v>41737</v>
      </c>
      <c r="M3614" s="4">
        <v>4970</v>
      </c>
      <c r="N3614" s="13">
        <v>437.2</v>
      </c>
      <c r="O3614" s="13">
        <v>263.33</v>
      </c>
      <c r="P3614" s="13">
        <v>2172884</v>
      </c>
      <c r="Q3614" s="13">
        <v>1308750.1000000001</v>
      </c>
      <c r="R3614" s="13">
        <v>864133.9</v>
      </c>
      <c r="S3614" s="54"/>
      <c r="T3614" s="54"/>
      <c r="Z3614" s="1"/>
      <c r="AA3614" s="1"/>
      <c r="XFB3614"/>
      <c r="XFC3614"/>
    </row>
    <row r="3615" spans="2:27 16382:16383" ht="21" customHeight="1">
      <c r="B3615" s="10" t="s">
        <v>26</v>
      </c>
      <c r="C3615" s="10" t="s">
        <v>164</v>
      </c>
      <c r="D3615" s="10" t="s">
        <v>45</v>
      </c>
      <c r="E3615" s="10" t="s">
        <v>17</v>
      </c>
      <c r="F3615" s="10" t="s">
        <v>235</v>
      </c>
      <c r="G3615" s="11">
        <v>40233</v>
      </c>
      <c r="H3615" s="12" t="s">
        <v>242</v>
      </c>
      <c r="I3615" s="10">
        <v>2010</v>
      </c>
      <c r="J3615" s="10">
        <v>266445338</v>
      </c>
      <c r="K3615" s="10">
        <f>_xlfn.DAYS(clean_data[[#This Row],[Ship Date]],clean_data[[#This Row],[Order Date]])</f>
        <v>4</v>
      </c>
      <c r="L3615" s="11">
        <v>40237</v>
      </c>
      <c r="M3615" s="14">
        <v>5951</v>
      </c>
      <c r="N3615" s="15">
        <v>437.2</v>
      </c>
      <c r="O3615" s="15">
        <v>263.33</v>
      </c>
      <c r="P3615" s="15">
        <v>2601777.2000000002</v>
      </c>
      <c r="Q3615" s="15">
        <v>1567076.83</v>
      </c>
      <c r="R3615" s="15">
        <v>1034700.37</v>
      </c>
      <c r="S3615" s="54"/>
      <c r="T3615" s="54"/>
      <c r="Z3615" s="1"/>
      <c r="AA3615" s="1"/>
      <c r="XFB3615"/>
      <c r="XFC3615"/>
    </row>
    <row r="3616" spans="2:27 16382:16383" ht="21" customHeight="1">
      <c r="B3616" s="1" t="s">
        <v>26</v>
      </c>
      <c r="C3616" s="1" t="s">
        <v>143</v>
      </c>
      <c r="D3616" s="1" t="s">
        <v>25</v>
      </c>
      <c r="E3616" s="1" t="s">
        <v>21</v>
      </c>
      <c r="F3616" s="1" t="s">
        <v>229</v>
      </c>
      <c r="G3616" s="9">
        <v>41546</v>
      </c>
      <c r="H3616" s="2" t="s">
        <v>231</v>
      </c>
      <c r="I3616" s="1">
        <v>2013</v>
      </c>
      <c r="J3616" s="1">
        <v>878514707</v>
      </c>
      <c r="K3616" s="1">
        <f>_xlfn.DAYS(clean_data[[#This Row],[Ship Date]],clean_data[[#This Row],[Order Date]])</f>
        <v>12</v>
      </c>
      <c r="L3616" s="9">
        <v>41558</v>
      </c>
      <c r="M3616" s="4">
        <v>879</v>
      </c>
      <c r="N3616" s="13">
        <v>47.45</v>
      </c>
      <c r="O3616" s="13">
        <v>31.79</v>
      </c>
      <c r="P3616" s="13">
        <v>41708.550000000003</v>
      </c>
      <c r="Q3616" s="13">
        <v>27943.41</v>
      </c>
      <c r="R3616" s="13">
        <v>13765.14</v>
      </c>
      <c r="S3616" s="54"/>
      <c r="T3616" s="54"/>
      <c r="Z3616" s="1"/>
      <c r="AA3616" s="1"/>
      <c r="XFB3616"/>
      <c r="XFC3616"/>
    </row>
    <row r="3617" spans="2:27 16382:16383" ht="21" customHeight="1">
      <c r="B3617" s="10" t="s">
        <v>23</v>
      </c>
      <c r="C3617" s="10" t="s">
        <v>52</v>
      </c>
      <c r="D3617" s="10" t="s">
        <v>45</v>
      </c>
      <c r="E3617" s="10" t="s">
        <v>21</v>
      </c>
      <c r="F3617" s="10" t="s">
        <v>235</v>
      </c>
      <c r="G3617" s="11">
        <v>42861</v>
      </c>
      <c r="H3617" s="12" t="s">
        <v>233</v>
      </c>
      <c r="I3617" s="10">
        <v>2017</v>
      </c>
      <c r="J3617" s="10">
        <v>826968657</v>
      </c>
      <c r="K3617" s="10">
        <f>_xlfn.DAYS(clean_data[[#This Row],[Ship Date]],clean_data[[#This Row],[Order Date]])</f>
        <v>40</v>
      </c>
      <c r="L3617" s="11">
        <v>42901</v>
      </c>
      <c r="M3617" s="14">
        <v>7258</v>
      </c>
      <c r="N3617" s="15">
        <v>437.2</v>
      </c>
      <c r="O3617" s="15">
        <v>263.33</v>
      </c>
      <c r="P3617" s="15">
        <v>3173197.6</v>
      </c>
      <c r="Q3617" s="15">
        <v>1911249.14</v>
      </c>
      <c r="R3617" s="15">
        <v>1261948.46</v>
      </c>
      <c r="S3617" s="54"/>
      <c r="T3617" s="54"/>
      <c r="Z3617" s="1"/>
      <c r="AA3617" s="1"/>
      <c r="XFB3617"/>
      <c r="XFC3617"/>
    </row>
    <row r="3618" spans="2:27 16382:16383" ht="21" customHeight="1">
      <c r="B3618" s="1" t="s">
        <v>40</v>
      </c>
      <c r="C3618" s="1" t="s">
        <v>216</v>
      </c>
      <c r="D3618" s="1" t="s">
        <v>28</v>
      </c>
      <c r="E3618" s="1" t="s">
        <v>21</v>
      </c>
      <c r="F3618" s="1" t="s">
        <v>232</v>
      </c>
      <c r="G3618" s="9">
        <v>41777</v>
      </c>
      <c r="H3618" s="2" t="s">
        <v>233</v>
      </c>
      <c r="I3618" s="1">
        <v>2014</v>
      </c>
      <c r="J3618" s="1">
        <v>207168519</v>
      </c>
      <c r="K3618" s="1">
        <f>_xlfn.DAYS(clean_data[[#This Row],[Ship Date]],clean_data[[#This Row],[Order Date]])</f>
        <v>49</v>
      </c>
      <c r="L3618" s="9">
        <v>41826</v>
      </c>
      <c r="M3618" s="4">
        <v>4623</v>
      </c>
      <c r="N3618" s="13">
        <v>205.7</v>
      </c>
      <c r="O3618" s="13">
        <v>117.11</v>
      </c>
      <c r="P3618" s="13">
        <v>950951.1</v>
      </c>
      <c r="Q3618" s="13">
        <v>541399.53</v>
      </c>
      <c r="R3618" s="13">
        <v>409551.57</v>
      </c>
      <c r="S3618" s="54"/>
      <c r="T3618" s="54"/>
      <c r="Z3618" s="1"/>
      <c r="AA3618" s="1"/>
      <c r="XFB3618"/>
      <c r="XFC3618"/>
    </row>
    <row r="3619" spans="2:27 16382:16383" ht="21" customHeight="1">
      <c r="B3619" s="10" t="s">
        <v>14</v>
      </c>
      <c r="C3619" s="10" t="s">
        <v>226</v>
      </c>
      <c r="D3619" s="10" t="s">
        <v>16</v>
      </c>
      <c r="E3619" s="10" t="s">
        <v>17</v>
      </c>
      <c r="F3619" s="10" t="s">
        <v>232</v>
      </c>
      <c r="G3619" s="11">
        <v>40428</v>
      </c>
      <c r="H3619" s="12" t="s">
        <v>231</v>
      </c>
      <c r="I3619" s="10">
        <v>2010</v>
      </c>
      <c r="J3619" s="10">
        <v>984788119</v>
      </c>
      <c r="K3619" s="10">
        <f>_xlfn.DAYS(clean_data[[#This Row],[Ship Date]],clean_data[[#This Row],[Order Date]])</f>
        <v>34</v>
      </c>
      <c r="L3619" s="11">
        <v>40462</v>
      </c>
      <c r="M3619" s="14">
        <v>9544</v>
      </c>
      <c r="N3619" s="15">
        <v>255.28</v>
      </c>
      <c r="O3619" s="15">
        <v>159.41999999999999</v>
      </c>
      <c r="P3619" s="15">
        <v>2436392.3199999998</v>
      </c>
      <c r="Q3619" s="15">
        <v>1521504.48</v>
      </c>
      <c r="R3619" s="15">
        <v>914887.84</v>
      </c>
      <c r="S3619" s="54"/>
      <c r="T3619" s="54"/>
      <c r="Z3619" s="1"/>
      <c r="AA3619" s="1"/>
      <c r="XFB3619"/>
      <c r="XFC3619"/>
    </row>
    <row r="3620" spans="2:27 16382:16383" ht="21" customHeight="1">
      <c r="B3620" s="1" t="s">
        <v>40</v>
      </c>
      <c r="C3620" s="1" t="s">
        <v>126</v>
      </c>
      <c r="D3620" s="1" t="s">
        <v>45</v>
      </c>
      <c r="E3620" s="1" t="s">
        <v>21</v>
      </c>
      <c r="F3620" s="1" t="s">
        <v>227</v>
      </c>
      <c r="G3620" s="9">
        <v>41339</v>
      </c>
      <c r="H3620" s="2" t="s">
        <v>236</v>
      </c>
      <c r="I3620" s="1">
        <v>2013</v>
      </c>
      <c r="J3620" s="1">
        <v>245813786</v>
      </c>
      <c r="K3620" s="1">
        <f>_xlfn.DAYS(clean_data[[#This Row],[Ship Date]],clean_data[[#This Row],[Order Date]])</f>
        <v>6</v>
      </c>
      <c r="L3620" s="9">
        <v>41345</v>
      </c>
      <c r="M3620" s="4">
        <v>617</v>
      </c>
      <c r="N3620" s="13">
        <v>437.2</v>
      </c>
      <c r="O3620" s="13">
        <v>263.33</v>
      </c>
      <c r="P3620" s="13">
        <v>269752.40000000002</v>
      </c>
      <c r="Q3620" s="13">
        <v>162474.60999999999</v>
      </c>
      <c r="R3620" s="13">
        <v>107277.79</v>
      </c>
      <c r="S3620" s="54"/>
      <c r="T3620" s="54"/>
      <c r="Z3620" s="1"/>
      <c r="AA3620" s="1"/>
      <c r="XFB3620"/>
      <c r="XFC3620"/>
    </row>
    <row r="3621" spans="2:27 16382:16383" ht="21" customHeight="1">
      <c r="B3621" s="10" t="s">
        <v>23</v>
      </c>
      <c r="C3621" s="10" t="s">
        <v>63</v>
      </c>
      <c r="D3621" s="10" t="s">
        <v>79</v>
      </c>
      <c r="E3621" s="10" t="s">
        <v>21</v>
      </c>
      <c r="F3621" s="10" t="s">
        <v>232</v>
      </c>
      <c r="G3621" s="11">
        <v>40507</v>
      </c>
      <c r="H3621" s="12" t="s">
        <v>234</v>
      </c>
      <c r="I3621" s="10">
        <v>2010</v>
      </c>
      <c r="J3621" s="10">
        <v>546544349</v>
      </c>
      <c r="K3621" s="10">
        <f>_xlfn.DAYS(clean_data[[#This Row],[Ship Date]],clean_data[[#This Row],[Order Date]])</f>
        <v>17</v>
      </c>
      <c r="L3621" s="11">
        <v>40524</v>
      </c>
      <c r="M3621" s="14">
        <v>3473</v>
      </c>
      <c r="N3621" s="15">
        <v>668.27</v>
      </c>
      <c r="O3621" s="15">
        <v>502.54</v>
      </c>
      <c r="P3621" s="15">
        <v>2320901.71</v>
      </c>
      <c r="Q3621" s="15">
        <v>1745321.42</v>
      </c>
      <c r="R3621" s="15">
        <v>575580.29</v>
      </c>
      <c r="S3621" s="54"/>
      <c r="T3621" s="54"/>
      <c r="Z3621" s="1"/>
      <c r="AA3621" s="1"/>
      <c r="XFB3621"/>
      <c r="XFC3621"/>
    </row>
    <row r="3622" spans="2:27 16382:16383" ht="21" customHeight="1">
      <c r="B3622" s="1" t="s">
        <v>23</v>
      </c>
      <c r="C3622" s="1" t="s">
        <v>70</v>
      </c>
      <c r="D3622" s="1" t="s">
        <v>79</v>
      </c>
      <c r="E3622" s="1" t="s">
        <v>21</v>
      </c>
      <c r="F3622" s="1" t="s">
        <v>229</v>
      </c>
      <c r="G3622" s="9">
        <v>42618</v>
      </c>
      <c r="H3622" s="2" t="s">
        <v>231</v>
      </c>
      <c r="I3622" s="1">
        <v>2016</v>
      </c>
      <c r="J3622" s="1">
        <v>463591134</v>
      </c>
      <c r="K3622" s="1">
        <f>_xlfn.DAYS(clean_data[[#This Row],[Ship Date]],clean_data[[#This Row],[Order Date]])</f>
        <v>26</v>
      </c>
      <c r="L3622" s="9">
        <v>42644</v>
      </c>
      <c r="M3622" s="4">
        <v>5773</v>
      </c>
      <c r="N3622" s="13">
        <v>668.27</v>
      </c>
      <c r="O3622" s="13">
        <v>502.54</v>
      </c>
      <c r="P3622" s="13">
        <v>3857922.71</v>
      </c>
      <c r="Q3622" s="13">
        <v>2901163.42</v>
      </c>
      <c r="R3622" s="13">
        <v>956759.29</v>
      </c>
      <c r="S3622" s="54"/>
      <c r="T3622" s="54"/>
      <c r="Z3622" s="1"/>
      <c r="AA3622" s="1"/>
      <c r="XFB3622"/>
      <c r="XFC3622"/>
    </row>
    <row r="3623" spans="2:27 16382:16383" ht="21" customHeight="1">
      <c r="B3623" s="10" t="s">
        <v>40</v>
      </c>
      <c r="C3623" s="10" t="s">
        <v>93</v>
      </c>
      <c r="D3623" s="10" t="s">
        <v>16</v>
      </c>
      <c r="E3623" s="10" t="s">
        <v>21</v>
      </c>
      <c r="F3623" s="10" t="s">
        <v>235</v>
      </c>
      <c r="G3623" s="11">
        <v>40300</v>
      </c>
      <c r="H3623" s="12" t="s">
        <v>233</v>
      </c>
      <c r="I3623" s="10">
        <v>2010</v>
      </c>
      <c r="J3623" s="10">
        <v>443877971</v>
      </c>
      <c r="K3623" s="10">
        <f>_xlfn.DAYS(clean_data[[#This Row],[Ship Date]],clean_data[[#This Row],[Order Date]])</f>
        <v>35</v>
      </c>
      <c r="L3623" s="11">
        <v>40335</v>
      </c>
      <c r="M3623" s="14">
        <v>2210</v>
      </c>
      <c r="N3623" s="15">
        <v>255.28</v>
      </c>
      <c r="O3623" s="15">
        <v>159.41999999999999</v>
      </c>
      <c r="P3623" s="15">
        <v>564168.80000000005</v>
      </c>
      <c r="Q3623" s="15">
        <v>352318.2</v>
      </c>
      <c r="R3623" s="15">
        <v>211850.6</v>
      </c>
      <c r="S3623" s="54"/>
      <c r="T3623" s="54"/>
      <c r="Z3623" s="1"/>
      <c r="AA3623" s="1"/>
      <c r="XFB3623"/>
      <c r="XFC3623"/>
    </row>
    <row r="3624" spans="2:27 16382:16383" ht="21" customHeight="1">
      <c r="B3624" s="1" t="s">
        <v>34</v>
      </c>
      <c r="C3624" s="1" t="s">
        <v>197</v>
      </c>
      <c r="D3624" s="1" t="s">
        <v>79</v>
      </c>
      <c r="E3624" s="1" t="s">
        <v>17</v>
      </c>
      <c r="F3624" s="1" t="s">
        <v>227</v>
      </c>
      <c r="G3624" s="9">
        <v>40397</v>
      </c>
      <c r="H3624" s="2" t="s">
        <v>238</v>
      </c>
      <c r="I3624" s="1">
        <v>2010</v>
      </c>
      <c r="J3624" s="1">
        <v>554641187</v>
      </c>
      <c r="K3624" s="1">
        <f>_xlfn.DAYS(clean_data[[#This Row],[Ship Date]],clean_data[[#This Row],[Order Date]])</f>
        <v>6</v>
      </c>
      <c r="L3624" s="9">
        <v>40403</v>
      </c>
      <c r="M3624" s="4">
        <v>9507</v>
      </c>
      <c r="N3624" s="13">
        <v>668.27</v>
      </c>
      <c r="O3624" s="13">
        <v>502.54</v>
      </c>
      <c r="P3624" s="13">
        <v>6353242.8899999997</v>
      </c>
      <c r="Q3624" s="13">
        <v>4777647.78</v>
      </c>
      <c r="R3624" s="13">
        <v>1575595.11</v>
      </c>
      <c r="S3624" s="54"/>
      <c r="T3624" s="54"/>
      <c r="Z3624" s="1"/>
      <c r="AA3624" s="1"/>
      <c r="XFB3624"/>
      <c r="XFC3624"/>
    </row>
    <row r="3625" spans="2:27 16382:16383" ht="21" customHeight="1">
      <c r="B3625" s="10" t="s">
        <v>26</v>
      </c>
      <c r="C3625" s="10" t="s">
        <v>46</v>
      </c>
      <c r="D3625" s="10" t="s">
        <v>50</v>
      </c>
      <c r="E3625" s="10" t="s">
        <v>21</v>
      </c>
      <c r="F3625" s="10" t="s">
        <v>227</v>
      </c>
      <c r="G3625" s="11">
        <v>40465</v>
      </c>
      <c r="H3625" s="12" t="s">
        <v>237</v>
      </c>
      <c r="I3625" s="10">
        <v>2010</v>
      </c>
      <c r="J3625" s="10">
        <v>933429610</v>
      </c>
      <c r="K3625" s="10">
        <f>_xlfn.DAYS(clean_data[[#This Row],[Ship Date]],clean_data[[#This Row],[Order Date]])</f>
        <v>45</v>
      </c>
      <c r="L3625" s="11">
        <v>40510</v>
      </c>
      <c r="M3625" s="14">
        <v>1419</v>
      </c>
      <c r="N3625" s="15">
        <v>421.89</v>
      </c>
      <c r="O3625" s="15">
        <v>364.69</v>
      </c>
      <c r="P3625" s="15">
        <v>598661.91</v>
      </c>
      <c r="Q3625" s="15">
        <v>517495.11</v>
      </c>
      <c r="R3625" s="15">
        <v>81166.8</v>
      </c>
      <c r="S3625" s="54"/>
      <c r="T3625" s="54"/>
      <c r="Z3625" s="1"/>
      <c r="AA3625" s="1"/>
      <c r="XFB3625"/>
      <c r="XFC3625"/>
    </row>
    <row r="3626" spans="2:27 16382:16383" ht="21" customHeight="1">
      <c r="B3626" s="1" t="s">
        <v>14</v>
      </c>
      <c r="C3626" s="1" t="s">
        <v>246</v>
      </c>
      <c r="D3626" s="1" t="s">
        <v>45</v>
      </c>
      <c r="E3626" s="1" t="s">
        <v>21</v>
      </c>
      <c r="F3626" s="1" t="s">
        <v>235</v>
      </c>
      <c r="G3626" s="9">
        <v>41213</v>
      </c>
      <c r="H3626" s="2" t="s">
        <v>237</v>
      </c>
      <c r="I3626" s="1">
        <v>2012</v>
      </c>
      <c r="J3626" s="1">
        <v>438104569</v>
      </c>
      <c r="K3626" s="1">
        <f>_xlfn.DAYS(clean_data[[#This Row],[Ship Date]],clean_data[[#This Row],[Order Date]])</f>
        <v>13</v>
      </c>
      <c r="L3626" s="9">
        <v>41226</v>
      </c>
      <c r="M3626" s="4">
        <v>3733</v>
      </c>
      <c r="N3626" s="13">
        <v>437.2</v>
      </c>
      <c r="O3626" s="13">
        <v>263.33</v>
      </c>
      <c r="P3626" s="13">
        <v>1632067.6</v>
      </c>
      <c r="Q3626" s="13">
        <v>983010.89</v>
      </c>
      <c r="R3626" s="13">
        <v>649056.71</v>
      </c>
      <c r="S3626" s="54"/>
      <c r="T3626" s="54"/>
      <c r="Z3626" s="1"/>
      <c r="AA3626" s="1"/>
      <c r="XFB3626"/>
      <c r="XFC3626"/>
    </row>
    <row r="3627" spans="2:27 16382:16383" ht="21" customHeight="1">
      <c r="B3627" s="10" t="s">
        <v>23</v>
      </c>
      <c r="C3627" s="10" t="s">
        <v>178</v>
      </c>
      <c r="D3627" s="10" t="s">
        <v>43</v>
      </c>
      <c r="E3627" s="10" t="s">
        <v>21</v>
      </c>
      <c r="F3627" s="10" t="s">
        <v>229</v>
      </c>
      <c r="G3627" s="11">
        <v>42355</v>
      </c>
      <c r="H3627" s="12" t="s">
        <v>228</v>
      </c>
      <c r="I3627" s="10">
        <v>2015</v>
      </c>
      <c r="J3627" s="10">
        <v>696839892</v>
      </c>
      <c r="K3627" s="10">
        <f>_xlfn.DAYS(clean_data[[#This Row],[Ship Date]],clean_data[[#This Row],[Order Date]])</f>
        <v>16</v>
      </c>
      <c r="L3627" s="11">
        <v>42371</v>
      </c>
      <c r="M3627" s="14">
        <v>9264</v>
      </c>
      <c r="N3627" s="15">
        <v>651.21</v>
      </c>
      <c r="O3627" s="15">
        <v>524.96</v>
      </c>
      <c r="P3627" s="15">
        <v>6032809.4400000004</v>
      </c>
      <c r="Q3627" s="15">
        <v>4863229.4400000004</v>
      </c>
      <c r="R3627" s="15">
        <v>1169580</v>
      </c>
      <c r="S3627" s="54"/>
      <c r="T3627" s="54"/>
      <c r="Z3627" s="1"/>
      <c r="AA3627" s="1"/>
      <c r="XFB3627"/>
      <c r="XFC3627"/>
    </row>
    <row r="3628" spans="2:27 16382:16383" ht="21" customHeight="1">
      <c r="B3628" s="1" t="s">
        <v>26</v>
      </c>
      <c r="C3628" s="1" t="s">
        <v>76</v>
      </c>
      <c r="D3628" s="1" t="s">
        <v>36</v>
      </c>
      <c r="E3628" s="1" t="s">
        <v>21</v>
      </c>
      <c r="F3628" s="1" t="s">
        <v>235</v>
      </c>
      <c r="G3628" s="9">
        <v>41229</v>
      </c>
      <c r="H3628" s="2" t="s">
        <v>234</v>
      </c>
      <c r="I3628" s="1">
        <v>2012</v>
      </c>
      <c r="J3628" s="1">
        <v>258121907</v>
      </c>
      <c r="K3628" s="1">
        <f>_xlfn.DAYS(clean_data[[#This Row],[Ship Date]],clean_data[[#This Row],[Order Date]])</f>
        <v>20</v>
      </c>
      <c r="L3628" s="9">
        <v>41249</v>
      </c>
      <c r="M3628" s="4">
        <v>2863</v>
      </c>
      <c r="N3628" s="13">
        <v>109.28</v>
      </c>
      <c r="O3628" s="13">
        <v>35.840000000000003</v>
      </c>
      <c r="P3628" s="13">
        <v>312868.64</v>
      </c>
      <c r="Q3628" s="13">
        <v>102609.92</v>
      </c>
      <c r="R3628" s="13">
        <v>210258.72</v>
      </c>
      <c r="S3628" s="54"/>
      <c r="T3628" s="54"/>
      <c r="Z3628" s="1"/>
      <c r="AA3628" s="1"/>
      <c r="XFB3628"/>
      <c r="XFC3628"/>
    </row>
    <row r="3629" spans="2:27 16382:16383" ht="21" customHeight="1">
      <c r="B3629" s="10" t="s">
        <v>14</v>
      </c>
      <c r="C3629" s="10" t="s">
        <v>115</v>
      </c>
      <c r="D3629" s="10" t="s">
        <v>36</v>
      </c>
      <c r="E3629" s="10" t="s">
        <v>17</v>
      </c>
      <c r="F3629" s="10" t="s">
        <v>227</v>
      </c>
      <c r="G3629" s="11">
        <v>42477</v>
      </c>
      <c r="H3629" s="12" t="s">
        <v>239</v>
      </c>
      <c r="I3629" s="10">
        <v>2016</v>
      </c>
      <c r="J3629" s="10">
        <v>440749442</v>
      </c>
      <c r="K3629" s="10">
        <f>_xlfn.DAYS(clean_data[[#This Row],[Ship Date]],clean_data[[#This Row],[Order Date]])</f>
        <v>32</v>
      </c>
      <c r="L3629" s="11">
        <v>42509</v>
      </c>
      <c r="M3629" s="14">
        <v>6409</v>
      </c>
      <c r="N3629" s="15">
        <v>109.28</v>
      </c>
      <c r="O3629" s="15">
        <v>35.840000000000003</v>
      </c>
      <c r="P3629" s="15">
        <v>700375.52</v>
      </c>
      <c r="Q3629" s="15">
        <v>229698.56</v>
      </c>
      <c r="R3629" s="15">
        <v>470676.96</v>
      </c>
      <c r="S3629" s="54"/>
      <c r="T3629" s="54"/>
      <c r="Z3629" s="1"/>
      <c r="AA3629" s="1"/>
      <c r="XFB3629"/>
      <c r="XFC3629"/>
    </row>
    <row r="3630" spans="2:27 16382:16383" ht="21" customHeight="1">
      <c r="B3630" s="1" t="s">
        <v>26</v>
      </c>
      <c r="C3630" s="1" t="s">
        <v>121</v>
      </c>
      <c r="D3630" s="1" t="s">
        <v>20</v>
      </c>
      <c r="E3630" s="1" t="s">
        <v>21</v>
      </c>
      <c r="F3630" s="1" t="s">
        <v>232</v>
      </c>
      <c r="G3630" s="9">
        <v>42833</v>
      </c>
      <c r="H3630" s="2" t="s">
        <v>239</v>
      </c>
      <c r="I3630" s="1">
        <v>2017</v>
      </c>
      <c r="J3630" s="1">
        <v>383833825</v>
      </c>
      <c r="K3630" s="1">
        <f>_xlfn.DAYS(clean_data[[#This Row],[Ship Date]],clean_data[[#This Row],[Order Date]])</f>
        <v>17</v>
      </c>
      <c r="L3630" s="9">
        <v>42850</v>
      </c>
      <c r="M3630" s="4">
        <v>3813</v>
      </c>
      <c r="N3630" s="13">
        <v>152.58000000000001</v>
      </c>
      <c r="O3630" s="13">
        <v>97.44</v>
      </c>
      <c r="P3630" s="13">
        <v>581787.54</v>
      </c>
      <c r="Q3630" s="13">
        <v>371538.72</v>
      </c>
      <c r="R3630" s="13">
        <v>210248.82</v>
      </c>
      <c r="S3630" s="54"/>
      <c r="T3630" s="54"/>
      <c r="Z3630" s="1"/>
      <c r="AA3630" s="1"/>
      <c r="XFB3630"/>
      <c r="XFC3630"/>
    </row>
    <row r="3631" spans="2:27 16382:16383" ht="21" customHeight="1">
      <c r="B3631" s="10" t="s">
        <v>14</v>
      </c>
      <c r="C3631" s="10" t="s">
        <v>220</v>
      </c>
      <c r="D3631" s="10" t="s">
        <v>71</v>
      </c>
      <c r="E3631" s="10" t="s">
        <v>17</v>
      </c>
      <c r="F3631" s="10" t="s">
        <v>232</v>
      </c>
      <c r="G3631" s="11">
        <v>40801</v>
      </c>
      <c r="H3631" s="12" t="s">
        <v>231</v>
      </c>
      <c r="I3631" s="10">
        <v>2011</v>
      </c>
      <c r="J3631" s="10">
        <v>196798884</v>
      </c>
      <c r="K3631" s="10">
        <f>_xlfn.DAYS(clean_data[[#This Row],[Ship Date]],clean_data[[#This Row],[Order Date]])</f>
        <v>36</v>
      </c>
      <c r="L3631" s="11">
        <v>40837</v>
      </c>
      <c r="M3631" s="14">
        <v>6018</v>
      </c>
      <c r="N3631" s="15">
        <v>154.06</v>
      </c>
      <c r="O3631" s="15">
        <v>90.93</v>
      </c>
      <c r="P3631" s="15">
        <v>927133.08</v>
      </c>
      <c r="Q3631" s="15">
        <v>547216.74</v>
      </c>
      <c r="R3631" s="15">
        <v>379916.34</v>
      </c>
      <c r="S3631" s="54"/>
      <c r="T3631" s="54"/>
      <c r="Z3631" s="1"/>
      <c r="AA3631" s="1"/>
      <c r="XFB3631"/>
      <c r="XFC3631"/>
    </row>
    <row r="3632" spans="2:27 16382:16383" ht="21" customHeight="1">
      <c r="B3632" s="1" t="s">
        <v>23</v>
      </c>
      <c r="C3632" s="1" t="s">
        <v>118</v>
      </c>
      <c r="D3632" s="1" t="s">
        <v>33</v>
      </c>
      <c r="E3632" s="1" t="s">
        <v>21</v>
      </c>
      <c r="F3632" s="1" t="s">
        <v>227</v>
      </c>
      <c r="G3632" s="9">
        <v>40808</v>
      </c>
      <c r="H3632" s="2" t="s">
        <v>231</v>
      </c>
      <c r="I3632" s="1">
        <v>2011</v>
      </c>
      <c r="J3632" s="1">
        <v>509380948</v>
      </c>
      <c r="K3632" s="1">
        <f>_xlfn.DAYS(clean_data[[#This Row],[Ship Date]],clean_data[[#This Row],[Order Date]])</f>
        <v>5</v>
      </c>
      <c r="L3632" s="9">
        <v>40813</v>
      </c>
      <c r="M3632" s="4">
        <v>5997</v>
      </c>
      <c r="N3632" s="13">
        <v>81.73</v>
      </c>
      <c r="O3632" s="13">
        <v>56.67</v>
      </c>
      <c r="P3632" s="13">
        <v>490134.81</v>
      </c>
      <c r="Q3632" s="13">
        <v>339849.99</v>
      </c>
      <c r="R3632" s="13">
        <v>150284.82</v>
      </c>
      <c r="S3632" s="54"/>
      <c r="T3632" s="54"/>
      <c r="Z3632" s="1"/>
      <c r="AA3632" s="1"/>
      <c r="XFB3632"/>
      <c r="XFC3632"/>
    </row>
    <row r="3633" spans="2:27 16382:16383" ht="21" customHeight="1">
      <c r="B3633" s="10" t="s">
        <v>23</v>
      </c>
      <c r="C3633" s="10" t="s">
        <v>98</v>
      </c>
      <c r="D3633" s="10" t="s">
        <v>36</v>
      </c>
      <c r="E3633" s="10" t="s">
        <v>21</v>
      </c>
      <c r="F3633" s="10" t="s">
        <v>227</v>
      </c>
      <c r="G3633" s="11">
        <v>40752</v>
      </c>
      <c r="H3633" s="12" t="s">
        <v>230</v>
      </c>
      <c r="I3633" s="10">
        <v>2011</v>
      </c>
      <c r="J3633" s="10">
        <v>221628844</v>
      </c>
      <c r="K3633" s="10">
        <f>_xlfn.DAYS(clean_data[[#This Row],[Ship Date]],clean_data[[#This Row],[Order Date]])</f>
        <v>35</v>
      </c>
      <c r="L3633" s="11">
        <v>40787</v>
      </c>
      <c r="M3633" s="14">
        <v>3755</v>
      </c>
      <c r="N3633" s="15">
        <v>109.28</v>
      </c>
      <c r="O3633" s="15">
        <v>35.840000000000003</v>
      </c>
      <c r="P3633" s="15">
        <v>410346.4</v>
      </c>
      <c r="Q3633" s="15">
        <v>134579.20000000001</v>
      </c>
      <c r="R3633" s="15">
        <v>275767.2</v>
      </c>
      <c r="S3633" s="54"/>
      <c r="T3633" s="54"/>
      <c r="Z3633" s="1"/>
      <c r="AA3633" s="1"/>
      <c r="XFB3633"/>
      <c r="XFC3633"/>
    </row>
    <row r="3634" spans="2:27 16382:16383" ht="21" customHeight="1">
      <c r="B3634" s="1" t="s">
        <v>40</v>
      </c>
      <c r="C3634" s="1" t="s">
        <v>216</v>
      </c>
      <c r="D3634" s="1" t="s">
        <v>25</v>
      </c>
      <c r="E3634" s="1" t="s">
        <v>21</v>
      </c>
      <c r="F3634" s="1" t="s">
        <v>235</v>
      </c>
      <c r="G3634" s="9">
        <v>41688</v>
      </c>
      <c r="H3634" s="2" t="s">
        <v>242</v>
      </c>
      <c r="I3634" s="1">
        <v>2014</v>
      </c>
      <c r="J3634" s="1">
        <v>553903901</v>
      </c>
      <c r="K3634" s="1">
        <f>_xlfn.DAYS(clean_data[[#This Row],[Ship Date]],clean_data[[#This Row],[Order Date]])</f>
        <v>47</v>
      </c>
      <c r="L3634" s="9">
        <v>41735</v>
      </c>
      <c r="M3634" s="4">
        <v>1328</v>
      </c>
      <c r="N3634" s="13">
        <v>47.45</v>
      </c>
      <c r="O3634" s="13">
        <v>31.79</v>
      </c>
      <c r="P3634" s="13">
        <v>63013.599999999999</v>
      </c>
      <c r="Q3634" s="13">
        <v>42217.120000000003</v>
      </c>
      <c r="R3634" s="13">
        <v>20796.48</v>
      </c>
      <c r="S3634" s="54"/>
      <c r="T3634" s="54"/>
      <c r="Z3634" s="1"/>
      <c r="AA3634" s="1"/>
      <c r="XFB3634"/>
      <c r="XFC3634"/>
    </row>
    <row r="3635" spans="2:27 16382:16383" ht="21" customHeight="1">
      <c r="B3635" s="10" t="s">
        <v>40</v>
      </c>
      <c r="C3635" s="10" t="s">
        <v>97</v>
      </c>
      <c r="D3635" s="10" t="s">
        <v>45</v>
      </c>
      <c r="E3635" s="10" t="s">
        <v>21</v>
      </c>
      <c r="F3635" s="10" t="s">
        <v>229</v>
      </c>
      <c r="G3635" s="11">
        <v>40913</v>
      </c>
      <c r="H3635" s="12" t="s">
        <v>240</v>
      </c>
      <c r="I3635" s="10">
        <v>2012</v>
      </c>
      <c r="J3635" s="10">
        <v>996879947</v>
      </c>
      <c r="K3635" s="10">
        <f>_xlfn.DAYS(clean_data[[#This Row],[Ship Date]],clean_data[[#This Row],[Order Date]])</f>
        <v>0</v>
      </c>
      <c r="L3635" s="11">
        <v>40913</v>
      </c>
      <c r="M3635" s="14">
        <v>7784</v>
      </c>
      <c r="N3635" s="15">
        <v>437.2</v>
      </c>
      <c r="O3635" s="15">
        <v>263.33</v>
      </c>
      <c r="P3635" s="15">
        <v>3403164.8</v>
      </c>
      <c r="Q3635" s="15">
        <v>2049760.72</v>
      </c>
      <c r="R3635" s="15">
        <v>1353404.08</v>
      </c>
      <c r="S3635" s="54"/>
      <c r="T3635" s="54"/>
      <c r="Z3635" s="1"/>
      <c r="AA3635" s="1"/>
      <c r="XFB3635"/>
      <c r="XFC3635"/>
    </row>
    <row r="3636" spans="2:27 16382:16383" ht="21" customHeight="1">
      <c r="B3636" s="1" t="s">
        <v>40</v>
      </c>
      <c r="C3636" s="1" t="s">
        <v>170</v>
      </c>
      <c r="D3636" s="1" t="s">
        <v>43</v>
      </c>
      <c r="E3636" s="1" t="s">
        <v>21</v>
      </c>
      <c r="F3636" s="1" t="s">
        <v>235</v>
      </c>
      <c r="G3636" s="9">
        <v>41640</v>
      </c>
      <c r="H3636" s="2" t="s">
        <v>240</v>
      </c>
      <c r="I3636" s="1">
        <v>2014</v>
      </c>
      <c r="J3636" s="1">
        <v>661543309</v>
      </c>
      <c r="K3636" s="1">
        <f>_xlfn.DAYS(clean_data[[#This Row],[Ship Date]],clean_data[[#This Row],[Order Date]])</f>
        <v>19</v>
      </c>
      <c r="L3636" s="9">
        <v>41659</v>
      </c>
      <c r="M3636" s="4">
        <v>4221</v>
      </c>
      <c r="N3636" s="13">
        <v>651.21</v>
      </c>
      <c r="O3636" s="13">
        <v>524.96</v>
      </c>
      <c r="P3636" s="13">
        <v>2748757.41</v>
      </c>
      <c r="Q3636" s="13">
        <v>2215856.16</v>
      </c>
      <c r="R3636" s="13">
        <v>532901.25</v>
      </c>
      <c r="S3636" s="54"/>
      <c r="T3636" s="54"/>
      <c r="Z3636" s="1"/>
      <c r="AA3636" s="1"/>
      <c r="XFB3636"/>
      <c r="XFC3636"/>
    </row>
    <row r="3637" spans="2:27 16382:16383" ht="21" customHeight="1">
      <c r="B3637" s="10" t="s">
        <v>26</v>
      </c>
      <c r="C3637" s="10" t="s">
        <v>27</v>
      </c>
      <c r="D3637" s="10" t="s">
        <v>79</v>
      </c>
      <c r="E3637" s="10" t="s">
        <v>21</v>
      </c>
      <c r="F3637" s="10" t="s">
        <v>232</v>
      </c>
      <c r="G3637" s="11">
        <v>40561</v>
      </c>
      <c r="H3637" s="12" t="s">
        <v>240</v>
      </c>
      <c r="I3637" s="10">
        <v>2011</v>
      </c>
      <c r="J3637" s="10">
        <v>529192817</v>
      </c>
      <c r="K3637" s="10">
        <f>_xlfn.DAYS(clean_data[[#This Row],[Ship Date]],clean_data[[#This Row],[Order Date]])</f>
        <v>14</v>
      </c>
      <c r="L3637" s="11">
        <v>40575</v>
      </c>
      <c r="M3637" s="14">
        <v>8769</v>
      </c>
      <c r="N3637" s="15">
        <v>668.27</v>
      </c>
      <c r="O3637" s="15">
        <v>502.54</v>
      </c>
      <c r="P3637" s="15">
        <v>5860059.6299999999</v>
      </c>
      <c r="Q3637" s="15">
        <v>4406773.26</v>
      </c>
      <c r="R3637" s="15">
        <v>1453286.37</v>
      </c>
      <c r="S3637" s="54"/>
      <c r="T3637" s="54"/>
      <c r="Z3637" s="1"/>
      <c r="AA3637" s="1"/>
      <c r="XFB3637"/>
      <c r="XFC3637"/>
    </row>
    <row r="3638" spans="2:27 16382:16383" ht="21" customHeight="1">
      <c r="B3638" s="1" t="s">
        <v>40</v>
      </c>
      <c r="C3638" s="1" t="s">
        <v>65</v>
      </c>
      <c r="D3638" s="1" t="s">
        <v>50</v>
      </c>
      <c r="E3638" s="1" t="s">
        <v>17</v>
      </c>
      <c r="F3638" s="1" t="s">
        <v>232</v>
      </c>
      <c r="G3638" s="9">
        <v>40285</v>
      </c>
      <c r="H3638" s="2" t="s">
        <v>239</v>
      </c>
      <c r="I3638" s="1">
        <v>2010</v>
      </c>
      <c r="J3638" s="1">
        <v>301439797</v>
      </c>
      <c r="K3638" s="1">
        <f>_xlfn.DAYS(clean_data[[#This Row],[Ship Date]],clean_data[[#This Row],[Order Date]])</f>
        <v>9</v>
      </c>
      <c r="L3638" s="9">
        <v>40294</v>
      </c>
      <c r="M3638" s="4">
        <v>1590</v>
      </c>
      <c r="N3638" s="13">
        <v>421.89</v>
      </c>
      <c r="O3638" s="13">
        <v>364.69</v>
      </c>
      <c r="P3638" s="13">
        <v>670805.1</v>
      </c>
      <c r="Q3638" s="13">
        <v>579857.1</v>
      </c>
      <c r="R3638" s="13">
        <v>90948</v>
      </c>
      <c r="S3638" s="54"/>
      <c r="T3638" s="54"/>
      <c r="Z3638" s="1"/>
      <c r="AA3638" s="1"/>
      <c r="XFB3638"/>
      <c r="XFC3638"/>
    </row>
    <row r="3639" spans="2:27 16382:16383" ht="21" customHeight="1">
      <c r="B3639" s="10" t="s">
        <v>23</v>
      </c>
      <c r="C3639" s="10" t="s">
        <v>58</v>
      </c>
      <c r="D3639" s="10" t="s">
        <v>25</v>
      </c>
      <c r="E3639" s="10" t="s">
        <v>17</v>
      </c>
      <c r="F3639" s="10" t="s">
        <v>235</v>
      </c>
      <c r="G3639" s="11">
        <v>42429</v>
      </c>
      <c r="H3639" s="12" t="s">
        <v>242</v>
      </c>
      <c r="I3639" s="10">
        <v>2016</v>
      </c>
      <c r="J3639" s="10">
        <v>650208079</v>
      </c>
      <c r="K3639" s="10">
        <f>_xlfn.DAYS(clean_data[[#This Row],[Ship Date]],clean_data[[#This Row],[Order Date]])</f>
        <v>19</v>
      </c>
      <c r="L3639" s="11">
        <v>42448</v>
      </c>
      <c r="M3639" s="14">
        <v>9875</v>
      </c>
      <c r="N3639" s="15">
        <v>47.45</v>
      </c>
      <c r="O3639" s="15">
        <v>31.79</v>
      </c>
      <c r="P3639" s="15">
        <v>468568.75</v>
      </c>
      <c r="Q3639" s="15">
        <v>313926.25</v>
      </c>
      <c r="R3639" s="15">
        <v>154642.5</v>
      </c>
      <c r="S3639" s="54"/>
      <c r="T3639" s="54"/>
      <c r="Z3639" s="1"/>
      <c r="AA3639" s="1"/>
      <c r="XFB3639"/>
      <c r="XFC3639"/>
    </row>
    <row r="3640" spans="2:27 16382:16383" ht="21" customHeight="1">
      <c r="B3640" s="1" t="s">
        <v>26</v>
      </c>
      <c r="C3640" s="1" t="s">
        <v>104</v>
      </c>
      <c r="D3640" s="1" t="s">
        <v>43</v>
      </c>
      <c r="E3640" s="1" t="s">
        <v>21</v>
      </c>
      <c r="F3640" s="1" t="s">
        <v>227</v>
      </c>
      <c r="G3640" s="9">
        <v>40702</v>
      </c>
      <c r="H3640" s="2" t="s">
        <v>241</v>
      </c>
      <c r="I3640" s="1">
        <v>2011</v>
      </c>
      <c r="J3640" s="1">
        <v>967733991</v>
      </c>
      <c r="K3640" s="1">
        <f>_xlfn.DAYS(clean_data[[#This Row],[Ship Date]],clean_data[[#This Row],[Order Date]])</f>
        <v>20</v>
      </c>
      <c r="L3640" s="9">
        <v>40722</v>
      </c>
      <c r="M3640" s="4">
        <v>2848</v>
      </c>
      <c r="N3640" s="13">
        <v>651.21</v>
      </c>
      <c r="O3640" s="13">
        <v>524.96</v>
      </c>
      <c r="P3640" s="13">
        <v>1854646.08</v>
      </c>
      <c r="Q3640" s="13">
        <v>1495086.0800000001</v>
      </c>
      <c r="R3640" s="13">
        <v>359560</v>
      </c>
      <c r="S3640" s="54"/>
      <c r="T3640" s="54"/>
      <c r="Z3640" s="1"/>
      <c r="AA3640" s="1"/>
      <c r="XFB3640"/>
      <c r="XFC3640"/>
    </row>
    <row r="3641" spans="2:27 16382:16383" ht="21" customHeight="1">
      <c r="B3641" s="10" t="s">
        <v>40</v>
      </c>
      <c r="C3641" s="10" t="s">
        <v>200</v>
      </c>
      <c r="D3641" s="10" t="s">
        <v>79</v>
      </c>
      <c r="E3641" s="10" t="s">
        <v>17</v>
      </c>
      <c r="F3641" s="10" t="s">
        <v>227</v>
      </c>
      <c r="G3641" s="11">
        <v>41646</v>
      </c>
      <c r="H3641" s="12" t="s">
        <v>240</v>
      </c>
      <c r="I3641" s="10">
        <v>2014</v>
      </c>
      <c r="J3641" s="10">
        <v>716566359</v>
      </c>
      <c r="K3641" s="10">
        <f>_xlfn.DAYS(clean_data[[#This Row],[Ship Date]],clean_data[[#This Row],[Order Date]])</f>
        <v>25</v>
      </c>
      <c r="L3641" s="11">
        <v>41671</v>
      </c>
      <c r="M3641" s="14">
        <v>6764</v>
      </c>
      <c r="N3641" s="15">
        <v>668.27</v>
      </c>
      <c r="O3641" s="15">
        <v>502.54</v>
      </c>
      <c r="P3641" s="15">
        <v>4520178.28</v>
      </c>
      <c r="Q3641" s="15">
        <v>3399180.56</v>
      </c>
      <c r="R3641" s="15">
        <v>1120997.72</v>
      </c>
      <c r="S3641" s="54"/>
      <c r="T3641" s="54"/>
      <c r="Z3641" s="1"/>
      <c r="AA3641" s="1"/>
      <c r="XFB3641"/>
      <c r="XFC3641"/>
    </row>
    <row r="3642" spans="2:27 16382:16383" ht="21" customHeight="1">
      <c r="B3642" s="1" t="s">
        <v>34</v>
      </c>
      <c r="C3642" s="1" t="s">
        <v>95</v>
      </c>
      <c r="D3642" s="1" t="s">
        <v>16</v>
      </c>
      <c r="E3642" s="1" t="s">
        <v>17</v>
      </c>
      <c r="F3642" s="1" t="s">
        <v>227</v>
      </c>
      <c r="G3642" s="9">
        <v>41130</v>
      </c>
      <c r="H3642" s="2" t="s">
        <v>238</v>
      </c>
      <c r="I3642" s="1">
        <v>2012</v>
      </c>
      <c r="J3642" s="1">
        <v>779566514</v>
      </c>
      <c r="K3642" s="1">
        <f>_xlfn.DAYS(clean_data[[#This Row],[Ship Date]],clean_data[[#This Row],[Order Date]])</f>
        <v>13</v>
      </c>
      <c r="L3642" s="9">
        <v>41143</v>
      </c>
      <c r="M3642" s="4">
        <v>9910</v>
      </c>
      <c r="N3642" s="13">
        <v>255.28</v>
      </c>
      <c r="O3642" s="13">
        <v>159.41999999999999</v>
      </c>
      <c r="P3642" s="13">
        <v>2529824.7999999998</v>
      </c>
      <c r="Q3642" s="13">
        <v>1579852.2</v>
      </c>
      <c r="R3642" s="13">
        <v>949972.6</v>
      </c>
      <c r="S3642" s="54"/>
      <c r="T3642" s="54"/>
      <c r="Z3642" s="1"/>
      <c r="AA3642" s="1"/>
      <c r="XFB3642"/>
      <c r="XFC3642"/>
    </row>
    <row r="3643" spans="2:27 16382:16383" ht="21" customHeight="1">
      <c r="B3643" s="10" t="s">
        <v>40</v>
      </c>
      <c r="C3643" s="10" t="s">
        <v>200</v>
      </c>
      <c r="D3643" s="10" t="s">
        <v>16</v>
      </c>
      <c r="E3643" s="10" t="s">
        <v>21</v>
      </c>
      <c r="F3643" s="10" t="s">
        <v>229</v>
      </c>
      <c r="G3643" s="11">
        <v>42326</v>
      </c>
      <c r="H3643" s="12" t="s">
        <v>234</v>
      </c>
      <c r="I3643" s="10">
        <v>2015</v>
      </c>
      <c r="J3643" s="10">
        <v>309908282</v>
      </c>
      <c r="K3643" s="10">
        <f>_xlfn.DAYS(clean_data[[#This Row],[Ship Date]],clean_data[[#This Row],[Order Date]])</f>
        <v>50</v>
      </c>
      <c r="L3643" s="11">
        <v>42376</v>
      </c>
      <c r="M3643" s="14">
        <v>7602</v>
      </c>
      <c r="N3643" s="15">
        <v>255.28</v>
      </c>
      <c r="O3643" s="15">
        <v>159.41999999999999</v>
      </c>
      <c r="P3643" s="15">
        <v>1940638.56</v>
      </c>
      <c r="Q3643" s="15">
        <v>1211910.8400000001</v>
      </c>
      <c r="R3643" s="15">
        <v>728727.72</v>
      </c>
      <c r="S3643" s="54"/>
      <c r="T3643" s="54"/>
      <c r="Z3643" s="1"/>
      <c r="AA3643" s="1"/>
      <c r="XFB3643"/>
      <c r="XFC3643"/>
    </row>
    <row r="3644" spans="2:27 16382:16383" ht="21" customHeight="1">
      <c r="B3644" s="1" t="s">
        <v>26</v>
      </c>
      <c r="C3644" s="1" t="s">
        <v>121</v>
      </c>
      <c r="D3644" s="1" t="s">
        <v>25</v>
      </c>
      <c r="E3644" s="1" t="s">
        <v>17</v>
      </c>
      <c r="F3644" s="1" t="s">
        <v>232</v>
      </c>
      <c r="G3644" s="9">
        <v>40499</v>
      </c>
      <c r="H3644" s="2" t="s">
        <v>234</v>
      </c>
      <c r="I3644" s="1">
        <v>2010</v>
      </c>
      <c r="J3644" s="1">
        <v>781077992</v>
      </c>
      <c r="K3644" s="1">
        <f>_xlfn.DAYS(clean_data[[#This Row],[Ship Date]],clean_data[[#This Row],[Order Date]])</f>
        <v>15</v>
      </c>
      <c r="L3644" s="9">
        <v>40514</v>
      </c>
      <c r="M3644" s="4">
        <v>7190</v>
      </c>
      <c r="N3644" s="13">
        <v>47.45</v>
      </c>
      <c r="O3644" s="13">
        <v>31.79</v>
      </c>
      <c r="P3644" s="13">
        <v>341165.5</v>
      </c>
      <c r="Q3644" s="13">
        <v>228570.1</v>
      </c>
      <c r="R3644" s="13">
        <v>112595.4</v>
      </c>
      <c r="S3644" s="54"/>
      <c r="T3644" s="54"/>
      <c r="Z3644" s="1"/>
      <c r="AA3644" s="1"/>
      <c r="XFB3644"/>
      <c r="XFC3644"/>
    </row>
    <row r="3645" spans="2:27 16382:16383" ht="21" customHeight="1">
      <c r="B3645" s="10" t="s">
        <v>26</v>
      </c>
      <c r="C3645" s="10" t="s">
        <v>121</v>
      </c>
      <c r="D3645" s="10" t="s">
        <v>28</v>
      </c>
      <c r="E3645" s="10" t="s">
        <v>21</v>
      </c>
      <c r="F3645" s="10" t="s">
        <v>235</v>
      </c>
      <c r="G3645" s="11">
        <v>40981</v>
      </c>
      <c r="H3645" s="12" t="s">
        <v>236</v>
      </c>
      <c r="I3645" s="10">
        <v>2012</v>
      </c>
      <c r="J3645" s="10">
        <v>136874473</v>
      </c>
      <c r="K3645" s="10">
        <f>_xlfn.DAYS(clean_data[[#This Row],[Ship Date]],clean_data[[#This Row],[Order Date]])</f>
        <v>26</v>
      </c>
      <c r="L3645" s="11">
        <v>41007</v>
      </c>
      <c r="M3645" s="14">
        <v>3053</v>
      </c>
      <c r="N3645" s="15">
        <v>205.7</v>
      </c>
      <c r="O3645" s="15">
        <v>117.11</v>
      </c>
      <c r="P3645" s="15">
        <v>628002.1</v>
      </c>
      <c r="Q3645" s="15">
        <v>357536.83</v>
      </c>
      <c r="R3645" s="15">
        <v>270465.27</v>
      </c>
      <c r="S3645" s="54"/>
      <c r="T3645" s="54"/>
      <c r="Z3645" s="1"/>
      <c r="AA3645" s="1"/>
      <c r="XFB3645"/>
      <c r="XFC3645"/>
    </row>
    <row r="3646" spans="2:27 16382:16383" ht="21" customHeight="1">
      <c r="B3646" s="1" t="s">
        <v>34</v>
      </c>
      <c r="C3646" s="1" t="s">
        <v>182</v>
      </c>
      <c r="D3646" s="1" t="s">
        <v>50</v>
      </c>
      <c r="E3646" s="1" t="s">
        <v>17</v>
      </c>
      <c r="F3646" s="1" t="s">
        <v>227</v>
      </c>
      <c r="G3646" s="9">
        <v>41197</v>
      </c>
      <c r="H3646" s="2" t="s">
        <v>237</v>
      </c>
      <c r="I3646" s="1">
        <v>2012</v>
      </c>
      <c r="J3646" s="1">
        <v>441409051</v>
      </c>
      <c r="K3646" s="1">
        <f>_xlfn.DAYS(clean_data[[#This Row],[Ship Date]],clean_data[[#This Row],[Order Date]])</f>
        <v>14</v>
      </c>
      <c r="L3646" s="9">
        <v>41211</v>
      </c>
      <c r="M3646" s="4">
        <v>1602</v>
      </c>
      <c r="N3646" s="13">
        <v>421.89</v>
      </c>
      <c r="O3646" s="13">
        <v>364.69</v>
      </c>
      <c r="P3646" s="13">
        <v>675867.78</v>
      </c>
      <c r="Q3646" s="13">
        <v>584233.38</v>
      </c>
      <c r="R3646" s="13">
        <v>91634.4</v>
      </c>
      <c r="S3646" s="54"/>
      <c r="T3646" s="54"/>
      <c r="Z3646" s="1"/>
      <c r="AA3646" s="1"/>
      <c r="XFB3646"/>
      <c r="XFC3646"/>
    </row>
    <row r="3647" spans="2:27 16382:16383" ht="21" customHeight="1">
      <c r="B3647" s="10" t="s">
        <v>23</v>
      </c>
      <c r="C3647" s="10" t="s">
        <v>247</v>
      </c>
      <c r="D3647" s="10" t="s">
        <v>50</v>
      </c>
      <c r="E3647" s="10" t="s">
        <v>21</v>
      </c>
      <c r="F3647" s="10" t="s">
        <v>232</v>
      </c>
      <c r="G3647" s="11">
        <v>40343</v>
      </c>
      <c r="H3647" s="12" t="s">
        <v>241</v>
      </c>
      <c r="I3647" s="10">
        <v>2010</v>
      </c>
      <c r="J3647" s="10">
        <v>229105556</v>
      </c>
      <c r="K3647" s="10">
        <f>_xlfn.DAYS(clean_data[[#This Row],[Ship Date]],clean_data[[#This Row],[Order Date]])</f>
        <v>50</v>
      </c>
      <c r="L3647" s="11">
        <v>40393</v>
      </c>
      <c r="M3647" s="14">
        <v>6280</v>
      </c>
      <c r="N3647" s="15">
        <v>421.89</v>
      </c>
      <c r="O3647" s="15">
        <v>364.69</v>
      </c>
      <c r="P3647" s="15">
        <v>2649469.2000000002</v>
      </c>
      <c r="Q3647" s="15">
        <v>2290253.2000000002</v>
      </c>
      <c r="R3647" s="15">
        <v>359216</v>
      </c>
      <c r="S3647" s="54"/>
      <c r="T3647" s="54"/>
      <c r="Z3647" s="1"/>
      <c r="AA3647" s="1"/>
      <c r="XFB3647"/>
      <c r="XFC3647"/>
    </row>
    <row r="3648" spans="2:27 16382:16383" ht="21" customHeight="1">
      <c r="B3648" s="1" t="s">
        <v>40</v>
      </c>
      <c r="C3648" s="1" t="s">
        <v>137</v>
      </c>
      <c r="D3648" s="1" t="s">
        <v>16</v>
      </c>
      <c r="E3648" s="1" t="s">
        <v>21</v>
      </c>
      <c r="F3648" s="1" t="s">
        <v>227</v>
      </c>
      <c r="G3648" s="9">
        <v>40772</v>
      </c>
      <c r="H3648" s="2" t="s">
        <v>238</v>
      </c>
      <c r="I3648" s="1">
        <v>2011</v>
      </c>
      <c r="J3648" s="1">
        <v>354700314</v>
      </c>
      <c r="K3648" s="1">
        <f>_xlfn.DAYS(clean_data[[#This Row],[Ship Date]],clean_data[[#This Row],[Order Date]])</f>
        <v>12</v>
      </c>
      <c r="L3648" s="9">
        <v>40784</v>
      </c>
      <c r="M3648" s="4">
        <v>2560</v>
      </c>
      <c r="N3648" s="13">
        <v>255.28</v>
      </c>
      <c r="O3648" s="13">
        <v>159.41999999999999</v>
      </c>
      <c r="P3648" s="13">
        <v>653516.80000000005</v>
      </c>
      <c r="Q3648" s="13">
        <v>408115.20000000001</v>
      </c>
      <c r="R3648" s="13">
        <v>245401.60000000001</v>
      </c>
      <c r="S3648" s="54"/>
      <c r="T3648" s="54"/>
      <c r="Z3648" s="1"/>
      <c r="AA3648" s="1"/>
      <c r="XFB3648"/>
      <c r="XFC3648"/>
    </row>
    <row r="3649" spans="2:27 16382:16383" ht="21" customHeight="1">
      <c r="B3649" s="10" t="s">
        <v>31</v>
      </c>
      <c r="C3649" s="10" t="s">
        <v>145</v>
      </c>
      <c r="D3649" s="10" t="s">
        <v>16</v>
      </c>
      <c r="E3649" s="10" t="s">
        <v>21</v>
      </c>
      <c r="F3649" s="10" t="s">
        <v>227</v>
      </c>
      <c r="G3649" s="11">
        <v>41073</v>
      </c>
      <c r="H3649" s="12" t="s">
        <v>241</v>
      </c>
      <c r="I3649" s="10">
        <v>2012</v>
      </c>
      <c r="J3649" s="10">
        <v>843242156</v>
      </c>
      <c r="K3649" s="10">
        <f>_xlfn.DAYS(clean_data[[#This Row],[Ship Date]],clean_data[[#This Row],[Order Date]])</f>
        <v>26</v>
      </c>
      <c r="L3649" s="11">
        <v>41099</v>
      </c>
      <c r="M3649" s="14">
        <v>2948</v>
      </c>
      <c r="N3649" s="15">
        <v>255.28</v>
      </c>
      <c r="O3649" s="15">
        <v>159.41999999999999</v>
      </c>
      <c r="P3649" s="15">
        <v>752565.44</v>
      </c>
      <c r="Q3649" s="15">
        <v>469970.16</v>
      </c>
      <c r="R3649" s="15">
        <v>282595.28000000003</v>
      </c>
      <c r="S3649" s="54"/>
      <c r="T3649" s="54"/>
      <c r="Z3649" s="1"/>
      <c r="AA3649" s="1"/>
      <c r="XFB3649"/>
      <c r="XFC3649"/>
    </row>
    <row r="3650" spans="2:27 16382:16383" ht="21" customHeight="1">
      <c r="B3650" s="1" t="s">
        <v>26</v>
      </c>
      <c r="C3650" s="1" t="s">
        <v>143</v>
      </c>
      <c r="D3650" s="1" t="s">
        <v>59</v>
      </c>
      <c r="E3650" s="1" t="s">
        <v>21</v>
      </c>
      <c r="F3650" s="1" t="s">
        <v>227</v>
      </c>
      <c r="G3650" s="9">
        <v>40228</v>
      </c>
      <c r="H3650" s="2" t="s">
        <v>242</v>
      </c>
      <c r="I3650" s="1">
        <v>2010</v>
      </c>
      <c r="J3650" s="1">
        <v>440092408</v>
      </c>
      <c r="K3650" s="1">
        <f>_xlfn.DAYS(clean_data[[#This Row],[Ship Date]],clean_data[[#This Row],[Order Date]])</f>
        <v>23</v>
      </c>
      <c r="L3650" s="9">
        <v>40251</v>
      </c>
      <c r="M3650" s="4">
        <v>1978</v>
      </c>
      <c r="N3650" s="13">
        <v>9.33</v>
      </c>
      <c r="O3650" s="13">
        <v>6.92</v>
      </c>
      <c r="P3650" s="13">
        <v>18454.740000000002</v>
      </c>
      <c r="Q3650" s="13">
        <v>13687.76</v>
      </c>
      <c r="R3650" s="13">
        <v>4766.9799999999996</v>
      </c>
      <c r="S3650" s="54"/>
      <c r="T3650" s="54"/>
      <c r="Z3650" s="1"/>
      <c r="AA3650" s="1"/>
      <c r="XFB3650"/>
      <c r="XFC3650"/>
    </row>
    <row r="3651" spans="2:27 16382:16383" ht="21" customHeight="1">
      <c r="B3651" s="10" t="s">
        <v>40</v>
      </c>
      <c r="C3651" s="10" t="s">
        <v>97</v>
      </c>
      <c r="D3651" s="10" t="s">
        <v>36</v>
      </c>
      <c r="E3651" s="10" t="s">
        <v>17</v>
      </c>
      <c r="F3651" s="10" t="s">
        <v>229</v>
      </c>
      <c r="G3651" s="11">
        <v>41754</v>
      </c>
      <c r="H3651" s="12" t="s">
        <v>239</v>
      </c>
      <c r="I3651" s="10">
        <v>2014</v>
      </c>
      <c r="J3651" s="10">
        <v>660924899</v>
      </c>
      <c r="K3651" s="10">
        <f>_xlfn.DAYS(clean_data[[#This Row],[Ship Date]],clean_data[[#This Row],[Order Date]])</f>
        <v>26</v>
      </c>
      <c r="L3651" s="11">
        <v>41780</v>
      </c>
      <c r="M3651" s="14">
        <v>1220</v>
      </c>
      <c r="N3651" s="15">
        <v>109.28</v>
      </c>
      <c r="O3651" s="15">
        <v>35.840000000000003</v>
      </c>
      <c r="P3651" s="15">
        <v>133321.60000000001</v>
      </c>
      <c r="Q3651" s="15">
        <v>43724.800000000003</v>
      </c>
      <c r="R3651" s="15">
        <v>89596.800000000003</v>
      </c>
      <c r="S3651" s="54"/>
      <c r="T3651" s="54"/>
      <c r="Z3651" s="1"/>
      <c r="AA3651" s="1"/>
      <c r="XFB3651"/>
      <c r="XFC3651"/>
    </row>
    <row r="3652" spans="2:27 16382:16383" ht="21" customHeight="1">
      <c r="B3652" s="1" t="s">
        <v>26</v>
      </c>
      <c r="C3652" s="1" t="s">
        <v>186</v>
      </c>
      <c r="D3652" s="1" t="s">
        <v>16</v>
      </c>
      <c r="E3652" s="1" t="s">
        <v>17</v>
      </c>
      <c r="F3652" s="1" t="s">
        <v>229</v>
      </c>
      <c r="G3652" s="9">
        <v>41261</v>
      </c>
      <c r="H3652" s="2" t="s">
        <v>228</v>
      </c>
      <c r="I3652" s="1">
        <v>2012</v>
      </c>
      <c r="J3652" s="1">
        <v>841725957</v>
      </c>
      <c r="K3652" s="1">
        <f>_xlfn.DAYS(clean_data[[#This Row],[Ship Date]],clean_data[[#This Row],[Order Date]])</f>
        <v>21</v>
      </c>
      <c r="L3652" s="9">
        <v>41282</v>
      </c>
      <c r="M3652" s="4">
        <v>4271</v>
      </c>
      <c r="N3652" s="13">
        <v>255.28</v>
      </c>
      <c r="O3652" s="13">
        <v>159.41999999999999</v>
      </c>
      <c r="P3652" s="13">
        <v>1090300.8799999999</v>
      </c>
      <c r="Q3652" s="13">
        <v>680882.82</v>
      </c>
      <c r="R3652" s="13">
        <v>409418.06</v>
      </c>
      <c r="S3652" s="54"/>
      <c r="T3652" s="54"/>
      <c r="Z3652" s="1"/>
      <c r="AA3652" s="1"/>
      <c r="XFB3652"/>
      <c r="XFC3652"/>
    </row>
    <row r="3653" spans="2:27 16382:16383" ht="21" customHeight="1">
      <c r="B3653" s="10" t="s">
        <v>40</v>
      </c>
      <c r="C3653" s="10" t="s">
        <v>127</v>
      </c>
      <c r="D3653" s="10" t="s">
        <v>36</v>
      </c>
      <c r="E3653" s="10" t="s">
        <v>17</v>
      </c>
      <c r="F3653" s="10" t="s">
        <v>235</v>
      </c>
      <c r="G3653" s="11">
        <v>41663</v>
      </c>
      <c r="H3653" s="12" t="s">
        <v>240</v>
      </c>
      <c r="I3653" s="10">
        <v>2014</v>
      </c>
      <c r="J3653" s="10">
        <v>388794410</v>
      </c>
      <c r="K3653" s="10">
        <f>_xlfn.DAYS(clean_data[[#This Row],[Ship Date]],clean_data[[#This Row],[Order Date]])</f>
        <v>31</v>
      </c>
      <c r="L3653" s="11">
        <v>41694</v>
      </c>
      <c r="M3653" s="14">
        <v>1761</v>
      </c>
      <c r="N3653" s="15">
        <v>109.28</v>
      </c>
      <c r="O3653" s="15">
        <v>35.840000000000003</v>
      </c>
      <c r="P3653" s="15">
        <v>192442.08</v>
      </c>
      <c r="Q3653" s="15">
        <v>63114.239999999998</v>
      </c>
      <c r="R3653" s="15">
        <v>129327.84</v>
      </c>
      <c r="S3653" s="54"/>
      <c r="T3653" s="54"/>
      <c r="Z3653" s="1"/>
      <c r="AA3653" s="1"/>
      <c r="XFB3653"/>
      <c r="XFC3653"/>
    </row>
    <row r="3654" spans="2:27 16382:16383" ht="21" customHeight="1">
      <c r="B3654" s="1" t="s">
        <v>40</v>
      </c>
      <c r="C3654" s="1" t="s">
        <v>244</v>
      </c>
      <c r="D3654" s="1" t="s">
        <v>50</v>
      </c>
      <c r="E3654" s="1" t="s">
        <v>21</v>
      </c>
      <c r="F3654" s="1" t="s">
        <v>229</v>
      </c>
      <c r="G3654" s="9">
        <v>40728</v>
      </c>
      <c r="H3654" s="2" t="s">
        <v>230</v>
      </c>
      <c r="I3654" s="1">
        <v>2011</v>
      </c>
      <c r="J3654" s="1">
        <v>128741586</v>
      </c>
      <c r="K3654" s="1">
        <f>_xlfn.DAYS(clean_data[[#This Row],[Ship Date]],clean_data[[#This Row],[Order Date]])</f>
        <v>45</v>
      </c>
      <c r="L3654" s="9">
        <v>40773</v>
      </c>
      <c r="M3654" s="4">
        <v>6351</v>
      </c>
      <c r="N3654" s="13">
        <v>421.89</v>
      </c>
      <c r="O3654" s="13">
        <v>364.69</v>
      </c>
      <c r="P3654" s="13">
        <v>2679423.39</v>
      </c>
      <c r="Q3654" s="13">
        <v>2316146.19</v>
      </c>
      <c r="R3654" s="13">
        <v>363277.2</v>
      </c>
      <c r="S3654" s="54"/>
      <c r="T3654" s="54"/>
      <c r="Z3654" s="1"/>
      <c r="AA3654" s="1"/>
      <c r="XFB3654"/>
      <c r="XFC3654"/>
    </row>
    <row r="3655" spans="2:27 16382:16383" ht="21" customHeight="1">
      <c r="B3655" s="10" t="s">
        <v>26</v>
      </c>
      <c r="C3655" s="10" t="s">
        <v>143</v>
      </c>
      <c r="D3655" s="10" t="s">
        <v>20</v>
      </c>
      <c r="E3655" s="10" t="s">
        <v>21</v>
      </c>
      <c r="F3655" s="10" t="s">
        <v>232</v>
      </c>
      <c r="G3655" s="11">
        <v>40767</v>
      </c>
      <c r="H3655" s="12" t="s">
        <v>238</v>
      </c>
      <c r="I3655" s="10">
        <v>2011</v>
      </c>
      <c r="J3655" s="10">
        <v>958491313</v>
      </c>
      <c r="K3655" s="10">
        <f>_xlfn.DAYS(clean_data[[#This Row],[Ship Date]],clean_data[[#This Row],[Order Date]])</f>
        <v>37</v>
      </c>
      <c r="L3655" s="11">
        <v>40804</v>
      </c>
      <c r="M3655" s="14">
        <v>7734</v>
      </c>
      <c r="N3655" s="15">
        <v>152.58000000000001</v>
      </c>
      <c r="O3655" s="15">
        <v>97.44</v>
      </c>
      <c r="P3655" s="15">
        <v>1180053.72</v>
      </c>
      <c r="Q3655" s="15">
        <v>753600.96</v>
      </c>
      <c r="R3655" s="15">
        <v>426452.76</v>
      </c>
      <c r="S3655" s="54"/>
      <c r="T3655" s="54"/>
      <c r="Z3655" s="1"/>
      <c r="AA3655" s="1"/>
      <c r="XFB3655"/>
      <c r="XFC3655"/>
    </row>
    <row r="3656" spans="2:27 16382:16383" ht="21" customHeight="1">
      <c r="B3656" s="1" t="s">
        <v>31</v>
      </c>
      <c r="C3656" s="1" t="s">
        <v>96</v>
      </c>
      <c r="D3656" s="1" t="s">
        <v>16</v>
      </c>
      <c r="E3656" s="1" t="s">
        <v>17</v>
      </c>
      <c r="F3656" s="1" t="s">
        <v>235</v>
      </c>
      <c r="G3656" s="9">
        <v>41708</v>
      </c>
      <c r="H3656" s="2" t="s">
        <v>236</v>
      </c>
      <c r="I3656" s="1">
        <v>2014</v>
      </c>
      <c r="J3656" s="1">
        <v>695279920</v>
      </c>
      <c r="K3656" s="1">
        <f>_xlfn.DAYS(clean_data[[#This Row],[Ship Date]],clean_data[[#This Row],[Order Date]])</f>
        <v>47</v>
      </c>
      <c r="L3656" s="9">
        <v>41755</v>
      </c>
      <c r="M3656" s="4">
        <v>7634</v>
      </c>
      <c r="N3656" s="13">
        <v>255.28</v>
      </c>
      <c r="O3656" s="13">
        <v>159.41999999999999</v>
      </c>
      <c r="P3656" s="13">
        <v>1948807.52</v>
      </c>
      <c r="Q3656" s="13">
        <v>1217012.28</v>
      </c>
      <c r="R3656" s="13">
        <v>731795.24</v>
      </c>
      <c r="S3656" s="54"/>
      <c r="T3656" s="54"/>
      <c r="Z3656" s="1"/>
      <c r="AA3656" s="1"/>
      <c r="XFB3656"/>
      <c r="XFC3656"/>
    </row>
    <row r="3657" spans="2:27 16382:16383" ht="21" customHeight="1">
      <c r="B3657" s="10" t="s">
        <v>26</v>
      </c>
      <c r="C3657" s="10" t="s">
        <v>141</v>
      </c>
      <c r="D3657" s="10" t="s">
        <v>50</v>
      </c>
      <c r="E3657" s="10" t="s">
        <v>17</v>
      </c>
      <c r="F3657" s="10" t="s">
        <v>235</v>
      </c>
      <c r="G3657" s="11">
        <v>42491</v>
      </c>
      <c r="H3657" s="12" t="s">
        <v>233</v>
      </c>
      <c r="I3657" s="10">
        <v>2016</v>
      </c>
      <c r="J3657" s="10">
        <v>826656234</v>
      </c>
      <c r="K3657" s="10">
        <f>_xlfn.DAYS(clean_data[[#This Row],[Ship Date]],clean_data[[#This Row],[Order Date]])</f>
        <v>0</v>
      </c>
      <c r="L3657" s="11">
        <v>42491</v>
      </c>
      <c r="M3657" s="14">
        <v>4805</v>
      </c>
      <c r="N3657" s="15">
        <v>421.89</v>
      </c>
      <c r="O3657" s="15">
        <v>364.69</v>
      </c>
      <c r="P3657" s="15">
        <v>2027181.45</v>
      </c>
      <c r="Q3657" s="15">
        <v>1752335.45</v>
      </c>
      <c r="R3657" s="15">
        <v>274846</v>
      </c>
      <c r="S3657" s="54"/>
      <c r="T3657" s="54"/>
      <c r="Z3657" s="1"/>
      <c r="AA3657" s="1"/>
      <c r="XFB3657"/>
      <c r="XFC3657"/>
    </row>
    <row r="3658" spans="2:27 16382:16383" ht="21" customHeight="1">
      <c r="B3658" s="1" t="s">
        <v>23</v>
      </c>
      <c r="C3658" s="1" t="s">
        <v>103</v>
      </c>
      <c r="D3658" s="1" t="s">
        <v>43</v>
      </c>
      <c r="E3658" s="1" t="s">
        <v>21</v>
      </c>
      <c r="F3658" s="1" t="s">
        <v>227</v>
      </c>
      <c r="G3658" s="9">
        <v>42440</v>
      </c>
      <c r="H3658" s="2" t="s">
        <v>236</v>
      </c>
      <c r="I3658" s="1">
        <v>2016</v>
      </c>
      <c r="J3658" s="1">
        <v>660481584</v>
      </c>
      <c r="K3658" s="1">
        <f>_xlfn.DAYS(clean_data[[#This Row],[Ship Date]],clean_data[[#This Row],[Order Date]])</f>
        <v>40</v>
      </c>
      <c r="L3658" s="9">
        <v>42480</v>
      </c>
      <c r="M3658" s="4">
        <v>33</v>
      </c>
      <c r="N3658" s="13">
        <v>651.21</v>
      </c>
      <c r="O3658" s="13">
        <v>524.96</v>
      </c>
      <c r="P3658" s="13">
        <v>21489.93</v>
      </c>
      <c r="Q3658" s="13">
        <v>17323.68</v>
      </c>
      <c r="R3658" s="13">
        <v>4166.25</v>
      </c>
      <c r="S3658" s="54"/>
      <c r="T3658" s="54"/>
      <c r="Z3658" s="1"/>
      <c r="AA3658" s="1"/>
      <c r="XFB3658"/>
      <c r="XFC3658"/>
    </row>
    <row r="3659" spans="2:27 16382:16383" ht="21" customHeight="1">
      <c r="B3659" s="10" t="s">
        <v>34</v>
      </c>
      <c r="C3659" s="10" t="s">
        <v>68</v>
      </c>
      <c r="D3659" s="10" t="s">
        <v>28</v>
      </c>
      <c r="E3659" s="10" t="s">
        <v>21</v>
      </c>
      <c r="F3659" s="10" t="s">
        <v>232</v>
      </c>
      <c r="G3659" s="11">
        <v>42654</v>
      </c>
      <c r="H3659" s="12" t="s">
        <v>237</v>
      </c>
      <c r="I3659" s="10">
        <v>2016</v>
      </c>
      <c r="J3659" s="10">
        <v>474929797</v>
      </c>
      <c r="K3659" s="10">
        <f>_xlfn.DAYS(clean_data[[#This Row],[Ship Date]],clean_data[[#This Row],[Order Date]])</f>
        <v>42</v>
      </c>
      <c r="L3659" s="11">
        <v>42696</v>
      </c>
      <c r="M3659" s="14">
        <v>1136</v>
      </c>
      <c r="N3659" s="15">
        <v>205.7</v>
      </c>
      <c r="O3659" s="15">
        <v>117.11</v>
      </c>
      <c r="P3659" s="15">
        <v>233675.2</v>
      </c>
      <c r="Q3659" s="15">
        <v>133036.96</v>
      </c>
      <c r="R3659" s="15">
        <v>100638.24</v>
      </c>
      <c r="S3659" s="54"/>
      <c r="T3659" s="54"/>
      <c r="Z3659" s="1"/>
      <c r="AA3659" s="1"/>
      <c r="XFB3659"/>
      <c r="XFC3659"/>
    </row>
    <row r="3660" spans="2:27 16382:16383" ht="21" customHeight="1">
      <c r="B3660" s="1" t="s">
        <v>23</v>
      </c>
      <c r="C3660" s="1" t="s">
        <v>147</v>
      </c>
      <c r="D3660" s="1" t="s">
        <v>43</v>
      </c>
      <c r="E3660" s="1" t="s">
        <v>21</v>
      </c>
      <c r="F3660" s="1" t="s">
        <v>235</v>
      </c>
      <c r="G3660" s="9">
        <v>41854</v>
      </c>
      <c r="H3660" s="2" t="s">
        <v>238</v>
      </c>
      <c r="I3660" s="1">
        <v>2014</v>
      </c>
      <c r="J3660" s="1">
        <v>168487203</v>
      </c>
      <c r="K3660" s="1">
        <f>_xlfn.DAYS(clean_data[[#This Row],[Ship Date]],clean_data[[#This Row],[Order Date]])</f>
        <v>49</v>
      </c>
      <c r="L3660" s="9">
        <v>41903</v>
      </c>
      <c r="M3660" s="4">
        <v>7962</v>
      </c>
      <c r="N3660" s="13">
        <v>651.21</v>
      </c>
      <c r="O3660" s="13">
        <v>524.96</v>
      </c>
      <c r="P3660" s="13">
        <v>5184934.0199999996</v>
      </c>
      <c r="Q3660" s="13">
        <v>4179731.52</v>
      </c>
      <c r="R3660" s="13">
        <v>1005202.5</v>
      </c>
      <c r="S3660" s="54"/>
      <c r="T3660" s="54"/>
      <c r="Z3660" s="1"/>
      <c r="AA3660" s="1"/>
      <c r="XFB3660"/>
      <c r="XFC3660"/>
    </row>
    <row r="3661" spans="2:27 16382:16383" ht="21" customHeight="1">
      <c r="B3661" s="10" t="s">
        <v>23</v>
      </c>
      <c r="C3661" s="10" t="s">
        <v>98</v>
      </c>
      <c r="D3661" s="10" t="s">
        <v>50</v>
      </c>
      <c r="E3661" s="10" t="s">
        <v>17</v>
      </c>
      <c r="F3661" s="10" t="s">
        <v>227</v>
      </c>
      <c r="G3661" s="11">
        <v>40532</v>
      </c>
      <c r="H3661" s="12" t="s">
        <v>228</v>
      </c>
      <c r="I3661" s="10">
        <v>2010</v>
      </c>
      <c r="J3661" s="10">
        <v>609952628</v>
      </c>
      <c r="K3661" s="10">
        <f>_xlfn.DAYS(clean_data[[#This Row],[Ship Date]],clean_data[[#This Row],[Order Date]])</f>
        <v>42</v>
      </c>
      <c r="L3661" s="11">
        <v>40574</v>
      </c>
      <c r="M3661" s="14">
        <v>7392</v>
      </c>
      <c r="N3661" s="15">
        <v>421.89</v>
      </c>
      <c r="O3661" s="15">
        <v>364.69</v>
      </c>
      <c r="P3661" s="15">
        <v>3118610.88</v>
      </c>
      <c r="Q3661" s="15">
        <v>2695788.48</v>
      </c>
      <c r="R3661" s="15">
        <v>422822.40000000002</v>
      </c>
      <c r="S3661" s="54"/>
      <c r="T3661" s="54"/>
      <c r="Z3661" s="1"/>
      <c r="AA3661" s="1"/>
      <c r="XFB3661"/>
      <c r="XFC3661"/>
    </row>
    <row r="3662" spans="2:27 16382:16383" ht="21" customHeight="1">
      <c r="B3662" s="1" t="s">
        <v>14</v>
      </c>
      <c r="C3662" s="1" t="s">
        <v>108</v>
      </c>
      <c r="D3662" s="1" t="s">
        <v>59</v>
      </c>
      <c r="E3662" s="1" t="s">
        <v>17</v>
      </c>
      <c r="F3662" s="1" t="s">
        <v>227</v>
      </c>
      <c r="G3662" s="9">
        <v>42337</v>
      </c>
      <c r="H3662" s="2" t="s">
        <v>234</v>
      </c>
      <c r="I3662" s="1">
        <v>2015</v>
      </c>
      <c r="J3662" s="1">
        <v>488437402</v>
      </c>
      <c r="K3662" s="1">
        <f>_xlfn.DAYS(clean_data[[#This Row],[Ship Date]],clean_data[[#This Row],[Order Date]])</f>
        <v>13</v>
      </c>
      <c r="L3662" s="9">
        <v>42350</v>
      </c>
      <c r="M3662" s="4">
        <v>8336</v>
      </c>
      <c r="N3662" s="13">
        <v>9.33</v>
      </c>
      <c r="O3662" s="13">
        <v>6.92</v>
      </c>
      <c r="P3662" s="13">
        <v>77774.880000000005</v>
      </c>
      <c r="Q3662" s="13">
        <v>57685.120000000003</v>
      </c>
      <c r="R3662" s="13">
        <v>20089.759999999998</v>
      </c>
      <c r="S3662" s="54"/>
      <c r="T3662" s="54"/>
      <c r="Z3662" s="1"/>
      <c r="AA3662" s="1"/>
      <c r="XFB3662"/>
      <c r="XFC3662"/>
    </row>
    <row r="3663" spans="2:27 16382:16383" ht="21" customHeight="1">
      <c r="B3663" s="10" t="s">
        <v>14</v>
      </c>
      <c r="C3663" s="10" t="s">
        <v>108</v>
      </c>
      <c r="D3663" s="10" t="s">
        <v>79</v>
      </c>
      <c r="E3663" s="10" t="s">
        <v>21</v>
      </c>
      <c r="F3663" s="10" t="s">
        <v>235</v>
      </c>
      <c r="G3663" s="11">
        <v>41625</v>
      </c>
      <c r="H3663" s="12" t="s">
        <v>228</v>
      </c>
      <c r="I3663" s="10">
        <v>2013</v>
      </c>
      <c r="J3663" s="10">
        <v>363365352</v>
      </c>
      <c r="K3663" s="10">
        <f>_xlfn.DAYS(clean_data[[#This Row],[Ship Date]],clean_data[[#This Row],[Order Date]])</f>
        <v>46</v>
      </c>
      <c r="L3663" s="11">
        <v>41671</v>
      </c>
      <c r="M3663" s="14">
        <v>6737</v>
      </c>
      <c r="N3663" s="15">
        <v>668.27</v>
      </c>
      <c r="O3663" s="15">
        <v>502.54</v>
      </c>
      <c r="P3663" s="15">
        <v>4502134.99</v>
      </c>
      <c r="Q3663" s="15">
        <v>3385611.98</v>
      </c>
      <c r="R3663" s="15">
        <v>1116523.01</v>
      </c>
      <c r="S3663" s="54"/>
      <c r="T3663" s="54"/>
      <c r="Z3663" s="1"/>
      <c r="AA3663" s="1"/>
      <c r="XFB3663"/>
      <c r="XFC3663"/>
    </row>
    <row r="3664" spans="2:27 16382:16383" ht="21" customHeight="1">
      <c r="B3664" s="1" t="s">
        <v>31</v>
      </c>
      <c r="C3664" s="1" t="s">
        <v>145</v>
      </c>
      <c r="D3664" s="1" t="s">
        <v>59</v>
      </c>
      <c r="E3664" s="1" t="s">
        <v>21</v>
      </c>
      <c r="F3664" s="1" t="s">
        <v>229</v>
      </c>
      <c r="G3664" s="9">
        <v>41438</v>
      </c>
      <c r="H3664" s="2" t="s">
        <v>241</v>
      </c>
      <c r="I3664" s="1">
        <v>2013</v>
      </c>
      <c r="J3664" s="1">
        <v>414472806</v>
      </c>
      <c r="K3664" s="1">
        <f>_xlfn.DAYS(clean_data[[#This Row],[Ship Date]],clean_data[[#This Row],[Order Date]])</f>
        <v>34</v>
      </c>
      <c r="L3664" s="9">
        <v>41472</v>
      </c>
      <c r="M3664" s="4">
        <v>569</v>
      </c>
      <c r="N3664" s="13">
        <v>9.33</v>
      </c>
      <c r="O3664" s="13">
        <v>6.92</v>
      </c>
      <c r="P3664" s="13">
        <v>5308.77</v>
      </c>
      <c r="Q3664" s="13">
        <v>3937.48</v>
      </c>
      <c r="R3664" s="13">
        <v>1371.29</v>
      </c>
      <c r="S3664" s="54"/>
      <c r="T3664" s="54"/>
      <c r="Z3664" s="1"/>
      <c r="AA3664" s="1"/>
      <c r="XFB3664"/>
      <c r="XFC3664"/>
    </row>
    <row r="3665" spans="2:27 16382:16383" ht="21" customHeight="1">
      <c r="B3665" s="10" t="s">
        <v>23</v>
      </c>
      <c r="C3665" s="10" t="s">
        <v>198</v>
      </c>
      <c r="D3665" s="10" t="s">
        <v>16</v>
      </c>
      <c r="E3665" s="10" t="s">
        <v>21</v>
      </c>
      <c r="F3665" s="10" t="s">
        <v>235</v>
      </c>
      <c r="G3665" s="11">
        <v>41059</v>
      </c>
      <c r="H3665" s="12" t="s">
        <v>233</v>
      </c>
      <c r="I3665" s="10">
        <v>2012</v>
      </c>
      <c r="J3665" s="10">
        <v>891808593</v>
      </c>
      <c r="K3665" s="10">
        <f>_xlfn.DAYS(clean_data[[#This Row],[Ship Date]],clean_data[[#This Row],[Order Date]])</f>
        <v>12</v>
      </c>
      <c r="L3665" s="11">
        <v>41071</v>
      </c>
      <c r="M3665" s="14">
        <v>4835</v>
      </c>
      <c r="N3665" s="15">
        <v>255.28</v>
      </c>
      <c r="O3665" s="15">
        <v>159.41999999999999</v>
      </c>
      <c r="P3665" s="15">
        <v>1234278.8</v>
      </c>
      <c r="Q3665" s="15">
        <v>770795.7</v>
      </c>
      <c r="R3665" s="15">
        <v>463483.1</v>
      </c>
      <c r="S3665" s="54"/>
      <c r="T3665" s="54"/>
      <c r="Z3665" s="1"/>
      <c r="AA3665" s="1"/>
      <c r="XFB3665"/>
      <c r="XFC3665"/>
    </row>
    <row r="3666" spans="2:27 16382:16383" ht="21" customHeight="1">
      <c r="B3666" s="1" t="s">
        <v>23</v>
      </c>
      <c r="C3666" s="1" t="s">
        <v>83</v>
      </c>
      <c r="D3666" s="1" t="s">
        <v>59</v>
      </c>
      <c r="E3666" s="1" t="s">
        <v>17</v>
      </c>
      <c r="F3666" s="1" t="s">
        <v>232</v>
      </c>
      <c r="G3666" s="9">
        <v>42926</v>
      </c>
      <c r="H3666" s="2" t="s">
        <v>230</v>
      </c>
      <c r="I3666" s="1">
        <v>2017</v>
      </c>
      <c r="J3666" s="1">
        <v>765734040</v>
      </c>
      <c r="K3666" s="1">
        <f>_xlfn.DAYS(clean_data[[#This Row],[Ship Date]],clean_data[[#This Row],[Order Date]])</f>
        <v>25</v>
      </c>
      <c r="L3666" s="9">
        <v>42951</v>
      </c>
      <c r="M3666" s="4">
        <v>6574</v>
      </c>
      <c r="N3666" s="13">
        <v>9.33</v>
      </c>
      <c r="O3666" s="13">
        <v>6.92</v>
      </c>
      <c r="P3666" s="13">
        <v>61335.42</v>
      </c>
      <c r="Q3666" s="13">
        <v>45492.08</v>
      </c>
      <c r="R3666" s="13">
        <v>15843.34</v>
      </c>
      <c r="S3666" s="54"/>
      <c r="T3666" s="54"/>
      <c r="Z3666" s="1"/>
      <c r="AA3666" s="1"/>
      <c r="XFB3666"/>
      <c r="XFC3666"/>
    </row>
    <row r="3667" spans="2:27 16382:16383" ht="21" customHeight="1">
      <c r="B3667" s="10" t="s">
        <v>14</v>
      </c>
      <c r="C3667" s="10" t="s">
        <v>161</v>
      </c>
      <c r="D3667" s="10" t="s">
        <v>36</v>
      </c>
      <c r="E3667" s="10" t="s">
        <v>17</v>
      </c>
      <c r="F3667" s="10" t="s">
        <v>235</v>
      </c>
      <c r="G3667" s="11">
        <v>40186</v>
      </c>
      <c r="H3667" s="12" t="s">
        <v>240</v>
      </c>
      <c r="I3667" s="10">
        <v>2010</v>
      </c>
      <c r="J3667" s="10">
        <v>876922976</v>
      </c>
      <c r="K3667" s="10">
        <f>_xlfn.DAYS(clean_data[[#This Row],[Ship Date]],clean_data[[#This Row],[Order Date]])</f>
        <v>9</v>
      </c>
      <c r="L3667" s="11">
        <v>40195</v>
      </c>
      <c r="M3667" s="14">
        <v>9851</v>
      </c>
      <c r="N3667" s="15">
        <v>109.28</v>
      </c>
      <c r="O3667" s="15">
        <v>35.840000000000003</v>
      </c>
      <c r="P3667" s="15">
        <v>1076517.28</v>
      </c>
      <c r="Q3667" s="15">
        <v>353059.84000000003</v>
      </c>
      <c r="R3667" s="15">
        <v>723457.44</v>
      </c>
      <c r="S3667" s="54"/>
      <c r="T3667" s="54"/>
      <c r="Z3667" s="1"/>
      <c r="AA3667" s="1"/>
      <c r="XFB3667"/>
      <c r="XFC3667"/>
    </row>
    <row r="3668" spans="2:27 16382:16383" ht="21" customHeight="1">
      <c r="B3668" s="1" t="s">
        <v>34</v>
      </c>
      <c r="C3668" s="1" t="s">
        <v>66</v>
      </c>
      <c r="D3668" s="1" t="s">
        <v>25</v>
      </c>
      <c r="E3668" s="1" t="s">
        <v>17</v>
      </c>
      <c r="F3668" s="1" t="s">
        <v>232</v>
      </c>
      <c r="G3668" s="9">
        <v>40201</v>
      </c>
      <c r="H3668" s="2" t="s">
        <v>240</v>
      </c>
      <c r="I3668" s="1">
        <v>2010</v>
      </c>
      <c r="J3668" s="1">
        <v>786361730</v>
      </c>
      <c r="K3668" s="1">
        <f>_xlfn.DAYS(clean_data[[#This Row],[Ship Date]],clean_data[[#This Row],[Order Date]])</f>
        <v>11</v>
      </c>
      <c r="L3668" s="9">
        <v>40212</v>
      </c>
      <c r="M3668" s="4">
        <v>765</v>
      </c>
      <c r="N3668" s="13">
        <v>47.45</v>
      </c>
      <c r="O3668" s="13">
        <v>31.79</v>
      </c>
      <c r="P3668" s="13">
        <v>36299.25</v>
      </c>
      <c r="Q3668" s="13">
        <v>24319.35</v>
      </c>
      <c r="R3668" s="13">
        <v>11979.9</v>
      </c>
      <c r="S3668" s="54"/>
      <c r="T3668" s="54"/>
      <c r="Z3668" s="1"/>
      <c r="AA3668" s="1"/>
      <c r="XFB3668"/>
      <c r="XFC3668"/>
    </row>
    <row r="3669" spans="2:27 16382:16383" ht="21" customHeight="1">
      <c r="B3669" s="10" t="s">
        <v>23</v>
      </c>
      <c r="C3669" s="10" t="s">
        <v>83</v>
      </c>
      <c r="D3669" s="10" t="s">
        <v>28</v>
      </c>
      <c r="E3669" s="10" t="s">
        <v>21</v>
      </c>
      <c r="F3669" s="10" t="s">
        <v>232</v>
      </c>
      <c r="G3669" s="11">
        <v>41047</v>
      </c>
      <c r="H3669" s="12" t="s">
        <v>233</v>
      </c>
      <c r="I3669" s="10">
        <v>2012</v>
      </c>
      <c r="J3669" s="10">
        <v>125349128</v>
      </c>
      <c r="K3669" s="10">
        <f>_xlfn.DAYS(clean_data[[#This Row],[Ship Date]],clean_data[[#This Row],[Order Date]])</f>
        <v>19</v>
      </c>
      <c r="L3669" s="11">
        <v>41066</v>
      </c>
      <c r="M3669" s="14">
        <v>2447</v>
      </c>
      <c r="N3669" s="15">
        <v>205.7</v>
      </c>
      <c r="O3669" s="15">
        <v>117.11</v>
      </c>
      <c r="P3669" s="15">
        <v>503347.9</v>
      </c>
      <c r="Q3669" s="15">
        <v>286568.17</v>
      </c>
      <c r="R3669" s="15">
        <v>216779.73</v>
      </c>
      <c r="S3669" s="54"/>
      <c r="T3669" s="54"/>
      <c r="Z3669" s="1"/>
      <c r="AA3669" s="1"/>
      <c r="XFB3669"/>
      <c r="XFC3669"/>
    </row>
    <row r="3670" spans="2:27 16382:16383" ht="21" customHeight="1">
      <c r="B3670" s="1" t="s">
        <v>14</v>
      </c>
      <c r="C3670" s="1" t="s">
        <v>161</v>
      </c>
      <c r="D3670" s="1" t="s">
        <v>33</v>
      </c>
      <c r="E3670" s="1" t="s">
        <v>17</v>
      </c>
      <c r="F3670" s="1" t="s">
        <v>227</v>
      </c>
      <c r="G3670" s="9">
        <v>41183</v>
      </c>
      <c r="H3670" s="2" t="s">
        <v>237</v>
      </c>
      <c r="I3670" s="1">
        <v>2012</v>
      </c>
      <c r="J3670" s="1">
        <v>845496499</v>
      </c>
      <c r="K3670" s="1">
        <f>_xlfn.DAYS(clean_data[[#This Row],[Ship Date]],clean_data[[#This Row],[Order Date]])</f>
        <v>32</v>
      </c>
      <c r="L3670" s="9">
        <v>41215</v>
      </c>
      <c r="M3670" s="4">
        <v>58</v>
      </c>
      <c r="N3670" s="13">
        <v>81.73</v>
      </c>
      <c r="O3670" s="13">
        <v>56.67</v>
      </c>
      <c r="P3670" s="13">
        <v>4740.34</v>
      </c>
      <c r="Q3670" s="13">
        <v>3286.86</v>
      </c>
      <c r="R3670" s="13">
        <v>1453.48</v>
      </c>
      <c r="S3670" s="54"/>
      <c r="T3670" s="54"/>
      <c r="Z3670" s="1"/>
      <c r="AA3670" s="1"/>
      <c r="XFB3670"/>
      <c r="XFC3670"/>
    </row>
    <row r="3671" spans="2:27 16382:16383" ht="21" customHeight="1">
      <c r="B3671" s="10" t="s">
        <v>31</v>
      </c>
      <c r="C3671" s="10" t="s">
        <v>172</v>
      </c>
      <c r="D3671" s="10" t="s">
        <v>79</v>
      </c>
      <c r="E3671" s="10" t="s">
        <v>21</v>
      </c>
      <c r="F3671" s="10" t="s">
        <v>232</v>
      </c>
      <c r="G3671" s="11">
        <v>40843</v>
      </c>
      <c r="H3671" s="12" t="s">
        <v>237</v>
      </c>
      <c r="I3671" s="10">
        <v>2011</v>
      </c>
      <c r="J3671" s="10">
        <v>468727672</v>
      </c>
      <c r="K3671" s="10">
        <f>_xlfn.DAYS(clean_data[[#This Row],[Ship Date]],clean_data[[#This Row],[Order Date]])</f>
        <v>38</v>
      </c>
      <c r="L3671" s="11">
        <v>40881</v>
      </c>
      <c r="M3671" s="14">
        <v>5789</v>
      </c>
      <c r="N3671" s="15">
        <v>668.27</v>
      </c>
      <c r="O3671" s="15">
        <v>502.54</v>
      </c>
      <c r="P3671" s="15">
        <v>3868615.03</v>
      </c>
      <c r="Q3671" s="15">
        <v>2909204.06</v>
      </c>
      <c r="R3671" s="15">
        <v>959410.97</v>
      </c>
      <c r="S3671" s="54"/>
      <c r="T3671" s="54"/>
      <c r="Z3671" s="1"/>
      <c r="AA3671" s="1"/>
      <c r="XFB3671"/>
      <c r="XFC3671"/>
    </row>
    <row r="3672" spans="2:27 16382:16383" ht="21" customHeight="1">
      <c r="B3672" s="1" t="s">
        <v>31</v>
      </c>
      <c r="C3672" s="1" t="s">
        <v>49</v>
      </c>
      <c r="D3672" s="1" t="s">
        <v>43</v>
      </c>
      <c r="E3672" s="1" t="s">
        <v>21</v>
      </c>
      <c r="F3672" s="1" t="s">
        <v>235</v>
      </c>
      <c r="G3672" s="9">
        <v>40651</v>
      </c>
      <c r="H3672" s="2" t="s">
        <v>239</v>
      </c>
      <c r="I3672" s="1">
        <v>2011</v>
      </c>
      <c r="J3672" s="1">
        <v>637278974</v>
      </c>
      <c r="K3672" s="1">
        <f>_xlfn.DAYS(clean_data[[#This Row],[Ship Date]],clean_data[[#This Row],[Order Date]])</f>
        <v>38</v>
      </c>
      <c r="L3672" s="9">
        <v>40689</v>
      </c>
      <c r="M3672" s="4">
        <v>3865</v>
      </c>
      <c r="N3672" s="13">
        <v>651.21</v>
      </c>
      <c r="O3672" s="13">
        <v>524.96</v>
      </c>
      <c r="P3672" s="13">
        <v>2516926.65</v>
      </c>
      <c r="Q3672" s="13">
        <v>2028970.4</v>
      </c>
      <c r="R3672" s="13">
        <v>487956.25</v>
      </c>
      <c r="S3672" s="54"/>
      <c r="T3672" s="54"/>
      <c r="Z3672" s="1"/>
      <c r="AA3672" s="1"/>
      <c r="XFB3672"/>
      <c r="XFC3672"/>
    </row>
    <row r="3673" spans="2:27 16382:16383" ht="21" customHeight="1">
      <c r="B3673" s="10" t="s">
        <v>40</v>
      </c>
      <c r="C3673" s="10" t="s">
        <v>193</v>
      </c>
      <c r="D3673" s="10" t="s">
        <v>28</v>
      </c>
      <c r="E3673" s="10" t="s">
        <v>17</v>
      </c>
      <c r="F3673" s="10" t="s">
        <v>227</v>
      </c>
      <c r="G3673" s="11">
        <v>40235</v>
      </c>
      <c r="H3673" s="12" t="s">
        <v>242</v>
      </c>
      <c r="I3673" s="10">
        <v>2010</v>
      </c>
      <c r="J3673" s="10">
        <v>363699233</v>
      </c>
      <c r="K3673" s="10">
        <f>_xlfn.DAYS(clean_data[[#This Row],[Ship Date]],clean_data[[#This Row],[Order Date]])</f>
        <v>22</v>
      </c>
      <c r="L3673" s="11">
        <v>40257</v>
      </c>
      <c r="M3673" s="14">
        <v>5540</v>
      </c>
      <c r="N3673" s="15">
        <v>205.7</v>
      </c>
      <c r="O3673" s="15">
        <v>117.11</v>
      </c>
      <c r="P3673" s="15">
        <v>1139578</v>
      </c>
      <c r="Q3673" s="15">
        <v>648789.4</v>
      </c>
      <c r="R3673" s="15">
        <v>490788.6</v>
      </c>
      <c r="S3673" s="54"/>
      <c r="T3673" s="54"/>
      <c r="Z3673" s="1"/>
      <c r="AA3673" s="1"/>
      <c r="XFB3673"/>
      <c r="XFC3673"/>
    </row>
    <row r="3674" spans="2:27 16382:16383" ht="21" customHeight="1">
      <c r="B3674" s="1" t="s">
        <v>31</v>
      </c>
      <c r="C3674" s="1" t="s">
        <v>73</v>
      </c>
      <c r="D3674" s="1" t="s">
        <v>43</v>
      </c>
      <c r="E3674" s="1" t="s">
        <v>17</v>
      </c>
      <c r="F3674" s="1" t="s">
        <v>227</v>
      </c>
      <c r="G3674" s="9">
        <v>42378</v>
      </c>
      <c r="H3674" s="2" t="s">
        <v>240</v>
      </c>
      <c r="I3674" s="1">
        <v>2016</v>
      </c>
      <c r="J3674" s="1">
        <v>980849778</v>
      </c>
      <c r="K3674" s="1">
        <f>_xlfn.DAYS(clean_data[[#This Row],[Ship Date]],clean_data[[#This Row],[Order Date]])</f>
        <v>43</v>
      </c>
      <c r="L3674" s="9">
        <v>42421</v>
      </c>
      <c r="M3674" s="4">
        <v>4101</v>
      </c>
      <c r="N3674" s="13">
        <v>651.21</v>
      </c>
      <c r="O3674" s="13">
        <v>524.96</v>
      </c>
      <c r="P3674" s="13">
        <v>2670612.21</v>
      </c>
      <c r="Q3674" s="13">
        <v>2152860.96</v>
      </c>
      <c r="R3674" s="13">
        <v>517751.25</v>
      </c>
      <c r="S3674" s="54"/>
      <c r="T3674" s="54"/>
      <c r="Z3674" s="1"/>
      <c r="AA3674" s="1"/>
      <c r="XFB3674"/>
      <c r="XFC3674"/>
    </row>
    <row r="3675" spans="2:27 16382:16383" ht="21" customHeight="1">
      <c r="B3675" s="10" t="s">
        <v>40</v>
      </c>
      <c r="C3675" s="10" t="s">
        <v>136</v>
      </c>
      <c r="D3675" s="10" t="s">
        <v>33</v>
      </c>
      <c r="E3675" s="10" t="s">
        <v>21</v>
      </c>
      <c r="F3675" s="10" t="s">
        <v>232</v>
      </c>
      <c r="G3675" s="11">
        <v>40572</v>
      </c>
      <c r="H3675" s="12" t="s">
        <v>240</v>
      </c>
      <c r="I3675" s="10">
        <v>2011</v>
      </c>
      <c r="J3675" s="10">
        <v>291904437</v>
      </c>
      <c r="K3675" s="10">
        <f>_xlfn.DAYS(clean_data[[#This Row],[Ship Date]],clean_data[[#This Row],[Order Date]])</f>
        <v>41</v>
      </c>
      <c r="L3675" s="11">
        <v>40613</v>
      </c>
      <c r="M3675" s="14">
        <v>9865</v>
      </c>
      <c r="N3675" s="15">
        <v>81.73</v>
      </c>
      <c r="O3675" s="15">
        <v>56.67</v>
      </c>
      <c r="P3675" s="15">
        <v>806266.45</v>
      </c>
      <c r="Q3675" s="15">
        <v>559049.55000000005</v>
      </c>
      <c r="R3675" s="15">
        <v>247216.9</v>
      </c>
      <c r="S3675" s="54"/>
      <c r="T3675" s="54"/>
      <c r="Z3675" s="1"/>
      <c r="AA3675" s="1"/>
      <c r="XFB3675"/>
      <c r="XFC3675"/>
    </row>
    <row r="3676" spans="2:27 16382:16383" ht="21" customHeight="1">
      <c r="B3676" s="1" t="s">
        <v>31</v>
      </c>
      <c r="C3676" s="1" t="s">
        <v>44</v>
      </c>
      <c r="D3676" s="1" t="s">
        <v>45</v>
      </c>
      <c r="E3676" s="1" t="s">
        <v>17</v>
      </c>
      <c r="F3676" s="1" t="s">
        <v>232</v>
      </c>
      <c r="G3676" s="9">
        <v>42528</v>
      </c>
      <c r="H3676" s="2" t="s">
        <v>241</v>
      </c>
      <c r="I3676" s="1">
        <v>2016</v>
      </c>
      <c r="J3676" s="1">
        <v>220349538</v>
      </c>
      <c r="K3676" s="1">
        <f>_xlfn.DAYS(clean_data[[#This Row],[Ship Date]],clean_data[[#This Row],[Order Date]])</f>
        <v>22</v>
      </c>
      <c r="L3676" s="9">
        <v>42550</v>
      </c>
      <c r="M3676" s="4">
        <v>5180</v>
      </c>
      <c r="N3676" s="13">
        <v>437.2</v>
      </c>
      <c r="O3676" s="13">
        <v>263.33</v>
      </c>
      <c r="P3676" s="13">
        <v>2264696</v>
      </c>
      <c r="Q3676" s="13">
        <v>1364049.4</v>
      </c>
      <c r="R3676" s="13">
        <v>900646.6</v>
      </c>
      <c r="S3676" s="54"/>
      <c r="T3676" s="54"/>
      <c r="Z3676" s="1"/>
      <c r="AA3676" s="1"/>
      <c r="XFB3676"/>
      <c r="XFC3676"/>
    </row>
    <row r="3677" spans="2:27 16382:16383" ht="21" customHeight="1">
      <c r="B3677" s="10" t="s">
        <v>26</v>
      </c>
      <c r="C3677" s="10" t="s">
        <v>209</v>
      </c>
      <c r="D3677" s="10" t="s">
        <v>45</v>
      </c>
      <c r="E3677" s="10" t="s">
        <v>21</v>
      </c>
      <c r="F3677" s="10" t="s">
        <v>229</v>
      </c>
      <c r="G3677" s="11">
        <v>41132</v>
      </c>
      <c r="H3677" s="12" t="s">
        <v>238</v>
      </c>
      <c r="I3677" s="10">
        <v>2012</v>
      </c>
      <c r="J3677" s="10">
        <v>959983909</v>
      </c>
      <c r="K3677" s="10">
        <f>_xlfn.DAYS(clean_data[[#This Row],[Ship Date]],clean_data[[#This Row],[Order Date]])</f>
        <v>27</v>
      </c>
      <c r="L3677" s="11">
        <v>41159</v>
      </c>
      <c r="M3677" s="14">
        <v>9426</v>
      </c>
      <c r="N3677" s="15">
        <v>437.2</v>
      </c>
      <c r="O3677" s="15">
        <v>263.33</v>
      </c>
      <c r="P3677" s="15">
        <v>4121047.2</v>
      </c>
      <c r="Q3677" s="15">
        <v>2482148.58</v>
      </c>
      <c r="R3677" s="15">
        <v>1638898.62</v>
      </c>
      <c r="S3677" s="54"/>
      <c r="T3677" s="54"/>
      <c r="Z3677" s="1"/>
      <c r="AA3677" s="1"/>
      <c r="XFB3677"/>
      <c r="XFC3677"/>
    </row>
    <row r="3678" spans="2:27 16382:16383" ht="21" customHeight="1">
      <c r="B3678" s="1" t="s">
        <v>34</v>
      </c>
      <c r="C3678" s="1" t="s">
        <v>84</v>
      </c>
      <c r="D3678" s="1" t="s">
        <v>28</v>
      </c>
      <c r="E3678" s="1" t="s">
        <v>17</v>
      </c>
      <c r="F3678" s="1" t="s">
        <v>229</v>
      </c>
      <c r="G3678" s="9">
        <v>40722</v>
      </c>
      <c r="H3678" s="2" t="s">
        <v>241</v>
      </c>
      <c r="I3678" s="1">
        <v>2011</v>
      </c>
      <c r="J3678" s="1">
        <v>524918878</v>
      </c>
      <c r="K3678" s="1">
        <f>_xlfn.DAYS(clean_data[[#This Row],[Ship Date]],clean_data[[#This Row],[Order Date]])</f>
        <v>14</v>
      </c>
      <c r="L3678" s="9">
        <v>40736</v>
      </c>
      <c r="M3678" s="4">
        <v>4016</v>
      </c>
      <c r="N3678" s="13">
        <v>205.7</v>
      </c>
      <c r="O3678" s="13">
        <v>117.11</v>
      </c>
      <c r="P3678" s="13">
        <v>826091.2</v>
      </c>
      <c r="Q3678" s="13">
        <v>470313.76</v>
      </c>
      <c r="R3678" s="13">
        <v>355777.44</v>
      </c>
      <c r="S3678" s="54"/>
      <c r="T3678" s="54"/>
      <c r="Z3678" s="1"/>
      <c r="AA3678" s="1"/>
      <c r="XFB3678"/>
      <c r="XFC3678"/>
    </row>
    <row r="3679" spans="2:27 16382:16383" ht="21" customHeight="1">
      <c r="B3679" s="10" t="s">
        <v>26</v>
      </c>
      <c r="C3679" s="10" t="s">
        <v>203</v>
      </c>
      <c r="D3679" s="10" t="s">
        <v>79</v>
      </c>
      <c r="E3679" s="10" t="s">
        <v>21</v>
      </c>
      <c r="F3679" s="10" t="s">
        <v>235</v>
      </c>
      <c r="G3679" s="11">
        <v>41880</v>
      </c>
      <c r="H3679" s="12" t="s">
        <v>238</v>
      </c>
      <c r="I3679" s="10">
        <v>2014</v>
      </c>
      <c r="J3679" s="10">
        <v>599578273</v>
      </c>
      <c r="K3679" s="10">
        <f>_xlfn.DAYS(clean_data[[#This Row],[Ship Date]],clean_data[[#This Row],[Order Date]])</f>
        <v>26</v>
      </c>
      <c r="L3679" s="11">
        <v>41906</v>
      </c>
      <c r="M3679" s="14">
        <v>7390</v>
      </c>
      <c r="N3679" s="15">
        <v>668.27</v>
      </c>
      <c r="O3679" s="15">
        <v>502.54</v>
      </c>
      <c r="P3679" s="15">
        <v>4938515.3</v>
      </c>
      <c r="Q3679" s="15">
        <v>3713770.6</v>
      </c>
      <c r="R3679" s="15">
        <v>1224744.7</v>
      </c>
      <c r="S3679" s="54"/>
      <c r="T3679" s="54"/>
      <c r="Z3679" s="1"/>
      <c r="AA3679" s="1"/>
      <c r="XFB3679"/>
      <c r="XFC3679"/>
    </row>
    <row r="3680" spans="2:27 16382:16383" ht="21" customHeight="1">
      <c r="B3680" s="1" t="s">
        <v>23</v>
      </c>
      <c r="C3680" s="1" t="s">
        <v>94</v>
      </c>
      <c r="D3680" s="1" t="s">
        <v>71</v>
      </c>
      <c r="E3680" s="1" t="s">
        <v>21</v>
      </c>
      <c r="F3680" s="1" t="s">
        <v>235</v>
      </c>
      <c r="G3680" s="9">
        <v>42806</v>
      </c>
      <c r="H3680" s="2" t="s">
        <v>236</v>
      </c>
      <c r="I3680" s="1">
        <v>2017</v>
      </c>
      <c r="J3680" s="1">
        <v>688698422</v>
      </c>
      <c r="K3680" s="1">
        <f>_xlfn.DAYS(clean_data[[#This Row],[Ship Date]],clean_data[[#This Row],[Order Date]])</f>
        <v>20</v>
      </c>
      <c r="L3680" s="9">
        <v>42826</v>
      </c>
      <c r="M3680" s="4">
        <v>22</v>
      </c>
      <c r="N3680" s="13">
        <v>154.06</v>
      </c>
      <c r="O3680" s="13">
        <v>90.93</v>
      </c>
      <c r="P3680" s="13">
        <v>3389.32</v>
      </c>
      <c r="Q3680" s="13">
        <v>2000.46</v>
      </c>
      <c r="R3680" s="13">
        <v>1388.86</v>
      </c>
      <c r="S3680" s="54"/>
      <c r="T3680" s="54"/>
      <c r="Z3680" s="1"/>
      <c r="AA3680" s="1"/>
      <c r="XFB3680"/>
      <c r="XFC3680"/>
    </row>
    <row r="3681" spans="2:27 16382:16383" ht="21" customHeight="1">
      <c r="B3681" s="10" t="s">
        <v>23</v>
      </c>
      <c r="C3681" s="10" t="s">
        <v>168</v>
      </c>
      <c r="D3681" s="10" t="s">
        <v>79</v>
      </c>
      <c r="E3681" s="10" t="s">
        <v>17</v>
      </c>
      <c r="F3681" s="10" t="s">
        <v>232</v>
      </c>
      <c r="G3681" s="11">
        <v>40710</v>
      </c>
      <c r="H3681" s="12" t="s">
        <v>241</v>
      </c>
      <c r="I3681" s="10">
        <v>2011</v>
      </c>
      <c r="J3681" s="10">
        <v>367328155</v>
      </c>
      <c r="K3681" s="10">
        <f>_xlfn.DAYS(clean_data[[#This Row],[Ship Date]],clean_data[[#This Row],[Order Date]])</f>
        <v>44</v>
      </c>
      <c r="L3681" s="11">
        <v>40754</v>
      </c>
      <c r="M3681" s="14">
        <v>9419</v>
      </c>
      <c r="N3681" s="15">
        <v>668.27</v>
      </c>
      <c r="O3681" s="15">
        <v>502.54</v>
      </c>
      <c r="P3681" s="15">
        <v>6294435.1299999999</v>
      </c>
      <c r="Q3681" s="15">
        <v>4733424.26</v>
      </c>
      <c r="R3681" s="15">
        <v>1561010.87</v>
      </c>
      <c r="S3681" s="54"/>
      <c r="T3681" s="54"/>
      <c r="Z3681" s="1"/>
      <c r="AA3681" s="1"/>
      <c r="XFB3681"/>
      <c r="XFC3681"/>
    </row>
    <row r="3682" spans="2:27 16382:16383" ht="21" customHeight="1">
      <c r="B3682" s="1" t="s">
        <v>26</v>
      </c>
      <c r="C3682" s="1" t="s">
        <v>27</v>
      </c>
      <c r="D3682" s="1" t="s">
        <v>20</v>
      </c>
      <c r="E3682" s="1" t="s">
        <v>17</v>
      </c>
      <c r="F3682" s="1" t="s">
        <v>232</v>
      </c>
      <c r="G3682" s="9">
        <v>41487</v>
      </c>
      <c r="H3682" s="2" t="s">
        <v>238</v>
      </c>
      <c r="I3682" s="1">
        <v>2013</v>
      </c>
      <c r="J3682" s="1">
        <v>630828797</v>
      </c>
      <c r="K3682" s="1">
        <f>_xlfn.DAYS(clean_data[[#This Row],[Ship Date]],clean_data[[#This Row],[Order Date]])</f>
        <v>4</v>
      </c>
      <c r="L3682" s="9">
        <v>41491</v>
      </c>
      <c r="M3682" s="4">
        <v>5114</v>
      </c>
      <c r="N3682" s="13">
        <v>152.58000000000001</v>
      </c>
      <c r="O3682" s="13">
        <v>97.44</v>
      </c>
      <c r="P3682" s="13">
        <v>780294.12</v>
      </c>
      <c r="Q3682" s="13">
        <v>498308.16</v>
      </c>
      <c r="R3682" s="13">
        <v>281985.96000000002</v>
      </c>
      <c r="S3682" s="54"/>
      <c r="T3682" s="54"/>
      <c r="Z3682" s="1"/>
      <c r="AA3682" s="1"/>
      <c r="XFB3682"/>
      <c r="XFC3682"/>
    </row>
    <row r="3683" spans="2:27 16382:16383" ht="21" customHeight="1">
      <c r="B3683" s="10" t="s">
        <v>31</v>
      </c>
      <c r="C3683" s="10" t="s">
        <v>133</v>
      </c>
      <c r="D3683" s="10" t="s">
        <v>59</v>
      </c>
      <c r="E3683" s="10" t="s">
        <v>17</v>
      </c>
      <c r="F3683" s="10" t="s">
        <v>235</v>
      </c>
      <c r="G3683" s="11">
        <v>41740</v>
      </c>
      <c r="H3683" s="12" t="s">
        <v>239</v>
      </c>
      <c r="I3683" s="10">
        <v>2014</v>
      </c>
      <c r="J3683" s="10">
        <v>744874179</v>
      </c>
      <c r="K3683" s="10">
        <f>_xlfn.DAYS(clean_data[[#This Row],[Ship Date]],clean_data[[#This Row],[Order Date]])</f>
        <v>0</v>
      </c>
      <c r="L3683" s="11">
        <v>41740</v>
      </c>
      <c r="M3683" s="14">
        <v>3677</v>
      </c>
      <c r="N3683" s="15">
        <v>9.33</v>
      </c>
      <c r="O3683" s="15">
        <v>6.92</v>
      </c>
      <c r="P3683" s="15">
        <v>34306.410000000003</v>
      </c>
      <c r="Q3683" s="15">
        <v>25444.84</v>
      </c>
      <c r="R3683" s="15">
        <v>8861.57</v>
      </c>
      <c r="S3683" s="54"/>
      <c r="T3683" s="54"/>
      <c r="Z3683" s="1"/>
      <c r="AA3683" s="1"/>
      <c r="XFB3683"/>
      <c r="XFC3683"/>
    </row>
    <row r="3684" spans="2:27 16382:16383" ht="21" customHeight="1">
      <c r="B3684" s="1" t="s">
        <v>23</v>
      </c>
      <c r="C3684" s="1" t="s">
        <v>82</v>
      </c>
      <c r="D3684" s="1" t="s">
        <v>28</v>
      </c>
      <c r="E3684" s="1" t="s">
        <v>21</v>
      </c>
      <c r="F3684" s="1" t="s">
        <v>232</v>
      </c>
      <c r="G3684" s="9">
        <v>41227</v>
      </c>
      <c r="H3684" s="2" t="s">
        <v>234</v>
      </c>
      <c r="I3684" s="1">
        <v>2012</v>
      </c>
      <c r="J3684" s="1">
        <v>495450627</v>
      </c>
      <c r="K3684" s="1">
        <f>_xlfn.DAYS(clean_data[[#This Row],[Ship Date]],clean_data[[#This Row],[Order Date]])</f>
        <v>42</v>
      </c>
      <c r="L3684" s="9">
        <v>41269</v>
      </c>
      <c r="M3684" s="4">
        <v>3705</v>
      </c>
      <c r="N3684" s="13">
        <v>205.7</v>
      </c>
      <c r="O3684" s="13">
        <v>117.11</v>
      </c>
      <c r="P3684" s="13">
        <v>762118.5</v>
      </c>
      <c r="Q3684" s="13">
        <v>433892.55</v>
      </c>
      <c r="R3684" s="13">
        <v>328225.95</v>
      </c>
      <c r="S3684" s="54"/>
      <c r="T3684" s="54"/>
      <c r="Z3684" s="1"/>
      <c r="AA3684" s="1"/>
      <c r="XFB3684"/>
      <c r="XFC3684"/>
    </row>
    <row r="3685" spans="2:27 16382:16383" ht="21" customHeight="1">
      <c r="B3685" s="10" t="s">
        <v>23</v>
      </c>
      <c r="C3685" s="10" t="s">
        <v>207</v>
      </c>
      <c r="D3685" s="10" t="s">
        <v>33</v>
      </c>
      <c r="E3685" s="10" t="s">
        <v>17</v>
      </c>
      <c r="F3685" s="10" t="s">
        <v>227</v>
      </c>
      <c r="G3685" s="11">
        <v>41479</v>
      </c>
      <c r="H3685" s="12" t="s">
        <v>230</v>
      </c>
      <c r="I3685" s="10">
        <v>2013</v>
      </c>
      <c r="J3685" s="10">
        <v>638856971</v>
      </c>
      <c r="K3685" s="10">
        <f>_xlfn.DAYS(clean_data[[#This Row],[Ship Date]],clean_data[[#This Row],[Order Date]])</f>
        <v>28</v>
      </c>
      <c r="L3685" s="11">
        <v>41507</v>
      </c>
      <c r="M3685" s="14">
        <v>829</v>
      </c>
      <c r="N3685" s="15">
        <v>81.73</v>
      </c>
      <c r="O3685" s="15">
        <v>56.67</v>
      </c>
      <c r="P3685" s="15">
        <v>67754.17</v>
      </c>
      <c r="Q3685" s="15">
        <v>46979.43</v>
      </c>
      <c r="R3685" s="15">
        <v>20774.740000000002</v>
      </c>
      <c r="S3685" s="54"/>
      <c r="T3685" s="54"/>
      <c r="Z3685" s="1"/>
      <c r="AA3685" s="1"/>
      <c r="XFB3685"/>
      <c r="XFC3685"/>
    </row>
    <row r="3686" spans="2:27 16382:16383" ht="21" customHeight="1">
      <c r="B3686" s="1" t="s">
        <v>34</v>
      </c>
      <c r="C3686" s="1" t="s">
        <v>134</v>
      </c>
      <c r="D3686" s="1" t="s">
        <v>79</v>
      </c>
      <c r="E3686" s="1" t="s">
        <v>17</v>
      </c>
      <c r="F3686" s="1" t="s">
        <v>235</v>
      </c>
      <c r="G3686" s="9">
        <v>41648</v>
      </c>
      <c r="H3686" s="2" t="s">
        <v>240</v>
      </c>
      <c r="I3686" s="1">
        <v>2014</v>
      </c>
      <c r="J3686" s="1">
        <v>651704537</v>
      </c>
      <c r="K3686" s="1">
        <f>_xlfn.DAYS(clean_data[[#This Row],[Ship Date]],clean_data[[#This Row],[Order Date]])</f>
        <v>21</v>
      </c>
      <c r="L3686" s="9">
        <v>41669</v>
      </c>
      <c r="M3686" s="4">
        <v>2710</v>
      </c>
      <c r="N3686" s="13">
        <v>668.27</v>
      </c>
      <c r="O3686" s="13">
        <v>502.54</v>
      </c>
      <c r="P3686" s="13">
        <v>1811011.7</v>
      </c>
      <c r="Q3686" s="13">
        <v>1361883.4</v>
      </c>
      <c r="R3686" s="13">
        <v>449128.3</v>
      </c>
      <c r="S3686" s="54"/>
      <c r="T3686" s="54"/>
      <c r="Z3686" s="1"/>
      <c r="AA3686" s="1"/>
      <c r="XFB3686"/>
      <c r="XFC3686"/>
    </row>
    <row r="3687" spans="2:27 16382:16383" ht="21" customHeight="1">
      <c r="B3687" s="10" t="s">
        <v>14</v>
      </c>
      <c r="C3687" s="10" t="s">
        <v>88</v>
      </c>
      <c r="D3687" s="10" t="s">
        <v>50</v>
      </c>
      <c r="E3687" s="10" t="s">
        <v>21</v>
      </c>
      <c r="F3687" s="10" t="s">
        <v>229</v>
      </c>
      <c r="G3687" s="11">
        <v>42660</v>
      </c>
      <c r="H3687" s="12" t="s">
        <v>237</v>
      </c>
      <c r="I3687" s="10">
        <v>2016</v>
      </c>
      <c r="J3687" s="10">
        <v>980917155</v>
      </c>
      <c r="K3687" s="10">
        <f>_xlfn.DAYS(clean_data[[#This Row],[Ship Date]],clean_data[[#This Row],[Order Date]])</f>
        <v>22</v>
      </c>
      <c r="L3687" s="11">
        <v>42682</v>
      </c>
      <c r="M3687" s="14">
        <v>4039</v>
      </c>
      <c r="N3687" s="15">
        <v>421.89</v>
      </c>
      <c r="O3687" s="15">
        <v>364.69</v>
      </c>
      <c r="P3687" s="15">
        <v>1704013.71</v>
      </c>
      <c r="Q3687" s="15">
        <v>1472982.91</v>
      </c>
      <c r="R3687" s="15">
        <v>231030.8</v>
      </c>
      <c r="S3687" s="54"/>
      <c r="T3687" s="54"/>
      <c r="Z3687" s="1"/>
      <c r="AA3687" s="1"/>
      <c r="XFB3687"/>
      <c r="XFC3687"/>
    </row>
    <row r="3688" spans="2:27 16382:16383" ht="21" customHeight="1">
      <c r="B3688" s="1" t="s">
        <v>31</v>
      </c>
      <c r="C3688" s="1" t="s">
        <v>96</v>
      </c>
      <c r="D3688" s="1" t="s">
        <v>79</v>
      </c>
      <c r="E3688" s="1" t="s">
        <v>21</v>
      </c>
      <c r="F3688" s="1" t="s">
        <v>229</v>
      </c>
      <c r="G3688" s="9">
        <v>40297</v>
      </c>
      <c r="H3688" s="2" t="s">
        <v>239</v>
      </c>
      <c r="I3688" s="1">
        <v>2010</v>
      </c>
      <c r="J3688" s="1">
        <v>793731153</v>
      </c>
      <c r="K3688" s="1">
        <f>_xlfn.DAYS(clean_data[[#This Row],[Ship Date]],clean_data[[#This Row],[Order Date]])</f>
        <v>44</v>
      </c>
      <c r="L3688" s="9">
        <v>40341</v>
      </c>
      <c r="M3688" s="4">
        <v>1541</v>
      </c>
      <c r="N3688" s="13">
        <v>668.27</v>
      </c>
      <c r="O3688" s="13">
        <v>502.54</v>
      </c>
      <c r="P3688" s="13">
        <v>1029804.07</v>
      </c>
      <c r="Q3688" s="13">
        <v>774414.14</v>
      </c>
      <c r="R3688" s="13">
        <v>255389.93</v>
      </c>
      <c r="S3688" s="54"/>
      <c r="T3688" s="54"/>
      <c r="Z3688" s="1"/>
      <c r="AA3688" s="1"/>
      <c r="XFB3688"/>
      <c r="XFC3688"/>
    </row>
    <row r="3689" spans="2:27 16382:16383" ht="21" customHeight="1">
      <c r="B3689" s="10" t="s">
        <v>31</v>
      </c>
      <c r="C3689" s="10" t="s">
        <v>73</v>
      </c>
      <c r="D3689" s="10" t="s">
        <v>71</v>
      </c>
      <c r="E3689" s="10" t="s">
        <v>17</v>
      </c>
      <c r="F3689" s="10" t="s">
        <v>227</v>
      </c>
      <c r="G3689" s="11">
        <v>40410</v>
      </c>
      <c r="H3689" s="12" t="s">
        <v>238</v>
      </c>
      <c r="I3689" s="10">
        <v>2010</v>
      </c>
      <c r="J3689" s="10">
        <v>227695357</v>
      </c>
      <c r="K3689" s="10">
        <f>_xlfn.DAYS(clean_data[[#This Row],[Ship Date]],clean_data[[#This Row],[Order Date]])</f>
        <v>39</v>
      </c>
      <c r="L3689" s="11">
        <v>40449</v>
      </c>
      <c r="M3689" s="14">
        <v>8971</v>
      </c>
      <c r="N3689" s="15">
        <v>154.06</v>
      </c>
      <c r="O3689" s="15">
        <v>90.93</v>
      </c>
      <c r="P3689" s="15">
        <v>1382072.26</v>
      </c>
      <c r="Q3689" s="15">
        <v>815733.03</v>
      </c>
      <c r="R3689" s="15">
        <v>566339.23</v>
      </c>
      <c r="S3689" s="54"/>
      <c r="T3689" s="54"/>
      <c r="Z3689" s="1"/>
      <c r="AA3689" s="1"/>
      <c r="XFB3689"/>
      <c r="XFC3689"/>
    </row>
    <row r="3690" spans="2:27 16382:16383" ht="21" customHeight="1">
      <c r="B3690" s="1" t="s">
        <v>31</v>
      </c>
      <c r="C3690" s="1" t="s">
        <v>99</v>
      </c>
      <c r="D3690" s="1" t="s">
        <v>16</v>
      </c>
      <c r="E3690" s="1" t="s">
        <v>21</v>
      </c>
      <c r="F3690" s="1" t="s">
        <v>229</v>
      </c>
      <c r="G3690" s="9">
        <v>40944</v>
      </c>
      <c r="H3690" s="2" t="s">
        <v>242</v>
      </c>
      <c r="I3690" s="1">
        <v>2012</v>
      </c>
      <c r="J3690" s="1">
        <v>840671098</v>
      </c>
      <c r="K3690" s="1">
        <f>_xlfn.DAYS(clean_data[[#This Row],[Ship Date]],clean_data[[#This Row],[Order Date]])</f>
        <v>22</v>
      </c>
      <c r="L3690" s="9">
        <v>40966</v>
      </c>
      <c r="M3690" s="4">
        <v>2114</v>
      </c>
      <c r="N3690" s="13">
        <v>255.28</v>
      </c>
      <c r="O3690" s="13">
        <v>159.41999999999999</v>
      </c>
      <c r="P3690" s="13">
        <v>539661.92000000004</v>
      </c>
      <c r="Q3690" s="13">
        <v>337013.88</v>
      </c>
      <c r="R3690" s="13">
        <v>202648.04</v>
      </c>
      <c r="S3690" s="54"/>
      <c r="T3690" s="54"/>
      <c r="Z3690" s="1"/>
      <c r="AA3690" s="1"/>
      <c r="XFB3690"/>
      <c r="XFC3690"/>
    </row>
    <row r="3691" spans="2:27 16382:16383" ht="21" customHeight="1">
      <c r="B3691" s="10" t="s">
        <v>40</v>
      </c>
      <c r="C3691" s="10" t="s">
        <v>123</v>
      </c>
      <c r="D3691" s="10" t="s">
        <v>33</v>
      </c>
      <c r="E3691" s="10" t="s">
        <v>17</v>
      </c>
      <c r="F3691" s="10" t="s">
        <v>227</v>
      </c>
      <c r="G3691" s="11">
        <v>41614</v>
      </c>
      <c r="H3691" s="12" t="s">
        <v>228</v>
      </c>
      <c r="I3691" s="10">
        <v>2013</v>
      </c>
      <c r="J3691" s="10">
        <v>660832202</v>
      </c>
      <c r="K3691" s="10">
        <f>_xlfn.DAYS(clean_data[[#This Row],[Ship Date]],clean_data[[#This Row],[Order Date]])</f>
        <v>49</v>
      </c>
      <c r="L3691" s="11">
        <v>41663</v>
      </c>
      <c r="M3691" s="14">
        <v>3789</v>
      </c>
      <c r="N3691" s="15">
        <v>81.73</v>
      </c>
      <c r="O3691" s="15">
        <v>56.67</v>
      </c>
      <c r="P3691" s="15">
        <v>309674.96999999997</v>
      </c>
      <c r="Q3691" s="15">
        <v>214722.63</v>
      </c>
      <c r="R3691" s="15">
        <v>94952.34</v>
      </c>
      <c r="S3691" s="54"/>
      <c r="T3691" s="54"/>
      <c r="Z3691" s="1"/>
      <c r="AA3691" s="1"/>
      <c r="XFB3691"/>
      <c r="XFC3691"/>
    </row>
    <row r="3692" spans="2:27 16382:16383" ht="21" customHeight="1">
      <c r="B3692" s="1" t="s">
        <v>23</v>
      </c>
      <c r="C3692" s="1" t="s">
        <v>198</v>
      </c>
      <c r="D3692" s="1" t="s">
        <v>71</v>
      </c>
      <c r="E3692" s="1" t="s">
        <v>21</v>
      </c>
      <c r="F3692" s="1" t="s">
        <v>227</v>
      </c>
      <c r="G3692" s="9">
        <v>42522</v>
      </c>
      <c r="H3692" s="2" t="s">
        <v>241</v>
      </c>
      <c r="I3692" s="1">
        <v>2016</v>
      </c>
      <c r="J3692" s="1">
        <v>936664998</v>
      </c>
      <c r="K3692" s="1">
        <f>_xlfn.DAYS(clean_data[[#This Row],[Ship Date]],clean_data[[#This Row],[Order Date]])</f>
        <v>34</v>
      </c>
      <c r="L3692" s="9">
        <v>42556</v>
      </c>
      <c r="M3692" s="4">
        <v>8843</v>
      </c>
      <c r="N3692" s="13">
        <v>154.06</v>
      </c>
      <c r="O3692" s="13">
        <v>90.93</v>
      </c>
      <c r="P3692" s="13">
        <v>1362352.58</v>
      </c>
      <c r="Q3692" s="13">
        <v>804093.99</v>
      </c>
      <c r="R3692" s="13">
        <v>558258.59</v>
      </c>
      <c r="S3692" s="54"/>
      <c r="T3692" s="54"/>
      <c r="Z3692" s="1"/>
      <c r="AA3692" s="1"/>
      <c r="XFB3692"/>
      <c r="XFC3692"/>
    </row>
    <row r="3693" spans="2:27 16382:16383" ht="21" customHeight="1">
      <c r="B3693" s="10" t="s">
        <v>14</v>
      </c>
      <c r="C3693" s="10" t="s">
        <v>211</v>
      </c>
      <c r="D3693" s="10" t="s">
        <v>28</v>
      </c>
      <c r="E3693" s="10" t="s">
        <v>17</v>
      </c>
      <c r="F3693" s="10" t="s">
        <v>227</v>
      </c>
      <c r="G3693" s="11">
        <v>42779</v>
      </c>
      <c r="H3693" s="12" t="s">
        <v>242</v>
      </c>
      <c r="I3693" s="10">
        <v>2017</v>
      </c>
      <c r="J3693" s="10">
        <v>286968314</v>
      </c>
      <c r="K3693" s="10">
        <f>_xlfn.DAYS(clean_data[[#This Row],[Ship Date]],clean_data[[#This Row],[Order Date]])</f>
        <v>34</v>
      </c>
      <c r="L3693" s="11">
        <v>42813</v>
      </c>
      <c r="M3693" s="14">
        <v>9156</v>
      </c>
      <c r="N3693" s="15">
        <v>205.7</v>
      </c>
      <c r="O3693" s="15">
        <v>117.11</v>
      </c>
      <c r="P3693" s="15">
        <v>1883389.2</v>
      </c>
      <c r="Q3693" s="15">
        <v>1072259.1599999999</v>
      </c>
      <c r="R3693" s="15">
        <v>811130.04</v>
      </c>
      <c r="S3693" s="54"/>
      <c r="T3693" s="54"/>
      <c r="Z3693" s="1"/>
      <c r="AA3693" s="1"/>
      <c r="XFB3693"/>
      <c r="XFC3693"/>
    </row>
    <row r="3694" spans="2:27 16382:16383" ht="21" customHeight="1">
      <c r="B3694" s="1" t="s">
        <v>34</v>
      </c>
      <c r="C3694" s="1" t="s">
        <v>212</v>
      </c>
      <c r="D3694" s="1" t="s">
        <v>16</v>
      </c>
      <c r="E3694" s="1" t="s">
        <v>17</v>
      </c>
      <c r="F3694" s="1" t="s">
        <v>227</v>
      </c>
      <c r="G3694" s="9">
        <v>41884</v>
      </c>
      <c r="H3694" s="2" t="s">
        <v>231</v>
      </c>
      <c r="I3694" s="1">
        <v>2014</v>
      </c>
      <c r="J3694" s="1">
        <v>550853478</v>
      </c>
      <c r="K3694" s="1">
        <f>_xlfn.DAYS(clean_data[[#This Row],[Ship Date]],clean_data[[#This Row],[Order Date]])</f>
        <v>16</v>
      </c>
      <c r="L3694" s="9">
        <v>41900</v>
      </c>
      <c r="M3694" s="4">
        <v>8640</v>
      </c>
      <c r="N3694" s="13">
        <v>255.28</v>
      </c>
      <c r="O3694" s="13">
        <v>159.41999999999999</v>
      </c>
      <c r="P3694" s="13">
        <v>2205619.2000000002</v>
      </c>
      <c r="Q3694" s="13">
        <v>1377388.8</v>
      </c>
      <c r="R3694" s="13">
        <v>828230.4</v>
      </c>
      <c r="S3694" s="54"/>
      <c r="T3694" s="54"/>
      <c r="Z3694" s="1"/>
      <c r="AA3694" s="1"/>
      <c r="XFB3694"/>
      <c r="XFC3694"/>
    </row>
    <row r="3695" spans="2:27 16382:16383" ht="21" customHeight="1">
      <c r="B3695" s="10" t="s">
        <v>40</v>
      </c>
      <c r="C3695" s="10" t="s">
        <v>130</v>
      </c>
      <c r="D3695" s="10" t="s">
        <v>36</v>
      </c>
      <c r="E3695" s="10" t="s">
        <v>21</v>
      </c>
      <c r="F3695" s="10" t="s">
        <v>227</v>
      </c>
      <c r="G3695" s="11">
        <v>41108</v>
      </c>
      <c r="H3695" s="12" t="s">
        <v>230</v>
      </c>
      <c r="I3695" s="10">
        <v>2012</v>
      </c>
      <c r="J3695" s="10">
        <v>937744319</v>
      </c>
      <c r="K3695" s="10">
        <f>_xlfn.DAYS(clean_data[[#This Row],[Ship Date]],clean_data[[#This Row],[Order Date]])</f>
        <v>39</v>
      </c>
      <c r="L3695" s="11">
        <v>41147</v>
      </c>
      <c r="M3695" s="14">
        <v>8238</v>
      </c>
      <c r="N3695" s="15">
        <v>109.28</v>
      </c>
      <c r="O3695" s="15">
        <v>35.840000000000003</v>
      </c>
      <c r="P3695" s="15">
        <v>900248.64</v>
      </c>
      <c r="Q3695" s="15">
        <v>295249.91999999998</v>
      </c>
      <c r="R3695" s="15">
        <v>604998.72</v>
      </c>
      <c r="S3695" s="54"/>
      <c r="T3695" s="54"/>
      <c r="Z3695" s="1"/>
      <c r="AA3695" s="1"/>
      <c r="XFB3695"/>
      <c r="XFC3695"/>
    </row>
    <row r="3696" spans="2:27 16382:16383" ht="21" customHeight="1">
      <c r="B3696" s="1" t="s">
        <v>14</v>
      </c>
      <c r="C3696" s="1" t="s">
        <v>246</v>
      </c>
      <c r="D3696" s="1" t="s">
        <v>59</v>
      </c>
      <c r="E3696" s="1" t="s">
        <v>21</v>
      </c>
      <c r="F3696" s="1" t="s">
        <v>229</v>
      </c>
      <c r="G3696" s="9">
        <v>42111</v>
      </c>
      <c r="H3696" s="2" t="s">
        <v>239</v>
      </c>
      <c r="I3696" s="1">
        <v>2015</v>
      </c>
      <c r="J3696" s="1">
        <v>277377164</v>
      </c>
      <c r="K3696" s="1">
        <f>_xlfn.DAYS(clean_data[[#This Row],[Ship Date]],clean_data[[#This Row],[Order Date]])</f>
        <v>20</v>
      </c>
      <c r="L3696" s="9">
        <v>42131</v>
      </c>
      <c r="M3696" s="4">
        <v>922</v>
      </c>
      <c r="N3696" s="13">
        <v>9.33</v>
      </c>
      <c r="O3696" s="13">
        <v>6.92</v>
      </c>
      <c r="P3696" s="13">
        <v>8602.26</v>
      </c>
      <c r="Q3696" s="13">
        <v>6380.24</v>
      </c>
      <c r="R3696" s="13">
        <v>2222.02</v>
      </c>
      <c r="S3696" s="54"/>
      <c r="T3696" s="54"/>
      <c r="Z3696" s="1"/>
      <c r="AA3696" s="1"/>
      <c r="XFB3696"/>
      <c r="XFC3696"/>
    </row>
    <row r="3697" spans="2:27 16382:16383" ht="21" customHeight="1">
      <c r="B3697" s="10" t="s">
        <v>40</v>
      </c>
      <c r="C3697" s="10" t="s">
        <v>205</v>
      </c>
      <c r="D3697" s="10" t="s">
        <v>16</v>
      </c>
      <c r="E3697" s="10" t="s">
        <v>17</v>
      </c>
      <c r="F3697" s="10" t="s">
        <v>229</v>
      </c>
      <c r="G3697" s="11">
        <v>42793</v>
      </c>
      <c r="H3697" s="12" t="s">
        <v>242</v>
      </c>
      <c r="I3697" s="10">
        <v>2017</v>
      </c>
      <c r="J3697" s="10">
        <v>169800841</v>
      </c>
      <c r="K3697" s="10">
        <f>_xlfn.DAYS(clean_data[[#This Row],[Ship Date]],clean_data[[#This Row],[Order Date]])</f>
        <v>20</v>
      </c>
      <c r="L3697" s="11">
        <v>42813</v>
      </c>
      <c r="M3697" s="14">
        <v>6697</v>
      </c>
      <c r="N3697" s="15">
        <v>255.28</v>
      </c>
      <c r="O3697" s="15">
        <v>159.41999999999999</v>
      </c>
      <c r="P3697" s="15">
        <v>1709610.16</v>
      </c>
      <c r="Q3697" s="15">
        <v>1067635.74</v>
      </c>
      <c r="R3697" s="15">
        <v>641974.42000000004</v>
      </c>
      <c r="S3697" s="54"/>
      <c r="T3697" s="54"/>
      <c r="Z3697" s="1"/>
      <c r="AA3697" s="1"/>
      <c r="XFB3697"/>
      <c r="XFC3697"/>
    </row>
    <row r="3698" spans="2:27 16382:16383" ht="21" customHeight="1">
      <c r="B3698" s="1" t="s">
        <v>40</v>
      </c>
      <c r="C3698" s="1" t="s">
        <v>78</v>
      </c>
      <c r="D3698" s="1" t="s">
        <v>25</v>
      </c>
      <c r="E3698" s="1" t="s">
        <v>17</v>
      </c>
      <c r="F3698" s="1" t="s">
        <v>232</v>
      </c>
      <c r="G3698" s="9">
        <v>41442</v>
      </c>
      <c r="H3698" s="2" t="s">
        <v>241</v>
      </c>
      <c r="I3698" s="1">
        <v>2013</v>
      </c>
      <c r="J3698" s="1">
        <v>935376679</v>
      </c>
      <c r="K3698" s="1">
        <f>_xlfn.DAYS(clean_data[[#This Row],[Ship Date]],clean_data[[#This Row],[Order Date]])</f>
        <v>10</v>
      </c>
      <c r="L3698" s="9">
        <v>41452</v>
      </c>
      <c r="M3698" s="4">
        <v>7600</v>
      </c>
      <c r="N3698" s="13">
        <v>47.45</v>
      </c>
      <c r="O3698" s="13">
        <v>31.79</v>
      </c>
      <c r="P3698" s="13">
        <v>360620</v>
      </c>
      <c r="Q3698" s="13">
        <v>241604</v>
      </c>
      <c r="R3698" s="13">
        <v>119016</v>
      </c>
      <c r="S3698" s="54"/>
      <c r="T3698" s="54"/>
      <c r="Z3698" s="1"/>
      <c r="AA3698" s="1"/>
      <c r="XFB3698"/>
      <c r="XFC3698"/>
    </row>
    <row r="3699" spans="2:27 16382:16383" ht="21" customHeight="1">
      <c r="B3699" s="10" t="s">
        <v>14</v>
      </c>
      <c r="C3699" s="10" t="s">
        <v>246</v>
      </c>
      <c r="D3699" s="10" t="s">
        <v>45</v>
      </c>
      <c r="E3699" s="10" t="s">
        <v>21</v>
      </c>
      <c r="F3699" s="10" t="s">
        <v>235</v>
      </c>
      <c r="G3699" s="11">
        <v>40885</v>
      </c>
      <c r="H3699" s="12" t="s">
        <v>228</v>
      </c>
      <c r="I3699" s="10">
        <v>2011</v>
      </c>
      <c r="J3699" s="10">
        <v>264778506</v>
      </c>
      <c r="K3699" s="10">
        <f>_xlfn.DAYS(clean_data[[#This Row],[Ship Date]],clean_data[[#This Row],[Order Date]])</f>
        <v>50</v>
      </c>
      <c r="L3699" s="11">
        <v>40935</v>
      </c>
      <c r="M3699" s="14">
        <v>2699</v>
      </c>
      <c r="N3699" s="15">
        <v>437.2</v>
      </c>
      <c r="O3699" s="15">
        <v>263.33</v>
      </c>
      <c r="P3699" s="15">
        <v>1180002.8</v>
      </c>
      <c r="Q3699" s="15">
        <v>710727.67</v>
      </c>
      <c r="R3699" s="15">
        <v>469275.13</v>
      </c>
      <c r="S3699" s="54"/>
      <c r="T3699" s="54"/>
      <c r="Z3699" s="1"/>
      <c r="AA3699" s="1"/>
      <c r="XFB3699"/>
      <c r="XFC3699"/>
    </row>
    <row r="3700" spans="2:27 16382:16383" ht="21" customHeight="1">
      <c r="B3700" s="1" t="s">
        <v>26</v>
      </c>
      <c r="C3700" s="1" t="s">
        <v>176</v>
      </c>
      <c r="D3700" s="1" t="s">
        <v>79</v>
      </c>
      <c r="E3700" s="1" t="s">
        <v>21</v>
      </c>
      <c r="F3700" s="1" t="s">
        <v>232</v>
      </c>
      <c r="G3700" s="9">
        <v>41572</v>
      </c>
      <c r="H3700" s="2" t="s">
        <v>237</v>
      </c>
      <c r="I3700" s="1">
        <v>2013</v>
      </c>
      <c r="J3700" s="1">
        <v>868992650</v>
      </c>
      <c r="K3700" s="1">
        <f>_xlfn.DAYS(clean_data[[#This Row],[Ship Date]],clean_data[[#This Row],[Order Date]])</f>
        <v>11</v>
      </c>
      <c r="L3700" s="9">
        <v>41583</v>
      </c>
      <c r="M3700" s="4">
        <v>3091</v>
      </c>
      <c r="N3700" s="13">
        <v>668.27</v>
      </c>
      <c r="O3700" s="13">
        <v>502.54</v>
      </c>
      <c r="P3700" s="13">
        <v>2065622.57</v>
      </c>
      <c r="Q3700" s="13">
        <v>1553351.14</v>
      </c>
      <c r="R3700" s="13">
        <v>512271.43</v>
      </c>
      <c r="S3700" s="54"/>
      <c r="T3700" s="54"/>
      <c r="Z3700" s="1"/>
      <c r="AA3700" s="1"/>
      <c r="XFB3700"/>
      <c r="XFC3700"/>
    </row>
    <row r="3701" spans="2:27 16382:16383" ht="21" customHeight="1">
      <c r="B3701" s="10" t="s">
        <v>31</v>
      </c>
      <c r="C3701" s="10" t="s">
        <v>163</v>
      </c>
      <c r="D3701" s="10" t="s">
        <v>71</v>
      </c>
      <c r="E3701" s="10" t="s">
        <v>21</v>
      </c>
      <c r="F3701" s="10" t="s">
        <v>235</v>
      </c>
      <c r="G3701" s="11">
        <v>40193</v>
      </c>
      <c r="H3701" s="12" t="s">
        <v>240</v>
      </c>
      <c r="I3701" s="10">
        <v>2010</v>
      </c>
      <c r="J3701" s="10">
        <v>129317939</v>
      </c>
      <c r="K3701" s="10">
        <f>_xlfn.DAYS(clean_data[[#This Row],[Ship Date]],clean_data[[#This Row],[Order Date]])</f>
        <v>7</v>
      </c>
      <c r="L3701" s="11">
        <v>40200</v>
      </c>
      <c r="M3701" s="14">
        <v>6907</v>
      </c>
      <c r="N3701" s="15">
        <v>154.06</v>
      </c>
      <c r="O3701" s="15">
        <v>90.93</v>
      </c>
      <c r="P3701" s="15">
        <v>1064092.42</v>
      </c>
      <c r="Q3701" s="15">
        <v>628053.51</v>
      </c>
      <c r="R3701" s="15">
        <v>436038.91</v>
      </c>
      <c r="S3701" s="54"/>
      <c r="T3701" s="54"/>
      <c r="Z3701" s="1"/>
      <c r="AA3701" s="1"/>
      <c r="XFB3701"/>
      <c r="XFC3701"/>
    </row>
    <row r="3702" spans="2:27 16382:16383" ht="21" customHeight="1">
      <c r="B3702" s="1" t="s">
        <v>26</v>
      </c>
      <c r="C3702" s="1" t="s">
        <v>30</v>
      </c>
      <c r="D3702" s="1" t="s">
        <v>25</v>
      </c>
      <c r="E3702" s="1" t="s">
        <v>17</v>
      </c>
      <c r="F3702" s="1" t="s">
        <v>235</v>
      </c>
      <c r="G3702" s="9">
        <v>42124</v>
      </c>
      <c r="H3702" s="2" t="s">
        <v>239</v>
      </c>
      <c r="I3702" s="1">
        <v>2015</v>
      </c>
      <c r="J3702" s="1">
        <v>447365701</v>
      </c>
      <c r="K3702" s="1">
        <f>_xlfn.DAYS(clean_data[[#This Row],[Ship Date]],clean_data[[#This Row],[Order Date]])</f>
        <v>12</v>
      </c>
      <c r="L3702" s="9">
        <v>42136</v>
      </c>
      <c r="M3702" s="4">
        <v>4307</v>
      </c>
      <c r="N3702" s="13">
        <v>47.45</v>
      </c>
      <c r="O3702" s="13">
        <v>31.79</v>
      </c>
      <c r="P3702" s="13">
        <v>204367.15</v>
      </c>
      <c r="Q3702" s="13">
        <v>136919.53</v>
      </c>
      <c r="R3702" s="13">
        <v>67447.62</v>
      </c>
      <c r="S3702" s="54"/>
      <c r="T3702" s="54"/>
      <c r="Z3702" s="1"/>
      <c r="AA3702" s="1"/>
      <c r="XFB3702"/>
      <c r="XFC3702"/>
    </row>
    <row r="3703" spans="2:27 16382:16383" ht="21" customHeight="1">
      <c r="B3703" s="10" t="s">
        <v>23</v>
      </c>
      <c r="C3703" s="10" t="s">
        <v>82</v>
      </c>
      <c r="D3703" s="10" t="s">
        <v>45</v>
      </c>
      <c r="E3703" s="10" t="s">
        <v>21</v>
      </c>
      <c r="F3703" s="10" t="s">
        <v>229</v>
      </c>
      <c r="G3703" s="11">
        <v>40684</v>
      </c>
      <c r="H3703" s="12" t="s">
        <v>233</v>
      </c>
      <c r="I3703" s="10">
        <v>2011</v>
      </c>
      <c r="J3703" s="10">
        <v>695059764</v>
      </c>
      <c r="K3703" s="10">
        <f>_xlfn.DAYS(clean_data[[#This Row],[Ship Date]],clean_data[[#This Row],[Order Date]])</f>
        <v>39</v>
      </c>
      <c r="L3703" s="11">
        <v>40723</v>
      </c>
      <c r="M3703" s="14">
        <v>2485</v>
      </c>
      <c r="N3703" s="15">
        <v>437.2</v>
      </c>
      <c r="O3703" s="15">
        <v>263.33</v>
      </c>
      <c r="P3703" s="15">
        <v>1086442</v>
      </c>
      <c r="Q3703" s="15">
        <v>654375.05000000005</v>
      </c>
      <c r="R3703" s="15">
        <v>432066.95</v>
      </c>
      <c r="S3703" s="54"/>
      <c r="T3703" s="54"/>
      <c r="Z3703" s="1"/>
      <c r="AA3703" s="1"/>
      <c r="XFB3703"/>
      <c r="XFC3703"/>
    </row>
    <row r="3704" spans="2:27 16382:16383" ht="21" customHeight="1">
      <c r="B3704" s="1" t="s">
        <v>26</v>
      </c>
      <c r="C3704" s="1" t="s">
        <v>104</v>
      </c>
      <c r="D3704" s="1" t="s">
        <v>36</v>
      </c>
      <c r="E3704" s="1" t="s">
        <v>21</v>
      </c>
      <c r="F3704" s="1" t="s">
        <v>235</v>
      </c>
      <c r="G3704" s="9">
        <v>40644</v>
      </c>
      <c r="H3704" s="2" t="s">
        <v>239</v>
      </c>
      <c r="I3704" s="1">
        <v>2011</v>
      </c>
      <c r="J3704" s="1">
        <v>264636456</v>
      </c>
      <c r="K3704" s="1">
        <f>_xlfn.DAYS(clean_data[[#This Row],[Ship Date]],clean_data[[#This Row],[Order Date]])</f>
        <v>13</v>
      </c>
      <c r="L3704" s="9">
        <v>40657</v>
      </c>
      <c r="M3704" s="4">
        <v>663</v>
      </c>
      <c r="N3704" s="13">
        <v>109.28</v>
      </c>
      <c r="O3704" s="13">
        <v>35.840000000000003</v>
      </c>
      <c r="P3704" s="13">
        <v>72452.639999999999</v>
      </c>
      <c r="Q3704" s="13">
        <v>23761.919999999998</v>
      </c>
      <c r="R3704" s="13">
        <v>48690.720000000001</v>
      </c>
      <c r="S3704" s="54"/>
      <c r="T3704" s="54"/>
      <c r="Z3704" s="1"/>
      <c r="AA3704" s="1"/>
      <c r="XFB3704"/>
      <c r="XFC3704"/>
    </row>
    <row r="3705" spans="2:27 16382:16383" ht="21" customHeight="1">
      <c r="B3705" s="10" t="s">
        <v>31</v>
      </c>
      <c r="C3705" s="10" t="s">
        <v>49</v>
      </c>
      <c r="D3705" s="10" t="s">
        <v>71</v>
      </c>
      <c r="E3705" s="10" t="s">
        <v>17</v>
      </c>
      <c r="F3705" s="10" t="s">
        <v>227</v>
      </c>
      <c r="G3705" s="11">
        <v>40251</v>
      </c>
      <c r="H3705" s="12" t="s">
        <v>236</v>
      </c>
      <c r="I3705" s="10">
        <v>2010</v>
      </c>
      <c r="J3705" s="10">
        <v>418644607</v>
      </c>
      <c r="K3705" s="10">
        <f>_xlfn.DAYS(clean_data[[#This Row],[Ship Date]],clean_data[[#This Row],[Order Date]])</f>
        <v>1</v>
      </c>
      <c r="L3705" s="11">
        <v>40252</v>
      </c>
      <c r="M3705" s="14">
        <v>5097</v>
      </c>
      <c r="N3705" s="15">
        <v>154.06</v>
      </c>
      <c r="O3705" s="15">
        <v>90.93</v>
      </c>
      <c r="P3705" s="15">
        <v>785243.82</v>
      </c>
      <c r="Q3705" s="15">
        <v>463470.21</v>
      </c>
      <c r="R3705" s="15">
        <v>321773.61</v>
      </c>
      <c r="S3705" s="54"/>
      <c r="T3705" s="54"/>
      <c r="Z3705" s="1"/>
      <c r="AA3705" s="1"/>
      <c r="XFB3705"/>
      <c r="XFC3705"/>
    </row>
    <row r="3706" spans="2:27 16382:16383" ht="21" customHeight="1">
      <c r="B3706" s="1" t="s">
        <v>31</v>
      </c>
      <c r="C3706" s="1" t="s">
        <v>177</v>
      </c>
      <c r="D3706" s="1" t="s">
        <v>45</v>
      </c>
      <c r="E3706" s="1" t="s">
        <v>21</v>
      </c>
      <c r="F3706" s="1" t="s">
        <v>232</v>
      </c>
      <c r="G3706" s="9">
        <v>40904</v>
      </c>
      <c r="H3706" s="2" t="s">
        <v>228</v>
      </c>
      <c r="I3706" s="1">
        <v>2011</v>
      </c>
      <c r="J3706" s="1">
        <v>239945542</v>
      </c>
      <c r="K3706" s="1">
        <f>_xlfn.DAYS(clean_data[[#This Row],[Ship Date]],clean_data[[#This Row],[Order Date]])</f>
        <v>29</v>
      </c>
      <c r="L3706" s="9">
        <v>40933</v>
      </c>
      <c r="M3706" s="4">
        <v>4073</v>
      </c>
      <c r="N3706" s="13">
        <v>437.2</v>
      </c>
      <c r="O3706" s="13">
        <v>263.33</v>
      </c>
      <c r="P3706" s="13">
        <v>1780715.6</v>
      </c>
      <c r="Q3706" s="13">
        <v>1072543.0900000001</v>
      </c>
      <c r="R3706" s="13">
        <v>708172.51</v>
      </c>
      <c r="S3706" s="54"/>
      <c r="T3706" s="54"/>
      <c r="Z3706" s="1"/>
      <c r="AA3706" s="1"/>
      <c r="XFB3706"/>
      <c r="XFC3706"/>
    </row>
    <row r="3707" spans="2:27 16382:16383" ht="21" customHeight="1">
      <c r="B3707" s="10" t="s">
        <v>23</v>
      </c>
      <c r="C3707" s="10" t="s">
        <v>207</v>
      </c>
      <c r="D3707" s="10" t="s">
        <v>25</v>
      </c>
      <c r="E3707" s="10" t="s">
        <v>17</v>
      </c>
      <c r="F3707" s="10" t="s">
        <v>235</v>
      </c>
      <c r="G3707" s="11">
        <v>40245</v>
      </c>
      <c r="H3707" s="12" t="s">
        <v>236</v>
      </c>
      <c r="I3707" s="10">
        <v>2010</v>
      </c>
      <c r="J3707" s="10">
        <v>681713092</v>
      </c>
      <c r="K3707" s="10">
        <f>_xlfn.DAYS(clean_data[[#This Row],[Ship Date]],clean_data[[#This Row],[Order Date]])</f>
        <v>14</v>
      </c>
      <c r="L3707" s="11">
        <v>40259</v>
      </c>
      <c r="M3707" s="14">
        <v>2908</v>
      </c>
      <c r="N3707" s="15">
        <v>47.45</v>
      </c>
      <c r="O3707" s="15">
        <v>31.79</v>
      </c>
      <c r="P3707" s="15">
        <v>137984.6</v>
      </c>
      <c r="Q3707" s="15">
        <v>92445.32</v>
      </c>
      <c r="R3707" s="15">
        <v>45539.28</v>
      </c>
      <c r="S3707" s="54"/>
      <c r="T3707" s="54"/>
      <c r="Z3707" s="1"/>
      <c r="AA3707" s="1"/>
      <c r="XFB3707"/>
      <c r="XFC3707"/>
    </row>
    <row r="3708" spans="2:27 16382:16383" ht="21" customHeight="1">
      <c r="B3708" s="1" t="s">
        <v>31</v>
      </c>
      <c r="C3708" s="1" t="s">
        <v>145</v>
      </c>
      <c r="D3708" s="1" t="s">
        <v>20</v>
      </c>
      <c r="E3708" s="1" t="s">
        <v>21</v>
      </c>
      <c r="F3708" s="1" t="s">
        <v>235</v>
      </c>
      <c r="G3708" s="9">
        <v>41835</v>
      </c>
      <c r="H3708" s="2" t="s">
        <v>230</v>
      </c>
      <c r="I3708" s="1">
        <v>2014</v>
      </c>
      <c r="J3708" s="1">
        <v>517433583</v>
      </c>
      <c r="K3708" s="1">
        <f>_xlfn.DAYS(clean_data[[#This Row],[Ship Date]],clean_data[[#This Row],[Order Date]])</f>
        <v>36</v>
      </c>
      <c r="L3708" s="9">
        <v>41871</v>
      </c>
      <c r="M3708" s="4">
        <v>8951</v>
      </c>
      <c r="N3708" s="13">
        <v>152.58000000000001</v>
      </c>
      <c r="O3708" s="13">
        <v>97.44</v>
      </c>
      <c r="P3708" s="13">
        <v>1365743.58</v>
      </c>
      <c r="Q3708" s="13">
        <v>872185.44</v>
      </c>
      <c r="R3708" s="13">
        <v>493558.14</v>
      </c>
      <c r="S3708" s="54"/>
      <c r="T3708" s="54"/>
      <c r="Z3708" s="1"/>
      <c r="AA3708" s="1"/>
      <c r="XFB3708"/>
      <c r="XFC3708"/>
    </row>
    <row r="3709" spans="2:27 16382:16383" ht="21" customHeight="1">
      <c r="B3709" s="10" t="s">
        <v>31</v>
      </c>
      <c r="C3709" s="10" t="s">
        <v>67</v>
      </c>
      <c r="D3709" s="10" t="s">
        <v>45</v>
      </c>
      <c r="E3709" s="10" t="s">
        <v>21</v>
      </c>
      <c r="F3709" s="10" t="s">
        <v>235</v>
      </c>
      <c r="G3709" s="11">
        <v>42709</v>
      </c>
      <c r="H3709" s="12" t="s">
        <v>228</v>
      </c>
      <c r="I3709" s="10">
        <v>2016</v>
      </c>
      <c r="J3709" s="10">
        <v>390905845</v>
      </c>
      <c r="K3709" s="10">
        <f>_xlfn.DAYS(clean_data[[#This Row],[Ship Date]],clean_data[[#This Row],[Order Date]])</f>
        <v>10</v>
      </c>
      <c r="L3709" s="11">
        <v>42719</v>
      </c>
      <c r="M3709" s="14">
        <v>6581</v>
      </c>
      <c r="N3709" s="15">
        <v>437.2</v>
      </c>
      <c r="O3709" s="15">
        <v>263.33</v>
      </c>
      <c r="P3709" s="15">
        <v>2877213.2</v>
      </c>
      <c r="Q3709" s="15">
        <v>1732974.73</v>
      </c>
      <c r="R3709" s="15">
        <v>1144238.47</v>
      </c>
      <c r="S3709" s="54"/>
      <c r="T3709" s="54"/>
      <c r="Z3709" s="1"/>
      <c r="AA3709" s="1"/>
      <c r="XFB3709"/>
      <c r="XFC3709"/>
    </row>
    <row r="3710" spans="2:27 16382:16383" ht="21" customHeight="1">
      <c r="B3710" s="1" t="s">
        <v>40</v>
      </c>
      <c r="C3710" s="1" t="s">
        <v>222</v>
      </c>
      <c r="D3710" s="1" t="s">
        <v>16</v>
      </c>
      <c r="E3710" s="1" t="s">
        <v>21</v>
      </c>
      <c r="F3710" s="1" t="s">
        <v>232</v>
      </c>
      <c r="G3710" s="9">
        <v>40291</v>
      </c>
      <c r="H3710" s="2" t="s">
        <v>239</v>
      </c>
      <c r="I3710" s="1">
        <v>2010</v>
      </c>
      <c r="J3710" s="1">
        <v>566241204</v>
      </c>
      <c r="K3710" s="1">
        <f>_xlfn.DAYS(clean_data[[#This Row],[Ship Date]],clean_data[[#This Row],[Order Date]])</f>
        <v>20</v>
      </c>
      <c r="L3710" s="9">
        <v>40311</v>
      </c>
      <c r="M3710" s="4">
        <v>2210</v>
      </c>
      <c r="N3710" s="13">
        <v>255.28</v>
      </c>
      <c r="O3710" s="13">
        <v>159.41999999999999</v>
      </c>
      <c r="P3710" s="13">
        <v>564168.80000000005</v>
      </c>
      <c r="Q3710" s="13">
        <v>352318.2</v>
      </c>
      <c r="R3710" s="13">
        <v>211850.6</v>
      </c>
      <c r="S3710" s="54"/>
      <c r="T3710" s="54"/>
      <c r="Z3710" s="1"/>
      <c r="AA3710" s="1"/>
      <c r="XFB3710"/>
      <c r="XFC3710"/>
    </row>
    <row r="3711" spans="2:27 16382:16383" ht="21" customHeight="1">
      <c r="B3711" s="10" t="s">
        <v>26</v>
      </c>
      <c r="C3711" s="10" t="s">
        <v>164</v>
      </c>
      <c r="D3711" s="10" t="s">
        <v>79</v>
      </c>
      <c r="E3711" s="10" t="s">
        <v>17</v>
      </c>
      <c r="F3711" s="10" t="s">
        <v>227</v>
      </c>
      <c r="G3711" s="11">
        <v>42077</v>
      </c>
      <c r="H3711" s="12" t="s">
        <v>236</v>
      </c>
      <c r="I3711" s="10">
        <v>2015</v>
      </c>
      <c r="J3711" s="10">
        <v>477863490</v>
      </c>
      <c r="K3711" s="10">
        <f>_xlfn.DAYS(clean_data[[#This Row],[Ship Date]],clean_data[[#This Row],[Order Date]])</f>
        <v>34</v>
      </c>
      <c r="L3711" s="11">
        <v>42111</v>
      </c>
      <c r="M3711" s="14">
        <v>9281</v>
      </c>
      <c r="N3711" s="15">
        <v>668.27</v>
      </c>
      <c r="O3711" s="15">
        <v>502.54</v>
      </c>
      <c r="P3711" s="15">
        <v>6202213.8700000001</v>
      </c>
      <c r="Q3711" s="15">
        <v>4664073.74</v>
      </c>
      <c r="R3711" s="15">
        <v>1538140.13</v>
      </c>
      <c r="S3711" s="54"/>
      <c r="T3711" s="54"/>
      <c r="Z3711" s="1"/>
      <c r="AA3711" s="1"/>
      <c r="XFB3711"/>
      <c r="XFC3711"/>
    </row>
    <row r="3712" spans="2:27 16382:16383" ht="21" customHeight="1">
      <c r="B3712" s="1" t="s">
        <v>40</v>
      </c>
      <c r="C3712" s="1" t="s">
        <v>65</v>
      </c>
      <c r="D3712" s="1" t="s">
        <v>16</v>
      </c>
      <c r="E3712" s="1" t="s">
        <v>21</v>
      </c>
      <c r="F3712" s="1" t="s">
        <v>227</v>
      </c>
      <c r="G3712" s="9">
        <v>42118</v>
      </c>
      <c r="H3712" s="2" t="s">
        <v>239</v>
      </c>
      <c r="I3712" s="1">
        <v>2015</v>
      </c>
      <c r="J3712" s="1">
        <v>980509030</v>
      </c>
      <c r="K3712" s="1">
        <f>_xlfn.DAYS(clean_data[[#This Row],[Ship Date]],clean_data[[#This Row],[Order Date]])</f>
        <v>35</v>
      </c>
      <c r="L3712" s="9">
        <v>42153</v>
      </c>
      <c r="M3712" s="4">
        <v>3266</v>
      </c>
      <c r="N3712" s="13">
        <v>255.28</v>
      </c>
      <c r="O3712" s="13">
        <v>159.41999999999999</v>
      </c>
      <c r="P3712" s="13">
        <v>833744.48</v>
      </c>
      <c r="Q3712" s="13">
        <v>520665.72</v>
      </c>
      <c r="R3712" s="13">
        <v>313078.76</v>
      </c>
      <c r="S3712" s="54"/>
      <c r="T3712" s="54"/>
      <c r="Z3712" s="1"/>
      <c r="AA3712" s="1"/>
      <c r="XFB3712"/>
      <c r="XFC3712"/>
    </row>
    <row r="3713" spans="2:27 16382:16383" ht="21" customHeight="1">
      <c r="B3713" s="10" t="s">
        <v>40</v>
      </c>
      <c r="C3713" s="10" t="s">
        <v>200</v>
      </c>
      <c r="D3713" s="10" t="s">
        <v>28</v>
      </c>
      <c r="E3713" s="10" t="s">
        <v>21</v>
      </c>
      <c r="F3713" s="10" t="s">
        <v>229</v>
      </c>
      <c r="G3713" s="11">
        <v>41774</v>
      </c>
      <c r="H3713" s="12" t="s">
        <v>233</v>
      </c>
      <c r="I3713" s="10">
        <v>2014</v>
      </c>
      <c r="J3713" s="10">
        <v>299226653</v>
      </c>
      <c r="K3713" s="10">
        <f>_xlfn.DAYS(clean_data[[#This Row],[Ship Date]],clean_data[[#This Row],[Order Date]])</f>
        <v>43</v>
      </c>
      <c r="L3713" s="11">
        <v>41817</v>
      </c>
      <c r="M3713" s="14">
        <v>6671</v>
      </c>
      <c r="N3713" s="15">
        <v>205.7</v>
      </c>
      <c r="O3713" s="15">
        <v>117.11</v>
      </c>
      <c r="P3713" s="15">
        <v>1372224.7</v>
      </c>
      <c r="Q3713" s="15">
        <v>781240.81</v>
      </c>
      <c r="R3713" s="15">
        <v>590983.89</v>
      </c>
      <c r="S3713" s="54"/>
      <c r="T3713" s="54"/>
      <c r="Z3713" s="1"/>
      <c r="AA3713" s="1"/>
      <c r="XFB3713"/>
      <c r="XFC3713"/>
    </row>
    <row r="3714" spans="2:27 16382:16383" ht="21" customHeight="1">
      <c r="B3714" s="1" t="s">
        <v>40</v>
      </c>
      <c r="C3714" s="1" t="s">
        <v>200</v>
      </c>
      <c r="D3714" s="1" t="s">
        <v>33</v>
      </c>
      <c r="E3714" s="1" t="s">
        <v>21</v>
      </c>
      <c r="F3714" s="1" t="s">
        <v>235</v>
      </c>
      <c r="G3714" s="9">
        <v>42790</v>
      </c>
      <c r="H3714" s="2" t="s">
        <v>242</v>
      </c>
      <c r="I3714" s="1">
        <v>2017</v>
      </c>
      <c r="J3714" s="1">
        <v>779377686</v>
      </c>
      <c r="K3714" s="1">
        <f>_xlfn.DAYS(clean_data[[#This Row],[Ship Date]],clean_data[[#This Row],[Order Date]])</f>
        <v>43</v>
      </c>
      <c r="L3714" s="9">
        <v>42833</v>
      </c>
      <c r="M3714" s="4">
        <v>4032</v>
      </c>
      <c r="N3714" s="13">
        <v>81.73</v>
      </c>
      <c r="O3714" s="13">
        <v>56.67</v>
      </c>
      <c r="P3714" s="13">
        <v>329535.35999999999</v>
      </c>
      <c r="Q3714" s="13">
        <v>228493.44</v>
      </c>
      <c r="R3714" s="13">
        <v>101041.92</v>
      </c>
      <c r="S3714" s="54"/>
      <c r="T3714" s="54"/>
      <c r="Z3714" s="1"/>
      <c r="AA3714" s="1"/>
      <c r="XFB3714"/>
      <c r="XFC3714"/>
    </row>
    <row r="3715" spans="2:27 16382:16383" ht="21" customHeight="1">
      <c r="B3715" s="10" t="s">
        <v>40</v>
      </c>
      <c r="C3715" s="10" t="s">
        <v>130</v>
      </c>
      <c r="D3715" s="10" t="s">
        <v>33</v>
      </c>
      <c r="E3715" s="10" t="s">
        <v>21</v>
      </c>
      <c r="F3715" s="10" t="s">
        <v>235</v>
      </c>
      <c r="G3715" s="11">
        <v>40386</v>
      </c>
      <c r="H3715" s="12" t="s">
        <v>230</v>
      </c>
      <c r="I3715" s="10">
        <v>2010</v>
      </c>
      <c r="J3715" s="10">
        <v>336635959</v>
      </c>
      <c r="K3715" s="10">
        <f>_xlfn.DAYS(clean_data[[#This Row],[Ship Date]],clean_data[[#This Row],[Order Date]])</f>
        <v>6</v>
      </c>
      <c r="L3715" s="11">
        <v>40392</v>
      </c>
      <c r="M3715" s="14">
        <v>6916</v>
      </c>
      <c r="N3715" s="15">
        <v>81.73</v>
      </c>
      <c r="O3715" s="15">
        <v>56.67</v>
      </c>
      <c r="P3715" s="15">
        <v>565244.68000000005</v>
      </c>
      <c r="Q3715" s="15">
        <v>391929.72</v>
      </c>
      <c r="R3715" s="15">
        <v>173314.96</v>
      </c>
      <c r="S3715" s="54"/>
      <c r="T3715" s="54"/>
      <c r="Z3715" s="1"/>
      <c r="AA3715" s="1"/>
      <c r="XFB3715"/>
      <c r="XFC3715"/>
    </row>
    <row r="3716" spans="2:27 16382:16383" ht="21" customHeight="1">
      <c r="B3716" s="1" t="s">
        <v>31</v>
      </c>
      <c r="C3716" s="1" t="s">
        <v>44</v>
      </c>
      <c r="D3716" s="1" t="s">
        <v>50</v>
      </c>
      <c r="E3716" s="1" t="s">
        <v>17</v>
      </c>
      <c r="F3716" s="1" t="s">
        <v>232</v>
      </c>
      <c r="G3716" s="9">
        <v>41236</v>
      </c>
      <c r="H3716" s="2" t="s">
        <v>234</v>
      </c>
      <c r="I3716" s="1">
        <v>2012</v>
      </c>
      <c r="J3716" s="1">
        <v>106987798</v>
      </c>
      <c r="K3716" s="1">
        <f>_xlfn.DAYS(clean_data[[#This Row],[Ship Date]],clean_data[[#This Row],[Order Date]])</f>
        <v>20</v>
      </c>
      <c r="L3716" s="9">
        <v>41256</v>
      </c>
      <c r="M3716" s="4">
        <v>8922</v>
      </c>
      <c r="N3716" s="13">
        <v>421.89</v>
      </c>
      <c r="O3716" s="13">
        <v>364.69</v>
      </c>
      <c r="P3716" s="13">
        <v>3764102.58</v>
      </c>
      <c r="Q3716" s="13">
        <v>3253764.18</v>
      </c>
      <c r="R3716" s="13">
        <v>510338.4</v>
      </c>
      <c r="S3716" s="54"/>
      <c r="T3716" s="54"/>
      <c r="Z3716" s="1"/>
      <c r="AA3716" s="1"/>
      <c r="XFB3716"/>
      <c r="XFC3716"/>
    </row>
    <row r="3717" spans="2:27 16382:16383" ht="21" customHeight="1">
      <c r="B3717" s="10" t="s">
        <v>26</v>
      </c>
      <c r="C3717" s="10" t="s">
        <v>183</v>
      </c>
      <c r="D3717" s="10" t="s">
        <v>59</v>
      </c>
      <c r="E3717" s="10" t="s">
        <v>21</v>
      </c>
      <c r="F3717" s="10" t="s">
        <v>227</v>
      </c>
      <c r="G3717" s="11">
        <v>42721</v>
      </c>
      <c r="H3717" s="12" t="s">
        <v>228</v>
      </c>
      <c r="I3717" s="10">
        <v>2016</v>
      </c>
      <c r="J3717" s="10">
        <v>396732032</v>
      </c>
      <c r="K3717" s="10">
        <f>_xlfn.DAYS(clean_data[[#This Row],[Ship Date]],clean_data[[#This Row],[Order Date]])</f>
        <v>6</v>
      </c>
      <c r="L3717" s="11">
        <v>42727</v>
      </c>
      <c r="M3717" s="14">
        <v>679</v>
      </c>
      <c r="N3717" s="15">
        <v>9.33</v>
      </c>
      <c r="O3717" s="15">
        <v>6.92</v>
      </c>
      <c r="P3717" s="15">
        <v>6335.07</v>
      </c>
      <c r="Q3717" s="15">
        <v>4698.68</v>
      </c>
      <c r="R3717" s="15">
        <v>1636.39</v>
      </c>
      <c r="S3717" s="54"/>
      <c r="T3717" s="54"/>
      <c r="Z3717" s="1"/>
      <c r="AA3717" s="1"/>
      <c r="XFB3717"/>
      <c r="XFC3717"/>
    </row>
    <row r="3718" spans="2:27 16382:16383" ht="21" customHeight="1">
      <c r="B3718" s="1" t="s">
        <v>34</v>
      </c>
      <c r="C3718" s="1" t="s">
        <v>68</v>
      </c>
      <c r="D3718" s="1" t="s">
        <v>45</v>
      </c>
      <c r="E3718" s="1" t="s">
        <v>21</v>
      </c>
      <c r="F3718" s="1" t="s">
        <v>232</v>
      </c>
      <c r="G3718" s="9">
        <v>42610</v>
      </c>
      <c r="H3718" s="2" t="s">
        <v>238</v>
      </c>
      <c r="I3718" s="1">
        <v>2016</v>
      </c>
      <c r="J3718" s="1">
        <v>232479989</v>
      </c>
      <c r="K3718" s="1">
        <f>_xlfn.DAYS(clean_data[[#This Row],[Ship Date]],clean_data[[#This Row],[Order Date]])</f>
        <v>4</v>
      </c>
      <c r="L3718" s="9">
        <v>42614</v>
      </c>
      <c r="M3718" s="4">
        <v>4850</v>
      </c>
      <c r="N3718" s="13">
        <v>437.2</v>
      </c>
      <c r="O3718" s="13">
        <v>263.33</v>
      </c>
      <c r="P3718" s="13">
        <v>2120420</v>
      </c>
      <c r="Q3718" s="13">
        <v>1277150.5</v>
      </c>
      <c r="R3718" s="13">
        <v>843269.5</v>
      </c>
      <c r="S3718" s="54"/>
      <c r="T3718" s="54"/>
      <c r="Z3718" s="1"/>
      <c r="AA3718" s="1"/>
      <c r="XFB3718"/>
      <c r="XFC3718"/>
    </row>
    <row r="3719" spans="2:27 16382:16383" ht="21" customHeight="1">
      <c r="B3719" s="10" t="s">
        <v>23</v>
      </c>
      <c r="C3719" s="10" t="s">
        <v>138</v>
      </c>
      <c r="D3719" s="10" t="s">
        <v>25</v>
      </c>
      <c r="E3719" s="10" t="s">
        <v>21</v>
      </c>
      <c r="F3719" s="10" t="s">
        <v>235</v>
      </c>
      <c r="G3719" s="11">
        <v>40447</v>
      </c>
      <c r="H3719" s="12" t="s">
        <v>231</v>
      </c>
      <c r="I3719" s="10">
        <v>2010</v>
      </c>
      <c r="J3719" s="10">
        <v>511155498</v>
      </c>
      <c r="K3719" s="10">
        <f>_xlfn.DAYS(clean_data[[#This Row],[Ship Date]],clean_data[[#This Row],[Order Date]])</f>
        <v>39</v>
      </c>
      <c r="L3719" s="11">
        <v>40486</v>
      </c>
      <c r="M3719" s="14">
        <v>1126</v>
      </c>
      <c r="N3719" s="15">
        <v>47.45</v>
      </c>
      <c r="O3719" s="15">
        <v>31.79</v>
      </c>
      <c r="P3719" s="15">
        <v>53428.7</v>
      </c>
      <c r="Q3719" s="15">
        <v>35795.54</v>
      </c>
      <c r="R3719" s="15">
        <v>17633.16</v>
      </c>
      <c r="S3719" s="54"/>
      <c r="T3719" s="54"/>
      <c r="Z3719" s="1"/>
      <c r="AA3719" s="1"/>
      <c r="XFB3719"/>
      <c r="XFC3719"/>
    </row>
    <row r="3720" spans="2:27 16382:16383" ht="21" customHeight="1">
      <c r="B3720" s="1" t="s">
        <v>34</v>
      </c>
      <c r="C3720" s="1" t="s">
        <v>84</v>
      </c>
      <c r="D3720" s="1" t="s">
        <v>79</v>
      </c>
      <c r="E3720" s="1" t="s">
        <v>17</v>
      </c>
      <c r="F3720" s="1" t="s">
        <v>235</v>
      </c>
      <c r="G3720" s="9">
        <v>41694</v>
      </c>
      <c r="H3720" s="2" t="s">
        <v>242</v>
      </c>
      <c r="I3720" s="1">
        <v>2014</v>
      </c>
      <c r="J3720" s="1">
        <v>849994885</v>
      </c>
      <c r="K3720" s="1">
        <f>_xlfn.DAYS(clean_data[[#This Row],[Ship Date]],clean_data[[#This Row],[Order Date]])</f>
        <v>48</v>
      </c>
      <c r="L3720" s="9">
        <v>41742</v>
      </c>
      <c r="M3720" s="4">
        <v>1230</v>
      </c>
      <c r="N3720" s="13">
        <v>668.27</v>
      </c>
      <c r="O3720" s="13">
        <v>502.54</v>
      </c>
      <c r="P3720" s="13">
        <v>821972.1</v>
      </c>
      <c r="Q3720" s="13">
        <v>618124.19999999995</v>
      </c>
      <c r="R3720" s="13">
        <v>203847.9</v>
      </c>
      <c r="S3720" s="54"/>
      <c r="T3720" s="54"/>
      <c r="Z3720" s="1"/>
      <c r="AA3720" s="1"/>
      <c r="XFB3720"/>
      <c r="XFC3720"/>
    </row>
    <row r="3721" spans="2:27 16382:16383" ht="21" customHeight="1">
      <c r="B3721" s="10" t="s">
        <v>40</v>
      </c>
      <c r="C3721" s="10" t="s">
        <v>170</v>
      </c>
      <c r="D3721" s="10" t="s">
        <v>16</v>
      </c>
      <c r="E3721" s="10" t="s">
        <v>21</v>
      </c>
      <c r="F3721" s="10" t="s">
        <v>229</v>
      </c>
      <c r="G3721" s="11">
        <v>42522</v>
      </c>
      <c r="H3721" s="12" t="s">
        <v>241</v>
      </c>
      <c r="I3721" s="10">
        <v>2016</v>
      </c>
      <c r="J3721" s="10">
        <v>936546981</v>
      </c>
      <c r="K3721" s="10">
        <f>_xlfn.DAYS(clean_data[[#This Row],[Ship Date]],clean_data[[#This Row],[Order Date]])</f>
        <v>9</v>
      </c>
      <c r="L3721" s="11">
        <v>42531</v>
      </c>
      <c r="M3721" s="14">
        <v>3919</v>
      </c>
      <c r="N3721" s="15">
        <v>255.28</v>
      </c>
      <c r="O3721" s="15">
        <v>159.41999999999999</v>
      </c>
      <c r="P3721" s="15">
        <v>1000442.32</v>
      </c>
      <c r="Q3721" s="15">
        <v>624766.98</v>
      </c>
      <c r="R3721" s="15">
        <v>375675.34</v>
      </c>
      <c r="S3721" s="54"/>
      <c r="T3721" s="54"/>
      <c r="Z3721" s="1"/>
      <c r="AA3721" s="1"/>
      <c r="XFB3721"/>
      <c r="XFC3721"/>
    </row>
    <row r="3722" spans="2:27 16382:16383" ht="21" customHeight="1">
      <c r="B3722" s="1" t="s">
        <v>14</v>
      </c>
      <c r="C3722" s="1" t="s">
        <v>111</v>
      </c>
      <c r="D3722" s="1" t="s">
        <v>25</v>
      </c>
      <c r="E3722" s="1" t="s">
        <v>17</v>
      </c>
      <c r="F3722" s="1" t="s">
        <v>229</v>
      </c>
      <c r="G3722" s="9">
        <v>42258</v>
      </c>
      <c r="H3722" s="2" t="s">
        <v>231</v>
      </c>
      <c r="I3722" s="1">
        <v>2015</v>
      </c>
      <c r="J3722" s="1">
        <v>978673112</v>
      </c>
      <c r="K3722" s="1">
        <f>_xlfn.DAYS(clean_data[[#This Row],[Ship Date]],clean_data[[#This Row],[Order Date]])</f>
        <v>13</v>
      </c>
      <c r="L3722" s="9">
        <v>42271</v>
      </c>
      <c r="M3722" s="4">
        <v>9977</v>
      </c>
      <c r="N3722" s="13">
        <v>47.45</v>
      </c>
      <c r="O3722" s="13">
        <v>31.79</v>
      </c>
      <c r="P3722" s="13">
        <v>473408.65</v>
      </c>
      <c r="Q3722" s="13">
        <v>317168.83</v>
      </c>
      <c r="R3722" s="13">
        <v>156239.82</v>
      </c>
      <c r="S3722" s="54"/>
      <c r="T3722" s="54"/>
      <c r="Z3722" s="1"/>
      <c r="AA3722" s="1"/>
      <c r="XFB3722"/>
      <c r="XFC3722"/>
    </row>
    <row r="3723" spans="2:27 16382:16383" ht="21" customHeight="1">
      <c r="B3723" s="10" t="s">
        <v>40</v>
      </c>
      <c r="C3723" s="10" t="s">
        <v>165</v>
      </c>
      <c r="D3723" s="10" t="s">
        <v>20</v>
      </c>
      <c r="E3723" s="10" t="s">
        <v>21</v>
      </c>
      <c r="F3723" s="10" t="s">
        <v>229</v>
      </c>
      <c r="G3723" s="11">
        <v>41999</v>
      </c>
      <c r="H3723" s="12" t="s">
        <v>228</v>
      </c>
      <c r="I3723" s="10">
        <v>2014</v>
      </c>
      <c r="J3723" s="10">
        <v>354547107</v>
      </c>
      <c r="K3723" s="10">
        <f>_xlfn.DAYS(clean_data[[#This Row],[Ship Date]],clean_data[[#This Row],[Order Date]])</f>
        <v>38</v>
      </c>
      <c r="L3723" s="11">
        <v>42037</v>
      </c>
      <c r="M3723" s="14">
        <v>7223</v>
      </c>
      <c r="N3723" s="15">
        <v>152.58000000000001</v>
      </c>
      <c r="O3723" s="15">
        <v>97.44</v>
      </c>
      <c r="P3723" s="15">
        <v>1102085.3400000001</v>
      </c>
      <c r="Q3723" s="15">
        <v>703809.12</v>
      </c>
      <c r="R3723" s="15">
        <v>398276.22</v>
      </c>
      <c r="S3723" s="54"/>
      <c r="T3723" s="54"/>
      <c r="Z3723" s="1"/>
      <c r="AA3723" s="1"/>
      <c r="XFB3723"/>
      <c r="XFC3723"/>
    </row>
    <row r="3724" spans="2:27 16382:16383" ht="21" customHeight="1">
      <c r="B3724" s="1" t="s">
        <v>23</v>
      </c>
      <c r="C3724" s="1" t="s">
        <v>168</v>
      </c>
      <c r="D3724" s="1" t="s">
        <v>33</v>
      </c>
      <c r="E3724" s="1" t="s">
        <v>17</v>
      </c>
      <c r="F3724" s="1" t="s">
        <v>235</v>
      </c>
      <c r="G3724" s="9">
        <v>40467</v>
      </c>
      <c r="H3724" s="2" t="s">
        <v>237</v>
      </c>
      <c r="I3724" s="1">
        <v>2010</v>
      </c>
      <c r="J3724" s="1">
        <v>762655293</v>
      </c>
      <c r="K3724" s="1">
        <f>_xlfn.DAYS(clean_data[[#This Row],[Ship Date]],clean_data[[#This Row],[Order Date]])</f>
        <v>26</v>
      </c>
      <c r="L3724" s="9">
        <v>40493</v>
      </c>
      <c r="M3724" s="4">
        <v>5504</v>
      </c>
      <c r="N3724" s="13">
        <v>81.73</v>
      </c>
      <c r="O3724" s="13">
        <v>56.67</v>
      </c>
      <c r="P3724" s="13">
        <v>449841.91999999998</v>
      </c>
      <c r="Q3724" s="13">
        <v>311911.67999999999</v>
      </c>
      <c r="R3724" s="13">
        <v>137930.23999999999</v>
      </c>
      <c r="S3724" s="54"/>
      <c r="T3724" s="54"/>
      <c r="Z3724" s="1"/>
      <c r="AA3724" s="1"/>
      <c r="XFB3724"/>
      <c r="XFC3724"/>
    </row>
    <row r="3725" spans="2:27 16382:16383" ht="21" customHeight="1">
      <c r="B3725" s="10" t="s">
        <v>34</v>
      </c>
      <c r="C3725" s="10" t="s">
        <v>60</v>
      </c>
      <c r="D3725" s="10" t="s">
        <v>43</v>
      </c>
      <c r="E3725" s="10" t="s">
        <v>21</v>
      </c>
      <c r="F3725" s="10" t="s">
        <v>235</v>
      </c>
      <c r="G3725" s="11">
        <v>40920</v>
      </c>
      <c r="H3725" s="12" t="s">
        <v>240</v>
      </c>
      <c r="I3725" s="10">
        <v>2012</v>
      </c>
      <c r="J3725" s="10">
        <v>371796500</v>
      </c>
      <c r="K3725" s="10">
        <f>_xlfn.DAYS(clean_data[[#This Row],[Ship Date]],clean_data[[#This Row],[Order Date]])</f>
        <v>7</v>
      </c>
      <c r="L3725" s="11">
        <v>40927</v>
      </c>
      <c r="M3725" s="14">
        <v>1701</v>
      </c>
      <c r="N3725" s="15">
        <v>651.21</v>
      </c>
      <c r="O3725" s="15">
        <v>524.96</v>
      </c>
      <c r="P3725" s="15">
        <v>1107708.21</v>
      </c>
      <c r="Q3725" s="15">
        <v>892956.96</v>
      </c>
      <c r="R3725" s="15">
        <v>214751.25</v>
      </c>
      <c r="S3725" s="54"/>
      <c r="T3725" s="54"/>
      <c r="Z3725" s="1"/>
      <c r="AA3725" s="1"/>
      <c r="XFB3725"/>
      <c r="XFC3725"/>
    </row>
    <row r="3726" spans="2:27 16382:16383" ht="21" customHeight="1">
      <c r="B3726" s="1" t="s">
        <v>26</v>
      </c>
      <c r="C3726" s="1" t="s">
        <v>104</v>
      </c>
      <c r="D3726" s="1" t="s">
        <v>28</v>
      </c>
      <c r="E3726" s="1" t="s">
        <v>21</v>
      </c>
      <c r="F3726" s="1" t="s">
        <v>229</v>
      </c>
      <c r="G3726" s="9">
        <v>41475</v>
      </c>
      <c r="H3726" s="2" t="s">
        <v>230</v>
      </c>
      <c r="I3726" s="1">
        <v>2013</v>
      </c>
      <c r="J3726" s="1">
        <v>571082055</v>
      </c>
      <c r="K3726" s="1">
        <f>_xlfn.DAYS(clean_data[[#This Row],[Ship Date]],clean_data[[#This Row],[Order Date]])</f>
        <v>26</v>
      </c>
      <c r="L3726" s="9">
        <v>41501</v>
      </c>
      <c r="M3726" s="4">
        <v>4726</v>
      </c>
      <c r="N3726" s="13">
        <v>205.7</v>
      </c>
      <c r="O3726" s="13">
        <v>117.11</v>
      </c>
      <c r="P3726" s="13">
        <v>972138.2</v>
      </c>
      <c r="Q3726" s="13">
        <v>553461.86</v>
      </c>
      <c r="R3726" s="13">
        <v>418676.34</v>
      </c>
      <c r="S3726" s="54"/>
      <c r="T3726" s="54"/>
      <c r="Z3726" s="1"/>
      <c r="AA3726" s="1"/>
      <c r="XFB3726"/>
      <c r="XFC3726"/>
    </row>
    <row r="3727" spans="2:27 16382:16383" ht="21" customHeight="1">
      <c r="B3727" s="10" t="s">
        <v>23</v>
      </c>
      <c r="C3727" s="10" t="s">
        <v>217</v>
      </c>
      <c r="D3727" s="10" t="s">
        <v>33</v>
      </c>
      <c r="E3727" s="10" t="s">
        <v>21</v>
      </c>
      <c r="F3727" s="10" t="s">
        <v>232</v>
      </c>
      <c r="G3727" s="11">
        <v>42018</v>
      </c>
      <c r="H3727" s="12" t="s">
        <v>240</v>
      </c>
      <c r="I3727" s="10">
        <v>2015</v>
      </c>
      <c r="J3727" s="10">
        <v>119935786</v>
      </c>
      <c r="K3727" s="10">
        <f>_xlfn.DAYS(clean_data[[#This Row],[Ship Date]],clean_data[[#This Row],[Order Date]])</f>
        <v>13</v>
      </c>
      <c r="L3727" s="11">
        <v>42031</v>
      </c>
      <c r="M3727" s="14">
        <v>519</v>
      </c>
      <c r="N3727" s="15">
        <v>81.73</v>
      </c>
      <c r="O3727" s="15">
        <v>56.67</v>
      </c>
      <c r="P3727" s="15">
        <v>42417.87</v>
      </c>
      <c r="Q3727" s="15">
        <v>29411.73</v>
      </c>
      <c r="R3727" s="15">
        <v>13006.14</v>
      </c>
      <c r="S3727" s="54"/>
      <c r="T3727" s="54"/>
      <c r="Z3727" s="1"/>
      <c r="AA3727" s="1"/>
      <c r="XFB3727"/>
      <c r="XFC3727"/>
    </row>
    <row r="3728" spans="2:27 16382:16383" ht="21" customHeight="1">
      <c r="B3728" s="1" t="s">
        <v>40</v>
      </c>
      <c r="C3728" s="1" t="s">
        <v>169</v>
      </c>
      <c r="D3728" s="1" t="s">
        <v>33</v>
      </c>
      <c r="E3728" s="1" t="s">
        <v>21</v>
      </c>
      <c r="F3728" s="1" t="s">
        <v>235</v>
      </c>
      <c r="G3728" s="9">
        <v>42828</v>
      </c>
      <c r="H3728" s="2" t="s">
        <v>239</v>
      </c>
      <c r="I3728" s="1">
        <v>2017</v>
      </c>
      <c r="J3728" s="1">
        <v>998094022</v>
      </c>
      <c r="K3728" s="1">
        <f>_xlfn.DAYS(clean_data[[#This Row],[Ship Date]],clean_data[[#This Row],[Order Date]])</f>
        <v>13</v>
      </c>
      <c r="L3728" s="9">
        <v>42841</v>
      </c>
      <c r="M3728" s="4">
        <v>7056</v>
      </c>
      <c r="N3728" s="13">
        <v>81.73</v>
      </c>
      <c r="O3728" s="13">
        <v>56.67</v>
      </c>
      <c r="P3728" s="13">
        <v>576686.88</v>
      </c>
      <c r="Q3728" s="13">
        <v>399863.52</v>
      </c>
      <c r="R3728" s="13">
        <v>176823.36</v>
      </c>
      <c r="S3728" s="54"/>
      <c r="T3728" s="54"/>
      <c r="Z3728" s="1"/>
      <c r="AA3728" s="1"/>
      <c r="XFB3728"/>
      <c r="XFC3728"/>
    </row>
    <row r="3729" spans="2:27 16382:16383" ht="21" customHeight="1">
      <c r="B3729" s="10" t="s">
        <v>23</v>
      </c>
      <c r="C3729" s="10" t="s">
        <v>24</v>
      </c>
      <c r="D3729" s="10" t="s">
        <v>20</v>
      </c>
      <c r="E3729" s="10" t="s">
        <v>17</v>
      </c>
      <c r="F3729" s="10" t="s">
        <v>227</v>
      </c>
      <c r="G3729" s="11">
        <v>40421</v>
      </c>
      <c r="H3729" s="12" t="s">
        <v>238</v>
      </c>
      <c r="I3729" s="10">
        <v>2010</v>
      </c>
      <c r="J3729" s="10">
        <v>755605590</v>
      </c>
      <c r="K3729" s="10">
        <f>_xlfn.DAYS(clean_data[[#This Row],[Ship Date]],clean_data[[#This Row],[Order Date]])</f>
        <v>11</v>
      </c>
      <c r="L3729" s="11">
        <v>40432</v>
      </c>
      <c r="M3729" s="14">
        <v>9340</v>
      </c>
      <c r="N3729" s="15">
        <v>152.58000000000001</v>
      </c>
      <c r="O3729" s="15">
        <v>97.44</v>
      </c>
      <c r="P3729" s="15">
        <v>1425097.2</v>
      </c>
      <c r="Q3729" s="15">
        <v>910089.6</v>
      </c>
      <c r="R3729" s="15">
        <v>515007.6</v>
      </c>
      <c r="S3729" s="54"/>
      <c r="T3729" s="54"/>
      <c r="Z3729" s="1"/>
      <c r="AA3729" s="1"/>
      <c r="XFB3729"/>
      <c r="XFC3729"/>
    </row>
    <row r="3730" spans="2:27 16382:16383" ht="21" customHeight="1">
      <c r="B3730" s="1" t="s">
        <v>40</v>
      </c>
      <c r="C3730" s="1" t="s">
        <v>117</v>
      </c>
      <c r="D3730" s="1" t="s">
        <v>25</v>
      </c>
      <c r="E3730" s="1" t="s">
        <v>21</v>
      </c>
      <c r="F3730" s="1" t="s">
        <v>229</v>
      </c>
      <c r="G3730" s="9">
        <v>42766</v>
      </c>
      <c r="H3730" s="2" t="s">
        <v>240</v>
      </c>
      <c r="I3730" s="1">
        <v>2017</v>
      </c>
      <c r="J3730" s="1">
        <v>162831819</v>
      </c>
      <c r="K3730" s="1">
        <f>_xlfn.DAYS(clean_data[[#This Row],[Ship Date]],clean_data[[#This Row],[Order Date]])</f>
        <v>2</v>
      </c>
      <c r="L3730" s="9">
        <v>42768</v>
      </c>
      <c r="M3730" s="4">
        <v>4408</v>
      </c>
      <c r="N3730" s="13">
        <v>47.45</v>
      </c>
      <c r="O3730" s="13">
        <v>31.79</v>
      </c>
      <c r="P3730" s="13">
        <v>209159.6</v>
      </c>
      <c r="Q3730" s="13">
        <v>140130.32</v>
      </c>
      <c r="R3730" s="13">
        <v>69029.279999999999</v>
      </c>
      <c r="S3730" s="54"/>
      <c r="T3730" s="54"/>
      <c r="Z3730" s="1"/>
      <c r="AA3730" s="1"/>
      <c r="XFB3730"/>
      <c r="XFC3730"/>
    </row>
    <row r="3731" spans="2:27 16382:16383" ht="21" customHeight="1">
      <c r="B3731" s="10" t="s">
        <v>34</v>
      </c>
      <c r="C3731" s="10" t="s">
        <v>134</v>
      </c>
      <c r="D3731" s="10" t="s">
        <v>43</v>
      </c>
      <c r="E3731" s="10" t="s">
        <v>21</v>
      </c>
      <c r="F3731" s="10" t="s">
        <v>235</v>
      </c>
      <c r="G3731" s="11">
        <v>40244</v>
      </c>
      <c r="H3731" s="12" t="s">
        <v>236</v>
      </c>
      <c r="I3731" s="10">
        <v>2010</v>
      </c>
      <c r="J3731" s="10">
        <v>960446536</v>
      </c>
      <c r="K3731" s="10">
        <f>_xlfn.DAYS(clean_data[[#This Row],[Ship Date]],clean_data[[#This Row],[Order Date]])</f>
        <v>21</v>
      </c>
      <c r="L3731" s="11">
        <v>40265</v>
      </c>
      <c r="M3731" s="14">
        <v>6328</v>
      </c>
      <c r="N3731" s="15">
        <v>651.21</v>
      </c>
      <c r="O3731" s="15">
        <v>524.96</v>
      </c>
      <c r="P3731" s="15">
        <v>4120856.88</v>
      </c>
      <c r="Q3731" s="15">
        <v>3321946.88</v>
      </c>
      <c r="R3731" s="15">
        <v>798910</v>
      </c>
      <c r="S3731" s="54"/>
      <c r="T3731" s="54"/>
      <c r="Z3731" s="1"/>
      <c r="AA3731" s="1"/>
      <c r="XFB3731"/>
      <c r="XFC3731"/>
    </row>
    <row r="3732" spans="2:27 16382:16383" ht="21" customHeight="1">
      <c r="B3732" s="1" t="s">
        <v>40</v>
      </c>
      <c r="C3732" s="1" t="s">
        <v>91</v>
      </c>
      <c r="D3732" s="1" t="s">
        <v>36</v>
      </c>
      <c r="E3732" s="1" t="s">
        <v>21</v>
      </c>
      <c r="F3732" s="1" t="s">
        <v>232</v>
      </c>
      <c r="G3732" s="9">
        <v>40219</v>
      </c>
      <c r="H3732" s="2" t="s">
        <v>242</v>
      </c>
      <c r="I3732" s="1">
        <v>2010</v>
      </c>
      <c r="J3732" s="1">
        <v>909436070</v>
      </c>
      <c r="K3732" s="1">
        <f>_xlfn.DAYS(clean_data[[#This Row],[Ship Date]],clean_data[[#This Row],[Order Date]])</f>
        <v>17</v>
      </c>
      <c r="L3732" s="9">
        <v>40236</v>
      </c>
      <c r="M3732" s="4">
        <v>1198</v>
      </c>
      <c r="N3732" s="13">
        <v>109.28</v>
      </c>
      <c r="O3732" s="13">
        <v>35.840000000000003</v>
      </c>
      <c r="P3732" s="13">
        <v>130917.44</v>
      </c>
      <c r="Q3732" s="13">
        <v>42936.32</v>
      </c>
      <c r="R3732" s="13">
        <v>87981.119999999995</v>
      </c>
      <c r="S3732" s="54"/>
      <c r="T3732" s="54"/>
      <c r="Z3732" s="1"/>
      <c r="AA3732" s="1"/>
      <c r="XFB3732"/>
      <c r="XFC3732"/>
    </row>
    <row r="3733" spans="2:27 16382:16383" ht="21" customHeight="1">
      <c r="B3733" s="10" t="s">
        <v>26</v>
      </c>
      <c r="C3733" s="10" t="s">
        <v>146</v>
      </c>
      <c r="D3733" s="10" t="s">
        <v>43</v>
      </c>
      <c r="E3733" s="10" t="s">
        <v>17</v>
      </c>
      <c r="F3733" s="10" t="s">
        <v>232</v>
      </c>
      <c r="G3733" s="11">
        <v>40765</v>
      </c>
      <c r="H3733" s="12" t="s">
        <v>238</v>
      </c>
      <c r="I3733" s="10">
        <v>2011</v>
      </c>
      <c r="J3733" s="10">
        <v>541099250</v>
      </c>
      <c r="K3733" s="10">
        <f>_xlfn.DAYS(clean_data[[#This Row],[Ship Date]],clean_data[[#This Row],[Order Date]])</f>
        <v>27</v>
      </c>
      <c r="L3733" s="11">
        <v>40792</v>
      </c>
      <c r="M3733" s="14">
        <v>2147</v>
      </c>
      <c r="N3733" s="15">
        <v>651.21</v>
      </c>
      <c r="O3733" s="15">
        <v>524.96</v>
      </c>
      <c r="P3733" s="15">
        <v>1398147.87</v>
      </c>
      <c r="Q3733" s="15">
        <v>1127089.1200000001</v>
      </c>
      <c r="R3733" s="15">
        <v>271058.75</v>
      </c>
      <c r="S3733" s="54"/>
      <c r="T3733" s="54"/>
      <c r="Z3733" s="1"/>
      <c r="AA3733" s="1"/>
      <c r="XFB3733"/>
      <c r="XFC3733"/>
    </row>
    <row r="3734" spans="2:27 16382:16383" ht="21" customHeight="1">
      <c r="B3734" s="1" t="s">
        <v>23</v>
      </c>
      <c r="C3734" s="1" t="s">
        <v>247</v>
      </c>
      <c r="D3734" s="1" t="s">
        <v>50</v>
      </c>
      <c r="E3734" s="1" t="s">
        <v>17</v>
      </c>
      <c r="F3734" s="1" t="s">
        <v>227</v>
      </c>
      <c r="G3734" s="9">
        <v>40342</v>
      </c>
      <c r="H3734" s="2" t="s">
        <v>241</v>
      </c>
      <c r="I3734" s="1">
        <v>2010</v>
      </c>
      <c r="J3734" s="1">
        <v>907047402</v>
      </c>
      <c r="K3734" s="1">
        <f>_xlfn.DAYS(clean_data[[#This Row],[Ship Date]],clean_data[[#This Row],[Order Date]])</f>
        <v>49</v>
      </c>
      <c r="L3734" s="9">
        <v>40391</v>
      </c>
      <c r="M3734" s="4">
        <v>4338</v>
      </c>
      <c r="N3734" s="13">
        <v>421.89</v>
      </c>
      <c r="O3734" s="13">
        <v>364.69</v>
      </c>
      <c r="P3734" s="13">
        <v>1830158.82</v>
      </c>
      <c r="Q3734" s="13">
        <v>1582025.22</v>
      </c>
      <c r="R3734" s="13">
        <v>248133.6</v>
      </c>
      <c r="S3734" s="54"/>
      <c r="T3734" s="54"/>
      <c r="Z3734" s="1"/>
      <c r="AA3734" s="1"/>
      <c r="XFB3734"/>
      <c r="XFC3734"/>
    </row>
    <row r="3735" spans="2:27 16382:16383" ht="21" customHeight="1">
      <c r="B3735" s="10" t="s">
        <v>40</v>
      </c>
      <c r="C3735" s="10" t="s">
        <v>114</v>
      </c>
      <c r="D3735" s="10" t="s">
        <v>50</v>
      </c>
      <c r="E3735" s="10" t="s">
        <v>17</v>
      </c>
      <c r="F3735" s="10" t="s">
        <v>229</v>
      </c>
      <c r="G3735" s="11">
        <v>41950</v>
      </c>
      <c r="H3735" s="12" t="s">
        <v>234</v>
      </c>
      <c r="I3735" s="10">
        <v>2014</v>
      </c>
      <c r="J3735" s="10">
        <v>429204356</v>
      </c>
      <c r="K3735" s="10">
        <f>_xlfn.DAYS(clean_data[[#This Row],[Ship Date]],clean_data[[#This Row],[Order Date]])</f>
        <v>21</v>
      </c>
      <c r="L3735" s="11">
        <v>41971</v>
      </c>
      <c r="M3735" s="14">
        <v>9962</v>
      </c>
      <c r="N3735" s="15">
        <v>421.89</v>
      </c>
      <c r="O3735" s="15">
        <v>364.69</v>
      </c>
      <c r="P3735" s="15">
        <v>4202868.18</v>
      </c>
      <c r="Q3735" s="15">
        <v>3633041.78</v>
      </c>
      <c r="R3735" s="15">
        <v>569826.4</v>
      </c>
      <c r="S3735" s="54"/>
      <c r="T3735" s="54"/>
      <c r="Z3735" s="1"/>
      <c r="AA3735" s="1"/>
      <c r="XFB3735"/>
      <c r="XFC3735"/>
    </row>
    <row r="3736" spans="2:27 16382:16383" ht="21" customHeight="1">
      <c r="B3736" s="1" t="s">
        <v>40</v>
      </c>
      <c r="C3736" s="1" t="s">
        <v>127</v>
      </c>
      <c r="D3736" s="1" t="s">
        <v>43</v>
      </c>
      <c r="E3736" s="1" t="s">
        <v>21</v>
      </c>
      <c r="F3736" s="1" t="s">
        <v>232</v>
      </c>
      <c r="G3736" s="9">
        <v>40680</v>
      </c>
      <c r="H3736" s="2" t="s">
        <v>233</v>
      </c>
      <c r="I3736" s="1">
        <v>2011</v>
      </c>
      <c r="J3736" s="1">
        <v>749806439</v>
      </c>
      <c r="K3736" s="1">
        <f>_xlfn.DAYS(clean_data[[#This Row],[Ship Date]],clean_data[[#This Row],[Order Date]])</f>
        <v>46</v>
      </c>
      <c r="L3736" s="9">
        <v>40726</v>
      </c>
      <c r="M3736" s="4">
        <v>3243</v>
      </c>
      <c r="N3736" s="13">
        <v>651.21</v>
      </c>
      <c r="O3736" s="13">
        <v>524.96</v>
      </c>
      <c r="P3736" s="13">
        <v>2111874.0299999998</v>
      </c>
      <c r="Q3736" s="13">
        <v>1702445.28</v>
      </c>
      <c r="R3736" s="13">
        <v>409428.75</v>
      </c>
      <c r="S3736" s="54"/>
      <c r="T3736" s="54"/>
      <c r="Z3736" s="1"/>
      <c r="AA3736" s="1"/>
      <c r="XFB3736"/>
      <c r="XFC3736"/>
    </row>
    <row r="3737" spans="2:27 16382:16383" ht="21" customHeight="1">
      <c r="B3737" s="10" t="s">
        <v>40</v>
      </c>
      <c r="C3737" s="10" t="s">
        <v>244</v>
      </c>
      <c r="D3737" s="10" t="s">
        <v>71</v>
      </c>
      <c r="E3737" s="10" t="s">
        <v>17</v>
      </c>
      <c r="F3737" s="10" t="s">
        <v>229</v>
      </c>
      <c r="G3737" s="11">
        <v>41693</v>
      </c>
      <c r="H3737" s="12" t="s">
        <v>242</v>
      </c>
      <c r="I3737" s="10">
        <v>2014</v>
      </c>
      <c r="J3737" s="10">
        <v>881402480</v>
      </c>
      <c r="K3737" s="10">
        <f>_xlfn.DAYS(clean_data[[#This Row],[Ship Date]],clean_data[[#This Row],[Order Date]])</f>
        <v>12</v>
      </c>
      <c r="L3737" s="11">
        <v>41705</v>
      </c>
      <c r="M3737" s="14">
        <v>5435</v>
      </c>
      <c r="N3737" s="15">
        <v>154.06</v>
      </c>
      <c r="O3737" s="15">
        <v>90.93</v>
      </c>
      <c r="P3737" s="15">
        <v>837316.1</v>
      </c>
      <c r="Q3737" s="15">
        <v>494204.55</v>
      </c>
      <c r="R3737" s="15">
        <v>343111.55</v>
      </c>
      <c r="S3737" s="54"/>
      <c r="T3737" s="54"/>
      <c r="Z3737" s="1"/>
      <c r="AA3737" s="1"/>
      <c r="XFB3737"/>
      <c r="XFC3737"/>
    </row>
    <row r="3738" spans="2:27 16382:16383" ht="21" customHeight="1">
      <c r="B3738" s="1" t="s">
        <v>26</v>
      </c>
      <c r="C3738" s="1" t="s">
        <v>90</v>
      </c>
      <c r="D3738" s="1" t="s">
        <v>59</v>
      </c>
      <c r="E3738" s="1" t="s">
        <v>21</v>
      </c>
      <c r="F3738" s="1" t="s">
        <v>235</v>
      </c>
      <c r="G3738" s="9">
        <v>42240</v>
      </c>
      <c r="H3738" s="2" t="s">
        <v>238</v>
      </c>
      <c r="I3738" s="1">
        <v>2015</v>
      </c>
      <c r="J3738" s="1">
        <v>356853806</v>
      </c>
      <c r="K3738" s="1">
        <f>_xlfn.DAYS(clean_data[[#This Row],[Ship Date]],clean_data[[#This Row],[Order Date]])</f>
        <v>23</v>
      </c>
      <c r="L3738" s="9">
        <v>42263</v>
      </c>
      <c r="M3738" s="4">
        <v>9826</v>
      </c>
      <c r="N3738" s="13">
        <v>9.33</v>
      </c>
      <c r="O3738" s="13">
        <v>6.92</v>
      </c>
      <c r="P3738" s="13">
        <v>91676.58</v>
      </c>
      <c r="Q3738" s="13">
        <v>67995.92</v>
      </c>
      <c r="R3738" s="13">
        <v>23680.66</v>
      </c>
      <c r="S3738" s="54"/>
      <c r="T3738" s="54"/>
      <c r="Z3738" s="1"/>
      <c r="AA3738" s="1"/>
      <c r="XFB3738"/>
      <c r="XFC3738"/>
    </row>
    <row r="3739" spans="2:27 16382:16383" ht="21" customHeight="1">
      <c r="B3739" s="10" t="s">
        <v>34</v>
      </c>
      <c r="C3739" s="10" t="s">
        <v>182</v>
      </c>
      <c r="D3739" s="10" t="s">
        <v>28</v>
      </c>
      <c r="E3739" s="10" t="s">
        <v>17</v>
      </c>
      <c r="F3739" s="10" t="s">
        <v>232</v>
      </c>
      <c r="G3739" s="11">
        <v>41344</v>
      </c>
      <c r="H3739" s="12" t="s">
        <v>236</v>
      </c>
      <c r="I3739" s="10">
        <v>2013</v>
      </c>
      <c r="J3739" s="10">
        <v>579334247</v>
      </c>
      <c r="K3739" s="10">
        <f>_xlfn.DAYS(clean_data[[#This Row],[Ship Date]],clean_data[[#This Row],[Order Date]])</f>
        <v>19</v>
      </c>
      <c r="L3739" s="11">
        <v>41363</v>
      </c>
      <c r="M3739" s="14">
        <v>6733</v>
      </c>
      <c r="N3739" s="15">
        <v>205.7</v>
      </c>
      <c r="O3739" s="15">
        <v>117.11</v>
      </c>
      <c r="P3739" s="15">
        <v>1384978.1</v>
      </c>
      <c r="Q3739" s="15">
        <v>788501.63</v>
      </c>
      <c r="R3739" s="15">
        <v>596476.47</v>
      </c>
      <c r="S3739" s="54"/>
      <c r="T3739" s="54"/>
      <c r="Z3739" s="1"/>
      <c r="AA3739" s="1"/>
      <c r="XFB3739"/>
      <c r="XFC3739"/>
    </row>
    <row r="3740" spans="2:27 16382:16383" ht="21" customHeight="1">
      <c r="B3740" s="1" t="s">
        <v>34</v>
      </c>
      <c r="C3740" s="1" t="s">
        <v>84</v>
      </c>
      <c r="D3740" s="1" t="s">
        <v>36</v>
      </c>
      <c r="E3740" s="1" t="s">
        <v>21</v>
      </c>
      <c r="F3740" s="1" t="s">
        <v>229</v>
      </c>
      <c r="G3740" s="9">
        <v>41185</v>
      </c>
      <c r="H3740" s="2" t="s">
        <v>237</v>
      </c>
      <c r="I3740" s="1">
        <v>2012</v>
      </c>
      <c r="J3740" s="1">
        <v>772330129</v>
      </c>
      <c r="K3740" s="1">
        <f>_xlfn.DAYS(clean_data[[#This Row],[Ship Date]],clean_data[[#This Row],[Order Date]])</f>
        <v>6</v>
      </c>
      <c r="L3740" s="9">
        <v>41191</v>
      </c>
      <c r="M3740" s="4">
        <v>8503</v>
      </c>
      <c r="N3740" s="13">
        <v>109.28</v>
      </c>
      <c r="O3740" s="13">
        <v>35.840000000000003</v>
      </c>
      <c r="P3740" s="13">
        <v>929207.84</v>
      </c>
      <c r="Q3740" s="13">
        <v>304747.52000000002</v>
      </c>
      <c r="R3740" s="13">
        <v>624460.31999999995</v>
      </c>
      <c r="S3740" s="54"/>
      <c r="T3740" s="54"/>
      <c r="Z3740" s="1"/>
      <c r="AA3740" s="1"/>
      <c r="XFB3740"/>
      <c r="XFC3740"/>
    </row>
    <row r="3741" spans="2:27 16382:16383" ht="21" customHeight="1">
      <c r="B3741" s="10" t="s">
        <v>40</v>
      </c>
      <c r="C3741" s="10" t="s">
        <v>214</v>
      </c>
      <c r="D3741" s="10" t="s">
        <v>25</v>
      </c>
      <c r="E3741" s="10" t="s">
        <v>21</v>
      </c>
      <c r="F3741" s="10" t="s">
        <v>227</v>
      </c>
      <c r="G3741" s="11">
        <v>40180</v>
      </c>
      <c r="H3741" s="12" t="s">
        <v>240</v>
      </c>
      <c r="I3741" s="10">
        <v>2010</v>
      </c>
      <c r="J3741" s="10">
        <v>229640281</v>
      </c>
      <c r="K3741" s="10">
        <f>_xlfn.DAYS(clean_data[[#This Row],[Ship Date]],clean_data[[#This Row],[Order Date]])</f>
        <v>26</v>
      </c>
      <c r="L3741" s="11">
        <v>40206</v>
      </c>
      <c r="M3741" s="14">
        <v>4517</v>
      </c>
      <c r="N3741" s="15">
        <v>47.45</v>
      </c>
      <c r="O3741" s="15">
        <v>31.79</v>
      </c>
      <c r="P3741" s="15">
        <v>214331.65</v>
      </c>
      <c r="Q3741" s="15">
        <v>143595.43</v>
      </c>
      <c r="R3741" s="15">
        <v>70736.22</v>
      </c>
      <c r="S3741" s="54"/>
      <c r="T3741" s="54"/>
      <c r="Z3741" s="1"/>
      <c r="AA3741" s="1"/>
      <c r="XFB3741"/>
      <c r="XFC3741"/>
    </row>
    <row r="3742" spans="2:27 16382:16383" ht="21" customHeight="1">
      <c r="B3742" s="1" t="s">
        <v>31</v>
      </c>
      <c r="C3742" s="1" t="s">
        <v>133</v>
      </c>
      <c r="D3742" s="1" t="s">
        <v>59</v>
      </c>
      <c r="E3742" s="1" t="s">
        <v>21</v>
      </c>
      <c r="F3742" s="1" t="s">
        <v>232</v>
      </c>
      <c r="G3742" s="9">
        <v>42669</v>
      </c>
      <c r="H3742" s="2" t="s">
        <v>237</v>
      </c>
      <c r="I3742" s="1">
        <v>2016</v>
      </c>
      <c r="J3742" s="1">
        <v>565376031</v>
      </c>
      <c r="K3742" s="1">
        <f>_xlfn.DAYS(clean_data[[#This Row],[Ship Date]],clean_data[[#This Row],[Order Date]])</f>
        <v>34</v>
      </c>
      <c r="L3742" s="9">
        <v>42703</v>
      </c>
      <c r="M3742" s="4">
        <v>6186</v>
      </c>
      <c r="N3742" s="13">
        <v>9.33</v>
      </c>
      <c r="O3742" s="13">
        <v>6.92</v>
      </c>
      <c r="P3742" s="13">
        <v>57715.38</v>
      </c>
      <c r="Q3742" s="13">
        <v>42807.12</v>
      </c>
      <c r="R3742" s="13">
        <v>14908.26</v>
      </c>
      <c r="S3742" s="54"/>
      <c r="T3742" s="54"/>
      <c r="Z3742" s="1"/>
      <c r="AA3742" s="1"/>
      <c r="XFB3742"/>
      <c r="XFC3742"/>
    </row>
    <row r="3743" spans="2:27 16382:16383" ht="21" customHeight="1">
      <c r="B3743" s="10" t="s">
        <v>31</v>
      </c>
      <c r="C3743" s="10" t="s">
        <v>149</v>
      </c>
      <c r="D3743" s="10" t="s">
        <v>43</v>
      </c>
      <c r="E3743" s="10" t="s">
        <v>21</v>
      </c>
      <c r="F3743" s="10" t="s">
        <v>227</v>
      </c>
      <c r="G3743" s="11">
        <v>40933</v>
      </c>
      <c r="H3743" s="12" t="s">
        <v>240</v>
      </c>
      <c r="I3743" s="10">
        <v>2012</v>
      </c>
      <c r="J3743" s="10">
        <v>763961207</v>
      </c>
      <c r="K3743" s="10">
        <f>_xlfn.DAYS(clean_data[[#This Row],[Ship Date]],clean_data[[#This Row],[Order Date]])</f>
        <v>25</v>
      </c>
      <c r="L3743" s="11">
        <v>40958</v>
      </c>
      <c r="M3743" s="14">
        <v>1953</v>
      </c>
      <c r="N3743" s="15">
        <v>651.21</v>
      </c>
      <c r="O3743" s="15">
        <v>524.96</v>
      </c>
      <c r="P3743" s="15">
        <v>1271813.1299999999</v>
      </c>
      <c r="Q3743" s="15">
        <v>1025246.88</v>
      </c>
      <c r="R3743" s="15">
        <v>246566.25</v>
      </c>
      <c r="S3743" s="54"/>
      <c r="T3743" s="54"/>
      <c r="Z3743" s="1"/>
      <c r="AA3743" s="1"/>
      <c r="XFB3743"/>
      <c r="XFC3743"/>
    </row>
    <row r="3744" spans="2:27 16382:16383" ht="21" customHeight="1">
      <c r="B3744" s="1" t="s">
        <v>40</v>
      </c>
      <c r="C3744" s="1" t="s">
        <v>245</v>
      </c>
      <c r="D3744" s="1" t="s">
        <v>25</v>
      </c>
      <c r="E3744" s="1" t="s">
        <v>21</v>
      </c>
      <c r="F3744" s="1" t="s">
        <v>232</v>
      </c>
      <c r="G3744" s="9">
        <v>41474</v>
      </c>
      <c r="H3744" s="2" t="s">
        <v>230</v>
      </c>
      <c r="I3744" s="1">
        <v>2013</v>
      </c>
      <c r="J3744" s="1">
        <v>330132138</v>
      </c>
      <c r="K3744" s="1">
        <f>_xlfn.DAYS(clean_data[[#This Row],[Ship Date]],clean_data[[#This Row],[Order Date]])</f>
        <v>6</v>
      </c>
      <c r="L3744" s="9">
        <v>41480</v>
      </c>
      <c r="M3744" s="4">
        <v>2291</v>
      </c>
      <c r="N3744" s="13">
        <v>47.45</v>
      </c>
      <c r="O3744" s="13">
        <v>31.79</v>
      </c>
      <c r="P3744" s="13">
        <v>108707.95</v>
      </c>
      <c r="Q3744" s="13">
        <v>72830.89</v>
      </c>
      <c r="R3744" s="13">
        <v>35877.06</v>
      </c>
      <c r="S3744" s="54"/>
      <c r="T3744" s="54"/>
      <c r="Z3744" s="1"/>
      <c r="AA3744" s="1"/>
      <c r="XFB3744"/>
      <c r="XFC3744"/>
    </row>
    <row r="3745" spans="2:27 16382:16383" ht="21" customHeight="1">
      <c r="B3745" s="10" t="s">
        <v>23</v>
      </c>
      <c r="C3745" s="10" t="s">
        <v>128</v>
      </c>
      <c r="D3745" s="10" t="s">
        <v>59</v>
      </c>
      <c r="E3745" s="10" t="s">
        <v>21</v>
      </c>
      <c r="F3745" s="10" t="s">
        <v>232</v>
      </c>
      <c r="G3745" s="11">
        <v>41498</v>
      </c>
      <c r="H3745" s="12" t="s">
        <v>238</v>
      </c>
      <c r="I3745" s="10">
        <v>2013</v>
      </c>
      <c r="J3745" s="10">
        <v>638937652</v>
      </c>
      <c r="K3745" s="10">
        <f>_xlfn.DAYS(clean_data[[#This Row],[Ship Date]],clean_data[[#This Row],[Order Date]])</f>
        <v>25</v>
      </c>
      <c r="L3745" s="11">
        <v>41523</v>
      </c>
      <c r="M3745" s="14">
        <v>4705</v>
      </c>
      <c r="N3745" s="15">
        <v>9.33</v>
      </c>
      <c r="O3745" s="15">
        <v>6.92</v>
      </c>
      <c r="P3745" s="15">
        <v>43897.65</v>
      </c>
      <c r="Q3745" s="15">
        <v>32558.6</v>
      </c>
      <c r="R3745" s="15">
        <v>11339.05</v>
      </c>
      <c r="S3745" s="54"/>
      <c r="T3745" s="54"/>
      <c r="Z3745" s="1"/>
      <c r="AA3745" s="1"/>
      <c r="XFB3745"/>
      <c r="XFC3745"/>
    </row>
    <row r="3746" spans="2:27 16382:16383" ht="21" customHeight="1">
      <c r="B3746" s="1" t="s">
        <v>31</v>
      </c>
      <c r="C3746" s="1" t="s">
        <v>223</v>
      </c>
      <c r="D3746" s="1" t="s">
        <v>36</v>
      </c>
      <c r="E3746" s="1" t="s">
        <v>17</v>
      </c>
      <c r="F3746" s="1" t="s">
        <v>235</v>
      </c>
      <c r="G3746" s="9">
        <v>41370</v>
      </c>
      <c r="H3746" s="2" t="s">
        <v>239</v>
      </c>
      <c r="I3746" s="1">
        <v>2013</v>
      </c>
      <c r="J3746" s="1">
        <v>885739076</v>
      </c>
      <c r="K3746" s="1">
        <f>_xlfn.DAYS(clean_data[[#This Row],[Ship Date]],clean_data[[#This Row],[Order Date]])</f>
        <v>38</v>
      </c>
      <c r="L3746" s="9">
        <v>41408</v>
      </c>
      <c r="M3746" s="4">
        <v>8730</v>
      </c>
      <c r="N3746" s="13">
        <v>109.28</v>
      </c>
      <c r="O3746" s="13">
        <v>35.840000000000003</v>
      </c>
      <c r="P3746" s="13">
        <v>954014.4</v>
      </c>
      <c r="Q3746" s="13">
        <v>312883.20000000001</v>
      </c>
      <c r="R3746" s="13">
        <v>641131.19999999995</v>
      </c>
      <c r="S3746" s="54"/>
      <c r="T3746" s="54"/>
      <c r="Z3746" s="1"/>
      <c r="AA3746" s="1"/>
      <c r="XFB3746"/>
      <c r="XFC3746"/>
    </row>
    <row r="3747" spans="2:27 16382:16383" ht="21" customHeight="1">
      <c r="B3747" s="10" t="s">
        <v>40</v>
      </c>
      <c r="C3747" s="10" t="s">
        <v>93</v>
      </c>
      <c r="D3747" s="10" t="s">
        <v>79</v>
      </c>
      <c r="E3747" s="10" t="s">
        <v>21</v>
      </c>
      <c r="F3747" s="10" t="s">
        <v>235</v>
      </c>
      <c r="G3747" s="11">
        <v>40459</v>
      </c>
      <c r="H3747" s="12" t="s">
        <v>237</v>
      </c>
      <c r="I3747" s="10">
        <v>2010</v>
      </c>
      <c r="J3747" s="10">
        <v>336210238</v>
      </c>
      <c r="K3747" s="10">
        <f>_xlfn.DAYS(clean_data[[#This Row],[Ship Date]],clean_data[[#This Row],[Order Date]])</f>
        <v>45</v>
      </c>
      <c r="L3747" s="11">
        <v>40504</v>
      </c>
      <c r="M3747" s="14">
        <v>936</v>
      </c>
      <c r="N3747" s="15">
        <v>668.27</v>
      </c>
      <c r="O3747" s="15">
        <v>502.54</v>
      </c>
      <c r="P3747" s="15">
        <v>625500.72</v>
      </c>
      <c r="Q3747" s="15">
        <v>470377.44</v>
      </c>
      <c r="R3747" s="15">
        <v>155123.28</v>
      </c>
      <c r="S3747" s="54"/>
      <c r="T3747" s="54"/>
      <c r="Z3747" s="1"/>
      <c r="AA3747" s="1"/>
      <c r="XFB3747"/>
      <c r="XFC3747"/>
    </row>
    <row r="3748" spans="2:27 16382:16383" ht="21" customHeight="1">
      <c r="B3748" s="1" t="s">
        <v>40</v>
      </c>
      <c r="C3748" s="1" t="s">
        <v>188</v>
      </c>
      <c r="D3748" s="1" t="s">
        <v>59</v>
      </c>
      <c r="E3748" s="1" t="s">
        <v>17</v>
      </c>
      <c r="F3748" s="1" t="s">
        <v>229</v>
      </c>
      <c r="G3748" s="9">
        <v>41288</v>
      </c>
      <c r="H3748" s="2" t="s">
        <v>240</v>
      </c>
      <c r="I3748" s="1">
        <v>2013</v>
      </c>
      <c r="J3748" s="1">
        <v>576337468</v>
      </c>
      <c r="K3748" s="1">
        <f>_xlfn.DAYS(clean_data[[#This Row],[Ship Date]],clean_data[[#This Row],[Order Date]])</f>
        <v>4</v>
      </c>
      <c r="L3748" s="9">
        <v>41292</v>
      </c>
      <c r="M3748" s="4">
        <v>9919</v>
      </c>
      <c r="N3748" s="13">
        <v>9.33</v>
      </c>
      <c r="O3748" s="13">
        <v>6.92</v>
      </c>
      <c r="P3748" s="13">
        <v>92544.27</v>
      </c>
      <c r="Q3748" s="13">
        <v>68639.48</v>
      </c>
      <c r="R3748" s="13">
        <v>23904.79</v>
      </c>
      <c r="S3748" s="54"/>
      <c r="T3748" s="54"/>
      <c r="Z3748" s="1"/>
      <c r="AA3748" s="1"/>
      <c r="XFB3748"/>
      <c r="XFC3748"/>
    </row>
    <row r="3749" spans="2:27 16382:16383" ht="21" customHeight="1">
      <c r="B3749" s="10" t="s">
        <v>31</v>
      </c>
      <c r="C3749" s="10" t="s">
        <v>56</v>
      </c>
      <c r="D3749" s="10" t="s">
        <v>79</v>
      </c>
      <c r="E3749" s="10" t="s">
        <v>21</v>
      </c>
      <c r="F3749" s="10" t="s">
        <v>235</v>
      </c>
      <c r="G3749" s="11">
        <v>42623</v>
      </c>
      <c r="H3749" s="12" t="s">
        <v>231</v>
      </c>
      <c r="I3749" s="10">
        <v>2016</v>
      </c>
      <c r="J3749" s="10">
        <v>562419593</v>
      </c>
      <c r="K3749" s="10">
        <f>_xlfn.DAYS(clean_data[[#This Row],[Ship Date]],clean_data[[#This Row],[Order Date]])</f>
        <v>17</v>
      </c>
      <c r="L3749" s="11">
        <v>42640</v>
      </c>
      <c r="M3749" s="14">
        <v>1311</v>
      </c>
      <c r="N3749" s="15">
        <v>668.27</v>
      </c>
      <c r="O3749" s="15">
        <v>502.54</v>
      </c>
      <c r="P3749" s="15">
        <v>876101.97</v>
      </c>
      <c r="Q3749" s="15">
        <v>658829.93999999994</v>
      </c>
      <c r="R3749" s="15">
        <v>217272.03</v>
      </c>
      <c r="S3749" s="54"/>
      <c r="T3749" s="54"/>
      <c r="Z3749" s="1"/>
      <c r="AA3749" s="1"/>
      <c r="XFB3749"/>
      <c r="XFC3749"/>
    </row>
    <row r="3750" spans="2:27 16382:16383" ht="21" customHeight="1">
      <c r="B3750" s="1" t="s">
        <v>14</v>
      </c>
      <c r="C3750" s="1" t="s">
        <v>158</v>
      </c>
      <c r="D3750" s="1" t="s">
        <v>25</v>
      </c>
      <c r="E3750" s="1" t="s">
        <v>21</v>
      </c>
      <c r="F3750" s="1" t="s">
        <v>232</v>
      </c>
      <c r="G3750" s="9">
        <v>40850</v>
      </c>
      <c r="H3750" s="2" t="s">
        <v>234</v>
      </c>
      <c r="I3750" s="1">
        <v>2011</v>
      </c>
      <c r="J3750" s="1">
        <v>671067941</v>
      </c>
      <c r="K3750" s="1">
        <f>_xlfn.DAYS(clean_data[[#This Row],[Ship Date]],clean_data[[#This Row],[Order Date]])</f>
        <v>45</v>
      </c>
      <c r="L3750" s="9">
        <v>40895</v>
      </c>
      <c r="M3750" s="4">
        <v>2771</v>
      </c>
      <c r="N3750" s="13">
        <v>47.45</v>
      </c>
      <c r="O3750" s="13">
        <v>31.79</v>
      </c>
      <c r="P3750" s="13">
        <v>131483.95000000001</v>
      </c>
      <c r="Q3750" s="13">
        <v>88090.09</v>
      </c>
      <c r="R3750" s="13">
        <v>43393.86</v>
      </c>
      <c r="S3750" s="54"/>
      <c r="T3750" s="54"/>
      <c r="Z3750" s="1"/>
      <c r="AA3750" s="1"/>
      <c r="XFB3750"/>
      <c r="XFC3750"/>
    </row>
    <row r="3751" spans="2:27 16382:16383" ht="21" customHeight="1">
      <c r="B3751" s="10" t="s">
        <v>23</v>
      </c>
      <c r="C3751" s="10" t="s">
        <v>168</v>
      </c>
      <c r="D3751" s="10" t="s">
        <v>28</v>
      </c>
      <c r="E3751" s="10" t="s">
        <v>21</v>
      </c>
      <c r="F3751" s="10" t="s">
        <v>235</v>
      </c>
      <c r="G3751" s="11">
        <v>42426</v>
      </c>
      <c r="H3751" s="12" t="s">
        <v>242</v>
      </c>
      <c r="I3751" s="10">
        <v>2016</v>
      </c>
      <c r="J3751" s="10">
        <v>449206340</v>
      </c>
      <c r="K3751" s="10">
        <f>_xlfn.DAYS(clean_data[[#This Row],[Ship Date]],clean_data[[#This Row],[Order Date]])</f>
        <v>37</v>
      </c>
      <c r="L3751" s="11">
        <v>42463</v>
      </c>
      <c r="M3751" s="14">
        <v>8993</v>
      </c>
      <c r="N3751" s="15">
        <v>205.7</v>
      </c>
      <c r="O3751" s="15">
        <v>117.11</v>
      </c>
      <c r="P3751" s="15">
        <v>1849860.1</v>
      </c>
      <c r="Q3751" s="15">
        <v>1053170.23</v>
      </c>
      <c r="R3751" s="15">
        <v>796689.87</v>
      </c>
      <c r="S3751" s="54"/>
      <c r="T3751" s="54"/>
      <c r="Z3751" s="1"/>
      <c r="AA3751" s="1"/>
      <c r="XFB3751"/>
      <c r="XFC3751"/>
    </row>
    <row r="3752" spans="2:27 16382:16383" ht="21" customHeight="1">
      <c r="B3752" s="1" t="s">
        <v>23</v>
      </c>
      <c r="C3752" s="1" t="s">
        <v>217</v>
      </c>
      <c r="D3752" s="1" t="s">
        <v>25</v>
      </c>
      <c r="E3752" s="1" t="s">
        <v>17</v>
      </c>
      <c r="F3752" s="1" t="s">
        <v>232</v>
      </c>
      <c r="G3752" s="9">
        <v>40369</v>
      </c>
      <c r="H3752" s="2" t="s">
        <v>230</v>
      </c>
      <c r="I3752" s="1">
        <v>2010</v>
      </c>
      <c r="J3752" s="1">
        <v>864071118</v>
      </c>
      <c r="K3752" s="1">
        <f>_xlfn.DAYS(clean_data[[#This Row],[Ship Date]],clean_data[[#This Row],[Order Date]])</f>
        <v>8</v>
      </c>
      <c r="L3752" s="9">
        <v>40377</v>
      </c>
      <c r="M3752" s="4">
        <v>6700</v>
      </c>
      <c r="N3752" s="13">
        <v>47.45</v>
      </c>
      <c r="O3752" s="13">
        <v>31.79</v>
      </c>
      <c r="P3752" s="13">
        <v>317915</v>
      </c>
      <c r="Q3752" s="13">
        <v>212993</v>
      </c>
      <c r="R3752" s="13">
        <v>104922</v>
      </c>
      <c r="S3752" s="54"/>
      <c r="T3752" s="54"/>
      <c r="Z3752" s="1"/>
      <c r="AA3752" s="1"/>
      <c r="XFB3752"/>
      <c r="XFC3752"/>
    </row>
    <row r="3753" spans="2:27 16382:16383" ht="21" customHeight="1">
      <c r="B3753" s="10" t="s">
        <v>23</v>
      </c>
      <c r="C3753" s="10" t="s">
        <v>98</v>
      </c>
      <c r="D3753" s="10" t="s">
        <v>43</v>
      </c>
      <c r="E3753" s="10" t="s">
        <v>17</v>
      </c>
      <c r="F3753" s="10" t="s">
        <v>229</v>
      </c>
      <c r="G3753" s="11">
        <v>40528</v>
      </c>
      <c r="H3753" s="12" t="s">
        <v>228</v>
      </c>
      <c r="I3753" s="10">
        <v>2010</v>
      </c>
      <c r="J3753" s="10">
        <v>253211104</v>
      </c>
      <c r="K3753" s="10">
        <f>_xlfn.DAYS(clean_data[[#This Row],[Ship Date]],clean_data[[#This Row],[Order Date]])</f>
        <v>11</v>
      </c>
      <c r="L3753" s="11">
        <v>40539</v>
      </c>
      <c r="M3753" s="14">
        <v>9648</v>
      </c>
      <c r="N3753" s="15">
        <v>651.21</v>
      </c>
      <c r="O3753" s="15">
        <v>524.96</v>
      </c>
      <c r="P3753" s="15">
        <v>6282874.0800000001</v>
      </c>
      <c r="Q3753" s="15">
        <v>5064814.08</v>
      </c>
      <c r="R3753" s="15">
        <v>1218060</v>
      </c>
      <c r="S3753" s="54"/>
      <c r="T3753" s="54"/>
      <c r="Z3753" s="1"/>
      <c r="AA3753" s="1"/>
      <c r="XFB3753"/>
      <c r="XFC3753"/>
    </row>
    <row r="3754" spans="2:27 16382:16383" ht="21" customHeight="1">
      <c r="B3754" s="1" t="s">
        <v>40</v>
      </c>
      <c r="C3754" s="1" t="s">
        <v>97</v>
      </c>
      <c r="D3754" s="1" t="s">
        <v>28</v>
      </c>
      <c r="E3754" s="1" t="s">
        <v>21</v>
      </c>
      <c r="F3754" s="1" t="s">
        <v>235</v>
      </c>
      <c r="G3754" s="9">
        <v>40849</v>
      </c>
      <c r="H3754" s="2" t="s">
        <v>234</v>
      </c>
      <c r="I3754" s="1">
        <v>2011</v>
      </c>
      <c r="J3754" s="1">
        <v>174487626</v>
      </c>
      <c r="K3754" s="1">
        <f>_xlfn.DAYS(clean_data[[#This Row],[Ship Date]],clean_data[[#This Row],[Order Date]])</f>
        <v>10</v>
      </c>
      <c r="L3754" s="9">
        <v>40859</v>
      </c>
      <c r="M3754" s="4">
        <v>3621</v>
      </c>
      <c r="N3754" s="13">
        <v>205.7</v>
      </c>
      <c r="O3754" s="13">
        <v>117.11</v>
      </c>
      <c r="P3754" s="13">
        <v>744839.7</v>
      </c>
      <c r="Q3754" s="13">
        <v>424055.31</v>
      </c>
      <c r="R3754" s="13">
        <v>320784.39</v>
      </c>
      <c r="S3754" s="54"/>
      <c r="T3754" s="54"/>
      <c r="Z3754" s="1"/>
      <c r="AA3754" s="1"/>
      <c r="XFB3754"/>
      <c r="XFC3754"/>
    </row>
    <row r="3755" spans="2:27 16382:16383" ht="21" customHeight="1">
      <c r="B3755" s="10" t="s">
        <v>26</v>
      </c>
      <c r="C3755" s="10" t="s">
        <v>180</v>
      </c>
      <c r="D3755" s="10" t="s">
        <v>25</v>
      </c>
      <c r="E3755" s="10" t="s">
        <v>17</v>
      </c>
      <c r="F3755" s="10" t="s">
        <v>235</v>
      </c>
      <c r="G3755" s="11">
        <v>41045</v>
      </c>
      <c r="H3755" s="12" t="s">
        <v>233</v>
      </c>
      <c r="I3755" s="10">
        <v>2012</v>
      </c>
      <c r="J3755" s="10">
        <v>456074512</v>
      </c>
      <c r="K3755" s="10">
        <f>_xlfn.DAYS(clean_data[[#This Row],[Ship Date]],clean_data[[#This Row],[Order Date]])</f>
        <v>9</v>
      </c>
      <c r="L3755" s="11">
        <v>41054</v>
      </c>
      <c r="M3755" s="14">
        <v>1438</v>
      </c>
      <c r="N3755" s="15">
        <v>47.45</v>
      </c>
      <c r="O3755" s="15">
        <v>31.79</v>
      </c>
      <c r="P3755" s="15">
        <v>68233.100000000006</v>
      </c>
      <c r="Q3755" s="15">
        <v>45714.02</v>
      </c>
      <c r="R3755" s="15">
        <v>22519.08</v>
      </c>
      <c r="S3755" s="54"/>
      <c r="T3755" s="54"/>
      <c r="Z3755" s="1"/>
      <c r="AA3755" s="1"/>
      <c r="XFB3755"/>
      <c r="XFC3755"/>
    </row>
    <row r="3756" spans="2:27 16382:16383" ht="21" customHeight="1">
      <c r="B3756" s="1" t="s">
        <v>34</v>
      </c>
      <c r="C3756" s="1" t="s">
        <v>243</v>
      </c>
      <c r="D3756" s="1" t="s">
        <v>45</v>
      </c>
      <c r="E3756" s="1" t="s">
        <v>17</v>
      </c>
      <c r="F3756" s="1" t="s">
        <v>229</v>
      </c>
      <c r="G3756" s="9">
        <v>41222</v>
      </c>
      <c r="H3756" s="2" t="s">
        <v>234</v>
      </c>
      <c r="I3756" s="1">
        <v>2012</v>
      </c>
      <c r="J3756" s="1">
        <v>546458089</v>
      </c>
      <c r="K3756" s="1">
        <f>_xlfn.DAYS(clean_data[[#This Row],[Ship Date]],clean_data[[#This Row],[Order Date]])</f>
        <v>25</v>
      </c>
      <c r="L3756" s="9">
        <v>41247</v>
      </c>
      <c r="M3756" s="4">
        <v>7947</v>
      </c>
      <c r="N3756" s="13">
        <v>437.2</v>
      </c>
      <c r="O3756" s="13">
        <v>263.33</v>
      </c>
      <c r="P3756" s="13">
        <v>3474428.4</v>
      </c>
      <c r="Q3756" s="13">
        <v>2092683.51</v>
      </c>
      <c r="R3756" s="13">
        <v>1381744.89</v>
      </c>
      <c r="S3756" s="54"/>
      <c r="T3756" s="54"/>
      <c r="Z3756" s="1"/>
      <c r="AA3756" s="1"/>
      <c r="XFB3756"/>
      <c r="XFC3756"/>
    </row>
    <row r="3757" spans="2:27 16382:16383" ht="21" customHeight="1">
      <c r="B3757" s="10" t="s">
        <v>14</v>
      </c>
      <c r="C3757" s="10" t="s">
        <v>48</v>
      </c>
      <c r="D3757" s="10" t="s">
        <v>33</v>
      </c>
      <c r="E3757" s="10" t="s">
        <v>21</v>
      </c>
      <c r="F3757" s="10" t="s">
        <v>232</v>
      </c>
      <c r="G3757" s="11">
        <v>40487</v>
      </c>
      <c r="H3757" s="12" t="s">
        <v>234</v>
      </c>
      <c r="I3757" s="10">
        <v>2010</v>
      </c>
      <c r="J3757" s="10">
        <v>864437186</v>
      </c>
      <c r="K3757" s="10">
        <f>_xlfn.DAYS(clean_data[[#This Row],[Ship Date]],clean_data[[#This Row],[Order Date]])</f>
        <v>14</v>
      </c>
      <c r="L3757" s="11">
        <v>40501</v>
      </c>
      <c r="M3757" s="14">
        <v>5028</v>
      </c>
      <c r="N3757" s="15">
        <v>81.73</v>
      </c>
      <c r="O3757" s="15">
        <v>56.67</v>
      </c>
      <c r="P3757" s="15">
        <v>410938.44</v>
      </c>
      <c r="Q3757" s="15">
        <v>284936.76</v>
      </c>
      <c r="R3757" s="15">
        <v>126001.68</v>
      </c>
      <c r="S3757" s="54"/>
      <c r="T3757" s="54"/>
      <c r="Z3757" s="1"/>
      <c r="AA3757" s="1"/>
      <c r="XFB3757"/>
      <c r="XFC3757"/>
    </row>
    <row r="3758" spans="2:27 16382:16383" ht="21" customHeight="1">
      <c r="B3758" s="1" t="s">
        <v>34</v>
      </c>
      <c r="C3758" s="1" t="s">
        <v>95</v>
      </c>
      <c r="D3758" s="1" t="s">
        <v>43</v>
      </c>
      <c r="E3758" s="1" t="s">
        <v>21</v>
      </c>
      <c r="F3758" s="1" t="s">
        <v>232</v>
      </c>
      <c r="G3758" s="9">
        <v>41108</v>
      </c>
      <c r="H3758" s="2" t="s">
        <v>230</v>
      </c>
      <c r="I3758" s="1">
        <v>2012</v>
      </c>
      <c r="J3758" s="1">
        <v>549123132</v>
      </c>
      <c r="K3758" s="1">
        <f>_xlfn.DAYS(clean_data[[#This Row],[Ship Date]],clean_data[[#This Row],[Order Date]])</f>
        <v>43</v>
      </c>
      <c r="L3758" s="9">
        <v>41151</v>
      </c>
      <c r="M3758" s="4">
        <v>6592</v>
      </c>
      <c r="N3758" s="13">
        <v>651.21</v>
      </c>
      <c r="O3758" s="13">
        <v>524.96</v>
      </c>
      <c r="P3758" s="13">
        <v>4292776.32</v>
      </c>
      <c r="Q3758" s="13">
        <v>3460536.3199999998</v>
      </c>
      <c r="R3758" s="13">
        <v>832240</v>
      </c>
      <c r="S3758" s="54"/>
      <c r="T3758" s="54"/>
      <c r="Z3758" s="1"/>
      <c r="AA3758" s="1"/>
      <c r="XFB3758"/>
      <c r="XFC3758"/>
    </row>
    <row r="3759" spans="2:27 16382:16383" ht="21" customHeight="1">
      <c r="B3759" s="10" t="s">
        <v>23</v>
      </c>
      <c r="C3759" s="10" t="s">
        <v>82</v>
      </c>
      <c r="D3759" s="10" t="s">
        <v>59</v>
      </c>
      <c r="E3759" s="10" t="s">
        <v>17</v>
      </c>
      <c r="F3759" s="10" t="s">
        <v>227</v>
      </c>
      <c r="G3759" s="11">
        <v>41588</v>
      </c>
      <c r="H3759" s="12" t="s">
        <v>234</v>
      </c>
      <c r="I3759" s="10">
        <v>2013</v>
      </c>
      <c r="J3759" s="10">
        <v>609939754</v>
      </c>
      <c r="K3759" s="10">
        <f>_xlfn.DAYS(clean_data[[#This Row],[Ship Date]],clean_data[[#This Row],[Order Date]])</f>
        <v>20</v>
      </c>
      <c r="L3759" s="11">
        <v>41608</v>
      </c>
      <c r="M3759" s="14">
        <v>3582</v>
      </c>
      <c r="N3759" s="15">
        <v>9.33</v>
      </c>
      <c r="O3759" s="15">
        <v>6.92</v>
      </c>
      <c r="P3759" s="15">
        <v>33420.06</v>
      </c>
      <c r="Q3759" s="15">
        <v>24787.439999999999</v>
      </c>
      <c r="R3759" s="15">
        <v>8632.6200000000008</v>
      </c>
      <c r="S3759" s="54"/>
      <c r="T3759" s="54"/>
      <c r="Z3759" s="1"/>
      <c r="AA3759" s="1"/>
      <c r="XFB3759"/>
      <c r="XFC3759"/>
    </row>
    <row r="3760" spans="2:27 16382:16383" ht="21" customHeight="1">
      <c r="B3760" s="1" t="s">
        <v>40</v>
      </c>
      <c r="C3760" s="1" t="s">
        <v>78</v>
      </c>
      <c r="D3760" s="1" t="s">
        <v>45</v>
      </c>
      <c r="E3760" s="1" t="s">
        <v>17</v>
      </c>
      <c r="F3760" s="1" t="s">
        <v>229</v>
      </c>
      <c r="G3760" s="9">
        <v>40822</v>
      </c>
      <c r="H3760" s="2" t="s">
        <v>237</v>
      </c>
      <c r="I3760" s="1">
        <v>2011</v>
      </c>
      <c r="J3760" s="1">
        <v>776623380</v>
      </c>
      <c r="K3760" s="1">
        <f>_xlfn.DAYS(clean_data[[#This Row],[Ship Date]],clean_data[[#This Row],[Order Date]])</f>
        <v>14</v>
      </c>
      <c r="L3760" s="9">
        <v>40836</v>
      </c>
      <c r="M3760" s="4">
        <v>8971</v>
      </c>
      <c r="N3760" s="13">
        <v>437.2</v>
      </c>
      <c r="O3760" s="13">
        <v>263.33</v>
      </c>
      <c r="P3760" s="13">
        <v>3922121.2</v>
      </c>
      <c r="Q3760" s="13">
        <v>2362333.4300000002</v>
      </c>
      <c r="R3760" s="13">
        <v>1559787.77</v>
      </c>
      <c r="S3760" s="54"/>
      <c r="T3760" s="54"/>
      <c r="Z3760" s="1"/>
      <c r="AA3760" s="1"/>
      <c r="XFB3760"/>
      <c r="XFC3760"/>
    </row>
    <row r="3761" spans="2:27 16382:16383" ht="21" customHeight="1">
      <c r="B3761" s="10" t="s">
        <v>26</v>
      </c>
      <c r="C3761" s="10" t="s">
        <v>186</v>
      </c>
      <c r="D3761" s="10" t="s">
        <v>43</v>
      </c>
      <c r="E3761" s="10" t="s">
        <v>21</v>
      </c>
      <c r="F3761" s="10" t="s">
        <v>232</v>
      </c>
      <c r="G3761" s="11">
        <v>42241</v>
      </c>
      <c r="H3761" s="12" t="s">
        <v>238</v>
      </c>
      <c r="I3761" s="10">
        <v>2015</v>
      </c>
      <c r="J3761" s="10">
        <v>849222838</v>
      </c>
      <c r="K3761" s="10">
        <f>_xlfn.DAYS(clean_data[[#This Row],[Ship Date]],clean_data[[#This Row],[Order Date]])</f>
        <v>34</v>
      </c>
      <c r="L3761" s="11">
        <v>42275</v>
      </c>
      <c r="M3761" s="14">
        <v>2764</v>
      </c>
      <c r="N3761" s="15">
        <v>651.21</v>
      </c>
      <c r="O3761" s="15">
        <v>524.96</v>
      </c>
      <c r="P3761" s="15">
        <v>1799944.44</v>
      </c>
      <c r="Q3761" s="15">
        <v>1450989.44</v>
      </c>
      <c r="R3761" s="15">
        <v>348955</v>
      </c>
      <c r="S3761" s="54"/>
      <c r="T3761" s="54"/>
      <c r="Z3761" s="1"/>
      <c r="AA3761" s="1"/>
      <c r="XFB3761"/>
      <c r="XFC3761"/>
    </row>
    <row r="3762" spans="2:27 16382:16383" ht="21" customHeight="1">
      <c r="B3762" s="1" t="s">
        <v>40</v>
      </c>
      <c r="C3762" s="1" t="s">
        <v>205</v>
      </c>
      <c r="D3762" s="1" t="s">
        <v>45</v>
      </c>
      <c r="E3762" s="1" t="s">
        <v>21</v>
      </c>
      <c r="F3762" s="1" t="s">
        <v>227</v>
      </c>
      <c r="G3762" s="9">
        <v>41368</v>
      </c>
      <c r="H3762" s="2" t="s">
        <v>239</v>
      </c>
      <c r="I3762" s="1">
        <v>2013</v>
      </c>
      <c r="J3762" s="1">
        <v>248099458</v>
      </c>
      <c r="K3762" s="1">
        <f>_xlfn.DAYS(clean_data[[#This Row],[Ship Date]],clean_data[[#This Row],[Order Date]])</f>
        <v>1</v>
      </c>
      <c r="L3762" s="9">
        <v>41369</v>
      </c>
      <c r="M3762" s="4">
        <v>6998</v>
      </c>
      <c r="N3762" s="13">
        <v>437.2</v>
      </c>
      <c r="O3762" s="13">
        <v>263.33</v>
      </c>
      <c r="P3762" s="13">
        <v>3059525.6</v>
      </c>
      <c r="Q3762" s="13">
        <v>1842783.34</v>
      </c>
      <c r="R3762" s="13">
        <v>1216742.26</v>
      </c>
      <c r="S3762" s="54"/>
      <c r="T3762" s="54"/>
      <c r="Z3762" s="1"/>
      <c r="AA3762" s="1"/>
      <c r="XFB3762"/>
      <c r="XFC3762"/>
    </row>
    <row r="3763" spans="2:27 16382:16383" ht="21" customHeight="1">
      <c r="B3763" s="10" t="s">
        <v>14</v>
      </c>
      <c r="C3763" s="10" t="s">
        <v>108</v>
      </c>
      <c r="D3763" s="10" t="s">
        <v>43</v>
      </c>
      <c r="E3763" s="10" t="s">
        <v>21</v>
      </c>
      <c r="F3763" s="10" t="s">
        <v>229</v>
      </c>
      <c r="G3763" s="11">
        <v>41030</v>
      </c>
      <c r="H3763" s="12" t="s">
        <v>233</v>
      </c>
      <c r="I3763" s="10">
        <v>2012</v>
      </c>
      <c r="J3763" s="10">
        <v>263927066</v>
      </c>
      <c r="K3763" s="10">
        <f>_xlfn.DAYS(clean_data[[#This Row],[Ship Date]],clean_data[[#This Row],[Order Date]])</f>
        <v>26</v>
      </c>
      <c r="L3763" s="11">
        <v>41056</v>
      </c>
      <c r="M3763" s="14">
        <v>739</v>
      </c>
      <c r="N3763" s="15">
        <v>651.21</v>
      </c>
      <c r="O3763" s="15">
        <v>524.96</v>
      </c>
      <c r="P3763" s="15">
        <v>481244.19</v>
      </c>
      <c r="Q3763" s="15">
        <v>387945.44</v>
      </c>
      <c r="R3763" s="15">
        <v>93298.75</v>
      </c>
      <c r="S3763" s="54"/>
      <c r="T3763" s="54"/>
      <c r="Z3763" s="1"/>
      <c r="AA3763" s="1"/>
      <c r="XFB3763"/>
      <c r="XFC3763"/>
    </row>
    <row r="3764" spans="2:27 16382:16383" ht="21" customHeight="1">
      <c r="B3764" s="1" t="s">
        <v>23</v>
      </c>
      <c r="C3764" s="1" t="s">
        <v>155</v>
      </c>
      <c r="D3764" s="1" t="s">
        <v>28</v>
      </c>
      <c r="E3764" s="1" t="s">
        <v>21</v>
      </c>
      <c r="F3764" s="1" t="s">
        <v>227</v>
      </c>
      <c r="G3764" s="9">
        <v>41676</v>
      </c>
      <c r="H3764" s="2" t="s">
        <v>242</v>
      </c>
      <c r="I3764" s="1">
        <v>2014</v>
      </c>
      <c r="J3764" s="1">
        <v>907691991</v>
      </c>
      <c r="K3764" s="1">
        <f>_xlfn.DAYS(clean_data[[#This Row],[Ship Date]],clean_data[[#This Row],[Order Date]])</f>
        <v>31</v>
      </c>
      <c r="L3764" s="9">
        <v>41707</v>
      </c>
      <c r="M3764" s="4">
        <v>5086</v>
      </c>
      <c r="N3764" s="13">
        <v>205.7</v>
      </c>
      <c r="O3764" s="13">
        <v>117.11</v>
      </c>
      <c r="P3764" s="13">
        <v>1046190.2</v>
      </c>
      <c r="Q3764" s="13">
        <v>595621.46</v>
      </c>
      <c r="R3764" s="13">
        <v>450568.74</v>
      </c>
      <c r="S3764" s="54"/>
      <c r="T3764" s="54"/>
      <c r="Z3764" s="1"/>
      <c r="AA3764" s="1"/>
      <c r="XFB3764"/>
      <c r="XFC3764"/>
    </row>
    <row r="3765" spans="2:27 16382:16383" ht="21" customHeight="1">
      <c r="B3765" s="10" t="s">
        <v>23</v>
      </c>
      <c r="C3765" s="10" t="s">
        <v>218</v>
      </c>
      <c r="D3765" s="10" t="s">
        <v>59</v>
      </c>
      <c r="E3765" s="10" t="s">
        <v>21</v>
      </c>
      <c r="F3765" s="10" t="s">
        <v>229</v>
      </c>
      <c r="G3765" s="11">
        <v>42763</v>
      </c>
      <c r="H3765" s="12" t="s">
        <v>240</v>
      </c>
      <c r="I3765" s="10">
        <v>2017</v>
      </c>
      <c r="J3765" s="10">
        <v>460693061</v>
      </c>
      <c r="K3765" s="10">
        <f>_xlfn.DAYS(clean_data[[#This Row],[Ship Date]],clean_data[[#This Row],[Order Date]])</f>
        <v>28</v>
      </c>
      <c r="L3765" s="11">
        <v>42791</v>
      </c>
      <c r="M3765" s="14">
        <v>8169</v>
      </c>
      <c r="N3765" s="15">
        <v>9.33</v>
      </c>
      <c r="O3765" s="15">
        <v>6.92</v>
      </c>
      <c r="P3765" s="15">
        <v>76216.77</v>
      </c>
      <c r="Q3765" s="15">
        <v>56529.48</v>
      </c>
      <c r="R3765" s="15">
        <v>19687.29</v>
      </c>
      <c r="S3765" s="54"/>
      <c r="T3765" s="54"/>
      <c r="Z3765" s="1"/>
      <c r="AA3765" s="1"/>
      <c r="XFB3765"/>
      <c r="XFC3765"/>
    </row>
    <row r="3766" spans="2:27 16382:16383" ht="21" customHeight="1">
      <c r="B3766" s="1" t="s">
        <v>23</v>
      </c>
      <c r="C3766" s="1" t="s">
        <v>74</v>
      </c>
      <c r="D3766" s="1" t="s">
        <v>43</v>
      </c>
      <c r="E3766" s="1" t="s">
        <v>21</v>
      </c>
      <c r="F3766" s="1" t="s">
        <v>235</v>
      </c>
      <c r="G3766" s="9">
        <v>41369</v>
      </c>
      <c r="H3766" s="2" t="s">
        <v>239</v>
      </c>
      <c r="I3766" s="1">
        <v>2013</v>
      </c>
      <c r="J3766" s="1">
        <v>424541604</v>
      </c>
      <c r="K3766" s="1">
        <f>_xlfn.DAYS(clean_data[[#This Row],[Ship Date]],clean_data[[#This Row],[Order Date]])</f>
        <v>42</v>
      </c>
      <c r="L3766" s="9">
        <v>41411</v>
      </c>
      <c r="M3766" s="4">
        <v>150</v>
      </c>
      <c r="N3766" s="13">
        <v>651.21</v>
      </c>
      <c r="O3766" s="13">
        <v>524.96</v>
      </c>
      <c r="P3766" s="13">
        <v>97681.5</v>
      </c>
      <c r="Q3766" s="13">
        <v>78744</v>
      </c>
      <c r="R3766" s="13">
        <v>18937.5</v>
      </c>
      <c r="S3766" s="54"/>
      <c r="T3766" s="54"/>
      <c r="Z3766" s="1"/>
      <c r="AA3766" s="1"/>
      <c r="XFB3766"/>
      <c r="XFC3766"/>
    </row>
    <row r="3767" spans="2:27 16382:16383" ht="21" customHeight="1">
      <c r="B3767" s="10" t="s">
        <v>23</v>
      </c>
      <c r="C3767" s="10" t="s">
        <v>24</v>
      </c>
      <c r="D3767" s="10" t="s">
        <v>79</v>
      </c>
      <c r="E3767" s="10" t="s">
        <v>17</v>
      </c>
      <c r="F3767" s="10" t="s">
        <v>232</v>
      </c>
      <c r="G3767" s="11">
        <v>41876</v>
      </c>
      <c r="H3767" s="12" t="s">
        <v>238</v>
      </c>
      <c r="I3767" s="10">
        <v>2014</v>
      </c>
      <c r="J3767" s="10">
        <v>571161448</v>
      </c>
      <c r="K3767" s="10">
        <f>_xlfn.DAYS(clean_data[[#This Row],[Ship Date]],clean_data[[#This Row],[Order Date]])</f>
        <v>36</v>
      </c>
      <c r="L3767" s="11">
        <v>41912</v>
      </c>
      <c r="M3767" s="14">
        <v>8220</v>
      </c>
      <c r="N3767" s="15">
        <v>668.27</v>
      </c>
      <c r="O3767" s="15">
        <v>502.54</v>
      </c>
      <c r="P3767" s="15">
        <v>5493179.4000000004</v>
      </c>
      <c r="Q3767" s="15">
        <v>4130878.8</v>
      </c>
      <c r="R3767" s="15">
        <v>1362300.6</v>
      </c>
      <c r="S3767" s="54"/>
      <c r="T3767" s="54"/>
      <c r="Z3767" s="1"/>
      <c r="AA3767" s="1"/>
      <c r="XFB3767"/>
      <c r="XFC3767"/>
    </row>
    <row r="3768" spans="2:27 16382:16383" ht="21" customHeight="1">
      <c r="B3768" s="1" t="s">
        <v>31</v>
      </c>
      <c r="C3768" s="1" t="s">
        <v>39</v>
      </c>
      <c r="D3768" s="1" t="s">
        <v>71</v>
      </c>
      <c r="E3768" s="1" t="s">
        <v>17</v>
      </c>
      <c r="F3768" s="1" t="s">
        <v>227</v>
      </c>
      <c r="G3768" s="9">
        <v>40759</v>
      </c>
      <c r="H3768" s="2" t="s">
        <v>238</v>
      </c>
      <c r="I3768" s="1">
        <v>2011</v>
      </c>
      <c r="J3768" s="1">
        <v>292788922</v>
      </c>
      <c r="K3768" s="1">
        <f>_xlfn.DAYS(clean_data[[#This Row],[Ship Date]],clean_data[[#This Row],[Order Date]])</f>
        <v>35</v>
      </c>
      <c r="L3768" s="9">
        <v>40794</v>
      </c>
      <c r="M3768" s="4">
        <v>1603</v>
      </c>
      <c r="N3768" s="13">
        <v>154.06</v>
      </c>
      <c r="O3768" s="13">
        <v>90.93</v>
      </c>
      <c r="P3768" s="13">
        <v>246958.18</v>
      </c>
      <c r="Q3768" s="13">
        <v>145760.79</v>
      </c>
      <c r="R3768" s="13">
        <v>101197.39</v>
      </c>
      <c r="S3768" s="54"/>
      <c r="T3768" s="54"/>
      <c r="Z3768" s="1"/>
      <c r="AA3768" s="1"/>
      <c r="XFB3768"/>
      <c r="XFC3768"/>
    </row>
    <row r="3769" spans="2:27 16382:16383" ht="21" customHeight="1">
      <c r="B3769" s="10" t="s">
        <v>40</v>
      </c>
      <c r="C3769" s="10" t="s">
        <v>86</v>
      </c>
      <c r="D3769" s="10" t="s">
        <v>45</v>
      </c>
      <c r="E3769" s="10" t="s">
        <v>17</v>
      </c>
      <c r="F3769" s="10" t="s">
        <v>232</v>
      </c>
      <c r="G3769" s="11">
        <v>41795</v>
      </c>
      <c r="H3769" s="12" t="s">
        <v>241</v>
      </c>
      <c r="I3769" s="10">
        <v>2014</v>
      </c>
      <c r="J3769" s="10">
        <v>851972854</v>
      </c>
      <c r="K3769" s="10">
        <f>_xlfn.DAYS(clean_data[[#This Row],[Ship Date]],clean_data[[#This Row],[Order Date]])</f>
        <v>5</v>
      </c>
      <c r="L3769" s="11">
        <v>41800</v>
      </c>
      <c r="M3769" s="14">
        <v>6555</v>
      </c>
      <c r="N3769" s="15">
        <v>437.2</v>
      </c>
      <c r="O3769" s="15">
        <v>263.33</v>
      </c>
      <c r="P3769" s="15">
        <v>2865846</v>
      </c>
      <c r="Q3769" s="15">
        <v>1726128.15</v>
      </c>
      <c r="R3769" s="15">
        <v>1139717.8500000001</v>
      </c>
      <c r="S3769" s="54"/>
      <c r="T3769" s="54"/>
      <c r="Z3769" s="1"/>
      <c r="AA3769" s="1"/>
      <c r="XFB3769"/>
      <c r="XFC3769"/>
    </row>
    <row r="3770" spans="2:27 16382:16383" ht="21" customHeight="1">
      <c r="B3770" s="1" t="s">
        <v>14</v>
      </c>
      <c r="C3770" s="1" t="s">
        <v>64</v>
      </c>
      <c r="D3770" s="1" t="s">
        <v>33</v>
      </c>
      <c r="E3770" s="1" t="s">
        <v>21</v>
      </c>
      <c r="F3770" s="1" t="s">
        <v>229</v>
      </c>
      <c r="G3770" s="9">
        <v>40852</v>
      </c>
      <c r="H3770" s="2" t="s">
        <v>234</v>
      </c>
      <c r="I3770" s="1">
        <v>2011</v>
      </c>
      <c r="J3770" s="1">
        <v>431574571</v>
      </c>
      <c r="K3770" s="1">
        <f>_xlfn.DAYS(clean_data[[#This Row],[Ship Date]],clean_data[[#This Row],[Order Date]])</f>
        <v>24</v>
      </c>
      <c r="L3770" s="9">
        <v>40876</v>
      </c>
      <c r="M3770" s="4">
        <v>1361</v>
      </c>
      <c r="N3770" s="13">
        <v>81.73</v>
      </c>
      <c r="O3770" s="13">
        <v>56.67</v>
      </c>
      <c r="P3770" s="13">
        <v>111234.53</v>
      </c>
      <c r="Q3770" s="13">
        <v>77127.87</v>
      </c>
      <c r="R3770" s="13">
        <v>34106.660000000003</v>
      </c>
      <c r="S3770" s="54"/>
      <c r="T3770" s="54"/>
      <c r="Z3770" s="1"/>
      <c r="AA3770" s="1"/>
      <c r="XFB3770"/>
      <c r="XFC3770"/>
    </row>
    <row r="3771" spans="2:27 16382:16383" ht="21" customHeight="1">
      <c r="B3771" s="10" t="s">
        <v>40</v>
      </c>
      <c r="C3771" s="10" t="s">
        <v>137</v>
      </c>
      <c r="D3771" s="10" t="s">
        <v>28</v>
      </c>
      <c r="E3771" s="10" t="s">
        <v>21</v>
      </c>
      <c r="F3771" s="10" t="s">
        <v>229</v>
      </c>
      <c r="G3771" s="11">
        <v>41103</v>
      </c>
      <c r="H3771" s="12" t="s">
        <v>230</v>
      </c>
      <c r="I3771" s="10">
        <v>2012</v>
      </c>
      <c r="J3771" s="10">
        <v>884767901</v>
      </c>
      <c r="K3771" s="10">
        <f>_xlfn.DAYS(clean_data[[#This Row],[Ship Date]],clean_data[[#This Row],[Order Date]])</f>
        <v>7</v>
      </c>
      <c r="L3771" s="11">
        <v>41110</v>
      </c>
      <c r="M3771" s="14">
        <v>1338</v>
      </c>
      <c r="N3771" s="15">
        <v>205.7</v>
      </c>
      <c r="O3771" s="15">
        <v>117.11</v>
      </c>
      <c r="P3771" s="15">
        <v>275226.59999999998</v>
      </c>
      <c r="Q3771" s="15">
        <v>156693.18</v>
      </c>
      <c r="R3771" s="15">
        <v>118533.42</v>
      </c>
      <c r="S3771" s="54"/>
      <c r="T3771" s="54"/>
      <c r="Z3771" s="1"/>
      <c r="AA3771" s="1"/>
      <c r="XFB3771"/>
      <c r="XFC3771"/>
    </row>
    <row r="3772" spans="2:27 16382:16383" ht="21" customHeight="1">
      <c r="B3772" s="1" t="s">
        <v>23</v>
      </c>
      <c r="C3772" s="1" t="s">
        <v>94</v>
      </c>
      <c r="D3772" s="1" t="s">
        <v>25</v>
      </c>
      <c r="E3772" s="1" t="s">
        <v>17</v>
      </c>
      <c r="F3772" s="1" t="s">
        <v>235</v>
      </c>
      <c r="G3772" s="9">
        <v>40578</v>
      </c>
      <c r="H3772" s="2" t="s">
        <v>242</v>
      </c>
      <c r="I3772" s="1">
        <v>2011</v>
      </c>
      <c r="J3772" s="1">
        <v>985039174</v>
      </c>
      <c r="K3772" s="1">
        <f>_xlfn.DAYS(clean_data[[#This Row],[Ship Date]],clean_data[[#This Row],[Order Date]])</f>
        <v>34</v>
      </c>
      <c r="L3772" s="9">
        <v>40612</v>
      </c>
      <c r="M3772" s="4">
        <v>3836</v>
      </c>
      <c r="N3772" s="13">
        <v>47.45</v>
      </c>
      <c r="O3772" s="13">
        <v>31.79</v>
      </c>
      <c r="P3772" s="13">
        <v>182018.2</v>
      </c>
      <c r="Q3772" s="13">
        <v>121946.44</v>
      </c>
      <c r="R3772" s="13">
        <v>60071.76</v>
      </c>
      <c r="S3772" s="54"/>
      <c r="T3772" s="54"/>
      <c r="Z3772" s="1"/>
      <c r="AA3772" s="1"/>
      <c r="XFB3772"/>
      <c r="XFC3772"/>
    </row>
    <row r="3773" spans="2:27 16382:16383" ht="21" customHeight="1">
      <c r="B3773" s="10" t="s">
        <v>14</v>
      </c>
      <c r="C3773" s="10" t="s">
        <v>173</v>
      </c>
      <c r="D3773" s="10" t="s">
        <v>43</v>
      </c>
      <c r="E3773" s="10" t="s">
        <v>21</v>
      </c>
      <c r="F3773" s="10" t="s">
        <v>227</v>
      </c>
      <c r="G3773" s="11">
        <v>41843</v>
      </c>
      <c r="H3773" s="12" t="s">
        <v>230</v>
      </c>
      <c r="I3773" s="10">
        <v>2014</v>
      </c>
      <c r="J3773" s="10">
        <v>476187217</v>
      </c>
      <c r="K3773" s="10">
        <f>_xlfn.DAYS(clean_data[[#This Row],[Ship Date]],clean_data[[#This Row],[Order Date]])</f>
        <v>23</v>
      </c>
      <c r="L3773" s="11">
        <v>41866</v>
      </c>
      <c r="M3773" s="14">
        <v>3234</v>
      </c>
      <c r="N3773" s="15">
        <v>651.21</v>
      </c>
      <c r="O3773" s="15">
        <v>524.96</v>
      </c>
      <c r="P3773" s="15">
        <v>2106013.14</v>
      </c>
      <c r="Q3773" s="15">
        <v>1697720.64</v>
      </c>
      <c r="R3773" s="15">
        <v>408292.5</v>
      </c>
      <c r="S3773" s="54"/>
      <c r="T3773" s="54"/>
      <c r="Z3773" s="1"/>
      <c r="AA3773" s="1"/>
      <c r="XFB3773"/>
      <c r="XFC3773"/>
    </row>
    <row r="3774" spans="2:27 16382:16383" ht="21" customHeight="1">
      <c r="B3774" s="1" t="s">
        <v>23</v>
      </c>
      <c r="C3774" s="1" t="s">
        <v>217</v>
      </c>
      <c r="D3774" s="1" t="s">
        <v>36</v>
      </c>
      <c r="E3774" s="1" t="s">
        <v>17</v>
      </c>
      <c r="F3774" s="1" t="s">
        <v>235</v>
      </c>
      <c r="G3774" s="9">
        <v>42324</v>
      </c>
      <c r="H3774" s="2" t="s">
        <v>234</v>
      </c>
      <c r="I3774" s="1">
        <v>2015</v>
      </c>
      <c r="J3774" s="1">
        <v>522323358</v>
      </c>
      <c r="K3774" s="1">
        <f>_xlfn.DAYS(clean_data[[#This Row],[Ship Date]],clean_data[[#This Row],[Order Date]])</f>
        <v>4</v>
      </c>
      <c r="L3774" s="9">
        <v>42328</v>
      </c>
      <c r="M3774" s="4">
        <v>5944</v>
      </c>
      <c r="N3774" s="13">
        <v>109.28</v>
      </c>
      <c r="O3774" s="13">
        <v>35.840000000000003</v>
      </c>
      <c r="P3774" s="13">
        <v>649560.31999999995</v>
      </c>
      <c r="Q3774" s="13">
        <v>213032.95999999999</v>
      </c>
      <c r="R3774" s="13">
        <v>436527.35999999999</v>
      </c>
      <c r="S3774" s="54"/>
      <c r="T3774" s="54"/>
      <c r="Z3774" s="1"/>
      <c r="AA3774" s="1"/>
      <c r="XFB3774"/>
      <c r="XFC3774"/>
    </row>
    <row r="3775" spans="2:27 16382:16383" ht="21" customHeight="1">
      <c r="B3775" s="10" t="s">
        <v>40</v>
      </c>
      <c r="C3775" s="10" t="s">
        <v>123</v>
      </c>
      <c r="D3775" s="10" t="s">
        <v>16</v>
      </c>
      <c r="E3775" s="10" t="s">
        <v>17</v>
      </c>
      <c r="F3775" s="10" t="s">
        <v>235</v>
      </c>
      <c r="G3775" s="11">
        <v>41217</v>
      </c>
      <c r="H3775" s="12" t="s">
        <v>234</v>
      </c>
      <c r="I3775" s="10">
        <v>2012</v>
      </c>
      <c r="J3775" s="10">
        <v>557871425</v>
      </c>
      <c r="K3775" s="10">
        <f>_xlfn.DAYS(clean_data[[#This Row],[Ship Date]],clean_data[[#This Row],[Order Date]])</f>
        <v>48</v>
      </c>
      <c r="L3775" s="11">
        <v>41265</v>
      </c>
      <c r="M3775" s="14">
        <v>5407</v>
      </c>
      <c r="N3775" s="15">
        <v>255.28</v>
      </c>
      <c r="O3775" s="15">
        <v>159.41999999999999</v>
      </c>
      <c r="P3775" s="15">
        <v>1380298.96</v>
      </c>
      <c r="Q3775" s="15">
        <v>861983.94</v>
      </c>
      <c r="R3775" s="15">
        <v>518315.02</v>
      </c>
      <c r="S3775" s="54"/>
      <c r="T3775" s="54"/>
      <c r="Z3775" s="1"/>
      <c r="AA3775" s="1"/>
      <c r="XFB3775"/>
      <c r="XFC3775"/>
    </row>
    <row r="3776" spans="2:27 16382:16383" ht="21" customHeight="1">
      <c r="B3776" s="1" t="s">
        <v>40</v>
      </c>
      <c r="C3776" s="1" t="s">
        <v>166</v>
      </c>
      <c r="D3776" s="1" t="s">
        <v>45</v>
      </c>
      <c r="E3776" s="1" t="s">
        <v>17</v>
      </c>
      <c r="F3776" s="1" t="s">
        <v>227</v>
      </c>
      <c r="G3776" s="9">
        <v>40872</v>
      </c>
      <c r="H3776" s="2" t="s">
        <v>234</v>
      </c>
      <c r="I3776" s="1">
        <v>2011</v>
      </c>
      <c r="J3776" s="1">
        <v>537567746</v>
      </c>
      <c r="K3776" s="1">
        <f>_xlfn.DAYS(clean_data[[#This Row],[Ship Date]],clean_data[[#This Row],[Order Date]])</f>
        <v>35</v>
      </c>
      <c r="L3776" s="9">
        <v>40907</v>
      </c>
      <c r="M3776" s="4">
        <v>7097</v>
      </c>
      <c r="N3776" s="13">
        <v>437.2</v>
      </c>
      <c r="O3776" s="13">
        <v>263.33</v>
      </c>
      <c r="P3776" s="13">
        <v>3102808.4</v>
      </c>
      <c r="Q3776" s="13">
        <v>1868853.01</v>
      </c>
      <c r="R3776" s="13">
        <v>1233955.3899999999</v>
      </c>
      <c r="S3776" s="54"/>
      <c r="T3776" s="54"/>
      <c r="Z3776" s="1"/>
      <c r="AA3776" s="1"/>
      <c r="XFB3776"/>
      <c r="XFC3776"/>
    </row>
    <row r="3777" spans="2:27 16382:16383" ht="21" customHeight="1">
      <c r="B3777" s="10" t="s">
        <v>23</v>
      </c>
      <c r="C3777" s="10" t="s">
        <v>105</v>
      </c>
      <c r="D3777" s="10" t="s">
        <v>71</v>
      </c>
      <c r="E3777" s="10" t="s">
        <v>21</v>
      </c>
      <c r="F3777" s="10" t="s">
        <v>227</v>
      </c>
      <c r="G3777" s="11">
        <v>42648</v>
      </c>
      <c r="H3777" s="12" t="s">
        <v>237</v>
      </c>
      <c r="I3777" s="10">
        <v>2016</v>
      </c>
      <c r="J3777" s="10">
        <v>486461150</v>
      </c>
      <c r="K3777" s="10">
        <f>_xlfn.DAYS(clean_data[[#This Row],[Ship Date]],clean_data[[#This Row],[Order Date]])</f>
        <v>39</v>
      </c>
      <c r="L3777" s="11">
        <v>42687</v>
      </c>
      <c r="M3777" s="14">
        <v>3519</v>
      </c>
      <c r="N3777" s="15">
        <v>154.06</v>
      </c>
      <c r="O3777" s="15">
        <v>90.93</v>
      </c>
      <c r="P3777" s="15">
        <v>542137.14</v>
      </c>
      <c r="Q3777" s="15">
        <v>319982.67</v>
      </c>
      <c r="R3777" s="15">
        <v>222154.47</v>
      </c>
      <c r="S3777" s="54"/>
      <c r="T3777" s="54"/>
      <c r="Z3777" s="1"/>
      <c r="AA3777" s="1"/>
      <c r="XFB3777"/>
      <c r="XFC3777"/>
    </row>
    <row r="3778" spans="2:27 16382:16383" ht="21" customHeight="1">
      <c r="B3778" s="1" t="s">
        <v>23</v>
      </c>
      <c r="C3778" s="1" t="s">
        <v>119</v>
      </c>
      <c r="D3778" s="1" t="s">
        <v>45</v>
      </c>
      <c r="E3778" s="1" t="s">
        <v>17</v>
      </c>
      <c r="F3778" s="1" t="s">
        <v>227</v>
      </c>
      <c r="G3778" s="9">
        <v>42759</v>
      </c>
      <c r="H3778" s="2" t="s">
        <v>240</v>
      </c>
      <c r="I3778" s="1">
        <v>2017</v>
      </c>
      <c r="J3778" s="1">
        <v>949912965</v>
      </c>
      <c r="K3778" s="1">
        <f>_xlfn.DAYS(clean_data[[#This Row],[Ship Date]],clean_data[[#This Row],[Order Date]])</f>
        <v>41</v>
      </c>
      <c r="L3778" s="9">
        <v>42800</v>
      </c>
      <c r="M3778" s="4">
        <v>9210</v>
      </c>
      <c r="N3778" s="13">
        <v>437.2</v>
      </c>
      <c r="O3778" s="13">
        <v>263.33</v>
      </c>
      <c r="P3778" s="13">
        <v>4026612</v>
      </c>
      <c r="Q3778" s="13">
        <v>2425269.2999999998</v>
      </c>
      <c r="R3778" s="13">
        <v>1601342.7</v>
      </c>
      <c r="S3778" s="54"/>
      <c r="T3778" s="54"/>
      <c r="Z3778" s="1"/>
      <c r="AA3778" s="1"/>
      <c r="XFB3778"/>
      <c r="XFC3778"/>
    </row>
    <row r="3779" spans="2:27 16382:16383" ht="21" customHeight="1">
      <c r="B3779" s="10" t="s">
        <v>26</v>
      </c>
      <c r="C3779" s="10" t="s">
        <v>146</v>
      </c>
      <c r="D3779" s="10" t="s">
        <v>33</v>
      </c>
      <c r="E3779" s="10" t="s">
        <v>21</v>
      </c>
      <c r="F3779" s="10" t="s">
        <v>229</v>
      </c>
      <c r="G3779" s="11">
        <v>41957</v>
      </c>
      <c r="H3779" s="12" t="s">
        <v>234</v>
      </c>
      <c r="I3779" s="10">
        <v>2014</v>
      </c>
      <c r="J3779" s="10">
        <v>743597018</v>
      </c>
      <c r="K3779" s="10">
        <f>_xlfn.DAYS(clean_data[[#This Row],[Ship Date]],clean_data[[#This Row],[Order Date]])</f>
        <v>15</v>
      </c>
      <c r="L3779" s="11">
        <v>41972</v>
      </c>
      <c r="M3779" s="14">
        <v>5737</v>
      </c>
      <c r="N3779" s="15">
        <v>81.73</v>
      </c>
      <c r="O3779" s="15">
        <v>56.67</v>
      </c>
      <c r="P3779" s="15">
        <v>468885.01</v>
      </c>
      <c r="Q3779" s="15">
        <v>325115.78999999998</v>
      </c>
      <c r="R3779" s="15">
        <v>143769.22</v>
      </c>
      <c r="S3779" s="54"/>
      <c r="T3779" s="54"/>
      <c r="Z3779" s="1"/>
      <c r="AA3779" s="1"/>
      <c r="XFB3779"/>
      <c r="XFC3779"/>
    </row>
    <row r="3780" spans="2:27 16382:16383" ht="21" customHeight="1">
      <c r="B3780" s="1" t="s">
        <v>23</v>
      </c>
      <c r="C3780" s="1" t="s">
        <v>168</v>
      </c>
      <c r="D3780" s="1" t="s">
        <v>59</v>
      </c>
      <c r="E3780" s="1" t="s">
        <v>17</v>
      </c>
      <c r="F3780" s="1" t="s">
        <v>232</v>
      </c>
      <c r="G3780" s="9">
        <v>41384</v>
      </c>
      <c r="H3780" s="2" t="s">
        <v>239</v>
      </c>
      <c r="I3780" s="1">
        <v>2013</v>
      </c>
      <c r="J3780" s="1">
        <v>103499639</v>
      </c>
      <c r="K3780" s="1">
        <f>_xlfn.DAYS(clean_data[[#This Row],[Ship Date]],clean_data[[#This Row],[Order Date]])</f>
        <v>47</v>
      </c>
      <c r="L3780" s="9">
        <v>41431</v>
      </c>
      <c r="M3780" s="4">
        <v>6698</v>
      </c>
      <c r="N3780" s="13">
        <v>9.33</v>
      </c>
      <c r="O3780" s="13">
        <v>6.92</v>
      </c>
      <c r="P3780" s="13">
        <v>62492.34</v>
      </c>
      <c r="Q3780" s="13">
        <v>46350.16</v>
      </c>
      <c r="R3780" s="13">
        <v>16142.18</v>
      </c>
      <c r="S3780" s="54"/>
      <c r="T3780" s="54"/>
      <c r="Z3780" s="1"/>
      <c r="AA3780" s="1"/>
      <c r="XFB3780"/>
      <c r="XFC3780"/>
    </row>
    <row r="3781" spans="2:27 16382:16383" ht="21" customHeight="1">
      <c r="B3781" s="10" t="s">
        <v>14</v>
      </c>
      <c r="C3781" s="10" t="s">
        <v>111</v>
      </c>
      <c r="D3781" s="10" t="s">
        <v>25</v>
      </c>
      <c r="E3781" s="10" t="s">
        <v>21</v>
      </c>
      <c r="F3781" s="10" t="s">
        <v>229</v>
      </c>
      <c r="G3781" s="11">
        <v>41185</v>
      </c>
      <c r="H3781" s="12" t="s">
        <v>237</v>
      </c>
      <c r="I3781" s="10">
        <v>2012</v>
      </c>
      <c r="J3781" s="10">
        <v>235919654</v>
      </c>
      <c r="K3781" s="10">
        <f>_xlfn.DAYS(clean_data[[#This Row],[Ship Date]],clean_data[[#This Row],[Order Date]])</f>
        <v>10</v>
      </c>
      <c r="L3781" s="11">
        <v>41195</v>
      </c>
      <c r="M3781" s="14">
        <v>2723</v>
      </c>
      <c r="N3781" s="15">
        <v>47.45</v>
      </c>
      <c r="O3781" s="15">
        <v>31.79</v>
      </c>
      <c r="P3781" s="15">
        <v>129206.35</v>
      </c>
      <c r="Q3781" s="15">
        <v>86564.17</v>
      </c>
      <c r="R3781" s="15">
        <v>42642.18</v>
      </c>
      <c r="S3781" s="54"/>
      <c r="T3781" s="54"/>
      <c r="Z3781" s="1"/>
      <c r="AA3781" s="1"/>
      <c r="XFB3781"/>
      <c r="XFC3781"/>
    </row>
    <row r="3782" spans="2:27 16382:16383" ht="21" customHeight="1">
      <c r="B3782" s="1" t="s">
        <v>26</v>
      </c>
      <c r="C3782" s="1" t="s">
        <v>203</v>
      </c>
      <c r="D3782" s="1" t="s">
        <v>16</v>
      </c>
      <c r="E3782" s="1" t="s">
        <v>17</v>
      </c>
      <c r="F3782" s="1" t="s">
        <v>229</v>
      </c>
      <c r="G3782" s="9">
        <v>41899</v>
      </c>
      <c r="H3782" s="2" t="s">
        <v>231</v>
      </c>
      <c r="I3782" s="1">
        <v>2014</v>
      </c>
      <c r="J3782" s="1">
        <v>167468392</v>
      </c>
      <c r="K3782" s="1">
        <f>_xlfn.DAYS(clean_data[[#This Row],[Ship Date]],clean_data[[#This Row],[Order Date]])</f>
        <v>42</v>
      </c>
      <c r="L3782" s="9">
        <v>41941</v>
      </c>
      <c r="M3782" s="4">
        <v>6474</v>
      </c>
      <c r="N3782" s="13">
        <v>255.28</v>
      </c>
      <c r="O3782" s="13">
        <v>159.41999999999999</v>
      </c>
      <c r="P3782" s="13">
        <v>1652682.72</v>
      </c>
      <c r="Q3782" s="13">
        <v>1032085.08</v>
      </c>
      <c r="R3782" s="13">
        <v>620597.64</v>
      </c>
      <c r="S3782" s="54"/>
      <c r="T3782" s="54"/>
      <c r="Z3782" s="1"/>
      <c r="AA3782" s="1"/>
      <c r="XFB3782"/>
      <c r="XFC3782"/>
    </row>
    <row r="3783" spans="2:27 16382:16383" ht="21" customHeight="1">
      <c r="B3783" s="10" t="s">
        <v>14</v>
      </c>
      <c r="C3783" s="10" t="s">
        <v>152</v>
      </c>
      <c r="D3783" s="10" t="s">
        <v>28</v>
      </c>
      <c r="E3783" s="10" t="s">
        <v>17</v>
      </c>
      <c r="F3783" s="10" t="s">
        <v>229</v>
      </c>
      <c r="G3783" s="11">
        <v>40300</v>
      </c>
      <c r="H3783" s="12" t="s">
        <v>233</v>
      </c>
      <c r="I3783" s="10">
        <v>2010</v>
      </c>
      <c r="J3783" s="10">
        <v>795069682</v>
      </c>
      <c r="K3783" s="10">
        <f>_xlfn.DAYS(clean_data[[#This Row],[Ship Date]],clean_data[[#This Row],[Order Date]])</f>
        <v>17</v>
      </c>
      <c r="L3783" s="11">
        <v>40317</v>
      </c>
      <c r="M3783" s="14">
        <v>7642</v>
      </c>
      <c r="N3783" s="15">
        <v>205.7</v>
      </c>
      <c r="O3783" s="15">
        <v>117.11</v>
      </c>
      <c r="P3783" s="15">
        <v>1571959.4</v>
      </c>
      <c r="Q3783" s="15">
        <v>894954.62</v>
      </c>
      <c r="R3783" s="15">
        <v>677004.78</v>
      </c>
      <c r="S3783" s="54"/>
      <c r="T3783" s="54"/>
      <c r="Z3783" s="1"/>
      <c r="AA3783" s="1"/>
      <c r="XFB3783"/>
      <c r="XFC3783"/>
    </row>
    <row r="3784" spans="2:27 16382:16383" ht="21" customHeight="1">
      <c r="B3784" s="1" t="s">
        <v>40</v>
      </c>
      <c r="C3784" s="1" t="s">
        <v>200</v>
      </c>
      <c r="D3784" s="1" t="s">
        <v>50</v>
      </c>
      <c r="E3784" s="1" t="s">
        <v>21</v>
      </c>
      <c r="F3784" s="1" t="s">
        <v>232</v>
      </c>
      <c r="G3784" s="9">
        <v>41852</v>
      </c>
      <c r="H3784" s="2" t="s">
        <v>238</v>
      </c>
      <c r="I3784" s="1">
        <v>2014</v>
      </c>
      <c r="J3784" s="1">
        <v>835959851</v>
      </c>
      <c r="K3784" s="1">
        <f>_xlfn.DAYS(clean_data[[#This Row],[Ship Date]],clean_data[[#This Row],[Order Date]])</f>
        <v>26</v>
      </c>
      <c r="L3784" s="9">
        <v>41878</v>
      </c>
      <c r="M3784" s="4">
        <v>7952</v>
      </c>
      <c r="N3784" s="13">
        <v>421.89</v>
      </c>
      <c r="O3784" s="13">
        <v>364.69</v>
      </c>
      <c r="P3784" s="13">
        <v>3354869.28</v>
      </c>
      <c r="Q3784" s="13">
        <v>2900014.88</v>
      </c>
      <c r="R3784" s="13">
        <v>454854.40000000002</v>
      </c>
      <c r="S3784" s="54"/>
      <c r="T3784" s="54"/>
      <c r="Z3784" s="1"/>
      <c r="AA3784" s="1"/>
      <c r="XFB3784"/>
      <c r="XFC3784"/>
    </row>
    <row r="3785" spans="2:27 16382:16383" ht="21" customHeight="1">
      <c r="B3785" s="10" t="s">
        <v>23</v>
      </c>
      <c r="C3785" s="10" t="s">
        <v>198</v>
      </c>
      <c r="D3785" s="10" t="s">
        <v>33</v>
      </c>
      <c r="E3785" s="10" t="s">
        <v>21</v>
      </c>
      <c r="F3785" s="10" t="s">
        <v>229</v>
      </c>
      <c r="G3785" s="11">
        <v>42727</v>
      </c>
      <c r="H3785" s="12" t="s">
        <v>228</v>
      </c>
      <c r="I3785" s="10">
        <v>2016</v>
      </c>
      <c r="J3785" s="10">
        <v>877687728</v>
      </c>
      <c r="K3785" s="10">
        <f>_xlfn.DAYS(clean_data[[#This Row],[Ship Date]],clean_data[[#This Row],[Order Date]])</f>
        <v>46</v>
      </c>
      <c r="L3785" s="11">
        <v>42773</v>
      </c>
      <c r="M3785" s="14">
        <v>6158</v>
      </c>
      <c r="N3785" s="15">
        <v>81.73</v>
      </c>
      <c r="O3785" s="15">
        <v>56.67</v>
      </c>
      <c r="P3785" s="15">
        <v>503293.34</v>
      </c>
      <c r="Q3785" s="15">
        <v>348973.86</v>
      </c>
      <c r="R3785" s="15">
        <v>154319.48000000001</v>
      </c>
      <c r="S3785" s="54"/>
      <c r="T3785" s="54"/>
      <c r="Z3785" s="1"/>
      <c r="AA3785" s="1"/>
      <c r="XFB3785"/>
      <c r="XFC3785"/>
    </row>
    <row r="3786" spans="2:27 16382:16383" ht="21" customHeight="1">
      <c r="B3786" s="1" t="s">
        <v>40</v>
      </c>
      <c r="C3786" s="1" t="s">
        <v>184</v>
      </c>
      <c r="D3786" s="1" t="s">
        <v>33</v>
      </c>
      <c r="E3786" s="1" t="s">
        <v>17</v>
      </c>
      <c r="F3786" s="1" t="s">
        <v>232</v>
      </c>
      <c r="G3786" s="9">
        <v>42249</v>
      </c>
      <c r="H3786" s="2" t="s">
        <v>231</v>
      </c>
      <c r="I3786" s="1">
        <v>2015</v>
      </c>
      <c r="J3786" s="1">
        <v>228114640</v>
      </c>
      <c r="K3786" s="1">
        <f>_xlfn.DAYS(clean_data[[#This Row],[Ship Date]],clean_data[[#This Row],[Order Date]])</f>
        <v>14</v>
      </c>
      <c r="L3786" s="9">
        <v>42263</v>
      </c>
      <c r="M3786" s="4">
        <v>3046</v>
      </c>
      <c r="N3786" s="13">
        <v>81.73</v>
      </c>
      <c r="O3786" s="13">
        <v>56.67</v>
      </c>
      <c r="P3786" s="13">
        <v>248949.58</v>
      </c>
      <c r="Q3786" s="13">
        <v>172616.82</v>
      </c>
      <c r="R3786" s="13">
        <v>76332.759999999995</v>
      </c>
      <c r="S3786" s="54"/>
      <c r="T3786" s="54"/>
      <c r="Z3786" s="1"/>
      <c r="AA3786" s="1"/>
      <c r="XFB3786"/>
      <c r="XFC3786"/>
    </row>
    <row r="3787" spans="2:27 16382:16383" ht="21" customHeight="1">
      <c r="B3787" s="10" t="s">
        <v>14</v>
      </c>
      <c r="C3787" s="10" t="s">
        <v>62</v>
      </c>
      <c r="D3787" s="10" t="s">
        <v>36</v>
      </c>
      <c r="E3787" s="10" t="s">
        <v>21</v>
      </c>
      <c r="F3787" s="10" t="s">
        <v>227</v>
      </c>
      <c r="G3787" s="11">
        <v>41518</v>
      </c>
      <c r="H3787" s="12" t="s">
        <v>231</v>
      </c>
      <c r="I3787" s="10">
        <v>2013</v>
      </c>
      <c r="J3787" s="10">
        <v>965414416</v>
      </c>
      <c r="K3787" s="10">
        <f>_xlfn.DAYS(clean_data[[#This Row],[Ship Date]],clean_data[[#This Row],[Order Date]])</f>
        <v>12</v>
      </c>
      <c r="L3787" s="11">
        <v>41530</v>
      </c>
      <c r="M3787" s="14">
        <v>6434</v>
      </c>
      <c r="N3787" s="15">
        <v>109.28</v>
      </c>
      <c r="O3787" s="15">
        <v>35.840000000000003</v>
      </c>
      <c r="P3787" s="15">
        <v>703107.52</v>
      </c>
      <c r="Q3787" s="15">
        <v>230594.56</v>
      </c>
      <c r="R3787" s="15">
        <v>472512.96</v>
      </c>
      <c r="S3787" s="54"/>
      <c r="T3787" s="54"/>
      <c r="Z3787" s="1"/>
      <c r="AA3787" s="1"/>
      <c r="XFB3787"/>
      <c r="XFC3787"/>
    </row>
    <row r="3788" spans="2:27 16382:16383" ht="21" customHeight="1">
      <c r="B3788" s="1" t="s">
        <v>23</v>
      </c>
      <c r="C3788" s="1" t="s">
        <v>179</v>
      </c>
      <c r="D3788" s="1" t="s">
        <v>16</v>
      </c>
      <c r="E3788" s="1" t="s">
        <v>21</v>
      </c>
      <c r="F3788" s="1" t="s">
        <v>235</v>
      </c>
      <c r="G3788" s="9">
        <v>42019</v>
      </c>
      <c r="H3788" s="2" t="s">
        <v>240</v>
      </c>
      <c r="I3788" s="1">
        <v>2015</v>
      </c>
      <c r="J3788" s="1">
        <v>288073384</v>
      </c>
      <c r="K3788" s="1">
        <f>_xlfn.DAYS(clean_data[[#This Row],[Ship Date]],clean_data[[#This Row],[Order Date]])</f>
        <v>32</v>
      </c>
      <c r="L3788" s="9">
        <v>42051</v>
      </c>
      <c r="M3788" s="4">
        <v>6171</v>
      </c>
      <c r="N3788" s="13">
        <v>255.28</v>
      </c>
      <c r="O3788" s="13">
        <v>159.41999999999999</v>
      </c>
      <c r="P3788" s="13">
        <v>1575332.88</v>
      </c>
      <c r="Q3788" s="13">
        <v>983780.82</v>
      </c>
      <c r="R3788" s="13">
        <v>591552.06000000006</v>
      </c>
      <c r="S3788" s="54"/>
      <c r="T3788" s="54"/>
      <c r="Z3788" s="1"/>
      <c r="AA3788" s="1"/>
      <c r="XFB3788"/>
      <c r="XFC3788"/>
    </row>
    <row r="3789" spans="2:27 16382:16383" ht="21" customHeight="1">
      <c r="B3789" s="10" t="s">
        <v>14</v>
      </c>
      <c r="C3789" s="10" t="s">
        <v>173</v>
      </c>
      <c r="D3789" s="10" t="s">
        <v>50</v>
      </c>
      <c r="E3789" s="10" t="s">
        <v>17</v>
      </c>
      <c r="F3789" s="10" t="s">
        <v>235</v>
      </c>
      <c r="G3789" s="11">
        <v>41481</v>
      </c>
      <c r="H3789" s="12" t="s">
        <v>230</v>
      </c>
      <c r="I3789" s="10">
        <v>2013</v>
      </c>
      <c r="J3789" s="10">
        <v>864890372</v>
      </c>
      <c r="K3789" s="10">
        <f>_xlfn.DAYS(clean_data[[#This Row],[Ship Date]],clean_data[[#This Row],[Order Date]])</f>
        <v>2</v>
      </c>
      <c r="L3789" s="11">
        <v>41483</v>
      </c>
      <c r="M3789" s="14">
        <v>9136</v>
      </c>
      <c r="N3789" s="15">
        <v>421.89</v>
      </c>
      <c r="O3789" s="15">
        <v>364.69</v>
      </c>
      <c r="P3789" s="15">
        <v>3854387.04</v>
      </c>
      <c r="Q3789" s="15">
        <v>3331807.84</v>
      </c>
      <c r="R3789" s="15">
        <v>522579.20000000001</v>
      </c>
      <c r="S3789" s="54"/>
      <c r="T3789" s="54"/>
      <c r="Z3789" s="1"/>
      <c r="AA3789" s="1"/>
      <c r="XFB3789"/>
      <c r="XFC3789"/>
    </row>
    <row r="3790" spans="2:27 16382:16383" ht="21" customHeight="1">
      <c r="B3790" s="1" t="s">
        <v>14</v>
      </c>
      <c r="C3790" s="1" t="s">
        <v>246</v>
      </c>
      <c r="D3790" s="1" t="s">
        <v>28</v>
      </c>
      <c r="E3790" s="1" t="s">
        <v>21</v>
      </c>
      <c r="F3790" s="1" t="s">
        <v>232</v>
      </c>
      <c r="G3790" s="9">
        <v>40785</v>
      </c>
      <c r="H3790" s="2" t="s">
        <v>238</v>
      </c>
      <c r="I3790" s="1">
        <v>2011</v>
      </c>
      <c r="J3790" s="1">
        <v>484976708</v>
      </c>
      <c r="K3790" s="1">
        <f>_xlfn.DAYS(clean_data[[#This Row],[Ship Date]],clean_data[[#This Row],[Order Date]])</f>
        <v>17</v>
      </c>
      <c r="L3790" s="9">
        <v>40802</v>
      </c>
      <c r="M3790" s="4">
        <v>4240</v>
      </c>
      <c r="N3790" s="13">
        <v>205.7</v>
      </c>
      <c r="O3790" s="13">
        <v>117.11</v>
      </c>
      <c r="P3790" s="13">
        <v>872168</v>
      </c>
      <c r="Q3790" s="13">
        <v>496546.4</v>
      </c>
      <c r="R3790" s="13">
        <v>375621.6</v>
      </c>
      <c r="S3790" s="54"/>
      <c r="T3790" s="54"/>
      <c r="Z3790" s="1"/>
      <c r="AA3790" s="1"/>
      <c r="XFB3790"/>
      <c r="XFC3790"/>
    </row>
    <row r="3791" spans="2:27 16382:16383" ht="21" customHeight="1">
      <c r="B3791" s="10" t="s">
        <v>23</v>
      </c>
      <c r="C3791" s="10" t="s">
        <v>105</v>
      </c>
      <c r="D3791" s="10" t="s">
        <v>79</v>
      </c>
      <c r="E3791" s="10" t="s">
        <v>17</v>
      </c>
      <c r="F3791" s="10" t="s">
        <v>235</v>
      </c>
      <c r="G3791" s="11">
        <v>42585</v>
      </c>
      <c r="H3791" s="12" t="s">
        <v>238</v>
      </c>
      <c r="I3791" s="10">
        <v>2016</v>
      </c>
      <c r="J3791" s="10">
        <v>607756221</v>
      </c>
      <c r="K3791" s="10">
        <f>_xlfn.DAYS(clean_data[[#This Row],[Ship Date]],clean_data[[#This Row],[Order Date]])</f>
        <v>8</v>
      </c>
      <c r="L3791" s="11">
        <v>42593</v>
      </c>
      <c r="M3791" s="14">
        <v>7426</v>
      </c>
      <c r="N3791" s="15">
        <v>668.27</v>
      </c>
      <c r="O3791" s="15">
        <v>502.54</v>
      </c>
      <c r="P3791" s="15">
        <v>4962573.0199999996</v>
      </c>
      <c r="Q3791" s="15">
        <v>3731862.04</v>
      </c>
      <c r="R3791" s="15">
        <v>1230710.98</v>
      </c>
      <c r="S3791" s="54"/>
      <c r="T3791" s="54"/>
      <c r="Z3791" s="1"/>
      <c r="AA3791" s="1"/>
      <c r="XFB3791"/>
      <c r="XFC3791"/>
    </row>
    <row r="3792" spans="2:27 16382:16383" ht="21" customHeight="1">
      <c r="B3792" s="1" t="s">
        <v>14</v>
      </c>
      <c r="C3792" s="1" t="s">
        <v>226</v>
      </c>
      <c r="D3792" s="1" t="s">
        <v>16</v>
      </c>
      <c r="E3792" s="1" t="s">
        <v>17</v>
      </c>
      <c r="F3792" s="1" t="s">
        <v>229</v>
      </c>
      <c r="G3792" s="9">
        <v>41625</v>
      </c>
      <c r="H3792" s="2" t="s">
        <v>228</v>
      </c>
      <c r="I3792" s="1">
        <v>2013</v>
      </c>
      <c r="J3792" s="1">
        <v>512965238</v>
      </c>
      <c r="K3792" s="1">
        <f>_xlfn.DAYS(clean_data[[#This Row],[Ship Date]],clean_data[[#This Row],[Order Date]])</f>
        <v>21</v>
      </c>
      <c r="L3792" s="9">
        <v>41646</v>
      </c>
      <c r="M3792" s="4">
        <v>6668</v>
      </c>
      <c r="N3792" s="13">
        <v>255.28</v>
      </c>
      <c r="O3792" s="13">
        <v>159.41999999999999</v>
      </c>
      <c r="P3792" s="13">
        <v>1702207.04</v>
      </c>
      <c r="Q3792" s="13">
        <v>1063012.56</v>
      </c>
      <c r="R3792" s="13">
        <v>639194.48</v>
      </c>
      <c r="S3792" s="54"/>
      <c r="T3792" s="54"/>
      <c r="Z3792" s="1"/>
      <c r="AA3792" s="1"/>
      <c r="XFB3792"/>
      <c r="XFC3792"/>
    </row>
    <row r="3793" spans="2:27 16382:16383" ht="21" customHeight="1">
      <c r="B3793" s="10" t="s">
        <v>31</v>
      </c>
      <c r="C3793" s="10" t="s">
        <v>149</v>
      </c>
      <c r="D3793" s="10" t="s">
        <v>20</v>
      </c>
      <c r="E3793" s="10" t="s">
        <v>17</v>
      </c>
      <c r="F3793" s="10" t="s">
        <v>229</v>
      </c>
      <c r="G3793" s="11">
        <v>42721</v>
      </c>
      <c r="H3793" s="12" t="s">
        <v>228</v>
      </c>
      <c r="I3793" s="10">
        <v>2016</v>
      </c>
      <c r="J3793" s="10">
        <v>450652587</v>
      </c>
      <c r="K3793" s="10">
        <f>_xlfn.DAYS(clean_data[[#This Row],[Ship Date]],clean_data[[#This Row],[Order Date]])</f>
        <v>39</v>
      </c>
      <c r="L3793" s="11">
        <v>42760</v>
      </c>
      <c r="M3793" s="14">
        <v>6970</v>
      </c>
      <c r="N3793" s="15">
        <v>152.58000000000001</v>
      </c>
      <c r="O3793" s="15">
        <v>97.44</v>
      </c>
      <c r="P3793" s="15">
        <v>1063482.6000000001</v>
      </c>
      <c r="Q3793" s="15">
        <v>679156.8</v>
      </c>
      <c r="R3793" s="15">
        <v>384325.8</v>
      </c>
      <c r="S3793" s="54"/>
      <c r="T3793" s="54"/>
      <c r="Z3793" s="1"/>
      <c r="AA3793" s="1"/>
      <c r="XFB3793"/>
      <c r="XFC3793"/>
    </row>
    <row r="3794" spans="2:27 16382:16383" ht="21" customHeight="1">
      <c r="B3794" s="1" t="s">
        <v>23</v>
      </c>
      <c r="C3794" s="1" t="s">
        <v>116</v>
      </c>
      <c r="D3794" s="1" t="s">
        <v>79</v>
      </c>
      <c r="E3794" s="1" t="s">
        <v>17</v>
      </c>
      <c r="F3794" s="1" t="s">
        <v>235</v>
      </c>
      <c r="G3794" s="9">
        <v>42779</v>
      </c>
      <c r="H3794" s="2" t="s">
        <v>242</v>
      </c>
      <c r="I3794" s="1">
        <v>2017</v>
      </c>
      <c r="J3794" s="1">
        <v>291179597</v>
      </c>
      <c r="K3794" s="1">
        <f>_xlfn.DAYS(clean_data[[#This Row],[Ship Date]],clean_data[[#This Row],[Order Date]])</f>
        <v>7</v>
      </c>
      <c r="L3794" s="9">
        <v>42786</v>
      </c>
      <c r="M3794" s="4">
        <v>5368</v>
      </c>
      <c r="N3794" s="13">
        <v>668.27</v>
      </c>
      <c r="O3794" s="13">
        <v>502.54</v>
      </c>
      <c r="P3794" s="13">
        <v>3587273.36</v>
      </c>
      <c r="Q3794" s="13">
        <v>2697634.72</v>
      </c>
      <c r="R3794" s="13">
        <v>889638.64</v>
      </c>
      <c r="S3794" s="54"/>
      <c r="T3794" s="54"/>
      <c r="Z3794" s="1"/>
      <c r="AA3794" s="1"/>
      <c r="XFB3794"/>
      <c r="XFC3794"/>
    </row>
    <row r="3795" spans="2:27 16382:16383" ht="21" customHeight="1">
      <c r="B3795" s="10" t="s">
        <v>23</v>
      </c>
      <c r="C3795" s="10" t="s">
        <v>83</v>
      </c>
      <c r="D3795" s="10" t="s">
        <v>59</v>
      </c>
      <c r="E3795" s="10" t="s">
        <v>17</v>
      </c>
      <c r="F3795" s="10" t="s">
        <v>232</v>
      </c>
      <c r="G3795" s="11">
        <v>40476</v>
      </c>
      <c r="H3795" s="12" t="s">
        <v>237</v>
      </c>
      <c r="I3795" s="10">
        <v>2010</v>
      </c>
      <c r="J3795" s="10">
        <v>875220096</v>
      </c>
      <c r="K3795" s="10">
        <f>_xlfn.DAYS(clean_data[[#This Row],[Ship Date]],clean_data[[#This Row],[Order Date]])</f>
        <v>12</v>
      </c>
      <c r="L3795" s="11">
        <v>40488</v>
      </c>
      <c r="M3795" s="14">
        <v>5930</v>
      </c>
      <c r="N3795" s="15">
        <v>9.33</v>
      </c>
      <c r="O3795" s="15">
        <v>6.92</v>
      </c>
      <c r="P3795" s="15">
        <v>55326.9</v>
      </c>
      <c r="Q3795" s="15">
        <v>41035.599999999999</v>
      </c>
      <c r="R3795" s="15">
        <v>14291.3</v>
      </c>
      <c r="S3795" s="54"/>
      <c r="T3795" s="54"/>
      <c r="Z3795" s="1"/>
      <c r="AA3795" s="1"/>
      <c r="XFB3795"/>
      <c r="XFC3795"/>
    </row>
    <row r="3796" spans="2:27 16382:16383" ht="21" customHeight="1">
      <c r="B3796" s="1" t="s">
        <v>40</v>
      </c>
      <c r="C3796" s="1" t="s">
        <v>97</v>
      </c>
      <c r="D3796" s="1" t="s">
        <v>36</v>
      </c>
      <c r="E3796" s="1" t="s">
        <v>21</v>
      </c>
      <c r="F3796" s="1" t="s">
        <v>235</v>
      </c>
      <c r="G3796" s="9">
        <v>40410</v>
      </c>
      <c r="H3796" s="2" t="s">
        <v>238</v>
      </c>
      <c r="I3796" s="1">
        <v>2010</v>
      </c>
      <c r="J3796" s="1">
        <v>863760411</v>
      </c>
      <c r="K3796" s="1">
        <f>_xlfn.DAYS(clean_data[[#This Row],[Ship Date]],clean_data[[#This Row],[Order Date]])</f>
        <v>1</v>
      </c>
      <c r="L3796" s="9">
        <v>40411</v>
      </c>
      <c r="M3796" s="4">
        <v>4755</v>
      </c>
      <c r="N3796" s="13">
        <v>109.28</v>
      </c>
      <c r="O3796" s="13">
        <v>35.840000000000003</v>
      </c>
      <c r="P3796" s="13">
        <v>519626.4</v>
      </c>
      <c r="Q3796" s="13">
        <v>170419.20000000001</v>
      </c>
      <c r="R3796" s="13">
        <v>349207.2</v>
      </c>
      <c r="S3796" s="54"/>
      <c r="T3796" s="54"/>
      <c r="Z3796" s="1"/>
      <c r="AA3796" s="1"/>
      <c r="XFB3796"/>
      <c r="XFC3796"/>
    </row>
    <row r="3797" spans="2:27 16382:16383" ht="21" customHeight="1">
      <c r="B3797" s="10" t="s">
        <v>40</v>
      </c>
      <c r="C3797" s="10" t="s">
        <v>169</v>
      </c>
      <c r="D3797" s="10" t="s">
        <v>20</v>
      </c>
      <c r="E3797" s="10" t="s">
        <v>21</v>
      </c>
      <c r="F3797" s="10" t="s">
        <v>235</v>
      </c>
      <c r="G3797" s="11">
        <v>40656</v>
      </c>
      <c r="H3797" s="12" t="s">
        <v>239</v>
      </c>
      <c r="I3797" s="10">
        <v>2011</v>
      </c>
      <c r="J3797" s="10">
        <v>788099372</v>
      </c>
      <c r="K3797" s="10">
        <f>_xlfn.DAYS(clean_data[[#This Row],[Ship Date]],clean_data[[#This Row],[Order Date]])</f>
        <v>12</v>
      </c>
      <c r="L3797" s="11">
        <v>40668</v>
      </c>
      <c r="M3797" s="14">
        <v>4972</v>
      </c>
      <c r="N3797" s="15">
        <v>152.58000000000001</v>
      </c>
      <c r="O3797" s="15">
        <v>97.44</v>
      </c>
      <c r="P3797" s="15">
        <v>758627.76</v>
      </c>
      <c r="Q3797" s="15">
        <v>484471.68</v>
      </c>
      <c r="R3797" s="15">
        <v>274156.08</v>
      </c>
      <c r="S3797" s="54"/>
      <c r="T3797" s="54"/>
      <c r="Z3797" s="1"/>
      <c r="AA3797" s="1"/>
      <c r="XFB3797"/>
      <c r="XFC3797"/>
    </row>
    <row r="3798" spans="2:27 16382:16383" ht="21" customHeight="1">
      <c r="B3798" s="1" t="s">
        <v>23</v>
      </c>
      <c r="C3798" s="1" t="s">
        <v>179</v>
      </c>
      <c r="D3798" s="1" t="s">
        <v>79</v>
      </c>
      <c r="E3798" s="1" t="s">
        <v>21</v>
      </c>
      <c r="F3798" s="1" t="s">
        <v>229</v>
      </c>
      <c r="G3798" s="9">
        <v>42440</v>
      </c>
      <c r="H3798" s="2" t="s">
        <v>236</v>
      </c>
      <c r="I3798" s="1">
        <v>2016</v>
      </c>
      <c r="J3798" s="1">
        <v>799848306</v>
      </c>
      <c r="K3798" s="1">
        <f>_xlfn.DAYS(clean_data[[#This Row],[Ship Date]],clean_data[[#This Row],[Order Date]])</f>
        <v>43</v>
      </c>
      <c r="L3798" s="9">
        <v>42483</v>
      </c>
      <c r="M3798" s="4">
        <v>1743</v>
      </c>
      <c r="N3798" s="13">
        <v>668.27</v>
      </c>
      <c r="O3798" s="13">
        <v>502.54</v>
      </c>
      <c r="P3798" s="13">
        <v>1164794.6100000001</v>
      </c>
      <c r="Q3798" s="13">
        <v>875927.22</v>
      </c>
      <c r="R3798" s="13">
        <v>288867.39</v>
      </c>
      <c r="S3798" s="54"/>
      <c r="T3798" s="54"/>
      <c r="Z3798" s="1"/>
      <c r="AA3798" s="1"/>
      <c r="XFB3798"/>
      <c r="XFC3798"/>
    </row>
    <row r="3799" spans="2:27 16382:16383" ht="21" customHeight="1">
      <c r="B3799" s="10" t="s">
        <v>31</v>
      </c>
      <c r="C3799" s="10" t="s">
        <v>73</v>
      </c>
      <c r="D3799" s="10" t="s">
        <v>50</v>
      </c>
      <c r="E3799" s="10" t="s">
        <v>17</v>
      </c>
      <c r="F3799" s="10" t="s">
        <v>227</v>
      </c>
      <c r="G3799" s="11">
        <v>40463</v>
      </c>
      <c r="H3799" s="12" t="s">
        <v>237</v>
      </c>
      <c r="I3799" s="10">
        <v>2010</v>
      </c>
      <c r="J3799" s="10">
        <v>220931041</v>
      </c>
      <c r="K3799" s="10">
        <f>_xlfn.DAYS(clean_data[[#This Row],[Ship Date]],clean_data[[#This Row],[Order Date]])</f>
        <v>32</v>
      </c>
      <c r="L3799" s="11">
        <v>40495</v>
      </c>
      <c r="M3799" s="14">
        <v>7259</v>
      </c>
      <c r="N3799" s="15">
        <v>421.89</v>
      </c>
      <c r="O3799" s="15">
        <v>364.69</v>
      </c>
      <c r="P3799" s="15">
        <v>3062499.51</v>
      </c>
      <c r="Q3799" s="15">
        <v>2647284.71</v>
      </c>
      <c r="R3799" s="15">
        <v>415214.8</v>
      </c>
      <c r="S3799" s="54"/>
      <c r="T3799" s="54"/>
      <c r="Z3799" s="1"/>
      <c r="AA3799" s="1"/>
      <c r="XFB3799"/>
      <c r="XFC3799"/>
    </row>
    <row r="3800" spans="2:27 16382:16383" ht="21" customHeight="1">
      <c r="B3800" s="1" t="s">
        <v>23</v>
      </c>
      <c r="C3800" s="1" t="s">
        <v>24</v>
      </c>
      <c r="D3800" s="1" t="s">
        <v>50</v>
      </c>
      <c r="E3800" s="1" t="s">
        <v>21</v>
      </c>
      <c r="F3800" s="1" t="s">
        <v>227</v>
      </c>
      <c r="G3800" s="9">
        <v>40882</v>
      </c>
      <c r="H3800" s="2" t="s">
        <v>228</v>
      </c>
      <c r="I3800" s="1">
        <v>2011</v>
      </c>
      <c r="J3800" s="1">
        <v>693583905</v>
      </c>
      <c r="K3800" s="1">
        <f>_xlfn.DAYS(clean_data[[#This Row],[Ship Date]],clean_data[[#This Row],[Order Date]])</f>
        <v>32</v>
      </c>
      <c r="L3800" s="9">
        <v>40914</v>
      </c>
      <c r="M3800" s="4">
        <v>5745</v>
      </c>
      <c r="N3800" s="13">
        <v>421.89</v>
      </c>
      <c r="O3800" s="13">
        <v>364.69</v>
      </c>
      <c r="P3800" s="13">
        <v>2423758.0499999998</v>
      </c>
      <c r="Q3800" s="13">
        <v>2095144.05</v>
      </c>
      <c r="R3800" s="13">
        <v>328614</v>
      </c>
      <c r="S3800" s="54"/>
      <c r="T3800" s="54"/>
      <c r="Z3800" s="1"/>
      <c r="AA3800" s="1"/>
      <c r="XFB3800"/>
      <c r="XFC3800"/>
    </row>
    <row r="3801" spans="2:27 16382:16383" ht="21" customHeight="1">
      <c r="B3801" s="10" t="s">
        <v>40</v>
      </c>
      <c r="C3801" s="10" t="s">
        <v>169</v>
      </c>
      <c r="D3801" s="10" t="s">
        <v>36</v>
      </c>
      <c r="E3801" s="10" t="s">
        <v>17</v>
      </c>
      <c r="F3801" s="10" t="s">
        <v>229</v>
      </c>
      <c r="G3801" s="11">
        <v>40557</v>
      </c>
      <c r="H3801" s="12" t="s">
        <v>240</v>
      </c>
      <c r="I3801" s="10">
        <v>2011</v>
      </c>
      <c r="J3801" s="10">
        <v>330355727</v>
      </c>
      <c r="K3801" s="10">
        <f>_xlfn.DAYS(clean_data[[#This Row],[Ship Date]],clean_data[[#This Row],[Order Date]])</f>
        <v>31</v>
      </c>
      <c r="L3801" s="11">
        <v>40588</v>
      </c>
      <c r="M3801" s="14">
        <v>8456</v>
      </c>
      <c r="N3801" s="15">
        <v>109.28</v>
      </c>
      <c r="O3801" s="15">
        <v>35.840000000000003</v>
      </c>
      <c r="P3801" s="15">
        <v>924071.68</v>
      </c>
      <c r="Q3801" s="15">
        <v>303063.03999999998</v>
      </c>
      <c r="R3801" s="15">
        <v>621008.64000000001</v>
      </c>
      <c r="S3801" s="54"/>
      <c r="T3801" s="54"/>
      <c r="Z3801" s="1"/>
      <c r="AA3801" s="1"/>
      <c r="XFB3801"/>
      <c r="XFC3801"/>
    </row>
    <row r="3802" spans="2:27 16382:16383" ht="21" customHeight="1">
      <c r="B3802" s="1" t="s">
        <v>34</v>
      </c>
      <c r="C3802" s="1" t="s">
        <v>154</v>
      </c>
      <c r="D3802" s="1" t="s">
        <v>45</v>
      </c>
      <c r="E3802" s="1" t="s">
        <v>21</v>
      </c>
      <c r="F3802" s="1" t="s">
        <v>235</v>
      </c>
      <c r="G3802" s="9">
        <v>42274</v>
      </c>
      <c r="H3802" s="2" t="s">
        <v>231</v>
      </c>
      <c r="I3802" s="1">
        <v>2015</v>
      </c>
      <c r="J3802" s="1">
        <v>464107835</v>
      </c>
      <c r="K3802" s="1">
        <f>_xlfn.DAYS(clean_data[[#This Row],[Ship Date]],clean_data[[#This Row],[Order Date]])</f>
        <v>32</v>
      </c>
      <c r="L3802" s="9">
        <v>42306</v>
      </c>
      <c r="M3802" s="4">
        <v>8677</v>
      </c>
      <c r="N3802" s="13">
        <v>437.2</v>
      </c>
      <c r="O3802" s="13">
        <v>263.33</v>
      </c>
      <c r="P3802" s="13">
        <v>3793584.4</v>
      </c>
      <c r="Q3802" s="13">
        <v>2284914.41</v>
      </c>
      <c r="R3802" s="13">
        <v>1508669.99</v>
      </c>
      <c r="S3802" s="54"/>
      <c r="T3802" s="54"/>
      <c r="Z3802" s="1"/>
      <c r="AA3802" s="1"/>
      <c r="XFB3802"/>
      <c r="XFC3802"/>
    </row>
    <row r="3803" spans="2:27 16382:16383" ht="21" customHeight="1">
      <c r="B3803" s="10" t="s">
        <v>26</v>
      </c>
      <c r="C3803" s="10" t="s">
        <v>107</v>
      </c>
      <c r="D3803" s="10" t="s">
        <v>20</v>
      </c>
      <c r="E3803" s="10" t="s">
        <v>21</v>
      </c>
      <c r="F3803" s="10" t="s">
        <v>229</v>
      </c>
      <c r="G3803" s="11">
        <v>42289</v>
      </c>
      <c r="H3803" s="12" t="s">
        <v>237</v>
      </c>
      <c r="I3803" s="10">
        <v>2015</v>
      </c>
      <c r="J3803" s="10">
        <v>698014056</v>
      </c>
      <c r="K3803" s="10">
        <f>_xlfn.DAYS(clean_data[[#This Row],[Ship Date]],clean_data[[#This Row],[Order Date]])</f>
        <v>26</v>
      </c>
      <c r="L3803" s="11">
        <v>42315</v>
      </c>
      <c r="M3803" s="14">
        <v>6726</v>
      </c>
      <c r="N3803" s="15">
        <v>152.58000000000001</v>
      </c>
      <c r="O3803" s="15">
        <v>97.44</v>
      </c>
      <c r="P3803" s="15">
        <v>1026253.08</v>
      </c>
      <c r="Q3803" s="15">
        <v>655381.43999999994</v>
      </c>
      <c r="R3803" s="15">
        <v>370871.64</v>
      </c>
      <c r="S3803" s="54"/>
      <c r="T3803" s="54"/>
      <c r="Z3803" s="1"/>
      <c r="AA3803" s="1"/>
      <c r="XFB3803"/>
      <c r="XFC3803"/>
    </row>
    <row r="3804" spans="2:27 16382:16383" ht="21" customHeight="1">
      <c r="B3804" s="1" t="s">
        <v>40</v>
      </c>
      <c r="C3804" s="1" t="s">
        <v>165</v>
      </c>
      <c r="D3804" s="1" t="s">
        <v>43</v>
      </c>
      <c r="E3804" s="1" t="s">
        <v>21</v>
      </c>
      <c r="F3804" s="1" t="s">
        <v>232</v>
      </c>
      <c r="G3804" s="9">
        <v>42780</v>
      </c>
      <c r="H3804" s="2" t="s">
        <v>242</v>
      </c>
      <c r="I3804" s="1">
        <v>2017</v>
      </c>
      <c r="J3804" s="1">
        <v>255560719</v>
      </c>
      <c r="K3804" s="1">
        <f>_xlfn.DAYS(clean_data[[#This Row],[Ship Date]],clean_data[[#This Row],[Order Date]])</f>
        <v>19</v>
      </c>
      <c r="L3804" s="9">
        <v>42799</v>
      </c>
      <c r="M3804" s="4">
        <v>4951</v>
      </c>
      <c r="N3804" s="13">
        <v>651.21</v>
      </c>
      <c r="O3804" s="13">
        <v>524.96</v>
      </c>
      <c r="P3804" s="13">
        <v>3224140.71</v>
      </c>
      <c r="Q3804" s="13">
        <v>2599076.96</v>
      </c>
      <c r="R3804" s="13">
        <v>625063.75</v>
      </c>
      <c r="S3804" s="54"/>
      <c r="T3804" s="54"/>
      <c r="Z3804" s="1"/>
      <c r="AA3804" s="1"/>
      <c r="XFB3804"/>
      <c r="XFC3804"/>
    </row>
    <row r="3805" spans="2:27 16382:16383" ht="21" customHeight="1">
      <c r="B3805" s="10" t="s">
        <v>14</v>
      </c>
      <c r="C3805" s="10" t="s">
        <v>19</v>
      </c>
      <c r="D3805" s="10" t="s">
        <v>36</v>
      </c>
      <c r="E3805" s="10" t="s">
        <v>17</v>
      </c>
      <c r="F3805" s="10" t="s">
        <v>235</v>
      </c>
      <c r="G3805" s="11">
        <v>42167</v>
      </c>
      <c r="H3805" s="12" t="s">
        <v>241</v>
      </c>
      <c r="I3805" s="10">
        <v>2015</v>
      </c>
      <c r="J3805" s="10">
        <v>230546653</v>
      </c>
      <c r="K3805" s="10">
        <f>_xlfn.DAYS(clean_data[[#This Row],[Ship Date]],clean_data[[#This Row],[Order Date]])</f>
        <v>2</v>
      </c>
      <c r="L3805" s="11">
        <v>42169</v>
      </c>
      <c r="M3805" s="14">
        <v>2733</v>
      </c>
      <c r="N3805" s="15">
        <v>109.28</v>
      </c>
      <c r="O3805" s="15">
        <v>35.840000000000003</v>
      </c>
      <c r="P3805" s="15">
        <v>298662.24</v>
      </c>
      <c r="Q3805" s="15">
        <v>97950.720000000001</v>
      </c>
      <c r="R3805" s="15">
        <v>200711.52</v>
      </c>
      <c r="S3805" s="54"/>
      <c r="T3805" s="54"/>
      <c r="Z3805" s="1"/>
      <c r="AA3805" s="1"/>
      <c r="XFB3805"/>
      <c r="XFC3805"/>
    </row>
    <row r="3806" spans="2:27 16382:16383" ht="21" customHeight="1">
      <c r="B3806" s="1" t="s">
        <v>23</v>
      </c>
      <c r="C3806" s="1" t="s">
        <v>175</v>
      </c>
      <c r="D3806" s="1" t="s">
        <v>50</v>
      </c>
      <c r="E3806" s="1" t="s">
        <v>17</v>
      </c>
      <c r="F3806" s="1" t="s">
        <v>229</v>
      </c>
      <c r="G3806" s="9">
        <v>42022</v>
      </c>
      <c r="H3806" s="2" t="s">
        <v>240</v>
      </c>
      <c r="I3806" s="1">
        <v>2015</v>
      </c>
      <c r="J3806" s="1">
        <v>437083184</v>
      </c>
      <c r="K3806" s="1">
        <f>_xlfn.DAYS(clean_data[[#This Row],[Ship Date]],clean_data[[#This Row],[Order Date]])</f>
        <v>32</v>
      </c>
      <c r="L3806" s="9">
        <v>42054</v>
      </c>
      <c r="M3806" s="4">
        <v>1482</v>
      </c>
      <c r="N3806" s="13">
        <v>421.89</v>
      </c>
      <c r="O3806" s="13">
        <v>364.69</v>
      </c>
      <c r="P3806" s="13">
        <v>625240.98</v>
      </c>
      <c r="Q3806" s="13">
        <v>540470.57999999996</v>
      </c>
      <c r="R3806" s="13">
        <v>84770.4</v>
      </c>
      <c r="S3806" s="54"/>
      <c r="T3806" s="54"/>
      <c r="Z3806" s="1"/>
      <c r="AA3806" s="1"/>
      <c r="XFB3806"/>
      <c r="XFC3806"/>
    </row>
    <row r="3807" spans="2:27 16382:16383" ht="21" customHeight="1">
      <c r="B3807" s="10" t="s">
        <v>23</v>
      </c>
      <c r="C3807" s="10" t="s">
        <v>178</v>
      </c>
      <c r="D3807" s="10" t="s">
        <v>71</v>
      </c>
      <c r="E3807" s="10" t="s">
        <v>21</v>
      </c>
      <c r="F3807" s="10" t="s">
        <v>229</v>
      </c>
      <c r="G3807" s="11">
        <v>42926</v>
      </c>
      <c r="H3807" s="12" t="s">
        <v>230</v>
      </c>
      <c r="I3807" s="10">
        <v>2017</v>
      </c>
      <c r="J3807" s="10">
        <v>759594142</v>
      </c>
      <c r="K3807" s="10">
        <f>_xlfn.DAYS(clean_data[[#This Row],[Ship Date]],clean_data[[#This Row],[Order Date]])</f>
        <v>2</v>
      </c>
      <c r="L3807" s="11">
        <v>42928</v>
      </c>
      <c r="M3807" s="14">
        <v>9641</v>
      </c>
      <c r="N3807" s="15">
        <v>154.06</v>
      </c>
      <c r="O3807" s="15">
        <v>90.93</v>
      </c>
      <c r="P3807" s="15">
        <v>1485292.46</v>
      </c>
      <c r="Q3807" s="15">
        <v>876656.13</v>
      </c>
      <c r="R3807" s="15">
        <v>608636.32999999996</v>
      </c>
      <c r="S3807" s="54"/>
      <c r="T3807" s="54"/>
      <c r="Z3807" s="1"/>
      <c r="AA3807" s="1"/>
      <c r="XFB3807"/>
      <c r="XFC3807"/>
    </row>
    <row r="3808" spans="2:27 16382:16383" ht="21" customHeight="1">
      <c r="B3808" s="1" t="s">
        <v>23</v>
      </c>
      <c r="C3808" s="1" t="s">
        <v>138</v>
      </c>
      <c r="D3808" s="1" t="s">
        <v>79</v>
      </c>
      <c r="E3808" s="1" t="s">
        <v>17</v>
      </c>
      <c r="F3808" s="1" t="s">
        <v>232</v>
      </c>
      <c r="G3808" s="9">
        <v>40314</v>
      </c>
      <c r="H3808" s="2" t="s">
        <v>233</v>
      </c>
      <c r="I3808" s="1">
        <v>2010</v>
      </c>
      <c r="J3808" s="1">
        <v>702815854</v>
      </c>
      <c r="K3808" s="1">
        <f>_xlfn.DAYS(clean_data[[#This Row],[Ship Date]],clean_data[[#This Row],[Order Date]])</f>
        <v>21</v>
      </c>
      <c r="L3808" s="9">
        <v>40335</v>
      </c>
      <c r="M3808" s="4">
        <v>7684</v>
      </c>
      <c r="N3808" s="13">
        <v>668.27</v>
      </c>
      <c r="O3808" s="13">
        <v>502.54</v>
      </c>
      <c r="P3808" s="13">
        <v>5134986.68</v>
      </c>
      <c r="Q3808" s="13">
        <v>3861517.36</v>
      </c>
      <c r="R3808" s="13">
        <v>1273469.32</v>
      </c>
      <c r="S3808" s="54"/>
      <c r="T3808" s="54"/>
      <c r="Z3808" s="1"/>
      <c r="AA3808" s="1"/>
      <c r="XFB3808"/>
      <c r="XFC3808"/>
    </row>
    <row r="3809" spans="2:27 16382:16383" ht="21" customHeight="1">
      <c r="B3809" s="10" t="s">
        <v>14</v>
      </c>
      <c r="C3809" s="10" t="s">
        <v>115</v>
      </c>
      <c r="D3809" s="10" t="s">
        <v>28</v>
      </c>
      <c r="E3809" s="10" t="s">
        <v>21</v>
      </c>
      <c r="F3809" s="10" t="s">
        <v>235</v>
      </c>
      <c r="G3809" s="11">
        <v>42459</v>
      </c>
      <c r="H3809" s="12" t="s">
        <v>236</v>
      </c>
      <c r="I3809" s="10">
        <v>2016</v>
      </c>
      <c r="J3809" s="10">
        <v>741797149</v>
      </c>
      <c r="K3809" s="10">
        <f>_xlfn.DAYS(clean_data[[#This Row],[Ship Date]],clean_data[[#This Row],[Order Date]])</f>
        <v>34</v>
      </c>
      <c r="L3809" s="11">
        <v>42493</v>
      </c>
      <c r="M3809" s="14">
        <v>3116</v>
      </c>
      <c r="N3809" s="15">
        <v>205.7</v>
      </c>
      <c r="O3809" s="15">
        <v>117.11</v>
      </c>
      <c r="P3809" s="15">
        <v>640961.19999999995</v>
      </c>
      <c r="Q3809" s="15">
        <v>364914.76</v>
      </c>
      <c r="R3809" s="15">
        <v>276046.44</v>
      </c>
      <c r="S3809" s="54"/>
      <c r="T3809" s="54"/>
      <c r="Z3809" s="1"/>
      <c r="AA3809" s="1"/>
      <c r="XFB3809"/>
      <c r="XFC3809"/>
    </row>
    <row r="3810" spans="2:27 16382:16383" ht="21" customHeight="1">
      <c r="B3810" s="1" t="s">
        <v>23</v>
      </c>
      <c r="C3810" s="1" t="s">
        <v>175</v>
      </c>
      <c r="D3810" s="1" t="s">
        <v>20</v>
      </c>
      <c r="E3810" s="1" t="s">
        <v>17</v>
      </c>
      <c r="F3810" s="1" t="s">
        <v>229</v>
      </c>
      <c r="G3810" s="9">
        <v>41426</v>
      </c>
      <c r="H3810" s="2" t="s">
        <v>241</v>
      </c>
      <c r="I3810" s="1">
        <v>2013</v>
      </c>
      <c r="J3810" s="1">
        <v>971899354</v>
      </c>
      <c r="K3810" s="1">
        <f>_xlfn.DAYS(clean_data[[#This Row],[Ship Date]],clean_data[[#This Row],[Order Date]])</f>
        <v>0</v>
      </c>
      <c r="L3810" s="9">
        <v>41426</v>
      </c>
      <c r="M3810" s="4">
        <v>5471</v>
      </c>
      <c r="N3810" s="13">
        <v>152.58000000000001</v>
      </c>
      <c r="O3810" s="13">
        <v>97.44</v>
      </c>
      <c r="P3810" s="13">
        <v>834765.18</v>
      </c>
      <c r="Q3810" s="13">
        <v>533094.24</v>
      </c>
      <c r="R3810" s="13">
        <v>301670.94</v>
      </c>
      <c r="S3810" s="54"/>
      <c r="T3810" s="54"/>
      <c r="Z3810" s="1"/>
      <c r="AA3810" s="1"/>
      <c r="XFB3810"/>
      <c r="XFC3810"/>
    </row>
    <row r="3811" spans="2:27 16382:16383" ht="21" customHeight="1">
      <c r="B3811" s="10" t="s">
        <v>14</v>
      </c>
      <c r="C3811" s="10" t="s">
        <v>47</v>
      </c>
      <c r="D3811" s="10" t="s">
        <v>71</v>
      </c>
      <c r="E3811" s="10" t="s">
        <v>17</v>
      </c>
      <c r="F3811" s="10" t="s">
        <v>227</v>
      </c>
      <c r="G3811" s="11">
        <v>42116</v>
      </c>
      <c r="H3811" s="12" t="s">
        <v>239</v>
      </c>
      <c r="I3811" s="10">
        <v>2015</v>
      </c>
      <c r="J3811" s="10">
        <v>658796298</v>
      </c>
      <c r="K3811" s="10">
        <f>_xlfn.DAYS(clean_data[[#This Row],[Ship Date]],clean_data[[#This Row],[Order Date]])</f>
        <v>17</v>
      </c>
      <c r="L3811" s="11">
        <v>42133</v>
      </c>
      <c r="M3811" s="14">
        <v>1319</v>
      </c>
      <c r="N3811" s="15">
        <v>154.06</v>
      </c>
      <c r="O3811" s="15">
        <v>90.93</v>
      </c>
      <c r="P3811" s="15">
        <v>203205.14</v>
      </c>
      <c r="Q3811" s="15">
        <v>119936.67</v>
      </c>
      <c r="R3811" s="15">
        <v>83268.47</v>
      </c>
      <c r="S3811" s="54"/>
      <c r="T3811" s="54"/>
      <c r="Z3811" s="1"/>
      <c r="AA3811" s="1"/>
      <c r="XFB3811"/>
      <c r="XFC3811"/>
    </row>
    <row r="3812" spans="2:27 16382:16383" ht="21" customHeight="1">
      <c r="B3812" s="1" t="s">
        <v>14</v>
      </c>
      <c r="C3812" s="1" t="s">
        <v>111</v>
      </c>
      <c r="D3812" s="1" t="s">
        <v>33</v>
      </c>
      <c r="E3812" s="1" t="s">
        <v>17</v>
      </c>
      <c r="F3812" s="1" t="s">
        <v>232</v>
      </c>
      <c r="G3812" s="9">
        <v>41522</v>
      </c>
      <c r="H3812" s="2" t="s">
        <v>231</v>
      </c>
      <c r="I3812" s="1">
        <v>2013</v>
      </c>
      <c r="J3812" s="1">
        <v>488474309</v>
      </c>
      <c r="K3812" s="1">
        <f>_xlfn.DAYS(clean_data[[#This Row],[Ship Date]],clean_data[[#This Row],[Order Date]])</f>
        <v>46</v>
      </c>
      <c r="L3812" s="9">
        <v>41568</v>
      </c>
      <c r="M3812" s="4">
        <v>9258</v>
      </c>
      <c r="N3812" s="13">
        <v>81.73</v>
      </c>
      <c r="O3812" s="13">
        <v>56.67</v>
      </c>
      <c r="P3812" s="13">
        <v>756656.34</v>
      </c>
      <c r="Q3812" s="13">
        <v>524650.86</v>
      </c>
      <c r="R3812" s="13">
        <v>232005.48</v>
      </c>
      <c r="S3812" s="54"/>
      <c r="T3812" s="54"/>
      <c r="Z3812" s="1"/>
      <c r="AA3812" s="1"/>
      <c r="XFB3812"/>
      <c r="XFC3812"/>
    </row>
    <row r="3813" spans="2:27 16382:16383" ht="21" customHeight="1">
      <c r="B3813" s="10" t="s">
        <v>31</v>
      </c>
      <c r="C3813" s="10" t="s">
        <v>133</v>
      </c>
      <c r="D3813" s="10" t="s">
        <v>16</v>
      </c>
      <c r="E3813" s="10" t="s">
        <v>21</v>
      </c>
      <c r="F3813" s="10" t="s">
        <v>232</v>
      </c>
      <c r="G3813" s="11">
        <v>41174</v>
      </c>
      <c r="H3813" s="12" t="s">
        <v>231</v>
      </c>
      <c r="I3813" s="10">
        <v>2012</v>
      </c>
      <c r="J3813" s="10">
        <v>317232215</v>
      </c>
      <c r="K3813" s="10">
        <f>_xlfn.DAYS(clean_data[[#This Row],[Ship Date]],clean_data[[#This Row],[Order Date]])</f>
        <v>35</v>
      </c>
      <c r="L3813" s="11">
        <v>41209</v>
      </c>
      <c r="M3813" s="14">
        <v>4917</v>
      </c>
      <c r="N3813" s="15">
        <v>255.28</v>
      </c>
      <c r="O3813" s="15">
        <v>159.41999999999999</v>
      </c>
      <c r="P3813" s="15">
        <v>1255211.76</v>
      </c>
      <c r="Q3813" s="15">
        <v>783868.14</v>
      </c>
      <c r="R3813" s="15">
        <v>471343.62</v>
      </c>
      <c r="S3813" s="54"/>
      <c r="T3813" s="54"/>
      <c r="Z3813" s="1"/>
      <c r="AA3813" s="1"/>
      <c r="XFB3813"/>
      <c r="XFC3813"/>
    </row>
    <row r="3814" spans="2:27 16382:16383" ht="21" customHeight="1">
      <c r="B3814" s="1" t="s">
        <v>23</v>
      </c>
      <c r="C3814" s="1" t="s">
        <v>24</v>
      </c>
      <c r="D3814" s="1" t="s">
        <v>43</v>
      </c>
      <c r="E3814" s="1" t="s">
        <v>17</v>
      </c>
      <c r="F3814" s="1" t="s">
        <v>227</v>
      </c>
      <c r="G3814" s="9">
        <v>40225</v>
      </c>
      <c r="H3814" s="2" t="s">
        <v>242</v>
      </c>
      <c r="I3814" s="1">
        <v>2010</v>
      </c>
      <c r="J3814" s="1">
        <v>521681344</v>
      </c>
      <c r="K3814" s="1">
        <f>_xlfn.DAYS(clean_data[[#This Row],[Ship Date]],clean_data[[#This Row],[Order Date]])</f>
        <v>46</v>
      </c>
      <c r="L3814" s="9">
        <v>40271</v>
      </c>
      <c r="M3814" s="4">
        <v>5957</v>
      </c>
      <c r="N3814" s="13">
        <v>651.21</v>
      </c>
      <c r="O3814" s="13">
        <v>524.96</v>
      </c>
      <c r="P3814" s="13">
        <v>3879257.97</v>
      </c>
      <c r="Q3814" s="13">
        <v>3127186.72</v>
      </c>
      <c r="R3814" s="13">
        <v>752071.25</v>
      </c>
      <c r="S3814" s="54"/>
      <c r="T3814" s="54"/>
      <c r="Z3814" s="1"/>
      <c r="AA3814" s="1"/>
      <c r="XFB3814"/>
      <c r="XFC3814"/>
    </row>
    <row r="3815" spans="2:27 16382:16383" ht="21" customHeight="1">
      <c r="B3815" s="10" t="s">
        <v>31</v>
      </c>
      <c r="C3815" s="10" t="s">
        <v>96</v>
      </c>
      <c r="D3815" s="10" t="s">
        <v>25</v>
      </c>
      <c r="E3815" s="10" t="s">
        <v>17</v>
      </c>
      <c r="F3815" s="10" t="s">
        <v>232</v>
      </c>
      <c r="G3815" s="11">
        <v>42366</v>
      </c>
      <c r="H3815" s="12" t="s">
        <v>228</v>
      </c>
      <c r="I3815" s="10">
        <v>2015</v>
      </c>
      <c r="J3815" s="10">
        <v>648745524</v>
      </c>
      <c r="K3815" s="10">
        <f>_xlfn.DAYS(clean_data[[#This Row],[Ship Date]],clean_data[[#This Row],[Order Date]])</f>
        <v>30</v>
      </c>
      <c r="L3815" s="11">
        <v>42396</v>
      </c>
      <c r="M3815" s="14">
        <v>7072</v>
      </c>
      <c r="N3815" s="15">
        <v>47.45</v>
      </c>
      <c r="O3815" s="15">
        <v>31.79</v>
      </c>
      <c r="P3815" s="15">
        <v>335566.4</v>
      </c>
      <c r="Q3815" s="15">
        <v>224818.88</v>
      </c>
      <c r="R3815" s="15">
        <v>110747.52</v>
      </c>
      <c r="S3815" s="54"/>
      <c r="T3815" s="54"/>
      <c r="Z3815" s="1"/>
      <c r="AA3815" s="1"/>
      <c r="XFB3815"/>
      <c r="XFC3815"/>
    </row>
    <row r="3816" spans="2:27 16382:16383" ht="21" customHeight="1">
      <c r="B3816" s="1" t="s">
        <v>40</v>
      </c>
      <c r="C3816" s="1" t="s">
        <v>109</v>
      </c>
      <c r="D3816" s="1" t="s">
        <v>71</v>
      </c>
      <c r="E3816" s="1" t="s">
        <v>21</v>
      </c>
      <c r="F3816" s="1" t="s">
        <v>229</v>
      </c>
      <c r="G3816" s="9">
        <v>40613</v>
      </c>
      <c r="H3816" s="2" t="s">
        <v>236</v>
      </c>
      <c r="I3816" s="1">
        <v>2011</v>
      </c>
      <c r="J3816" s="1">
        <v>765661084</v>
      </c>
      <c r="K3816" s="1">
        <f>_xlfn.DAYS(clean_data[[#This Row],[Ship Date]],clean_data[[#This Row],[Order Date]])</f>
        <v>1</v>
      </c>
      <c r="L3816" s="9">
        <v>40614</v>
      </c>
      <c r="M3816" s="4">
        <v>4984</v>
      </c>
      <c r="N3816" s="13">
        <v>154.06</v>
      </c>
      <c r="O3816" s="13">
        <v>90.93</v>
      </c>
      <c r="P3816" s="13">
        <v>767835.04</v>
      </c>
      <c r="Q3816" s="13">
        <v>453195.12</v>
      </c>
      <c r="R3816" s="13">
        <v>314639.92</v>
      </c>
      <c r="S3816" s="54"/>
      <c r="T3816" s="54"/>
      <c r="Z3816" s="1"/>
      <c r="AA3816" s="1"/>
      <c r="XFB3816"/>
      <c r="XFC3816"/>
    </row>
    <row r="3817" spans="2:27 16382:16383" ht="21" customHeight="1">
      <c r="B3817" s="10" t="s">
        <v>40</v>
      </c>
      <c r="C3817" s="10" t="s">
        <v>65</v>
      </c>
      <c r="D3817" s="10" t="s">
        <v>79</v>
      </c>
      <c r="E3817" s="10" t="s">
        <v>17</v>
      </c>
      <c r="F3817" s="10" t="s">
        <v>232</v>
      </c>
      <c r="G3817" s="11">
        <v>40819</v>
      </c>
      <c r="H3817" s="12" t="s">
        <v>237</v>
      </c>
      <c r="I3817" s="10">
        <v>2011</v>
      </c>
      <c r="J3817" s="10">
        <v>109976851</v>
      </c>
      <c r="K3817" s="10">
        <f>_xlfn.DAYS(clean_data[[#This Row],[Ship Date]],clean_data[[#This Row],[Order Date]])</f>
        <v>11</v>
      </c>
      <c r="L3817" s="11">
        <v>40830</v>
      </c>
      <c r="M3817" s="14">
        <v>3449</v>
      </c>
      <c r="N3817" s="15">
        <v>668.27</v>
      </c>
      <c r="O3817" s="15">
        <v>502.54</v>
      </c>
      <c r="P3817" s="15">
        <v>2304863.23</v>
      </c>
      <c r="Q3817" s="15">
        <v>1733260.46</v>
      </c>
      <c r="R3817" s="15">
        <v>571602.77</v>
      </c>
      <c r="S3817" s="54"/>
      <c r="T3817" s="54"/>
      <c r="Z3817" s="1"/>
      <c r="AA3817" s="1"/>
      <c r="XFB3817"/>
      <c r="XFC3817"/>
    </row>
    <row r="3818" spans="2:27 16382:16383" ht="21" customHeight="1">
      <c r="B3818" s="1" t="s">
        <v>23</v>
      </c>
      <c r="C3818" s="1" t="s">
        <v>192</v>
      </c>
      <c r="D3818" s="1" t="s">
        <v>43</v>
      </c>
      <c r="E3818" s="1" t="s">
        <v>21</v>
      </c>
      <c r="F3818" s="1" t="s">
        <v>232</v>
      </c>
      <c r="G3818" s="9">
        <v>40926</v>
      </c>
      <c r="H3818" s="2" t="s">
        <v>240</v>
      </c>
      <c r="I3818" s="1">
        <v>2012</v>
      </c>
      <c r="J3818" s="1">
        <v>239554154</v>
      </c>
      <c r="K3818" s="1">
        <f>_xlfn.DAYS(clean_data[[#This Row],[Ship Date]],clean_data[[#This Row],[Order Date]])</f>
        <v>26</v>
      </c>
      <c r="L3818" s="9">
        <v>40952</v>
      </c>
      <c r="M3818" s="4">
        <v>8253</v>
      </c>
      <c r="N3818" s="13">
        <v>651.21</v>
      </c>
      <c r="O3818" s="13">
        <v>524.96</v>
      </c>
      <c r="P3818" s="13">
        <v>5374436.1299999999</v>
      </c>
      <c r="Q3818" s="13">
        <v>4332494.88</v>
      </c>
      <c r="R3818" s="13">
        <v>1041941.25</v>
      </c>
      <c r="S3818" s="54"/>
      <c r="T3818" s="54"/>
      <c r="Z3818" s="1"/>
      <c r="AA3818" s="1"/>
      <c r="XFB3818"/>
      <c r="XFC3818"/>
    </row>
    <row r="3819" spans="2:27 16382:16383" ht="21" customHeight="1">
      <c r="B3819" s="10" t="s">
        <v>23</v>
      </c>
      <c r="C3819" s="10" t="s">
        <v>155</v>
      </c>
      <c r="D3819" s="10" t="s">
        <v>43</v>
      </c>
      <c r="E3819" s="10" t="s">
        <v>17</v>
      </c>
      <c r="F3819" s="10" t="s">
        <v>227</v>
      </c>
      <c r="G3819" s="11">
        <v>40650</v>
      </c>
      <c r="H3819" s="12" t="s">
        <v>239</v>
      </c>
      <c r="I3819" s="10">
        <v>2011</v>
      </c>
      <c r="J3819" s="10">
        <v>982566821</v>
      </c>
      <c r="K3819" s="10">
        <f>_xlfn.DAYS(clean_data[[#This Row],[Ship Date]],clean_data[[#This Row],[Order Date]])</f>
        <v>49</v>
      </c>
      <c r="L3819" s="11">
        <v>40699</v>
      </c>
      <c r="M3819" s="14">
        <v>2212</v>
      </c>
      <c r="N3819" s="15">
        <v>651.21</v>
      </c>
      <c r="O3819" s="15">
        <v>524.96</v>
      </c>
      <c r="P3819" s="15">
        <v>1440476.52</v>
      </c>
      <c r="Q3819" s="15">
        <v>1161211.52</v>
      </c>
      <c r="R3819" s="15">
        <v>279265</v>
      </c>
      <c r="S3819" s="54"/>
      <c r="T3819" s="54"/>
      <c r="Z3819" s="1"/>
      <c r="AA3819" s="1"/>
      <c r="XFB3819"/>
      <c r="XFC3819"/>
    </row>
    <row r="3820" spans="2:27 16382:16383" ht="21" customHeight="1">
      <c r="B3820" s="1" t="s">
        <v>23</v>
      </c>
      <c r="C3820" s="1" t="s">
        <v>118</v>
      </c>
      <c r="D3820" s="1" t="s">
        <v>45</v>
      </c>
      <c r="E3820" s="1" t="s">
        <v>17</v>
      </c>
      <c r="F3820" s="1" t="s">
        <v>229</v>
      </c>
      <c r="G3820" s="9">
        <v>42860</v>
      </c>
      <c r="H3820" s="2" t="s">
        <v>233</v>
      </c>
      <c r="I3820" s="1">
        <v>2017</v>
      </c>
      <c r="J3820" s="1">
        <v>887501180</v>
      </c>
      <c r="K3820" s="1">
        <f>_xlfn.DAYS(clean_data[[#This Row],[Ship Date]],clean_data[[#This Row],[Order Date]])</f>
        <v>46</v>
      </c>
      <c r="L3820" s="9">
        <v>42906</v>
      </c>
      <c r="M3820" s="4">
        <v>176</v>
      </c>
      <c r="N3820" s="13">
        <v>437.2</v>
      </c>
      <c r="O3820" s="13">
        <v>263.33</v>
      </c>
      <c r="P3820" s="13">
        <v>76947.199999999997</v>
      </c>
      <c r="Q3820" s="13">
        <v>46346.080000000002</v>
      </c>
      <c r="R3820" s="13">
        <v>30601.119999999999</v>
      </c>
      <c r="S3820" s="54"/>
      <c r="T3820" s="54"/>
      <c r="Z3820" s="1"/>
      <c r="AA3820" s="1"/>
      <c r="XFB3820"/>
      <c r="XFC3820"/>
    </row>
    <row r="3821" spans="2:27 16382:16383" ht="21" customHeight="1">
      <c r="B3821" s="10" t="s">
        <v>40</v>
      </c>
      <c r="C3821" s="10" t="s">
        <v>200</v>
      </c>
      <c r="D3821" s="10" t="s">
        <v>59</v>
      </c>
      <c r="E3821" s="10" t="s">
        <v>17</v>
      </c>
      <c r="F3821" s="10" t="s">
        <v>227</v>
      </c>
      <c r="G3821" s="11">
        <v>41135</v>
      </c>
      <c r="H3821" s="12" t="s">
        <v>238</v>
      </c>
      <c r="I3821" s="10">
        <v>2012</v>
      </c>
      <c r="J3821" s="10">
        <v>373156058</v>
      </c>
      <c r="K3821" s="10">
        <f>_xlfn.DAYS(clean_data[[#This Row],[Ship Date]],clean_data[[#This Row],[Order Date]])</f>
        <v>22</v>
      </c>
      <c r="L3821" s="11">
        <v>41157</v>
      </c>
      <c r="M3821" s="14">
        <v>4025</v>
      </c>
      <c r="N3821" s="15">
        <v>9.33</v>
      </c>
      <c r="O3821" s="15">
        <v>6.92</v>
      </c>
      <c r="P3821" s="15">
        <v>37553.25</v>
      </c>
      <c r="Q3821" s="15">
        <v>27853</v>
      </c>
      <c r="R3821" s="15">
        <v>9700.25</v>
      </c>
      <c r="S3821" s="54"/>
      <c r="T3821" s="54"/>
      <c r="Z3821" s="1"/>
      <c r="AA3821" s="1"/>
      <c r="XFB3821"/>
      <c r="XFC3821"/>
    </row>
    <row r="3822" spans="2:27 16382:16383" ht="21" customHeight="1">
      <c r="B3822" s="1" t="s">
        <v>26</v>
      </c>
      <c r="C3822" s="1" t="s">
        <v>75</v>
      </c>
      <c r="D3822" s="1" t="s">
        <v>16</v>
      </c>
      <c r="E3822" s="1" t="s">
        <v>17</v>
      </c>
      <c r="F3822" s="1" t="s">
        <v>235</v>
      </c>
      <c r="G3822" s="9">
        <v>40505</v>
      </c>
      <c r="H3822" s="2" t="s">
        <v>234</v>
      </c>
      <c r="I3822" s="1">
        <v>2010</v>
      </c>
      <c r="J3822" s="1">
        <v>378642785</v>
      </c>
      <c r="K3822" s="1">
        <f>_xlfn.DAYS(clean_data[[#This Row],[Ship Date]],clean_data[[#This Row],[Order Date]])</f>
        <v>48</v>
      </c>
      <c r="L3822" s="9">
        <v>40553</v>
      </c>
      <c r="M3822" s="4">
        <v>7669</v>
      </c>
      <c r="N3822" s="13">
        <v>255.28</v>
      </c>
      <c r="O3822" s="13">
        <v>159.41999999999999</v>
      </c>
      <c r="P3822" s="13">
        <v>1957742.32</v>
      </c>
      <c r="Q3822" s="13">
        <v>1222591.98</v>
      </c>
      <c r="R3822" s="13">
        <v>735150.34</v>
      </c>
      <c r="S3822" s="54"/>
      <c r="T3822" s="54"/>
      <c r="Z3822" s="1"/>
      <c r="AA3822" s="1"/>
      <c r="XFB3822"/>
      <c r="XFC3822"/>
    </row>
    <row r="3823" spans="2:27 16382:16383" ht="21" customHeight="1">
      <c r="B3823" s="10" t="s">
        <v>40</v>
      </c>
      <c r="C3823" s="10" t="s">
        <v>131</v>
      </c>
      <c r="D3823" s="10" t="s">
        <v>16</v>
      </c>
      <c r="E3823" s="10" t="s">
        <v>17</v>
      </c>
      <c r="F3823" s="10" t="s">
        <v>229</v>
      </c>
      <c r="G3823" s="11">
        <v>42241</v>
      </c>
      <c r="H3823" s="12" t="s">
        <v>238</v>
      </c>
      <c r="I3823" s="10">
        <v>2015</v>
      </c>
      <c r="J3823" s="10">
        <v>113385188</v>
      </c>
      <c r="K3823" s="10">
        <f>_xlfn.DAYS(clean_data[[#This Row],[Ship Date]],clean_data[[#This Row],[Order Date]])</f>
        <v>29</v>
      </c>
      <c r="L3823" s="11">
        <v>42270</v>
      </c>
      <c r="M3823" s="14">
        <v>2052</v>
      </c>
      <c r="N3823" s="15">
        <v>255.28</v>
      </c>
      <c r="O3823" s="15">
        <v>159.41999999999999</v>
      </c>
      <c r="P3823" s="15">
        <v>523834.56</v>
      </c>
      <c r="Q3823" s="15">
        <v>327129.84000000003</v>
      </c>
      <c r="R3823" s="15">
        <v>196704.72</v>
      </c>
      <c r="S3823" s="54"/>
      <c r="T3823" s="54"/>
      <c r="Z3823" s="1"/>
      <c r="AA3823" s="1"/>
      <c r="XFB3823"/>
      <c r="XFC3823"/>
    </row>
    <row r="3824" spans="2:27 16382:16383" ht="21" customHeight="1">
      <c r="B3824" s="1" t="s">
        <v>26</v>
      </c>
      <c r="C3824" s="1" t="s">
        <v>90</v>
      </c>
      <c r="D3824" s="1" t="s">
        <v>45</v>
      </c>
      <c r="E3824" s="1" t="s">
        <v>21</v>
      </c>
      <c r="F3824" s="1" t="s">
        <v>235</v>
      </c>
      <c r="G3824" s="9">
        <v>42471</v>
      </c>
      <c r="H3824" s="2" t="s">
        <v>239</v>
      </c>
      <c r="I3824" s="1">
        <v>2016</v>
      </c>
      <c r="J3824" s="1">
        <v>207119596</v>
      </c>
      <c r="K3824" s="1">
        <f>_xlfn.DAYS(clean_data[[#This Row],[Ship Date]],clean_data[[#This Row],[Order Date]])</f>
        <v>35</v>
      </c>
      <c r="L3824" s="9">
        <v>42506</v>
      </c>
      <c r="M3824" s="4">
        <v>146</v>
      </c>
      <c r="N3824" s="13">
        <v>437.2</v>
      </c>
      <c r="O3824" s="13">
        <v>263.33</v>
      </c>
      <c r="P3824" s="13">
        <v>63831.199999999997</v>
      </c>
      <c r="Q3824" s="13">
        <v>38446.18</v>
      </c>
      <c r="R3824" s="13">
        <v>25385.02</v>
      </c>
      <c r="S3824" s="54"/>
      <c r="T3824" s="54"/>
      <c r="Z3824" s="1"/>
      <c r="AA3824" s="1"/>
      <c r="XFB3824"/>
      <c r="XFC3824"/>
    </row>
    <row r="3825" spans="2:27 16382:16383" ht="21" customHeight="1">
      <c r="B3825" s="10" t="s">
        <v>14</v>
      </c>
      <c r="C3825" s="10" t="s">
        <v>220</v>
      </c>
      <c r="D3825" s="10" t="s">
        <v>28</v>
      </c>
      <c r="E3825" s="10" t="s">
        <v>21</v>
      </c>
      <c r="F3825" s="10" t="s">
        <v>229</v>
      </c>
      <c r="G3825" s="11">
        <v>41862</v>
      </c>
      <c r="H3825" s="12" t="s">
        <v>238</v>
      </c>
      <c r="I3825" s="10">
        <v>2014</v>
      </c>
      <c r="J3825" s="10">
        <v>459894835</v>
      </c>
      <c r="K3825" s="10">
        <f>_xlfn.DAYS(clean_data[[#This Row],[Ship Date]],clean_data[[#This Row],[Order Date]])</f>
        <v>25</v>
      </c>
      <c r="L3825" s="11">
        <v>41887</v>
      </c>
      <c r="M3825" s="14">
        <v>1957</v>
      </c>
      <c r="N3825" s="15">
        <v>205.7</v>
      </c>
      <c r="O3825" s="15">
        <v>117.11</v>
      </c>
      <c r="P3825" s="15">
        <v>402554.9</v>
      </c>
      <c r="Q3825" s="15">
        <v>229184.27</v>
      </c>
      <c r="R3825" s="15">
        <v>173370.63</v>
      </c>
      <c r="S3825" s="54"/>
      <c r="T3825" s="54"/>
      <c r="Z3825" s="1"/>
      <c r="AA3825" s="1"/>
      <c r="XFB3825"/>
      <c r="XFC3825"/>
    </row>
    <row r="3826" spans="2:27 16382:16383" ht="21" customHeight="1">
      <c r="B3826" s="1" t="s">
        <v>40</v>
      </c>
      <c r="C3826" s="1" t="s">
        <v>140</v>
      </c>
      <c r="D3826" s="1" t="s">
        <v>33</v>
      </c>
      <c r="E3826" s="1" t="s">
        <v>17</v>
      </c>
      <c r="F3826" s="1" t="s">
        <v>227</v>
      </c>
      <c r="G3826" s="9">
        <v>41467</v>
      </c>
      <c r="H3826" s="2" t="s">
        <v>230</v>
      </c>
      <c r="I3826" s="1">
        <v>2013</v>
      </c>
      <c r="J3826" s="1">
        <v>292072236</v>
      </c>
      <c r="K3826" s="1">
        <f>_xlfn.DAYS(clean_data[[#This Row],[Ship Date]],clean_data[[#This Row],[Order Date]])</f>
        <v>20</v>
      </c>
      <c r="L3826" s="9">
        <v>41487</v>
      </c>
      <c r="M3826" s="4">
        <v>9520</v>
      </c>
      <c r="N3826" s="13">
        <v>81.73</v>
      </c>
      <c r="O3826" s="13">
        <v>56.67</v>
      </c>
      <c r="P3826" s="13">
        <v>778069.6</v>
      </c>
      <c r="Q3826" s="13">
        <v>539498.4</v>
      </c>
      <c r="R3826" s="13">
        <v>238571.2</v>
      </c>
      <c r="S3826" s="54"/>
      <c r="T3826" s="54"/>
      <c r="Z3826" s="1"/>
      <c r="AA3826" s="1"/>
      <c r="XFB3826"/>
      <c r="XFC3826"/>
    </row>
    <row r="3827" spans="2:27 16382:16383" ht="21" customHeight="1">
      <c r="B3827" s="10" t="s">
        <v>14</v>
      </c>
      <c r="C3827" s="10" t="s">
        <v>158</v>
      </c>
      <c r="D3827" s="10" t="s">
        <v>20</v>
      </c>
      <c r="E3827" s="10" t="s">
        <v>21</v>
      </c>
      <c r="F3827" s="10" t="s">
        <v>235</v>
      </c>
      <c r="G3827" s="11">
        <v>41348</v>
      </c>
      <c r="H3827" s="12" t="s">
        <v>236</v>
      </c>
      <c r="I3827" s="10">
        <v>2013</v>
      </c>
      <c r="J3827" s="10">
        <v>994325625</v>
      </c>
      <c r="K3827" s="10">
        <f>_xlfn.DAYS(clean_data[[#This Row],[Ship Date]],clean_data[[#This Row],[Order Date]])</f>
        <v>31</v>
      </c>
      <c r="L3827" s="11">
        <v>41379</v>
      </c>
      <c r="M3827" s="14">
        <v>1904</v>
      </c>
      <c r="N3827" s="15">
        <v>152.58000000000001</v>
      </c>
      <c r="O3827" s="15">
        <v>97.44</v>
      </c>
      <c r="P3827" s="15">
        <v>290512.32</v>
      </c>
      <c r="Q3827" s="15">
        <v>185525.76000000001</v>
      </c>
      <c r="R3827" s="15">
        <v>104986.56</v>
      </c>
      <c r="S3827" s="54"/>
      <c r="T3827" s="54"/>
      <c r="Z3827" s="1"/>
      <c r="AA3827" s="1"/>
      <c r="XFB3827"/>
      <c r="XFC3827"/>
    </row>
    <row r="3828" spans="2:27 16382:16383" ht="21" customHeight="1">
      <c r="B3828" s="1" t="s">
        <v>40</v>
      </c>
      <c r="C3828" s="1" t="s">
        <v>201</v>
      </c>
      <c r="D3828" s="1" t="s">
        <v>36</v>
      </c>
      <c r="E3828" s="1" t="s">
        <v>21</v>
      </c>
      <c r="F3828" s="1" t="s">
        <v>227</v>
      </c>
      <c r="G3828" s="9">
        <v>41954</v>
      </c>
      <c r="H3828" s="2" t="s">
        <v>234</v>
      </c>
      <c r="I3828" s="1">
        <v>2014</v>
      </c>
      <c r="J3828" s="1">
        <v>777641332</v>
      </c>
      <c r="K3828" s="1">
        <f>_xlfn.DAYS(clean_data[[#This Row],[Ship Date]],clean_data[[#This Row],[Order Date]])</f>
        <v>29</v>
      </c>
      <c r="L3828" s="9">
        <v>41983</v>
      </c>
      <c r="M3828" s="4">
        <v>206</v>
      </c>
      <c r="N3828" s="13">
        <v>109.28</v>
      </c>
      <c r="O3828" s="13">
        <v>35.840000000000003</v>
      </c>
      <c r="P3828" s="13">
        <v>22511.68</v>
      </c>
      <c r="Q3828" s="13">
        <v>7383.04</v>
      </c>
      <c r="R3828" s="13">
        <v>15128.64</v>
      </c>
      <c r="S3828" s="54"/>
      <c r="T3828" s="54"/>
      <c r="Z3828" s="1"/>
      <c r="AA3828" s="1"/>
      <c r="XFB3828"/>
      <c r="XFC3828"/>
    </row>
    <row r="3829" spans="2:27 16382:16383" ht="21" customHeight="1">
      <c r="B3829" s="10" t="s">
        <v>14</v>
      </c>
      <c r="C3829" s="10" t="s">
        <v>108</v>
      </c>
      <c r="D3829" s="10" t="s">
        <v>71</v>
      </c>
      <c r="E3829" s="10" t="s">
        <v>21</v>
      </c>
      <c r="F3829" s="10" t="s">
        <v>235</v>
      </c>
      <c r="G3829" s="11">
        <v>42741</v>
      </c>
      <c r="H3829" s="12" t="s">
        <v>240</v>
      </c>
      <c r="I3829" s="10">
        <v>2017</v>
      </c>
      <c r="J3829" s="10">
        <v>623318183</v>
      </c>
      <c r="K3829" s="10">
        <f>_xlfn.DAYS(clean_data[[#This Row],[Ship Date]],clean_data[[#This Row],[Order Date]])</f>
        <v>28</v>
      </c>
      <c r="L3829" s="11">
        <v>42769</v>
      </c>
      <c r="M3829" s="14">
        <v>2557</v>
      </c>
      <c r="N3829" s="15">
        <v>154.06</v>
      </c>
      <c r="O3829" s="15">
        <v>90.93</v>
      </c>
      <c r="P3829" s="15">
        <v>393931.42</v>
      </c>
      <c r="Q3829" s="15">
        <v>232508.01</v>
      </c>
      <c r="R3829" s="15">
        <v>161423.41</v>
      </c>
      <c r="S3829" s="54"/>
      <c r="T3829" s="54"/>
      <c r="Z3829" s="1"/>
      <c r="AA3829" s="1"/>
      <c r="XFB3829"/>
      <c r="XFC3829"/>
    </row>
    <row r="3830" spans="2:27 16382:16383" ht="21" customHeight="1">
      <c r="B3830" s="1" t="s">
        <v>34</v>
      </c>
      <c r="C3830" s="1" t="s">
        <v>243</v>
      </c>
      <c r="D3830" s="1" t="s">
        <v>45</v>
      </c>
      <c r="E3830" s="1" t="s">
        <v>17</v>
      </c>
      <c r="F3830" s="1" t="s">
        <v>235</v>
      </c>
      <c r="G3830" s="9">
        <v>40787</v>
      </c>
      <c r="H3830" s="2" t="s">
        <v>231</v>
      </c>
      <c r="I3830" s="1">
        <v>2011</v>
      </c>
      <c r="J3830" s="1">
        <v>232967507</v>
      </c>
      <c r="K3830" s="1">
        <f>_xlfn.DAYS(clean_data[[#This Row],[Ship Date]],clean_data[[#This Row],[Order Date]])</f>
        <v>0</v>
      </c>
      <c r="L3830" s="9">
        <v>40787</v>
      </c>
      <c r="M3830" s="4">
        <v>9117</v>
      </c>
      <c r="N3830" s="13">
        <v>437.2</v>
      </c>
      <c r="O3830" s="13">
        <v>263.33</v>
      </c>
      <c r="P3830" s="13">
        <v>3985952.4</v>
      </c>
      <c r="Q3830" s="13">
        <v>2400779.61</v>
      </c>
      <c r="R3830" s="13">
        <v>1585172.79</v>
      </c>
      <c r="S3830" s="54"/>
      <c r="T3830" s="54"/>
      <c r="Z3830" s="1"/>
      <c r="AA3830" s="1"/>
      <c r="XFB3830"/>
      <c r="XFC3830"/>
    </row>
    <row r="3831" spans="2:27 16382:16383" ht="21" customHeight="1">
      <c r="B3831" s="10" t="s">
        <v>23</v>
      </c>
      <c r="C3831" s="10" t="s">
        <v>178</v>
      </c>
      <c r="D3831" s="10" t="s">
        <v>59</v>
      </c>
      <c r="E3831" s="10" t="s">
        <v>17</v>
      </c>
      <c r="F3831" s="10" t="s">
        <v>235</v>
      </c>
      <c r="G3831" s="11">
        <v>40476</v>
      </c>
      <c r="H3831" s="12" t="s">
        <v>237</v>
      </c>
      <c r="I3831" s="10">
        <v>2010</v>
      </c>
      <c r="J3831" s="10">
        <v>278513133</v>
      </c>
      <c r="K3831" s="10">
        <f>_xlfn.DAYS(clean_data[[#This Row],[Ship Date]],clean_data[[#This Row],[Order Date]])</f>
        <v>11</v>
      </c>
      <c r="L3831" s="11">
        <v>40487</v>
      </c>
      <c r="M3831" s="14">
        <v>7080</v>
      </c>
      <c r="N3831" s="15">
        <v>9.33</v>
      </c>
      <c r="O3831" s="15">
        <v>6.92</v>
      </c>
      <c r="P3831" s="15">
        <v>66056.399999999994</v>
      </c>
      <c r="Q3831" s="15">
        <v>48993.599999999999</v>
      </c>
      <c r="R3831" s="15">
        <v>17062.8</v>
      </c>
      <c r="S3831" s="54"/>
      <c r="T3831" s="54"/>
      <c r="Z3831" s="1"/>
      <c r="AA3831" s="1"/>
      <c r="XFB3831"/>
      <c r="XFC3831"/>
    </row>
    <row r="3832" spans="2:27 16382:16383" ht="21" customHeight="1">
      <c r="B3832" s="1" t="s">
        <v>23</v>
      </c>
      <c r="C3832" s="1" t="s">
        <v>159</v>
      </c>
      <c r="D3832" s="1" t="s">
        <v>16</v>
      </c>
      <c r="E3832" s="1" t="s">
        <v>21</v>
      </c>
      <c r="F3832" s="1" t="s">
        <v>232</v>
      </c>
      <c r="G3832" s="9">
        <v>41047</v>
      </c>
      <c r="H3832" s="2" t="s">
        <v>233</v>
      </c>
      <c r="I3832" s="1">
        <v>2012</v>
      </c>
      <c r="J3832" s="1">
        <v>152191388</v>
      </c>
      <c r="K3832" s="1">
        <f>_xlfn.DAYS(clean_data[[#This Row],[Ship Date]],clean_data[[#This Row],[Order Date]])</f>
        <v>35</v>
      </c>
      <c r="L3832" s="9">
        <v>41082</v>
      </c>
      <c r="M3832" s="4">
        <v>5669</v>
      </c>
      <c r="N3832" s="13">
        <v>255.28</v>
      </c>
      <c r="O3832" s="13">
        <v>159.41999999999999</v>
      </c>
      <c r="P3832" s="13">
        <v>1447182.32</v>
      </c>
      <c r="Q3832" s="13">
        <v>903751.98</v>
      </c>
      <c r="R3832" s="13">
        <v>543430.34</v>
      </c>
      <c r="S3832" s="54"/>
      <c r="T3832" s="54"/>
      <c r="Z3832" s="1"/>
      <c r="AA3832" s="1"/>
      <c r="XFB3832"/>
      <c r="XFC3832"/>
    </row>
    <row r="3833" spans="2:27 16382:16383" ht="21" customHeight="1">
      <c r="B3833" s="10" t="s">
        <v>31</v>
      </c>
      <c r="C3833" s="10" t="s">
        <v>67</v>
      </c>
      <c r="D3833" s="10" t="s">
        <v>45</v>
      </c>
      <c r="E3833" s="10" t="s">
        <v>17</v>
      </c>
      <c r="F3833" s="10" t="s">
        <v>235</v>
      </c>
      <c r="G3833" s="11">
        <v>40746</v>
      </c>
      <c r="H3833" s="12" t="s">
        <v>230</v>
      </c>
      <c r="I3833" s="10">
        <v>2011</v>
      </c>
      <c r="J3833" s="10">
        <v>216551101</v>
      </c>
      <c r="K3833" s="10">
        <f>_xlfn.DAYS(clean_data[[#This Row],[Ship Date]],clean_data[[#This Row],[Order Date]])</f>
        <v>38</v>
      </c>
      <c r="L3833" s="11">
        <v>40784</v>
      </c>
      <c r="M3833" s="14">
        <v>1138</v>
      </c>
      <c r="N3833" s="15">
        <v>437.2</v>
      </c>
      <c r="O3833" s="15">
        <v>263.33</v>
      </c>
      <c r="P3833" s="15">
        <v>497533.6</v>
      </c>
      <c r="Q3833" s="15">
        <v>299669.53999999998</v>
      </c>
      <c r="R3833" s="15">
        <v>197864.06</v>
      </c>
      <c r="S3833" s="54"/>
      <c r="T3833" s="54"/>
      <c r="Z3833" s="1"/>
      <c r="AA3833" s="1"/>
      <c r="XFB3833"/>
      <c r="XFC3833"/>
    </row>
    <row r="3834" spans="2:27 16382:16383" ht="21" customHeight="1">
      <c r="B3834" s="1" t="s">
        <v>26</v>
      </c>
      <c r="C3834" s="1" t="s">
        <v>194</v>
      </c>
      <c r="D3834" s="1" t="s">
        <v>45</v>
      </c>
      <c r="E3834" s="1" t="s">
        <v>21</v>
      </c>
      <c r="F3834" s="1" t="s">
        <v>232</v>
      </c>
      <c r="G3834" s="9">
        <v>40973</v>
      </c>
      <c r="H3834" s="2" t="s">
        <v>236</v>
      </c>
      <c r="I3834" s="1">
        <v>2012</v>
      </c>
      <c r="J3834" s="1">
        <v>454453599</v>
      </c>
      <c r="K3834" s="1">
        <f>_xlfn.DAYS(clean_data[[#This Row],[Ship Date]],clean_data[[#This Row],[Order Date]])</f>
        <v>47</v>
      </c>
      <c r="L3834" s="9">
        <v>41020</v>
      </c>
      <c r="M3834" s="4">
        <v>1774</v>
      </c>
      <c r="N3834" s="13">
        <v>437.2</v>
      </c>
      <c r="O3834" s="13">
        <v>263.33</v>
      </c>
      <c r="P3834" s="13">
        <v>775592.8</v>
      </c>
      <c r="Q3834" s="13">
        <v>467147.42</v>
      </c>
      <c r="R3834" s="13">
        <v>308445.38</v>
      </c>
      <c r="S3834" s="54"/>
      <c r="T3834" s="54"/>
      <c r="Z3834" s="1"/>
      <c r="AA3834" s="1"/>
      <c r="XFB3834"/>
      <c r="XFC3834"/>
    </row>
    <row r="3835" spans="2:27 16382:16383" ht="21" customHeight="1">
      <c r="B3835" s="10" t="s">
        <v>53</v>
      </c>
      <c r="C3835" s="10" t="s">
        <v>142</v>
      </c>
      <c r="D3835" s="10" t="s">
        <v>43</v>
      </c>
      <c r="E3835" s="10" t="s">
        <v>21</v>
      </c>
      <c r="F3835" s="10" t="s">
        <v>229</v>
      </c>
      <c r="G3835" s="11">
        <v>42134</v>
      </c>
      <c r="H3835" s="12" t="s">
        <v>233</v>
      </c>
      <c r="I3835" s="10">
        <v>2015</v>
      </c>
      <c r="J3835" s="10">
        <v>919072711</v>
      </c>
      <c r="K3835" s="10">
        <f>_xlfn.DAYS(clean_data[[#This Row],[Ship Date]],clean_data[[#This Row],[Order Date]])</f>
        <v>28</v>
      </c>
      <c r="L3835" s="11">
        <v>42162</v>
      </c>
      <c r="M3835" s="14">
        <v>2894</v>
      </c>
      <c r="N3835" s="15">
        <v>651.21</v>
      </c>
      <c r="O3835" s="15">
        <v>524.96</v>
      </c>
      <c r="P3835" s="15">
        <v>1884601.74</v>
      </c>
      <c r="Q3835" s="15">
        <v>1519234.24</v>
      </c>
      <c r="R3835" s="15">
        <v>365367.5</v>
      </c>
      <c r="S3835" s="54"/>
      <c r="T3835" s="54"/>
      <c r="Z3835" s="1"/>
      <c r="AA3835" s="1"/>
      <c r="XFB3835"/>
      <c r="XFC3835"/>
    </row>
    <row r="3836" spans="2:27 16382:16383" ht="21" customHeight="1">
      <c r="B3836" s="1" t="s">
        <v>40</v>
      </c>
      <c r="C3836" s="1" t="s">
        <v>200</v>
      </c>
      <c r="D3836" s="1" t="s">
        <v>45</v>
      </c>
      <c r="E3836" s="1" t="s">
        <v>17</v>
      </c>
      <c r="F3836" s="1" t="s">
        <v>227</v>
      </c>
      <c r="G3836" s="9">
        <v>42260</v>
      </c>
      <c r="H3836" s="2" t="s">
        <v>231</v>
      </c>
      <c r="I3836" s="1">
        <v>2015</v>
      </c>
      <c r="J3836" s="1">
        <v>383894765</v>
      </c>
      <c r="K3836" s="1">
        <f>_xlfn.DAYS(clean_data[[#This Row],[Ship Date]],clean_data[[#This Row],[Order Date]])</f>
        <v>10</v>
      </c>
      <c r="L3836" s="9">
        <v>42270</v>
      </c>
      <c r="M3836" s="4">
        <v>1847</v>
      </c>
      <c r="N3836" s="13">
        <v>437.2</v>
      </c>
      <c r="O3836" s="13">
        <v>263.33</v>
      </c>
      <c r="P3836" s="13">
        <v>807508.4</v>
      </c>
      <c r="Q3836" s="13">
        <v>486370.51</v>
      </c>
      <c r="R3836" s="13">
        <v>321137.89</v>
      </c>
      <c r="S3836" s="54"/>
      <c r="T3836" s="54"/>
      <c r="Z3836" s="1"/>
      <c r="AA3836" s="1"/>
      <c r="XFB3836"/>
      <c r="XFC3836"/>
    </row>
    <row r="3837" spans="2:27 16382:16383" ht="21" customHeight="1">
      <c r="B3837" s="10" t="s">
        <v>34</v>
      </c>
      <c r="C3837" s="10" t="s">
        <v>195</v>
      </c>
      <c r="D3837" s="10" t="s">
        <v>25</v>
      </c>
      <c r="E3837" s="10" t="s">
        <v>17</v>
      </c>
      <c r="F3837" s="10" t="s">
        <v>229</v>
      </c>
      <c r="G3837" s="11">
        <v>41151</v>
      </c>
      <c r="H3837" s="12" t="s">
        <v>238</v>
      </c>
      <c r="I3837" s="10">
        <v>2012</v>
      </c>
      <c r="J3837" s="10">
        <v>392718589</v>
      </c>
      <c r="K3837" s="10">
        <f>_xlfn.DAYS(clean_data[[#This Row],[Ship Date]],clean_data[[#This Row],[Order Date]])</f>
        <v>13</v>
      </c>
      <c r="L3837" s="11">
        <v>41164</v>
      </c>
      <c r="M3837" s="14">
        <v>3012</v>
      </c>
      <c r="N3837" s="15">
        <v>47.45</v>
      </c>
      <c r="O3837" s="15">
        <v>31.79</v>
      </c>
      <c r="P3837" s="15">
        <v>142919.4</v>
      </c>
      <c r="Q3837" s="15">
        <v>95751.48</v>
      </c>
      <c r="R3837" s="15">
        <v>47167.92</v>
      </c>
      <c r="S3837" s="54"/>
      <c r="T3837" s="54"/>
      <c r="Z3837" s="1"/>
      <c r="AA3837" s="1"/>
      <c r="XFB3837"/>
      <c r="XFC3837"/>
    </row>
    <row r="3838" spans="2:27 16382:16383" ht="21" customHeight="1">
      <c r="B3838" s="1" t="s">
        <v>23</v>
      </c>
      <c r="C3838" s="1" t="s">
        <v>196</v>
      </c>
      <c r="D3838" s="1" t="s">
        <v>33</v>
      </c>
      <c r="E3838" s="1" t="s">
        <v>21</v>
      </c>
      <c r="F3838" s="1" t="s">
        <v>229</v>
      </c>
      <c r="G3838" s="9">
        <v>41764</v>
      </c>
      <c r="H3838" s="2" t="s">
        <v>233</v>
      </c>
      <c r="I3838" s="1">
        <v>2014</v>
      </c>
      <c r="J3838" s="1">
        <v>309655511</v>
      </c>
      <c r="K3838" s="1">
        <f>_xlfn.DAYS(clean_data[[#This Row],[Ship Date]],clean_data[[#This Row],[Order Date]])</f>
        <v>16</v>
      </c>
      <c r="L3838" s="9">
        <v>41780</v>
      </c>
      <c r="M3838" s="4">
        <v>2802</v>
      </c>
      <c r="N3838" s="13">
        <v>81.73</v>
      </c>
      <c r="O3838" s="13">
        <v>56.67</v>
      </c>
      <c r="P3838" s="13">
        <v>229007.46</v>
      </c>
      <c r="Q3838" s="13">
        <v>158789.34</v>
      </c>
      <c r="R3838" s="13">
        <v>70218.12</v>
      </c>
      <c r="S3838" s="54"/>
      <c r="T3838" s="54"/>
      <c r="Z3838" s="1"/>
      <c r="AA3838" s="1"/>
      <c r="XFB3838"/>
      <c r="XFC3838"/>
    </row>
    <row r="3839" spans="2:27 16382:16383" ht="21" customHeight="1">
      <c r="B3839" s="10" t="s">
        <v>23</v>
      </c>
      <c r="C3839" s="10" t="s">
        <v>70</v>
      </c>
      <c r="D3839" s="10" t="s">
        <v>50</v>
      </c>
      <c r="E3839" s="10" t="s">
        <v>21</v>
      </c>
      <c r="F3839" s="10" t="s">
        <v>227</v>
      </c>
      <c r="G3839" s="11">
        <v>40530</v>
      </c>
      <c r="H3839" s="12" t="s">
        <v>228</v>
      </c>
      <c r="I3839" s="10">
        <v>2010</v>
      </c>
      <c r="J3839" s="10">
        <v>469129359</v>
      </c>
      <c r="K3839" s="10">
        <f>_xlfn.DAYS(clean_data[[#This Row],[Ship Date]],clean_data[[#This Row],[Order Date]])</f>
        <v>39</v>
      </c>
      <c r="L3839" s="11">
        <v>40569</v>
      </c>
      <c r="M3839" s="14">
        <v>4657</v>
      </c>
      <c r="N3839" s="15">
        <v>421.89</v>
      </c>
      <c r="O3839" s="15">
        <v>364.69</v>
      </c>
      <c r="P3839" s="15">
        <v>1964741.73</v>
      </c>
      <c r="Q3839" s="15">
        <v>1698361.33</v>
      </c>
      <c r="R3839" s="15">
        <v>266380.40000000002</v>
      </c>
      <c r="S3839" s="54"/>
      <c r="T3839" s="54"/>
      <c r="Z3839" s="1"/>
      <c r="AA3839" s="1"/>
      <c r="XFB3839"/>
      <c r="XFC3839"/>
    </row>
    <row r="3840" spans="2:27 16382:16383" ht="21" customHeight="1">
      <c r="B3840" s="1" t="s">
        <v>40</v>
      </c>
      <c r="C3840" s="1" t="s">
        <v>165</v>
      </c>
      <c r="D3840" s="1" t="s">
        <v>50</v>
      </c>
      <c r="E3840" s="1" t="s">
        <v>21</v>
      </c>
      <c r="F3840" s="1" t="s">
        <v>235</v>
      </c>
      <c r="G3840" s="9">
        <v>42565</v>
      </c>
      <c r="H3840" s="2" t="s">
        <v>230</v>
      </c>
      <c r="I3840" s="1">
        <v>2016</v>
      </c>
      <c r="J3840" s="1">
        <v>825876462</v>
      </c>
      <c r="K3840" s="1">
        <f>_xlfn.DAYS(clean_data[[#This Row],[Ship Date]],clean_data[[#This Row],[Order Date]])</f>
        <v>14</v>
      </c>
      <c r="L3840" s="9">
        <v>42579</v>
      </c>
      <c r="M3840" s="4">
        <v>4053</v>
      </c>
      <c r="N3840" s="13">
        <v>421.89</v>
      </c>
      <c r="O3840" s="13">
        <v>364.69</v>
      </c>
      <c r="P3840" s="13">
        <v>1709920.17</v>
      </c>
      <c r="Q3840" s="13">
        <v>1478088.57</v>
      </c>
      <c r="R3840" s="13">
        <v>231831.6</v>
      </c>
      <c r="S3840" s="54"/>
      <c r="T3840" s="54"/>
      <c r="Z3840" s="1"/>
      <c r="AA3840" s="1"/>
      <c r="XFB3840"/>
      <c r="XFC3840"/>
    </row>
    <row r="3841" spans="2:27 16382:16383" ht="21" customHeight="1">
      <c r="B3841" s="10" t="s">
        <v>26</v>
      </c>
      <c r="C3841" s="10" t="s">
        <v>203</v>
      </c>
      <c r="D3841" s="10" t="s">
        <v>36</v>
      </c>
      <c r="E3841" s="10" t="s">
        <v>21</v>
      </c>
      <c r="F3841" s="10" t="s">
        <v>227</v>
      </c>
      <c r="G3841" s="11">
        <v>40930</v>
      </c>
      <c r="H3841" s="12" t="s">
        <v>240</v>
      </c>
      <c r="I3841" s="10">
        <v>2012</v>
      </c>
      <c r="J3841" s="10">
        <v>504945647</v>
      </c>
      <c r="K3841" s="10">
        <f>_xlfn.DAYS(clean_data[[#This Row],[Ship Date]],clean_data[[#This Row],[Order Date]])</f>
        <v>12</v>
      </c>
      <c r="L3841" s="11">
        <v>40942</v>
      </c>
      <c r="M3841" s="14">
        <v>3493</v>
      </c>
      <c r="N3841" s="15">
        <v>109.28</v>
      </c>
      <c r="O3841" s="15">
        <v>35.840000000000003</v>
      </c>
      <c r="P3841" s="15">
        <v>381715.04</v>
      </c>
      <c r="Q3841" s="15">
        <v>125189.12</v>
      </c>
      <c r="R3841" s="15">
        <v>256525.92</v>
      </c>
      <c r="S3841" s="54"/>
      <c r="T3841" s="54"/>
      <c r="Z3841" s="1"/>
      <c r="AA3841" s="1"/>
      <c r="XFB3841"/>
      <c r="XFC3841"/>
    </row>
    <row r="3842" spans="2:27 16382:16383" ht="21" customHeight="1">
      <c r="B3842" s="1" t="s">
        <v>23</v>
      </c>
      <c r="C3842" s="1" t="s">
        <v>132</v>
      </c>
      <c r="D3842" s="1" t="s">
        <v>20</v>
      </c>
      <c r="E3842" s="1" t="s">
        <v>17</v>
      </c>
      <c r="F3842" s="1" t="s">
        <v>232</v>
      </c>
      <c r="G3842" s="9">
        <v>42902</v>
      </c>
      <c r="H3842" s="2" t="s">
        <v>241</v>
      </c>
      <c r="I3842" s="1">
        <v>2017</v>
      </c>
      <c r="J3842" s="1">
        <v>951698243</v>
      </c>
      <c r="K3842" s="1">
        <f>_xlfn.DAYS(clean_data[[#This Row],[Ship Date]],clean_data[[#This Row],[Order Date]])</f>
        <v>17</v>
      </c>
      <c r="L3842" s="9">
        <v>42919</v>
      </c>
      <c r="M3842" s="4">
        <v>7514</v>
      </c>
      <c r="N3842" s="13">
        <v>152.58000000000001</v>
      </c>
      <c r="O3842" s="13">
        <v>97.44</v>
      </c>
      <c r="P3842" s="13">
        <v>1146486.1200000001</v>
      </c>
      <c r="Q3842" s="13">
        <v>732164.16</v>
      </c>
      <c r="R3842" s="13">
        <v>414321.96</v>
      </c>
      <c r="S3842" s="54"/>
      <c r="T3842" s="54"/>
      <c r="Z3842" s="1"/>
      <c r="AA3842" s="1"/>
      <c r="XFB3842"/>
      <c r="XFC3842"/>
    </row>
    <row r="3843" spans="2:27 16382:16383" ht="21" customHeight="1">
      <c r="B3843" s="10" t="s">
        <v>23</v>
      </c>
      <c r="C3843" s="10" t="s">
        <v>120</v>
      </c>
      <c r="D3843" s="10" t="s">
        <v>20</v>
      </c>
      <c r="E3843" s="10" t="s">
        <v>17</v>
      </c>
      <c r="F3843" s="10" t="s">
        <v>232</v>
      </c>
      <c r="G3843" s="11">
        <v>40935</v>
      </c>
      <c r="H3843" s="12" t="s">
        <v>240</v>
      </c>
      <c r="I3843" s="10">
        <v>2012</v>
      </c>
      <c r="J3843" s="10">
        <v>981808078</v>
      </c>
      <c r="K3843" s="10">
        <f>_xlfn.DAYS(clean_data[[#This Row],[Ship Date]],clean_data[[#This Row],[Order Date]])</f>
        <v>1</v>
      </c>
      <c r="L3843" s="11">
        <v>40936</v>
      </c>
      <c r="M3843" s="14">
        <v>7683</v>
      </c>
      <c r="N3843" s="15">
        <v>152.58000000000001</v>
      </c>
      <c r="O3843" s="15">
        <v>97.44</v>
      </c>
      <c r="P3843" s="15">
        <v>1172272.1399999999</v>
      </c>
      <c r="Q3843" s="15">
        <v>748631.52</v>
      </c>
      <c r="R3843" s="15">
        <v>423640.62</v>
      </c>
      <c r="S3843" s="54"/>
      <c r="T3843" s="54"/>
      <c r="Z3843" s="1"/>
      <c r="AA3843" s="1"/>
      <c r="XFB3843"/>
      <c r="XFC3843"/>
    </row>
    <row r="3844" spans="2:27 16382:16383" ht="21" customHeight="1">
      <c r="B3844" s="1" t="s">
        <v>53</v>
      </c>
      <c r="C3844" s="1" t="s">
        <v>142</v>
      </c>
      <c r="D3844" s="1" t="s">
        <v>59</v>
      </c>
      <c r="E3844" s="1" t="s">
        <v>17</v>
      </c>
      <c r="F3844" s="1" t="s">
        <v>235</v>
      </c>
      <c r="G3844" s="9">
        <v>41704</v>
      </c>
      <c r="H3844" s="2" t="s">
        <v>236</v>
      </c>
      <c r="I3844" s="1">
        <v>2014</v>
      </c>
      <c r="J3844" s="1">
        <v>831261479</v>
      </c>
      <c r="K3844" s="1">
        <f>_xlfn.DAYS(clean_data[[#This Row],[Ship Date]],clean_data[[#This Row],[Order Date]])</f>
        <v>2</v>
      </c>
      <c r="L3844" s="9">
        <v>41706</v>
      </c>
      <c r="M3844" s="4">
        <v>7599</v>
      </c>
      <c r="N3844" s="13">
        <v>9.33</v>
      </c>
      <c r="O3844" s="13">
        <v>6.92</v>
      </c>
      <c r="P3844" s="13">
        <v>70898.67</v>
      </c>
      <c r="Q3844" s="13">
        <v>52585.08</v>
      </c>
      <c r="R3844" s="13">
        <v>18313.59</v>
      </c>
      <c r="S3844" s="54"/>
      <c r="T3844" s="54"/>
      <c r="Z3844" s="1"/>
      <c r="AA3844" s="1"/>
      <c r="XFB3844"/>
      <c r="XFC3844"/>
    </row>
    <row r="3845" spans="2:27 16382:16383" ht="21" customHeight="1">
      <c r="B3845" s="10" t="s">
        <v>26</v>
      </c>
      <c r="C3845" s="10" t="s">
        <v>204</v>
      </c>
      <c r="D3845" s="10" t="s">
        <v>20</v>
      </c>
      <c r="E3845" s="10" t="s">
        <v>21</v>
      </c>
      <c r="F3845" s="10" t="s">
        <v>229</v>
      </c>
      <c r="G3845" s="11">
        <v>42589</v>
      </c>
      <c r="H3845" s="12" t="s">
        <v>238</v>
      </c>
      <c r="I3845" s="10">
        <v>2016</v>
      </c>
      <c r="J3845" s="10">
        <v>806357276</v>
      </c>
      <c r="K3845" s="10">
        <f>_xlfn.DAYS(clean_data[[#This Row],[Ship Date]],clean_data[[#This Row],[Order Date]])</f>
        <v>42</v>
      </c>
      <c r="L3845" s="11">
        <v>42631</v>
      </c>
      <c r="M3845" s="14">
        <v>7892</v>
      </c>
      <c r="N3845" s="15">
        <v>152.58000000000001</v>
      </c>
      <c r="O3845" s="15">
        <v>97.44</v>
      </c>
      <c r="P3845" s="15">
        <v>1204161.3600000001</v>
      </c>
      <c r="Q3845" s="15">
        <v>768996.48</v>
      </c>
      <c r="R3845" s="15">
        <v>435164.88</v>
      </c>
      <c r="S3845" s="54"/>
      <c r="T3845" s="54"/>
      <c r="Z3845" s="1"/>
      <c r="AA3845" s="1"/>
      <c r="XFB3845"/>
      <c r="XFC3845"/>
    </row>
    <row r="3846" spans="2:27 16382:16383" ht="21" customHeight="1">
      <c r="B3846" s="1" t="s">
        <v>23</v>
      </c>
      <c r="C3846" s="1" t="s">
        <v>124</v>
      </c>
      <c r="D3846" s="1" t="s">
        <v>28</v>
      </c>
      <c r="E3846" s="1" t="s">
        <v>17</v>
      </c>
      <c r="F3846" s="1" t="s">
        <v>227</v>
      </c>
      <c r="G3846" s="9">
        <v>41360</v>
      </c>
      <c r="H3846" s="2" t="s">
        <v>236</v>
      </c>
      <c r="I3846" s="1">
        <v>2013</v>
      </c>
      <c r="J3846" s="1">
        <v>833706796</v>
      </c>
      <c r="K3846" s="1">
        <f>_xlfn.DAYS(clean_data[[#This Row],[Ship Date]],clean_data[[#This Row],[Order Date]])</f>
        <v>7</v>
      </c>
      <c r="L3846" s="9">
        <v>41367</v>
      </c>
      <c r="M3846" s="4">
        <v>1223</v>
      </c>
      <c r="N3846" s="13">
        <v>205.7</v>
      </c>
      <c r="O3846" s="13">
        <v>117.11</v>
      </c>
      <c r="P3846" s="13">
        <v>251571.1</v>
      </c>
      <c r="Q3846" s="13">
        <v>143225.53</v>
      </c>
      <c r="R3846" s="13">
        <v>108345.57</v>
      </c>
      <c r="S3846" s="54"/>
      <c r="T3846" s="54"/>
      <c r="Z3846" s="1"/>
      <c r="AA3846" s="1"/>
      <c r="XFB3846"/>
      <c r="XFC3846"/>
    </row>
    <row r="3847" spans="2:27 16382:16383" ht="21" customHeight="1">
      <c r="B3847" s="10" t="s">
        <v>34</v>
      </c>
      <c r="C3847" s="10" t="s">
        <v>134</v>
      </c>
      <c r="D3847" s="10" t="s">
        <v>50</v>
      </c>
      <c r="E3847" s="10" t="s">
        <v>21</v>
      </c>
      <c r="F3847" s="10" t="s">
        <v>229</v>
      </c>
      <c r="G3847" s="11">
        <v>40326</v>
      </c>
      <c r="H3847" s="12" t="s">
        <v>233</v>
      </c>
      <c r="I3847" s="10">
        <v>2010</v>
      </c>
      <c r="J3847" s="10">
        <v>910233867</v>
      </c>
      <c r="K3847" s="10">
        <f>_xlfn.DAYS(clean_data[[#This Row],[Ship Date]],clean_data[[#This Row],[Order Date]])</f>
        <v>25</v>
      </c>
      <c r="L3847" s="11">
        <v>40351</v>
      </c>
      <c r="M3847" s="14">
        <v>7283</v>
      </c>
      <c r="N3847" s="15">
        <v>421.89</v>
      </c>
      <c r="O3847" s="15">
        <v>364.69</v>
      </c>
      <c r="P3847" s="15">
        <v>3072624.87</v>
      </c>
      <c r="Q3847" s="15">
        <v>2656037.27</v>
      </c>
      <c r="R3847" s="15">
        <v>416587.6</v>
      </c>
      <c r="S3847" s="54"/>
      <c r="T3847" s="54"/>
      <c r="Z3847" s="1"/>
      <c r="AA3847" s="1"/>
      <c r="XFB3847"/>
      <c r="XFC3847"/>
    </row>
    <row r="3848" spans="2:27 16382:16383" ht="21" customHeight="1">
      <c r="B3848" s="1" t="s">
        <v>14</v>
      </c>
      <c r="C3848" s="1" t="s">
        <v>55</v>
      </c>
      <c r="D3848" s="1" t="s">
        <v>50</v>
      </c>
      <c r="E3848" s="1" t="s">
        <v>21</v>
      </c>
      <c r="F3848" s="1" t="s">
        <v>227</v>
      </c>
      <c r="G3848" s="9">
        <v>42184</v>
      </c>
      <c r="H3848" s="2" t="s">
        <v>241</v>
      </c>
      <c r="I3848" s="1">
        <v>2015</v>
      </c>
      <c r="J3848" s="1">
        <v>653174817</v>
      </c>
      <c r="K3848" s="1">
        <f>_xlfn.DAYS(clean_data[[#This Row],[Ship Date]],clean_data[[#This Row],[Order Date]])</f>
        <v>34</v>
      </c>
      <c r="L3848" s="9">
        <v>42218</v>
      </c>
      <c r="M3848" s="4">
        <v>7798</v>
      </c>
      <c r="N3848" s="13">
        <v>421.89</v>
      </c>
      <c r="O3848" s="13">
        <v>364.69</v>
      </c>
      <c r="P3848" s="13">
        <v>3289898.22</v>
      </c>
      <c r="Q3848" s="13">
        <v>2843852.62</v>
      </c>
      <c r="R3848" s="13">
        <v>446045.6</v>
      </c>
      <c r="S3848" s="54"/>
      <c r="T3848" s="54"/>
      <c r="Z3848" s="1"/>
      <c r="AA3848" s="1"/>
      <c r="XFB3848"/>
      <c r="XFC3848"/>
    </row>
    <row r="3849" spans="2:27 16382:16383" ht="21" customHeight="1">
      <c r="B3849" s="10" t="s">
        <v>23</v>
      </c>
      <c r="C3849" s="10" t="s">
        <v>196</v>
      </c>
      <c r="D3849" s="10" t="s">
        <v>43</v>
      </c>
      <c r="E3849" s="10" t="s">
        <v>17</v>
      </c>
      <c r="F3849" s="10" t="s">
        <v>235</v>
      </c>
      <c r="G3849" s="11">
        <v>40338</v>
      </c>
      <c r="H3849" s="12" t="s">
        <v>241</v>
      </c>
      <c r="I3849" s="10">
        <v>2010</v>
      </c>
      <c r="J3849" s="10">
        <v>650078475</v>
      </c>
      <c r="K3849" s="10">
        <f>_xlfn.DAYS(clean_data[[#This Row],[Ship Date]],clean_data[[#This Row],[Order Date]])</f>
        <v>9</v>
      </c>
      <c r="L3849" s="11">
        <v>40347</v>
      </c>
      <c r="M3849" s="14">
        <v>1522</v>
      </c>
      <c r="N3849" s="15">
        <v>651.21</v>
      </c>
      <c r="O3849" s="15">
        <v>524.96</v>
      </c>
      <c r="P3849" s="15">
        <v>991141.62</v>
      </c>
      <c r="Q3849" s="15">
        <v>798989.12</v>
      </c>
      <c r="R3849" s="15">
        <v>192152.5</v>
      </c>
      <c r="S3849" s="54"/>
      <c r="T3849" s="54"/>
      <c r="Z3849" s="1"/>
      <c r="AA3849" s="1"/>
      <c r="XFB3849"/>
      <c r="XFC3849"/>
    </row>
    <row r="3850" spans="2:27 16382:16383" ht="21" customHeight="1">
      <c r="B3850" s="1" t="s">
        <v>40</v>
      </c>
      <c r="C3850" s="1" t="s">
        <v>169</v>
      </c>
      <c r="D3850" s="1" t="s">
        <v>43</v>
      </c>
      <c r="E3850" s="1" t="s">
        <v>17</v>
      </c>
      <c r="F3850" s="1" t="s">
        <v>232</v>
      </c>
      <c r="G3850" s="9">
        <v>42413</v>
      </c>
      <c r="H3850" s="2" t="s">
        <v>242</v>
      </c>
      <c r="I3850" s="1">
        <v>2016</v>
      </c>
      <c r="J3850" s="1">
        <v>208806169</v>
      </c>
      <c r="K3850" s="1">
        <f>_xlfn.DAYS(clean_data[[#This Row],[Ship Date]],clean_data[[#This Row],[Order Date]])</f>
        <v>45</v>
      </c>
      <c r="L3850" s="9">
        <v>42458</v>
      </c>
      <c r="M3850" s="4">
        <v>9240</v>
      </c>
      <c r="N3850" s="13">
        <v>651.21</v>
      </c>
      <c r="O3850" s="13">
        <v>524.96</v>
      </c>
      <c r="P3850" s="13">
        <v>6017180.4000000004</v>
      </c>
      <c r="Q3850" s="13">
        <v>4850630.4000000004</v>
      </c>
      <c r="R3850" s="13">
        <v>1166550</v>
      </c>
      <c r="S3850" s="54"/>
      <c r="T3850" s="54"/>
      <c r="Z3850" s="1"/>
      <c r="AA3850" s="1"/>
      <c r="XFB3850"/>
      <c r="XFC3850"/>
    </row>
    <row r="3851" spans="2:27 16382:16383" ht="21" customHeight="1">
      <c r="B3851" s="10" t="s">
        <v>23</v>
      </c>
      <c r="C3851" s="10" t="s">
        <v>175</v>
      </c>
      <c r="D3851" s="10" t="s">
        <v>20</v>
      </c>
      <c r="E3851" s="10" t="s">
        <v>21</v>
      </c>
      <c r="F3851" s="10" t="s">
        <v>235</v>
      </c>
      <c r="G3851" s="11">
        <v>41209</v>
      </c>
      <c r="H3851" s="12" t="s">
        <v>237</v>
      </c>
      <c r="I3851" s="10">
        <v>2012</v>
      </c>
      <c r="J3851" s="10">
        <v>507531726</v>
      </c>
      <c r="K3851" s="10">
        <f>_xlfn.DAYS(clean_data[[#This Row],[Ship Date]],clean_data[[#This Row],[Order Date]])</f>
        <v>15</v>
      </c>
      <c r="L3851" s="11">
        <v>41224</v>
      </c>
      <c r="M3851" s="14">
        <v>8771</v>
      </c>
      <c r="N3851" s="15">
        <v>152.58000000000001</v>
      </c>
      <c r="O3851" s="15">
        <v>97.44</v>
      </c>
      <c r="P3851" s="15">
        <v>1338279.18</v>
      </c>
      <c r="Q3851" s="15">
        <v>854646.24</v>
      </c>
      <c r="R3851" s="15">
        <v>483632.94</v>
      </c>
      <c r="S3851" s="54"/>
      <c r="T3851" s="54"/>
      <c r="Z3851" s="1"/>
      <c r="AA3851" s="1"/>
      <c r="XFB3851"/>
      <c r="XFC3851"/>
    </row>
    <row r="3852" spans="2:27 16382:16383" ht="21" customHeight="1">
      <c r="B3852" s="1" t="s">
        <v>23</v>
      </c>
      <c r="C3852" s="1" t="s">
        <v>94</v>
      </c>
      <c r="D3852" s="1" t="s">
        <v>33</v>
      </c>
      <c r="E3852" s="1" t="s">
        <v>17</v>
      </c>
      <c r="F3852" s="1" t="s">
        <v>229</v>
      </c>
      <c r="G3852" s="9">
        <v>40978</v>
      </c>
      <c r="H3852" s="2" t="s">
        <v>236</v>
      </c>
      <c r="I3852" s="1">
        <v>2012</v>
      </c>
      <c r="J3852" s="1">
        <v>544741475</v>
      </c>
      <c r="K3852" s="1">
        <f>_xlfn.DAYS(clean_data[[#This Row],[Ship Date]],clean_data[[#This Row],[Order Date]])</f>
        <v>15</v>
      </c>
      <c r="L3852" s="9">
        <v>40993</v>
      </c>
      <c r="M3852" s="4">
        <v>9963</v>
      </c>
      <c r="N3852" s="13">
        <v>81.73</v>
      </c>
      <c r="O3852" s="13">
        <v>56.67</v>
      </c>
      <c r="P3852" s="13">
        <v>814275.99</v>
      </c>
      <c r="Q3852" s="13">
        <v>564603.21</v>
      </c>
      <c r="R3852" s="13">
        <v>249672.78</v>
      </c>
      <c r="S3852" s="54"/>
      <c r="T3852" s="54"/>
      <c r="Z3852" s="1"/>
      <c r="AA3852" s="1"/>
      <c r="XFB3852"/>
      <c r="XFC3852"/>
    </row>
    <row r="3853" spans="2:27 16382:16383" ht="21" customHeight="1">
      <c r="B3853" s="10" t="s">
        <v>31</v>
      </c>
      <c r="C3853" s="10" t="s">
        <v>44</v>
      </c>
      <c r="D3853" s="10" t="s">
        <v>36</v>
      </c>
      <c r="E3853" s="10" t="s">
        <v>17</v>
      </c>
      <c r="F3853" s="10" t="s">
        <v>227</v>
      </c>
      <c r="G3853" s="11">
        <v>42215</v>
      </c>
      <c r="H3853" s="12" t="s">
        <v>230</v>
      </c>
      <c r="I3853" s="10">
        <v>2015</v>
      </c>
      <c r="J3853" s="10">
        <v>289234244</v>
      </c>
      <c r="K3853" s="10">
        <f>_xlfn.DAYS(clean_data[[#This Row],[Ship Date]],clean_data[[#This Row],[Order Date]])</f>
        <v>25</v>
      </c>
      <c r="L3853" s="11">
        <v>42240</v>
      </c>
      <c r="M3853" s="14">
        <v>9695</v>
      </c>
      <c r="N3853" s="15">
        <v>109.28</v>
      </c>
      <c r="O3853" s="15">
        <v>35.840000000000003</v>
      </c>
      <c r="P3853" s="15">
        <v>1059469.6000000001</v>
      </c>
      <c r="Q3853" s="15">
        <v>347468.79999999999</v>
      </c>
      <c r="R3853" s="15">
        <v>712000.8</v>
      </c>
      <c r="S3853" s="54"/>
      <c r="T3853" s="54"/>
      <c r="Z3853" s="1"/>
      <c r="AA3853" s="1"/>
      <c r="XFB3853"/>
      <c r="XFC3853"/>
    </row>
    <row r="3854" spans="2:27 16382:16383" ht="21" customHeight="1">
      <c r="B3854" s="1" t="s">
        <v>31</v>
      </c>
      <c r="C3854" s="1" t="s">
        <v>42</v>
      </c>
      <c r="D3854" s="1" t="s">
        <v>59</v>
      </c>
      <c r="E3854" s="1" t="s">
        <v>17</v>
      </c>
      <c r="F3854" s="1" t="s">
        <v>229</v>
      </c>
      <c r="G3854" s="9">
        <v>40268</v>
      </c>
      <c r="H3854" s="2" t="s">
        <v>236</v>
      </c>
      <c r="I3854" s="1">
        <v>2010</v>
      </c>
      <c r="J3854" s="1">
        <v>230121362</v>
      </c>
      <c r="K3854" s="1">
        <f>_xlfn.DAYS(clean_data[[#This Row],[Ship Date]],clean_data[[#This Row],[Order Date]])</f>
        <v>36</v>
      </c>
      <c r="L3854" s="9">
        <v>40304</v>
      </c>
      <c r="M3854" s="4">
        <v>6880</v>
      </c>
      <c r="N3854" s="13">
        <v>9.33</v>
      </c>
      <c r="O3854" s="13">
        <v>6.92</v>
      </c>
      <c r="P3854" s="13">
        <v>64190.400000000001</v>
      </c>
      <c r="Q3854" s="13">
        <v>47609.599999999999</v>
      </c>
      <c r="R3854" s="13">
        <v>16580.8</v>
      </c>
      <c r="S3854" s="54"/>
      <c r="T3854" s="54"/>
      <c r="Z3854" s="1"/>
      <c r="AA3854" s="1"/>
      <c r="XFB3854"/>
      <c r="XFC3854"/>
    </row>
    <row r="3855" spans="2:27 16382:16383" ht="21" customHeight="1">
      <c r="B3855" s="10" t="s">
        <v>23</v>
      </c>
      <c r="C3855" s="10" t="s">
        <v>181</v>
      </c>
      <c r="D3855" s="10" t="s">
        <v>16</v>
      </c>
      <c r="E3855" s="10" t="s">
        <v>17</v>
      </c>
      <c r="F3855" s="10" t="s">
        <v>235</v>
      </c>
      <c r="G3855" s="11">
        <v>40558</v>
      </c>
      <c r="H3855" s="12" t="s">
        <v>240</v>
      </c>
      <c r="I3855" s="10">
        <v>2011</v>
      </c>
      <c r="J3855" s="10">
        <v>926826655</v>
      </c>
      <c r="K3855" s="10">
        <f>_xlfn.DAYS(clean_data[[#This Row],[Ship Date]],clean_data[[#This Row],[Order Date]])</f>
        <v>32</v>
      </c>
      <c r="L3855" s="11">
        <v>40590</v>
      </c>
      <c r="M3855" s="14">
        <v>7458</v>
      </c>
      <c r="N3855" s="15">
        <v>255.28</v>
      </c>
      <c r="O3855" s="15">
        <v>159.41999999999999</v>
      </c>
      <c r="P3855" s="15">
        <v>1903878.24</v>
      </c>
      <c r="Q3855" s="15">
        <v>1188954.3600000001</v>
      </c>
      <c r="R3855" s="15">
        <v>714923.88</v>
      </c>
      <c r="S3855" s="54"/>
      <c r="T3855" s="54"/>
      <c r="Z3855" s="1"/>
      <c r="AA3855" s="1"/>
      <c r="XFB3855"/>
      <c r="XFC3855"/>
    </row>
    <row r="3856" spans="2:27 16382:16383" ht="21" customHeight="1">
      <c r="B3856" s="1" t="s">
        <v>23</v>
      </c>
      <c r="C3856" s="1" t="s">
        <v>24</v>
      </c>
      <c r="D3856" s="1" t="s">
        <v>79</v>
      </c>
      <c r="E3856" s="1" t="s">
        <v>17</v>
      </c>
      <c r="F3856" s="1" t="s">
        <v>232</v>
      </c>
      <c r="G3856" s="9">
        <v>40595</v>
      </c>
      <c r="H3856" s="2" t="s">
        <v>242</v>
      </c>
      <c r="I3856" s="1">
        <v>2011</v>
      </c>
      <c r="J3856" s="1">
        <v>759086453</v>
      </c>
      <c r="K3856" s="1">
        <f>_xlfn.DAYS(clean_data[[#This Row],[Ship Date]],clean_data[[#This Row],[Order Date]])</f>
        <v>6</v>
      </c>
      <c r="L3856" s="9">
        <v>40601</v>
      </c>
      <c r="M3856" s="4">
        <v>9405</v>
      </c>
      <c r="N3856" s="13">
        <v>668.27</v>
      </c>
      <c r="O3856" s="13">
        <v>502.54</v>
      </c>
      <c r="P3856" s="13">
        <v>6285079.3499999996</v>
      </c>
      <c r="Q3856" s="13">
        <v>4726388.7</v>
      </c>
      <c r="R3856" s="13">
        <v>1558690.65</v>
      </c>
      <c r="S3856" s="54"/>
      <c r="T3856" s="54"/>
      <c r="Z3856" s="1"/>
      <c r="AA3856" s="1"/>
      <c r="XFB3856"/>
      <c r="XFC3856"/>
    </row>
    <row r="3857" spans="2:27 16382:16383" ht="21" customHeight="1">
      <c r="B3857" s="10" t="s">
        <v>31</v>
      </c>
      <c r="C3857" s="10" t="s">
        <v>100</v>
      </c>
      <c r="D3857" s="10" t="s">
        <v>28</v>
      </c>
      <c r="E3857" s="10" t="s">
        <v>17</v>
      </c>
      <c r="F3857" s="10" t="s">
        <v>232</v>
      </c>
      <c r="G3857" s="11">
        <v>42429</v>
      </c>
      <c r="H3857" s="12" t="s">
        <v>242</v>
      </c>
      <c r="I3857" s="10">
        <v>2016</v>
      </c>
      <c r="J3857" s="10">
        <v>876949584</v>
      </c>
      <c r="K3857" s="10">
        <f>_xlfn.DAYS(clean_data[[#This Row],[Ship Date]],clean_data[[#This Row],[Order Date]])</f>
        <v>44</v>
      </c>
      <c r="L3857" s="11">
        <v>42473</v>
      </c>
      <c r="M3857" s="14">
        <v>7725</v>
      </c>
      <c r="N3857" s="15">
        <v>205.7</v>
      </c>
      <c r="O3857" s="15">
        <v>117.11</v>
      </c>
      <c r="P3857" s="15">
        <v>1589032.5</v>
      </c>
      <c r="Q3857" s="15">
        <v>904674.75</v>
      </c>
      <c r="R3857" s="15">
        <v>684357.75</v>
      </c>
      <c r="S3857" s="54"/>
      <c r="T3857" s="54"/>
      <c r="Z3857" s="1"/>
      <c r="AA3857" s="1"/>
      <c r="XFB3857"/>
      <c r="XFC3857"/>
    </row>
    <row r="3858" spans="2:27 16382:16383" ht="21" customHeight="1">
      <c r="B3858" s="1" t="s">
        <v>34</v>
      </c>
      <c r="C3858" s="1" t="s">
        <v>182</v>
      </c>
      <c r="D3858" s="1" t="s">
        <v>36</v>
      </c>
      <c r="E3858" s="1" t="s">
        <v>21</v>
      </c>
      <c r="F3858" s="1" t="s">
        <v>229</v>
      </c>
      <c r="G3858" s="9">
        <v>40198</v>
      </c>
      <c r="H3858" s="2" t="s">
        <v>240</v>
      </c>
      <c r="I3858" s="1">
        <v>2010</v>
      </c>
      <c r="J3858" s="1">
        <v>250777375</v>
      </c>
      <c r="K3858" s="1">
        <f>_xlfn.DAYS(clean_data[[#This Row],[Ship Date]],clean_data[[#This Row],[Order Date]])</f>
        <v>41</v>
      </c>
      <c r="L3858" s="9">
        <v>40239</v>
      </c>
      <c r="M3858" s="4">
        <v>9453</v>
      </c>
      <c r="N3858" s="13">
        <v>109.28</v>
      </c>
      <c r="O3858" s="13">
        <v>35.840000000000003</v>
      </c>
      <c r="P3858" s="13">
        <v>1033023.84</v>
      </c>
      <c r="Q3858" s="13">
        <v>338795.52000000002</v>
      </c>
      <c r="R3858" s="13">
        <v>694228.32</v>
      </c>
      <c r="S3858" s="54"/>
      <c r="T3858" s="54"/>
      <c r="Z3858" s="1"/>
      <c r="AA3858" s="1"/>
      <c r="XFB3858"/>
      <c r="XFC3858"/>
    </row>
    <row r="3859" spans="2:27 16382:16383" ht="21" customHeight="1">
      <c r="B3859" s="10" t="s">
        <v>26</v>
      </c>
      <c r="C3859" s="10" t="s">
        <v>176</v>
      </c>
      <c r="D3859" s="10" t="s">
        <v>59</v>
      </c>
      <c r="E3859" s="10" t="s">
        <v>21</v>
      </c>
      <c r="F3859" s="10" t="s">
        <v>227</v>
      </c>
      <c r="G3859" s="11">
        <v>40880</v>
      </c>
      <c r="H3859" s="12" t="s">
        <v>228</v>
      </c>
      <c r="I3859" s="10">
        <v>2011</v>
      </c>
      <c r="J3859" s="10">
        <v>621243655</v>
      </c>
      <c r="K3859" s="10">
        <f>_xlfn.DAYS(clean_data[[#This Row],[Ship Date]],clean_data[[#This Row],[Order Date]])</f>
        <v>31</v>
      </c>
      <c r="L3859" s="11">
        <v>40911</v>
      </c>
      <c r="M3859" s="14">
        <v>8658</v>
      </c>
      <c r="N3859" s="15">
        <v>9.33</v>
      </c>
      <c r="O3859" s="15">
        <v>6.92</v>
      </c>
      <c r="P3859" s="15">
        <v>80779.14</v>
      </c>
      <c r="Q3859" s="15">
        <v>59913.36</v>
      </c>
      <c r="R3859" s="15">
        <v>20865.78</v>
      </c>
      <c r="S3859" s="54"/>
      <c r="T3859" s="54"/>
      <c r="Z3859" s="1"/>
      <c r="AA3859" s="1"/>
      <c r="XFB3859"/>
      <c r="XFC3859"/>
    </row>
    <row r="3860" spans="2:27 16382:16383" ht="21" customHeight="1">
      <c r="B3860" s="1" t="s">
        <v>40</v>
      </c>
      <c r="C3860" s="1" t="s">
        <v>86</v>
      </c>
      <c r="D3860" s="1" t="s">
        <v>16</v>
      </c>
      <c r="E3860" s="1" t="s">
        <v>21</v>
      </c>
      <c r="F3860" s="1" t="s">
        <v>229</v>
      </c>
      <c r="G3860" s="9">
        <v>40774</v>
      </c>
      <c r="H3860" s="2" t="s">
        <v>238</v>
      </c>
      <c r="I3860" s="1">
        <v>2011</v>
      </c>
      <c r="J3860" s="1">
        <v>649334752</v>
      </c>
      <c r="K3860" s="1">
        <f>_xlfn.DAYS(clean_data[[#This Row],[Ship Date]],clean_data[[#This Row],[Order Date]])</f>
        <v>14</v>
      </c>
      <c r="L3860" s="9">
        <v>40788</v>
      </c>
      <c r="M3860" s="4">
        <v>1438</v>
      </c>
      <c r="N3860" s="13">
        <v>255.28</v>
      </c>
      <c r="O3860" s="13">
        <v>159.41999999999999</v>
      </c>
      <c r="P3860" s="13">
        <v>367092.64</v>
      </c>
      <c r="Q3860" s="13">
        <v>229245.96</v>
      </c>
      <c r="R3860" s="13">
        <v>137846.68</v>
      </c>
      <c r="S3860" s="54"/>
      <c r="T3860" s="54"/>
      <c r="Z3860" s="1"/>
      <c r="AA3860" s="1"/>
      <c r="XFB3860"/>
      <c r="XFC3860"/>
    </row>
    <row r="3861" spans="2:27 16382:16383" ht="21" customHeight="1">
      <c r="B3861" s="10" t="s">
        <v>14</v>
      </c>
      <c r="C3861" s="10" t="s">
        <v>158</v>
      </c>
      <c r="D3861" s="10" t="s">
        <v>50</v>
      </c>
      <c r="E3861" s="10" t="s">
        <v>17</v>
      </c>
      <c r="F3861" s="10" t="s">
        <v>229</v>
      </c>
      <c r="G3861" s="11">
        <v>40720</v>
      </c>
      <c r="H3861" s="12" t="s">
        <v>241</v>
      </c>
      <c r="I3861" s="10">
        <v>2011</v>
      </c>
      <c r="J3861" s="10">
        <v>866349494</v>
      </c>
      <c r="K3861" s="10">
        <f>_xlfn.DAYS(clean_data[[#This Row],[Ship Date]],clean_data[[#This Row],[Order Date]])</f>
        <v>26</v>
      </c>
      <c r="L3861" s="11">
        <v>40746</v>
      </c>
      <c r="M3861" s="14">
        <v>922</v>
      </c>
      <c r="N3861" s="15">
        <v>421.89</v>
      </c>
      <c r="O3861" s="15">
        <v>364.69</v>
      </c>
      <c r="P3861" s="15">
        <v>388982.58</v>
      </c>
      <c r="Q3861" s="15">
        <v>336244.18</v>
      </c>
      <c r="R3861" s="15">
        <v>52738.400000000001</v>
      </c>
      <c r="S3861" s="54"/>
      <c r="T3861" s="54"/>
      <c r="Z3861" s="1"/>
      <c r="AA3861" s="1"/>
      <c r="XFB3861"/>
      <c r="XFC3861"/>
    </row>
    <row r="3862" spans="2:27 16382:16383" ht="21" customHeight="1">
      <c r="B3862" s="1" t="s">
        <v>23</v>
      </c>
      <c r="C3862" s="1" t="s">
        <v>187</v>
      </c>
      <c r="D3862" s="1" t="s">
        <v>16</v>
      </c>
      <c r="E3862" s="1" t="s">
        <v>21</v>
      </c>
      <c r="F3862" s="1" t="s">
        <v>229</v>
      </c>
      <c r="G3862" s="9">
        <v>41944</v>
      </c>
      <c r="H3862" s="2" t="s">
        <v>234</v>
      </c>
      <c r="I3862" s="1">
        <v>2014</v>
      </c>
      <c r="J3862" s="1">
        <v>523899209</v>
      </c>
      <c r="K3862" s="1">
        <f>_xlfn.DAYS(clean_data[[#This Row],[Ship Date]],clean_data[[#This Row],[Order Date]])</f>
        <v>15</v>
      </c>
      <c r="L3862" s="9">
        <v>41959</v>
      </c>
      <c r="M3862" s="4">
        <v>2273</v>
      </c>
      <c r="N3862" s="13">
        <v>255.28</v>
      </c>
      <c r="O3862" s="13">
        <v>159.41999999999999</v>
      </c>
      <c r="P3862" s="13">
        <v>580251.43999999994</v>
      </c>
      <c r="Q3862" s="13">
        <v>362361.66</v>
      </c>
      <c r="R3862" s="13">
        <v>217889.78</v>
      </c>
      <c r="S3862" s="54"/>
      <c r="T3862" s="54"/>
      <c r="Z3862" s="1"/>
      <c r="AA3862" s="1"/>
      <c r="XFB3862"/>
      <c r="XFC3862"/>
    </row>
    <row r="3863" spans="2:27 16382:16383" ht="21" customHeight="1">
      <c r="B3863" s="10" t="s">
        <v>40</v>
      </c>
      <c r="C3863" s="10" t="s">
        <v>245</v>
      </c>
      <c r="D3863" s="10" t="s">
        <v>36</v>
      </c>
      <c r="E3863" s="10" t="s">
        <v>17</v>
      </c>
      <c r="F3863" s="10" t="s">
        <v>227</v>
      </c>
      <c r="G3863" s="11">
        <v>41916</v>
      </c>
      <c r="H3863" s="12" t="s">
        <v>237</v>
      </c>
      <c r="I3863" s="10">
        <v>2014</v>
      </c>
      <c r="J3863" s="10">
        <v>743907725</v>
      </c>
      <c r="K3863" s="10">
        <f>_xlfn.DAYS(clean_data[[#This Row],[Ship Date]],clean_data[[#This Row],[Order Date]])</f>
        <v>22</v>
      </c>
      <c r="L3863" s="11">
        <v>41938</v>
      </c>
      <c r="M3863" s="14">
        <v>7682</v>
      </c>
      <c r="N3863" s="15">
        <v>109.28</v>
      </c>
      <c r="O3863" s="15">
        <v>35.840000000000003</v>
      </c>
      <c r="P3863" s="15">
        <v>839488.96</v>
      </c>
      <c r="Q3863" s="15">
        <v>275322.88</v>
      </c>
      <c r="R3863" s="15">
        <v>564166.07999999996</v>
      </c>
      <c r="S3863" s="54"/>
      <c r="T3863" s="54"/>
      <c r="Z3863" s="1"/>
      <c r="AA3863" s="1"/>
      <c r="XFB3863"/>
      <c r="XFC3863"/>
    </row>
    <row r="3864" spans="2:27 16382:16383" ht="21" customHeight="1">
      <c r="B3864" s="1" t="s">
        <v>34</v>
      </c>
      <c r="C3864" s="1" t="s">
        <v>95</v>
      </c>
      <c r="D3864" s="1" t="s">
        <v>20</v>
      </c>
      <c r="E3864" s="1" t="s">
        <v>21</v>
      </c>
      <c r="F3864" s="1" t="s">
        <v>227</v>
      </c>
      <c r="G3864" s="9">
        <v>41256</v>
      </c>
      <c r="H3864" s="2" t="s">
        <v>228</v>
      </c>
      <c r="I3864" s="1">
        <v>2012</v>
      </c>
      <c r="J3864" s="1">
        <v>468611371</v>
      </c>
      <c r="K3864" s="1">
        <f>_xlfn.DAYS(clean_data[[#This Row],[Ship Date]],clean_data[[#This Row],[Order Date]])</f>
        <v>46</v>
      </c>
      <c r="L3864" s="9">
        <v>41302</v>
      </c>
      <c r="M3864" s="4">
        <v>1373</v>
      </c>
      <c r="N3864" s="13">
        <v>152.58000000000001</v>
      </c>
      <c r="O3864" s="13">
        <v>97.44</v>
      </c>
      <c r="P3864" s="13">
        <v>209492.34</v>
      </c>
      <c r="Q3864" s="13">
        <v>133785.12</v>
      </c>
      <c r="R3864" s="13">
        <v>75707.22</v>
      </c>
      <c r="S3864" s="54"/>
      <c r="T3864" s="54"/>
      <c r="Z3864" s="1"/>
      <c r="AA3864" s="1"/>
      <c r="XFB3864"/>
      <c r="XFC3864"/>
    </row>
    <row r="3865" spans="2:27 16382:16383" ht="21" customHeight="1">
      <c r="B3865" s="10" t="s">
        <v>34</v>
      </c>
      <c r="C3865" s="10" t="s">
        <v>84</v>
      </c>
      <c r="D3865" s="10" t="s">
        <v>43</v>
      </c>
      <c r="E3865" s="10" t="s">
        <v>17</v>
      </c>
      <c r="F3865" s="10" t="s">
        <v>235</v>
      </c>
      <c r="G3865" s="11">
        <v>42361</v>
      </c>
      <c r="H3865" s="12" t="s">
        <v>228</v>
      </c>
      <c r="I3865" s="10">
        <v>2015</v>
      </c>
      <c r="J3865" s="10">
        <v>510558974</v>
      </c>
      <c r="K3865" s="10">
        <f>_xlfn.DAYS(clean_data[[#This Row],[Ship Date]],clean_data[[#This Row],[Order Date]])</f>
        <v>27</v>
      </c>
      <c r="L3865" s="11">
        <v>42388</v>
      </c>
      <c r="M3865" s="14">
        <v>4601</v>
      </c>
      <c r="N3865" s="15">
        <v>651.21</v>
      </c>
      <c r="O3865" s="15">
        <v>524.96</v>
      </c>
      <c r="P3865" s="15">
        <v>2996217.21</v>
      </c>
      <c r="Q3865" s="15">
        <v>2415340.96</v>
      </c>
      <c r="R3865" s="15">
        <v>580876.25</v>
      </c>
      <c r="S3865" s="54"/>
      <c r="T3865" s="54"/>
      <c r="Z3865" s="1"/>
      <c r="AA3865" s="1"/>
      <c r="XFB3865"/>
      <c r="XFC3865"/>
    </row>
    <row r="3866" spans="2:27 16382:16383" ht="21" customHeight="1">
      <c r="B3866" s="1" t="s">
        <v>40</v>
      </c>
      <c r="C3866" s="1" t="s">
        <v>213</v>
      </c>
      <c r="D3866" s="1" t="s">
        <v>71</v>
      </c>
      <c r="E3866" s="1" t="s">
        <v>17</v>
      </c>
      <c r="F3866" s="1" t="s">
        <v>232</v>
      </c>
      <c r="G3866" s="9">
        <v>42481</v>
      </c>
      <c r="H3866" s="2" t="s">
        <v>239</v>
      </c>
      <c r="I3866" s="1">
        <v>2016</v>
      </c>
      <c r="J3866" s="1">
        <v>402611863</v>
      </c>
      <c r="K3866" s="1">
        <f>_xlfn.DAYS(clean_data[[#This Row],[Ship Date]],clean_data[[#This Row],[Order Date]])</f>
        <v>18</v>
      </c>
      <c r="L3866" s="9">
        <v>42499</v>
      </c>
      <c r="M3866" s="4">
        <v>652</v>
      </c>
      <c r="N3866" s="13">
        <v>154.06</v>
      </c>
      <c r="O3866" s="13">
        <v>90.93</v>
      </c>
      <c r="P3866" s="13">
        <v>100447.12</v>
      </c>
      <c r="Q3866" s="13">
        <v>59286.36</v>
      </c>
      <c r="R3866" s="13">
        <v>41160.76</v>
      </c>
      <c r="S3866" s="54"/>
      <c r="T3866" s="54"/>
      <c r="Z3866" s="1"/>
      <c r="AA3866" s="1"/>
      <c r="XFB3866"/>
      <c r="XFC3866"/>
    </row>
    <row r="3867" spans="2:27 16382:16383" ht="21" customHeight="1">
      <c r="B3867" s="10" t="s">
        <v>23</v>
      </c>
      <c r="C3867" s="10" t="s">
        <v>159</v>
      </c>
      <c r="D3867" s="10" t="s">
        <v>36</v>
      </c>
      <c r="E3867" s="10" t="s">
        <v>17</v>
      </c>
      <c r="F3867" s="10" t="s">
        <v>227</v>
      </c>
      <c r="G3867" s="11">
        <v>40640</v>
      </c>
      <c r="H3867" s="12" t="s">
        <v>239</v>
      </c>
      <c r="I3867" s="10">
        <v>2011</v>
      </c>
      <c r="J3867" s="10">
        <v>647943866</v>
      </c>
      <c r="K3867" s="10">
        <f>_xlfn.DAYS(clean_data[[#This Row],[Ship Date]],clean_data[[#This Row],[Order Date]])</f>
        <v>11</v>
      </c>
      <c r="L3867" s="11">
        <v>40651</v>
      </c>
      <c r="M3867" s="14">
        <v>9843</v>
      </c>
      <c r="N3867" s="15">
        <v>109.28</v>
      </c>
      <c r="O3867" s="15">
        <v>35.840000000000003</v>
      </c>
      <c r="P3867" s="15">
        <v>1075643.04</v>
      </c>
      <c r="Q3867" s="15">
        <v>352773.12</v>
      </c>
      <c r="R3867" s="15">
        <v>722869.92</v>
      </c>
      <c r="S3867" s="54"/>
      <c r="T3867" s="54"/>
      <c r="Z3867" s="1"/>
      <c r="AA3867" s="1"/>
      <c r="XFB3867"/>
      <c r="XFC3867"/>
    </row>
    <row r="3868" spans="2:27 16382:16383" ht="21" customHeight="1">
      <c r="B3868" s="1" t="s">
        <v>14</v>
      </c>
      <c r="C3868" s="1" t="s">
        <v>220</v>
      </c>
      <c r="D3868" s="1" t="s">
        <v>59</v>
      </c>
      <c r="E3868" s="1" t="s">
        <v>17</v>
      </c>
      <c r="F3868" s="1" t="s">
        <v>227</v>
      </c>
      <c r="G3868" s="9">
        <v>41782</v>
      </c>
      <c r="H3868" s="2" t="s">
        <v>233</v>
      </c>
      <c r="I3868" s="1">
        <v>2014</v>
      </c>
      <c r="J3868" s="1">
        <v>470041310</v>
      </c>
      <c r="K3868" s="1">
        <f>_xlfn.DAYS(clean_data[[#This Row],[Ship Date]],clean_data[[#This Row],[Order Date]])</f>
        <v>9</v>
      </c>
      <c r="L3868" s="9">
        <v>41791</v>
      </c>
      <c r="M3868" s="4">
        <v>4524</v>
      </c>
      <c r="N3868" s="13">
        <v>9.33</v>
      </c>
      <c r="O3868" s="13">
        <v>6.92</v>
      </c>
      <c r="P3868" s="13">
        <v>42208.92</v>
      </c>
      <c r="Q3868" s="13">
        <v>31306.080000000002</v>
      </c>
      <c r="R3868" s="13">
        <v>10902.84</v>
      </c>
      <c r="S3868" s="54"/>
      <c r="T3868" s="54"/>
      <c r="Z3868" s="1"/>
      <c r="AA3868" s="1"/>
      <c r="XFB3868"/>
      <c r="XFC3868"/>
    </row>
    <row r="3869" spans="2:27 16382:16383" ht="21" customHeight="1">
      <c r="B3869" s="10" t="s">
        <v>53</v>
      </c>
      <c r="C3869" s="10" t="s">
        <v>54</v>
      </c>
      <c r="D3869" s="10" t="s">
        <v>20</v>
      </c>
      <c r="E3869" s="10" t="s">
        <v>21</v>
      </c>
      <c r="F3869" s="10" t="s">
        <v>227</v>
      </c>
      <c r="G3869" s="11">
        <v>41561</v>
      </c>
      <c r="H3869" s="12" t="s">
        <v>237</v>
      </c>
      <c r="I3869" s="10">
        <v>2013</v>
      </c>
      <c r="J3869" s="10">
        <v>962703025</v>
      </c>
      <c r="K3869" s="10">
        <f>_xlfn.DAYS(clean_data[[#This Row],[Ship Date]],clean_data[[#This Row],[Order Date]])</f>
        <v>6</v>
      </c>
      <c r="L3869" s="11">
        <v>41567</v>
      </c>
      <c r="M3869" s="14">
        <v>4073</v>
      </c>
      <c r="N3869" s="15">
        <v>152.58000000000001</v>
      </c>
      <c r="O3869" s="15">
        <v>97.44</v>
      </c>
      <c r="P3869" s="15">
        <v>621458.34</v>
      </c>
      <c r="Q3869" s="15">
        <v>396873.12</v>
      </c>
      <c r="R3869" s="15">
        <v>224585.22</v>
      </c>
      <c r="S3869" s="54"/>
      <c r="T3869" s="54"/>
      <c r="Z3869" s="1"/>
      <c r="AA3869" s="1"/>
      <c r="XFB3869"/>
      <c r="XFC3869"/>
    </row>
    <row r="3870" spans="2:27 16382:16383" ht="21" customHeight="1">
      <c r="B3870" s="1" t="s">
        <v>40</v>
      </c>
      <c r="C3870" s="1" t="s">
        <v>137</v>
      </c>
      <c r="D3870" s="1" t="s">
        <v>16</v>
      </c>
      <c r="E3870" s="1" t="s">
        <v>21</v>
      </c>
      <c r="F3870" s="1" t="s">
        <v>227</v>
      </c>
      <c r="G3870" s="9">
        <v>41549</v>
      </c>
      <c r="H3870" s="2" t="s">
        <v>237</v>
      </c>
      <c r="I3870" s="1">
        <v>2013</v>
      </c>
      <c r="J3870" s="1">
        <v>140040338</v>
      </c>
      <c r="K3870" s="1">
        <f>_xlfn.DAYS(clean_data[[#This Row],[Ship Date]],clean_data[[#This Row],[Order Date]])</f>
        <v>7</v>
      </c>
      <c r="L3870" s="9">
        <v>41556</v>
      </c>
      <c r="M3870" s="4">
        <v>9903</v>
      </c>
      <c r="N3870" s="13">
        <v>255.28</v>
      </c>
      <c r="O3870" s="13">
        <v>159.41999999999999</v>
      </c>
      <c r="P3870" s="13">
        <v>2528037.84</v>
      </c>
      <c r="Q3870" s="13">
        <v>1578736.26</v>
      </c>
      <c r="R3870" s="13">
        <v>949301.58</v>
      </c>
      <c r="S3870" s="54"/>
      <c r="T3870" s="54"/>
      <c r="Z3870" s="1"/>
      <c r="AA3870" s="1"/>
      <c r="XFB3870"/>
      <c r="XFC3870"/>
    </row>
    <row r="3871" spans="2:27 16382:16383" ht="21" customHeight="1">
      <c r="B3871" s="10" t="s">
        <v>40</v>
      </c>
      <c r="C3871" s="10" t="s">
        <v>184</v>
      </c>
      <c r="D3871" s="10" t="s">
        <v>50</v>
      </c>
      <c r="E3871" s="10" t="s">
        <v>17</v>
      </c>
      <c r="F3871" s="10" t="s">
        <v>232</v>
      </c>
      <c r="G3871" s="11">
        <v>42325</v>
      </c>
      <c r="H3871" s="12" t="s">
        <v>234</v>
      </c>
      <c r="I3871" s="10">
        <v>2015</v>
      </c>
      <c r="J3871" s="10">
        <v>586477077</v>
      </c>
      <c r="K3871" s="10">
        <f>_xlfn.DAYS(clean_data[[#This Row],[Ship Date]],clean_data[[#This Row],[Order Date]])</f>
        <v>7</v>
      </c>
      <c r="L3871" s="11">
        <v>42332</v>
      </c>
      <c r="M3871" s="14">
        <v>455</v>
      </c>
      <c r="N3871" s="15">
        <v>421.89</v>
      </c>
      <c r="O3871" s="15">
        <v>364.69</v>
      </c>
      <c r="P3871" s="15">
        <v>191959.95</v>
      </c>
      <c r="Q3871" s="15">
        <v>165933.95000000001</v>
      </c>
      <c r="R3871" s="15">
        <v>26026</v>
      </c>
      <c r="S3871" s="54"/>
      <c r="T3871" s="54"/>
      <c r="Z3871" s="1"/>
      <c r="AA3871" s="1"/>
      <c r="XFB3871"/>
      <c r="XFC3871"/>
    </row>
    <row r="3872" spans="2:27 16382:16383" ht="21" customHeight="1">
      <c r="B3872" s="1" t="s">
        <v>40</v>
      </c>
      <c r="C3872" s="1" t="s">
        <v>92</v>
      </c>
      <c r="D3872" s="1" t="s">
        <v>79</v>
      </c>
      <c r="E3872" s="1" t="s">
        <v>21</v>
      </c>
      <c r="F3872" s="1" t="s">
        <v>229</v>
      </c>
      <c r="G3872" s="9">
        <v>42093</v>
      </c>
      <c r="H3872" s="2" t="s">
        <v>236</v>
      </c>
      <c r="I3872" s="1">
        <v>2015</v>
      </c>
      <c r="J3872" s="1">
        <v>906749570</v>
      </c>
      <c r="K3872" s="1">
        <f>_xlfn.DAYS(clean_data[[#This Row],[Ship Date]],clean_data[[#This Row],[Order Date]])</f>
        <v>13</v>
      </c>
      <c r="L3872" s="9">
        <v>42106</v>
      </c>
      <c r="M3872" s="4">
        <v>6203</v>
      </c>
      <c r="N3872" s="13">
        <v>668.27</v>
      </c>
      <c r="O3872" s="13">
        <v>502.54</v>
      </c>
      <c r="P3872" s="13">
        <v>4145278.81</v>
      </c>
      <c r="Q3872" s="13">
        <v>3117255.62</v>
      </c>
      <c r="R3872" s="13">
        <v>1028023.19</v>
      </c>
      <c r="S3872" s="54"/>
      <c r="T3872" s="54"/>
      <c r="Z3872" s="1"/>
      <c r="AA3872" s="1"/>
      <c r="XFB3872"/>
      <c r="XFC3872"/>
    </row>
    <row r="3873" spans="2:27 16382:16383" ht="21" customHeight="1">
      <c r="B3873" s="10" t="s">
        <v>40</v>
      </c>
      <c r="C3873" s="10" t="s">
        <v>91</v>
      </c>
      <c r="D3873" s="10" t="s">
        <v>45</v>
      </c>
      <c r="E3873" s="10" t="s">
        <v>21</v>
      </c>
      <c r="F3873" s="10" t="s">
        <v>232</v>
      </c>
      <c r="G3873" s="11">
        <v>40826</v>
      </c>
      <c r="H3873" s="12" t="s">
        <v>237</v>
      </c>
      <c r="I3873" s="10">
        <v>2011</v>
      </c>
      <c r="J3873" s="10">
        <v>675906646</v>
      </c>
      <c r="K3873" s="10">
        <f>_xlfn.DAYS(clean_data[[#This Row],[Ship Date]],clean_data[[#This Row],[Order Date]])</f>
        <v>22</v>
      </c>
      <c r="L3873" s="11">
        <v>40848</v>
      </c>
      <c r="M3873" s="14">
        <v>4651</v>
      </c>
      <c r="N3873" s="15">
        <v>437.2</v>
      </c>
      <c r="O3873" s="15">
        <v>263.33</v>
      </c>
      <c r="P3873" s="15">
        <v>2033417.2</v>
      </c>
      <c r="Q3873" s="15">
        <v>1224747.83</v>
      </c>
      <c r="R3873" s="15">
        <v>808669.37</v>
      </c>
      <c r="S3873" s="54"/>
      <c r="T3873" s="54"/>
      <c r="Z3873" s="1"/>
      <c r="AA3873" s="1"/>
      <c r="XFB3873"/>
      <c r="XFC3873"/>
    </row>
    <row r="3874" spans="2:27 16382:16383" ht="21" customHeight="1">
      <c r="B3874" s="1" t="s">
        <v>40</v>
      </c>
      <c r="C3874" s="1" t="s">
        <v>150</v>
      </c>
      <c r="D3874" s="1" t="s">
        <v>45</v>
      </c>
      <c r="E3874" s="1" t="s">
        <v>17</v>
      </c>
      <c r="F3874" s="1" t="s">
        <v>229</v>
      </c>
      <c r="G3874" s="9">
        <v>41655</v>
      </c>
      <c r="H3874" s="2" t="s">
        <v>240</v>
      </c>
      <c r="I3874" s="1">
        <v>2014</v>
      </c>
      <c r="J3874" s="1">
        <v>889309632</v>
      </c>
      <c r="K3874" s="1">
        <f>_xlfn.DAYS(clean_data[[#This Row],[Ship Date]],clean_data[[#This Row],[Order Date]])</f>
        <v>41</v>
      </c>
      <c r="L3874" s="9">
        <v>41696</v>
      </c>
      <c r="M3874" s="4">
        <v>5337</v>
      </c>
      <c r="N3874" s="13">
        <v>437.2</v>
      </c>
      <c r="O3874" s="13">
        <v>263.33</v>
      </c>
      <c r="P3874" s="13">
        <v>2333336.4</v>
      </c>
      <c r="Q3874" s="13">
        <v>1405392.21</v>
      </c>
      <c r="R3874" s="13">
        <v>927944.19</v>
      </c>
      <c r="S3874" s="54"/>
      <c r="T3874" s="54"/>
      <c r="Z3874" s="1"/>
      <c r="AA3874" s="1"/>
      <c r="XFB3874"/>
      <c r="XFC3874"/>
    </row>
    <row r="3875" spans="2:27 16382:16383" ht="21" customHeight="1">
      <c r="B3875" s="10" t="s">
        <v>23</v>
      </c>
      <c r="C3875" s="10" t="s">
        <v>217</v>
      </c>
      <c r="D3875" s="10" t="s">
        <v>28</v>
      </c>
      <c r="E3875" s="10" t="s">
        <v>21</v>
      </c>
      <c r="F3875" s="10" t="s">
        <v>229</v>
      </c>
      <c r="G3875" s="11">
        <v>41181</v>
      </c>
      <c r="H3875" s="12" t="s">
        <v>231</v>
      </c>
      <c r="I3875" s="10">
        <v>2012</v>
      </c>
      <c r="J3875" s="10">
        <v>812632358</v>
      </c>
      <c r="K3875" s="10">
        <f>_xlfn.DAYS(clean_data[[#This Row],[Ship Date]],clean_data[[#This Row],[Order Date]])</f>
        <v>18</v>
      </c>
      <c r="L3875" s="11">
        <v>41199</v>
      </c>
      <c r="M3875" s="14">
        <v>4828</v>
      </c>
      <c r="N3875" s="15">
        <v>205.7</v>
      </c>
      <c r="O3875" s="15">
        <v>117.11</v>
      </c>
      <c r="P3875" s="15">
        <v>993119.6</v>
      </c>
      <c r="Q3875" s="15">
        <v>565407.07999999996</v>
      </c>
      <c r="R3875" s="15">
        <v>427712.52</v>
      </c>
      <c r="S3875" s="54"/>
      <c r="T3875" s="54"/>
      <c r="Z3875" s="1"/>
      <c r="AA3875" s="1"/>
      <c r="XFB3875"/>
      <c r="XFC3875"/>
    </row>
    <row r="3876" spans="2:27 16382:16383" ht="21" customHeight="1">
      <c r="B3876" s="1" t="s">
        <v>23</v>
      </c>
      <c r="C3876" s="1" t="s">
        <v>207</v>
      </c>
      <c r="D3876" s="1" t="s">
        <v>45</v>
      </c>
      <c r="E3876" s="1" t="s">
        <v>17</v>
      </c>
      <c r="F3876" s="1" t="s">
        <v>232</v>
      </c>
      <c r="G3876" s="9">
        <v>41929</v>
      </c>
      <c r="H3876" s="2" t="s">
        <v>237</v>
      </c>
      <c r="I3876" s="1">
        <v>2014</v>
      </c>
      <c r="J3876" s="1">
        <v>231861150</v>
      </c>
      <c r="K3876" s="1">
        <f>_xlfn.DAYS(clean_data[[#This Row],[Ship Date]],clean_data[[#This Row],[Order Date]])</f>
        <v>15</v>
      </c>
      <c r="L3876" s="9">
        <v>41944</v>
      </c>
      <c r="M3876" s="4">
        <v>1722</v>
      </c>
      <c r="N3876" s="13">
        <v>437.2</v>
      </c>
      <c r="O3876" s="13">
        <v>263.33</v>
      </c>
      <c r="P3876" s="13">
        <v>752858.4</v>
      </c>
      <c r="Q3876" s="13">
        <v>453454.26</v>
      </c>
      <c r="R3876" s="13">
        <v>299404.14</v>
      </c>
      <c r="S3876" s="54"/>
      <c r="T3876" s="54"/>
      <c r="Z3876" s="1"/>
      <c r="AA3876" s="1"/>
      <c r="XFB3876"/>
      <c r="XFC3876"/>
    </row>
    <row r="3877" spans="2:27 16382:16383" ht="21" customHeight="1">
      <c r="B3877" s="10" t="s">
        <v>31</v>
      </c>
      <c r="C3877" s="10" t="s">
        <v>89</v>
      </c>
      <c r="D3877" s="10" t="s">
        <v>43</v>
      </c>
      <c r="E3877" s="10" t="s">
        <v>17</v>
      </c>
      <c r="F3877" s="10" t="s">
        <v>235</v>
      </c>
      <c r="G3877" s="11">
        <v>42664</v>
      </c>
      <c r="H3877" s="12" t="s">
        <v>237</v>
      </c>
      <c r="I3877" s="10">
        <v>2016</v>
      </c>
      <c r="J3877" s="10">
        <v>803294837</v>
      </c>
      <c r="K3877" s="10">
        <f>_xlfn.DAYS(clean_data[[#This Row],[Ship Date]],clean_data[[#This Row],[Order Date]])</f>
        <v>30</v>
      </c>
      <c r="L3877" s="11">
        <v>42694</v>
      </c>
      <c r="M3877" s="14">
        <v>1648</v>
      </c>
      <c r="N3877" s="15">
        <v>651.21</v>
      </c>
      <c r="O3877" s="15">
        <v>524.96</v>
      </c>
      <c r="P3877" s="15">
        <v>1073194.08</v>
      </c>
      <c r="Q3877" s="15">
        <v>865134.07999999996</v>
      </c>
      <c r="R3877" s="15">
        <v>208060</v>
      </c>
      <c r="S3877" s="54"/>
      <c r="T3877" s="54"/>
      <c r="Z3877" s="1"/>
      <c r="AA3877" s="1"/>
      <c r="XFB3877"/>
      <c r="XFC3877"/>
    </row>
    <row r="3878" spans="2:27 16382:16383" ht="21" customHeight="1">
      <c r="B3878" s="1" t="s">
        <v>26</v>
      </c>
      <c r="C3878" s="1" t="s">
        <v>104</v>
      </c>
      <c r="D3878" s="1" t="s">
        <v>16</v>
      </c>
      <c r="E3878" s="1" t="s">
        <v>17</v>
      </c>
      <c r="F3878" s="1" t="s">
        <v>232</v>
      </c>
      <c r="G3878" s="9">
        <v>42539</v>
      </c>
      <c r="H3878" s="2" t="s">
        <v>241</v>
      </c>
      <c r="I3878" s="1">
        <v>2016</v>
      </c>
      <c r="J3878" s="1">
        <v>203544747</v>
      </c>
      <c r="K3878" s="1">
        <f>_xlfn.DAYS(clean_data[[#This Row],[Ship Date]],clean_data[[#This Row],[Order Date]])</f>
        <v>25</v>
      </c>
      <c r="L3878" s="9">
        <v>42564</v>
      </c>
      <c r="M3878" s="4">
        <v>2269</v>
      </c>
      <c r="N3878" s="13">
        <v>255.28</v>
      </c>
      <c r="O3878" s="13">
        <v>159.41999999999999</v>
      </c>
      <c r="P3878" s="13">
        <v>579230.31999999995</v>
      </c>
      <c r="Q3878" s="13">
        <v>361723.98</v>
      </c>
      <c r="R3878" s="13">
        <v>217506.34</v>
      </c>
      <c r="S3878" s="54"/>
      <c r="T3878" s="54"/>
      <c r="Z3878" s="1"/>
      <c r="AA3878" s="1"/>
      <c r="XFB3878"/>
      <c r="XFC3878"/>
    </row>
    <row r="3879" spans="2:27 16382:16383" ht="21" customHeight="1">
      <c r="B3879" s="10" t="s">
        <v>26</v>
      </c>
      <c r="C3879" s="10" t="s">
        <v>76</v>
      </c>
      <c r="D3879" s="10" t="s">
        <v>25</v>
      </c>
      <c r="E3879" s="10" t="s">
        <v>17</v>
      </c>
      <c r="F3879" s="10" t="s">
        <v>227</v>
      </c>
      <c r="G3879" s="11">
        <v>42479</v>
      </c>
      <c r="H3879" s="12" t="s">
        <v>239</v>
      </c>
      <c r="I3879" s="10">
        <v>2016</v>
      </c>
      <c r="J3879" s="10">
        <v>679534709</v>
      </c>
      <c r="K3879" s="10">
        <f>_xlfn.DAYS(clean_data[[#This Row],[Ship Date]],clean_data[[#This Row],[Order Date]])</f>
        <v>1</v>
      </c>
      <c r="L3879" s="11">
        <v>42480</v>
      </c>
      <c r="M3879" s="14">
        <v>8276</v>
      </c>
      <c r="N3879" s="15">
        <v>47.45</v>
      </c>
      <c r="O3879" s="15">
        <v>31.79</v>
      </c>
      <c r="P3879" s="15">
        <v>392696.2</v>
      </c>
      <c r="Q3879" s="15">
        <v>263094.03999999998</v>
      </c>
      <c r="R3879" s="15">
        <v>129602.16</v>
      </c>
      <c r="S3879" s="54"/>
      <c r="T3879" s="54"/>
      <c r="Z3879" s="1"/>
      <c r="AA3879" s="1"/>
      <c r="XFB3879"/>
      <c r="XFC3879"/>
    </row>
    <row r="3880" spans="2:27 16382:16383" ht="21" customHeight="1">
      <c r="B3880" s="1" t="s">
        <v>31</v>
      </c>
      <c r="C3880" s="1" t="s">
        <v>223</v>
      </c>
      <c r="D3880" s="1" t="s">
        <v>25</v>
      </c>
      <c r="E3880" s="1" t="s">
        <v>17</v>
      </c>
      <c r="F3880" s="1" t="s">
        <v>235</v>
      </c>
      <c r="G3880" s="9">
        <v>41031</v>
      </c>
      <c r="H3880" s="2" t="s">
        <v>233</v>
      </c>
      <c r="I3880" s="1">
        <v>2012</v>
      </c>
      <c r="J3880" s="1">
        <v>498501050</v>
      </c>
      <c r="K3880" s="1">
        <f>_xlfn.DAYS(clean_data[[#This Row],[Ship Date]],clean_data[[#This Row],[Order Date]])</f>
        <v>22</v>
      </c>
      <c r="L3880" s="9">
        <v>41053</v>
      </c>
      <c r="M3880" s="4">
        <v>6393</v>
      </c>
      <c r="N3880" s="13">
        <v>47.45</v>
      </c>
      <c r="O3880" s="13">
        <v>31.79</v>
      </c>
      <c r="P3880" s="13">
        <v>303347.84999999998</v>
      </c>
      <c r="Q3880" s="13">
        <v>203233.47</v>
      </c>
      <c r="R3880" s="13">
        <v>100114.38</v>
      </c>
      <c r="S3880" s="54"/>
      <c r="T3880" s="54"/>
      <c r="Z3880" s="1"/>
      <c r="AA3880" s="1"/>
      <c r="XFB3880"/>
      <c r="XFC3880"/>
    </row>
    <row r="3881" spans="2:27 16382:16383" ht="21" customHeight="1">
      <c r="B3881" s="10" t="s">
        <v>26</v>
      </c>
      <c r="C3881" s="10" t="s">
        <v>129</v>
      </c>
      <c r="D3881" s="10" t="s">
        <v>28</v>
      </c>
      <c r="E3881" s="10" t="s">
        <v>17</v>
      </c>
      <c r="F3881" s="10" t="s">
        <v>232</v>
      </c>
      <c r="G3881" s="11">
        <v>41283</v>
      </c>
      <c r="H3881" s="12" t="s">
        <v>240</v>
      </c>
      <c r="I3881" s="10">
        <v>2013</v>
      </c>
      <c r="J3881" s="10">
        <v>697992599</v>
      </c>
      <c r="K3881" s="10">
        <f>_xlfn.DAYS(clean_data[[#This Row],[Ship Date]],clean_data[[#This Row],[Order Date]])</f>
        <v>40</v>
      </c>
      <c r="L3881" s="11">
        <v>41323</v>
      </c>
      <c r="M3881" s="14">
        <v>376</v>
      </c>
      <c r="N3881" s="15">
        <v>205.7</v>
      </c>
      <c r="O3881" s="15">
        <v>117.11</v>
      </c>
      <c r="P3881" s="15">
        <v>77343.199999999997</v>
      </c>
      <c r="Q3881" s="15">
        <v>44033.36</v>
      </c>
      <c r="R3881" s="15">
        <v>33309.839999999997</v>
      </c>
      <c r="S3881" s="54"/>
      <c r="T3881" s="54"/>
      <c r="Z3881" s="1"/>
      <c r="AA3881" s="1"/>
      <c r="XFB3881"/>
      <c r="XFC3881"/>
    </row>
    <row r="3882" spans="2:27 16382:16383" ht="21" customHeight="1">
      <c r="B3882" s="1" t="s">
        <v>26</v>
      </c>
      <c r="C3882" s="1" t="s">
        <v>204</v>
      </c>
      <c r="D3882" s="1" t="s">
        <v>20</v>
      </c>
      <c r="E3882" s="1" t="s">
        <v>17</v>
      </c>
      <c r="F3882" s="1" t="s">
        <v>235</v>
      </c>
      <c r="G3882" s="9">
        <v>41177</v>
      </c>
      <c r="H3882" s="2" t="s">
        <v>231</v>
      </c>
      <c r="I3882" s="1">
        <v>2012</v>
      </c>
      <c r="J3882" s="1">
        <v>135870683</v>
      </c>
      <c r="K3882" s="1">
        <f>_xlfn.DAYS(clean_data[[#This Row],[Ship Date]],clean_data[[#This Row],[Order Date]])</f>
        <v>20</v>
      </c>
      <c r="L3882" s="9">
        <v>41197</v>
      </c>
      <c r="M3882" s="4">
        <v>6009</v>
      </c>
      <c r="N3882" s="13">
        <v>152.58000000000001</v>
      </c>
      <c r="O3882" s="13">
        <v>97.44</v>
      </c>
      <c r="P3882" s="13">
        <v>916853.22</v>
      </c>
      <c r="Q3882" s="13">
        <v>585516.96</v>
      </c>
      <c r="R3882" s="13">
        <v>331336.26</v>
      </c>
      <c r="S3882" s="54"/>
      <c r="T3882" s="54"/>
      <c r="Z3882" s="1"/>
      <c r="AA3882" s="1"/>
      <c r="XFB3882"/>
      <c r="XFC3882"/>
    </row>
    <row r="3883" spans="2:27 16382:16383" ht="21" customHeight="1">
      <c r="B3883" s="10" t="s">
        <v>40</v>
      </c>
      <c r="C3883" s="10" t="s">
        <v>245</v>
      </c>
      <c r="D3883" s="10" t="s">
        <v>28</v>
      </c>
      <c r="E3883" s="10" t="s">
        <v>17</v>
      </c>
      <c r="F3883" s="10" t="s">
        <v>229</v>
      </c>
      <c r="G3883" s="11">
        <v>40428</v>
      </c>
      <c r="H3883" s="12" t="s">
        <v>231</v>
      </c>
      <c r="I3883" s="10">
        <v>2010</v>
      </c>
      <c r="J3883" s="10">
        <v>440309131</v>
      </c>
      <c r="K3883" s="10">
        <f>_xlfn.DAYS(clean_data[[#This Row],[Ship Date]],clean_data[[#This Row],[Order Date]])</f>
        <v>15</v>
      </c>
      <c r="L3883" s="11">
        <v>40443</v>
      </c>
      <c r="M3883" s="14">
        <v>6111</v>
      </c>
      <c r="N3883" s="15">
        <v>205.7</v>
      </c>
      <c r="O3883" s="15">
        <v>117.11</v>
      </c>
      <c r="P3883" s="15">
        <v>1257032.7</v>
      </c>
      <c r="Q3883" s="15">
        <v>715659.21</v>
      </c>
      <c r="R3883" s="15">
        <v>541373.49</v>
      </c>
      <c r="S3883" s="54"/>
      <c r="T3883" s="54"/>
      <c r="Z3883" s="1"/>
      <c r="AA3883" s="1"/>
      <c r="XFB3883"/>
      <c r="XFC3883"/>
    </row>
    <row r="3884" spans="2:27 16382:16383" ht="21" customHeight="1">
      <c r="B3884" s="1" t="s">
        <v>26</v>
      </c>
      <c r="C3884" s="1" t="s">
        <v>146</v>
      </c>
      <c r="D3884" s="1" t="s">
        <v>71</v>
      </c>
      <c r="E3884" s="1" t="s">
        <v>21</v>
      </c>
      <c r="F3884" s="1" t="s">
        <v>235</v>
      </c>
      <c r="G3884" s="9">
        <v>41906</v>
      </c>
      <c r="H3884" s="2" t="s">
        <v>231</v>
      </c>
      <c r="I3884" s="1">
        <v>2014</v>
      </c>
      <c r="J3884" s="1">
        <v>159794270</v>
      </c>
      <c r="K3884" s="1">
        <f>_xlfn.DAYS(clean_data[[#This Row],[Ship Date]],clean_data[[#This Row],[Order Date]])</f>
        <v>43</v>
      </c>
      <c r="L3884" s="9">
        <v>41949</v>
      </c>
      <c r="M3884" s="4">
        <v>5530</v>
      </c>
      <c r="N3884" s="13">
        <v>154.06</v>
      </c>
      <c r="O3884" s="13">
        <v>90.93</v>
      </c>
      <c r="P3884" s="13">
        <v>851951.8</v>
      </c>
      <c r="Q3884" s="13">
        <v>502842.9</v>
      </c>
      <c r="R3884" s="13">
        <v>349108.9</v>
      </c>
      <c r="S3884" s="54"/>
      <c r="T3884" s="54"/>
      <c r="Z3884" s="1"/>
      <c r="AA3884" s="1"/>
      <c r="XFB3884"/>
      <c r="XFC3884"/>
    </row>
    <row r="3885" spans="2:27 16382:16383" ht="21" customHeight="1">
      <c r="B3885" s="10" t="s">
        <v>34</v>
      </c>
      <c r="C3885" s="10" t="s">
        <v>84</v>
      </c>
      <c r="D3885" s="10" t="s">
        <v>28</v>
      </c>
      <c r="E3885" s="10" t="s">
        <v>21</v>
      </c>
      <c r="F3885" s="10" t="s">
        <v>227</v>
      </c>
      <c r="G3885" s="11">
        <v>41955</v>
      </c>
      <c r="H3885" s="12" t="s">
        <v>234</v>
      </c>
      <c r="I3885" s="10">
        <v>2014</v>
      </c>
      <c r="J3885" s="10">
        <v>613124930</v>
      </c>
      <c r="K3885" s="10">
        <f>_xlfn.DAYS(clean_data[[#This Row],[Ship Date]],clean_data[[#This Row],[Order Date]])</f>
        <v>9</v>
      </c>
      <c r="L3885" s="11">
        <v>41964</v>
      </c>
      <c r="M3885" s="14">
        <v>6147</v>
      </c>
      <c r="N3885" s="15">
        <v>205.7</v>
      </c>
      <c r="O3885" s="15">
        <v>117.11</v>
      </c>
      <c r="P3885" s="15">
        <v>1264437.8999999999</v>
      </c>
      <c r="Q3885" s="15">
        <v>719875.17</v>
      </c>
      <c r="R3885" s="15">
        <v>544562.73</v>
      </c>
      <c r="S3885" s="54"/>
      <c r="T3885" s="54"/>
      <c r="Z3885" s="1"/>
      <c r="AA3885" s="1"/>
      <c r="XFB3885"/>
      <c r="XFC3885"/>
    </row>
    <row r="3886" spans="2:27 16382:16383" ht="21" customHeight="1">
      <c r="B3886" s="1" t="s">
        <v>31</v>
      </c>
      <c r="C3886" s="1" t="s">
        <v>56</v>
      </c>
      <c r="D3886" s="1" t="s">
        <v>20</v>
      </c>
      <c r="E3886" s="1" t="s">
        <v>21</v>
      </c>
      <c r="F3886" s="1" t="s">
        <v>229</v>
      </c>
      <c r="G3886" s="9">
        <v>42840</v>
      </c>
      <c r="H3886" s="2" t="s">
        <v>239</v>
      </c>
      <c r="I3886" s="1">
        <v>2017</v>
      </c>
      <c r="J3886" s="1">
        <v>939412438</v>
      </c>
      <c r="K3886" s="1">
        <f>_xlfn.DAYS(clean_data[[#This Row],[Ship Date]],clean_data[[#This Row],[Order Date]])</f>
        <v>31</v>
      </c>
      <c r="L3886" s="9">
        <v>42871</v>
      </c>
      <c r="M3886" s="4">
        <v>1871</v>
      </c>
      <c r="N3886" s="13">
        <v>152.58000000000001</v>
      </c>
      <c r="O3886" s="13">
        <v>97.44</v>
      </c>
      <c r="P3886" s="13">
        <v>285477.18</v>
      </c>
      <c r="Q3886" s="13">
        <v>182310.24</v>
      </c>
      <c r="R3886" s="13">
        <v>103166.94</v>
      </c>
      <c r="S3886" s="54"/>
      <c r="T3886" s="54"/>
      <c r="Z3886" s="1"/>
      <c r="AA3886" s="1"/>
      <c r="XFB3886"/>
      <c r="XFC3886"/>
    </row>
    <row r="3887" spans="2:27 16382:16383" ht="21" customHeight="1">
      <c r="B3887" s="10" t="s">
        <v>23</v>
      </c>
      <c r="C3887" s="10" t="s">
        <v>191</v>
      </c>
      <c r="D3887" s="10" t="s">
        <v>20</v>
      </c>
      <c r="E3887" s="10" t="s">
        <v>17</v>
      </c>
      <c r="F3887" s="10" t="s">
        <v>227</v>
      </c>
      <c r="G3887" s="11">
        <v>40301</v>
      </c>
      <c r="H3887" s="12" t="s">
        <v>233</v>
      </c>
      <c r="I3887" s="10">
        <v>2010</v>
      </c>
      <c r="J3887" s="10">
        <v>348080623</v>
      </c>
      <c r="K3887" s="10">
        <f>_xlfn.DAYS(clean_data[[#This Row],[Ship Date]],clean_data[[#This Row],[Order Date]])</f>
        <v>16</v>
      </c>
      <c r="L3887" s="11">
        <v>40317</v>
      </c>
      <c r="M3887" s="14">
        <v>3646</v>
      </c>
      <c r="N3887" s="15">
        <v>152.58000000000001</v>
      </c>
      <c r="O3887" s="15">
        <v>97.44</v>
      </c>
      <c r="P3887" s="15">
        <v>556306.68000000005</v>
      </c>
      <c r="Q3887" s="15">
        <v>355266.24</v>
      </c>
      <c r="R3887" s="15">
        <v>201040.44</v>
      </c>
      <c r="S3887" s="54"/>
      <c r="T3887" s="54"/>
      <c r="Z3887" s="1"/>
      <c r="AA3887" s="1"/>
      <c r="XFB3887"/>
      <c r="XFC3887"/>
    </row>
    <row r="3888" spans="2:27 16382:16383" ht="21" customHeight="1">
      <c r="B3888" s="1" t="s">
        <v>23</v>
      </c>
      <c r="C3888" s="1" t="s">
        <v>187</v>
      </c>
      <c r="D3888" s="1" t="s">
        <v>43</v>
      </c>
      <c r="E3888" s="1" t="s">
        <v>17</v>
      </c>
      <c r="F3888" s="1" t="s">
        <v>232</v>
      </c>
      <c r="G3888" s="9">
        <v>41528</v>
      </c>
      <c r="H3888" s="2" t="s">
        <v>231</v>
      </c>
      <c r="I3888" s="1">
        <v>2013</v>
      </c>
      <c r="J3888" s="1">
        <v>368865811</v>
      </c>
      <c r="K3888" s="1">
        <f>_xlfn.DAYS(clean_data[[#This Row],[Ship Date]],clean_data[[#This Row],[Order Date]])</f>
        <v>35</v>
      </c>
      <c r="L3888" s="9">
        <v>41563</v>
      </c>
      <c r="M3888" s="4">
        <v>4445</v>
      </c>
      <c r="N3888" s="13">
        <v>651.21</v>
      </c>
      <c r="O3888" s="13">
        <v>524.96</v>
      </c>
      <c r="P3888" s="13">
        <v>2894628.45</v>
      </c>
      <c r="Q3888" s="13">
        <v>2333447.2000000002</v>
      </c>
      <c r="R3888" s="13">
        <v>561181.25</v>
      </c>
      <c r="S3888" s="54"/>
      <c r="T3888" s="54"/>
      <c r="Z3888" s="1"/>
      <c r="AA3888" s="1"/>
      <c r="XFB3888"/>
      <c r="XFC3888"/>
    </row>
    <row r="3889" spans="2:27 16382:16383" ht="21" customHeight="1">
      <c r="B3889" s="10" t="s">
        <v>26</v>
      </c>
      <c r="C3889" s="10" t="s">
        <v>76</v>
      </c>
      <c r="D3889" s="10" t="s">
        <v>25</v>
      </c>
      <c r="E3889" s="10" t="s">
        <v>17</v>
      </c>
      <c r="F3889" s="10" t="s">
        <v>227</v>
      </c>
      <c r="G3889" s="11">
        <v>41656</v>
      </c>
      <c r="H3889" s="12" t="s">
        <v>240</v>
      </c>
      <c r="I3889" s="10">
        <v>2014</v>
      </c>
      <c r="J3889" s="10">
        <v>801816833</v>
      </c>
      <c r="K3889" s="10">
        <f>_xlfn.DAYS(clean_data[[#This Row],[Ship Date]],clean_data[[#This Row],[Order Date]])</f>
        <v>45</v>
      </c>
      <c r="L3889" s="11">
        <v>41701</v>
      </c>
      <c r="M3889" s="14">
        <v>4274</v>
      </c>
      <c r="N3889" s="15">
        <v>47.45</v>
      </c>
      <c r="O3889" s="15">
        <v>31.79</v>
      </c>
      <c r="P3889" s="15">
        <v>202801.3</v>
      </c>
      <c r="Q3889" s="15">
        <v>135870.46</v>
      </c>
      <c r="R3889" s="15">
        <v>66930.84</v>
      </c>
      <c r="S3889" s="54"/>
      <c r="T3889" s="54"/>
      <c r="Z3889" s="1"/>
      <c r="AA3889" s="1"/>
      <c r="XFB3889"/>
      <c r="XFC3889"/>
    </row>
    <row r="3890" spans="2:27 16382:16383" ht="21" customHeight="1">
      <c r="B3890" s="1" t="s">
        <v>40</v>
      </c>
      <c r="C3890" s="1" t="s">
        <v>93</v>
      </c>
      <c r="D3890" s="1" t="s">
        <v>45</v>
      </c>
      <c r="E3890" s="1" t="s">
        <v>21</v>
      </c>
      <c r="F3890" s="1" t="s">
        <v>229</v>
      </c>
      <c r="G3890" s="9">
        <v>41739</v>
      </c>
      <c r="H3890" s="2" t="s">
        <v>239</v>
      </c>
      <c r="I3890" s="1">
        <v>2014</v>
      </c>
      <c r="J3890" s="1">
        <v>167295014</v>
      </c>
      <c r="K3890" s="1">
        <f>_xlfn.DAYS(clean_data[[#This Row],[Ship Date]],clean_data[[#This Row],[Order Date]])</f>
        <v>18</v>
      </c>
      <c r="L3890" s="9">
        <v>41757</v>
      </c>
      <c r="M3890" s="4">
        <v>5167</v>
      </c>
      <c r="N3890" s="13">
        <v>437.2</v>
      </c>
      <c r="O3890" s="13">
        <v>263.33</v>
      </c>
      <c r="P3890" s="13">
        <v>2259012.4</v>
      </c>
      <c r="Q3890" s="13">
        <v>1360626.11</v>
      </c>
      <c r="R3890" s="13">
        <v>898386.29</v>
      </c>
      <c r="S3890" s="54"/>
      <c r="T3890" s="54"/>
      <c r="Z3890" s="1"/>
      <c r="AA3890" s="1"/>
      <c r="XFB3890"/>
      <c r="XFC3890"/>
    </row>
    <row r="3891" spans="2:27 16382:16383" ht="21" customHeight="1">
      <c r="B3891" s="10" t="s">
        <v>40</v>
      </c>
      <c r="C3891" s="10" t="s">
        <v>167</v>
      </c>
      <c r="D3891" s="10" t="s">
        <v>43</v>
      </c>
      <c r="E3891" s="10" t="s">
        <v>21</v>
      </c>
      <c r="F3891" s="10" t="s">
        <v>227</v>
      </c>
      <c r="G3891" s="11">
        <v>41838</v>
      </c>
      <c r="H3891" s="12" t="s">
        <v>230</v>
      </c>
      <c r="I3891" s="10">
        <v>2014</v>
      </c>
      <c r="J3891" s="10">
        <v>655974185</v>
      </c>
      <c r="K3891" s="10">
        <f>_xlfn.DAYS(clean_data[[#This Row],[Ship Date]],clean_data[[#This Row],[Order Date]])</f>
        <v>13</v>
      </c>
      <c r="L3891" s="11">
        <v>41851</v>
      </c>
      <c r="M3891" s="14">
        <v>6193</v>
      </c>
      <c r="N3891" s="15">
        <v>651.21</v>
      </c>
      <c r="O3891" s="15">
        <v>524.96</v>
      </c>
      <c r="P3891" s="15">
        <v>4032943.53</v>
      </c>
      <c r="Q3891" s="15">
        <v>3251077.28</v>
      </c>
      <c r="R3891" s="15">
        <v>781866.25</v>
      </c>
      <c r="S3891" s="54"/>
      <c r="T3891" s="54"/>
      <c r="Z3891" s="1"/>
      <c r="AA3891" s="1"/>
      <c r="XFB3891"/>
      <c r="XFC3891"/>
    </row>
    <row r="3892" spans="2:27 16382:16383" ht="21" customHeight="1">
      <c r="B3892" s="1" t="s">
        <v>23</v>
      </c>
      <c r="C3892" s="1" t="s">
        <v>138</v>
      </c>
      <c r="D3892" s="1" t="s">
        <v>33</v>
      </c>
      <c r="E3892" s="1" t="s">
        <v>17</v>
      </c>
      <c r="F3892" s="1" t="s">
        <v>232</v>
      </c>
      <c r="G3892" s="9">
        <v>42404</v>
      </c>
      <c r="H3892" s="2" t="s">
        <v>242</v>
      </c>
      <c r="I3892" s="1">
        <v>2016</v>
      </c>
      <c r="J3892" s="1">
        <v>478840672</v>
      </c>
      <c r="K3892" s="1">
        <f>_xlfn.DAYS(clean_data[[#This Row],[Ship Date]],clean_data[[#This Row],[Order Date]])</f>
        <v>5</v>
      </c>
      <c r="L3892" s="9">
        <v>42409</v>
      </c>
      <c r="M3892" s="4">
        <v>8451</v>
      </c>
      <c r="N3892" s="13">
        <v>81.73</v>
      </c>
      <c r="O3892" s="13">
        <v>56.67</v>
      </c>
      <c r="P3892" s="13">
        <v>690700.23</v>
      </c>
      <c r="Q3892" s="13">
        <v>478918.17</v>
      </c>
      <c r="R3892" s="13">
        <v>211782.06</v>
      </c>
      <c r="S3892" s="54"/>
      <c r="T3892" s="54"/>
      <c r="Z3892" s="1"/>
      <c r="AA3892" s="1"/>
      <c r="XFB3892"/>
      <c r="XFC3892"/>
    </row>
    <row r="3893" spans="2:27 16382:16383" ht="21" customHeight="1">
      <c r="B3893" s="10" t="s">
        <v>40</v>
      </c>
      <c r="C3893" s="10" t="s">
        <v>117</v>
      </c>
      <c r="D3893" s="10" t="s">
        <v>33</v>
      </c>
      <c r="E3893" s="10" t="s">
        <v>21</v>
      </c>
      <c r="F3893" s="10" t="s">
        <v>227</v>
      </c>
      <c r="G3893" s="11">
        <v>42891</v>
      </c>
      <c r="H3893" s="12" t="s">
        <v>241</v>
      </c>
      <c r="I3893" s="10">
        <v>2017</v>
      </c>
      <c r="J3893" s="10">
        <v>617193305</v>
      </c>
      <c r="K3893" s="10">
        <f>_xlfn.DAYS(clean_data[[#This Row],[Ship Date]],clean_data[[#This Row],[Order Date]])</f>
        <v>5</v>
      </c>
      <c r="L3893" s="11">
        <v>42896</v>
      </c>
      <c r="M3893" s="14">
        <v>69</v>
      </c>
      <c r="N3893" s="15">
        <v>81.73</v>
      </c>
      <c r="O3893" s="15">
        <v>56.67</v>
      </c>
      <c r="P3893" s="15">
        <v>5639.37</v>
      </c>
      <c r="Q3893" s="15">
        <v>3910.23</v>
      </c>
      <c r="R3893" s="15">
        <v>1729.14</v>
      </c>
      <c r="S3893" s="54"/>
      <c r="T3893" s="54"/>
      <c r="Z3893" s="1"/>
      <c r="AA3893" s="1"/>
      <c r="XFB3893"/>
      <c r="XFC3893"/>
    </row>
    <row r="3894" spans="2:27 16382:16383" ht="21" customHeight="1">
      <c r="B3894" s="1" t="s">
        <v>23</v>
      </c>
      <c r="C3894" s="1" t="s">
        <v>175</v>
      </c>
      <c r="D3894" s="1" t="s">
        <v>28</v>
      </c>
      <c r="E3894" s="1" t="s">
        <v>17</v>
      </c>
      <c r="F3894" s="1" t="s">
        <v>232</v>
      </c>
      <c r="G3894" s="9">
        <v>40378</v>
      </c>
      <c r="H3894" s="2" t="s">
        <v>230</v>
      </c>
      <c r="I3894" s="1">
        <v>2010</v>
      </c>
      <c r="J3894" s="1">
        <v>772643411</v>
      </c>
      <c r="K3894" s="1">
        <f>_xlfn.DAYS(clean_data[[#This Row],[Ship Date]],clean_data[[#This Row],[Order Date]])</f>
        <v>37</v>
      </c>
      <c r="L3894" s="9">
        <v>40415</v>
      </c>
      <c r="M3894" s="4">
        <v>1210</v>
      </c>
      <c r="N3894" s="13">
        <v>205.7</v>
      </c>
      <c r="O3894" s="13">
        <v>117.11</v>
      </c>
      <c r="P3894" s="13">
        <v>248897</v>
      </c>
      <c r="Q3894" s="13">
        <v>141703.1</v>
      </c>
      <c r="R3894" s="13">
        <v>107193.9</v>
      </c>
      <c r="S3894" s="54"/>
      <c r="T3894" s="54"/>
      <c r="Z3894" s="1"/>
      <c r="AA3894" s="1"/>
      <c r="XFB3894"/>
      <c r="XFC3894"/>
    </row>
    <row r="3895" spans="2:27 16382:16383" ht="21" customHeight="1">
      <c r="B3895" s="10" t="s">
        <v>14</v>
      </c>
      <c r="C3895" s="10" t="s">
        <v>173</v>
      </c>
      <c r="D3895" s="10" t="s">
        <v>28</v>
      </c>
      <c r="E3895" s="10" t="s">
        <v>21</v>
      </c>
      <c r="F3895" s="10" t="s">
        <v>232</v>
      </c>
      <c r="G3895" s="11">
        <v>42015</v>
      </c>
      <c r="H3895" s="12" t="s">
        <v>240</v>
      </c>
      <c r="I3895" s="10">
        <v>2015</v>
      </c>
      <c r="J3895" s="10">
        <v>717114818</v>
      </c>
      <c r="K3895" s="10">
        <f>_xlfn.DAYS(clean_data[[#This Row],[Ship Date]],clean_data[[#This Row],[Order Date]])</f>
        <v>14</v>
      </c>
      <c r="L3895" s="11">
        <v>42029</v>
      </c>
      <c r="M3895" s="14">
        <v>9065</v>
      </c>
      <c r="N3895" s="15">
        <v>205.7</v>
      </c>
      <c r="O3895" s="15">
        <v>117.11</v>
      </c>
      <c r="P3895" s="15">
        <v>1864670.5</v>
      </c>
      <c r="Q3895" s="15">
        <v>1061602.1499999999</v>
      </c>
      <c r="R3895" s="15">
        <v>803068.35</v>
      </c>
      <c r="S3895" s="54"/>
      <c r="T3895" s="54"/>
      <c r="Z3895" s="1"/>
      <c r="AA3895" s="1"/>
      <c r="XFB3895"/>
      <c r="XFC3895"/>
    </row>
    <row r="3896" spans="2:27 16382:16383" ht="21" customHeight="1">
      <c r="B3896" s="1" t="s">
        <v>23</v>
      </c>
      <c r="C3896" s="1" t="s">
        <v>112</v>
      </c>
      <c r="D3896" s="1" t="s">
        <v>25</v>
      </c>
      <c r="E3896" s="1" t="s">
        <v>17</v>
      </c>
      <c r="F3896" s="1" t="s">
        <v>227</v>
      </c>
      <c r="G3896" s="9">
        <v>41508</v>
      </c>
      <c r="H3896" s="2" t="s">
        <v>238</v>
      </c>
      <c r="I3896" s="1">
        <v>2013</v>
      </c>
      <c r="J3896" s="1">
        <v>742843854</v>
      </c>
      <c r="K3896" s="1">
        <f>_xlfn.DAYS(clean_data[[#This Row],[Ship Date]],clean_data[[#This Row],[Order Date]])</f>
        <v>13</v>
      </c>
      <c r="L3896" s="9">
        <v>41521</v>
      </c>
      <c r="M3896" s="4">
        <v>2859</v>
      </c>
      <c r="N3896" s="13">
        <v>47.45</v>
      </c>
      <c r="O3896" s="13">
        <v>31.79</v>
      </c>
      <c r="P3896" s="13">
        <v>135659.54999999999</v>
      </c>
      <c r="Q3896" s="13">
        <v>90887.61</v>
      </c>
      <c r="R3896" s="13">
        <v>44771.94</v>
      </c>
      <c r="S3896" s="54"/>
      <c r="T3896" s="54"/>
      <c r="Z3896" s="1"/>
      <c r="AA3896" s="1"/>
      <c r="XFB3896"/>
      <c r="XFC3896"/>
    </row>
    <row r="3897" spans="2:27 16382:16383" ht="21" customHeight="1">
      <c r="B3897" s="10" t="s">
        <v>40</v>
      </c>
      <c r="C3897" s="10" t="s">
        <v>93</v>
      </c>
      <c r="D3897" s="10" t="s">
        <v>43</v>
      </c>
      <c r="E3897" s="10" t="s">
        <v>21</v>
      </c>
      <c r="F3897" s="10" t="s">
        <v>229</v>
      </c>
      <c r="G3897" s="11">
        <v>42636</v>
      </c>
      <c r="H3897" s="12" t="s">
        <v>231</v>
      </c>
      <c r="I3897" s="10">
        <v>2016</v>
      </c>
      <c r="J3897" s="10">
        <v>312379348</v>
      </c>
      <c r="K3897" s="10">
        <f>_xlfn.DAYS(clean_data[[#This Row],[Ship Date]],clean_data[[#This Row],[Order Date]])</f>
        <v>49</v>
      </c>
      <c r="L3897" s="11">
        <v>42685</v>
      </c>
      <c r="M3897" s="14">
        <v>8846</v>
      </c>
      <c r="N3897" s="15">
        <v>651.21</v>
      </c>
      <c r="O3897" s="15">
        <v>524.96</v>
      </c>
      <c r="P3897" s="15">
        <v>5760603.6600000001</v>
      </c>
      <c r="Q3897" s="15">
        <v>4643796.16</v>
      </c>
      <c r="R3897" s="15">
        <v>1116807.5</v>
      </c>
      <c r="S3897" s="54"/>
      <c r="T3897" s="54"/>
      <c r="Z3897" s="1"/>
      <c r="AA3897" s="1"/>
      <c r="XFB3897"/>
      <c r="XFC3897"/>
    </row>
    <row r="3898" spans="2:27 16382:16383" ht="21" customHeight="1">
      <c r="B3898" s="1" t="s">
        <v>23</v>
      </c>
      <c r="C3898" s="1" t="s">
        <v>106</v>
      </c>
      <c r="D3898" s="1" t="s">
        <v>25</v>
      </c>
      <c r="E3898" s="1" t="s">
        <v>21</v>
      </c>
      <c r="F3898" s="1" t="s">
        <v>229</v>
      </c>
      <c r="G3898" s="9">
        <v>41266</v>
      </c>
      <c r="H3898" s="2" t="s">
        <v>228</v>
      </c>
      <c r="I3898" s="1">
        <v>2012</v>
      </c>
      <c r="J3898" s="1">
        <v>308582627</v>
      </c>
      <c r="K3898" s="1">
        <f>_xlfn.DAYS(clean_data[[#This Row],[Ship Date]],clean_data[[#This Row],[Order Date]])</f>
        <v>48</v>
      </c>
      <c r="L3898" s="9">
        <v>41314</v>
      </c>
      <c r="M3898" s="4">
        <v>5312</v>
      </c>
      <c r="N3898" s="13">
        <v>47.45</v>
      </c>
      <c r="O3898" s="13">
        <v>31.79</v>
      </c>
      <c r="P3898" s="13">
        <v>252054.39999999999</v>
      </c>
      <c r="Q3898" s="13">
        <v>168868.48000000001</v>
      </c>
      <c r="R3898" s="13">
        <v>83185.919999999998</v>
      </c>
      <c r="S3898" s="54"/>
      <c r="T3898" s="54"/>
      <c r="Z3898" s="1"/>
      <c r="AA3898" s="1"/>
      <c r="XFB3898"/>
      <c r="XFC3898"/>
    </row>
    <row r="3899" spans="2:27 16382:16383" ht="21" customHeight="1">
      <c r="B3899" s="10" t="s">
        <v>31</v>
      </c>
      <c r="C3899" s="10" t="s">
        <v>177</v>
      </c>
      <c r="D3899" s="10" t="s">
        <v>25</v>
      </c>
      <c r="E3899" s="10" t="s">
        <v>17</v>
      </c>
      <c r="F3899" s="10" t="s">
        <v>235</v>
      </c>
      <c r="G3899" s="11">
        <v>40572</v>
      </c>
      <c r="H3899" s="12" t="s">
        <v>240</v>
      </c>
      <c r="I3899" s="10">
        <v>2011</v>
      </c>
      <c r="J3899" s="10">
        <v>784627521</v>
      </c>
      <c r="K3899" s="10">
        <f>_xlfn.DAYS(clean_data[[#This Row],[Ship Date]],clean_data[[#This Row],[Order Date]])</f>
        <v>27</v>
      </c>
      <c r="L3899" s="11">
        <v>40599</v>
      </c>
      <c r="M3899" s="14">
        <v>7574</v>
      </c>
      <c r="N3899" s="15">
        <v>47.45</v>
      </c>
      <c r="O3899" s="15">
        <v>31.79</v>
      </c>
      <c r="P3899" s="15">
        <v>359386.3</v>
      </c>
      <c r="Q3899" s="15">
        <v>240777.46</v>
      </c>
      <c r="R3899" s="15">
        <v>118608.84</v>
      </c>
      <c r="S3899" s="54"/>
      <c r="T3899" s="54"/>
      <c r="Z3899" s="1"/>
      <c r="AA3899" s="1"/>
      <c r="XFB3899"/>
      <c r="XFC3899"/>
    </row>
    <row r="3900" spans="2:27 16382:16383" ht="21" customHeight="1">
      <c r="B3900" s="1" t="s">
        <v>26</v>
      </c>
      <c r="C3900" s="1" t="s">
        <v>87</v>
      </c>
      <c r="D3900" s="1" t="s">
        <v>79</v>
      </c>
      <c r="E3900" s="1" t="s">
        <v>21</v>
      </c>
      <c r="F3900" s="1" t="s">
        <v>229</v>
      </c>
      <c r="G3900" s="9">
        <v>41348</v>
      </c>
      <c r="H3900" s="2" t="s">
        <v>236</v>
      </c>
      <c r="I3900" s="1">
        <v>2013</v>
      </c>
      <c r="J3900" s="1">
        <v>514000356</v>
      </c>
      <c r="K3900" s="1">
        <f>_xlfn.DAYS(clean_data[[#This Row],[Ship Date]],clean_data[[#This Row],[Order Date]])</f>
        <v>15</v>
      </c>
      <c r="L3900" s="9">
        <v>41363</v>
      </c>
      <c r="M3900" s="4">
        <v>2982</v>
      </c>
      <c r="N3900" s="13">
        <v>668.27</v>
      </c>
      <c r="O3900" s="13">
        <v>502.54</v>
      </c>
      <c r="P3900" s="13">
        <v>1992781.14</v>
      </c>
      <c r="Q3900" s="13">
        <v>1498574.28</v>
      </c>
      <c r="R3900" s="13">
        <v>494206.86</v>
      </c>
      <c r="S3900" s="54"/>
      <c r="T3900" s="54"/>
      <c r="Z3900" s="1"/>
      <c r="AA3900" s="1"/>
      <c r="XFB3900"/>
      <c r="XFC3900"/>
    </row>
    <row r="3901" spans="2:27 16382:16383" ht="21" customHeight="1">
      <c r="B3901" s="10" t="s">
        <v>23</v>
      </c>
      <c r="C3901" s="10" t="s">
        <v>105</v>
      </c>
      <c r="D3901" s="10" t="s">
        <v>33</v>
      </c>
      <c r="E3901" s="10" t="s">
        <v>17</v>
      </c>
      <c r="F3901" s="10" t="s">
        <v>232</v>
      </c>
      <c r="G3901" s="11">
        <v>40631</v>
      </c>
      <c r="H3901" s="12" t="s">
        <v>236</v>
      </c>
      <c r="I3901" s="10">
        <v>2011</v>
      </c>
      <c r="J3901" s="10">
        <v>140499961</v>
      </c>
      <c r="K3901" s="10">
        <f>_xlfn.DAYS(clean_data[[#This Row],[Ship Date]],clean_data[[#This Row],[Order Date]])</f>
        <v>32</v>
      </c>
      <c r="L3901" s="11">
        <v>40663</v>
      </c>
      <c r="M3901" s="14">
        <v>5915</v>
      </c>
      <c r="N3901" s="15">
        <v>81.73</v>
      </c>
      <c r="O3901" s="15">
        <v>56.67</v>
      </c>
      <c r="P3901" s="15">
        <v>483432.95</v>
      </c>
      <c r="Q3901" s="15">
        <v>335203.05</v>
      </c>
      <c r="R3901" s="15">
        <v>148229.9</v>
      </c>
      <c r="S3901" s="54"/>
      <c r="T3901" s="54"/>
      <c r="Z3901" s="1"/>
      <c r="AA3901" s="1"/>
      <c r="XFB3901"/>
      <c r="XFC3901"/>
    </row>
    <row r="3902" spans="2:27 16382:16383" ht="21" customHeight="1">
      <c r="B3902" s="1" t="s">
        <v>31</v>
      </c>
      <c r="C3902" s="1" t="s">
        <v>149</v>
      </c>
      <c r="D3902" s="1" t="s">
        <v>79</v>
      </c>
      <c r="E3902" s="1" t="s">
        <v>21</v>
      </c>
      <c r="F3902" s="1" t="s">
        <v>235</v>
      </c>
      <c r="G3902" s="9">
        <v>41377</v>
      </c>
      <c r="H3902" s="2" t="s">
        <v>239</v>
      </c>
      <c r="I3902" s="1">
        <v>2013</v>
      </c>
      <c r="J3902" s="1">
        <v>828237664</v>
      </c>
      <c r="K3902" s="1">
        <f>_xlfn.DAYS(clean_data[[#This Row],[Ship Date]],clean_data[[#This Row],[Order Date]])</f>
        <v>6</v>
      </c>
      <c r="L3902" s="9">
        <v>41383</v>
      </c>
      <c r="M3902" s="4">
        <v>2785</v>
      </c>
      <c r="N3902" s="13">
        <v>668.27</v>
      </c>
      <c r="O3902" s="13">
        <v>502.54</v>
      </c>
      <c r="P3902" s="13">
        <v>1861131.95</v>
      </c>
      <c r="Q3902" s="13">
        <v>1399573.9</v>
      </c>
      <c r="R3902" s="13">
        <v>461558.05</v>
      </c>
      <c r="S3902" s="54"/>
      <c r="T3902" s="54"/>
      <c r="Z3902" s="1"/>
      <c r="AA3902" s="1"/>
      <c r="XFB3902"/>
      <c r="XFC3902"/>
    </row>
    <row r="3903" spans="2:27 16382:16383" ht="21" customHeight="1">
      <c r="B3903" s="10" t="s">
        <v>31</v>
      </c>
      <c r="C3903" s="10" t="s">
        <v>145</v>
      </c>
      <c r="D3903" s="10" t="s">
        <v>59</v>
      </c>
      <c r="E3903" s="10" t="s">
        <v>21</v>
      </c>
      <c r="F3903" s="10" t="s">
        <v>229</v>
      </c>
      <c r="G3903" s="11">
        <v>42781</v>
      </c>
      <c r="H3903" s="12" t="s">
        <v>242</v>
      </c>
      <c r="I3903" s="10">
        <v>2017</v>
      </c>
      <c r="J3903" s="10">
        <v>211637294</v>
      </c>
      <c r="K3903" s="10">
        <f>_xlfn.DAYS(clean_data[[#This Row],[Ship Date]],clean_data[[#This Row],[Order Date]])</f>
        <v>8</v>
      </c>
      <c r="L3903" s="11">
        <v>42789</v>
      </c>
      <c r="M3903" s="14">
        <v>7033</v>
      </c>
      <c r="N3903" s="15">
        <v>9.33</v>
      </c>
      <c r="O3903" s="15">
        <v>6.92</v>
      </c>
      <c r="P3903" s="15">
        <v>65617.89</v>
      </c>
      <c r="Q3903" s="15">
        <v>48668.36</v>
      </c>
      <c r="R3903" s="15">
        <v>16949.53</v>
      </c>
      <c r="S3903" s="54"/>
      <c r="T3903" s="54"/>
      <c r="Z3903" s="1"/>
      <c r="AA3903" s="1"/>
      <c r="XFB3903"/>
      <c r="XFC3903"/>
    </row>
    <row r="3904" spans="2:27 16382:16383" ht="21" customHeight="1">
      <c r="B3904" s="1" t="s">
        <v>40</v>
      </c>
      <c r="C3904" s="1" t="s">
        <v>214</v>
      </c>
      <c r="D3904" s="1" t="s">
        <v>28</v>
      </c>
      <c r="E3904" s="1" t="s">
        <v>17</v>
      </c>
      <c r="F3904" s="1" t="s">
        <v>229</v>
      </c>
      <c r="G3904" s="9">
        <v>41665</v>
      </c>
      <c r="H3904" s="2" t="s">
        <v>240</v>
      </c>
      <c r="I3904" s="1">
        <v>2014</v>
      </c>
      <c r="J3904" s="1">
        <v>945435178</v>
      </c>
      <c r="K3904" s="1">
        <f>_xlfn.DAYS(clean_data[[#This Row],[Ship Date]],clean_data[[#This Row],[Order Date]])</f>
        <v>20</v>
      </c>
      <c r="L3904" s="9">
        <v>41685</v>
      </c>
      <c r="M3904" s="4">
        <v>4134</v>
      </c>
      <c r="N3904" s="13">
        <v>205.7</v>
      </c>
      <c r="O3904" s="13">
        <v>117.11</v>
      </c>
      <c r="P3904" s="13">
        <v>850363.8</v>
      </c>
      <c r="Q3904" s="13">
        <v>484132.74</v>
      </c>
      <c r="R3904" s="13">
        <v>366231.06</v>
      </c>
      <c r="S3904" s="54"/>
      <c r="T3904" s="54"/>
      <c r="Z3904" s="1"/>
      <c r="AA3904" s="1"/>
      <c r="XFB3904"/>
      <c r="XFC3904"/>
    </row>
    <row r="3905" spans="2:27 16382:16383" ht="21" customHeight="1">
      <c r="B3905" s="10" t="s">
        <v>40</v>
      </c>
      <c r="C3905" s="10" t="s">
        <v>193</v>
      </c>
      <c r="D3905" s="10" t="s">
        <v>71</v>
      </c>
      <c r="E3905" s="10" t="s">
        <v>21</v>
      </c>
      <c r="F3905" s="10" t="s">
        <v>232</v>
      </c>
      <c r="G3905" s="11">
        <v>42150</v>
      </c>
      <c r="H3905" s="12" t="s">
        <v>233</v>
      </c>
      <c r="I3905" s="10">
        <v>2015</v>
      </c>
      <c r="J3905" s="10">
        <v>354680144</v>
      </c>
      <c r="K3905" s="10">
        <f>_xlfn.DAYS(clean_data[[#This Row],[Ship Date]],clean_data[[#This Row],[Order Date]])</f>
        <v>13</v>
      </c>
      <c r="L3905" s="11">
        <v>42163</v>
      </c>
      <c r="M3905" s="14">
        <v>6591</v>
      </c>
      <c r="N3905" s="15">
        <v>154.06</v>
      </c>
      <c r="O3905" s="15">
        <v>90.93</v>
      </c>
      <c r="P3905" s="15">
        <v>1015409.46</v>
      </c>
      <c r="Q3905" s="15">
        <v>599319.63</v>
      </c>
      <c r="R3905" s="15">
        <v>416089.83</v>
      </c>
      <c r="S3905" s="54"/>
      <c r="T3905" s="54"/>
      <c r="Z3905" s="1"/>
      <c r="AA3905" s="1"/>
      <c r="XFB3905"/>
      <c r="XFC3905"/>
    </row>
    <row r="3906" spans="2:27 16382:16383" ht="21" customHeight="1">
      <c r="B3906" s="1" t="s">
        <v>26</v>
      </c>
      <c r="C3906" s="1" t="s">
        <v>146</v>
      </c>
      <c r="D3906" s="1" t="s">
        <v>36</v>
      </c>
      <c r="E3906" s="1" t="s">
        <v>17</v>
      </c>
      <c r="F3906" s="1" t="s">
        <v>227</v>
      </c>
      <c r="G3906" s="9">
        <v>40451</v>
      </c>
      <c r="H3906" s="2" t="s">
        <v>231</v>
      </c>
      <c r="I3906" s="1">
        <v>2010</v>
      </c>
      <c r="J3906" s="1">
        <v>784733521</v>
      </c>
      <c r="K3906" s="1">
        <f>_xlfn.DAYS(clean_data[[#This Row],[Ship Date]],clean_data[[#This Row],[Order Date]])</f>
        <v>21</v>
      </c>
      <c r="L3906" s="9">
        <v>40472</v>
      </c>
      <c r="M3906" s="4">
        <v>8942</v>
      </c>
      <c r="N3906" s="13">
        <v>109.28</v>
      </c>
      <c r="O3906" s="13">
        <v>35.840000000000003</v>
      </c>
      <c r="P3906" s="13">
        <v>977181.76</v>
      </c>
      <c r="Q3906" s="13">
        <v>320481.28000000003</v>
      </c>
      <c r="R3906" s="13">
        <v>656700.48</v>
      </c>
      <c r="S3906" s="54"/>
      <c r="T3906" s="54"/>
      <c r="Z3906" s="1"/>
      <c r="AA3906" s="1"/>
      <c r="XFB3906"/>
      <c r="XFC3906"/>
    </row>
    <row r="3907" spans="2:27 16382:16383" ht="21" customHeight="1">
      <c r="B3907" s="10" t="s">
        <v>40</v>
      </c>
      <c r="C3907" s="10" t="s">
        <v>205</v>
      </c>
      <c r="D3907" s="10" t="s">
        <v>59</v>
      </c>
      <c r="E3907" s="10" t="s">
        <v>21</v>
      </c>
      <c r="F3907" s="10" t="s">
        <v>229</v>
      </c>
      <c r="G3907" s="11">
        <v>42852</v>
      </c>
      <c r="H3907" s="12" t="s">
        <v>239</v>
      </c>
      <c r="I3907" s="10">
        <v>2017</v>
      </c>
      <c r="J3907" s="10">
        <v>151269137</v>
      </c>
      <c r="K3907" s="10">
        <f>_xlfn.DAYS(clean_data[[#This Row],[Ship Date]],clean_data[[#This Row],[Order Date]])</f>
        <v>17</v>
      </c>
      <c r="L3907" s="11">
        <v>42869</v>
      </c>
      <c r="M3907" s="14">
        <v>2754</v>
      </c>
      <c r="N3907" s="15">
        <v>9.33</v>
      </c>
      <c r="O3907" s="15">
        <v>6.92</v>
      </c>
      <c r="P3907" s="15">
        <v>25694.82</v>
      </c>
      <c r="Q3907" s="15">
        <v>19057.68</v>
      </c>
      <c r="R3907" s="15">
        <v>6637.14</v>
      </c>
      <c r="S3907" s="54"/>
      <c r="T3907" s="54"/>
      <c r="Z3907" s="1"/>
      <c r="AA3907" s="1"/>
      <c r="XFB3907"/>
      <c r="XFC3907"/>
    </row>
    <row r="3908" spans="2:27 16382:16383" ht="21" customHeight="1">
      <c r="B3908" s="1" t="s">
        <v>40</v>
      </c>
      <c r="C3908" s="1" t="s">
        <v>135</v>
      </c>
      <c r="D3908" s="1" t="s">
        <v>71</v>
      </c>
      <c r="E3908" s="1" t="s">
        <v>21</v>
      </c>
      <c r="F3908" s="1" t="s">
        <v>232</v>
      </c>
      <c r="G3908" s="9">
        <v>42198</v>
      </c>
      <c r="H3908" s="2" t="s">
        <v>230</v>
      </c>
      <c r="I3908" s="1">
        <v>2015</v>
      </c>
      <c r="J3908" s="1">
        <v>490273320</v>
      </c>
      <c r="K3908" s="1">
        <f>_xlfn.DAYS(clean_data[[#This Row],[Ship Date]],clean_data[[#This Row],[Order Date]])</f>
        <v>36</v>
      </c>
      <c r="L3908" s="9">
        <v>42234</v>
      </c>
      <c r="M3908" s="4">
        <v>1625</v>
      </c>
      <c r="N3908" s="13">
        <v>154.06</v>
      </c>
      <c r="O3908" s="13">
        <v>90.93</v>
      </c>
      <c r="P3908" s="13">
        <v>250347.5</v>
      </c>
      <c r="Q3908" s="13">
        <v>147761.25</v>
      </c>
      <c r="R3908" s="13">
        <v>102586.25</v>
      </c>
      <c r="S3908" s="54"/>
      <c r="T3908" s="54"/>
      <c r="Z3908" s="1"/>
      <c r="AA3908" s="1"/>
      <c r="XFB3908"/>
      <c r="XFC3908"/>
    </row>
    <row r="3909" spans="2:27 16382:16383" ht="21" customHeight="1">
      <c r="B3909" s="10" t="s">
        <v>14</v>
      </c>
      <c r="C3909" s="10" t="s">
        <v>48</v>
      </c>
      <c r="D3909" s="10" t="s">
        <v>25</v>
      </c>
      <c r="E3909" s="10" t="s">
        <v>21</v>
      </c>
      <c r="F3909" s="10" t="s">
        <v>235</v>
      </c>
      <c r="G3909" s="11">
        <v>41400</v>
      </c>
      <c r="H3909" s="12" t="s">
        <v>233</v>
      </c>
      <c r="I3909" s="10">
        <v>2013</v>
      </c>
      <c r="J3909" s="10">
        <v>308044898</v>
      </c>
      <c r="K3909" s="10">
        <f>_xlfn.DAYS(clean_data[[#This Row],[Ship Date]],clean_data[[#This Row],[Order Date]])</f>
        <v>1</v>
      </c>
      <c r="L3909" s="11">
        <v>41401</v>
      </c>
      <c r="M3909" s="14">
        <v>6186</v>
      </c>
      <c r="N3909" s="15">
        <v>47.45</v>
      </c>
      <c r="O3909" s="15">
        <v>31.79</v>
      </c>
      <c r="P3909" s="15">
        <v>293525.7</v>
      </c>
      <c r="Q3909" s="15">
        <v>196652.94</v>
      </c>
      <c r="R3909" s="15">
        <v>96872.76</v>
      </c>
      <c r="S3909" s="54"/>
      <c r="T3909" s="54"/>
      <c r="Z3909" s="1"/>
      <c r="AA3909" s="1"/>
      <c r="XFB3909"/>
      <c r="XFC3909"/>
    </row>
    <row r="3910" spans="2:27 16382:16383" ht="21" customHeight="1">
      <c r="B3910" s="1" t="s">
        <v>14</v>
      </c>
      <c r="C3910" s="1" t="s">
        <v>115</v>
      </c>
      <c r="D3910" s="1" t="s">
        <v>59</v>
      </c>
      <c r="E3910" s="1" t="s">
        <v>17</v>
      </c>
      <c r="F3910" s="1" t="s">
        <v>235</v>
      </c>
      <c r="G3910" s="9">
        <v>40995</v>
      </c>
      <c r="H3910" s="2" t="s">
        <v>236</v>
      </c>
      <c r="I3910" s="1">
        <v>2012</v>
      </c>
      <c r="J3910" s="1">
        <v>431195199</v>
      </c>
      <c r="K3910" s="1">
        <f>_xlfn.DAYS(clean_data[[#This Row],[Ship Date]],clean_data[[#This Row],[Order Date]])</f>
        <v>0</v>
      </c>
      <c r="L3910" s="9">
        <v>40995</v>
      </c>
      <c r="M3910" s="4">
        <v>9096</v>
      </c>
      <c r="N3910" s="13">
        <v>9.33</v>
      </c>
      <c r="O3910" s="13">
        <v>6.92</v>
      </c>
      <c r="P3910" s="13">
        <v>84865.68</v>
      </c>
      <c r="Q3910" s="13">
        <v>62944.32</v>
      </c>
      <c r="R3910" s="13">
        <v>21921.360000000001</v>
      </c>
      <c r="S3910" s="54"/>
      <c r="T3910" s="54"/>
      <c r="Z3910" s="1"/>
      <c r="AA3910" s="1"/>
      <c r="XFB3910"/>
      <c r="XFC3910"/>
    </row>
    <row r="3911" spans="2:27 16382:16383" ht="21" customHeight="1">
      <c r="B3911" s="10" t="s">
        <v>23</v>
      </c>
      <c r="C3911" s="10" t="s">
        <v>116</v>
      </c>
      <c r="D3911" s="10" t="s">
        <v>28</v>
      </c>
      <c r="E3911" s="10" t="s">
        <v>17</v>
      </c>
      <c r="F3911" s="10" t="s">
        <v>227</v>
      </c>
      <c r="G3911" s="11">
        <v>40525</v>
      </c>
      <c r="H3911" s="12" t="s">
        <v>228</v>
      </c>
      <c r="I3911" s="10">
        <v>2010</v>
      </c>
      <c r="J3911" s="10">
        <v>856648051</v>
      </c>
      <c r="K3911" s="10">
        <f>_xlfn.DAYS(clean_data[[#This Row],[Ship Date]],clean_data[[#This Row],[Order Date]])</f>
        <v>10</v>
      </c>
      <c r="L3911" s="11">
        <v>40535</v>
      </c>
      <c r="M3911" s="14">
        <v>50</v>
      </c>
      <c r="N3911" s="15">
        <v>205.7</v>
      </c>
      <c r="O3911" s="15">
        <v>117.11</v>
      </c>
      <c r="P3911" s="15">
        <v>10285</v>
      </c>
      <c r="Q3911" s="15">
        <v>5855.5</v>
      </c>
      <c r="R3911" s="15">
        <v>4429.5</v>
      </c>
      <c r="S3911" s="54"/>
      <c r="T3911" s="54"/>
      <c r="Z3911" s="1"/>
      <c r="AA3911" s="1"/>
      <c r="XFB3911"/>
      <c r="XFC3911"/>
    </row>
    <row r="3912" spans="2:27 16382:16383" ht="21" customHeight="1">
      <c r="B3912" s="1" t="s">
        <v>14</v>
      </c>
      <c r="C3912" s="1" t="s">
        <v>64</v>
      </c>
      <c r="D3912" s="1" t="s">
        <v>79</v>
      </c>
      <c r="E3912" s="1" t="s">
        <v>21</v>
      </c>
      <c r="F3912" s="1" t="s">
        <v>227</v>
      </c>
      <c r="G3912" s="9">
        <v>42688</v>
      </c>
      <c r="H3912" s="2" t="s">
        <v>234</v>
      </c>
      <c r="I3912" s="1">
        <v>2016</v>
      </c>
      <c r="J3912" s="1">
        <v>301639783</v>
      </c>
      <c r="K3912" s="1">
        <f>_xlfn.DAYS(clean_data[[#This Row],[Ship Date]],clean_data[[#This Row],[Order Date]])</f>
        <v>18</v>
      </c>
      <c r="L3912" s="9">
        <v>42706</v>
      </c>
      <c r="M3912" s="4">
        <v>770</v>
      </c>
      <c r="N3912" s="13">
        <v>668.27</v>
      </c>
      <c r="O3912" s="13">
        <v>502.54</v>
      </c>
      <c r="P3912" s="13">
        <v>514567.9</v>
      </c>
      <c r="Q3912" s="13">
        <v>386955.8</v>
      </c>
      <c r="R3912" s="13">
        <v>127612.1</v>
      </c>
      <c r="S3912" s="54"/>
      <c r="T3912" s="54"/>
      <c r="Z3912" s="1"/>
      <c r="AA3912" s="1"/>
      <c r="XFB3912"/>
      <c r="XFC3912"/>
    </row>
    <row r="3913" spans="2:27 16382:16383" ht="21" customHeight="1">
      <c r="B3913" s="10" t="s">
        <v>31</v>
      </c>
      <c r="C3913" s="10" t="s">
        <v>56</v>
      </c>
      <c r="D3913" s="10" t="s">
        <v>43</v>
      </c>
      <c r="E3913" s="10" t="s">
        <v>17</v>
      </c>
      <c r="F3913" s="10" t="s">
        <v>229</v>
      </c>
      <c r="G3913" s="11">
        <v>40888</v>
      </c>
      <c r="H3913" s="12" t="s">
        <v>228</v>
      </c>
      <c r="I3913" s="10">
        <v>2011</v>
      </c>
      <c r="J3913" s="10">
        <v>253719222</v>
      </c>
      <c r="K3913" s="10">
        <f>_xlfn.DAYS(clean_data[[#This Row],[Ship Date]],clean_data[[#This Row],[Order Date]])</f>
        <v>2</v>
      </c>
      <c r="L3913" s="11">
        <v>40890</v>
      </c>
      <c r="M3913" s="14">
        <v>11</v>
      </c>
      <c r="N3913" s="15">
        <v>651.21</v>
      </c>
      <c r="O3913" s="15">
        <v>524.96</v>
      </c>
      <c r="P3913" s="15">
        <v>7163.31</v>
      </c>
      <c r="Q3913" s="15">
        <v>5774.56</v>
      </c>
      <c r="R3913" s="15">
        <v>1388.75</v>
      </c>
      <c r="S3913" s="54"/>
      <c r="T3913" s="54"/>
      <c r="Z3913" s="1"/>
      <c r="AA3913" s="1"/>
      <c r="XFB3913"/>
      <c r="XFC3913"/>
    </row>
    <row r="3914" spans="2:27 16382:16383" ht="21" customHeight="1">
      <c r="B3914" s="1" t="s">
        <v>26</v>
      </c>
      <c r="C3914" s="1" t="s">
        <v>204</v>
      </c>
      <c r="D3914" s="1" t="s">
        <v>50</v>
      </c>
      <c r="E3914" s="1" t="s">
        <v>17</v>
      </c>
      <c r="F3914" s="1" t="s">
        <v>235</v>
      </c>
      <c r="G3914" s="9">
        <v>42750</v>
      </c>
      <c r="H3914" s="2" t="s">
        <v>240</v>
      </c>
      <c r="I3914" s="1">
        <v>2017</v>
      </c>
      <c r="J3914" s="1">
        <v>920747697</v>
      </c>
      <c r="K3914" s="1">
        <f>_xlfn.DAYS(clean_data[[#This Row],[Ship Date]],clean_data[[#This Row],[Order Date]])</f>
        <v>2</v>
      </c>
      <c r="L3914" s="9">
        <v>42752</v>
      </c>
      <c r="M3914" s="4">
        <v>8559</v>
      </c>
      <c r="N3914" s="13">
        <v>421.89</v>
      </c>
      <c r="O3914" s="13">
        <v>364.69</v>
      </c>
      <c r="P3914" s="13">
        <v>3610956.51</v>
      </c>
      <c r="Q3914" s="13">
        <v>3121381.71</v>
      </c>
      <c r="R3914" s="13">
        <v>489574.8</v>
      </c>
      <c r="S3914" s="54"/>
      <c r="T3914" s="54"/>
      <c r="Z3914" s="1"/>
      <c r="AA3914" s="1"/>
      <c r="XFB3914"/>
      <c r="XFC3914"/>
    </row>
    <row r="3915" spans="2:27 16382:16383" ht="21" customHeight="1">
      <c r="B3915" s="10" t="s">
        <v>23</v>
      </c>
      <c r="C3915" s="10" t="s">
        <v>198</v>
      </c>
      <c r="D3915" s="10" t="s">
        <v>45</v>
      </c>
      <c r="E3915" s="10" t="s">
        <v>21</v>
      </c>
      <c r="F3915" s="10" t="s">
        <v>235</v>
      </c>
      <c r="G3915" s="11">
        <v>41073</v>
      </c>
      <c r="H3915" s="12" t="s">
        <v>241</v>
      </c>
      <c r="I3915" s="10">
        <v>2012</v>
      </c>
      <c r="J3915" s="10">
        <v>780899035</v>
      </c>
      <c r="K3915" s="10">
        <f>_xlfn.DAYS(clean_data[[#This Row],[Ship Date]],clean_data[[#This Row],[Order Date]])</f>
        <v>47</v>
      </c>
      <c r="L3915" s="11">
        <v>41120</v>
      </c>
      <c r="M3915" s="14">
        <v>4233</v>
      </c>
      <c r="N3915" s="15">
        <v>437.2</v>
      </c>
      <c r="O3915" s="15">
        <v>263.33</v>
      </c>
      <c r="P3915" s="15">
        <v>1850667.6</v>
      </c>
      <c r="Q3915" s="15">
        <v>1114675.8899999999</v>
      </c>
      <c r="R3915" s="15">
        <v>735991.71</v>
      </c>
      <c r="S3915" s="54"/>
      <c r="T3915" s="54"/>
      <c r="Z3915" s="1"/>
      <c r="AA3915" s="1"/>
      <c r="XFB3915"/>
      <c r="XFC3915"/>
    </row>
    <row r="3916" spans="2:27 16382:16383" ht="21" customHeight="1">
      <c r="B3916" s="1" t="s">
        <v>14</v>
      </c>
      <c r="C3916" s="1" t="s">
        <v>88</v>
      </c>
      <c r="D3916" s="1" t="s">
        <v>71</v>
      </c>
      <c r="E3916" s="1" t="s">
        <v>21</v>
      </c>
      <c r="F3916" s="1" t="s">
        <v>232</v>
      </c>
      <c r="G3916" s="9">
        <v>42876</v>
      </c>
      <c r="H3916" s="2" t="s">
        <v>233</v>
      </c>
      <c r="I3916" s="1">
        <v>2017</v>
      </c>
      <c r="J3916" s="1">
        <v>632659566</v>
      </c>
      <c r="K3916" s="1">
        <f>_xlfn.DAYS(clean_data[[#This Row],[Ship Date]],clean_data[[#This Row],[Order Date]])</f>
        <v>28</v>
      </c>
      <c r="L3916" s="9">
        <v>42904</v>
      </c>
      <c r="M3916" s="4">
        <v>6880</v>
      </c>
      <c r="N3916" s="13">
        <v>154.06</v>
      </c>
      <c r="O3916" s="13">
        <v>90.93</v>
      </c>
      <c r="P3916" s="13">
        <v>1059932.8</v>
      </c>
      <c r="Q3916" s="13">
        <v>625598.4</v>
      </c>
      <c r="R3916" s="13">
        <v>434334.4</v>
      </c>
      <c r="S3916" s="54"/>
      <c r="T3916" s="54"/>
      <c r="Z3916" s="1"/>
      <c r="AA3916" s="1"/>
      <c r="XFB3916"/>
      <c r="XFC3916"/>
    </row>
    <row r="3917" spans="2:27 16382:16383" ht="21" customHeight="1">
      <c r="B3917" s="10" t="s">
        <v>34</v>
      </c>
      <c r="C3917" s="10" t="s">
        <v>68</v>
      </c>
      <c r="D3917" s="10" t="s">
        <v>59</v>
      </c>
      <c r="E3917" s="10" t="s">
        <v>21</v>
      </c>
      <c r="F3917" s="10" t="s">
        <v>235</v>
      </c>
      <c r="G3917" s="11">
        <v>40355</v>
      </c>
      <c r="H3917" s="12" t="s">
        <v>241</v>
      </c>
      <c r="I3917" s="10">
        <v>2010</v>
      </c>
      <c r="J3917" s="10">
        <v>444828116</v>
      </c>
      <c r="K3917" s="10">
        <f>_xlfn.DAYS(clean_data[[#This Row],[Ship Date]],clean_data[[#This Row],[Order Date]])</f>
        <v>25</v>
      </c>
      <c r="L3917" s="11">
        <v>40380</v>
      </c>
      <c r="M3917" s="14">
        <v>3380</v>
      </c>
      <c r="N3917" s="15">
        <v>9.33</v>
      </c>
      <c r="O3917" s="15">
        <v>6.92</v>
      </c>
      <c r="P3917" s="15">
        <v>31535.4</v>
      </c>
      <c r="Q3917" s="15">
        <v>23389.599999999999</v>
      </c>
      <c r="R3917" s="15">
        <v>8145.8</v>
      </c>
      <c r="S3917" s="54"/>
      <c r="T3917" s="54"/>
      <c r="Z3917" s="1"/>
      <c r="AA3917" s="1"/>
      <c r="XFB3917"/>
      <c r="XFC3917"/>
    </row>
    <row r="3918" spans="2:27 16382:16383" ht="21" customHeight="1">
      <c r="B3918" s="1" t="s">
        <v>34</v>
      </c>
      <c r="C3918" s="1" t="s">
        <v>215</v>
      </c>
      <c r="D3918" s="1" t="s">
        <v>79</v>
      </c>
      <c r="E3918" s="1" t="s">
        <v>17</v>
      </c>
      <c r="F3918" s="1" t="s">
        <v>227</v>
      </c>
      <c r="G3918" s="9">
        <v>42690</v>
      </c>
      <c r="H3918" s="2" t="s">
        <v>234</v>
      </c>
      <c r="I3918" s="1">
        <v>2016</v>
      </c>
      <c r="J3918" s="1">
        <v>706516015</v>
      </c>
      <c r="K3918" s="1">
        <f>_xlfn.DAYS(clean_data[[#This Row],[Ship Date]],clean_data[[#This Row],[Order Date]])</f>
        <v>33</v>
      </c>
      <c r="L3918" s="9">
        <v>42723</v>
      </c>
      <c r="M3918" s="4">
        <v>2644</v>
      </c>
      <c r="N3918" s="13">
        <v>668.27</v>
      </c>
      <c r="O3918" s="13">
        <v>502.54</v>
      </c>
      <c r="P3918" s="13">
        <v>1766905.88</v>
      </c>
      <c r="Q3918" s="13">
        <v>1328715.76</v>
      </c>
      <c r="R3918" s="13">
        <v>438190.12</v>
      </c>
      <c r="S3918" s="54"/>
      <c r="T3918" s="54"/>
      <c r="Z3918" s="1"/>
      <c r="AA3918" s="1"/>
      <c r="XFB3918"/>
      <c r="XFC3918"/>
    </row>
    <row r="3919" spans="2:27 16382:16383" ht="21" customHeight="1">
      <c r="B3919" s="10" t="s">
        <v>23</v>
      </c>
      <c r="C3919" s="10" t="s">
        <v>125</v>
      </c>
      <c r="D3919" s="10" t="s">
        <v>50</v>
      </c>
      <c r="E3919" s="10" t="s">
        <v>21</v>
      </c>
      <c r="F3919" s="10" t="s">
        <v>232</v>
      </c>
      <c r="G3919" s="11">
        <v>41470</v>
      </c>
      <c r="H3919" s="12" t="s">
        <v>230</v>
      </c>
      <c r="I3919" s="10">
        <v>2013</v>
      </c>
      <c r="J3919" s="10">
        <v>177147090</v>
      </c>
      <c r="K3919" s="10">
        <f>_xlfn.DAYS(clean_data[[#This Row],[Ship Date]],clean_data[[#This Row],[Order Date]])</f>
        <v>33</v>
      </c>
      <c r="L3919" s="11">
        <v>41503</v>
      </c>
      <c r="M3919" s="14">
        <v>615</v>
      </c>
      <c r="N3919" s="15">
        <v>421.89</v>
      </c>
      <c r="O3919" s="15">
        <v>364.69</v>
      </c>
      <c r="P3919" s="15">
        <v>259462.35</v>
      </c>
      <c r="Q3919" s="15">
        <v>224284.35</v>
      </c>
      <c r="R3919" s="15">
        <v>35178</v>
      </c>
      <c r="S3919" s="54"/>
      <c r="T3919" s="54"/>
      <c r="Z3919" s="1"/>
      <c r="AA3919" s="1"/>
      <c r="XFB3919"/>
      <c r="XFC3919"/>
    </row>
    <row r="3920" spans="2:27 16382:16383" ht="21" customHeight="1">
      <c r="B3920" s="1" t="s">
        <v>31</v>
      </c>
      <c r="C3920" s="1" t="s">
        <v>99</v>
      </c>
      <c r="D3920" s="1" t="s">
        <v>50</v>
      </c>
      <c r="E3920" s="1" t="s">
        <v>21</v>
      </c>
      <c r="F3920" s="1" t="s">
        <v>229</v>
      </c>
      <c r="G3920" s="9">
        <v>42504</v>
      </c>
      <c r="H3920" s="2" t="s">
        <v>233</v>
      </c>
      <c r="I3920" s="1">
        <v>2016</v>
      </c>
      <c r="J3920" s="1">
        <v>836457669</v>
      </c>
      <c r="K3920" s="1">
        <f>_xlfn.DAYS(clean_data[[#This Row],[Ship Date]],clean_data[[#This Row],[Order Date]])</f>
        <v>20</v>
      </c>
      <c r="L3920" s="9">
        <v>42524</v>
      </c>
      <c r="M3920" s="4">
        <v>5267</v>
      </c>
      <c r="N3920" s="13">
        <v>421.89</v>
      </c>
      <c r="O3920" s="13">
        <v>364.69</v>
      </c>
      <c r="P3920" s="13">
        <v>2222094.63</v>
      </c>
      <c r="Q3920" s="13">
        <v>1920822.23</v>
      </c>
      <c r="R3920" s="13">
        <v>301272.40000000002</v>
      </c>
      <c r="S3920" s="54"/>
      <c r="T3920" s="54"/>
      <c r="Z3920" s="1"/>
      <c r="AA3920" s="1"/>
      <c r="XFB3920"/>
      <c r="XFC3920"/>
    </row>
    <row r="3921" spans="2:27 16382:16383" ht="21" customHeight="1">
      <c r="B3921" s="10" t="s">
        <v>31</v>
      </c>
      <c r="C3921" s="10" t="s">
        <v>56</v>
      </c>
      <c r="D3921" s="10" t="s">
        <v>50</v>
      </c>
      <c r="E3921" s="10" t="s">
        <v>17</v>
      </c>
      <c r="F3921" s="10" t="s">
        <v>229</v>
      </c>
      <c r="G3921" s="11">
        <v>42309</v>
      </c>
      <c r="H3921" s="12" t="s">
        <v>234</v>
      </c>
      <c r="I3921" s="10">
        <v>2015</v>
      </c>
      <c r="J3921" s="10">
        <v>234496581</v>
      </c>
      <c r="K3921" s="10">
        <f>_xlfn.DAYS(clean_data[[#This Row],[Ship Date]],clean_data[[#This Row],[Order Date]])</f>
        <v>28</v>
      </c>
      <c r="L3921" s="11">
        <v>42337</v>
      </c>
      <c r="M3921" s="14">
        <v>1604</v>
      </c>
      <c r="N3921" s="15">
        <v>421.89</v>
      </c>
      <c r="O3921" s="15">
        <v>364.69</v>
      </c>
      <c r="P3921" s="15">
        <v>676711.56</v>
      </c>
      <c r="Q3921" s="15">
        <v>584962.76</v>
      </c>
      <c r="R3921" s="15">
        <v>91748.800000000003</v>
      </c>
      <c r="S3921" s="54"/>
      <c r="T3921" s="54"/>
      <c r="Z3921" s="1"/>
      <c r="AA3921" s="1"/>
      <c r="XFB3921"/>
      <c r="XFC3921"/>
    </row>
    <row r="3922" spans="2:27 16382:16383" ht="21" customHeight="1">
      <c r="B3922" s="1" t="s">
        <v>14</v>
      </c>
      <c r="C3922" s="1" t="s">
        <v>173</v>
      </c>
      <c r="D3922" s="1" t="s">
        <v>25</v>
      </c>
      <c r="E3922" s="1" t="s">
        <v>17</v>
      </c>
      <c r="F3922" s="1" t="s">
        <v>229</v>
      </c>
      <c r="G3922" s="9">
        <v>40557</v>
      </c>
      <c r="H3922" s="2" t="s">
        <v>240</v>
      </c>
      <c r="I3922" s="1">
        <v>2011</v>
      </c>
      <c r="J3922" s="1">
        <v>941625154</v>
      </c>
      <c r="K3922" s="1">
        <f>_xlfn.DAYS(clean_data[[#This Row],[Ship Date]],clean_data[[#This Row],[Order Date]])</f>
        <v>1</v>
      </c>
      <c r="L3922" s="9">
        <v>40558</v>
      </c>
      <c r="M3922" s="4">
        <v>6663</v>
      </c>
      <c r="N3922" s="13">
        <v>47.45</v>
      </c>
      <c r="O3922" s="13">
        <v>31.79</v>
      </c>
      <c r="P3922" s="13">
        <v>316159.34999999998</v>
      </c>
      <c r="Q3922" s="13">
        <v>211816.77</v>
      </c>
      <c r="R3922" s="13">
        <v>104342.58</v>
      </c>
      <c r="S3922" s="54"/>
      <c r="T3922" s="54"/>
      <c r="Z3922" s="1"/>
      <c r="AA3922" s="1"/>
      <c r="XFB3922"/>
      <c r="XFC3922"/>
    </row>
    <row r="3923" spans="2:27 16382:16383" ht="21" customHeight="1">
      <c r="B3923" s="10" t="s">
        <v>14</v>
      </c>
      <c r="C3923" s="10" t="s">
        <v>55</v>
      </c>
      <c r="D3923" s="10" t="s">
        <v>43</v>
      </c>
      <c r="E3923" s="10" t="s">
        <v>17</v>
      </c>
      <c r="F3923" s="10" t="s">
        <v>227</v>
      </c>
      <c r="G3923" s="11">
        <v>41457</v>
      </c>
      <c r="H3923" s="12" t="s">
        <v>230</v>
      </c>
      <c r="I3923" s="10">
        <v>2013</v>
      </c>
      <c r="J3923" s="10">
        <v>198517215</v>
      </c>
      <c r="K3923" s="10">
        <f>_xlfn.DAYS(clean_data[[#This Row],[Ship Date]],clean_data[[#This Row],[Order Date]])</f>
        <v>28</v>
      </c>
      <c r="L3923" s="11">
        <v>41485</v>
      </c>
      <c r="M3923" s="14">
        <v>4510</v>
      </c>
      <c r="N3923" s="15">
        <v>651.21</v>
      </c>
      <c r="O3923" s="15">
        <v>524.96</v>
      </c>
      <c r="P3923" s="15">
        <v>2936957.1</v>
      </c>
      <c r="Q3923" s="15">
        <v>2367569.6</v>
      </c>
      <c r="R3923" s="15">
        <v>569387.5</v>
      </c>
      <c r="S3923" s="54"/>
      <c r="T3923" s="54"/>
      <c r="Z3923" s="1"/>
      <c r="AA3923" s="1"/>
      <c r="XFB3923"/>
      <c r="XFC3923"/>
    </row>
    <row r="3924" spans="2:27 16382:16383" ht="21" customHeight="1">
      <c r="B3924" s="1" t="s">
        <v>40</v>
      </c>
      <c r="C3924" s="1" t="s">
        <v>170</v>
      </c>
      <c r="D3924" s="1" t="s">
        <v>43</v>
      </c>
      <c r="E3924" s="1" t="s">
        <v>21</v>
      </c>
      <c r="F3924" s="1" t="s">
        <v>229</v>
      </c>
      <c r="G3924" s="9">
        <v>41311</v>
      </c>
      <c r="H3924" s="2" t="s">
        <v>242</v>
      </c>
      <c r="I3924" s="1">
        <v>2013</v>
      </c>
      <c r="J3924" s="1">
        <v>266159093</v>
      </c>
      <c r="K3924" s="1">
        <f>_xlfn.DAYS(clean_data[[#This Row],[Ship Date]],clean_data[[#This Row],[Order Date]])</f>
        <v>4</v>
      </c>
      <c r="L3924" s="9">
        <v>41315</v>
      </c>
      <c r="M3924" s="4">
        <v>1245</v>
      </c>
      <c r="N3924" s="13">
        <v>651.21</v>
      </c>
      <c r="O3924" s="13">
        <v>524.96</v>
      </c>
      <c r="P3924" s="13">
        <v>810756.45</v>
      </c>
      <c r="Q3924" s="13">
        <v>653575.19999999995</v>
      </c>
      <c r="R3924" s="13">
        <v>157181.25</v>
      </c>
      <c r="S3924" s="54"/>
      <c r="T3924" s="54"/>
      <c r="Z3924" s="1"/>
      <c r="AA3924" s="1"/>
      <c r="XFB3924"/>
      <c r="XFC3924"/>
    </row>
    <row r="3925" spans="2:27 16382:16383" ht="21" customHeight="1">
      <c r="B3925" s="10" t="s">
        <v>23</v>
      </c>
      <c r="C3925" s="10" t="s">
        <v>110</v>
      </c>
      <c r="D3925" s="10" t="s">
        <v>43</v>
      </c>
      <c r="E3925" s="10" t="s">
        <v>21</v>
      </c>
      <c r="F3925" s="10" t="s">
        <v>229</v>
      </c>
      <c r="G3925" s="11">
        <v>40956</v>
      </c>
      <c r="H3925" s="12" t="s">
        <v>242</v>
      </c>
      <c r="I3925" s="10">
        <v>2012</v>
      </c>
      <c r="J3925" s="10">
        <v>775849616</v>
      </c>
      <c r="K3925" s="10">
        <f>_xlfn.DAYS(clean_data[[#This Row],[Ship Date]],clean_data[[#This Row],[Order Date]])</f>
        <v>17</v>
      </c>
      <c r="L3925" s="11">
        <v>40973</v>
      </c>
      <c r="M3925" s="14">
        <v>9997</v>
      </c>
      <c r="N3925" s="15">
        <v>651.21</v>
      </c>
      <c r="O3925" s="15">
        <v>524.96</v>
      </c>
      <c r="P3925" s="15">
        <v>6510146.3700000001</v>
      </c>
      <c r="Q3925" s="15">
        <v>5248025.12</v>
      </c>
      <c r="R3925" s="15">
        <v>1262121.25</v>
      </c>
      <c r="S3925" s="54"/>
      <c r="T3925" s="54"/>
      <c r="Z3925" s="1"/>
      <c r="AA3925" s="1"/>
      <c r="XFB3925"/>
      <c r="XFC3925"/>
    </row>
    <row r="3926" spans="2:27 16382:16383" ht="21" customHeight="1">
      <c r="B3926" s="1" t="s">
        <v>23</v>
      </c>
      <c r="C3926" s="1" t="s">
        <v>178</v>
      </c>
      <c r="D3926" s="1" t="s">
        <v>50</v>
      </c>
      <c r="E3926" s="1" t="s">
        <v>17</v>
      </c>
      <c r="F3926" s="1" t="s">
        <v>229</v>
      </c>
      <c r="G3926" s="9">
        <v>41622</v>
      </c>
      <c r="H3926" s="2" t="s">
        <v>228</v>
      </c>
      <c r="I3926" s="1">
        <v>2013</v>
      </c>
      <c r="J3926" s="1">
        <v>979200112</v>
      </c>
      <c r="K3926" s="1">
        <f>_xlfn.DAYS(clean_data[[#This Row],[Ship Date]],clean_data[[#This Row],[Order Date]])</f>
        <v>16</v>
      </c>
      <c r="L3926" s="9">
        <v>41638</v>
      </c>
      <c r="M3926" s="4">
        <v>5928</v>
      </c>
      <c r="N3926" s="13">
        <v>421.89</v>
      </c>
      <c r="O3926" s="13">
        <v>364.69</v>
      </c>
      <c r="P3926" s="13">
        <v>2500963.92</v>
      </c>
      <c r="Q3926" s="13">
        <v>2161882.3199999998</v>
      </c>
      <c r="R3926" s="13">
        <v>339081.6</v>
      </c>
      <c r="S3926" s="54"/>
      <c r="T3926" s="54"/>
      <c r="Z3926" s="1"/>
      <c r="AA3926" s="1"/>
      <c r="XFB3926"/>
      <c r="XFC3926"/>
    </row>
    <row r="3927" spans="2:27 16382:16383" ht="21" customHeight="1">
      <c r="B3927" s="10" t="s">
        <v>53</v>
      </c>
      <c r="C3927" s="10" t="s">
        <v>142</v>
      </c>
      <c r="D3927" s="10" t="s">
        <v>45</v>
      </c>
      <c r="E3927" s="10" t="s">
        <v>17</v>
      </c>
      <c r="F3927" s="10" t="s">
        <v>232</v>
      </c>
      <c r="G3927" s="11">
        <v>40775</v>
      </c>
      <c r="H3927" s="12" t="s">
        <v>238</v>
      </c>
      <c r="I3927" s="10">
        <v>2011</v>
      </c>
      <c r="J3927" s="10">
        <v>198134410</v>
      </c>
      <c r="K3927" s="10">
        <f>_xlfn.DAYS(clean_data[[#This Row],[Ship Date]],clean_data[[#This Row],[Order Date]])</f>
        <v>40</v>
      </c>
      <c r="L3927" s="11">
        <v>40815</v>
      </c>
      <c r="M3927" s="14">
        <v>1230</v>
      </c>
      <c r="N3927" s="15">
        <v>437.2</v>
      </c>
      <c r="O3927" s="15">
        <v>263.33</v>
      </c>
      <c r="P3927" s="15">
        <v>537756</v>
      </c>
      <c r="Q3927" s="15">
        <v>323895.90000000002</v>
      </c>
      <c r="R3927" s="15">
        <v>213860.1</v>
      </c>
      <c r="S3927" s="54"/>
      <c r="T3927" s="54"/>
      <c r="Z3927" s="1"/>
      <c r="AA3927" s="1"/>
      <c r="XFB3927"/>
      <c r="XFC3927"/>
    </row>
    <row r="3928" spans="2:27 16382:16383" ht="21" customHeight="1">
      <c r="B3928" s="1" t="s">
        <v>40</v>
      </c>
      <c r="C3928" s="1" t="s">
        <v>86</v>
      </c>
      <c r="D3928" s="1" t="s">
        <v>71</v>
      </c>
      <c r="E3928" s="1" t="s">
        <v>17</v>
      </c>
      <c r="F3928" s="1" t="s">
        <v>229</v>
      </c>
      <c r="G3928" s="9">
        <v>41804</v>
      </c>
      <c r="H3928" s="2" t="s">
        <v>241</v>
      </c>
      <c r="I3928" s="1">
        <v>2014</v>
      </c>
      <c r="J3928" s="1">
        <v>974888837</v>
      </c>
      <c r="K3928" s="1">
        <f>_xlfn.DAYS(clean_data[[#This Row],[Ship Date]],clean_data[[#This Row],[Order Date]])</f>
        <v>38</v>
      </c>
      <c r="L3928" s="9">
        <v>41842</v>
      </c>
      <c r="M3928" s="4">
        <v>126</v>
      </c>
      <c r="N3928" s="13">
        <v>154.06</v>
      </c>
      <c r="O3928" s="13">
        <v>90.93</v>
      </c>
      <c r="P3928" s="13">
        <v>19411.560000000001</v>
      </c>
      <c r="Q3928" s="13">
        <v>11457.18</v>
      </c>
      <c r="R3928" s="13">
        <v>7954.38</v>
      </c>
      <c r="S3928" s="54"/>
      <c r="T3928" s="54"/>
      <c r="Z3928" s="1"/>
      <c r="AA3928" s="1"/>
      <c r="XFB3928"/>
      <c r="XFC3928"/>
    </row>
    <row r="3929" spans="2:27 16382:16383" ht="21" customHeight="1">
      <c r="B3929" s="10" t="s">
        <v>26</v>
      </c>
      <c r="C3929" s="10" t="s">
        <v>203</v>
      </c>
      <c r="D3929" s="10" t="s">
        <v>45</v>
      </c>
      <c r="E3929" s="10" t="s">
        <v>21</v>
      </c>
      <c r="F3929" s="10" t="s">
        <v>232</v>
      </c>
      <c r="G3929" s="11">
        <v>41571</v>
      </c>
      <c r="H3929" s="12" t="s">
        <v>237</v>
      </c>
      <c r="I3929" s="10">
        <v>2013</v>
      </c>
      <c r="J3929" s="10">
        <v>522012221</v>
      </c>
      <c r="K3929" s="10">
        <f>_xlfn.DAYS(clean_data[[#This Row],[Ship Date]],clean_data[[#This Row],[Order Date]])</f>
        <v>1</v>
      </c>
      <c r="L3929" s="11">
        <v>41572</v>
      </c>
      <c r="M3929" s="14">
        <v>3871</v>
      </c>
      <c r="N3929" s="15">
        <v>437.2</v>
      </c>
      <c r="O3929" s="15">
        <v>263.33</v>
      </c>
      <c r="P3929" s="15">
        <v>1692401.2</v>
      </c>
      <c r="Q3929" s="15">
        <v>1019350.43</v>
      </c>
      <c r="R3929" s="15">
        <v>673050.77</v>
      </c>
      <c r="S3929" s="54"/>
      <c r="T3929" s="54"/>
      <c r="Z3929" s="1"/>
      <c r="AA3929" s="1"/>
      <c r="XFB3929"/>
      <c r="XFC3929"/>
    </row>
    <row r="3930" spans="2:27 16382:16383" ht="21" customHeight="1">
      <c r="B3930" s="1" t="s">
        <v>40</v>
      </c>
      <c r="C3930" s="1" t="s">
        <v>213</v>
      </c>
      <c r="D3930" s="1" t="s">
        <v>79</v>
      </c>
      <c r="E3930" s="1" t="s">
        <v>17</v>
      </c>
      <c r="F3930" s="1" t="s">
        <v>227</v>
      </c>
      <c r="G3930" s="9">
        <v>42861</v>
      </c>
      <c r="H3930" s="2" t="s">
        <v>233</v>
      </c>
      <c r="I3930" s="1">
        <v>2017</v>
      </c>
      <c r="J3930" s="1">
        <v>172365891</v>
      </c>
      <c r="K3930" s="1">
        <f>_xlfn.DAYS(clean_data[[#This Row],[Ship Date]],clean_data[[#This Row],[Order Date]])</f>
        <v>34</v>
      </c>
      <c r="L3930" s="9">
        <v>42895</v>
      </c>
      <c r="M3930" s="4">
        <v>5752</v>
      </c>
      <c r="N3930" s="13">
        <v>668.27</v>
      </c>
      <c r="O3930" s="13">
        <v>502.54</v>
      </c>
      <c r="P3930" s="13">
        <v>3843889.04</v>
      </c>
      <c r="Q3930" s="13">
        <v>2890610.08</v>
      </c>
      <c r="R3930" s="13">
        <v>953278.96</v>
      </c>
      <c r="S3930" s="54"/>
      <c r="T3930" s="54"/>
      <c r="Z3930" s="1"/>
      <c r="AA3930" s="1"/>
      <c r="XFB3930"/>
      <c r="XFC3930"/>
    </row>
    <row r="3931" spans="2:27 16382:16383" ht="21" customHeight="1">
      <c r="B3931" s="10" t="s">
        <v>23</v>
      </c>
      <c r="C3931" s="10" t="s">
        <v>206</v>
      </c>
      <c r="D3931" s="10" t="s">
        <v>20</v>
      </c>
      <c r="E3931" s="10" t="s">
        <v>21</v>
      </c>
      <c r="F3931" s="10" t="s">
        <v>227</v>
      </c>
      <c r="G3931" s="11">
        <v>41930</v>
      </c>
      <c r="H3931" s="12" t="s">
        <v>237</v>
      </c>
      <c r="I3931" s="10">
        <v>2014</v>
      </c>
      <c r="J3931" s="10">
        <v>429123675</v>
      </c>
      <c r="K3931" s="10">
        <f>_xlfn.DAYS(clean_data[[#This Row],[Ship Date]],clean_data[[#This Row],[Order Date]])</f>
        <v>24</v>
      </c>
      <c r="L3931" s="11">
        <v>41954</v>
      </c>
      <c r="M3931" s="14">
        <v>6086</v>
      </c>
      <c r="N3931" s="15">
        <v>152.58000000000001</v>
      </c>
      <c r="O3931" s="15">
        <v>97.44</v>
      </c>
      <c r="P3931" s="15">
        <v>928601.88</v>
      </c>
      <c r="Q3931" s="15">
        <v>593019.84</v>
      </c>
      <c r="R3931" s="15">
        <v>335582.04</v>
      </c>
      <c r="S3931" s="54"/>
      <c r="T3931" s="54"/>
      <c r="Z3931" s="1"/>
      <c r="AA3931" s="1"/>
      <c r="XFB3931"/>
      <c r="XFC3931"/>
    </row>
    <row r="3932" spans="2:27 16382:16383" ht="21" customHeight="1">
      <c r="B3932" s="1" t="s">
        <v>23</v>
      </c>
      <c r="C3932" s="1" t="s">
        <v>83</v>
      </c>
      <c r="D3932" s="1" t="s">
        <v>71</v>
      </c>
      <c r="E3932" s="1" t="s">
        <v>21</v>
      </c>
      <c r="F3932" s="1" t="s">
        <v>232</v>
      </c>
      <c r="G3932" s="9">
        <v>40958</v>
      </c>
      <c r="H3932" s="2" t="s">
        <v>242</v>
      </c>
      <c r="I3932" s="1">
        <v>2012</v>
      </c>
      <c r="J3932" s="1">
        <v>515771901</v>
      </c>
      <c r="K3932" s="1">
        <f>_xlfn.DAYS(clean_data[[#This Row],[Ship Date]],clean_data[[#This Row],[Order Date]])</f>
        <v>29</v>
      </c>
      <c r="L3932" s="9">
        <v>40987</v>
      </c>
      <c r="M3932" s="4">
        <v>7222</v>
      </c>
      <c r="N3932" s="13">
        <v>154.06</v>
      </c>
      <c r="O3932" s="13">
        <v>90.93</v>
      </c>
      <c r="P3932" s="13">
        <v>1112621.32</v>
      </c>
      <c r="Q3932" s="13">
        <v>656696.46</v>
      </c>
      <c r="R3932" s="13">
        <v>455924.86</v>
      </c>
      <c r="S3932" s="54"/>
      <c r="T3932" s="54"/>
      <c r="Z3932" s="1"/>
      <c r="AA3932" s="1"/>
      <c r="XFB3932"/>
      <c r="XFC3932"/>
    </row>
    <row r="3933" spans="2:27 16382:16383" ht="21" customHeight="1">
      <c r="B3933" s="10" t="s">
        <v>23</v>
      </c>
      <c r="C3933" s="10" t="s">
        <v>103</v>
      </c>
      <c r="D3933" s="10" t="s">
        <v>28</v>
      </c>
      <c r="E3933" s="10" t="s">
        <v>17</v>
      </c>
      <c r="F3933" s="10" t="s">
        <v>229</v>
      </c>
      <c r="G3933" s="11">
        <v>41128</v>
      </c>
      <c r="H3933" s="12" t="s">
        <v>238</v>
      </c>
      <c r="I3933" s="10">
        <v>2012</v>
      </c>
      <c r="J3933" s="10">
        <v>626109397</v>
      </c>
      <c r="K3933" s="10">
        <f>_xlfn.DAYS(clean_data[[#This Row],[Ship Date]],clean_data[[#This Row],[Order Date]])</f>
        <v>39</v>
      </c>
      <c r="L3933" s="11">
        <v>41167</v>
      </c>
      <c r="M3933" s="14">
        <v>8539</v>
      </c>
      <c r="N3933" s="15">
        <v>205.7</v>
      </c>
      <c r="O3933" s="15">
        <v>117.11</v>
      </c>
      <c r="P3933" s="15">
        <v>1756472.3</v>
      </c>
      <c r="Q3933" s="15">
        <v>1000002.29</v>
      </c>
      <c r="R3933" s="15">
        <v>756470.01</v>
      </c>
      <c r="S3933" s="54"/>
      <c r="T3933" s="54"/>
      <c r="Z3933" s="1"/>
      <c r="AA3933" s="1"/>
      <c r="XFB3933"/>
      <c r="XFC3933"/>
    </row>
    <row r="3934" spans="2:27 16382:16383" ht="21" customHeight="1">
      <c r="B3934" s="1" t="s">
        <v>23</v>
      </c>
      <c r="C3934" s="1" t="s">
        <v>24</v>
      </c>
      <c r="D3934" s="1" t="s">
        <v>79</v>
      </c>
      <c r="E3934" s="1" t="s">
        <v>21</v>
      </c>
      <c r="F3934" s="1" t="s">
        <v>235</v>
      </c>
      <c r="G3934" s="9">
        <v>41248</v>
      </c>
      <c r="H3934" s="2" t="s">
        <v>228</v>
      </c>
      <c r="I3934" s="1">
        <v>2012</v>
      </c>
      <c r="J3934" s="1">
        <v>574247491</v>
      </c>
      <c r="K3934" s="1">
        <f>_xlfn.DAYS(clean_data[[#This Row],[Ship Date]],clean_data[[#This Row],[Order Date]])</f>
        <v>12</v>
      </c>
      <c r="L3934" s="9">
        <v>41260</v>
      </c>
      <c r="M3934" s="4">
        <v>1448</v>
      </c>
      <c r="N3934" s="13">
        <v>668.27</v>
      </c>
      <c r="O3934" s="13">
        <v>502.54</v>
      </c>
      <c r="P3934" s="13">
        <v>967654.96</v>
      </c>
      <c r="Q3934" s="13">
        <v>727677.92</v>
      </c>
      <c r="R3934" s="13">
        <v>239977.04</v>
      </c>
      <c r="S3934" s="54"/>
      <c r="T3934" s="54"/>
      <c r="Z3934" s="1"/>
      <c r="AA3934" s="1"/>
      <c r="XFB3934"/>
      <c r="XFC3934"/>
    </row>
    <row r="3935" spans="2:27 16382:16383" ht="21" customHeight="1">
      <c r="B3935" s="10" t="s">
        <v>34</v>
      </c>
      <c r="C3935" s="10" t="s">
        <v>60</v>
      </c>
      <c r="D3935" s="10" t="s">
        <v>36</v>
      </c>
      <c r="E3935" s="10" t="s">
        <v>17</v>
      </c>
      <c r="F3935" s="10" t="s">
        <v>229</v>
      </c>
      <c r="G3935" s="11">
        <v>41898</v>
      </c>
      <c r="H3935" s="12" t="s">
        <v>231</v>
      </c>
      <c r="I3935" s="10">
        <v>2014</v>
      </c>
      <c r="J3935" s="10">
        <v>244610011</v>
      </c>
      <c r="K3935" s="10">
        <f>_xlfn.DAYS(clean_data[[#This Row],[Ship Date]],clean_data[[#This Row],[Order Date]])</f>
        <v>41</v>
      </c>
      <c r="L3935" s="11">
        <v>41939</v>
      </c>
      <c r="M3935" s="14">
        <v>4393</v>
      </c>
      <c r="N3935" s="15">
        <v>109.28</v>
      </c>
      <c r="O3935" s="15">
        <v>35.840000000000003</v>
      </c>
      <c r="P3935" s="15">
        <v>480067.04</v>
      </c>
      <c r="Q3935" s="15">
        <v>157445.12</v>
      </c>
      <c r="R3935" s="15">
        <v>322621.92</v>
      </c>
      <c r="S3935" s="54"/>
      <c r="T3935" s="54"/>
      <c r="Z3935" s="1"/>
      <c r="AA3935" s="1"/>
      <c r="XFB3935"/>
      <c r="XFC3935"/>
    </row>
    <row r="3936" spans="2:27 16382:16383" ht="21" customHeight="1">
      <c r="B3936" s="1" t="s">
        <v>23</v>
      </c>
      <c r="C3936" s="1" t="s">
        <v>98</v>
      </c>
      <c r="D3936" s="1" t="s">
        <v>20</v>
      </c>
      <c r="E3936" s="1" t="s">
        <v>17</v>
      </c>
      <c r="F3936" s="1" t="s">
        <v>227</v>
      </c>
      <c r="G3936" s="9">
        <v>41279</v>
      </c>
      <c r="H3936" s="2" t="s">
        <v>240</v>
      </c>
      <c r="I3936" s="1">
        <v>2013</v>
      </c>
      <c r="J3936" s="1">
        <v>941933286</v>
      </c>
      <c r="K3936" s="1">
        <f>_xlfn.DAYS(clean_data[[#This Row],[Ship Date]],clean_data[[#This Row],[Order Date]])</f>
        <v>34</v>
      </c>
      <c r="L3936" s="9">
        <v>41313</v>
      </c>
      <c r="M3936" s="4">
        <v>7846</v>
      </c>
      <c r="N3936" s="13">
        <v>152.58000000000001</v>
      </c>
      <c r="O3936" s="13">
        <v>97.44</v>
      </c>
      <c r="P3936" s="13">
        <v>1197142.68</v>
      </c>
      <c r="Q3936" s="13">
        <v>764514.24</v>
      </c>
      <c r="R3936" s="13">
        <v>432628.44</v>
      </c>
      <c r="S3936" s="54"/>
      <c r="T3936" s="54"/>
      <c r="Z3936" s="1"/>
      <c r="AA3936" s="1"/>
      <c r="XFB3936"/>
      <c r="XFC3936"/>
    </row>
    <row r="3937" spans="2:27 16382:16383" ht="21" customHeight="1">
      <c r="B3937" s="10" t="s">
        <v>26</v>
      </c>
      <c r="C3937" s="10" t="s">
        <v>129</v>
      </c>
      <c r="D3937" s="10" t="s">
        <v>71</v>
      </c>
      <c r="E3937" s="10" t="s">
        <v>17</v>
      </c>
      <c r="F3937" s="10" t="s">
        <v>232</v>
      </c>
      <c r="G3937" s="11">
        <v>42133</v>
      </c>
      <c r="H3937" s="12" t="s">
        <v>233</v>
      </c>
      <c r="I3937" s="10">
        <v>2015</v>
      </c>
      <c r="J3937" s="10">
        <v>441266143</v>
      </c>
      <c r="K3937" s="10">
        <f>_xlfn.DAYS(clean_data[[#This Row],[Ship Date]],clean_data[[#This Row],[Order Date]])</f>
        <v>38</v>
      </c>
      <c r="L3937" s="11">
        <v>42171</v>
      </c>
      <c r="M3937" s="14">
        <v>9312</v>
      </c>
      <c r="N3937" s="15">
        <v>154.06</v>
      </c>
      <c r="O3937" s="15">
        <v>90.93</v>
      </c>
      <c r="P3937" s="15">
        <v>1434606.72</v>
      </c>
      <c r="Q3937" s="15">
        <v>846740.16</v>
      </c>
      <c r="R3937" s="15">
        <v>587866.56000000006</v>
      </c>
      <c r="S3937" s="54"/>
      <c r="T3937" s="54"/>
      <c r="Z3937" s="1"/>
      <c r="AA3937" s="1"/>
      <c r="XFB3937"/>
      <c r="XFC3937"/>
    </row>
    <row r="3938" spans="2:27 16382:16383" ht="21" customHeight="1">
      <c r="B3938" s="1" t="s">
        <v>31</v>
      </c>
      <c r="C3938" s="1" t="s">
        <v>56</v>
      </c>
      <c r="D3938" s="1" t="s">
        <v>79</v>
      </c>
      <c r="E3938" s="1" t="s">
        <v>21</v>
      </c>
      <c r="F3938" s="1" t="s">
        <v>227</v>
      </c>
      <c r="G3938" s="9">
        <v>42056</v>
      </c>
      <c r="H3938" s="2" t="s">
        <v>242</v>
      </c>
      <c r="I3938" s="1">
        <v>2015</v>
      </c>
      <c r="J3938" s="1">
        <v>637969911</v>
      </c>
      <c r="K3938" s="1">
        <f>_xlfn.DAYS(clean_data[[#This Row],[Ship Date]],clean_data[[#This Row],[Order Date]])</f>
        <v>9</v>
      </c>
      <c r="L3938" s="9">
        <v>42065</v>
      </c>
      <c r="M3938" s="4">
        <v>8329</v>
      </c>
      <c r="N3938" s="13">
        <v>668.27</v>
      </c>
      <c r="O3938" s="13">
        <v>502.54</v>
      </c>
      <c r="P3938" s="13">
        <v>5566020.8300000001</v>
      </c>
      <c r="Q3938" s="13">
        <v>4185655.66</v>
      </c>
      <c r="R3938" s="13">
        <v>1380365.17</v>
      </c>
      <c r="S3938" s="54"/>
      <c r="T3938" s="54"/>
      <c r="Z3938" s="1"/>
      <c r="AA3938" s="1"/>
      <c r="XFB3938"/>
      <c r="XFC3938"/>
    </row>
    <row r="3939" spans="2:27 16382:16383" ht="21" customHeight="1">
      <c r="B3939" s="10" t="s">
        <v>23</v>
      </c>
      <c r="C3939" s="10" t="s">
        <v>168</v>
      </c>
      <c r="D3939" s="10" t="s">
        <v>28</v>
      </c>
      <c r="E3939" s="10" t="s">
        <v>21</v>
      </c>
      <c r="F3939" s="10" t="s">
        <v>232</v>
      </c>
      <c r="G3939" s="11">
        <v>40418</v>
      </c>
      <c r="H3939" s="12" t="s">
        <v>238</v>
      </c>
      <c r="I3939" s="10">
        <v>2010</v>
      </c>
      <c r="J3939" s="10">
        <v>797718417</v>
      </c>
      <c r="K3939" s="10">
        <f>_xlfn.DAYS(clean_data[[#This Row],[Ship Date]],clean_data[[#This Row],[Order Date]])</f>
        <v>48</v>
      </c>
      <c r="L3939" s="11">
        <v>40466</v>
      </c>
      <c r="M3939" s="14">
        <v>1462</v>
      </c>
      <c r="N3939" s="15">
        <v>205.7</v>
      </c>
      <c r="O3939" s="15">
        <v>117.11</v>
      </c>
      <c r="P3939" s="15">
        <v>300733.40000000002</v>
      </c>
      <c r="Q3939" s="15">
        <v>171214.82</v>
      </c>
      <c r="R3939" s="15">
        <v>129518.58</v>
      </c>
      <c r="S3939" s="54"/>
      <c r="T3939" s="54"/>
      <c r="Z3939" s="1"/>
      <c r="AA3939" s="1"/>
      <c r="XFB3939"/>
      <c r="XFC3939"/>
    </row>
    <row r="3940" spans="2:27 16382:16383" ht="21" customHeight="1">
      <c r="B3940" s="1" t="s">
        <v>26</v>
      </c>
      <c r="C3940" s="1" t="s">
        <v>104</v>
      </c>
      <c r="D3940" s="1" t="s">
        <v>20</v>
      </c>
      <c r="E3940" s="1" t="s">
        <v>17</v>
      </c>
      <c r="F3940" s="1" t="s">
        <v>235</v>
      </c>
      <c r="G3940" s="9">
        <v>42509</v>
      </c>
      <c r="H3940" s="2" t="s">
        <v>233</v>
      </c>
      <c r="I3940" s="1">
        <v>2016</v>
      </c>
      <c r="J3940" s="1">
        <v>706497991</v>
      </c>
      <c r="K3940" s="1">
        <f>_xlfn.DAYS(clean_data[[#This Row],[Ship Date]],clean_data[[#This Row],[Order Date]])</f>
        <v>12</v>
      </c>
      <c r="L3940" s="9">
        <v>42521</v>
      </c>
      <c r="M3940" s="4">
        <v>7310</v>
      </c>
      <c r="N3940" s="13">
        <v>152.58000000000001</v>
      </c>
      <c r="O3940" s="13">
        <v>97.44</v>
      </c>
      <c r="P3940" s="13">
        <v>1115359.8</v>
      </c>
      <c r="Q3940" s="13">
        <v>712286.4</v>
      </c>
      <c r="R3940" s="13">
        <v>403073.4</v>
      </c>
      <c r="S3940" s="54"/>
      <c r="T3940" s="54"/>
      <c r="Z3940" s="1"/>
      <c r="AA3940" s="1"/>
      <c r="XFB3940"/>
      <c r="XFC3940"/>
    </row>
    <row r="3941" spans="2:27 16382:16383" ht="21" customHeight="1">
      <c r="B3941" s="10" t="s">
        <v>23</v>
      </c>
      <c r="C3941" s="10" t="s">
        <v>58</v>
      </c>
      <c r="D3941" s="10" t="s">
        <v>28</v>
      </c>
      <c r="E3941" s="10" t="s">
        <v>17</v>
      </c>
      <c r="F3941" s="10" t="s">
        <v>229</v>
      </c>
      <c r="G3941" s="11">
        <v>41561</v>
      </c>
      <c r="H3941" s="12" t="s">
        <v>237</v>
      </c>
      <c r="I3941" s="10">
        <v>2013</v>
      </c>
      <c r="J3941" s="10">
        <v>220607459</v>
      </c>
      <c r="K3941" s="10">
        <f>_xlfn.DAYS(clean_data[[#This Row],[Ship Date]],clean_data[[#This Row],[Order Date]])</f>
        <v>3</v>
      </c>
      <c r="L3941" s="11">
        <v>41564</v>
      </c>
      <c r="M3941" s="14">
        <v>1504</v>
      </c>
      <c r="N3941" s="15">
        <v>205.7</v>
      </c>
      <c r="O3941" s="15">
        <v>117.11</v>
      </c>
      <c r="P3941" s="15">
        <v>309372.79999999999</v>
      </c>
      <c r="Q3941" s="15">
        <v>176133.44</v>
      </c>
      <c r="R3941" s="15">
        <v>133239.35999999999</v>
      </c>
      <c r="S3941" s="54"/>
      <c r="T3941" s="54"/>
      <c r="Z3941" s="1"/>
      <c r="AA3941" s="1"/>
      <c r="XFB3941"/>
      <c r="XFC3941"/>
    </row>
    <row r="3942" spans="2:27 16382:16383" ht="21" customHeight="1">
      <c r="B3942" s="1" t="s">
        <v>40</v>
      </c>
      <c r="C3942" s="1" t="s">
        <v>117</v>
      </c>
      <c r="D3942" s="1" t="s">
        <v>20</v>
      </c>
      <c r="E3942" s="1" t="s">
        <v>21</v>
      </c>
      <c r="F3942" s="1" t="s">
        <v>235</v>
      </c>
      <c r="G3942" s="9">
        <v>42260</v>
      </c>
      <c r="H3942" s="2" t="s">
        <v>231</v>
      </c>
      <c r="I3942" s="1">
        <v>2015</v>
      </c>
      <c r="J3942" s="1">
        <v>616658151</v>
      </c>
      <c r="K3942" s="1">
        <f>_xlfn.DAYS(clean_data[[#This Row],[Ship Date]],clean_data[[#This Row],[Order Date]])</f>
        <v>33</v>
      </c>
      <c r="L3942" s="9">
        <v>42293</v>
      </c>
      <c r="M3942" s="4">
        <v>1705</v>
      </c>
      <c r="N3942" s="13">
        <v>152.58000000000001</v>
      </c>
      <c r="O3942" s="13">
        <v>97.44</v>
      </c>
      <c r="P3942" s="13">
        <v>260148.9</v>
      </c>
      <c r="Q3942" s="13">
        <v>166135.20000000001</v>
      </c>
      <c r="R3942" s="13">
        <v>94013.7</v>
      </c>
      <c r="S3942" s="54"/>
      <c r="T3942" s="54"/>
      <c r="Z3942" s="1"/>
      <c r="AA3942" s="1"/>
      <c r="XFB3942"/>
      <c r="XFC3942"/>
    </row>
    <row r="3943" spans="2:27 16382:16383" ht="21" customHeight="1">
      <c r="B3943" s="10" t="s">
        <v>26</v>
      </c>
      <c r="C3943" s="10" t="s">
        <v>194</v>
      </c>
      <c r="D3943" s="10" t="s">
        <v>28</v>
      </c>
      <c r="E3943" s="10" t="s">
        <v>21</v>
      </c>
      <c r="F3943" s="10" t="s">
        <v>227</v>
      </c>
      <c r="G3943" s="11">
        <v>42764</v>
      </c>
      <c r="H3943" s="12" t="s">
        <v>240</v>
      </c>
      <c r="I3943" s="10">
        <v>2017</v>
      </c>
      <c r="J3943" s="10">
        <v>541573894</v>
      </c>
      <c r="K3943" s="10">
        <f>_xlfn.DAYS(clean_data[[#This Row],[Ship Date]],clean_data[[#This Row],[Order Date]])</f>
        <v>1</v>
      </c>
      <c r="L3943" s="11">
        <v>42765</v>
      </c>
      <c r="M3943" s="14">
        <v>2605</v>
      </c>
      <c r="N3943" s="15">
        <v>205.7</v>
      </c>
      <c r="O3943" s="15">
        <v>117.11</v>
      </c>
      <c r="P3943" s="15">
        <v>535848.5</v>
      </c>
      <c r="Q3943" s="15">
        <v>305071.55</v>
      </c>
      <c r="R3943" s="15">
        <v>230776.95</v>
      </c>
      <c r="S3943" s="54"/>
      <c r="T3943" s="54"/>
      <c r="Z3943" s="1"/>
      <c r="AA3943" s="1"/>
      <c r="XFB3943"/>
      <c r="XFC3943"/>
    </row>
    <row r="3944" spans="2:27 16382:16383" ht="21" customHeight="1">
      <c r="B3944" s="1" t="s">
        <v>40</v>
      </c>
      <c r="C3944" s="1" t="s">
        <v>127</v>
      </c>
      <c r="D3944" s="1" t="s">
        <v>36</v>
      </c>
      <c r="E3944" s="1" t="s">
        <v>21</v>
      </c>
      <c r="F3944" s="1" t="s">
        <v>229</v>
      </c>
      <c r="G3944" s="9">
        <v>41622</v>
      </c>
      <c r="H3944" s="2" t="s">
        <v>228</v>
      </c>
      <c r="I3944" s="1">
        <v>2013</v>
      </c>
      <c r="J3944" s="1">
        <v>962591016</v>
      </c>
      <c r="K3944" s="1">
        <f>_xlfn.DAYS(clean_data[[#This Row],[Ship Date]],clean_data[[#This Row],[Order Date]])</f>
        <v>22</v>
      </c>
      <c r="L3944" s="9">
        <v>41644</v>
      </c>
      <c r="M3944" s="4">
        <v>927</v>
      </c>
      <c r="N3944" s="13">
        <v>109.28</v>
      </c>
      <c r="O3944" s="13">
        <v>35.840000000000003</v>
      </c>
      <c r="P3944" s="13">
        <v>101302.56</v>
      </c>
      <c r="Q3944" s="13">
        <v>33223.68</v>
      </c>
      <c r="R3944" s="13">
        <v>68078.880000000005</v>
      </c>
      <c r="S3944" s="54"/>
      <c r="T3944" s="54"/>
      <c r="Z3944" s="1"/>
      <c r="AA3944" s="1"/>
      <c r="XFB3944"/>
      <c r="XFC3944"/>
    </row>
    <row r="3945" spans="2:27 16382:16383" ht="21" customHeight="1">
      <c r="B3945" s="10" t="s">
        <v>53</v>
      </c>
      <c r="C3945" s="10" t="s">
        <v>142</v>
      </c>
      <c r="D3945" s="10" t="s">
        <v>79</v>
      </c>
      <c r="E3945" s="10" t="s">
        <v>17</v>
      </c>
      <c r="F3945" s="10" t="s">
        <v>235</v>
      </c>
      <c r="G3945" s="11">
        <v>41919</v>
      </c>
      <c r="H3945" s="12" t="s">
        <v>237</v>
      </c>
      <c r="I3945" s="10">
        <v>2014</v>
      </c>
      <c r="J3945" s="10">
        <v>217258346</v>
      </c>
      <c r="K3945" s="10">
        <f>_xlfn.DAYS(clean_data[[#This Row],[Ship Date]],clean_data[[#This Row],[Order Date]])</f>
        <v>47</v>
      </c>
      <c r="L3945" s="11">
        <v>41966</v>
      </c>
      <c r="M3945" s="14">
        <v>427</v>
      </c>
      <c r="N3945" s="15">
        <v>668.27</v>
      </c>
      <c r="O3945" s="15">
        <v>502.54</v>
      </c>
      <c r="P3945" s="15">
        <v>285351.28999999998</v>
      </c>
      <c r="Q3945" s="15">
        <v>214584.58</v>
      </c>
      <c r="R3945" s="15">
        <v>70766.710000000006</v>
      </c>
      <c r="S3945" s="54"/>
      <c r="T3945" s="54"/>
      <c r="Z3945" s="1"/>
      <c r="AA3945" s="1"/>
      <c r="XFB3945"/>
      <c r="XFC3945"/>
    </row>
    <row r="3946" spans="2:27 16382:16383" ht="21" customHeight="1">
      <c r="B3946" s="1" t="s">
        <v>40</v>
      </c>
      <c r="C3946" s="1" t="s">
        <v>169</v>
      </c>
      <c r="D3946" s="1" t="s">
        <v>50</v>
      </c>
      <c r="E3946" s="1" t="s">
        <v>17</v>
      </c>
      <c r="F3946" s="1" t="s">
        <v>227</v>
      </c>
      <c r="G3946" s="9">
        <v>41600</v>
      </c>
      <c r="H3946" s="2" t="s">
        <v>234</v>
      </c>
      <c r="I3946" s="1">
        <v>2013</v>
      </c>
      <c r="J3946" s="1">
        <v>763437211</v>
      </c>
      <c r="K3946" s="1">
        <f>_xlfn.DAYS(clean_data[[#This Row],[Ship Date]],clean_data[[#This Row],[Order Date]])</f>
        <v>42</v>
      </c>
      <c r="L3946" s="9">
        <v>41642</v>
      </c>
      <c r="M3946" s="4">
        <v>6891</v>
      </c>
      <c r="N3946" s="13">
        <v>421.89</v>
      </c>
      <c r="O3946" s="13">
        <v>364.69</v>
      </c>
      <c r="P3946" s="13">
        <v>2907243.99</v>
      </c>
      <c r="Q3946" s="13">
        <v>2513078.79</v>
      </c>
      <c r="R3946" s="13">
        <v>394165.2</v>
      </c>
      <c r="S3946" s="54"/>
      <c r="T3946" s="54"/>
      <c r="Z3946" s="1"/>
      <c r="AA3946" s="1"/>
      <c r="XFB3946"/>
      <c r="XFC3946"/>
    </row>
    <row r="3947" spans="2:27 16382:16383" ht="21" customHeight="1">
      <c r="B3947" s="10" t="s">
        <v>23</v>
      </c>
      <c r="C3947" s="10" t="s">
        <v>208</v>
      </c>
      <c r="D3947" s="10" t="s">
        <v>16</v>
      </c>
      <c r="E3947" s="10" t="s">
        <v>21</v>
      </c>
      <c r="F3947" s="10" t="s">
        <v>232</v>
      </c>
      <c r="G3947" s="11">
        <v>40378</v>
      </c>
      <c r="H3947" s="12" t="s">
        <v>230</v>
      </c>
      <c r="I3947" s="10">
        <v>2010</v>
      </c>
      <c r="J3947" s="10">
        <v>629301440</v>
      </c>
      <c r="K3947" s="10">
        <f>_xlfn.DAYS(clean_data[[#This Row],[Ship Date]],clean_data[[#This Row],[Order Date]])</f>
        <v>10</v>
      </c>
      <c r="L3947" s="11">
        <v>40388</v>
      </c>
      <c r="M3947" s="14">
        <v>3135</v>
      </c>
      <c r="N3947" s="15">
        <v>255.28</v>
      </c>
      <c r="O3947" s="15">
        <v>159.41999999999999</v>
      </c>
      <c r="P3947" s="15">
        <v>800302.8</v>
      </c>
      <c r="Q3947" s="15">
        <v>499781.7</v>
      </c>
      <c r="R3947" s="15">
        <v>300521.09999999998</v>
      </c>
      <c r="S3947" s="54"/>
      <c r="T3947" s="54"/>
      <c r="Z3947" s="1"/>
      <c r="AA3947" s="1"/>
      <c r="XFB3947"/>
      <c r="XFC3947"/>
    </row>
    <row r="3948" spans="2:27 16382:16383" ht="21" customHeight="1">
      <c r="B3948" s="1" t="s">
        <v>40</v>
      </c>
      <c r="C3948" s="1" t="s">
        <v>135</v>
      </c>
      <c r="D3948" s="1" t="s">
        <v>79</v>
      </c>
      <c r="E3948" s="1" t="s">
        <v>21</v>
      </c>
      <c r="F3948" s="1" t="s">
        <v>232</v>
      </c>
      <c r="G3948" s="9">
        <v>41124</v>
      </c>
      <c r="H3948" s="2" t="s">
        <v>238</v>
      </c>
      <c r="I3948" s="1">
        <v>2012</v>
      </c>
      <c r="J3948" s="1">
        <v>163337361</v>
      </c>
      <c r="K3948" s="1">
        <f>_xlfn.DAYS(clean_data[[#This Row],[Ship Date]],clean_data[[#This Row],[Order Date]])</f>
        <v>19</v>
      </c>
      <c r="L3948" s="9">
        <v>41143</v>
      </c>
      <c r="M3948" s="4">
        <v>4010</v>
      </c>
      <c r="N3948" s="13">
        <v>668.27</v>
      </c>
      <c r="O3948" s="13">
        <v>502.54</v>
      </c>
      <c r="P3948" s="13">
        <v>2679762.7000000002</v>
      </c>
      <c r="Q3948" s="13">
        <v>2015185.4</v>
      </c>
      <c r="R3948" s="13">
        <v>664577.30000000005</v>
      </c>
      <c r="S3948" s="54"/>
      <c r="T3948" s="54"/>
      <c r="Z3948" s="1"/>
      <c r="AA3948" s="1"/>
      <c r="XFB3948"/>
      <c r="XFC3948"/>
    </row>
    <row r="3949" spans="2:27 16382:16383" ht="21" customHeight="1">
      <c r="B3949" s="10" t="s">
        <v>31</v>
      </c>
      <c r="C3949" s="10" t="s">
        <v>96</v>
      </c>
      <c r="D3949" s="10" t="s">
        <v>45</v>
      </c>
      <c r="E3949" s="10" t="s">
        <v>21</v>
      </c>
      <c r="F3949" s="10" t="s">
        <v>232</v>
      </c>
      <c r="G3949" s="11">
        <v>40182</v>
      </c>
      <c r="H3949" s="12" t="s">
        <v>240</v>
      </c>
      <c r="I3949" s="10">
        <v>2010</v>
      </c>
      <c r="J3949" s="10">
        <v>684343802</v>
      </c>
      <c r="K3949" s="10">
        <f>_xlfn.DAYS(clean_data[[#This Row],[Ship Date]],clean_data[[#This Row],[Order Date]])</f>
        <v>24</v>
      </c>
      <c r="L3949" s="11">
        <v>40206</v>
      </c>
      <c r="M3949" s="14">
        <v>1394</v>
      </c>
      <c r="N3949" s="15">
        <v>437.2</v>
      </c>
      <c r="O3949" s="15">
        <v>263.33</v>
      </c>
      <c r="P3949" s="15">
        <v>609456.80000000005</v>
      </c>
      <c r="Q3949" s="15">
        <v>367082.02</v>
      </c>
      <c r="R3949" s="15">
        <v>242374.78</v>
      </c>
      <c r="S3949" s="54"/>
      <c r="T3949" s="54"/>
      <c r="Z3949" s="1"/>
      <c r="AA3949" s="1"/>
      <c r="XFB3949"/>
      <c r="XFC3949"/>
    </row>
    <row r="3950" spans="2:27 16382:16383" ht="21" customHeight="1">
      <c r="B3950" s="1" t="s">
        <v>23</v>
      </c>
      <c r="C3950" s="1" t="s">
        <v>178</v>
      </c>
      <c r="D3950" s="1" t="s">
        <v>36</v>
      </c>
      <c r="E3950" s="1" t="s">
        <v>21</v>
      </c>
      <c r="F3950" s="1" t="s">
        <v>235</v>
      </c>
      <c r="G3950" s="9">
        <v>42583</v>
      </c>
      <c r="H3950" s="2" t="s">
        <v>238</v>
      </c>
      <c r="I3950" s="1">
        <v>2016</v>
      </c>
      <c r="J3950" s="1">
        <v>431432092</v>
      </c>
      <c r="K3950" s="1">
        <f>_xlfn.DAYS(clean_data[[#This Row],[Ship Date]],clean_data[[#This Row],[Order Date]])</f>
        <v>43</v>
      </c>
      <c r="L3950" s="9">
        <v>42626</v>
      </c>
      <c r="M3950" s="4">
        <v>9198</v>
      </c>
      <c r="N3950" s="13">
        <v>109.28</v>
      </c>
      <c r="O3950" s="13">
        <v>35.840000000000003</v>
      </c>
      <c r="P3950" s="13">
        <v>1005157.44</v>
      </c>
      <c r="Q3950" s="13">
        <v>329656.32000000001</v>
      </c>
      <c r="R3950" s="13">
        <v>675501.12</v>
      </c>
      <c r="S3950" s="54"/>
      <c r="T3950" s="54"/>
      <c r="Z3950" s="1"/>
      <c r="AA3950" s="1"/>
      <c r="XFB3950"/>
      <c r="XFC3950"/>
    </row>
    <row r="3951" spans="2:27 16382:16383" ht="21" customHeight="1">
      <c r="B3951" s="10" t="s">
        <v>40</v>
      </c>
      <c r="C3951" s="10" t="s">
        <v>245</v>
      </c>
      <c r="D3951" s="10" t="s">
        <v>16</v>
      </c>
      <c r="E3951" s="10" t="s">
        <v>17</v>
      </c>
      <c r="F3951" s="10" t="s">
        <v>227</v>
      </c>
      <c r="G3951" s="11">
        <v>41299</v>
      </c>
      <c r="H3951" s="12" t="s">
        <v>240</v>
      </c>
      <c r="I3951" s="10">
        <v>2013</v>
      </c>
      <c r="J3951" s="10">
        <v>414026057</v>
      </c>
      <c r="K3951" s="10">
        <f>_xlfn.DAYS(clean_data[[#This Row],[Ship Date]],clean_data[[#This Row],[Order Date]])</f>
        <v>32</v>
      </c>
      <c r="L3951" s="11">
        <v>41331</v>
      </c>
      <c r="M3951" s="14">
        <v>8366</v>
      </c>
      <c r="N3951" s="15">
        <v>255.28</v>
      </c>
      <c r="O3951" s="15">
        <v>159.41999999999999</v>
      </c>
      <c r="P3951" s="15">
        <v>2135672.48</v>
      </c>
      <c r="Q3951" s="15">
        <v>1333707.72</v>
      </c>
      <c r="R3951" s="15">
        <v>801964.76</v>
      </c>
      <c r="S3951" s="54"/>
      <c r="T3951" s="54"/>
      <c r="Z3951" s="1"/>
      <c r="AA3951" s="1"/>
      <c r="XFB3951"/>
      <c r="XFC3951"/>
    </row>
    <row r="3952" spans="2:27 16382:16383" ht="21" customHeight="1">
      <c r="B3952" s="1" t="s">
        <v>40</v>
      </c>
      <c r="C3952" s="1" t="s">
        <v>170</v>
      </c>
      <c r="D3952" s="1" t="s">
        <v>25</v>
      </c>
      <c r="E3952" s="1" t="s">
        <v>21</v>
      </c>
      <c r="F3952" s="1" t="s">
        <v>227</v>
      </c>
      <c r="G3952" s="9">
        <v>40757</v>
      </c>
      <c r="H3952" s="2" t="s">
        <v>238</v>
      </c>
      <c r="I3952" s="1">
        <v>2011</v>
      </c>
      <c r="J3952" s="1">
        <v>361862027</v>
      </c>
      <c r="K3952" s="1">
        <f>_xlfn.DAYS(clean_data[[#This Row],[Ship Date]],clean_data[[#This Row],[Order Date]])</f>
        <v>12</v>
      </c>
      <c r="L3952" s="9">
        <v>40769</v>
      </c>
      <c r="M3952" s="4">
        <v>1870</v>
      </c>
      <c r="N3952" s="13">
        <v>47.45</v>
      </c>
      <c r="O3952" s="13">
        <v>31.79</v>
      </c>
      <c r="P3952" s="13">
        <v>88731.5</v>
      </c>
      <c r="Q3952" s="13">
        <v>59447.3</v>
      </c>
      <c r="R3952" s="13">
        <v>29284.2</v>
      </c>
      <c r="S3952" s="54"/>
      <c r="T3952" s="54"/>
      <c r="Z3952" s="1"/>
      <c r="AA3952" s="1"/>
      <c r="XFB3952"/>
      <c r="XFC3952"/>
    </row>
    <row r="3953" spans="2:27 16382:16383" ht="21" customHeight="1">
      <c r="B3953" s="10" t="s">
        <v>14</v>
      </c>
      <c r="C3953" s="10" t="s">
        <v>115</v>
      </c>
      <c r="D3953" s="10" t="s">
        <v>25</v>
      </c>
      <c r="E3953" s="10" t="s">
        <v>17</v>
      </c>
      <c r="F3953" s="10" t="s">
        <v>235</v>
      </c>
      <c r="G3953" s="11">
        <v>41622</v>
      </c>
      <c r="H3953" s="12" t="s">
        <v>228</v>
      </c>
      <c r="I3953" s="10">
        <v>2013</v>
      </c>
      <c r="J3953" s="10">
        <v>974988830</v>
      </c>
      <c r="K3953" s="10">
        <f>_xlfn.DAYS(clean_data[[#This Row],[Ship Date]],clean_data[[#This Row],[Order Date]])</f>
        <v>43</v>
      </c>
      <c r="L3953" s="11">
        <v>41665</v>
      </c>
      <c r="M3953" s="14">
        <v>9716</v>
      </c>
      <c r="N3953" s="15">
        <v>47.45</v>
      </c>
      <c r="O3953" s="15">
        <v>31.79</v>
      </c>
      <c r="P3953" s="15">
        <v>461024.2</v>
      </c>
      <c r="Q3953" s="15">
        <v>308871.64</v>
      </c>
      <c r="R3953" s="15">
        <v>152152.56</v>
      </c>
      <c r="S3953" s="54"/>
      <c r="T3953" s="54"/>
      <c r="Z3953" s="1"/>
      <c r="AA3953" s="1"/>
      <c r="XFB3953"/>
      <c r="XFC3953"/>
    </row>
    <row r="3954" spans="2:27 16382:16383" ht="21" customHeight="1">
      <c r="B3954" s="1" t="s">
        <v>26</v>
      </c>
      <c r="C3954" s="1" t="s">
        <v>164</v>
      </c>
      <c r="D3954" s="1" t="s">
        <v>25</v>
      </c>
      <c r="E3954" s="1" t="s">
        <v>17</v>
      </c>
      <c r="F3954" s="1" t="s">
        <v>227</v>
      </c>
      <c r="G3954" s="9">
        <v>42184</v>
      </c>
      <c r="H3954" s="2" t="s">
        <v>241</v>
      </c>
      <c r="I3954" s="1">
        <v>2015</v>
      </c>
      <c r="J3954" s="1">
        <v>773767793</v>
      </c>
      <c r="K3954" s="1">
        <f>_xlfn.DAYS(clean_data[[#This Row],[Ship Date]],clean_data[[#This Row],[Order Date]])</f>
        <v>44</v>
      </c>
      <c r="L3954" s="9">
        <v>42228</v>
      </c>
      <c r="M3954" s="4">
        <v>3940</v>
      </c>
      <c r="N3954" s="13">
        <v>47.45</v>
      </c>
      <c r="O3954" s="13">
        <v>31.79</v>
      </c>
      <c r="P3954" s="13">
        <v>186953</v>
      </c>
      <c r="Q3954" s="13">
        <v>125252.6</v>
      </c>
      <c r="R3954" s="13">
        <v>61700.4</v>
      </c>
      <c r="S3954" s="54"/>
      <c r="T3954" s="54"/>
      <c r="Z3954" s="1"/>
      <c r="AA3954" s="1"/>
      <c r="XFB3954"/>
      <c r="XFC3954"/>
    </row>
    <row r="3955" spans="2:27 16382:16383" ht="21" customHeight="1">
      <c r="B3955" s="10" t="s">
        <v>40</v>
      </c>
      <c r="C3955" s="10" t="s">
        <v>245</v>
      </c>
      <c r="D3955" s="10" t="s">
        <v>59</v>
      </c>
      <c r="E3955" s="10" t="s">
        <v>17</v>
      </c>
      <c r="F3955" s="10" t="s">
        <v>235</v>
      </c>
      <c r="G3955" s="11">
        <v>42502</v>
      </c>
      <c r="H3955" s="12" t="s">
        <v>233</v>
      </c>
      <c r="I3955" s="10">
        <v>2016</v>
      </c>
      <c r="J3955" s="10">
        <v>148872745</v>
      </c>
      <c r="K3955" s="10">
        <f>_xlfn.DAYS(clean_data[[#This Row],[Ship Date]],clean_data[[#This Row],[Order Date]])</f>
        <v>25</v>
      </c>
      <c r="L3955" s="11">
        <v>42527</v>
      </c>
      <c r="M3955" s="14">
        <v>3608</v>
      </c>
      <c r="N3955" s="15">
        <v>9.33</v>
      </c>
      <c r="O3955" s="15">
        <v>6.92</v>
      </c>
      <c r="P3955" s="15">
        <v>33662.639999999999</v>
      </c>
      <c r="Q3955" s="15">
        <v>24967.360000000001</v>
      </c>
      <c r="R3955" s="15">
        <v>8695.2800000000007</v>
      </c>
      <c r="S3955" s="54"/>
      <c r="T3955" s="54"/>
      <c r="Z3955" s="1"/>
      <c r="AA3955" s="1"/>
      <c r="XFB3955"/>
      <c r="XFC3955"/>
    </row>
    <row r="3956" spans="2:27 16382:16383" ht="21" customHeight="1">
      <c r="B3956" s="1" t="s">
        <v>40</v>
      </c>
      <c r="C3956" s="1" t="s">
        <v>137</v>
      </c>
      <c r="D3956" s="1" t="s">
        <v>33</v>
      </c>
      <c r="E3956" s="1" t="s">
        <v>17</v>
      </c>
      <c r="F3956" s="1" t="s">
        <v>227</v>
      </c>
      <c r="G3956" s="9">
        <v>40261</v>
      </c>
      <c r="H3956" s="2" t="s">
        <v>236</v>
      </c>
      <c r="I3956" s="1">
        <v>2010</v>
      </c>
      <c r="J3956" s="1">
        <v>911290013</v>
      </c>
      <c r="K3956" s="1">
        <f>_xlfn.DAYS(clean_data[[#This Row],[Ship Date]],clean_data[[#This Row],[Order Date]])</f>
        <v>10</v>
      </c>
      <c r="L3956" s="9">
        <v>40271</v>
      </c>
      <c r="M3956" s="4">
        <v>9821</v>
      </c>
      <c r="N3956" s="13">
        <v>81.73</v>
      </c>
      <c r="O3956" s="13">
        <v>56.67</v>
      </c>
      <c r="P3956" s="13">
        <v>802670.33</v>
      </c>
      <c r="Q3956" s="13">
        <v>556556.06999999995</v>
      </c>
      <c r="R3956" s="13">
        <v>246114.26</v>
      </c>
      <c r="S3956" s="54"/>
      <c r="T3956" s="54"/>
      <c r="Z3956" s="1"/>
      <c r="AA3956" s="1"/>
      <c r="XFB3956"/>
      <c r="XFC3956"/>
    </row>
    <row r="3957" spans="2:27 16382:16383" ht="21" customHeight="1">
      <c r="B3957" s="10" t="s">
        <v>23</v>
      </c>
      <c r="C3957" s="10" t="s">
        <v>191</v>
      </c>
      <c r="D3957" s="10" t="s">
        <v>16</v>
      </c>
      <c r="E3957" s="10" t="s">
        <v>17</v>
      </c>
      <c r="F3957" s="10" t="s">
        <v>235</v>
      </c>
      <c r="G3957" s="11">
        <v>40448</v>
      </c>
      <c r="H3957" s="12" t="s">
        <v>231</v>
      </c>
      <c r="I3957" s="10">
        <v>2010</v>
      </c>
      <c r="J3957" s="10">
        <v>442318427</v>
      </c>
      <c r="K3957" s="10">
        <f>_xlfn.DAYS(clean_data[[#This Row],[Ship Date]],clean_data[[#This Row],[Order Date]])</f>
        <v>11</v>
      </c>
      <c r="L3957" s="11">
        <v>40459</v>
      </c>
      <c r="M3957" s="14">
        <v>707</v>
      </c>
      <c r="N3957" s="15">
        <v>255.28</v>
      </c>
      <c r="O3957" s="15">
        <v>159.41999999999999</v>
      </c>
      <c r="P3957" s="15">
        <v>180482.96</v>
      </c>
      <c r="Q3957" s="15">
        <v>112709.94</v>
      </c>
      <c r="R3957" s="15">
        <v>67773.02</v>
      </c>
      <c r="S3957" s="54"/>
      <c r="T3957" s="54"/>
      <c r="Z3957" s="1"/>
      <c r="AA3957" s="1"/>
      <c r="XFB3957"/>
      <c r="XFC3957"/>
    </row>
    <row r="3958" spans="2:27 16382:16383" ht="21" customHeight="1">
      <c r="B3958" s="1" t="s">
        <v>26</v>
      </c>
      <c r="C3958" s="1" t="s">
        <v>203</v>
      </c>
      <c r="D3958" s="1" t="s">
        <v>59</v>
      </c>
      <c r="E3958" s="1" t="s">
        <v>17</v>
      </c>
      <c r="F3958" s="1" t="s">
        <v>227</v>
      </c>
      <c r="G3958" s="9">
        <v>42909</v>
      </c>
      <c r="H3958" s="2" t="s">
        <v>241</v>
      </c>
      <c r="I3958" s="1">
        <v>2017</v>
      </c>
      <c r="J3958" s="1">
        <v>243569314</v>
      </c>
      <c r="K3958" s="1">
        <f>_xlfn.DAYS(clean_data[[#This Row],[Ship Date]],clean_data[[#This Row],[Order Date]])</f>
        <v>2</v>
      </c>
      <c r="L3958" s="9">
        <v>42911</v>
      </c>
      <c r="M3958" s="4">
        <v>6428</v>
      </c>
      <c r="N3958" s="13">
        <v>9.33</v>
      </c>
      <c r="O3958" s="13">
        <v>6.92</v>
      </c>
      <c r="P3958" s="13">
        <v>59973.24</v>
      </c>
      <c r="Q3958" s="13">
        <v>44481.760000000002</v>
      </c>
      <c r="R3958" s="13">
        <v>15491.48</v>
      </c>
      <c r="S3958" s="54"/>
      <c r="T3958" s="54"/>
      <c r="Z3958" s="1"/>
      <c r="AA3958" s="1"/>
      <c r="XFB3958"/>
      <c r="XFC3958"/>
    </row>
    <row r="3959" spans="2:27 16382:16383" ht="21" customHeight="1">
      <c r="B3959" s="10" t="s">
        <v>40</v>
      </c>
      <c r="C3959" s="10" t="s">
        <v>156</v>
      </c>
      <c r="D3959" s="10" t="s">
        <v>16</v>
      </c>
      <c r="E3959" s="10" t="s">
        <v>21</v>
      </c>
      <c r="F3959" s="10" t="s">
        <v>227</v>
      </c>
      <c r="G3959" s="11">
        <v>40961</v>
      </c>
      <c r="H3959" s="12" t="s">
        <v>242</v>
      </c>
      <c r="I3959" s="10">
        <v>2012</v>
      </c>
      <c r="J3959" s="10">
        <v>986966502</v>
      </c>
      <c r="K3959" s="10">
        <f>_xlfn.DAYS(clean_data[[#This Row],[Ship Date]],clean_data[[#This Row],[Order Date]])</f>
        <v>47</v>
      </c>
      <c r="L3959" s="11">
        <v>41008</v>
      </c>
      <c r="M3959" s="14">
        <v>4175</v>
      </c>
      <c r="N3959" s="15">
        <v>255.28</v>
      </c>
      <c r="O3959" s="15">
        <v>159.41999999999999</v>
      </c>
      <c r="P3959" s="15">
        <v>1065794</v>
      </c>
      <c r="Q3959" s="15">
        <v>665578.5</v>
      </c>
      <c r="R3959" s="15">
        <v>400215.5</v>
      </c>
      <c r="S3959" s="54"/>
      <c r="T3959" s="54"/>
      <c r="Z3959" s="1"/>
      <c r="AA3959" s="1"/>
      <c r="XFB3959"/>
      <c r="XFC3959"/>
    </row>
    <row r="3960" spans="2:27 16382:16383" ht="21" customHeight="1">
      <c r="B3960" s="1" t="s">
        <v>40</v>
      </c>
      <c r="C3960" s="1" t="s">
        <v>153</v>
      </c>
      <c r="D3960" s="1" t="s">
        <v>16</v>
      </c>
      <c r="E3960" s="1" t="s">
        <v>21</v>
      </c>
      <c r="F3960" s="1" t="s">
        <v>227</v>
      </c>
      <c r="G3960" s="9">
        <v>42142</v>
      </c>
      <c r="H3960" s="2" t="s">
        <v>233</v>
      </c>
      <c r="I3960" s="1">
        <v>2015</v>
      </c>
      <c r="J3960" s="1">
        <v>264746320</v>
      </c>
      <c r="K3960" s="1">
        <f>_xlfn.DAYS(clean_data[[#This Row],[Ship Date]],clean_data[[#This Row],[Order Date]])</f>
        <v>19</v>
      </c>
      <c r="L3960" s="9">
        <v>42161</v>
      </c>
      <c r="M3960" s="4">
        <v>3174</v>
      </c>
      <c r="N3960" s="13">
        <v>255.28</v>
      </c>
      <c r="O3960" s="13">
        <v>159.41999999999999</v>
      </c>
      <c r="P3960" s="13">
        <v>810258.72</v>
      </c>
      <c r="Q3960" s="13">
        <v>505999.08</v>
      </c>
      <c r="R3960" s="13">
        <v>304259.64</v>
      </c>
      <c r="S3960" s="54"/>
      <c r="T3960" s="54"/>
      <c r="Z3960" s="1"/>
      <c r="AA3960" s="1"/>
      <c r="XFB3960"/>
      <c r="XFC3960"/>
    </row>
    <row r="3961" spans="2:27 16382:16383" ht="21" customHeight="1">
      <c r="B3961" s="10" t="s">
        <v>14</v>
      </c>
      <c r="C3961" s="10" t="s">
        <v>220</v>
      </c>
      <c r="D3961" s="10" t="s">
        <v>20</v>
      </c>
      <c r="E3961" s="10" t="s">
        <v>17</v>
      </c>
      <c r="F3961" s="10" t="s">
        <v>235</v>
      </c>
      <c r="G3961" s="11">
        <v>41933</v>
      </c>
      <c r="H3961" s="12" t="s">
        <v>237</v>
      </c>
      <c r="I3961" s="10">
        <v>2014</v>
      </c>
      <c r="J3961" s="10">
        <v>239457595</v>
      </c>
      <c r="K3961" s="10">
        <f>_xlfn.DAYS(clean_data[[#This Row],[Ship Date]],clean_data[[#This Row],[Order Date]])</f>
        <v>37</v>
      </c>
      <c r="L3961" s="11">
        <v>41970</v>
      </c>
      <c r="M3961" s="14">
        <v>9678</v>
      </c>
      <c r="N3961" s="15">
        <v>152.58000000000001</v>
      </c>
      <c r="O3961" s="15">
        <v>97.44</v>
      </c>
      <c r="P3961" s="15">
        <v>1476669.24</v>
      </c>
      <c r="Q3961" s="15">
        <v>943024.32</v>
      </c>
      <c r="R3961" s="15">
        <v>533644.92000000004</v>
      </c>
      <c r="S3961" s="54"/>
      <c r="T3961" s="54"/>
      <c r="Z3961" s="1"/>
      <c r="AA3961" s="1"/>
      <c r="XFB3961"/>
      <c r="XFC3961"/>
    </row>
    <row r="3962" spans="2:27 16382:16383" ht="21" customHeight="1">
      <c r="B3962" s="1" t="s">
        <v>26</v>
      </c>
      <c r="C3962" s="1" t="s">
        <v>194</v>
      </c>
      <c r="D3962" s="1" t="s">
        <v>20</v>
      </c>
      <c r="E3962" s="1" t="s">
        <v>21</v>
      </c>
      <c r="F3962" s="1" t="s">
        <v>235</v>
      </c>
      <c r="G3962" s="9">
        <v>41733</v>
      </c>
      <c r="H3962" s="2" t="s">
        <v>239</v>
      </c>
      <c r="I3962" s="1">
        <v>2014</v>
      </c>
      <c r="J3962" s="1">
        <v>893961656</v>
      </c>
      <c r="K3962" s="1">
        <f>_xlfn.DAYS(clean_data[[#This Row],[Ship Date]],clean_data[[#This Row],[Order Date]])</f>
        <v>27</v>
      </c>
      <c r="L3962" s="9">
        <v>41760</v>
      </c>
      <c r="M3962" s="4">
        <v>1975</v>
      </c>
      <c r="N3962" s="13">
        <v>152.58000000000001</v>
      </c>
      <c r="O3962" s="13">
        <v>97.44</v>
      </c>
      <c r="P3962" s="13">
        <v>301345.5</v>
      </c>
      <c r="Q3962" s="13">
        <v>192444</v>
      </c>
      <c r="R3962" s="13">
        <v>108901.5</v>
      </c>
      <c r="S3962" s="54"/>
      <c r="T3962" s="54"/>
      <c r="Z3962" s="1"/>
      <c r="AA3962" s="1"/>
      <c r="XFB3962"/>
      <c r="XFC3962"/>
    </row>
    <row r="3963" spans="2:27 16382:16383" ht="21" customHeight="1">
      <c r="B3963" s="10" t="s">
        <v>26</v>
      </c>
      <c r="C3963" s="10" t="s">
        <v>27</v>
      </c>
      <c r="D3963" s="10" t="s">
        <v>33</v>
      </c>
      <c r="E3963" s="10" t="s">
        <v>17</v>
      </c>
      <c r="F3963" s="10" t="s">
        <v>232</v>
      </c>
      <c r="G3963" s="11">
        <v>41949</v>
      </c>
      <c r="H3963" s="12" t="s">
        <v>234</v>
      </c>
      <c r="I3963" s="10">
        <v>2014</v>
      </c>
      <c r="J3963" s="10">
        <v>481432330</v>
      </c>
      <c r="K3963" s="10">
        <f>_xlfn.DAYS(clean_data[[#This Row],[Ship Date]],clean_data[[#This Row],[Order Date]])</f>
        <v>3</v>
      </c>
      <c r="L3963" s="11">
        <v>41952</v>
      </c>
      <c r="M3963" s="14">
        <v>5380</v>
      </c>
      <c r="N3963" s="15">
        <v>81.73</v>
      </c>
      <c r="O3963" s="15">
        <v>56.67</v>
      </c>
      <c r="P3963" s="15">
        <v>439707.4</v>
      </c>
      <c r="Q3963" s="15">
        <v>304884.59999999998</v>
      </c>
      <c r="R3963" s="15">
        <v>134822.79999999999</v>
      </c>
      <c r="S3963" s="54"/>
      <c r="T3963" s="54"/>
      <c r="Z3963" s="1"/>
      <c r="AA3963" s="1"/>
      <c r="XFB3963"/>
      <c r="XFC3963"/>
    </row>
    <row r="3964" spans="2:27 16382:16383" ht="21" customHeight="1">
      <c r="B3964" s="1" t="s">
        <v>14</v>
      </c>
      <c r="C3964" s="1" t="s">
        <v>62</v>
      </c>
      <c r="D3964" s="1" t="s">
        <v>71</v>
      </c>
      <c r="E3964" s="1" t="s">
        <v>21</v>
      </c>
      <c r="F3964" s="1" t="s">
        <v>232</v>
      </c>
      <c r="G3964" s="9">
        <v>40610</v>
      </c>
      <c r="H3964" s="2" t="s">
        <v>236</v>
      </c>
      <c r="I3964" s="1">
        <v>2011</v>
      </c>
      <c r="J3964" s="1">
        <v>475355947</v>
      </c>
      <c r="K3964" s="1">
        <f>_xlfn.DAYS(clean_data[[#This Row],[Ship Date]],clean_data[[#This Row],[Order Date]])</f>
        <v>49</v>
      </c>
      <c r="L3964" s="9">
        <v>40659</v>
      </c>
      <c r="M3964" s="4">
        <v>7243</v>
      </c>
      <c r="N3964" s="13">
        <v>154.06</v>
      </c>
      <c r="O3964" s="13">
        <v>90.93</v>
      </c>
      <c r="P3964" s="13">
        <v>1115856.58</v>
      </c>
      <c r="Q3964" s="13">
        <v>658605.99</v>
      </c>
      <c r="R3964" s="13">
        <v>457250.59</v>
      </c>
      <c r="S3964" s="54"/>
      <c r="T3964" s="54"/>
      <c r="Z3964" s="1"/>
      <c r="AA3964" s="1"/>
      <c r="XFB3964"/>
      <c r="XFC3964"/>
    </row>
    <row r="3965" spans="2:27 16382:16383" ht="21" customHeight="1">
      <c r="B3965" s="10" t="s">
        <v>40</v>
      </c>
      <c r="C3965" s="10" t="s">
        <v>188</v>
      </c>
      <c r="D3965" s="10" t="s">
        <v>43</v>
      </c>
      <c r="E3965" s="10" t="s">
        <v>21</v>
      </c>
      <c r="F3965" s="10" t="s">
        <v>229</v>
      </c>
      <c r="G3965" s="11">
        <v>40285</v>
      </c>
      <c r="H3965" s="12" t="s">
        <v>239</v>
      </c>
      <c r="I3965" s="10">
        <v>2010</v>
      </c>
      <c r="J3965" s="10">
        <v>619531333</v>
      </c>
      <c r="K3965" s="10">
        <f>_xlfn.DAYS(clean_data[[#This Row],[Ship Date]],clean_data[[#This Row],[Order Date]])</f>
        <v>29</v>
      </c>
      <c r="L3965" s="11">
        <v>40314</v>
      </c>
      <c r="M3965" s="14">
        <v>1944</v>
      </c>
      <c r="N3965" s="15">
        <v>651.21</v>
      </c>
      <c r="O3965" s="15">
        <v>524.96</v>
      </c>
      <c r="P3965" s="15">
        <v>1265952.24</v>
      </c>
      <c r="Q3965" s="15">
        <v>1020522.24</v>
      </c>
      <c r="R3965" s="15">
        <v>245430</v>
      </c>
      <c r="S3965" s="54"/>
      <c r="T3965" s="54"/>
      <c r="Z3965" s="1"/>
      <c r="AA3965" s="1"/>
      <c r="XFB3965"/>
      <c r="XFC3965"/>
    </row>
    <row r="3966" spans="2:27 16382:16383" ht="21" customHeight="1">
      <c r="B3966" s="1" t="s">
        <v>31</v>
      </c>
      <c r="C3966" s="1" t="s">
        <v>145</v>
      </c>
      <c r="D3966" s="1" t="s">
        <v>25</v>
      </c>
      <c r="E3966" s="1" t="s">
        <v>21</v>
      </c>
      <c r="F3966" s="1" t="s">
        <v>227</v>
      </c>
      <c r="G3966" s="9">
        <v>41162</v>
      </c>
      <c r="H3966" s="2" t="s">
        <v>231</v>
      </c>
      <c r="I3966" s="1">
        <v>2012</v>
      </c>
      <c r="J3966" s="1">
        <v>278069818</v>
      </c>
      <c r="K3966" s="1">
        <f>_xlfn.DAYS(clean_data[[#This Row],[Ship Date]],clean_data[[#This Row],[Order Date]])</f>
        <v>25</v>
      </c>
      <c r="L3966" s="9">
        <v>41187</v>
      </c>
      <c r="M3966" s="4">
        <v>5893</v>
      </c>
      <c r="N3966" s="13">
        <v>47.45</v>
      </c>
      <c r="O3966" s="13">
        <v>31.79</v>
      </c>
      <c r="P3966" s="13">
        <v>279622.84999999998</v>
      </c>
      <c r="Q3966" s="13">
        <v>187338.47</v>
      </c>
      <c r="R3966" s="13">
        <v>92284.38</v>
      </c>
      <c r="S3966" s="54"/>
      <c r="T3966" s="54"/>
      <c r="Z3966" s="1"/>
      <c r="AA3966" s="1"/>
      <c r="XFB3966"/>
      <c r="XFC3966"/>
    </row>
    <row r="3967" spans="2:27 16382:16383" ht="21" customHeight="1">
      <c r="B3967" s="10" t="s">
        <v>26</v>
      </c>
      <c r="C3967" s="10" t="s">
        <v>151</v>
      </c>
      <c r="D3967" s="10" t="s">
        <v>28</v>
      </c>
      <c r="E3967" s="10" t="s">
        <v>21</v>
      </c>
      <c r="F3967" s="10" t="s">
        <v>232</v>
      </c>
      <c r="G3967" s="11">
        <v>42440</v>
      </c>
      <c r="H3967" s="12" t="s">
        <v>236</v>
      </c>
      <c r="I3967" s="10">
        <v>2016</v>
      </c>
      <c r="J3967" s="10">
        <v>685395228</v>
      </c>
      <c r="K3967" s="10">
        <f>_xlfn.DAYS(clean_data[[#This Row],[Ship Date]],clean_data[[#This Row],[Order Date]])</f>
        <v>6</v>
      </c>
      <c r="L3967" s="11">
        <v>42446</v>
      </c>
      <c r="M3967" s="14">
        <v>2534</v>
      </c>
      <c r="N3967" s="15">
        <v>205.7</v>
      </c>
      <c r="O3967" s="15">
        <v>117.11</v>
      </c>
      <c r="P3967" s="15">
        <v>521243.8</v>
      </c>
      <c r="Q3967" s="15">
        <v>296756.74</v>
      </c>
      <c r="R3967" s="15">
        <v>224487.06</v>
      </c>
      <c r="S3967" s="54"/>
      <c r="T3967" s="54"/>
      <c r="Z3967" s="1"/>
      <c r="AA3967" s="1"/>
      <c r="XFB3967"/>
      <c r="XFC3967"/>
    </row>
    <row r="3968" spans="2:27 16382:16383" ht="21" customHeight="1">
      <c r="B3968" s="1" t="s">
        <v>34</v>
      </c>
      <c r="C3968" s="1" t="s">
        <v>68</v>
      </c>
      <c r="D3968" s="1" t="s">
        <v>20</v>
      </c>
      <c r="E3968" s="1" t="s">
        <v>17</v>
      </c>
      <c r="F3968" s="1" t="s">
        <v>235</v>
      </c>
      <c r="G3968" s="9">
        <v>40937</v>
      </c>
      <c r="H3968" s="2" t="s">
        <v>240</v>
      </c>
      <c r="I3968" s="1">
        <v>2012</v>
      </c>
      <c r="J3968" s="1">
        <v>896243894</v>
      </c>
      <c r="K3968" s="1">
        <f>_xlfn.DAYS(clean_data[[#This Row],[Ship Date]],clean_data[[#This Row],[Order Date]])</f>
        <v>5</v>
      </c>
      <c r="L3968" s="9">
        <v>40942</v>
      </c>
      <c r="M3968" s="4">
        <v>7340</v>
      </c>
      <c r="N3968" s="13">
        <v>152.58000000000001</v>
      </c>
      <c r="O3968" s="13">
        <v>97.44</v>
      </c>
      <c r="P3968" s="13">
        <v>1119937.2</v>
      </c>
      <c r="Q3968" s="13">
        <v>715209.6</v>
      </c>
      <c r="R3968" s="13">
        <v>404727.6</v>
      </c>
      <c r="S3968" s="54"/>
      <c r="T3968" s="54"/>
      <c r="Z3968" s="1"/>
      <c r="AA3968" s="1"/>
      <c r="XFB3968"/>
      <c r="XFC3968"/>
    </row>
    <row r="3969" spans="2:27 16382:16383" ht="21" customHeight="1">
      <c r="B3969" s="10" t="s">
        <v>40</v>
      </c>
      <c r="C3969" s="10" t="s">
        <v>72</v>
      </c>
      <c r="D3969" s="10" t="s">
        <v>45</v>
      </c>
      <c r="E3969" s="10" t="s">
        <v>17</v>
      </c>
      <c r="F3969" s="10" t="s">
        <v>227</v>
      </c>
      <c r="G3969" s="11">
        <v>40776</v>
      </c>
      <c r="H3969" s="12" t="s">
        <v>238</v>
      </c>
      <c r="I3969" s="10">
        <v>2011</v>
      </c>
      <c r="J3969" s="10">
        <v>935664641</v>
      </c>
      <c r="K3969" s="10">
        <f>_xlfn.DAYS(clean_data[[#This Row],[Ship Date]],clean_data[[#This Row],[Order Date]])</f>
        <v>44</v>
      </c>
      <c r="L3969" s="11">
        <v>40820</v>
      </c>
      <c r="M3969" s="14">
        <v>2815</v>
      </c>
      <c r="N3969" s="15">
        <v>437.2</v>
      </c>
      <c r="O3969" s="15">
        <v>263.33</v>
      </c>
      <c r="P3969" s="15">
        <v>1230718</v>
      </c>
      <c r="Q3969" s="15">
        <v>741273.95</v>
      </c>
      <c r="R3969" s="15">
        <v>489444.05</v>
      </c>
      <c r="S3969" s="54"/>
      <c r="T3969" s="54"/>
      <c r="Z3969" s="1"/>
      <c r="AA3969" s="1"/>
      <c r="XFB3969"/>
      <c r="XFC3969"/>
    </row>
    <row r="3970" spans="2:27 16382:16383" ht="21" customHeight="1">
      <c r="B3970" s="1" t="s">
        <v>26</v>
      </c>
      <c r="C3970" s="1" t="s">
        <v>151</v>
      </c>
      <c r="D3970" s="1" t="s">
        <v>20</v>
      </c>
      <c r="E3970" s="1" t="s">
        <v>17</v>
      </c>
      <c r="F3970" s="1" t="s">
        <v>227</v>
      </c>
      <c r="G3970" s="9">
        <v>40939</v>
      </c>
      <c r="H3970" s="2" t="s">
        <v>240</v>
      </c>
      <c r="I3970" s="1">
        <v>2012</v>
      </c>
      <c r="J3970" s="1">
        <v>449018800</v>
      </c>
      <c r="K3970" s="1">
        <f>_xlfn.DAYS(clean_data[[#This Row],[Ship Date]],clean_data[[#This Row],[Order Date]])</f>
        <v>4</v>
      </c>
      <c r="L3970" s="9">
        <v>40943</v>
      </c>
      <c r="M3970" s="4">
        <v>3496</v>
      </c>
      <c r="N3970" s="13">
        <v>152.58000000000001</v>
      </c>
      <c r="O3970" s="13">
        <v>97.44</v>
      </c>
      <c r="P3970" s="13">
        <v>533419.68000000005</v>
      </c>
      <c r="Q3970" s="13">
        <v>340650.23999999999</v>
      </c>
      <c r="R3970" s="13">
        <v>192769.44</v>
      </c>
      <c r="S3970" s="54"/>
      <c r="T3970" s="54"/>
      <c r="Z3970" s="1"/>
      <c r="AA3970" s="1"/>
      <c r="XFB3970"/>
      <c r="XFC3970"/>
    </row>
    <row r="3971" spans="2:27 16382:16383" ht="21" customHeight="1">
      <c r="B3971" s="10" t="s">
        <v>31</v>
      </c>
      <c r="C3971" s="10" t="s">
        <v>133</v>
      </c>
      <c r="D3971" s="10" t="s">
        <v>20</v>
      </c>
      <c r="E3971" s="10" t="s">
        <v>21</v>
      </c>
      <c r="F3971" s="10" t="s">
        <v>227</v>
      </c>
      <c r="G3971" s="11">
        <v>42176</v>
      </c>
      <c r="H3971" s="12" t="s">
        <v>241</v>
      </c>
      <c r="I3971" s="10">
        <v>2015</v>
      </c>
      <c r="J3971" s="10">
        <v>951980197</v>
      </c>
      <c r="K3971" s="10">
        <f>_xlfn.DAYS(clean_data[[#This Row],[Ship Date]],clean_data[[#This Row],[Order Date]])</f>
        <v>10</v>
      </c>
      <c r="L3971" s="11">
        <v>42186</v>
      </c>
      <c r="M3971" s="14">
        <v>950</v>
      </c>
      <c r="N3971" s="15">
        <v>152.58000000000001</v>
      </c>
      <c r="O3971" s="15">
        <v>97.44</v>
      </c>
      <c r="P3971" s="15">
        <v>144951</v>
      </c>
      <c r="Q3971" s="15">
        <v>92568</v>
      </c>
      <c r="R3971" s="15">
        <v>52383</v>
      </c>
      <c r="S3971" s="54"/>
      <c r="T3971" s="54"/>
      <c r="Z3971" s="1"/>
      <c r="AA3971" s="1"/>
      <c r="XFB3971"/>
      <c r="XFC3971"/>
    </row>
    <row r="3972" spans="2:27 16382:16383" ht="21" customHeight="1">
      <c r="B3972" s="1" t="s">
        <v>26</v>
      </c>
      <c r="C3972" s="1" t="s">
        <v>146</v>
      </c>
      <c r="D3972" s="1" t="s">
        <v>79</v>
      </c>
      <c r="E3972" s="1" t="s">
        <v>21</v>
      </c>
      <c r="F3972" s="1" t="s">
        <v>229</v>
      </c>
      <c r="G3972" s="9">
        <v>42864</v>
      </c>
      <c r="H3972" s="2" t="s">
        <v>233</v>
      </c>
      <c r="I3972" s="1">
        <v>2017</v>
      </c>
      <c r="J3972" s="1">
        <v>880535161</v>
      </c>
      <c r="K3972" s="1">
        <f>_xlfn.DAYS(clean_data[[#This Row],[Ship Date]],clean_data[[#This Row],[Order Date]])</f>
        <v>47</v>
      </c>
      <c r="L3972" s="9">
        <v>42911</v>
      </c>
      <c r="M3972" s="4">
        <v>8776</v>
      </c>
      <c r="N3972" s="13">
        <v>668.27</v>
      </c>
      <c r="O3972" s="13">
        <v>502.54</v>
      </c>
      <c r="P3972" s="13">
        <v>5864737.5199999996</v>
      </c>
      <c r="Q3972" s="13">
        <v>4410291.04</v>
      </c>
      <c r="R3972" s="13">
        <v>1454446.48</v>
      </c>
      <c r="S3972" s="54"/>
      <c r="T3972" s="54"/>
      <c r="Z3972" s="1"/>
      <c r="AA3972" s="1"/>
      <c r="XFB3972"/>
      <c r="XFC3972"/>
    </row>
    <row r="3973" spans="2:27 16382:16383" ht="21" customHeight="1">
      <c r="B3973" s="10" t="s">
        <v>23</v>
      </c>
      <c r="C3973" s="10" t="s">
        <v>51</v>
      </c>
      <c r="D3973" s="10" t="s">
        <v>45</v>
      </c>
      <c r="E3973" s="10" t="s">
        <v>21</v>
      </c>
      <c r="F3973" s="10" t="s">
        <v>232</v>
      </c>
      <c r="G3973" s="11">
        <v>40383</v>
      </c>
      <c r="H3973" s="12" t="s">
        <v>230</v>
      </c>
      <c r="I3973" s="10">
        <v>2010</v>
      </c>
      <c r="J3973" s="10">
        <v>540982520</v>
      </c>
      <c r="K3973" s="10">
        <f>_xlfn.DAYS(clean_data[[#This Row],[Ship Date]],clean_data[[#This Row],[Order Date]])</f>
        <v>39</v>
      </c>
      <c r="L3973" s="11">
        <v>40422</v>
      </c>
      <c r="M3973" s="14">
        <v>7604</v>
      </c>
      <c r="N3973" s="15">
        <v>437.2</v>
      </c>
      <c r="O3973" s="15">
        <v>263.33</v>
      </c>
      <c r="P3973" s="15">
        <v>3324468.8</v>
      </c>
      <c r="Q3973" s="15">
        <v>2002361.32</v>
      </c>
      <c r="R3973" s="15">
        <v>1322107.48</v>
      </c>
      <c r="S3973" s="54"/>
      <c r="T3973" s="54"/>
      <c r="Z3973" s="1"/>
      <c r="AA3973" s="1"/>
      <c r="XFB3973"/>
      <c r="XFC3973"/>
    </row>
    <row r="3974" spans="2:27 16382:16383" ht="21" customHeight="1">
      <c r="B3974" s="1" t="s">
        <v>34</v>
      </c>
      <c r="C3974" s="1" t="s">
        <v>199</v>
      </c>
      <c r="D3974" s="1" t="s">
        <v>79</v>
      </c>
      <c r="E3974" s="1" t="s">
        <v>17</v>
      </c>
      <c r="F3974" s="1" t="s">
        <v>227</v>
      </c>
      <c r="G3974" s="9">
        <v>40802</v>
      </c>
      <c r="H3974" s="2" t="s">
        <v>231</v>
      </c>
      <c r="I3974" s="1">
        <v>2011</v>
      </c>
      <c r="J3974" s="1">
        <v>759933602</v>
      </c>
      <c r="K3974" s="1">
        <f>_xlfn.DAYS(clean_data[[#This Row],[Ship Date]],clean_data[[#This Row],[Order Date]])</f>
        <v>23</v>
      </c>
      <c r="L3974" s="9">
        <v>40825</v>
      </c>
      <c r="M3974" s="4">
        <v>95</v>
      </c>
      <c r="N3974" s="13">
        <v>668.27</v>
      </c>
      <c r="O3974" s="13">
        <v>502.54</v>
      </c>
      <c r="P3974" s="13">
        <v>63485.65</v>
      </c>
      <c r="Q3974" s="13">
        <v>47741.3</v>
      </c>
      <c r="R3974" s="13">
        <v>15744.35</v>
      </c>
      <c r="S3974" s="54"/>
      <c r="T3974" s="54"/>
      <c r="Z3974" s="1"/>
      <c r="AA3974" s="1"/>
      <c r="XFB3974"/>
      <c r="XFC3974"/>
    </row>
    <row r="3975" spans="2:27 16382:16383" ht="21" customHeight="1">
      <c r="B3975" s="10" t="s">
        <v>40</v>
      </c>
      <c r="C3975" s="10" t="s">
        <v>93</v>
      </c>
      <c r="D3975" s="10" t="s">
        <v>25</v>
      </c>
      <c r="E3975" s="10" t="s">
        <v>21</v>
      </c>
      <c r="F3975" s="10" t="s">
        <v>235</v>
      </c>
      <c r="G3975" s="11">
        <v>40897</v>
      </c>
      <c r="H3975" s="12" t="s">
        <v>228</v>
      </c>
      <c r="I3975" s="10">
        <v>2011</v>
      </c>
      <c r="J3975" s="10">
        <v>634312236</v>
      </c>
      <c r="K3975" s="10">
        <f>_xlfn.DAYS(clean_data[[#This Row],[Ship Date]],clean_data[[#This Row],[Order Date]])</f>
        <v>24</v>
      </c>
      <c r="L3975" s="11">
        <v>40921</v>
      </c>
      <c r="M3975" s="14">
        <v>5941</v>
      </c>
      <c r="N3975" s="15">
        <v>47.45</v>
      </c>
      <c r="O3975" s="15">
        <v>31.79</v>
      </c>
      <c r="P3975" s="15">
        <v>281900.45</v>
      </c>
      <c r="Q3975" s="15">
        <v>188864.39</v>
      </c>
      <c r="R3975" s="15">
        <v>93036.06</v>
      </c>
      <c r="S3975" s="54"/>
      <c r="T3975" s="54"/>
      <c r="Z3975" s="1"/>
      <c r="AA3975" s="1"/>
      <c r="XFB3975"/>
      <c r="XFC3975"/>
    </row>
    <row r="3976" spans="2:27 16382:16383" ht="21" customHeight="1">
      <c r="B3976" s="1" t="s">
        <v>14</v>
      </c>
      <c r="C3976" s="1" t="s">
        <v>174</v>
      </c>
      <c r="D3976" s="1" t="s">
        <v>28</v>
      </c>
      <c r="E3976" s="1" t="s">
        <v>21</v>
      </c>
      <c r="F3976" s="1" t="s">
        <v>232</v>
      </c>
      <c r="G3976" s="9">
        <v>40599</v>
      </c>
      <c r="H3976" s="2" t="s">
        <v>242</v>
      </c>
      <c r="I3976" s="1">
        <v>2011</v>
      </c>
      <c r="J3976" s="1">
        <v>681354749</v>
      </c>
      <c r="K3976" s="1">
        <f>_xlfn.DAYS(clean_data[[#This Row],[Ship Date]],clean_data[[#This Row],[Order Date]])</f>
        <v>32</v>
      </c>
      <c r="L3976" s="9">
        <v>40631</v>
      </c>
      <c r="M3976" s="4">
        <v>6866</v>
      </c>
      <c r="N3976" s="13">
        <v>205.7</v>
      </c>
      <c r="O3976" s="13">
        <v>117.11</v>
      </c>
      <c r="P3976" s="13">
        <v>1412336.2</v>
      </c>
      <c r="Q3976" s="13">
        <v>804077.26</v>
      </c>
      <c r="R3976" s="13">
        <v>608258.93999999994</v>
      </c>
      <c r="S3976" s="54"/>
      <c r="T3976" s="54"/>
      <c r="Z3976" s="1"/>
      <c r="AA3976" s="1"/>
      <c r="XFB3976"/>
      <c r="XFC3976"/>
    </row>
    <row r="3977" spans="2:27 16382:16383" ht="21" customHeight="1">
      <c r="B3977" s="10" t="s">
        <v>31</v>
      </c>
      <c r="C3977" s="10" t="s">
        <v>99</v>
      </c>
      <c r="D3977" s="10" t="s">
        <v>79</v>
      </c>
      <c r="E3977" s="10" t="s">
        <v>21</v>
      </c>
      <c r="F3977" s="10" t="s">
        <v>229</v>
      </c>
      <c r="G3977" s="11">
        <v>41611</v>
      </c>
      <c r="H3977" s="12" t="s">
        <v>228</v>
      </c>
      <c r="I3977" s="10">
        <v>2013</v>
      </c>
      <c r="J3977" s="10">
        <v>588609969</v>
      </c>
      <c r="K3977" s="10">
        <f>_xlfn.DAYS(clean_data[[#This Row],[Ship Date]],clean_data[[#This Row],[Order Date]])</f>
        <v>23</v>
      </c>
      <c r="L3977" s="11">
        <v>41634</v>
      </c>
      <c r="M3977" s="14">
        <v>1625</v>
      </c>
      <c r="N3977" s="15">
        <v>668.27</v>
      </c>
      <c r="O3977" s="15">
        <v>502.54</v>
      </c>
      <c r="P3977" s="15">
        <v>1085938.75</v>
      </c>
      <c r="Q3977" s="15">
        <v>816627.5</v>
      </c>
      <c r="R3977" s="15">
        <v>269311.25</v>
      </c>
      <c r="S3977" s="54"/>
      <c r="T3977" s="54"/>
      <c r="Z3977" s="1"/>
      <c r="AA3977" s="1"/>
      <c r="XFB3977"/>
      <c r="XFC3977"/>
    </row>
    <row r="3978" spans="2:27 16382:16383" ht="21" customHeight="1">
      <c r="B3978" s="1" t="s">
        <v>23</v>
      </c>
      <c r="C3978" s="1" t="s">
        <v>192</v>
      </c>
      <c r="D3978" s="1" t="s">
        <v>36</v>
      </c>
      <c r="E3978" s="1" t="s">
        <v>21</v>
      </c>
      <c r="F3978" s="1" t="s">
        <v>229</v>
      </c>
      <c r="G3978" s="9">
        <v>40493</v>
      </c>
      <c r="H3978" s="2" t="s">
        <v>234</v>
      </c>
      <c r="I3978" s="1">
        <v>2010</v>
      </c>
      <c r="J3978" s="1">
        <v>563939225</v>
      </c>
      <c r="K3978" s="1">
        <f>_xlfn.DAYS(clean_data[[#This Row],[Ship Date]],clean_data[[#This Row],[Order Date]])</f>
        <v>38</v>
      </c>
      <c r="L3978" s="9">
        <v>40531</v>
      </c>
      <c r="M3978" s="4">
        <v>1004</v>
      </c>
      <c r="N3978" s="13">
        <v>109.28</v>
      </c>
      <c r="O3978" s="13">
        <v>35.840000000000003</v>
      </c>
      <c r="P3978" s="13">
        <v>109717.12</v>
      </c>
      <c r="Q3978" s="13">
        <v>35983.360000000001</v>
      </c>
      <c r="R3978" s="13">
        <v>73733.759999999995</v>
      </c>
      <c r="S3978" s="54"/>
      <c r="T3978" s="54"/>
      <c r="Z3978" s="1"/>
      <c r="AA3978" s="1"/>
      <c r="XFB3978"/>
      <c r="XFC3978"/>
    </row>
    <row r="3979" spans="2:27 16382:16383" ht="21" customHeight="1">
      <c r="B3979" s="10" t="s">
        <v>53</v>
      </c>
      <c r="C3979" s="10" t="s">
        <v>210</v>
      </c>
      <c r="D3979" s="10" t="s">
        <v>79</v>
      </c>
      <c r="E3979" s="10" t="s">
        <v>17</v>
      </c>
      <c r="F3979" s="10" t="s">
        <v>232</v>
      </c>
      <c r="G3979" s="11">
        <v>41110</v>
      </c>
      <c r="H3979" s="12" t="s">
        <v>230</v>
      </c>
      <c r="I3979" s="10">
        <v>2012</v>
      </c>
      <c r="J3979" s="10">
        <v>885516345</v>
      </c>
      <c r="K3979" s="10">
        <f>_xlfn.DAYS(clean_data[[#This Row],[Ship Date]],clean_data[[#This Row],[Order Date]])</f>
        <v>5</v>
      </c>
      <c r="L3979" s="11">
        <v>41115</v>
      </c>
      <c r="M3979" s="14">
        <v>2819</v>
      </c>
      <c r="N3979" s="15">
        <v>668.27</v>
      </c>
      <c r="O3979" s="15">
        <v>502.54</v>
      </c>
      <c r="P3979" s="15">
        <v>1883853.13</v>
      </c>
      <c r="Q3979" s="15">
        <v>1416660.26</v>
      </c>
      <c r="R3979" s="15">
        <v>467192.87</v>
      </c>
      <c r="S3979" s="54"/>
      <c r="T3979" s="54"/>
      <c r="Z3979" s="1"/>
      <c r="AA3979" s="1"/>
      <c r="XFB3979"/>
      <c r="XFC3979"/>
    </row>
    <row r="3980" spans="2:27 16382:16383" ht="21" customHeight="1">
      <c r="B3980" s="1" t="s">
        <v>40</v>
      </c>
      <c r="C3980" s="1" t="s">
        <v>156</v>
      </c>
      <c r="D3980" s="1" t="s">
        <v>71</v>
      </c>
      <c r="E3980" s="1" t="s">
        <v>21</v>
      </c>
      <c r="F3980" s="1" t="s">
        <v>229</v>
      </c>
      <c r="G3980" s="9">
        <v>42181</v>
      </c>
      <c r="H3980" s="2" t="s">
        <v>241</v>
      </c>
      <c r="I3980" s="1">
        <v>2015</v>
      </c>
      <c r="J3980" s="1">
        <v>551827657</v>
      </c>
      <c r="K3980" s="1">
        <f>_xlfn.DAYS(clean_data[[#This Row],[Ship Date]],clean_data[[#This Row],[Order Date]])</f>
        <v>17</v>
      </c>
      <c r="L3980" s="9">
        <v>42198</v>
      </c>
      <c r="M3980" s="4">
        <v>6921</v>
      </c>
      <c r="N3980" s="13">
        <v>154.06</v>
      </c>
      <c r="O3980" s="13">
        <v>90.93</v>
      </c>
      <c r="P3980" s="13">
        <v>1066249.26</v>
      </c>
      <c r="Q3980" s="13">
        <v>629326.53</v>
      </c>
      <c r="R3980" s="13">
        <v>436922.73</v>
      </c>
      <c r="S3980" s="54"/>
      <c r="T3980" s="54"/>
      <c r="Z3980" s="1"/>
      <c r="AA3980" s="1"/>
      <c r="XFB3980"/>
      <c r="XFC3980"/>
    </row>
    <row r="3981" spans="2:27 16382:16383" ht="21" customHeight="1">
      <c r="B3981" s="10" t="s">
        <v>40</v>
      </c>
      <c r="C3981" s="10" t="s">
        <v>123</v>
      </c>
      <c r="D3981" s="10" t="s">
        <v>25</v>
      </c>
      <c r="E3981" s="10" t="s">
        <v>21</v>
      </c>
      <c r="F3981" s="10" t="s">
        <v>235</v>
      </c>
      <c r="G3981" s="11">
        <v>41435</v>
      </c>
      <c r="H3981" s="12" t="s">
        <v>241</v>
      </c>
      <c r="I3981" s="10">
        <v>2013</v>
      </c>
      <c r="J3981" s="10">
        <v>431671988</v>
      </c>
      <c r="K3981" s="10">
        <f>_xlfn.DAYS(clean_data[[#This Row],[Ship Date]],clean_data[[#This Row],[Order Date]])</f>
        <v>4</v>
      </c>
      <c r="L3981" s="11">
        <v>41439</v>
      </c>
      <c r="M3981" s="14">
        <v>189</v>
      </c>
      <c r="N3981" s="15">
        <v>47.45</v>
      </c>
      <c r="O3981" s="15">
        <v>31.79</v>
      </c>
      <c r="P3981" s="15">
        <v>8968.0499999999993</v>
      </c>
      <c r="Q3981" s="15">
        <v>6008.31</v>
      </c>
      <c r="R3981" s="15">
        <v>2959.74</v>
      </c>
      <c r="S3981" s="54"/>
      <c r="T3981" s="54"/>
      <c r="Z3981" s="1"/>
      <c r="AA3981" s="1"/>
      <c r="XFB3981"/>
      <c r="XFC3981"/>
    </row>
    <row r="3982" spans="2:27 16382:16383" ht="21" customHeight="1">
      <c r="B3982" s="1" t="s">
        <v>40</v>
      </c>
      <c r="C3982" s="1" t="s">
        <v>72</v>
      </c>
      <c r="D3982" s="1" t="s">
        <v>45</v>
      </c>
      <c r="E3982" s="1" t="s">
        <v>17</v>
      </c>
      <c r="F3982" s="1" t="s">
        <v>235</v>
      </c>
      <c r="G3982" s="9">
        <v>42519</v>
      </c>
      <c r="H3982" s="2" t="s">
        <v>233</v>
      </c>
      <c r="I3982" s="1">
        <v>2016</v>
      </c>
      <c r="J3982" s="1">
        <v>114160668</v>
      </c>
      <c r="K3982" s="1">
        <f>_xlfn.DAYS(clean_data[[#This Row],[Ship Date]],clean_data[[#This Row],[Order Date]])</f>
        <v>8</v>
      </c>
      <c r="L3982" s="9">
        <v>42527</v>
      </c>
      <c r="M3982" s="4">
        <v>1534</v>
      </c>
      <c r="N3982" s="13">
        <v>437.2</v>
      </c>
      <c r="O3982" s="13">
        <v>263.33</v>
      </c>
      <c r="P3982" s="13">
        <v>670664.80000000005</v>
      </c>
      <c r="Q3982" s="13">
        <v>403948.22</v>
      </c>
      <c r="R3982" s="13">
        <v>266716.58</v>
      </c>
      <c r="S3982" s="54"/>
      <c r="T3982" s="54"/>
      <c r="Z3982" s="1"/>
      <c r="AA3982" s="1"/>
      <c r="XFB3982"/>
      <c r="XFC3982"/>
    </row>
    <row r="3983" spans="2:27 16382:16383" ht="21" customHeight="1">
      <c r="B3983" s="10" t="s">
        <v>53</v>
      </c>
      <c r="C3983" s="10" t="s">
        <v>142</v>
      </c>
      <c r="D3983" s="10" t="s">
        <v>45</v>
      </c>
      <c r="E3983" s="10" t="s">
        <v>21</v>
      </c>
      <c r="F3983" s="10" t="s">
        <v>235</v>
      </c>
      <c r="G3983" s="11">
        <v>42555</v>
      </c>
      <c r="H3983" s="12" t="s">
        <v>230</v>
      </c>
      <c r="I3983" s="10">
        <v>2016</v>
      </c>
      <c r="J3983" s="10">
        <v>158717525</v>
      </c>
      <c r="K3983" s="10">
        <f>_xlfn.DAYS(clean_data[[#This Row],[Ship Date]],clean_data[[#This Row],[Order Date]])</f>
        <v>13</v>
      </c>
      <c r="L3983" s="11">
        <v>42568</v>
      </c>
      <c r="M3983" s="14">
        <v>6897</v>
      </c>
      <c r="N3983" s="15">
        <v>437.2</v>
      </c>
      <c r="O3983" s="15">
        <v>263.33</v>
      </c>
      <c r="P3983" s="15">
        <v>3015368.4</v>
      </c>
      <c r="Q3983" s="15">
        <v>1816187.01</v>
      </c>
      <c r="R3983" s="15">
        <v>1199181.3899999999</v>
      </c>
      <c r="S3983" s="54"/>
      <c r="T3983" s="54"/>
      <c r="Z3983" s="1"/>
      <c r="AA3983" s="1"/>
      <c r="XFB3983"/>
      <c r="XFC3983"/>
    </row>
    <row r="3984" spans="2:27 16382:16383" ht="21" customHeight="1">
      <c r="B3984" s="1" t="s">
        <v>26</v>
      </c>
      <c r="C3984" s="1" t="s">
        <v>90</v>
      </c>
      <c r="D3984" s="1" t="s">
        <v>33</v>
      </c>
      <c r="E3984" s="1" t="s">
        <v>21</v>
      </c>
      <c r="F3984" s="1" t="s">
        <v>227</v>
      </c>
      <c r="G3984" s="9">
        <v>41819</v>
      </c>
      <c r="H3984" s="2" t="s">
        <v>241</v>
      </c>
      <c r="I3984" s="1">
        <v>2014</v>
      </c>
      <c r="J3984" s="1">
        <v>745078885</v>
      </c>
      <c r="K3984" s="1">
        <f>_xlfn.DAYS(clean_data[[#This Row],[Ship Date]],clean_data[[#This Row],[Order Date]])</f>
        <v>12</v>
      </c>
      <c r="L3984" s="9">
        <v>41831</v>
      </c>
      <c r="M3984" s="4">
        <v>4254</v>
      </c>
      <c r="N3984" s="13">
        <v>81.73</v>
      </c>
      <c r="O3984" s="13">
        <v>56.67</v>
      </c>
      <c r="P3984" s="13">
        <v>347679.42</v>
      </c>
      <c r="Q3984" s="13">
        <v>241074.18</v>
      </c>
      <c r="R3984" s="13">
        <v>106605.24</v>
      </c>
      <c r="S3984" s="54"/>
      <c r="T3984" s="54"/>
      <c r="Z3984" s="1"/>
      <c r="AA3984" s="1"/>
      <c r="XFB3984"/>
      <c r="XFC3984"/>
    </row>
    <row r="3985" spans="2:27 16382:16383" ht="21" customHeight="1">
      <c r="B3985" s="10" t="s">
        <v>23</v>
      </c>
      <c r="C3985" s="10" t="s">
        <v>51</v>
      </c>
      <c r="D3985" s="10" t="s">
        <v>28</v>
      </c>
      <c r="E3985" s="10" t="s">
        <v>17</v>
      </c>
      <c r="F3985" s="10" t="s">
        <v>235</v>
      </c>
      <c r="G3985" s="11">
        <v>42362</v>
      </c>
      <c r="H3985" s="12" t="s">
        <v>228</v>
      </c>
      <c r="I3985" s="10">
        <v>2015</v>
      </c>
      <c r="J3985" s="10">
        <v>323293578</v>
      </c>
      <c r="K3985" s="10">
        <f>_xlfn.DAYS(clean_data[[#This Row],[Ship Date]],clean_data[[#This Row],[Order Date]])</f>
        <v>40</v>
      </c>
      <c r="L3985" s="11">
        <v>42402</v>
      </c>
      <c r="M3985" s="14">
        <v>8609</v>
      </c>
      <c r="N3985" s="15">
        <v>205.7</v>
      </c>
      <c r="O3985" s="15">
        <v>117.11</v>
      </c>
      <c r="P3985" s="15">
        <v>1770871.3</v>
      </c>
      <c r="Q3985" s="15">
        <v>1008199.99</v>
      </c>
      <c r="R3985" s="15">
        <v>762671.31</v>
      </c>
      <c r="S3985" s="54"/>
      <c r="T3985" s="54"/>
      <c r="Z3985" s="1"/>
      <c r="AA3985" s="1"/>
      <c r="XFB3985"/>
      <c r="XFC3985"/>
    </row>
    <row r="3986" spans="2:27 16382:16383" ht="21" customHeight="1">
      <c r="B3986" s="1" t="s">
        <v>31</v>
      </c>
      <c r="C3986" s="1" t="s">
        <v>42</v>
      </c>
      <c r="D3986" s="1" t="s">
        <v>59</v>
      </c>
      <c r="E3986" s="1" t="s">
        <v>17</v>
      </c>
      <c r="F3986" s="1" t="s">
        <v>227</v>
      </c>
      <c r="G3986" s="9">
        <v>41088</v>
      </c>
      <c r="H3986" s="2" t="s">
        <v>241</v>
      </c>
      <c r="I3986" s="1">
        <v>2012</v>
      </c>
      <c r="J3986" s="1">
        <v>563722932</v>
      </c>
      <c r="K3986" s="1">
        <f>_xlfn.DAYS(clean_data[[#This Row],[Ship Date]],clean_data[[#This Row],[Order Date]])</f>
        <v>42</v>
      </c>
      <c r="L3986" s="9">
        <v>41130</v>
      </c>
      <c r="M3986" s="4">
        <v>6998</v>
      </c>
      <c r="N3986" s="13">
        <v>9.33</v>
      </c>
      <c r="O3986" s="13">
        <v>6.92</v>
      </c>
      <c r="P3986" s="13">
        <v>65291.34</v>
      </c>
      <c r="Q3986" s="13">
        <v>48426.16</v>
      </c>
      <c r="R3986" s="13">
        <v>16865.18</v>
      </c>
      <c r="S3986" s="54"/>
      <c r="T3986" s="54"/>
      <c r="Z3986" s="1"/>
      <c r="AA3986" s="1"/>
      <c r="XFB3986"/>
      <c r="XFC3986"/>
    </row>
    <row r="3987" spans="2:27 16382:16383" ht="21" customHeight="1">
      <c r="B3987" s="10" t="s">
        <v>23</v>
      </c>
      <c r="C3987" s="10" t="s">
        <v>58</v>
      </c>
      <c r="D3987" s="10" t="s">
        <v>20</v>
      </c>
      <c r="E3987" s="10" t="s">
        <v>17</v>
      </c>
      <c r="F3987" s="10" t="s">
        <v>232</v>
      </c>
      <c r="G3987" s="11">
        <v>42207</v>
      </c>
      <c r="H3987" s="12" t="s">
        <v>230</v>
      </c>
      <c r="I3987" s="10">
        <v>2015</v>
      </c>
      <c r="J3987" s="10">
        <v>507040774</v>
      </c>
      <c r="K3987" s="10">
        <f>_xlfn.DAYS(clean_data[[#This Row],[Ship Date]],clean_data[[#This Row],[Order Date]])</f>
        <v>3</v>
      </c>
      <c r="L3987" s="11">
        <v>42210</v>
      </c>
      <c r="M3987" s="14">
        <v>3488</v>
      </c>
      <c r="N3987" s="15">
        <v>152.58000000000001</v>
      </c>
      <c r="O3987" s="15">
        <v>97.44</v>
      </c>
      <c r="P3987" s="15">
        <v>532199.04</v>
      </c>
      <c r="Q3987" s="15">
        <v>339870.71999999997</v>
      </c>
      <c r="R3987" s="15">
        <v>192328.32000000001</v>
      </c>
      <c r="S3987" s="54"/>
      <c r="T3987" s="54"/>
      <c r="Z3987" s="1"/>
      <c r="AA3987" s="1"/>
      <c r="XFB3987"/>
      <c r="XFC3987"/>
    </row>
    <row r="3988" spans="2:27 16382:16383" ht="21" customHeight="1">
      <c r="B3988" s="1" t="s">
        <v>40</v>
      </c>
      <c r="C3988" s="1" t="s">
        <v>78</v>
      </c>
      <c r="D3988" s="1" t="s">
        <v>28</v>
      </c>
      <c r="E3988" s="1" t="s">
        <v>21</v>
      </c>
      <c r="F3988" s="1" t="s">
        <v>235</v>
      </c>
      <c r="G3988" s="9">
        <v>42020</v>
      </c>
      <c r="H3988" s="2" t="s">
        <v>240</v>
      </c>
      <c r="I3988" s="1">
        <v>2015</v>
      </c>
      <c r="J3988" s="1">
        <v>614233434</v>
      </c>
      <c r="K3988" s="1">
        <f>_xlfn.DAYS(clean_data[[#This Row],[Ship Date]],clean_data[[#This Row],[Order Date]])</f>
        <v>23</v>
      </c>
      <c r="L3988" s="9">
        <v>42043</v>
      </c>
      <c r="M3988" s="4">
        <v>4178</v>
      </c>
      <c r="N3988" s="13">
        <v>205.7</v>
      </c>
      <c r="O3988" s="13">
        <v>117.11</v>
      </c>
      <c r="P3988" s="13">
        <v>859414.6</v>
      </c>
      <c r="Q3988" s="13">
        <v>489285.58</v>
      </c>
      <c r="R3988" s="13">
        <v>370129.02</v>
      </c>
      <c r="S3988" s="54"/>
      <c r="T3988" s="54"/>
      <c r="Z3988" s="1"/>
      <c r="AA3988" s="1"/>
      <c r="XFB3988"/>
      <c r="XFC3988"/>
    </row>
    <row r="3989" spans="2:27 16382:16383" ht="21" customHeight="1">
      <c r="B3989" s="10" t="s">
        <v>23</v>
      </c>
      <c r="C3989" s="10" t="s">
        <v>179</v>
      </c>
      <c r="D3989" s="10" t="s">
        <v>43</v>
      </c>
      <c r="E3989" s="10" t="s">
        <v>21</v>
      </c>
      <c r="F3989" s="10" t="s">
        <v>227</v>
      </c>
      <c r="G3989" s="11">
        <v>41366</v>
      </c>
      <c r="H3989" s="12" t="s">
        <v>239</v>
      </c>
      <c r="I3989" s="10">
        <v>2013</v>
      </c>
      <c r="J3989" s="10">
        <v>516599738</v>
      </c>
      <c r="K3989" s="10">
        <f>_xlfn.DAYS(clean_data[[#This Row],[Ship Date]],clean_data[[#This Row],[Order Date]])</f>
        <v>37</v>
      </c>
      <c r="L3989" s="11">
        <v>41403</v>
      </c>
      <c r="M3989" s="14">
        <v>2197</v>
      </c>
      <c r="N3989" s="15">
        <v>651.21</v>
      </c>
      <c r="O3989" s="15">
        <v>524.96</v>
      </c>
      <c r="P3989" s="15">
        <v>1430708.37</v>
      </c>
      <c r="Q3989" s="15">
        <v>1153337.1200000001</v>
      </c>
      <c r="R3989" s="15">
        <v>277371.25</v>
      </c>
      <c r="S3989" s="54"/>
      <c r="T3989" s="54"/>
      <c r="Z3989" s="1"/>
      <c r="AA3989" s="1"/>
      <c r="XFB3989"/>
      <c r="XFC3989"/>
    </row>
    <row r="3990" spans="2:27 16382:16383" ht="21" customHeight="1">
      <c r="B3990" s="1" t="s">
        <v>53</v>
      </c>
      <c r="C3990" s="1" t="s">
        <v>210</v>
      </c>
      <c r="D3990" s="1" t="s">
        <v>59</v>
      </c>
      <c r="E3990" s="1" t="s">
        <v>17</v>
      </c>
      <c r="F3990" s="1" t="s">
        <v>227</v>
      </c>
      <c r="G3990" s="9">
        <v>41472</v>
      </c>
      <c r="H3990" s="2" t="s">
        <v>230</v>
      </c>
      <c r="I3990" s="1">
        <v>2013</v>
      </c>
      <c r="J3990" s="1">
        <v>365751016</v>
      </c>
      <c r="K3990" s="1">
        <f>_xlfn.DAYS(clean_data[[#This Row],[Ship Date]],clean_data[[#This Row],[Order Date]])</f>
        <v>45</v>
      </c>
      <c r="L3990" s="9">
        <v>41517</v>
      </c>
      <c r="M3990" s="4">
        <v>2708</v>
      </c>
      <c r="N3990" s="13">
        <v>9.33</v>
      </c>
      <c r="O3990" s="13">
        <v>6.92</v>
      </c>
      <c r="P3990" s="13">
        <v>25265.64</v>
      </c>
      <c r="Q3990" s="13">
        <v>18739.36</v>
      </c>
      <c r="R3990" s="13">
        <v>6526.28</v>
      </c>
      <c r="S3990" s="54"/>
      <c r="T3990" s="54"/>
      <c r="Z3990" s="1"/>
      <c r="AA3990" s="1"/>
      <c r="XFB3990"/>
      <c r="XFC3990"/>
    </row>
    <row r="3991" spans="2:27 16382:16383" ht="21" customHeight="1">
      <c r="B3991" s="10" t="s">
        <v>23</v>
      </c>
      <c r="C3991" s="10" t="s">
        <v>207</v>
      </c>
      <c r="D3991" s="10" t="s">
        <v>36</v>
      </c>
      <c r="E3991" s="10" t="s">
        <v>17</v>
      </c>
      <c r="F3991" s="10" t="s">
        <v>235</v>
      </c>
      <c r="G3991" s="11">
        <v>42573</v>
      </c>
      <c r="H3991" s="12" t="s">
        <v>230</v>
      </c>
      <c r="I3991" s="10">
        <v>2016</v>
      </c>
      <c r="J3991" s="10">
        <v>383611094</v>
      </c>
      <c r="K3991" s="10">
        <f>_xlfn.DAYS(clean_data[[#This Row],[Ship Date]],clean_data[[#This Row],[Order Date]])</f>
        <v>35</v>
      </c>
      <c r="L3991" s="11">
        <v>42608</v>
      </c>
      <c r="M3991" s="14">
        <v>7902</v>
      </c>
      <c r="N3991" s="15">
        <v>109.28</v>
      </c>
      <c r="O3991" s="15">
        <v>35.840000000000003</v>
      </c>
      <c r="P3991" s="15">
        <v>863530.56</v>
      </c>
      <c r="Q3991" s="15">
        <v>283207.67999999999</v>
      </c>
      <c r="R3991" s="15">
        <v>580322.88</v>
      </c>
      <c r="S3991" s="54"/>
      <c r="T3991" s="54"/>
      <c r="Z3991" s="1"/>
      <c r="AA3991" s="1"/>
      <c r="XFB3991"/>
      <c r="XFC3991"/>
    </row>
    <row r="3992" spans="2:27 16382:16383" ht="21" customHeight="1">
      <c r="B3992" s="1" t="s">
        <v>23</v>
      </c>
      <c r="C3992" s="1" t="s">
        <v>83</v>
      </c>
      <c r="D3992" s="1" t="s">
        <v>16</v>
      </c>
      <c r="E3992" s="1" t="s">
        <v>21</v>
      </c>
      <c r="F3992" s="1" t="s">
        <v>227</v>
      </c>
      <c r="G3992" s="9">
        <v>42524</v>
      </c>
      <c r="H3992" s="2" t="s">
        <v>241</v>
      </c>
      <c r="I3992" s="1">
        <v>2016</v>
      </c>
      <c r="J3992" s="1">
        <v>412416303</v>
      </c>
      <c r="K3992" s="1">
        <f>_xlfn.DAYS(clean_data[[#This Row],[Ship Date]],clean_data[[#This Row],[Order Date]])</f>
        <v>8</v>
      </c>
      <c r="L3992" s="9">
        <v>42532</v>
      </c>
      <c r="M3992" s="4">
        <v>2004</v>
      </c>
      <c r="N3992" s="13">
        <v>255.28</v>
      </c>
      <c r="O3992" s="13">
        <v>159.41999999999999</v>
      </c>
      <c r="P3992" s="13">
        <v>511581.12</v>
      </c>
      <c r="Q3992" s="13">
        <v>319477.68</v>
      </c>
      <c r="R3992" s="13">
        <v>192103.44</v>
      </c>
      <c r="S3992" s="54"/>
      <c r="T3992" s="54"/>
      <c r="Z3992" s="1"/>
      <c r="AA3992" s="1"/>
      <c r="XFB3992"/>
      <c r="XFC3992"/>
    </row>
    <row r="3993" spans="2:27 16382:16383" ht="21" customHeight="1">
      <c r="B3993" s="10" t="s">
        <v>23</v>
      </c>
      <c r="C3993" s="10" t="s">
        <v>196</v>
      </c>
      <c r="D3993" s="10" t="s">
        <v>45</v>
      </c>
      <c r="E3993" s="10" t="s">
        <v>21</v>
      </c>
      <c r="F3993" s="10" t="s">
        <v>227</v>
      </c>
      <c r="G3993" s="11">
        <v>40954</v>
      </c>
      <c r="H3993" s="12" t="s">
        <v>242</v>
      </c>
      <c r="I3993" s="10">
        <v>2012</v>
      </c>
      <c r="J3993" s="10">
        <v>364715468</v>
      </c>
      <c r="K3993" s="10">
        <f>_xlfn.DAYS(clean_data[[#This Row],[Ship Date]],clean_data[[#This Row],[Order Date]])</f>
        <v>4</v>
      </c>
      <c r="L3993" s="11">
        <v>40958</v>
      </c>
      <c r="M3993" s="14">
        <v>6267</v>
      </c>
      <c r="N3993" s="15">
        <v>437.2</v>
      </c>
      <c r="O3993" s="15">
        <v>263.33</v>
      </c>
      <c r="P3993" s="15">
        <v>2739932.4</v>
      </c>
      <c r="Q3993" s="15">
        <v>1650289.11</v>
      </c>
      <c r="R3993" s="15">
        <v>1089643.29</v>
      </c>
      <c r="S3993" s="54"/>
      <c r="T3993" s="54"/>
      <c r="Z3993" s="1"/>
      <c r="AA3993" s="1"/>
      <c r="XFB3993"/>
      <c r="XFC3993"/>
    </row>
    <row r="3994" spans="2:27 16382:16383" ht="21" customHeight="1">
      <c r="B3994" s="1" t="s">
        <v>34</v>
      </c>
      <c r="C3994" s="1" t="s">
        <v>154</v>
      </c>
      <c r="D3994" s="1" t="s">
        <v>59</v>
      </c>
      <c r="E3994" s="1" t="s">
        <v>21</v>
      </c>
      <c r="F3994" s="1" t="s">
        <v>227</v>
      </c>
      <c r="G3994" s="9">
        <v>40648</v>
      </c>
      <c r="H3994" s="2" t="s">
        <v>239</v>
      </c>
      <c r="I3994" s="1">
        <v>2011</v>
      </c>
      <c r="J3994" s="1">
        <v>673369920</v>
      </c>
      <c r="K3994" s="1">
        <f>_xlfn.DAYS(clean_data[[#This Row],[Ship Date]],clean_data[[#This Row],[Order Date]])</f>
        <v>27</v>
      </c>
      <c r="L3994" s="9">
        <v>40675</v>
      </c>
      <c r="M3994" s="4">
        <v>3978</v>
      </c>
      <c r="N3994" s="13">
        <v>9.33</v>
      </c>
      <c r="O3994" s="13">
        <v>6.92</v>
      </c>
      <c r="P3994" s="13">
        <v>37114.74</v>
      </c>
      <c r="Q3994" s="13">
        <v>27527.759999999998</v>
      </c>
      <c r="R3994" s="13">
        <v>9586.98</v>
      </c>
      <c r="S3994" s="54"/>
      <c r="T3994" s="54"/>
      <c r="Z3994" s="1"/>
      <c r="AA3994" s="1"/>
      <c r="XFB3994"/>
      <c r="XFC3994"/>
    </row>
    <row r="3995" spans="2:27 16382:16383" ht="21" customHeight="1">
      <c r="B3995" s="10" t="s">
        <v>40</v>
      </c>
      <c r="C3995" s="10" t="s">
        <v>91</v>
      </c>
      <c r="D3995" s="10" t="s">
        <v>45</v>
      </c>
      <c r="E3995" s="10" t="s">
        <v>21</v>
      </c>
      <c r="F3995" s="10" t="s">
        <v>232</v>
      </c>
      <c r="G3995" s="11">
        <v>40627</v>
      </c>
      <c r="H3995" s="12" t="s">
        <v>236</v>
      </c>
      <c r="I3995" s="10">
        <v>2011</v>
      </c>
      <c r="J3995" s="10">
        <v>941553485</v>
      </c>
      <c r="K3995" s="10">
        <f>_xlfn.DAYS(clean_data[[#This Row],[Ship Date]],clean_data[[#This Row],[Order Date]])</f>
        <v>15</v>
      </c>
      <c r="L3995" s="11">
        <v>40642</v>
      </c>
      <c r="M3995" s="14">
        <v>5454</v>
      </c>
      <c r="N3995" s="15">
        <v>437.2</v>
      </c>
      <c r="O3995" s="15">
        <v>263.33</v>
      </c>
      <c r="P3995" s="15">
        <v>2384488.7999999998</v>
      </c>
      <c r="Q3995" s="15">
        <v>1436201.82</v>
      </c>
      <c r="R3995" s="15">
        <v>948286.98</v>
      </c>
      <c r="S3995" s="54"/>
      <c r="T3995" s="54"/>
      <c r="Z3995" s="1"/>
      <c r="AA3995" s="1"/>
      <c r="XFB3995"/>
      <c r="XFC3995"/>
    </row>
    <row r="3996" spans="2:27 16382:16383" ht="21" customHeight="1">
      <c r="B3996" s="1" t="s">
        <v>23</v>
      </c>
      <c r="C3996" s="1" t="s">
        <v>94</v>
      </c>
      <c r="D3996" s="1" t="s">
        <v>33</v>
      </c>
      <c r="E3996" s="1" t="s">
        <v>21</v>
      </c>
      <c r="F3996" s="1" t="s">
        <v>235</v>
      </c>
      <c r="G3996" s="9">
        <v>40306</v>
      </c>
      <c r="H3996" s="2" t="s">
        <v>233</v>
      </c>
      <c r="I3996" s="1">
        <v>2010</v>
      </c>
      <c r="J3996" s="1">
        <v>392752492</v>
      </c>
      <c r="K3996" s="1">
        <f>_xlfn.DAYS(clean_data[[#This Row],[Ship Date]],clean_data[[#This Row],[Order Date]])</f>
        <v>26</v>
      </c>
      <c r="L3996" s="9">
        <v>40332</v>
      </c>
      <c r="M3996" s="4">
        <v>3045</v>
      </c>
      <c r="N3996" s="13">
        <v>81.73</v>
      </c>
      <c r="O3996" s="13">
        <v>56.67</v>
      </c>
      <c r="P3996" s="13">
        <v>248867.85</v>
      </c>
      <c r="Q3996" s="13">
        <v>172560.15</v>
      </c>
      <c r="R3996" s="13">
        <v>76307.7</v>
      </c>
      <c r="S3996" s="54"/>
      <c r="T3996" s="54"/>
      <c r="Z3996" s="1"/>
      <c r="AA3996" s="1"/>
      <c r="XFB3996"/>
      <c r="XFC3996"/>
    </row>
    <row r="3997" spans="2:27 16382:16383" ht="21" customHeight="1">
      <c r="B3997" s="10" t="s">
        <v>53</v>
      </c>
      <c r="C3997" s="10" t="s">
        <v>142</v>
      </c>
      <c r="D3997" s="10" t="s">
        <v>33</v>
      </c>
      <c r="E3997" s="10" t="s">
        <v>21</v>
      </c>
      <c r="F3997" s="10" t="s">
        <v>232</v>
      </c>
      <c r="G3997" s="11">
        <v>40868</v>
      </c>
      <c r="H3997" s="12" t="s">
        <v>234</v>
      </c>
      <c r="I3997" s="10">
        <v>2011</v>
      </c>
      <c r="J3997" s="10">
        <v>120765769</v>
      </c>
      <c r="K3997" s="10">
        <f>_xlfn.DAYS(clean_data[[#This Row],[Ship Date]],clean_data[[#This Row],[Order Date]])</f>
        <v>50</v>
      </c>
      <c r="L3997" s="11">
        <v>40918</v>
      </c>
      <c r="M3997" s="14">
        <v>6130</v>
      </c>
      <c r="N3997" s="15">
        <v>81.73</v>
      </c>
      <c r="O3997" s="15">
        <v>56.67</v>
      </c>
      <c r="P3997" s="15">
        <v>501004.9</v>
      </c>
      <c r="Q3997" s="15">
        <v>347387.1</v>
      </c>
      <c r="R3997" s="15">
        <v>153617.79999999999</v>
      </c>
      <c r="S3997" s="54"/>
      <c r="T3997" s="54"/>
      <c r="Z3997" s="1"/>
      <c r="AA3997" s="1"/>
      <c r="XFB3997"/>
      <c r="XFC3997"/>
    </row>
    <row r="3998" spans="2:27 16382:16383" ht="21" customHeight="1">
      <c r="B3998" s="1" t="s">
        <v>40</v>
      </c>
      <c r="C3998" s="1" t="s">
        <v>109</v>
      </c>
      <c r="D3998" s="1" t="s">
        <v>50</v>
      </c>
      <c r="E3998" s="1" t="s">
        <v>21</v>
      </c>
      <c r="F3998" s="1" t="s">
        <v>235</v>
      </c>
      <c r="G3998" s="9">
        <v>41120</v>
      </c>
      <c r="H3998" s="2" t="s">
        <v>230</v>
      </c>
      <c r="I3998" s="1">
        <v>2012</v>
      </c>
      <c r="J3998" s="1">
        <v>839704644</v>
      </c>
      <c r="K3998" s="1">
        <f>_xlfn.DAYS(clean_data[[#This Row],[Ship Date]],clean_data[[#This Row],[Order Date]])</f>
        <v>45</v>
      </c>
      <c r="L3998" s="9">
        <v>41165</v>
      </c>
      <c r="M3998" s="4">
        <v>6119</v>
      </c>
      <c r="N3998" s="13">
        <v>421.89</v>
      </c>
      <c r="O3998" s="13">
        <v>364.69</v>
      </c>
      <c r="P3998" s="13">
        <v>2581544.91</v>
      </c>
      <c r="Q3998" s="13">
        <v>2231538.11</v>
      </c>
      <c r="R3998" s="13">
        <v>350006.8</v>
      </c>
      <c r="S3998" s="54"/>
      <c r="T3998" s="54"/>
      <c r="Z3998" s="1"/>
      <c r="AA3998" s="1"/>
      <c r="XFB3998"/>
      <c r="XFC3998"/>
    </row>
    <row r="3999" spans="2:27 16382:16383" ht="21" customHeight="1">
      <c r="B3999" s="10" t="s">
        <v>23</v>
      </c>
      <c r="C3999" s="10" t="s">
        <v>148</v>
      </c>
      <c r="D3999" s="10" t="s">
        <v>59</v>
      </c>
      <c r="E3999" s="10" t="s">
        <v>21</v>
      </c>
      <c r="F3999" s="10" t="s">
        <v>235</v>
      </c>
      <c r="G3999" s="11">
        <v>41643</v>
      </c>
      <c r="H3999" s="12" t="s">
        <v>240</v>
      </c>
      <c r="I3999" s="10">
        <v>2014</v>
      </c>
      <c r="J3999" s="10">
        <v>633992946</v>
      </c>
      <c r="K3999" s="10">
        <f>_xlfn.DAYS(clean_data[[#This Row],[Ship Date]],clean_data[[#This Row],[Order Date]])</f>
        <v>2</v>
      </c>
      <c r="L3999" s="11">
        <v>41645</v>
      </c>
      <c r="M3999" s="14">
        <v>1456</v>
      </c>
      <c r="N3999" s="15">
        <v>9.33</v>
      </c>
      <c r="O3999" s="15">
        <v>6.92</v>
      </c>
      <c r="P3999" s="15">
        <v>13584.48</v>
      </c>
      <c r="Q3999" s="15">
        <v>10075.52</v>
      </c>
      <c r="R3999" s="15">
        <v>3508.96</v>
      </c>
      <c r="S3999" s="54"/>
      <c r="T3999" s="54"/>
      <c r="Z3999" s="1"/>
      <c r="AA3999" s="1"/>
      <c r="XFB3999"/>
      <c r="XFC3999"/>
    </row>
    <row r="4000" spans="2:27 16382:16383" ht="21" customHeight="1">
      <c r="B4000" s="1" t="s">
        <v>26</v>
      </c>
      <c r="C4000" s="1" t="s">
        <v>146</v>
      </c>
      <c r="D4000" s="1" t="s">
        <v>45</v>
      </c>
      <c r="E4000" s="1" t="s">
        <v>17</v>
      </c>
      <c r="F4000" s="1" t="s">
        <v>235</v>
      </c>
      <c r="G4000" s="9">
        <v>40638</v>
      </c>
      <c r="H4000" s="2" t="s">
        <v>239</v>
      </c>
      <c r="I4000" s="1">
        <v>2011</v>
      </c>
      <c r="J4000" s="1">
        <v>808367002</v>
      </c>
      <c r="K4000" s="1">
        <f>_xlfn.DAYS(clean_data[[#This Row],[Ship Date]],clean_data[[#This Row],[Order Date]])</f>
        <v>33</v>
      </c>
      <c r="L4000" s="9">
        <v>40671</v>
      </c>
      <c r="M4000" s="4">
        <v>2614</v>
      </c>
      <c r="N4000" s="13">
        <v>437.2</v>
      </c>
      <c r="O4000" s="13">
        <v>263.33</v>
      </c>
      <c r="P4000" s="13">
        <v>1142840.8</v>
      </c>
      <c r="Q4000" s="13">
        <v>688344.62</v>
      </c>
      <c r="R4000" s="13">
        <v>454496.18</v>
      </c>
      <c r="S4000" s="54"/>
      <c r="T4000" s="54"/>
      <c r="Z4000" s="1"/>
      <c r="AA4000" s="1"/>
      <c r="XFB4000"/>
      <c r="XFC4000"/>
    </row>
    <row r="4001" spans="2:27 16382:16383" ht="21" customHeight="1">
      <c r="B4001" s="10" t="s">
        <v>23</v>
      </c>
      <c r="C4001" s="10" t="s">
        <v>83</v>
      </c>
      <c r="D4001" s="10" t="s">
        <v>36</v>
      </c>
      <c r="E4001" s="10" t="s">
        <v>17</v>
      </c>
      <c r="F4001" s="10" t="s">
        <v>229</v>
      </c>
      <c r="G4001" s="11">
        <v>40846</v>
      </c>
      <c r="H4001" s="12" t="s">
        <v>237</v>
      </c>
      <c r="I4001" s="10">
        <v>2011</v>
      </c>
      <c r="J4001" s="10">
        <v>937875640</v>
      </c>
      <c r="K4001" s="10">
        <f>_xlfn.DAYS(clean_data[[#This Row],[Ship Date]],clean_data[[#This Row],[Order Date]])</f>
        <v>31</v>
      </c>
      <c r="L4001" s="11">
        <v>40877</v>
      </c>
      <c r="M4001" s="14">
        <v>7098</v>
      </c>
      <c r="N4001" s="15">
        <v>109.28</v>
      </c>
      <c r="O4001" s="15">
        <v>35.840000000000003</v>
      </c>
      <c r="P4001" s="15">
        <v>775669.44</v>
      </c>
      <c r="Q4001" s="15">
        <v>254392.32000000001</v>
      </c>
      <c r="R4001" s="15">
        <v>521277.12</v>
      </c>
      <c r="S4001" s="54"/>
      <c r="T4001" s="54"/>
      <c r="Z4001" s="1"/>
      <c r="AA4001" s="1"/>
      <c r="XFB4001"/>
      <c r="XFC4001"/>
    </row>
    <row r="4002" spans="2:27 16382:16383" ht="21" customHeight="1">
      <c r="B4002" s="1" t="s">
        <v>14</v>
      </c>
      <c r="C4002" s="1" t="s">
        <v>48</v>
      </c>
      <c r="D4002" s="1" t="s">
        <v>71</v>
      </c>
      <c r="E4002" s="1" t="s">
        <v>21</v>
      </c>
      <c r="F4002" s="1" t="s">
        <v>229</v>
      </c>
      <c r="G4002" s="9">
        <v>42631</v>
      </c>
      <c r="H4002" s="2" t="s">
        <v>231</v>
      </c>
      <c r="I4002" s="1">
        <v>2016</v>
      </c>
      <c r="J4002" s="1">
        <v>217880189</v>
      </c>
      <c r="K4002" s="1">
        <f>_xlfn.DAYS(clean_data[[#This Row],[Ship Date]],clean_data[[#This Row],[Order Date]])</f>
        <v>5</v>
      </c>
      <c r="L4002" s="9">
        <v>42636</v>
      </c>
      <c r="M4002" s="4">
        <v>4445</v>
      </c>
      <c r="N4002" s="13">
        <v>154.06</v>
      </c>
      <c r="O4002" s="13">
        <v>90.93</v>
      </c>
      <c r="P4002" s="13">
        <v>684796.7</v>
      </c>
      <c r="Q4002" s="13">
        <v>404183.85</v>
      </c>
      <c r="R4002" s="13">
        <v>280612.84999999998</v>
      </c>
      <c r="S4002" s="54"/>
      <c r="T4002" s="54"/>
      <c r="Z4002" s="1"/>
      <c r="AA4002" s="1"/>
      <c r="XFB4002"/>
      <c r="XFC4002"/>
    </row>
    <row r="4003" spans="2:27 16382:16383" ht="21" customHeight="1">
      <c r="B4003" s="10" t="s">
        <v>23</v>
      </c>
      <c r="C4003" s="10" t="s">
        <v>207</v>
      </c>
      <c r="D4003" s="10" t="s">
        <v>71</v>
      </c>
      <c r="E4003" s="10" t="s">
        <v>17</v>
      </c>
      <c r="F4003" s="10" t="s">
        <v>229</v>
      </c>
      <c r="G4003" s="11">
        <v>42594</v>
      </c>
      <c r="H4003" s="12" t="s">
        <v>238</v>
      </c>
      <c r="I4003" s="10">
        <v>2016</v>
      </c>
      <c r="J4003" s="10">
        <v>614054477</v>
      </c>
      <c r="K4003" s="10">
        <f>_xlfn.DAYS(clean_data[[#This Row],[Ship Date]],clean_data[[#This Row],[Order Date]])</f>
        <v>4</v>
      </c>
      <c r="L4003" s="11">
        <v>42598</v>
      </c>
      <c r="M4003" s="14">
        <v>1220</v>
      </c>
      <c r="N4003" s="15">
        <v>154.06</v>
      </c>
      <c r="O4003" s="15">
        <v>90.93</v>
      </c>
      <c r="P4003" s="15">
        <v>187953.2</v>
      </c>
      <c r="Q4003" s="15">
        <v>110934.6</v>
      </c>
      <c r="R4003" s="15">
        <v>77018.600000000006</v>
      </c>
      <c r="S4003" s="54"/>
      <c r="T4003" s="54"/>
      <c r="Z4003" s="1"/>
      <c r="AA4003" s="1"/>
      <c r="XFB4003"/>
      <c r="XFC4003"/>
    </row>
    <row r="4004" spans="2:27 16382:16383" ht="21" customHeight="1">
      <c r="B4004" s="1" t="s">
        <v>34</v>
      </c>
      <c r="C4004" s="1" t="s">
        <v>197</v>
      </c>
      <c r="D4004" s="1" t="s">
        <v>36</v>
      </c>
      <c r="E4004" s="1" t="s">
        <v>21</v>
      </c>
      <c r="F4004" s="1" t="s">
        <v>232</v>
      </c>
      <c r="G4004" s="9">
        <v>40496</v>
      </c>
      <c r="H4004" s="2" t="s">
        <v>234</v>
      </c>
      <c r="I4004" s="1">
        <v>2010</v>
      </c>
      <c r="J4004" s="1">
        <v>112384831</v>
      </c>
      <c r="K4004" s="1">
        <f>_xlfn.DAYS(clean_data[[#This Row],[Ship Date]],clean_data[[#This Row],[Order Date]])</f>
        <v>39</v>
      </c>
      <c r="L4004" s="9">
        <v>40535</v>
      </c>
      <c r="M4004" s="4">
        <v>6024</v>
      </c>
      <c r="N4004" s="13">
        <v>109.28</v>
      </c>
      <c r="O4004" s="13">
        <v>35.840000000000003</v>
      </c>
      <c r="P4004" s="13">
        <v>658302.71999999997</v>
      </c>
      <c r="Q4004" s="13">
        <v>215900.16</v>
      </c>
      <c r="R4004" s="13">
        <v>442402.56</v>
      </c>
      <c r="S4004" s="54"/>
      <c r="T4004" s="54"/>
      <c r="Z4004" s="1"/>
      <c r="AA4004" s="1"/>
      <c r="XFB4004"/>
      <c r="XFC4004"/>
    </row>
    <row r="4005" spans="2:27 16382:16383" ht="21" customHeight="1">
      <c r="B4005" s="10" t="s">
        <v>23</v>
      </c>
      <c r="C4005" s="10" t="s">
        <v>175</v>
      </c>
      <c r="D4005" s="10" t="s">
        <v>16</v>
      </c>
      <c r="E4005" s="10" t="s">
        <v>21</v>
      </c>
      <c r="F4005" s="10" t="s">
        <v>235</v>
      </c>
      <c r="G4005" s="11">
        <v>40631</v>
      </c>
      <c r="H4005" s="12" t="s">
        <v>236</v>
      </c>
      <c r="I4005" s="10">
        <v>2011</v>
      </c>
      <c r="J4005" s="10">
        <v>369170081</v>
      </c>
      <c r="K4005" s="10">
        <f>_xlfn.DAYS(clean_data[[#This Row],[Ship Date]],clean_data[[#This Row],[Order Date]])</f>
        <v>5</v>
      </c>
      <c r="L4005" s="11">
        <v>40636</v>
      </c>
      <c r="M4005" s="14">
        <v>4486</v>
      </c>
      <c r="N4005" s="15">
        <v>255.28</v>
      </c>
      <c r="O4005" s="15">
        <v>159.41999999999999</v>
      </c>
      <c r="P4005" s="15">
        <v>1145186.08</v>
      </c>
      <c r="Q4005" s="15">
        <v>715158.12</v>
      </c>
      <c r="R4005" s="15">
        <v>430027.96</v>
      </c>
      <c r="S4005" s="54"/>
      <c r="T4005" s="54"/>
      <c r="Z4005" s="1"/>
      <c r="AA4005" s="1"/>
      <c r="XFB4005"/>
      <c r="XFC4005"/>
    </row>
    <row r="4006" spans="2:27 16382:16383" ht="21" customHeight="1">
      <c r="B4006" s="1" t="s">
        <v>40</v>
      </c>
      <c r="C4006" s="1" t="s">
        <v>140</v>
      </c>
      <c r="D4006" s="1" t="s">
        <v>20</v>
      </c>
      <c r="E4006" s="1" t="s">
        <v>21</v>
      </c>
      <c r="F4006" s="1" t="s">
        <v>229</v>
      </c>
      <c r="G4006" s="9">
        <v>42154</v>
      </c>
      <c r="H4006" s="2" t="s">
        <v>233</v>
      </c>
      <c r="I4006" s="1">
        <v>2015</v>
      </c>
      <c r="J4006" s="1">
        <v>861021554</v>
      </c>
      <c r="K4006" s="1">
        <f>_xlfn.DAYS(clean_data[[#This Row],[Ship Date]],clean_data[[#This Row],[Order Date]])</f>
        <v>19</v>
      </c>
      <c r="L4006" s="9">
        <v>42173</v>
      </c>
      <c r="M4006" s="4">
        <v>4266</v>
      </c>
      <c r="N4006" s="13">
        <v>152.58000000000001</v>
      </c>
      <c r="O4006" s="13">
        <v>97.44</v>
      </c>
      <c r="P4006" s="13">
        <v>650906.28</v>
      </c>
      <c r="Q4006" s="13">
        <v>415679.04</v>
      </c>
      <c r="R4006" s="13">
        <v>235227.24</v>
      </c>
      <c r="S4006" s="54"/>
      <c r="T4006" s="54"/>
      <c r="Z4006" s="1"/>
      <c r="AA4006" s="1"/>
      <c r="XFB4006"/>
      <c r="XFC4006"/>
    </row>
    <row r="4007" spans="2:27 16382:16383" ht="21" customHeight="1">
      <c r="B4007" s="10" t="s">
        <v>26</v>
      </c>
      <c r="C4007" s="10" t="s">
        <v>141</v>
      </c>
      <c r="D4007" s="10" t="s">
        <v>50</v>
      </c>
      <c r="E4007" s="10" t="s">
        <v>17</v>
      </c>
      <c r="F4007" s="10" t="s">
        <v>232</v>
      </c>
      <c r="G4007" s="11">
        <v>40456</v>
      </c>
      <c r="H4007" s="12" t="s">
        <v>237</v>
      </c>
      <c r="I4007" s="10">
        <v>2010</v>
      </c>
      <c r="J4007" s="10">
        <v>234863078</v>
      </c>
      <c r="K4007" s="10">
        <f>_xlfn.DAYS(clean_data[[#This Row],[Ship Date]],clean_data[[#This Row],[Order Date]])</f>
        <v>29</v>
      </c>
      <c r="L4007" s="11">
        <v>40485</v>
      </c>
      <c r="M4007" s="14">
        <v>59</v>
      </c>
      <c r="N4007" s="15">
        <v>421.89</v>
      </c>
      <c r="O4007" s="15">
        <v>364.69</v>
      </c>
      <c r="P4007" s="15">
        <v>24891.51</v>
      </c>
      <c r="Q4007" s="15">
        <v>21516.71</v>
      </c>
      <c r="R4007" s="15">
        <v>3374.8</v>
      </c>
      <c r="S4007" s="54"/>
      <c r="T4007" s="54"/>
      <c r="Z4007" s="1"/>
      <c r="AA4007" s="1"/>
      <c r="XFB4007"/>
      <c r="XFC4007"/>
    </row>
    <row r="4008" spans="2:27 16382:16383" ht="21" customHeight="1">
      <c r="B4008" s="1" t="s">
        <v>23</v>
      </c>
      <c r="C4008" s="1" t="s">
        <v>159</v>
      </c>
      <c r="D4008" s="1" t="s">
        <v>36</v>
      </c>
      <c r="E4008" s="1" t="s">
        <v>21</v>
      </c>
      <c r="F4008" s="1" t="s">
        <v>229</v>
      </c>
      <c r="G4008" s="9">
        <v>42385</v>
      </c>
      <c r="H4008" s="2" t="s">
        <v>240</v>
      </c>
      <c r="I4008" s="1">
        <v>2016</v>
      </c>
      <c r="J4008" s="1">
        <v>357930982</v>
      </c>
      <c r="K4008" s="1">
        <f>_xlfn.DAYS(clean_data[[#This Row],[Ship Date]],clean_data[[#This Row],[Order Date]])</f>
        <v>49</v>
      </c>
      <c r="L4008" s="9">
        <v>42434</v>
      </c>
      <c r="M4008" s="4">
        <v>8586</v>
      </c>
      <c r="N4008" s="13">
        <v>109.28</v>
      </c>
      <c r="O4008" s="13">
        <v>35.840000000000003</v>
      </c>
      <c r="P4008" s="13">
        <v>938278.08</v>
      </c>
      <c r="Q4008" s="13">
        <v>307722.23999999999</v>
      </c>
      <c r="R4008" s="13">
        <v>630555.84</v>
      </c>
      <c r="S4008" s="54"/>
      <c r="T4008" s="54"/>
      <c r="Z4008" s="1"/>
      <c r="AA4008" s="1"/>
      <c r="XFB4008"/>
      <c r="XFC4008"/>
    </row>
    <row r="4009" spans="2:27 16382:16383" ht="21" customHeight="1">
      <c r="B4009" s="10" t="s">
        <v>26</v>
      </c>
      <c r="C4009" s="10" t="s">
        <v>176</v>
      </c>
      <c r="D4009" s="10" t="s">
        <v>43</v>
      </c>
      <c r="E4009" s="10" t="s">
        <v>21</v>
      </c>
      <c r="F4009" s="10" t="s">
        <v>232</v>
      </c>
      <c r="G4009" s="11">
        <v>42729</v>
      </c>
      <c r="H4009" s="12" t="s">
        <v>228</v>
      </c>
      <c r="I4009" s="10">
        <v>2016</v>
      </c>
      <c r="J4009" s="10">
        <v>467774093</v>
      </c>
      <c r="K4009" s="10">
        <f>_xlfn.DAYS(clean_data[[#This Row],[Ship Date]],clean_data[[#This Row],[Order Date]])</f>
        <v>32</v>
      </c>
      <c r="L4009" s="11">
        <v>42761</v>
      </c>
      <c r="M4009" s="14">
        <v>3604</v>
      </c>
      <c r="N4009" s="15">
        <v>651.21</v>
      </c>
      <c r="O4009" s="15">
        <v>524.96</v>
      </c>
      <c r="P4009" s="15">
        <v>2346960.84</v>
      </c>
      <c r="Q4009" s="15">
        <v>1891955.84</v>
      </c>
      <c r="R4009" s="15">
        <v>455005</v>
      </c>
      <c r="S4009" s="54"/>
      <c r="T4009" s="54"/>
      <c r="Z4009" s="1"/>
      <c r="AA4009" s="1"/>
      <c r="XFB4009"/>
      <c r="XFC4009"/>
    </row>
    <row r="4010" spans="2:27 16382:16383" ht="21" customHeight="1">
      <c r="B4010" s="1" t="s">
        <v>40</v>
      </c>
      <c r="C4010" s="1" t="s">
        <v>184</v>
      </c>
      <c r="D4010" s="1" t="s">
        <v>71</v>
      </c>
      <c r="E4010" s="1" t="s">
        <v>21</v>
      </c>
      <c r="F4010" s="1" t="s">
        <v>232</v>
      </c>
      <c r="G4010" s="9">
        <v>42196</v>
      </c>
      <c r="H4010" s="2" t="s">
        <v>230</v>
      </c>
      <c r="I4010" s="1">
        <v>2015</v>
      </c>
      <c r="J4010" s="1">
        <v>322253739</v>
      </c>
      <c r="K4010" s="1">
        <f>_xlfn.DAYS(clean_data[[#This Row],[Ship Date]],clean_data[[#This Row],[Order Date]])</f>
        <v>42</v>
      </c>
      <c r="L4010" s="9">
        <v>42238</v>
      </c>
      <c r="M4010" s="4">
        <v>898</v>
      </c>
      <c r="N4010" s="13">
        <v>154.06</v>
      </c>
      <c r="O4010" s="13">
        <v>90.93</v>
      </c>
      <c r="P4010" s="13">
        <v>138345.88</v>
      </c>
      <c r="Q4010" s="13">
        <v>81655.14</v>
      </c>
      <c r="R4010" s="13">
        <v>56690.74</v>
      </c>
      <c r="S4010" s="54"/>
      <c r="T4010" s="54"/>
      <c r="Z4010" s="1"/>
      <c r="AA4010" s="1"/>
      <c r="XFB4010"/>
      <c r="XFC4010"/>
    </row>
    <row r="4011" spans="2:27 16382:16383" ht="21" customHeight="1">
      <c r="B4011" s="10" t="s">
        <v>34</v>
      </c>
      <c r="C4011" s="10" t="s">
        <v>182</v>
      </c>
      <c r="D4011" s="10" t="s">
        <v>28</v>
      </c>
      <c r="E4011" s="10" t="s">
        <v>17</v>
      </c>
      <c r="F4011" s="10" t="s">
        <v>232</v>
      </c>
      <c r="G4011" s="11">
        <v>40501</v>
      </c>
      <c r="H4011" s="12" t="s">
        <v>234</v>
      </c>
      <c r="I4011" s="10">
        <v>2010</v>
      </c>
      <c r="J4011" s="10">
        <v>649543750</v>
      </c>
      <c r="K4011" s="10">
        <f>_xlfn.DAYS(clean_data[[#This Row],[Ship Date]],clean_data[[#This Row],[Order Date]])</f>
        <v>33</v>
      </c>
      <c r="L4011" s="11">
        <v>40534</v>
      </c>
      <c r="M4011" s="14">
        <v>3285</v>
      </c>
      <c r="N4011" s="15">
        <v>205.7</v>
      </c>
      <c r="O4011" s="15">
        <v>117.11</v>
      </c>
      <c r="P4011" s="15">
        <v>675724.5</v>
      </c>
      <c r="Q4011" s="15">
        <v>384706.35</v>
      </c>
      <c r="R4011" s="15">
        <v>291018.15000000002</v>
      </c>
      <c r="S4011" s="54"/>
      <c r="T4011" s="54"/>
      <c r="Z4011" s="1"/>
      <c r="AA4011" s="1"/>
      <c r="XFB4011"/>
      <c r="XFC4011"/>
    </row>
    <row r="4012" spans="2:27 16382:16383" ht="21" customHeight="1">
      <c r="B4012" s="1" t="s">
        <v>53</v>
      </c>
      <c r="C4012" s="1" t="s">
        <v>54</v>
      </c>
      <c r="D4012" s="1" t="s">
        <v>59</v>
      </c>
      <c r="E4012" s="1" t="s">
        <v>17</v>
      </c>
      <c r="F4012" s="1" t="s">
        <v>227</v>
      </c>
      <c r="G4012" s="9">
        <v>40516</v>
      </c>
      <c r="H4012" s="2" t="s">
        <v>228</v>
      </c>
      <c r="I4012" s="1">
        <v>2010</v>
      </c>
      <c r="J4012" s="1">
        <v>898130452</v>
      </c>
      <c r="K4012" s="1">
        <f>_xlfn.DAYS(clean_data[[#This Row],[Ship Date]],clean_data[[#This Row],[Order Date]])</f>
        <v>23</v>
      </c>
      <c r="L4012" s="9">
        <v>40539</v>
      </c>
      <c r="M4012" s="4">
        <v>5614</v>
      </c>
      <c r="N4012" s="13">
        <v>9.33</v>
      </c>
      <c r="O4012" s="13">
        <v>6.92</v>
      </c>
      <c r="P4012" s="13">
        <v>52378.62</v>
      </c>
      <c r="Q4012" s="13">
        <v>38848.879999999997</v>
      </c>
      <c r="R4012" s="13">
        <v>13529.74</v>
      </c>
      <c r="S4012" s="54"/>
      <c r="T4012" s="54"/>
      <c r="Z4012" s="1"/>
      <c r="AA4012" s="1"/>
      <c r="XFB4012"/>
      <c r="XFC4012"/>
    </row>
    <row r="4013" spans="2:27 16382:16383" ht="21" customHeight="1">
      <c r="B4013" s="10" t="s">
        <v>23</v>
      </c>
      <c r="C4013" s="10" t="s">
        <v>98</v>
      </c>
      <c r="D4013" s="10" t="s">
        <v>43</v>
      </c>
      <c r="E4013" s="10" t="s">
        <v>21</v>
      </c>
      <c r="F4013" s="10" t="s">
        <v>227</v>
      </c>
      <c r="G4013" s="11">
        <v>41348</v>
      </c>
      <c r="H4013" s="12" t="s">
        <v>236</v>
      </c>
      <c r="I4013" s="10">
        <v>2013</v>
      </c>
      <c r="J4013" s="10">
        <v>586812674</v>
      </c>
      <c r="K4013" s="10">
        <f>_xlfn.DAYS(clean_data[[#This Row],[Ship Date]],clean_data[[#This Row],[Order Date]])</f>
        <v>16</v>
      </c>
      <c r="L4013" s="11">
        <v>41364</v>
      </c>
      <c r="M4013" s="14">
        <v>9766</v>
      </c>
      <c r="N4013" s="15">
        <v>651.21</v>
      </c>
      <c r="O4013" s="15">
        <v>524.96</v>
      </c>
      <c r="P4013" s="15">
        <v>6359716.8600000003</v>
      </c>
      <c r="Q4013" s="15">
        <v>5126759.3600000003</v>
      </c>
      <c r="R4013" s="15">
        <v>1232957.5</v>
      </c>
      <c r="S4013" s="54"/>
      <c r="T4013" s="54"/>
      <c r="Z4013" s="1"/>
      <c r="AA4013" s="1"/>
      <c r="XFB4013"/>
      <c r="XFC4013"/>
    </row>
    <row r="4014" spans="2:27 16382:16383" ht="21" customHeight="1">
      <c r="B4014" s="1" t="s">
        <v>40</v>
      </c>
      <c r="C4014" s="1" t="s">
        <v>123</v>
      </c>
      <c r="D4014" s="1" t="s">
        <v>25</v>
      </c>
      <c r="E4014" s="1" t="s">
        <v>17</v>
      </c>
      <c r="F4014" s="1" t="s">
        <v>232</v>
      </c>
      <c r="G4014" s="9">
        <v>42498</v>
      </c>
      <c r="H4014" s="2" t="s">
        <v>233</v>
      </c>
      <c r="I4014" s="1">
        <v>2016</v>
      </c>
      <c r="J4014" s="1">
        <v>654701745</v>
      </c>
      <c r="K4014" s="1">
        <f>_xlfn.DAYS(clean_data[[#This Row],[Ship Date]],clean_data[[#This Row],[Order Date]])</f>
        <v>32</v>
      </c>
      <c r="L4014" s="9">
        <v>42530</v>
      </c>
      <c r="M4014" s="4">
        <v>9650</v>
      </c>
      <c r="N4014" s="13">
        <v>47.45</v>
      </c>
      <c r="O4014" s="13">
        <v>31.79</v>
      </c>
      <c r="P4014" s="13">
        <v>457892.5</v>
      </c>
      <c r="Q4014" s="13">
        <v>306773.5</v>
      </c>
      <c r="R4014" s="13">
        <v>151119</v>
      </c>
      <c r="S4014" s="54"/>
      <c r="T4014" s="54"/>
      <c r="Z4014" s="1"/>
      <c r="AA4014" s="1"/>
      <c r="XFB4014"/>
      <c r="XFC4014"/>
    </row>
    <row r="4015" spans="2:27 16382:16383" ht="21" customHeight="1">
      <c r="B4015" s="10" t="s">
        <v>23</v>
      </c>
      <c r="C4015" s="10" t="s">
        <v>175</v>
      </c>
      <c r="D4015" s="10" t="s">
        <v>59</v>
      </c>
      <c r="E4015" s="10" t="s">
        <v>17</v>
      </c>
      <c r="F4015" s="10" t="s">
        <v>232</v>
      </c>
      <c r="G4015" s="11">
        <v>42471</v>
      </c>
      <c r="H4015" s="12" t="s">
        <v>239</v>
      </c>
      <c r="I4015" s="10">
        <v>2016</v>
      </c>
      <c r="J4015" s="10">
        <v>311221492</v>
      </c>
      <c r="K4015" s="10">
        <f>_xlfn.DAYS(clean_data[[#This Row],[Ship Date]],clean_data[[#This Row],[Order Date]])</f>
        <v>26</v>
      </c>
      <c r="L4015" s="11">
        <v>42497</v>
      </c>
      <c r="M4015" s="14">
        <v>6210</v>
      </c>
      <c r="N4015" s="15">
        <v>9.33</v>
      </c>
      <c r="O4015" s="15">
        <v>6.92</v>
      </c>
      <c r="P4015" s="15">
        <v>57939.3</v>
      </c>
      <c r="Q4015" s="15">
        <v>42973.2</v>
      </c>
      <c r="R4015" s="15">
        <v>14966.1</v>
      </c>
      <c r="S4015" s="54"/>
      <c r="T4015" s="54"/>
      <c r="Z4015" s="1"/>
      <c r="AA4015" s="1"/>
      <c r="XFB4015"/>
      <c r="XFC4015"/>
    </row>
    <row r="4016" spans="2:27 16382:16383" ht="21" customHeight="1">
      <c r="B4016" s="1" t="s">
        <v>31</v>
      </c>
      <c r="C4016" s="1" t="s">
        <v>57</v>
      </c>
      <c r="D4016" s="1" t="s">
        <v>50</v>
      </c>
      <c r="E4016" s="1" t="s">
        <v>21</v>
      </c>
      <c r="F4016" s="1" t="s">
        <v>232</v>
      </c>
      <c r="G4016" s="9">
        <v>42925</v>
      </c>
      <c r="H4016" s="2" t="s">
        <v>230</v>
      </c>
      <c r="I4016" s="1">
        <v>2017</v>
      </c>
      <c r="J4016" s="1">
        <v>186108243</v>
      </c>
      <c r="K4016" s="1">
        <f>_xlfn.DAYS(clean_data[[#This Row],[Ship Date]],clean_data[[#This Row],[Order Date]])</f>
        <v>18</v>
      </c>
      <c r="L4016" s="9">
        <v>42943</v>
      </c>
      <c r="M4016" s="4">
        <v>2420</v>
      </c>
      <c r="N4016" s="13">
        <v>421.89</v>
      </c>
      <c r="O4016" s="13">
        <v>364.69</v>
      </c>
      <c r="P4016" s="13">
        <v>1020973.8</v>
      </c>
      <c r="Q4016" s="13">
        <v>882549.8</v>
      </c>
      <c r="R4016" s="13">
        <v>138424</v>
      </c>
      <c r="S4016" s="54"/>
      <c r="T4016" s="54"/>
      <c r="Z4016" s="1"/>
      <c r="AA4016" s="1"/>
      <c r="XFB4016"/>
      <c r="XFC4016"/>
    </row>
    <row r="4017" spans="2:27 16382:16383" ht="21" customHeight="1">
      <c r="B4017" s="10" t="s">
        <v>31</v>
      </c>
      <c r="C4017" s="10" t="s">
        <v>89</v>
      </c>
      <c r="D4017" s="10" t="s">
        <v>28</v>
      </c>
      <c r="E4017" s="10" t="s">
        <v>21</v>
      </c>
      <c r="F4017" s="10" t="s">
        <v>235</v>
      </c>
      <c r="G4017" s="11">
        <v>41762</v>
      </c>
      <c r="H4017" s="12" t="s">
        <v>233</v>
      </c>
      <c r="I4017" s="10">
        <v>2014</v>
      </c>
      <c r="J4017" s="10">
        <v>979410827</v>
      </c>
      <c r="K4017" s="10">
        <f>_xlfn.DAYS(clean_data[[#This Row],[Ship Date]],clean_data[[#This Row],[Order Date]])</f>
        <v>18</v>
      </c>
      <c r="L4017" s="11">
        <v>41780</v>
      </c>
      <c r="M4017" s="14">
        <v>8283</v>
      </c>
      <c r="N4017" s="15">
        <v>205.7</v>
      </c>
      <c r="O4017" s="15">
        <v>117.11</v>
      </c>
      <c r="P4017" s="15">
        <v>1703813.1</v>
      </c>
      <c r="Q4017" s="15">
        <v>970022.13</v>
      </c>
      <c r="R4017" s="15">
        <v>733790.97</v>
      </c>
      <c r="S4017" s="54"/>
      <c r="T4017" s="54"/>
      <c r="Z4017" s="1"/>
      <c r="AA4017" s="1"/>
      <c r="XFB4017"/>
      <c r="XFC4017"/>
    </row>
    <row r="4018" spans="2:27 16382:16383" ht="21" customHeight="1">
      <c r="B4018" s="1" t="s">
        <v>31</v>
      </c>
      <c r="C4018" s="1" t="s">
        <v>73</v>
      </c>
      <c r="D4018" s="1" t="s">
        <v>25</v>
      </c>
      <c r="E4018" s="1" t="s">
        <v>17</v>
      </c>
      <c r="F4018" s="1" t="s">
        <v>232</v>
      </c>
      <c r="G4018" s="9">
        <v>42801</v>
      </c>
      <c r="H4018" s="2" t="s">
        <v>236</v>
      </c>
      <c r="I4018" s="1">
        <v>2017</v>
      </c>
      <c r="J4018" s="1">
        <v>311490571</v>
      </c>
      <c r="K4018" s="1">
        <f>_xlfn.DAYS(clean_data[[#This Row],[Ship Date]],clean_data[[#This Row],[Order Date]])</f>
        <v>47</v>
      </c>
      <c r="L4018" s="9">
        <v>42848</v>
      </c>
      <c r="M4018" s="4">
        <v>5837</v>
      </c>
      <c r="N4018" s="13">
        <v>47.45</v>
      </c>
      <c r="O4018" s="13">
        <v>31.79</v>
      </c>
      <c r="P4018" s="13">
        <v>276965.65000000002</v>
      </c>
      <c r="Q4018" s="13">
        <v>185558.23</v>
      </c>
      <c r="R4018" s="13">
        <v>91407.42</v>
      </c>
      <c r="S4018" s="54"/>
      <c r="T4018" s="54"/>
      <c r="Z4018" s="1"/>
      <c r="AA4018" s="1"/>
      <c r="XFB4018"/>
      <c r="XFC4018"/>
    </row>
    <row r="4019" spans="2:27 16382:16383" ht="21" customHeight="1">
      <c r="B4019" s="10" t="s">
        <v>26</v>
      </c>
      <c r="C4019" s="10" t="s">
        <v>46</v>
      </c>
      <c r="D4019" s="10" t="s">
        <v>59</v>
      </c>
      <c r="E4019" s="10" t="s">
        <v>17</v>
      </c>
      <c r="F4019" s="10" t="s">
        <v>235</v>
      </c>
      <c r="G4019" s="11">
        <v>40572</v>
      </c>
      <c r="H4019" s="12" t="s">
        <v>240</v>
      </c>
      <c r="I4019" s="10">
        <v>2011</v>
      </c>
      <c r="J4019" s="10">
        <v>373021304</v>
      </c>
      <c r="K4019" s="10">
        <f>_xlfn.DAYS(clean_data[[#This Row],[Ship Date]],clean_data[[#This Row],[Order Date]])</f>
        <v>14</v>
      </c>
      <c r="L4019" s="11">
        <v>40586</v>
      </c>
      <c r="M4019" s="14">
        <v>4148</v>
      </c>
      <c r="N4019" s="15">
        <v>9.33</v>
      </c>
      <c r="O4019" s="15">
        <v>6.92</v>
      </c>
      <c r="P4019" s="15">
        <v>38700.839999999997</v>
      </c>
      <c r="Q4019" s="15">
        <v>28704.16</v>
      </c>
      <c r="R4019" s="15">
        <v>9996.68</v>
      </c>
      <c r="S4019" s="54"/>
      <c r="T4019" s="54"/>
      <c r="Z4019" s="1"/>
      <c r="AA4019" s="1"/>
      <c r="XFB4019"/>
      <c r="XFC4019"/>
    </row>
    <row r="4020" spans="2:27 16382:16383" ht="21" customHeight="1">
      <c r="B4020" s="1" t="s">
        <v>23</v>
      </c>
      <c r="C4020" s="1" t="s">
        <v>175</v>
      </c>
      <c r="D4020" s="1" t="s">
        <v>20</v>
      </c>
      <c r="E4020" s="1" t="s">
        <v>17</v>
      </c>
      <c r="F4020" s="1" t="s">
        <v>227</v>
      </c>
      <c r="G4020" s="9">
        <v>41057</v>
      </c>
      <c r="H4020" s="2" t="s">
        <v>233</v>
      </c>
      <c r="I4020" s="1">
        <v>2012</v>
      </c>
      <c r="J4020" s="1">
        <v>274989354</v>
      </c>
      <c r="K4020" s="1">
        <f>_xlfn.DAYS(clean_data[[#This Row],[Ship Date]],clean_data[[#This Row],[Order Date]])</f>
        <v>43</v>
      </c>
      <c r="L4020" s="9">
        <v>41100</v>
      </c>
      <c r="M4020" s="4">
        <v>4316</v>
      </c>
      <c r="N4020" s="13">
        <v>152.58000000000001</v>
      </c>
      <c r="O4020" s="13">
        <v>97.44</v>
      </c>
      <c r="P4020" s="13">
        <v>658535.28</v>
      </c>
      <c r="Q4020" s="13">
        <v>420551.04</v>
      </c>
      <c r="R4020" s="13">
        <v>237984.24</v>
      </c>
      <c r="S4020" s="54"/>
      <c r="T4020" s="54"/>
      <c r="Z4020" s="1"/>
      <c r="AA4020" s="1"/>
      <c r="XFB4020"/>
      <c r="XFC4020"/>
    </row>
    <row r="4021" spans="2:27 16382:16383" ht="21" customHeight="1">
      <c r="B4021" s="10" t="s">
        <v>40</v>
      </c>
      <c r="C4021" s="10" t="s">
        <v>167</v>
      </c>
      <c r="D4021" s="10" t="s">
        <v>79</v>
      </c>
      <c r="E4021" s="10" t="s">
        <v>21</v>
      </c>
      <c r="F4021" s="10" t="s">
        <v>227</v>
      </c>
      <c r="G4021" s="11">
        <v>40944</v>
      </c>
      <c r="H4021" s="12" t="s">
        <v>242</v>
      </c>
      <c r="I4021" s="10">
        <v>2012</v>
      </c>
      <c r="J4021" s="10">
        <v>998693549</v>
      </c>
      <c r="K4021" s="10">
        <f>_xlfn.DAYS(clean_data[[#This Row],[Ship Date]],clean_data[[#This Row],[Order Date]])</f>
        <v>45</v>
      </c>
      <c r="L4021" s="11">
        <v>40989</v>
      </c>
      <c r="M4021" s="14">
        <v>4469</v>
      </c>
      <c r="N4021" s="15">
        <v>668.27</v>
      </c>
      <c r="O4021" s="15">
        <v>502.54</v>
      </c>
      <c r="P4021" s="15">
        <v>2986498.63</v>
      </c>
      <c r="Q4021" s="15">
        <v>2245851.2599999998</v>
      </c>
      <c r="R4021" s="15">
        <v>740647.37</v>
      </c>
      <c r="S4021" s="54"/>
      <c r="T4021" s="54"/>
      <c r="Z4021" s="1"/>
      <c r="AA4021" s="1"/>
      <c r="XFB4021"/>
      <c r="XFC4021"/>
    </row>
    <row r="4022" spans="2:27 16382:16383" ht="21" customHeight="1">
      <c r="B4022" s="1" t="s">
        <v>40</v>
      </c>
      <c r="C4022" s="1" t="s">
        <v>41</v>
      </c>
      <c r="D4022" s="1" t="s">
        <v>50</v>
      </c>
      <c r="E4022" s="1" t="s">
        <v>17</v>
      </c>
      <c r="F4022" s="1" t="s">
        <v>232</v>
      </c>
      <c r="G4022" s="9">
        <v>42845</v>
      </c>
      <c r="H4022" s="2" t="s">
        <v>239</v>
      </c>
      <c r="I4022" s="1">
        <v>2017</v>
      </c>
      <c r="J4022" s="1">
        <v>445745217</v>
      </c>
      <c r="K4022" s="1">
        <f>_xlfn.DAYS(clean_data[[#This Row],[Ship Date]],clean_data[[#This Row],[Order Date]])</f>
        <v>45</v>
      </c>
      <c r="L4022" s="9">
        <v>42890</v>
      </c>
      <c r="M4022" s="4">
        <v>4770</v>
      </c>
      <c r="N4022" s="13">
        <v>421.89</v>
      </c>
      <c r="O4022" s="13">
        <v>364.69</v>
      </c>
      <c r="P4022" s="13">
        <v>2012415.3</v>
      </c>
      <c r="Q4022" s="13">
        <v>1739571.3</v>
      </c>
      <c r="R4022" s="13">
        <v>272844</v>
      </c>
      <c r="S4022" s="54"/>
      <c r="T4022" s="54"/>
      <c r="Z4022" s="1"/>
      <c r="AA4022" s="1"/>
      <c r="XFB4022"/>
      <c r="XFC4022"/>
    </row>
    <row r="4023" spans="2:27 16382:16383" ht="21" customHeight="1">
      <c r="B4023" s="10" t="s">
        <v>26</v>
      </c>
      <c r="C4023" s="10" t="s">
        <v>75</v>
      </c>
      <c r="D4023" s="10" t="s">
        <v>59</v>
      </c>
      <c r="E4023" s="10" t="s">
        <v>17</v>
      </c>
      <c r="F4023" s="10" t="s">
        <v>232</v>
      </c>
      <c r="G4023" s="11">
        <v>42845</v>
      </c>
      <c r="H4023" s="12" t="s">
        <v>239</v>
      </c>
      <c r="I4023" s="10">
        <v>2017</v>
      </c>
      <c r="J4023" s="10">
        <v>188068187</v>
      </c>
      <c r="K4023" s="10">
        <f>_xlfn.DAYS(clean_data[[#This Row],[Ship Date]],clean_data[[#This Row],[Order Date]])</f>
        <v>5</v>
      </c>
      <c r="L4023" s="11">
        <v>42850</v>
      </c>
      <c r="M4023" s="14">
        <v>2411</v>
      </c>
      <c r="N4023" s="15">
        <v>9.33</v>
      </c>
      <c r="O4023" s="15">
        <v>6.92</v>
      </c>
      <c r="P4023" s="15">
        <v>22494.63</v>
      </c>
      <c r="Q4023" s="15">
        <v>16684.12</v>
      </c>
      <c r="R4023" s="15">
        <v>5810.51</v>
      </c>
      <c r="S4023" s="54"/>
      <c r="T4023" s="54"/>
      <c r="Z4023" s="1"/>
      <c r="AA4023" s="1"/>
      <c r="XFB4023"/>
      <c r="XFC4023"/>
    </row>
    <row r="4024" spans="2:27 16382:16383" ht="21" customHeight="1">
      <c r="B4024" s="1" t="s">
        <v>26</v>
      </c>
      <c r="C4024" s="1" t="s">
        <v>194</v>
      </c>
      <c r="D4024" s="1" t="s">
        <v>59</v>
      </c>
      <c r="E4024" s="1" t="s">
        <v>17</v>
      </c>
      <c r="F4024" s="1" t="s">
        <v>229</v>
      </c>
      <c r="G4024" s="9">
        <v>40183</v>
      </c>
      <c r="H4024" s="2" t="s">
        <v>240</v>
      </c>
      <c r="I4024" s="1">
        <v>2010</v>
      </c>
      <c r="J4024" s="1">
        <v>517898786</v>
      </c>
      <c r="K4024" s="1">
        <f>_xlfn.DAYS(clean_data[[#This Row],[Ship Date]],clean_data[[#This Row],[Order Date]])</f>
        <v>4</v>
      </c>
      <c r="L4024" s="9">
        <v>40187</v>
      </c>
      <c r="M4024" s="4">
        <v>6614</v>
      </c>
      <c r="N4024" s="13">
        <v>9.33</v>
      </c>
      <c r="O4024" s="13">
        <v>6.92</v>
      </c>
      <c r="P4024" s="13">
        <v>61708.62</v>
      </c>
      <c r="Q4024" s="13">
        <v>45768.88</v>
      </c>
      <c r="R4024" s="13">
        <v>15939.74</v>
      </c>
      <c r="S4024" s="54"/>
      <c r="T4024" s="54"/>
      <c r="Z4024" s="1"/>
      <c r="AA4024" s="1"/>
      <c r="XFB4024"/>
      <c r="XFC4024"/>
    </row>
    <row r="4025" spans="2:27 16382:16383" ht="21" customHeight="1">
      <c r="B4025" s="10" t="s">
        <v>23</v>
      </c>
      <c r="C4025" s="10" t="s">
        <v>124</v>
      </c>
      <c r="D4025" s="10" t="s">
        <v>43</v>
      </c>
      <c r="E4025" s="10" t="s">
        <v>21</v>
      </c>
      <c r="F4025" s="10" t="s">
        <v>232</v>
      </c>
      <c r="G4025" s="11">
        <v>41402</v>
      </c>
      <c r="H4025" s="12" t="s">
        <v>233</v>
      </c>
      <c r="I4025" s="10">
        <v>2013</v>
      </c>
      <c r="J4025" s="10">
        <v>897785842</v>
      </c>
      <c r="K4025" s="10">
        <f>_xlfn.DAYS(clean_data[[#This Row],[Ship Date]],clean_data[[#This Row],[Order Date]])</f>
        <v>4</v>
      </c>
      <c r="L4025" s="11">
        <v>41406</v>
      </c>
      <c r="M4025" s="14">
        <v>3636</v>
      </c>
      <c r="N4025" s="15">
        <v>651.21</v>
      </c>
      <c r="O4025" s="15">
        <v>524.96</v>
      </c>
      <c r="P4025" s="15">
        <v>2367799.56</v>
      </c>
      <c r="Q4025" s="15">
        <v>1908754.56</v>
      </c>
      <c r="R4025" s="15">
        <v>459045</v>
      </c>
      <c r="S4025" s="54"/>
      <c r="T4025" s="54"/>
      <c r="Z4025" s="1"/>
      <c r="AA4025" s="1"/>
      <c r="XFB4025"/>
      <c r="XFC4025"/>
    </row>
    <row r="4026" spans="2:27 16382:16383" ht="21" customHeight="1">
      <c r="B4026" s="1" t="s">
        <v>14</v>
      </c>
      <c r="C4026" s="1" t="s">
        <v>64</v>
      </c>
      <c r="D4026" s="1" t="s">
        <v>25</v>
      </c>
      <c r="E4026" s="1" t="s">
        <v>17</v>
      </c>
      <c r="F4026" s="1" t="s">
        <v>229</v>
      </c>
      <c r="G4026" s="9">
        <v>42372</v>
      </c>
      <c r="H4026" s="2" t="s">
        <v>240</v>
      </c>
      <c r="I4026" s="1">
        <v>2016</v>
      </c>
      <c r="J4026" s="1">
        <v>410590684</v>
      </c>
      <c r="K4026" s="1">
        <f>_xlfn.DAYS(clean_data[[#This Row],[Ship Date]],clean_data[[#This Row],[Order Date]])</f>
        <v>34</v>
      </c>
      <c r="L4026" s="9">
        <v>42406</v>
      </c>
      <c r="M4026" s="4">
        <v>1762</v>
      </c>
      <c r="N4026" s="13">
        <v>47.45</v>
      </c>
      <c r="O4026" s="13">
        <v>31.79</v>
      </c>
      <c r="P4026" s="13">
        <v>83606.899999999994</v>
      </c>
      <c r="Q4026" s="13">
        <v>56013.98</v>
      </c>
      <c r="R4026" s="13">
        <v>27592.92</v>
      </c>
      <c r="S4026" s="54"/>
      <c r="T4026" s="54"/>
      <c r="Z4026" s="1"/>
      <c r="AA4026" s="1"/>
      <c r="XFB4026"/>
      <c r="XFC4026"/>
    </row>
    <row r="4027" spans="2:27 16382:16383" ht="21" customHeight="1">
      <c r="B4027" s="10" t="s">
        <v>40</v>
      </c>
      <c r="C4027" s="10" t="s">
        <v>136</v>
      </c>
      <c r="D4027" s="10" t="s">
        <v>50</v>
      </c>
      <c r="E4027" s="10" t="s">
        <v>17</v>
      </c>
      <c r="F4027" s="10" t="s">
        <v>232</v>
      </c>
      <c r="G4027" s="11">
        <v>40732</v>
      </c>
      <c r="H4027" s="12" t="s">
        <v>230</v>
      </c>
      <c r="I4027" s="10">
        <v>2011</v>
      </c>
      <c r="J4027" s="10">
        <v>909487140</v>
      </c>
      <c r="K4027" s="10">
        <f>_xlfn.DAYS(clean_data[[#This Row],[Ship Date]],clean_data[[#This Row],[Order Date]])</f>
        <v>9</v>
      </c>
      <c r="L4027" s="11">
        <v>40741</v>
      </c>
      <c r="M4027" s="14">
        <v>6310</v>
      </c>
      <c r="N4027" s="15">
        <v>421.89</v>
      </c>
      <c r="O4027" s="15">
        <v>364.69</v>
      </c>
      <c r="P4027" s="15">
        <v>2662125.9</v>
      </c>
      <c r="Q4027" s="15">
        <v>2301193.9</v>
      </c>
      <c r="R4027" s="15">
        <v>360932</v>
      </c>
      <c r="S4027" s="54"/>
      <c r="T4027" s="54"/>
      <c r="Z4027" s="1"/>
      <c r="AA4027" s="1"/>
      <c r="XFB4027"/>
      <c r="XFC4027"/>
    </row>
    <row r="4028" spans="2:27 16382:16383" ht="21" customHeight="1">
      <c r="B4028" s="1" t="s">
        <v>26</v>
      </c>
      <c r="C4028" s="1" t="s">
        <v>107</v>
      </c>
      <c r="D4028" s="1" t="s">
        <v>45</v>
      </c>
      <c r="E4028" s="1" t="s">
        <v>17</v>
      </c>
      <c r="F4028" s="1" t="s">
        <v>229</v>
      </c>
      <c r="G4028" s="9">
        <v>42811</v>
      </c>
      <c r="H4028" s="2" t="s">
        <v>236</v>
      </c>
      <c r="I4028" s="1">
        <v>2017</v>
      </c>
      <c r="J4028" s="1">
        <v>267961537</v>
      </c>
      <c r="K4028" s="1">
        <f>_xlfn.DAYS(clean_data[[#This Row],[Ship Date]],clean_data[[#This Row],[Order Date]])</f>
        <v>9</v>
      </c>
      <c r="L4028" s="9">
        <v>42820</v>
      </c>
      <c r="M4028" s="4">
        <v>4628</v>
      </c>
      <c r="N4028" s="13">
        <v>437.2</v>
      </c>
      <c r="O4028" s="13">
        <v>263.33</v>
      </c>
      <c r="P4028" s="13">
        <v>2023361.6</v>
      </c>
      <c r="Q4028" s="13">
        <v>1218691.24</v>
      </c>
      <c r="R4028" s="13">
        <v>804670.36</v>
      </c>
      <c r="S4028" s="54"/>
      <c r="T4028" s="54"/>
      <c r="Z4028" s="1"/>
      <c r="AA4028" s="1"/>
      <c r="XFB4028"/>
      <c r="XFC4028"/>
    </row>
    <row r="4029" spans="2:27 16382:16383" ht="21" customHeight="1">
      <c r="B4029" s="10" t="s">
        <v>23</v>
      </c>
      <c r="C4029" s="10" t="s">
        <v>217</v>
      </c>
      <c r="D4029" s="10" t="s">
        <v>50</v>
      </c>
      <c r="E4029" s="10" t="s">
        <v>17</v>
      </c>
      <c r="F4029" s="10" t="s">
        <v>235</v>
      </c>
      <c r="G4029" s="11">
        <v>42877</v>
      </c>
      <c r="H4029" s="12" t="s">
        <v>233</v>
      </c>
      <c r="I4029" s="10">
        <v>2017</v>
      </c>
      <c r="J4029" s="10">
        <v>929812705</v>
      </c>
      <c r="K4029" s="10">
        <f>_xlfn.DAYS(clean_data[[#This Row],[Ship Date]],clean_data[[#This Row],[Order Date]])</f>
        <v>3</v>
      </c>
      <c r="L4029" s="11">
        <v>42880</v>
      </c>
      <c r="M4029" s="14">
        <v>1097</v>
      </c>
      <c r="N4029" s="15">
        <v>421.89</v>
      </c>
      <c r="O4029" s="15">
        <v>364.69</v>
      </c>
      <c r="P4029" s="15">
        <v>462813.33</v>
      </c>
      <c r="Q4029" s="15">
        <v>400064.93</v>
      </c>
      <c r="R4029" s="15">
        <v>62748.4</v>
      </c>
      <c r="S4029" s="54"/>
      <c r="T4029" s="54"/>
      <c r="Z4029" s="1"/>
      <c r="AA4029" s="1"/>
      <c r="XFB4029"/>
      <c r="XFC4029"/>
    </row>
    <row r="4030" spans="2:27 16382:16383" ht="21" customHeight="1">
      <c r="B4030" s="1" t="s">
        <v>31</v>
      </c>
      <c r="C4030" s="1" t="s">
        <v>61</v>
      </c>
      <c r="D4030" s="1" t="s">
        <v>43</v>
      </c>
      <c r="E4030" s="1" t="s">
        <v>17</v>
      </c>
      <c r="F4030" s="1" t="s">
        <v>235</v>
      </c>
      <c r="G4030" s="9">
        <v>41121</v>
      </c>
      <c r="H4030" s="2" t="s">
        <v>230</v>
      </c>
      <c r="I4030" s="1">
        <v>2012</v>
      </c>
      <c r="J4030" s="1">
        <v>459151971</v>
      </c>
      <c r="K4030" s="1">
        <f>_xlfn.DAYS(clean_data[[#This Row],[Ship Date]],clean_data[[#This Row],[Order Date]])</f>
        <v>21</v>
      </c>
      <c r="L4030" s="9">
        <v>41142</v>
      </c>
      <c r="M4030" s="4">
        <v>2126</v>
      </c>
      <c r="N4030" s="13">
        <v>651.21</v>
      </c>
      <c r="O4030" s="13">
        <v>524.96</v>
      </c>
      <c r="P4030" s="13">
        <v>1384472.46</v>
      </c>
      <c r="Q4030" s="13">
        <v>1116064.96</v>
      </c>
      <c r="R4030" s="13">
        <v>268407.5</v>
      </c>
      <c r="S4030" s="54"/>
      <c r="T4030" s="54"/>
      <c r="Z4030" s="1"/>
      <c r="AA4030" s="1"/>
      <c r="XFB4030"/>
      <c r="XFC4030"/>
    </row>
    <row r="4031" spans="2:27 16382:16383" ht="21" customHeight="1">
      <c r="B4031" s="10" t="s">
        <v>34</v>
      </c>
      <c r="C4031" s="10" t="s">
        <v>182</v>
      </c>
      <c r="D4031" s="10" t="s">
        <v>45</v>
      </c>
      <c r="E4031" s="10" t="s">
        <v>21</v>
      </c>
      <c r="F4031" s="10" t="s">
        <v>232</v>
      </c>
      <c r="G4031" s="11">
        <v>42272</v>
      </c>
      <c r="H4031" s="12" t="s">
        <v>231</v>
      </c>
      <c r="I4031" s="10">
        <v>2015</v>
      </c>
      <c r="J4031" s="10">
        <v>990403163</v>
      </c>
      <c r="K4031" s="10">
        <f>_xlfn.DAYS(clean_data[[#This Row],[Ship Date]],clean_data[[#This Row],[Order Date]])</f>
        <v>32</v>
      </c>
      <c r="L4031" s="11">
        <v>42304</v>
      </c>
      <c r="M4031" s="14">
        <v>1160</v>
      </c>
      <c r="N4031" s="15">
        <v>437.2</v>
      </c>
      <c r="O4031" s="15">
        <v>263.33</v>
      </c>
      <c r="P4031" s="15">
        <v>507152</v>
      </c>
      <c r="Q4031" s="15">
        <v>305462.8</v>
      </c>
      <c r="R4031" s="15">
        <v>201689.2</v>
      </c>
      <c r="S4031" s="54"/>
      <c r="T4031" s="54"/>
      <c r="Z4031" s="1"/>
      <c r="AA4031" s="1"/>
      <c r="XFB4031"/>
      <c r="XFC4031"/>
    </row>
    <row r="4032" spans="2:27 16382:16383" ht="21" customHeight="1">
      <c r="B4032" s="1" t="s">
        <v>26</v>
      </c>
      <c r="C4032" s="1" t="s">
        <v>30</v>
      </c>
      <c r="D4032" s="1" t="s">
        <v>36</v>
      </c>
      <c r="E4032" s="1" t="s">
        <v>17</v>
      </c>
      <c r="F4032" s="1" t="s">
        <v>232</v>
      </c>
      <c r="G4032" s="9">
        <v>40382</v>
      </c>
      <c r="H4032" s="2" t="s">
        <v>230</v>
      </c>
      <c r="I4032" s="1">
        <v>2010</v>
      </c>
      <c r="J4032" s="1">
        <v>678302609</v>
      </c>
      <c r="K4032" s="1">
        <f>_xlfn.DAYS(clean_data[[#This Row],[Ship Date]],clean_data[[#This Row],[Order Date]])</f>
        <v>18</v>
      </c>
      <c r="L4032" s="9">
        <v>40400</v>
      </c>
      <c r="M4032" s="4">
        <v>3670</v>
      </c>
      <c r="N4032" s="13">
        <v>109.28</v>
      </c>
      <c r="O4032" s="13">
        <v>35.840000000000003</v>
      </c>
      <c r="P4032" s="13">
        <v>401057.6</v>
      </c>
      <c r="Q4032" s="13">
        <v>131532.79999999999</v>
      </c>
      <c r="R4032" s="13">
        <v>269524.8</v>
      </c>
      <c r="S4032" s="54"/>
      <c r="T4032" s="54"/>
      <c r="Z4032" s="1"/>
      <c r="AA4032" s="1"/>
      <c r="XFB4032"/>
      <c r="XFC4032"/>
    </row>
    <row r="4033" spans="2:27 16382:16383" ht="21" customHeight="1">
      <c r="B4033" s="10" t="s">
        <v>14</v>
      </c>
      <c r="C4033" s="10" t="s">
        <v>226</v>
      </c>
      <c r="D4033" s="10" t="s">
        <v>45</v>
      </c>
      <c r="E4033" s="10" t="s">
        <v>17</v>
      </c>
      <c r="F4033" s="10" t="s">
        <v>235</v>
      </c>
      <c r="G4033" s="11">
        <v>42342</v>
      </c>
      <c r="H4033" s="12" t="s">
        <v>228</v>
      </c>
      <c r="I4033" s="10">
        <v>2015</v>
      </c>
      <c r="J4033" s="10">
        <v>447899138</v>
      </c>
      <c r="K4033" s="10">
        <f>_xlfn.DAYS(clean_data[[#This Row],[Ship Date]],clean_data[[#This Row],[Order Date]])</f>
        <v>1</v>
      </c>
      <c r="L4033" s="11">
        <v>42343</v>
      </c>
      <c r="M4033" s="14">
        <v>2163</v>
      </c>
      <c r="N4033" s="15">
        <v>437.2</v>
      </c>
      <c r="O4033" s="15">
        <v>263.33</v>
      </c>
      <c r="P4033" s="15">
        <v>945663.6</v>
      </c>
      <c r="Q4033" s="15">
        <v>569582.79</v>
      </c>
      <c r="R4033" s="15">
        <v>376080.81</v>
      </c>
      <c r="S4033" s="54"/>
      <c r="T4033" s="54"/>
      <c r="Z4033" s="1"/>
      <c r="AA4033" s="1"/>
      <c r="XFB4033"/>
      <c r="XFC4033"/>
    </row>
    <row r="4034" spans="2:27 16382:16383" ht="21" customHeight="1">
      <c r="B4034" s="1" t="s">
        <v>26</v>
      </c>
      <c r="C4034" s="1" t="s">
        <v>141</v>
      </c>
      <c r="D4034" s="1" t="s">
        <v>28</v>
      </c>
      <c r="E4034" s="1" t="s">
        <v>17</v>
      </c>
      <c r="F4034" s="1" t="s">
        <v>229</v>
      </c>
      <c r="G4034" s="9">
        <v>41600</v>
      </c>
      <c r="H4034" s="2" t="s">
        <v>234</v>
      </c>
      <c r="I4034" s="1">
        <v>2013</v>
      </c>
      <c r="J4034" s="1">
        <v>844554078</v>
      </c>
      <c r="K4034" s="1">
        <f>_xlfn.DAYS(clean_data[[#This Row],[Ship Date]],clean_data[[#This Row],[Order Date]])</f>
        <v>14</v>
      </c>
      <c r="L4034" s="9">
        <v>41614</v>
      </c>
      <c r="M4034" s="4">
        <v>1174</v>
      </c>
      <c r="N4034" s="13">
        <v>205.7</v>
      </c>
      <c r="O4034" s="13">
        <v>117.11</v>
      </c>
      <c r="P4034" s="13">
        <v>241491.8</v>
      </c>
      <c r="Q4034" s="13">
        <v>137487.14000000001</v>
      </c>
      <c r="R4034" s="13">
        <v>104004.66</v>
      </c>
      <c r="S4034" s="54"/>
      <c r="T4034" s="54"/>
      <c r="Z4034" s="1"/>
      <c r="AA4034" s="1"/>
      <c r="XFB4034"/>
      <c r="XFC4034"/>
    </row>
    <row r="4035" spans="2:27 16382:16383" ht="21" customHeight="1">
      <c r="B4035" s="10" t="s">
        <v>40</v>
      </c>
      <c r="C4035" s="10" t="s">
        <v>72</v>
      </c>
      <c r="D4035" s="10" t="s">
        <v>33</v>
      </c>
      <c r="E4035" s="10" t="s">
        <v>21</v>
      </c>
      <c r="F4035" s="10" t="s">
        <v>235</v>
      </c>
      <c r="G4035" s="11">
        <v>41673</v>
      </c>
      <c r="H4035" s="12" t="s">
        <v>242</v>
      </c>
      <c r="I4035" s="10">
        <v>2014</v>
      </c>
      <c r="J4035" s="10">
        <v>683941256</v>
      </c>
      <c r="K4035" s="10">
        <f>_xlfn.DAYS(clean_data[[#This Row],[Ship Date]],clean_data[[#This Row],[Order Date]])</f>
        <v>31</v>
      </c>
      <c r="L4035" s="11">
        <v>41704</v>
      </c>
      <c r="M4035" s="14">
        <v>2271</v>
      </c>
      <c r="N4035" s="15">
        <v>81.73</v>
      </c>
      <c r="O4035" s="15">
        <v>56.67</v>
      </c>
      <c r="P4035" s="15">
        <v>185608.83</v>
      </c>
      <c r="Q4035" s="15">
        <v>128697.57</v>
      </c>
      <c r="R4035" s="15">
        <v>56911.26</v>
      </c>
      <c r="S4035" s="54"/>
      <c r="T4035" s="54"/>
      <c r="Z4035" s="1"/>
      <c r="AA4035" s="1"/>
      <c r="XFB4035"/>
      <c r="XFC4035"/>
    </row>
    <row r="4036" spans="2:27 16382:16383" ht="21" customHeight="1">
      <c r="B4036" s="1" t="s">
        <v>23</v>
      </c>
      <c r="C4036" s="1" t="s">
        <v>103</v>
      </c>
      <c r="D4036" s="1" t="s">
        <v>45</v>
      </c>
      <c r="E4036" s="1" t="s">
        <v>17</v>
      </c>
      <c r="F4036" s="1" t="s">
        <v>235</v>
      </c>
      <c r="G4036" s="9">
        <v>40937</v>
      </c>
      <c r="H4036" s="2" t="s">
        <v>240</v>
      </c>
      <c r="I4036" s="1">
        <v>2012</v>
      </c>
      <c r="J4036" s="1">
        <v>202047002</v>
      </c>
      <c r="K4036" s="1">
        <f>_xlfn.DAYS(clean_data[[#This Row],[Ship Date]],clean_data[[#This Row],[Order Date]])</f>
        <v>37</v>
      </c>
      <c r="L4036" s="9">
        <v>40974</v>
      </c>
      <c r="M4036" s="4">
        <v>9053</v>
      </c>
      <c r="N4036" s="13">
        <v>437.2</v>
      </c>
      <c r="O4036" s="13">
        <v>263.33</v>
      </c>
      <c r="P4036" s="13">
        <v>3957971.6</v>
      </c>
      <c r="Q4036" s="13">
        <v>2383926.4900000002</v>
      </c>
      <c r="R4036" s="13">
        <v>1574045.11</v>
      </c>
      <c r="S4036" s="54"/>
      <c r="T4036" s="54"/>
      <c r="Z4036" s="1"/>
      <c r="AA4036" s="1"/>
      <c r="XFB4036"/>
      <c r="XFC4036"/>
    </row>
    <row r="4037" spans="2:27 16382:16383" ht="21" customHeight="1">
      <c r="B4037" s="10" t="s">
        <v>34</v>
      </c>
      <c r="C4037" s="10" t="s">
        <v>134</v>
      </c>
      <c r="D4037" s="10" t="s">
        <v>33</v>
      </c>
      <c r="E4037" s="10" t="s">
        <v>21</v>
      </c>
      <c r="F4037" s="10" t="s">
        <v>232</v>
      </c>
      <c r="G4037" s="11">
        <v>42305</v>
      </c>
      <c r="H4037" s="12" t="s">
        <v>237</v>
      </c>
      <c r="I4037" s="10">
        <v>2015</v>
      </c>
      <c r="J4037" s="10">
        <v>605170142</v>
      </c>
      <c r="K4037" s="10">
        <f>_xlfn.DAYS(clean_data[[#This Row],[Ship Date]],clean_data[[#This Row],[Order Date]])</f>
        <v>4</v>
      </c>
      <c r="L4037" s="11">
        <v>42309</v>
      </c>
      <c r="M4037" s="14">
        <v>2148</v>
      </c>
      <c r="N4037" s="15">
        <v>81.73</v>
      </c>
      <c r="O4037" s="15">
        <v>56.67</v>
      </c>
      <c r="P4037" s="15">
        <v>175556.04</v>
      </c>
      <c r="Q4037" s="15">
        <v>121727.16</v>
      </c>
      <c r="R4037" s="15">
        <v>53828.88</v>
      </c>
      <c r="S4037" s="54"/>
      <c r="T4037" s="54"/>
      <c r="Z4037" s="1"/>
      <c r="AA4037" s="1"/>
      <c r="XFB4037"/>
      <c r="XFC4037"/>
    </row>
    <row r="4038" spans="2:27 16382:16383" ht="21" customHeight="1">
      <c r="B4038" s="1" t="s">
        <v>23</v>
      </c>
      <c r="C4038" s="1" t="s">
        <v>147</v>
      </c>
      <c r="D4038" s="1" t="s">
        <v>59</v>
      </c>
      <c r="E4038" s="1" t="s">
        <v>17</v>
      </c>
      <c r="F4038" s="1" t="s">
        <v>232</v>
      </c>
      <c r="G4038" s="9">
        <v>40782</v>
      </c>
      <c r="H4038" s="2" t="s">
        <v>238</v>
      </c>
      <c r="I4038" s="1">
        <v>2011</v>
      </c>
      <c r="J4038" s="1">
        <v>919922006</v>
      </c>
      <c r="K4038" s="1">
        <f>_xlfn.DAYS(clean_data[[#This Row],[Ship Date]],clean_data[[#This Row],[Order Date]])</f>
        <v>22</v>
      </c>
      <c r="L4038" s="9">
        <v>40804</v>
      </c>
      <c r="M4038" s="4">
        <v>4219</v>
      </c>
      <c r="N4038" s="13">
        <v>9.33</v>
      </c>
      <c r="O4038" s="13">
        <v>6.92</v>
      </c>
      <c r="P4038" s="13">
        <v>39363.269999999997</v>
      </c>
      <c r="Q4038" s="13">
        <v>29195.48</v>
      </c>
      <c r="R4038" s="13">
        <v>10167.790000000001</v>
      </c>
      <c r="S4038" s="54"/>
      <c r="T4038" s="54"/>
      <c r="Z4038" s="1"/>
      <c r="AA4038" s="1"/>
      <c r="XFB4038"/>
      <c r="XFC4038"/>
    </row>
    <row r="4039" spans="2:27 16382:16383" ht="21" customHeight="1">
      <c r="B4039" s="10" t="s">
        <v>23</v>
      </c>
      <c r="C4039" s="10" t="s">
        <v>247</v>
      </c>
      <c r="D4039" s="10" t="s">
        <v>25</v>
      </c>
      <c r="E4039" s="10" t="s">
        <v>21</v>
      </c>
      <c r="F4039" s="10" t="s">
        <v>235</v>
      </c>
      <c r="G4039" s="11">
        <v>41442</v>
      </c>
      <c r="H4039" s="12" t="s">
        <v>241</v>
      </c>
      <c r="I4039" s="10">
        <v>2013</v>
      </c>
      <c r="J4039" s="10">
        <v>243226420</v>
      </c>
      <c r="K4039" s="10">
        <f>_xlfn.DAYS(clean_data[[#This Row],[Ship Date]],clean_data[[#This Row],[Order Date]])</f>
        <v>16</v>
      </c>
      <c r="L4039" s="11">
        <v>41458</v>
      </c>
      <c r="M4039" s="14">
        <v>4958</v>
      </c>
      <c r="N4039" s="15">
        <v>47.45</v>
      </c>
      <c r="O4039" s="15">
        <v>31.79</v>
      </c>
      <c r="P4039" s="15">
        <v>235257.1</v>
      </c>
      <c r="Q4039" s="15">
        <v>157614.82</v>
      </c>
      <c r="R4039" s="15">
        <v>77642.28</v>
      </c>
      <c r="S4039" s="54"/>
      <c r="T4039" s="54"/>
      <c r="Z4039" s="1"/>
      <c r="AA4039" s="1"/>
      <c r="XFB4039"/>
      <c r="XFC4039"/>
    </row>
    <row r="4040" spans="2:27 16382:16383" ht="21" customHeight="1">
      <c r="B4040" s="1" t="s">
        <v>40</v>
      </c>
      <c r="C4040" s="1" t="s">
        <v>221</v>
      </c>
      <c r="D4040" s="1" t="s">
        <v>79</v>
      </c>
      <c r="E4040" s="1" t="s">
        <v>21</v>
      </c>
      <c r="F4040" s="1" t="s">
        <v>227</v>
      </c>
      <c r="G4040" s="9">
        <v>41449</v>
      </c>
      <c r="H4040" s="2" t="s">
        <v>241</v>
      </c>
      <c r="I4040" s="1">
        <v>2013</v>
      </c>
      <c r="J4040" s="1">
        <v>892319715</v>
      </c>
      <c r="K4040" s="1">
        <f>_xlfn.DAYS(clean_data[[#This Row],[Ship Date]],clean_data[[#This Row],[Order Date]])</f>
        <v>23</v>
      </c>
      <c r="L4040" s="9">
        <v>41472</v>
      </c>
      <c r="M4040" s="4">
        <v>6088</v>
      </c>
      <c r="N4040" s="13">
        <v>668.27</v>
      </c>
      <c r="O4040" s="13">
        <v>502.54</v>
      </c>
      <c r="P4040" s="13">
        <v>4068427.76</v>
      </c>
      <c r="Q4040" s="13">
        <v>3059463.52</v>
      </c>
      <c r="R4040" s="13">
        <v>1008964.24</v>
      </c>
      <c r="S4040" s="54"/>
      <c r="T4040" s="54"/>
      <c r="Z4040" s="1"/>
      <c r="AA4040" s="1"/>
      <c r="XFB4040"/>
      <c r="XFC4040"/>
    </row>
    <row r="4041" spans="2:27 16382:16383" ht="21" customHeight="1">
      <c r="B4041" s="10" t="s">
        <v>31</v>
      </c>
      <c r="C4041" s="10" t="s">
        <v>96</v>
      </c>
      <c r="D4041" s="10" t="s">
        <v>16</v>
      </c>
      <c r="E4041" s="10" t="s">
        <v>17</v>
      </c>
      <c r="F4041" s="10" t="s">
        <v>235</v>
      </c>
      <c r="G4041" s="11">
        <v>42507</v>
      </c>
      <c r="H4041" s="12" t="s">
        <v>233</v>
      </c>
      <c r="I4041" s="10">
        <v>2016</v>
      </c>
      <c r="J4041" s="10">
        <v>754750716</v>
      </c>
      <c r="K4041" s="10">
        <f>_xlfn.DAYS(clean_data[[#This Row],[Ship Date]],clean_data[[#This Row],[Order Date]])</f>
        <v>22</v>
      </c>
      <c r="L4041" s="11">
        <v>42529</v>
      </c>
      <c r="M4041" s="14">
        <v>6364</v>
      </c>
      <c r="N4041" s="15">
        <v>255.28</v>
      </c>
      <c r="O4041" s="15">
        <v>159.41999999999999</v>
      </c>
      <c r="P4041" s="15">
        <v>1624601.92</v>
      </c>
      <c r="Q4041" s="15">
        <v>1014548.88</v>
      </c>
      <c r="R4041" s="15">
        <v>610053.04</v>
      </c>
      <c r="S4041" s="54"/>
      <c r="T4041" s="54"/>
      <c r="Z4041" s="1"/>
      <c r="AA4041" s="1"/>
      <c r="XFB4041"/>
      <c r="XFC4041"/>
    </row>
    <row r="4042" spans="2:27 16382:16383" ht="21" customHeight="1">
      <c r="B4042" s="1" t="s">
        <v>40</v>
      </c>
      <c r="C4042" s="1" t="s">
        <v>97</v>
      </c>
      <c r="D4042" s="1" t="s">
        <v>45</v>
      </c>
      <c r="E4042" s="1" t="s">
        <v>17</v>
      </c>
      <c r="F4042" s="1" t="s">
        <v>229</v>
      </c>
      <c r="G4042" s="9">
        <v>41176</v>
      </c>
      <c r="H4042" s="2" t="s">
        <v>231</v>
      </c>
      <c r="I4042" s="1">
        <v>2012</v>
      </c>
      <c r="J4042" s="1">
        <v>938380753</v>
      </c>
      <c r="K4042" s="1">
        <f>_xlfn.DAYS(clean_data[[#This Row],[Ship Date]],clean_data[[#This Row],[Order Date]])</f>
        <v>2</v>
      </c>
      <c r="L4042" s="9">
        <v>41178</v>
      </c>
      <c r="M4042" s="4">
        <v>6573</v>
      </c>
      <c r="N4042" s="13">
        <v>437.2</v>
      </c>
      <c r="O4042" s="13">
        <v>263.33</v>
      </c>
      <c r="P4042" s="13">
        <v>2873715.6</v>
      </c>
      <c r="Q4042" s="13">
        <v>1730868.09</v>
      </c>
      <c r="R4042" s="13">
        <v>1142847.51</v>
      </c>
      <c r="S4042" s="54"/>
      <c r="T4042" s="54"/>
      <c r="Z4042" s="1"/>
      <c r="AA4042" s="1"/>
      <c r="XFB4042"/>
      <c r="XFC4042"/>
    </row>
    <row r="4043" spans="2:27 16382:16383" ht="21" customHeight="1">
      <c r="B4043" s="10" t="s">
        <v>14</v>
      </c>
      <c r="C4043" s="10" t="s">
        <v>47</v>
      </c>
      <c r="D4043" s="10" t="s">
        <v>71</v>
      </c>
      <c r="E4043" s="10" t="s">
        <v>17</v>
      </c>
      <c r="F4043" s="10" t="s">
        <v>227</v>
      </c>
      <c r="G4043" s="11">
        <v>41319</v>
      </c>
      <c r="H4043" s="12" t="s">
        <v>242</v>
      </c>
      <c r="I4043" s="10">
        <v>2013</v>
      </c>
      <c r="J4043" s="10">
        <v>821383655</v>
      </c>
      <c r="K4043" s="10">
        <f>_xlfn.DAYS(clean_data[[#This Row],[Ship Date]],clean_data[[#This Row],[Order Date]])</f>
        <v>43</v>
      </c>
      <c r="L4043" s="11">
        <v>41362</v>
      </c>
      <c r="M4043" s="14">
        <v>4531</v>
      </c>
      <c r="N4043" s="15">
        <v>154.06</v>
      </c>
      <c r="O4043" s="15">
        <v>90.93</v>
      </c>
      <c r="P4043" s="15">
        <v>698045.86</v>
      </c>
      <c r="Q4043" s="15">
        <v>412003.83</v>
      </c>
      <c r="R4043" s="15">
        <v>286042.03000000003</v>
      </c>
      <c r="S4043" s="54"/>
      <c r="T4043" s="54"/>
      <c r="Z4043" s="1"/>
      <c r="AA4043" s="1"/>
      <c r="XFB4043"/>
      <c r="XFC4043"/>
    </row>
    <row r="4044" spans="2:27 16382:16383" ht="21" customHeight="1">
      <c r="B4044" s="1" t="s">
        <v>26</v>
      </c>
      <c r="C4044" s="1" t="s">
        <v>76</v>
      </c>
      <c r="D4044" s="1" t="s">
        <v>43</v>
      </c>
      <c r="E4044" s="1" t="s">
        <v>17</v>
      </c>
      <c r="F4044" s="1" t="s">
        <v>227</v>
      </c>
      <c r="G4044" s="9">
        <v>41659</v>
      </c>
      <c r="H4044" s="2" t="s">
        <v>240</v>
      </c>
      <c r="I4044" s="1">
        <v>2014</v>
      </c>
      <c r="J4044" s="1">
        <v>302245748</v>
      </c>
      <c r="K4044" s="1">
        <f>_xlfn.DAYS(clean_data[[#This Row],[Ship Date]],clean_data[[#This Row],[Order Date]])</f>
        <v>36</v>
      </c>
      <c r="L4044" s="9">
        <v>41695</v>
      </c>
      <c r="M4044" s="4">
        <v>88</v>
      </c>
      <c r="N4044" s="13">
        <v>651.21</v>
      </c>
      <c r="O4044" s="13">
        <v>524.96</v>
      </c>
      <c r="P4044" s="13">
        <v>57306.48</v>
      </c>
      <c r="Q4044" s="13">
        <v>46196.480000000003</v>
      </c>
      <c r="R4044" s="13">
        <v>11110</v>
      </c>
      <c r="S4044" s="54"/>
      <c r="T4044" s="54"/>
      <c r="Z4044" s="1"/>
      <c r="AA4044" s="1"/>
      <c r="XFB4044"/>
      <c r="XFC4044"/>
    </row>
    <row r="4045" spans="2:27 16382:16383" ht="21" customHeight="1">
      <c r="B4045" s="10" t="s">
        <v>23</v>
      </c>
      <c r="C4045" s="10" t="s">
        <v>118</v>
      </c>
      <c r="D4045" s="10" t="s">
        <v>36</v>
      </c>
      <c r="E4045" s="10" t="s">
        <v>17</v>
      </c>
      <c r="F4045" s="10" t="s">
        <v>227</v>
      </c>
      <c r="G4045" s="11">
        <v>42687</v>
      </c>
      <c r="H4045" s="12" t="s">
        <v>234</v>
      </c>
      <c r="I4045" s="10">
        <v>2016</v>
      </c>
      <c r="J4045" s="10">
        <v>249765861</v>
      </c>
      <c r="K4045" s="10">
        <f>_xlfn.DAYS(clean_data[[#This Row],[Ship Date]],clean_data[[#This Row],[Order Date]])</f>
        <v>11</v>
      </c>
      <c r="L4045" s="11">
        <v>42698</v>
      </c>
      <c r="M4045" s="14">
        <v>123</v>
      </c>
      <c r="N4045" s="15">
        <v>109.28</v>
      </c>
      <c r="O4045" s="15">
        <v>35.840000000000003</v>
      </c>
      <c r="P4045" s="15">
        <v>13441.44</v>
      </c>
      <c r="Q4045" s="15">
        <v>4408.32</v>
      </c>
      <c r="R4045" s="15">
        <v>9033.1200000000008</v>
      </c>
      <c r="S4045" s="54"/>
      <c r="T4045" s="54"/>
      <c r="Z4045" s="1"/>
      <c r="AA4045" s="1"/>
      <c r="XFB4045"/>
      <c r="XFC4045"/>
    </row>
    <row r="4046" spans="2:27 16382:16383" ht="21" customHeight="1">
      <c r="B4046" s="1" t="s">
        <v>23</v>
      </c>
      <c r="C4046" s="1" t="s">
        <v>217</v>
      </c>
      <c r="D4046" s="1" t="s">
        <v>25</v>
      </c>
      <c r="E4046" s="1" t="s">
        <v>17</v>
      </c>
      <c r="F4046" s="1" t="s">
        <v>235</v>
      </c>
      <c r="G4046" s="9">
        <v>42521</v>
      </c>
      <c r="H4046" s="2" t="s">
        <v>233</v>
      </c>
      <c r="I4046" s="1">
        <v>2016</v>
      </c>
      <c r="J4046" s="1">
        <v>253055322</v>
      </c>
      <c r="K4046" s="1">
        <f>_xlfn.DAYS(clean_data[[#This Row],[Ship Date]],clean_data[[#This Row],[Order Date]])</f>
        <v>12</v>
      </c>
      <c r="L4046" s="9">
        <v>42533</v>
      </c>
      <c r="M4046" s="4">
        <v>3548</v>
      </c>
      <c r="N4046" s="13">
        <v>47.45</v>
      </c>
      <c r="O4046" s="13">
        <v>31.79</v>
      </c>
      <c r="P4046" s="13">
        <v>168352.6</v>
      </c>
      <c r="Q4046" s="13">
        <v>112790.92</v>
      </c>
      <c r="R4046" s="13">
        <v>55561.68</v>
      </c>
      <c r="S4046" s="54"/>
      <c r="T4046" s="54"/>
      <c r="Z4046" s="1"/>
      <c r="AA4046" s="1"/>
      <c r="XFB4046"/>
      <c r="XFC4046"/>
    </row>
    <row r="4047" spans="2:27 16382:16383" ht="21" customHeight="1">
      <c r="B4047" s="10" t="s">
        <v>40</v>
      </c>
      <c r="C4047" s="10" t="s">
        <v>170</v>
      </c>
      <c r="D4047" s="10" t="s">
        <v>28</v>
      </c>
      <c r="E4047" s="10" t="s">
        <v>17</v>
      </c>
      <c r="F4047" s="10" t="s">
        <v>235</v>
      </c>
      <c r="G4047" s="11">
        <v>41047</v>
      </c>
      <c r="H4047" s="12" t="s">
        <v>233</v>
      </c>
      <c r="I4047" s="10">
        <v>2012</v>
      </c>
      <c r="J4047" s="10">
        <v>871537959</v>
      </c>
      <c r="K4047" s="10">
        <f>_xlfn.DAYS(clean_data[[#This Row],[Ship Date]],clean_data[[#This Row],[Order Date]])</f>
        <v>21</v>
      </c>
      <c r="L4047" s="11">
        <v>41068</v>
      </c>
      <c r="M4047" s="14">
        <v>6304</v>
      </c>
      <c r="N4047" s="15">
        <v>205.7</v>
      </c>
      <c r="O4047" s="15">
        <v>117.11</v>
      </c>
      <c r="P4047" s="15">
        <v>1296732.8</v>
      </c>
      <c r="Q4047" s="15">
        <v>738261.44</v>
      </c>
      <c r="R4047" s="15">
        <v>558471.36</v>
      </c>
      <c r="S4047" s="54"/>
      <c r="T4047" s="54"/>
      <c r="Z4047" s="1"/>
      <c r="AA4047" s="1"/>
      <c r="XFB4047"/>
      <c r="XFC4047"/>
    </row>
    <row r="4048" spans="2:27 16382:16383" ht="21" customHeight="1">
      <c r="B4048" s="1" t="s">
        <v>26</v>
      </c>
      <c r="C4048" s="1" t="s">
        <v>194</v>
      </c>
      <c r="D4048" s="1" t="s">
        <v>36</v>
      </c>
      <c r="E4048" s="1" t="s">
        <v>17</v>
      </c>
      <c r="F4048" s="1" t="s">
        <v>235</v>
      </c>
      <c r="G4048" s="9">
        <v>41308</v>
      </c>
      <c r="H4048" s="2" t="s">
        <v>242</v>
      </c>
      <c r="I4048" s="1">
        <v>2013</v>
      </c>
      <c r="J4048" s="1">
        <v>484950101</v>
      </c>
      <c r="K4048" s="1">
        <f>_xlfn.DAYS(clean_data[[#This Row],[Ship Date]],clean_data[[#This Row],[Order Date]])</f>
        <v>32</v>
      </c>
      <c r="L4048" s="9">
        <v>41340</v>
      </c>
      <c r="M4048" s="4">
        <v>6366</v>
      </c>
      <c r="N4048" s="13">
        <v>109.28</v>
      </c>
      <c r="O4048" s="13">
        <v>35.840000000000003</v>
      </c>
      <c r="P4048" s="13">
        <v>695676.48</v>
      </c>
      <c r="Q4048" s="13">
        <v>228157.44</v>
      </c>
      <c r="R4048" s="13">
        <v>467519.04</v>
      </c>
      <c r="S4048" s="54"/>
      <c r="T4048" s="54"/>
      <c r="Z4048" s="1"/>
      <c r="AA4048" s="1"/>
      <c r="XFB4048"/>
      <c r="XFC4048"/>
    </row>
    <row r="4049" spans="2:27 16382:16383" ht="21" customHeight="1">
      <c r="B4049" s="10" t="s">
        <v>23</v>
      </c>
      <c r="C4049" s="10" t="s">
        <v>63</v>
      </c>
      <c r="D4049" s="10" t="s">
        <v>25</v>
      </c>
      <c r="E4049" s="10" t="s">
        <v>21</v>
      </c>
      <c r="F4049" s="10" t="s">
        <v>229</v>
      </c>
      <c r="G4049" s="11">
        <v>42588</v>
      </c>
      <c r="H4049" s="12" t="s">
        <v>238</v>
      </c>
      <c r="I4049" s="10">
        <v>2016</v>
      </c>
      <c r="J4049" s="10">
        <v>243340575</v>
      </c>
      <c r="K4049" s="10">
        <f>_xlfn.DAYS(clean_data[[#This Row],[Ship Date]],clean_data[[#This Row],[Order Date]])</f>
        <v>29</v>
      </c>
      <c r="L4049" s="11">
        <v>42617</v>
      </c>
      <c r="M4049" s="14">
        <v>8739</v>
      </c>
      <c r="N4049" s="15">
        <v>47.45</v>
      </c>
      <c r="O4049" s="15">
        <v>31.79</v>
      </c>
      <c r="P4049" s="15">
        <v>414665.55</v>
      </c>
      <c r="Q4049" s="15">
        <v>277812.81</v>
      </c>
      <c r="R4049" s="15">
        <v>136852.74</v>
      </c>
      <c r="S4049" s="54"/>
      <c r="T4049" s="54"/>
      <c r="Z4049" s="1"/>
      <c r="AA4049" s="1"/>
      <c r="XFB4049"/>
      <c r="XFC4049"/>
    </row>
    <row r="4050" spans="2:27 16382:16383" ht="21" customHeight="1">
      <c r="B4050" s="1" t="s">
        <v>34</v>
      </c>
      <c r="C4050" s="1" t="s">
        <v>66</v>
      </c>
      <c r="D4050" s="1" t="s">
        <v>20</v>
      </c>
      <c r="E4050" s="1" t="s">
        <v>17</v>
      </c>
      <c r="F4050" s="1" t="s">
        <v>235</v>
      </c>
      <c r="G4050" s="9">
        <v>41792</v>
      </c>
      <c r="H4050" s="2" t="s">
        <v>241</v>
      </c>
      <c r="I4050" s="1">
        <v>2014</v>
      </c>
      <c r="J4050" s="1">
        <v>917070710</v>
      </c>
      <c r="K4050" s="1">
        <f>_xlfn.DAYS(clean_data[[#This Row],[Ship Date]],clean_data[[#This Row],[Order Date]])</f>
        <v>9</v>
      </c>
      <c r="L4050" s="9">
        <v>41801</v>
      </c>
      <c r="M4050" s="4">
        <v>457</v>
      </c>
      <c r="N4050" s="13">
        <v>152.58000000000001</v>
      </c>
      <c r="O4050" s="13">
        <v>97.44</v>
      </c>
      <c r="P4050" s="13">
        <v>69729.06</v>
      </c>
      <c r="Q4050" s="13">
        <v>44530.080000000002</v>
      </c>
      <c r="R4050" s="13">
        <v>25198.98</v>
      </c>
      <c r="S4050" s="54"/>
      <c r="T4050" s="54"/>
      <c r="Z4050" s="1"/>
      <c r="AA4050" s="1"/>
      <c r="XFB4050"/>
      <c r="XFC4050"/>
    </row>
    <row r="4051" spans="2:27 16382:16383" ht="21" customHeight="1">
      <c r="B4051" s="10" t="s">
        <v>26</v>
      </c>
      <c r="C4051" s="10" t="s">
        <v>204</v>
      </c>
      <c r="D4051" s="10" t="s">
        <v>43</v>
      </c>
      <c r="E4051" s="10" t="s">
        <v>17</v>
      </c>
      <c r="F4051" s="10" t="s">
        <v>227</v>
      </c>
      <c r="G4051" s="11">
        <v>40364</v>
      </c>
      <c r="H4051" s="12" t="s">
        <v>230</v>
      </c>
      <c r="I4051" s="10">
        <v>2010</v>
      </c>
      <c r="J4051" s="10">
        <v>646814334</v>
      </c>
      <c r="K4051" s="10">
        <f>_xlfn.DAYS(clean_data[[#This Row],[Ship Date]],clean_data[[#This Row],[Order Date]])</f>
        <v>6</v>
      </c>
      <c r="L4051" s="11">
        <v>40370</v>
      </c>
      <c r="M4051" s="14">
        <v>5590</v>
      </c>
      <c r="N4051" s="15">
        <v>651.21</v>
      </c>
      <c r="O4051" s="15">
        <v>524.96</v>
      </c>
      <c r="P4051" s="15">
        <v>3640263.9</v>
      </c>
      <c r="Q4051" s="15">
        <v>2934526.4</v>
      </c>
      <c r="R4051" s="15">
        <v>705737.5</v>
      </c>
      <c r="S4051" s="54"/>
      <c r="T4051" s="54"/>
      <c r="Z4051" s="1"/>
      <c r="AA4051" s="1"/>
      <c r="XFB4051"/>
      <c r="XFC4051"/>
    </row>
    <row r="4052" spans="2:27 16382:16383" ht="21" customHeight="1">
      <c r="B4052" s="1" t="s">
        <v>34</v>
      </c>
      <c r="C4052" s="1" t="s">
        <v>212</v>
      </c>
      <c r="D4052" s="1" t="s">
        <v>20</v>
      </c>
      <c r="E4052" s="1" t="s">
        <v>17</v>
      </c>
      <c r="F4052" s="1" t="s">
        <v>229</v>
      </c>
      <c r="G4052" s="9">
        <v>42902</v>
      </c>
      <c r="H4052" s="2" t="s">
        <v>241</v>
      </c>
      <c r="I4052" s="1">
        <v>2017</v>
      </c>
      <c r="J4052" s="1">
        <v>793557775</v>
      </c>
      <c r="K4052" s="1">
        <f>_xlfn.DAYS(clean_data[[#This Row],[Ship Date]],clean_data[[#This Row],[Order Date]])</f>
        <v>20</v>
      </c>
      <c r="L4052" s="9">
        <v>42922</v>
      </c>
      <c r="M4052" s="4">
        <v>235</v>
      </c>
      <c r="N4052" s="13">
        <v>152.58000000000001</v>
      </c>
      <c r="O4052" s="13">
        <v>97.44</v>
      </c>
      <c r="P4052" s="13">
        <v>35856.300000000003</v>
      </c>
      <c r="Q4052" s="13">
        <v>22898.400000000001</v>
      </c>
      <c r="R4052" s="13">
        <v>12957.9</v>
      </c>
      <c r="S4052" s="54"/>
      <c r="T4052" s="54"/>
      <c r="Z4052" s="1"/>
      <c r="AA4052" s="1"/>
      <c r="XFB4052"/>
      <c r="XFC4052"/>
    </row>
    <row r="4053" spans="2:27 16382:16383" ht="21" customHeight="1">
      <c r="B4053" s="10" t="s">
        <v>23</v>
      </c>
      <c r="C4053" s="10" t="s">
        <v>24</v>
      </c>
      <c r="D4053" s="10" t="s">
        <v>79</v>
      </c>
      <c r="E4053" s="10" t="s">
        <v>21</v>
      </c>
      <c r="F4053" s="10" t="s">
        <v>235</v>
      </c>
      <c r="G4053" s="11">
        <v>41949</v>
      </c>
      <c r="H4053" s="12" t="s">
        <v>234</v>
      </c>
      <c r="I4053" s="10">
        <v>2014</v>
      </c>
      <c r="J4053" s="10">
        <v>988599860</v>
      </c>
      <c r="K4053" s="10">
        <f>_xlfn.DAYS(clean_data[[#This Row],[Ship Date]],clean_data[[#This Row],[Order Date]])</f>
        <v>35</v>
      </c>
      <c r="L4053" s="11">
        <v>41984</v>
      </c>
      <c r="M4053" s="14">
        <v>7522</v>
      </c>
      <c r="N4053" s="15">
        <v>668.27</v>
      </c>
      <c r="O4053" s="15">
        <v>502.54</v>
      </c>
      <c r="P4053" s="15">
        <v>5026726.9400000004</v>
      </c>
      <c r="Q4053" s="15">
        <v>3780105.88</v>
      </c>
      <c r="R4053" s="15">
        <v>1246621.06</v>
      </c>
      <c r="S4053" s="54"/>
      <c r="T4053" s="54"/>
      <c r="Z4053" s="1"/>
      <c r="AA4053" s="1"/>
      <c r="XFB4053"/>
      <c r="XFC4053"/>
    </row>
    <row r="4054" spans="2:27 16382:16383" ht="21" customHeight="1">
      <c r="B4054" s="1" t="s">
        <v>40</v>
      </c>
      <c r="C4054" s="1" t="s">
        <v>165</v>
      </c>
      <c r="D4054" s="1" t="s">
        <v>28</v>
      </c>
      <c r="E4054" s="1" t="s">
        <v>17</v>
      </c>
      <c r="F4054" s="1" t="s">
        <v>235</v>
      </c>
      <c r="G4054" s="9">
        <v>41496</v>
      </c>
      <c r="H4054" s="2" t="s">
        <v>238</v>
      </c>
      <c r="I4054" s="1">
        <v>2013</v>
      </c>
      <c r="J4054" s="1">
        <v>483551919</v>
      </c>
      <c r="K4054" s="1">
        <f>_xlfn.DAYS(clean_data[[#This Row],[Ship Date]],clean_data[[#This Row],[Order Date]])</f>
        <v>1</v>
      </c>
      <c r="L4054" s="9">
        <v>41497</v>
      </c>
      <c r="M4054" s="4">
        <v>2613</v>
      </c>
      <c r="N4054" s="13">
        <v>205.7</v>
      </c>
      <c r="O4054" s="13">
        <v>117.11</v>
      </c>
      <c r="P4054" s="13">
        <v>537494.1</v>
      </c>
      <c r="Q4054" s="13">
        <v>306008.43</v>
      </c>
      <c r="R4054" s="13">
        <v>231485.67</v>
      </c>
      <c r="S4054" s="54"/>
      <c r="T4054" s="54"/>
      <c r="Z4054" s="1"/>
      <c r="AA4054" s="1"/>
      <c r="XFB4054"/>
      <c r="XFC4054"/>
    </row>
    <row r="4055" spans="2:27 16382:16383" ht="21" customHeight="1">
      <c r="B4055" s="10" t="s">
        <v>26</v>
      </c>
      <c r="C4055" s="10" t="s">
        <v>122</v>
      </c>
      <c r="D4055" s="10" t="s">
        <v>50</v>
      </c>
      <c r="E4055" s="10" t="s">
        <v>17</v>
      </c>
      <c r="F4055" s="10" t="s">
        <v>235</v>
      </c>
      <c r="G4055" s="11">
        <v>41778</v>
      </c>
      <c r="H4055" s="12" t="s">
        <v>233</v>
      </c>
      <c r="I4055" s="10">
        <v>2014</v>
      </c>
      <c r="J4055" s="10">
        <v>400337779</v>
      </c>
      <c r="K4055" s="10">
        <f>_xlfn.DAYS(clean_data[[#This Row],[Ship Date]],clean_data[[#This Row],[Order Date]])</f>
        <v>8</v>
      </c>
      <c r="L4055" s="11">
        <v>41786</v>
      </c>
      <c r="M4055" s="14">
        <v>7700</v>
      </c>
      <c r="N4055" s="15">
        <v>421.89</v>
      </c>
      <c r="O4055" s="15">
        <v>364.69</v>
      </c>
      <c r="P4055" s="15">
        <v>3248553</v>
      </c>
      <c r="Q4055" s="15">
        <v>2808113</v>
      </c>
      <c r="R4055" s="15">
        <v>440440</v>
      </c>
      <c r="S4055" s="54"/>
      <c r="T4055" s="54"/>
      <c r="Z4055" s="1"/>
      <c r="AA4055" s="1"/>
      <c r="XFB4055"/>
      <c r="XFC4055"/>
    </row>
    <row r="4056" spans="2:27 16382:16383" ht="21" customHeight="1">
      <c r="B4056" s="1" t="s">
        <v>23</v>
      </c>
      <c r="C4056" s="1" t="s">
        <v>124</v>
      </c>
      <c r="D4056" s="1" t="s">
        <v>20</v>
      </c>
      <c r="E4056" s="1" t="s">
        <v>17</v>
      </c>
      <c r="F4056" s="1" t="s">
        <v>227</v>
      </c>
      <c r="G4056" s="9">
        <v>40651</v>
      </c>
      <c r="H4056" s="2" t="s">
        <v>239</v>
      </c>
      <c r="I4056" s="1">
        <v>2011</v>
      </c>
      <c r="J4056" s="1">
        <v>581193768</v>
      </c>
      <c r="K4056" s="1">
        <f>_xlfn.DAYS(clean_data[[#This Row],[Ship Date]],clean_data[[#This Row],[Order Date]])</f>
        <v>6</v>
      </c>
      <c r="L4056" s="9">
        <v>40657</v>
      </c>
      <c r="M4056" s="4">
        <v>7006</v>
      </c>
      <c r="N4056" s="13">
        <v>152.58000000000001</v>
      </c>
      <c r="O4056" s="13">
        <v>97.44</v>
      </c>
      <c r="P4056" s="13">
        <v>1068975.48</v>
      </c>
      <c r="Q4056" s="13">
        <v>682664.64</v>
      </c>
      <c r="R4056" s="13">
        <v>386310.84</v>
      </c>
      <c r="S4056" s="54"/>
      <c r="T4056" s="54"/>
      <c r="Z4056" s="1"/>
      <c r="AA4056" s="1"/>
      <c r="XFB4056"/>
      <c r="XFC4056"/>
    </row>
    <row r="4057" spans="2:27 16382:16383" ht="21" customHeight="1">
      <c r="B4057" s="10" t="s">
        <v>14</v>
      </c>
      <c r="C4057" s="10" t="s">
        <v>185</v>
      </c>
      <c r="D4057" s="10" t="s">
        <v>43</v>
      </c>
      <c r="E4057" s="10" t="s">
        <v>17</v>
      </c>
      <c r="F4057" s="10" t="s">
        <v>232</v>
      </c>
      <c r="G4057" s="11">
        <v>40510</v>
      </c>
      <c r="H4057" s="12" t="s">
        <v>234</v>
      </c>
      <c r="I4057" s="10">
        <v>2010</v>
      </c>
      <c r="J4057" s="10">
        <v>938668715</v>
      </c>
      <c r="K4057" s="10">
        <f>_xlfn.DAYS(clean_data[[#This Row],[Ship Date]],clean_data[[#This Row],[Order Date]])</f>
        <v>36</v>
      </c>
      <c r="L4057" s="11">
        <v>40546</v>
      </c>
      <c r="M4057" s="14">
        <v>1787</v>
      </c>
      <c r="N4057" s="15">
        <v>651.21</v>
      </c>
      <c r="O4057" s="15">
        <v>524.96</v>
      </c>
      <c r="P4057" s="15">
        <v>1163712.27</v>
      </c>
      <c r="Q4057" s="15">
        <v>938103.52</v>
      </c>
      <c r="R4057" s="15">
        <v>225608.75</v>
      </c>
      <c r="S4057" s="54"/>
      <c r="T4057" s="54"/>
      <c r="Z4057" s="1"/>
      <c r="AA4057" s="1"/>
      <c r="XFB4057"/>
      <c r="XFC4057"/>
    </row>
    <row r="4058" spans="2:27 16382:16383" ht="21" customHeight="1">
      <c r="B4058" s="1" t="s">
        <v>26</v>
      </c>
      <c r="C4058" s="1" t="s">
        <v>90</v>
      </c>
      <c r="D4058" s="1" t="s">
        <v>25</v>
      </c>
      <c r="E4058" s="1" t="s">
        <v>17</v>
      </c>
      <c r="F4058" s="1" t="s">
        <v>232</v>
      </c>
      <c r="G4058" s="9">
        <v>41373</v>
      </c>
      <c r="H4058" s="2" t="s">
        <v>239</v>
      </c>
      <c r="I4058" s="1">
        <v>2013</v>
      </c>
      <c r="J4058" s="1">
        <v>105623948</v>
      </c>
      <c r="K4058" s="1">
        <f>_xlfn.DAYS(clean_data[[#This Row],[Ship Date]],clean_data[[#This Row],[Order Date]])</f>
        <v>48</v>
      </c>
      <c r="L4058" s="9">
        <v>41421</v>
      </c>
      <c r="M4058" s="4">
        <v>5328</v>
      </c>
      <c r="N4058" s="13">
        <v>47.45</v>
      </c>
      <c r="O4058" s="13">
        <v>31.79</v>
      </c>
      <c r="P4058" s="13">
        <v>252813.6</v>
      </c>
      <c r="Q4058" s="13">
        <v>169377.12</v>
      </c>
      <c r="R4058" s="13">
        <v>83436.479999999996</v>
      </c>
      <c r="S4058" s="54"/>
      <c r="T4058" s="54"/>
      <c r="Z4058" s="1"/>
      <c r="AA4058" s="1"/>
      <c r="XFB4058"/>
      <c r="XFC4058"/>
    </row>
    <row r="4059" spans="2:27 16382:16383" ht="21" customHeight="1">
      <c r="B4059" s="10" t="s">
        <v>31</v>
      </c>
      <c r="C4059" s="10" t="s">
        <v>32</v>
      </c>
      <c r="D4059" s="10" t="s">
        <v>33</v>
      </c>
      <c r="E4059" s="10" t="s">
        <v>17</v>
      </c>
      <c r="F4059" s="10" t="s">
        <v>235</v>
      </c>
      <c r="G4059" s="11">
        <v>42263</v>
      </c>
      <c r="H4059" s="12" t="s">
        <v>231</v>
      </c>
      <c r="I4059" s="10">
        <v>2015</v>
      </c>
      <c r="J4059" s="10">
        <v>385233294</v>
      </c>
      <c r="K4059" s="10">
        <f>_xlfn.DAYS(clean_data[[#This Row],[Ship Date]],clean_data[[#This Row],[Order Date]])</f>
        <v>35</v>
      </c>
      <c r="L4059" s="11">
        <v>42298</v>
      </c>
      <c r="M4059" s="14">
        <v>7947</v>
      </c>
      <c r="N4059" s="15">
        <v>81.73</v>
      </c>
      <c r="O4059" s="15">
        <v>56.67</v>
      </c>
      <c r="P4059" s="15">
        <v>649508.31000000006</v>
      </c>
      <c r="Q4059" s="15">
        <v>450356.49</v>
      </c>
      <c r="R4059" s="15">
        <v>199151.82</v>
      </c>
      <c r="S4059" s="54"/>
      <c r="T4059" s="54"/>
      <c r="Z4059" s="1"/>
      <c r="AA4059" s="1"/>
      <c r="XFB4059"/>
      <c r="XFC4059"/>
    </row>
    <row r="4060" spans="2:27 16382:16383" ht="21" customHeight="1">
      <c r="B4060" s="1" t="s">
        <v>23</v>
      </c>
      <c r="C4060" s="1" t="s">
        <v>106</v>
      </c>
      <c r="D4060" s="1" t="s">
        <v>28</v>
      </c>
      <c r="E4060" s="1" t="s">
        <v>21</v>
      </c>
      <c r="F4060" s="1" t="s">
        <v>229</v>
      </c>
      <c r="G4060" s="9">
        <v>42593</v>
      </c>
      <c r="H4060" s="2" t="s">
        <v>238</v>
      </c>
      <c r="I4060" s="1">
        <v>2016</v>
      </c>
      <c r="J4060" s="1">
        <v>100983083</v>
      </c>
      <c r="K4060" s="1">
        <f>_xlfn.DAYS(clean_data[[#This Row],[Ship Date]],clean_data[[#This Row],[Order Date]])</f>
        <v>0</v>
      </c>
      <c r="L4060" s="9">
        <v>42593</v>
      </c>
      <c r="M4060" s="4">
        <v>1993</v>
      </c>
      <c r="N4060" s="13">
        <v>205.7</v>
      </c>
      <c r="O4060" s="13">
        <v>117.11</v>
      </c>
      <c r="P4060" s="13">
        <v>409960.1</v>
      </c>
      <c r="Q4060" s="13">
        <v>233400.23</v>
      </c>
      <c r="R4060" s="13">
        <v>176559.87</v>
      </c>
      <c r="S4060" s="54"/>
      <c r="T4060" s="54"/>
      <c r="Z4060" s="1"/>
      <c r="AA4060" s="1"/>
      <c r="XFB4060"/>
      <c r="XFC4060"/>
    </row>
    <row r="4061" spans="2:27 16382:16383" ht="21" customHeight="1">
      <c r="B4061" s="10" t="s">
        <v>14</v>
      </c>
      <c r="C4061" s="10" t="s">
        <v>47</v>
      </c>
      <c r="D4061" s="10" t="s">
        <v>45</v>
      </c>
      <c r="E4061" s="10" t="s">
        <v>21</v>
      </c>
      <c r="F4061" s="10" t="s">
        <v>232</v>
      </c>
      <c r="G4061" s="11">
        <v>40780</v>
      </c>
      <c r="H4061" s="12" t="s">
        <v>238</v>
      </c>
      <c r="I4061" s="10">
        <v>2011</v>
      </c>
      <c r="J4061" s="10">
        <v>346672141</v>
      </c>
      <c r="K4061" s="10">
        <f>_xlfn.DAYS(clean_data[[#This Row],[Ship Date]],clean_data[[#This Row],[Order Date]])</f>
        <v>39</v>
      </c>
      <c r="L4061" s="11">
        <v>40819</v>
      </c>
      <c r="M4061" s="14">
        <v>6845</v>
      </c>
      <c r="N4061" s="15">
        <v>437.2</v>
      </c>
      <c r="O4061" s="15">
        <v>263.33</v>
      </c>
      <c r="P4061" s="15">
        <v>2992634</v>
      </c>
      <c r="Q4061" s="15">
        <v>1802493.85</v>
      </c>
      <c r="R4061" s="15">
        <v>1190140.1499999999</v>
      </c>
      <c r="S4061" s="54"/>
      <c r="T4061" s="54"/>
      <c r="Z4061" s="1"/>
      <c r="AA4061" s="1"/>
      <c r="XFB4061"/>
      <c r="XFC4061"/>
    </row>
    <row r="4062" spans="2:27 16382:16383" ht="21" customHeight="1">
      <c r="B4062" s="1" t="s">
        <v>23</v>
      </c>
      <c r="C4062" s="1" t="s">
        <v>105</v>
      </c>
      <c r="D4062" s="1" t="s">
        <v>33</v>
      </c>
      <c r="E4062" s="1" t="s">
        <v>21</v>
      </c>
      <c r="F4062" s="1" t="s">
        <v>232</v>
      </c>
      <c r="G4062" s="9">
        <v>41165</v>
      </c>
      <c r="H4062" s="2" t="s">
        <v>231</v>
      </c>
      <c r="I4062" s="1">
        <v>2012</v>
      </c>
      <c r="J4062" s="1">
        <v>936411798</v>
      </c>
      <c r="K4062" s="1">
        <f>_xlfn.DAYS(clean_data[[#This Row],[Ship Date]],clean_data[[#This Row],[Order Date]])</f>
        <v>4</v>
      </c>
      <c r="L4062" s="9">
        <v>41169</v>
      </c>
      <c r="M4062" s="4">
        <v>3915</v>
      </c>
      <c r="N4062" s="13">
        <v>81.73</v>
      </c>
      <c r="O4062" s="13">
        <v>56.67</v>
      </c>
      <c r="P4062" s="13">
        <v>319972.95</v>
      </c>
      <c r="Q4062" s="13">
        <v>221863.05</v>
      </c>
      <c r="R4062" s="13">
        <v>98109.9</v>
      </c>
      <c r="S4062" s="54"/>
      <c r="T4062" s="54"/>
      <c r="Z4062" s="1"/>
      <c r="AA4062" s="1"/>
      <c r="XFB4062"/>
      <c r="XFC4062"/>
    </row>
    <row r="4063" spans="2:27 16382:16383" ht="21" customHeight="1">
      <c r="B4063" s="10" t="s">
        <v>40</v>
      </c>
      <c r="C4063" s="10" t="s">
        <v>78</v>
      </c>
      <c r="D4063" s="10" t="s">
        <v>25</v>
      </c>
      <c r="E4063" s="10" t="s">
        <v>21</v>
      </c>
      <c r="F4063" s="10" t="s">
        <v>235</v>
      </c>
      <c r="G4063" s="11">
        <v>41561</v>
      </c>
      <c r="H4063" s="12" t="s">
        <v>237</v>
      </c>
      <c r="I4063" s="10">
        <v>2013</v>
      </c>
      <c r="J4063" s="10">
        <v>854625880</v>
      </c>
      <c r="K4063" s="10">
        <f>_xlfn.DAYS(clean_data[[#This Row],[Ship Date]],clean_data[[#This Row],[Order Date]])</f>
        <v>43</v>
      </c>
      <c r="L4063" s="11">
        <v>41604</v>
      </c>
      <c r="M4063" s="14">
        <v>1644</v>
      </c>
      <c r="N4063" s="15">
        <v>47.45</v>
      </c>
      <c r="O4063" s="15">
        <v>31.79</v>
      </c>
      <c r="P4063" s="15">
        <v>78007.8</v>
      </c>
      <c r="Q4063" s="15">
        <v>52262.76</v>
      </c>
      <c r="R4063" s="15">
        <v>25745.040000000001</v>
      </c>
      <c r="S4063" s="54"/>
      <c r="T4063" s="54"/>
      <c r="Z4063" s="1"/>
      <c r="AA4063" s="1"/>
      <c r="XFB4063"/>
      <c r="XFC4063"/>
    </row>
    <row r="4064" spans="2:27 16382:16383" ht="21" customHeight="1">
      <c r="B4064" s="1" t="s">
        <v>40</v>
      </c>
      <c r="C4064" s="1" t="s">
        <v>113</v>
      </c>
      <c r="D4064" s="1" t="s">
        <v>79</v>
      </c>
      <c r="E4064" s="1" t="s">
        <v>17</v>
      </c>
      <c r="F4064" s="1" t="s">
        <v>227</v>
      </c>
      <c r="G4064" s="9">
        <v>42936</v>
      </c>
      <c r="H4064" s="2" t="s">
        <v>230</v>
      </c>
      <c r="I4064" s="1">
        <v>2017</v>
      </c>
      <c r="J4064" s="1">
        <v>506050717</v>
      </c>
      <c r="K4064" s="1">
        <f>_xlfn.DAYS(clean_data[[#This Row],[Ship Date]],clean_data[[#This Row],[Order Date]])</f>
        <v>10</v>
      </c>
      <c r="L4064" s="9">
        <v>42946</v>
      </c>
      <c r="M4064" s="4">
        <v>508</v>
      </c>
      <c r="N4064" s="13">
        <v>668.27</v>
      </c>
      <c r="O4064" s="13">
        <v>502.54</v>
      </c>
      <c r="P4064" s="13">
        <v>339481.16</v>
      </c>
      <c r="Q4064" s="13">
        <v>255290.32</v>
      </c>
      <c r="R4064" s="13">
        <v>84190.84</v>
      </c>
      <c r="S4064" s="54"/>
      <c r="T4064" s="54"/>
      <c r="Z4064" s="1"/>
      <c r="AA4064" s="1"/>
      <c r="XFB4064"/>
      <c r="XFC4064"/>
    </row>
    <row r="4065" spans="2:27 16382:16383" ht="21" customHeight="1">
      <c r="B4065" s="10" t="s">
        <v>40</v>
      </c>
      <c r="C4065" s="10" t="s">
        <v>137</v>
      </c>
      <c r="D4065" s="10" t="s">
        <v>71</v>
      </c>
      <c r="E4065" s="10" t="s">
        <v>17</v>
      </c>
      <c r="F4065" s="10" t="s">
        <v>227</v>
      </c>
      <c r="G4065" s="11">
        <v>42498</v>
      </c>
      <c r="H4065" s="12" t="s">
        <v>233</v>
      </c>
      <c r="I4065" s="10">
        <v>2016</v>
      </c>
      <c r="J4065" s="10">
        <v>365735137</v>
      </c>
      <c r="K4065" s="10">
        <f>_xlfn.DAYS(clean_data[[#This Row],[Ship Date]],clean_data[[#This Row],[Order Date]])</f>
        <v>3</v>
      </c>
      <c r="L4065" s="11">
        <v>42501</v>
      </c>
      <c r="M4065" s="14">
        <v>8009</v>
      </c>
      <c r="N4065" s="15">
        <v>154.06</v>
      </c>
      <c r="O4065" s="15">
        <v>90.93</v>
      </c>
      <c r="P4065" s="15">
        <v>1233866.54</v>
      </c>
      <c r="Q4065" s="15">
        <v>728258.37</v>
      </c>
      <c r="R4065" s="15">
        <v>505608.17</v>
      </c>
      <c r="S4065" s="54"/>
      <c r="T4065" s="54"/>
      <c r="Z4065" s="1"/>
      <c r="AA4065" s="1"/>
      <c r="XFB4065"/>
      <c r="XFC4065"/>
    </row>
    <row r="4066" spans="2:27 16382:16383" ht="21" customHeight="1">
      <c r="B4066" s="1" t="s">
        <v>31</v>
      </c>
      <c r="C4066" s="1" t="s">
        <v>99</v>
      </c>
      <c r="D4066" s="1" t="s">
        <v>45</v>
      </c>
      <c r="E4066" s="1" t="s">
        <v>21</v>
      </c>
      <c r="F4066" s="1" t="s">
        <v>235</v>
      </c>
      <c r="G4066" s="9">
        <v>40612</v>
      </c>
      <c r="H4066" s="2" t="s">
        <v>236</v>
      </c>
      <c r="I4066" s="1">
        <v>2011</v>
      </c>
      <c r="J4066" s="1">
        <v>529040467</v>
      </c>
      <c r="K4066" s="1">
        <f>_xlfn.DAYS(clean_data[[#This Row],[Ship Date]],clean_data[[#This Row],[Order Date]])</f>
        <v>31</v>
      </c>
      <c r="L4066" s="9">
        <v>40643</v>
      </c>
      <c r="M4066" s="4">
        <v>3686</v>
      </c>
      <c r="N4066" s="13">
        <v>437.2</v>
      </c>
      <c r="O4066" s="13">
        <v>263.33</v>
      </c>
      <c r="P4066" s="13">
        <v>1611519.2</v>
      </c>
      <c r="Q4066" s="13">
        <v>970634.38</v>
      </c>
      <c r="R4066" s="13">
        <v>640884.81999999995</v>
      </c>
      <c r="S4066" s="54"/>
      <c r="T4066" s="54"/>
      <c r="Z4066" s="1"/>
      <c r="AA4066" s="1"/>
      <c r="XFB4066"/>
      <c r="XFC4066"/>
    </row>
    <row r="4067" spans="2:27 16382:16383" ht="21" customHeight="1">
      <c r="B4067" s="10" t="s">
        <v>23</v>
      </c>
      <c r="C4067" s="10" t="s">
        <v>38</v>
      </c>
      <c r="D4067" s="10" t="s">
        <v>79</v>
      </c>
      <c r="E4067" s="10" t="s">
        <v>21</v>
      </c>
      <c r="F4067" s="10" t="s">
        <v>227</v>
      </c>
      <c r="G4067" s="11">
        <v>42177</v>
      </c>
      <c r="H4067" s="12" t="s">
        <v>241</v>
      </c>
      <c r="I4067" s="10">
        <v>2015</v>
      </c>
      <c r="J4067" s="10">
        <v>261640536</v>
      </c>
      <c r="K4067" s="10">
        <f>_xlfn.DAYS(clean_data[[#This Row],[Ship Date]],clean_data[[#This Row],[Order Date]])</f>
        <v>40</v>
      </c>
      <c r="L4067" s="11">
        <v>42217</v>
      </c>
      <c r="M4067" s="14">
        <v>4104</v>
      </c>
      <c r="N4067" s="15">
        <v>668.27</v>
      </c>
      <c r="O4067" s="15">
        <v>502.54</v>
      </c>
      <c r="P4067" s="15">
        <v>2742580.08</v>
      </c>
      <c r="Q4067" s="15">
        <v>2062424.16</v>
      </c>
      <c r="R4067" s="15">
        <v>680155.92</v>
      </c>
      <c r="S4067" s="54"/>
      <c r="T4067" s="54"/>
      <c r="Z4067" s="1"/>
      <c r="AA4067" s="1"/>
      <c r="XFB4067"/>
      <c r="XFC4067"/>
    </row>
    <row r="4068" spans="2:27 16382:16383" ht="21" customHeight="1">
      <c r="B4068" s="1" t="s">
        <v>40</v>
      </c>
      <c r="C4068" s="1" t="s">
        <v>113</v>
      </c>
      <c r="D4068" s="1" t="s">
        <v>20</v>
      </c>
      <c r="E4068" s="1" t="s">
        <v>17</v>
      </c>
      <c r="F4068" s="1" t="s">
        <v>232</v>
      </c>
      <c r="G4068" s="9">
        <v>41421</v>
      </c>
      <c r="H4068" s="2" t="s">
        <v>233</v>
      </c>
      <c r="I4068" s="1">
        <v>2013</v>
      </c>
      <c r="J4068" s="1">
        <v>249521672</v>
      </c>
      <c r="K4068" s="1">
        <f>_xlfn.DAYS(clean_data[[#This Row],[Ship Date]],clean_data[[#This Row],[Order Date]])</f>
        <v>42</v>
      </c>
      <c r="L4068" s="9">
        <v>41463</v>
      </c>
      <c r="M4068" s="4">
        <v>7863</v>
      </c>
      <c r="N4068" s="13">
        <v>152.58000000000001</v>
      </c>
      <c r="O4068" s="13">
        <v>97.44</v>
      </c>
      <c r="P4068" s="13">
        <v>1199736.54</v>
      </c>
      <c r="Q4068" s="13">
        <v>766170.72</v>
      </c>
      <c r="R4068" s="13">
        <v>433565.82</v>
      </c>
      <c r="S4068" s="54"/>
      <c r="T4068" s="54"/>
      <c r="Z4068" s="1"/>
      <c r="AA4068" s="1"/>
      <c r="XFB4068"/>
      <c r="XFC4068"/>
    </row>
    <row r="4069" spans="2:27 16382:16383" ht="21" customHeight="1">
      <c r="B4069" s="10" t="s">
        <v>40</v>
      </c>
      <c r="C4069" s="10" t="s">
        <v>127</v>
      </c>
      <c r="D4069" s="10" t="s">
        <v>16</v>
      </c>
      <c r="E4069" s="10" t="s">
        <v>21</v>
      </c>
      <c r="F4069" s="10" t="s">
        <v>232</v>
      </c>
      <c r="G4069" s="11">
        <v>42640</v>
      </c>
      <c r="H4069" s="12" t="s">
        <v>231</v>
      </c>
      <c r="I4069" s="10">
        <v>2016</v>
      </c>
      <c r="J4069" s="10">
        <v>348982703</v>
      </c>
      <c r="K4069" s="10">
        <f>_xlfn.DAYS(clean_data[[#This Row],[Ship Date]],clean_data[[#This Row],[Order Date]])</f>
        <v>36</v>
      </c>
      <c r="L4069" s="11">
        <v>42676</v>
      </c>
      <c r="M4069" s="14">
        <v>592</v>
      </c>
      <c r="N4069" s="15">
        <v>255.28</v>
      </c>
      <c r="O4069" s="15">
        <v>159.41999999999999</v>
      </c>
      <c r="P4069" s="15">
        <v>151125.76000000001</v>
      </c>
      <c r="Q4069" s="15">
        <v>94376.639999999999</v>
      </c>
      <c r="R4069" s="15">
        <v>56749.120000000003</v>
      </c>
      <c r="S4069" s="54"/>
      <c r="T4069" s="54"/>
      <c r="Z4069" s="1"/>
      <c r="AA4069" s="1"/>
      <c r="XFB4069"/>
      <c r="XFC4069"/>
    </row>
    <row r="4070" spans="2:27 16382:16383" ht="21" customHeight="1">
      <c r="B4070" s="1" t="s">
        <v>40</v>
      </c>
      <c r="C4070" s="1" t="s">
        <v>41</v>
      </c>
      <c r="D4070" s="1" t="s">
        <v>16</v>
      </c>
      <c r="E4070" s="1" t="s">
        <v>17</v>
      </c>
      <c r="F4070" s="1" t="s">
        <v>229</v>
      </c>
      <c r="G4070" s="9">
        <v>42220</v>
      </c>
      <c r="H4070" s="2" t="s">
        <v>238</v>
      </c>
      <c r="I4070" s="1">
        <v>2015</v>
      </c>
      <c r="J4070" s="1">
        <v>936634957</v>
      </c>
      <c r="K4070" s="1">
        <f>_xlfn.DAYS(clean_data[[#This Row],[Ship Date]],clean_data[[#This Row],[Order Date]])</f>
        <v>33</v>
      </c>
      <c r="L4070" s="9">
        <v>42253</v>
      </c>
      <c r="M4070" s="4">
        <v>9953</v>
      </c>
      <c r="N4070" s="13">
        <v>255.28</v>
      </c>
      <c r="O4070" s="13">
        <v>159.41999999999999</v>
      </c>
      <c r="P4070" s="13">
        <v>2540801.84</v>
      </c>
      <c r="Q4070" s="13">
        <v>1586707.26</v>
      </c>
      <c r="R4070" s="13">
        <v>954094.58</v>
      </c>
      <c r="S4070" s="54"/>
      <c r="T4070" s="54"/>
      <c r="Z4070" s="1"/>
      <c r="AA4070" s="1"/>
      <c r="XFB4070"/>
      <c r="XFC4070"/>
    </row>
    <row r="4071" spans="2:27 16382:16383" ht="21" customHeight="1">
      <c r="B4071" s="10" t="s">
        <v>26</v>
      </c>
      <c r="C4071" s="10" t="s">
        <v>143</v>
      </c>
      <c r="D4071" s="10" t="s">
        <v>28</v>
      </c>
      <c r="E4071" s="10" t="s">
        <v>21</v>
      </c>
      <c r="F4071" s="10" t="s">
        <v>227</v>
      </c>
      <c r="G4071" s="11">
        <v>41087</v>
      </c>
      <c r="H4071" s="12" t="s">
        <v>241</v>
      </c>
      <c r="I4071" s="10">
        <v>2012</v>
      </c>
      <c r="J4071" s="10">
        <v>659402263</v>
      </c>
      <c r="K4071" s="10">
        <f>_xlfn.DAYS(clean_data[[#This Row],[Ship Date]],clean_data[[#This Row],[Order Date]])</f>
        <v>35</v>
      </c>
      <c r="L4071" s="11">
        <v>41122</v>
      </c>
      <c r="M4071" s="14">
        <v>638</v>
      </c>
      <c r="N4071" s="15">
        <v>205.7</v>
      </c>
      <c r="O4071" s="15">
        <v>117.11</v>
      </c>
      <c r="P4071" s="15">
        <v>131236.6</v>
      </c>
      <c r="Q4071" s="15">
        <v>74716.179999999993</v>
      </c>
      <c r="R4071" s="15">
        <v>56520.42</v>
      </c>
      <c r="S4071" s="54"/>
      <c r="T4071" s="54"/>
      <c r="Z4071" s="1"/>
      <c r="AA4071" s="1"/>
      <c r="XFB4071"/>
      <c r="XFC4071"/>
    </row>
    <row r="4072" spans="2:27 16382:16383" ht="21" customHeight="1">
      <c r="B4072" s="1" t="s">
        <v>40</v>
      </c>
      <c r="C4072" s="1" t="s">
        <v>93</v>
      </c>
      <c r="D4072" s="1" t="s">
        <v>25</v>
      </c>
      <c r="E4072" s="1" t="s">
        <v>17</v>
      </c>
      <c r="F4072" s="1" t="s">
        <v>235</v>
      </c>
      <c r="G4072" s="9">
        <v>40556</v>
      </c>
      <c r="H4072" s="2" t="s">
        <v>240</v>
      </c>
      <c r="I4072" s="1">
        <v>2011</v>
      </c>
      <c r="J4072" s="1">
        <v>484520947</v>
      </c>
      <c r="K4072" s="1">
        <f>_xlfn.DAYS(clean_data[[#This Row],[Ship Date]],clean_data[[#This Row],[Order Date]])</f>
        <v>4</v>
      </c>
      <c r="L4072" s="9">
        <v>40560</v>
      </c>
      <c r="M4072" s="4">
        <v>9370</v>
      </c>
      <c r="N4072" s="13">
        <v>47.45</v>
      </c>
      <c r="O4072" s="13">
        <v>31.79</v>
      </c>
      <c r="P4072" s="13">
        <v>444606.5</v>
      </c>
      <c r="Q4072" s="13">
        <v>297872.3</v>
      </c>
      <c r="R4072" s="13">
        <v>146734.20000000001</v>
      </c>
      <c r="S4072" s="54"/>
      <c r="T4072" s="54"/>
      <c r="Z4072" s="1"/>
      <c r="AA4072" s="1"/>
      <c r="XFB4072"/>
      <c r="XFC4072"/>
    </row>
    <row r="4073" spans="2:27 16382:16383" ht="21" customHeight="1">
      <c r="B4073" s="10" t="s">
        <v>14</v>
      </c>
      <c r="C4073" s="10" t="s">
        <v>62</v>
      </c>
      <c r="D4073" s="10" t="s">
        <v>43</v>
      </c>
      <c r="E4073" s="10" t="s">
        <v>21</v>
      </c>
      <c r="F4073" s="10" t="s">
        <v>232</v>
      </c>
      <c r="G4073" s="11">
        <v>40945</v>
      </c>
      <c r="H4073" s="12" t="s">
        <v>242</v>
      </c>
      <c r="I4073" s="10">
        <v>2012</v>
      </c>
      <c r="J4073" s="10">
        <v>549539840</v>
      </c>
      <c r="K4073" s="10">
        <f>_xlfn.DAYS(clean_data[[#This Row],[Ship Date]],clean_data[[#This Row],[Order Date]])</f>
        <v>45</v>
      </c>
      <c r="L4073" s="11">
        <v>40990</v>
      </c>
      <c r="M4073" s="14">
        <v>9905</v>
      </c>
      <c r="N4073" s="15">
        <v>651.21</v>
      </c>
      <c r="O4073" s="15">
        <v>524.96</v>
      </c>
      <c r="P4073" s="15">
        <v>6450235.0499999998</v>
      </c>
      <c r="Q4073" s="15">
        <v>5199728.8</v>
      </c>
      <c r="R4073" s="15">
        <v>1250506.25</v>
      </c>
      <c r="S4073" s="54"/>
      <c r="T4073" s="54"/>
      <c r="Z4073" s="1"/>
      <c r="AA4073" s="1"/>
      <c r="XFB4073"/>
      <c r="XFC4073"/>
    </row>
    <row r="4074" spans="2:27 16382:16383" ht="21" customHeight="1">
      <c r="B4074" s="1" t="s">
        <v>14</v>
      </c>
      <c r="C4074" s="1" t="s">
        <v>111</v>
      </c>
      <c r="D4074" s="1" t="s">
        <v>71</v>
      </c>
      <c r="E4074" s="1" t="s">
        <v>21</v>
      </c>
      <c r="F4074" s="1" t="s">
        <v>227</v>
      </c>
      <c r="G4074" s="9">
        <v>40199</v>
      </c>
      <c r="H4074" s="2" t="s">
        <v>240</v>
      </c>
      <c r="I4074" s="1">
        <v>2010</v>
      </c>
      <c r="J4074" s="1">
        <v>612320268</v>
      </c>
      <c r="K4074" s="1">
        <f>_xlfn.DAYS(clean_data[[#This Row],[Ship Date]],clean_data[[#This Row],[Order Date]])</f>
        <v>20</v>
      </c>
      <c r="L4074" s="9">
        <v>40219</v>
      </c>
      <c r="M4074" s="4">
        <v>8029</v>
      </c>
      <c r="N4074" s="13">
        <v>154.06</v>
      </c>
      <c r="O4074" s="13">
        <v>90.93</v>
      </c>
      <c r="P4074" s="13">
        <v>1236947.74</v>
      </c>
      <c r="Q4074" s="13">
        <v>730076.97</v>
      </c>
      <c r="R4074" s="13">
        <v>506870.77</v>
      </c>
      <c r="S4074" s="54"/>
      <c r="T4074" s="54"/>
      <c r="Z4074" s="1"/>
      <c r="AA4074" s="1"/>
      <c r="XFB4074"/>
      <c r="XFC4074"/>
    </row>
    <row r="4075" spans="2:27 16382:16383" ht="21" customHeight="1">
      <c r="B4075" s="10" t="s">
        <v>14</v>
      </c>
      <c r="C4075" s="10" t="s">
        <v>108</v>
      </c>
      <c r="D4075" s="10" t="s">
        <v>71</v>
      </c>
      <c r="E4075" s="10" t="s">
        <v>17</v>
      </c>
      <c r="F4075" s="10" t="s">
        <v>235</v>
      </c>
      <c r="G4075" s="11">
        <v>40798</v>
      </c>
      <c r="H4075" s="12" t="s">
        <v>231</v>
      </c>
      <c r="I4075" s="10">
        <v>2011</v>
      </c>
      <c r="J4075" s="10">
        <v>501036059</v>
      </c>
      <c r="K4075" s="10">
        <f>_xlfn.DAYS(clean_data[[#This Row],[Ship Date]],clean_data[[#This Row],[Order Date]])</f>
        <v>35</v>
      </c>
      <c r="L4075" s="11">
        <v>40833</v>
      </c>
      <c r="M4075" s="14">
        <v>6559</v>
      </c>
      <c r="N4075" s="15">
        <v>154.06</v>
      </c>
      <c r="O4075" s="15">
        <v>90.93</v>
      </c>
      <c r="P4075" s="15">
        <v>1010479.54</v>
      </c>
      <c r="Q4075" s="15">
        <v>596409.87</v>
      </c>
      <c r="R4075" s="15">
        <v>414069.67</v>
      </c>
      <c r="S4075" s="54"/>
      <c r="T4075" s="54"/>
      <c r="Z4075" s="1"/>
      <c r="AA4075" s="1"/>
      <c r="XFB4075"/>
      <c r="XFC4075"/>
    </row>
    <row r="4076" spans="2:27 16382:16383" ht="21" customHeight="1">
      <c r="B4076" s="1" t="s">
        <v>23</v>
      </c>
      <c r="C4076" s="1" t="s">
        <v>80</v>
      </c>
      <c r="D4076" s="1" t="s">
        <v>16</v>
      </c>
      <c r="E4076" s="1" t="s">
        <v>21</v>
      </c>
      <c r="F4076" s="1" t="s">
        <v>232</v>
      </c>
      <c r="G4076" s="9">
        <v>42846</v>
      </c>
      <c r="H4076" s="2" t="s">
        <v>239</v>
      </c>
      <c r="I4076" s="1">
        <v>2017</v>
      </c>
      <c r="J4076" s="1">
        <v>564173543</v>
      </c>
      <c r="K4076" s="1">
        <f>_xlfn.DAYS(clean_data[[#This Row],[Ship Date]],clean_data[[#This Row],[Order Date]])</f>
        <v>5</v>
      </c>
      <c r="L4076" s="9">
        <v>42851</v>
      </c>
      <c r="M4076" s="4">
        <v>343</v>
      </c>
      <c r="N4076" s="13">
        <v>255.28</v>
      </c>
      <c r="O4076" s="13">
        <v>159.41999999999999</v>
      </c>
      <c r="P4076" s="13">
        <v>87561.04</v>
      </c>
      <c r="Q4076" s="13">
        <v>54681.06</v>
      </c>
      <c r="R4076" s="13">
        <v>32879.980000000003</v>
      </c>
      <c r="S4076" s="54"/>
      <c r="T4076" s="54"/>
      <c r="Z4076" s="1"/>
      <c r="AA4076" s="1"/>
      <c r="XFB4076"/>
      <c r="XFC4076"/>
    </row>
    <row r="4077" spans="2:27 16382:16383" ht="21" customHeight="1">
      <c r="B4077" s="10" t="s">
        <v>40</v>
      </c>
      <c r="C4077" s="10" t="s">
        <v>201</v>
      </c>
      <c r="D4077" s="10" t="s">
        <v>20</v>
      </c>
      <c r="E4077" s="10" t="s">
        <v>21</v>
      </c>
      <c r="F4077" s="10" t="s">
        <v>227</v>
      </c>
      <c r="G4077" s="11">
        <v>42687</v>
      </c>
      <c r="H4077" s="12" t="s">
        <v>234</v>
      </c>
      <c r="I4077" s="10">
        <v>2016</v>
      </c>
      <c r="J4077" s="10">
        <v>320531547</v>
      </c>
      <c r="K4077" s="10">
        <f>_xlfn.DAYS(clean_data[[#This Row],[Ship Date]],clean_data[[#This Row],[Order Date]])</f>
        <v>38</v>
      </c>
      <c r="L4077" s="11">
        <v>42725</v>
      </c>
      <c r="M4077" s="14">
        <v>1262</v>
      </c>
      <c r="N4077" s="15">
        <v>152.58000000000001</v>
      </c>
      <c r="O4077" s="15">
        <v>97.44</v>
      </c>
      <c r="P4077" s="15">
        <v>192555.96</v>
      </c>
      <c r="Q4077" s="15">
        <v>122969.28</v>
      </c>
      <c r="R4077" s="15">
        <v>69586.679999999993</v>
      </c>
      <c r="S4077" s="54"/>
      <c r="T4077" s="54"/>
      <c r="Z4077" s="1"/>
      <c r="AA4077" s="1"/>
      <c r="XFB4077"/>
      <c r="XFC4077"/>
    </row>
    <row r="4078" spans="2:27 16382:16383" ht="21" customHeight="1">
      <c r="B4078" s="1" t="s">
        <v>26</v>
      </c>
      <c r="C4078" s="1" t="s">
        <v>180</v>
      </c>
      <c r="D4078" s="1" t="s">
        <v>59</v>
      </c>
      <c r="E4078" s="1" t="s">
        <v>17</v>
      </c>
      <c r="F4078" s="1" t="s">
        <v>227</v>
      </c>
      <c r="G4078" s="9">
        <v>42586</v>
      </c>
      <c r="H4078" s="2" t="s">
        <v>238</v>
      </c>
      <c r="I4078" s="1">
        <v>2016</v>
      </c>
      <c r="J4078" s="1">
        <v>709221398</v>
      </c>
      <c r="K4078" s="1">
        <f>_xlfn.DAYS(clean_data[[#This Row],[Ship Date]],clean_data[[#This Row],[Order Date]])</f>
        <v>50</v>
      </c>
      <c r="L4078" s="9">
        <v>42636</v>
      </c>
      <c r="M4078" s="4">
        <v>3227</v>
      </c>
      <c r="N4078" s="13">
        <v>9.33</v>
      </c>
      <c r="O4078" s="13">
        <v>6.92</v>
      </c>
      <c r="P4078" s="13">
        <v>30107.91</v>
      </c>
      <c r="Q4078" s="13">
        <v>22330.84</v>
      </c>
      <c r="R4078" s="13">
        <v>7777.07</v>
      </c>
      <c r="S4078" s="54"/>
      <c r="T4078" s="54"/>
      <c r="Z4078" s="1"/>
      <c r="AA4078" s="1"/>
      <c r="XFB4078"/>
      <c r="XFC4078"/>
    </row>
    <row r="4079" spans="2:27 16382:16383" ht="21" customHeight="1">
      <c r="B4079" s="10" t="s">
        <v>31</v>
      </c>
      <c r="C4079" s="10" t="s">
        <v>32</v>
      </c>
      <c r="D4079" s="10" t="s">
        <v>36</v>
      </c>
      <c r="E4079" s="10" t="s">
        <v>21</v>
      </c>
      <c r="F4079" s="10" t="s">
        <v>227</v>
      </c>
      <c r="G4079" s="11">
        <v>41049</v>
      </c>
      <c r="H4079" s="12" t="s">
        <v>233</v>
      </c>
      <c r="I4079" s="10">
        <v>2012</v>
      </c>
      <c r="J4079" s="10">
        <v>939666926</v>
      </c>
      <c r="K4079" s="10">
        <f>_xlfn.DAYS(clean_data[[#This Row],[Ship Date]],clean_data[[#This Row],[Order Date]])</f>
        <v>48</v>
      </c>
      <c r="L4079" s="11">
        <v>41097</v>
      </c>
      <c r="M4079" s="14">
        <v>7180</v>
      </c>
      <c r="N4079" s="15">
        <v>109.28</v>
      </c>
      <c r="O4079" s="15">
        <v>35.840000000000003</v>
      </c>
      <c r="P4079" s="15">
        <v>784630.4</v>
      </c>
      <c r="Q4079" s="15">
        <v>257331.20000000001</v>
      </c>
      <c r="R4079" s="15">
        <v>527299.19999999995</v>
      </c>
      <c r="S4079" s="54"/>
      <c r="T4079" s="54"/>
      <c r="Z4079" s="1"/>
      <c r="AA4079" s="1"/>
      <c r="XFB4079"/>
      <c r="XFC4079"/>
    </row>
    <row r="4080" spans="2:27 16382:16383" ht="21" customHeight="1">
      <c r="B4080" s="1" t="s">
        <v>14</v>
      </c>
      <c r="C4080" s="1" t="s">
        <v>246</v>
      </c>
      <c r="D4080" s="1" t="s">
        <v>71</v>
      </c>
      <c r="E4080" s="1" t="s">
        <v>17</v>
      </c>
      <c r="F4080" s="1" t="s">
        <v>235</v>
      </c>
      <c r="G4080" s="9">
        <v>42500</v>
      </c>
      <c r="H4080" s="2" t="s">
        <v>233</v>
      </c>
      <c r="I4080" s="1">
        <v>2016</v>
      </c>
      <c r="J4080" s="1">
        <v>741604459</v>
      </c>
      <c r="K4080" s="1">
        <f>_xlfn.DAYS(clean_data[[#This Row],[Ship Date]],clean_data[[#This Row],[Order Date]])</f>
        <v>2</v>
      </c>
      <c r="L4080" s="9">
        <v>42502</v>
      </c>
      <c r="M4080" s="4">
        <v>6094</v>
      </c>
      <c r="N4080" s="13">
        <v>154.06</v>
      </c>
      <c r="O4080" s="13">
        <v>90.93</v>
      </c>
      <c r="P4080" s="13">
        <v>938841.64</v>
      </c>
      <c r="Q4080" s="13">
        <v>554127.42000000004</v>
      </c>
      <c r="R4080" s="13">
        <v>384714.22</v>
      </c>
      <c r="S4080" s="54"/>
      <c r="T4080" s="54"/>
      <c r="Z4080" s="1"/>
      <c r="AA4080" s="1"/>
      <c r="XFB4080"/>
      <c r="XFC4080"/>
    </row>
    <row r="4081" spans="2:27 16382:16383" ht="21" customHeight="1">
      <c r="B4081" s="10" t="s">
        <v>40</v>
      </c>
      <c r="C4081" s="10" t="s">
        <v>117</v>
      </c>
      <c r="D4081" s="10" t="s">
        <v>50</v>
      </c>
      <c r="E4081" s="10" t="s">
        <v>21</v>
      </c>
      <c r="F4081" s="10" t="s">
        <v>232</v>
      </c>
      <c r="G4081" s="11">
        <v>42074</v>
      </c>
      <c r="H4081" s="12" t="s">
        <v>236</v>
      </c>
      <c r="I4081" s="10">
        <v>2015</v>
      </c>
      <c r="J4081" s="10">
        <v>815082824</v>
      </c>
      <c r="K4081" s="10">
        <f>_xlfn.DAYS(clean_data[[#This Row],[Ship Date]],clean_data[[#This Row],[Order Date]])</f>
        <v>22</v>
      </c>
      <c r="L4081" s="11">
        <v>42096</v>
      </c>
      <c r="M4081" s="14">
        <v>9975</v>
      </c>
      <c r="N4081" s="15">
        <v>421.89</v>
      </c>
      <c r="O4081" s="15">
        <v>364.69</v>
      </c>
      <c r="P4081" s="15">
        <v>4208352.75</v>
      </c>
      <c r="Q4081" s="15">
        <v>3637782.75</v>
      </c>
      <c r="R4081" s="15">
        <v>570570</v>
      </c>
      <c r="S4081" s="54"/>
      <c r="T4081" s="54"/>
      <c r="Z4081" s="1"/>
      <c r="AA4081" s="1"/>
      <c r="XFB4081"/>
      <c r="XFC4081"/>
    </row>
    <row r="4082" spans="2:27 16382:16383" ht="21" customHeight="1">
      <c r="B4082" s="1" t="s">
        <v>23</v>
      </c>
      <c r="C4082" s="1" t="s">
        <v>103</v>
      </c>
      <c r="D4082" s="1" t="s">
        <v>28</v>
      </c>
      <c r="E4082" s="1" t="s">
        <v>21</v>
      </c>
      <c r="F4082" s="1" t="s">
        <v>229</v>
      </c>
      <c r="G4082" s="9">
        <v>40826</v>
      </c>
      <c r="H4082" s="2" t="s">
        <v>237</v>
      </c>
      <c r="I4082" s="1">
        <v>2011</v>
      </c>
      <c r="J4082" s="1">
        <v>580463349</v>
      </c>
      <c r="K4082" s="1">
        <f>_xlfn.DAYS(clean_data[[#This Row],[Ship Date]],clean_data[[#This Row],[Order Date]])</f>
        <v>29</v>
      </c>
      <c r="L4082" s="9">
        <v>40855</v>
      </c>
      <c r="M4082" s="4">
        <v>859</v>
      </c>
      <c r="N4082" s="13">
        <v>205.7</v>
      </c>
      <c r="O4082" s="13">
        <v>117.11</v>
      </c>
      <c r="P4082" s="13">
        <v>176696.3</v>
      </c>
      <c r="Q4082" s="13">
        <v>100597.49</v>
      </c>
      <c r="R4082" s="13">
        <v>76098.81</v>
      </c>
      <c r="S4082" s="54"/>
      <c r="T4082" s="54"/>
      <c r="Z4082" s="1"/>
      <c r="AA4082" s="1"/>
      <c r="XFB4082"/>
      <c r="XFC4082"/>
    </row>
    <row r="4083" spans="2:27 16382:16383" ht="21" customHeight="1">
      <c r="B4083" s="10" t="s">
        <v>23</v>
      </c>
      <c r="C4083" s="10" t="s">
        <v>168</v>
      </c>
      <c r="D4083" s="10" t="s">
        <v>43</v>
      </c>
      <c r="E4083" s="10" t="s">
        <v>21</v>
      </c>
      <c r="F4083" s="10" t="s">
        <v>227</v>
      </c>
      <c r="G4083" s="11">
        <v>41582</v>
      </c>
      <c r="H4083" s="12" t="s">
        <v>234</v>
      </c>
      <c r="I4083" s="10">
        <v>2013</v>
      </c>
      <c r="J4083" s="10">
        <v>428419864</v>
      </c>
      <c r="K4083" s="10">
        <f>_xlfn.DAYS(clean_data[[#This Row],[Ship Date]],clean_data[[#This Row],[Order Date]])</f>
        <v>31</v>
      </c>
      <c r="L4083" s="11">
        <v>41613</v>
      </c>
      <c r="M4083" s="14">
        <v>7813</v>
      </c>
      <c r="N4083" s="15">
        <v>651.21</v>
      </c>
      <c r="O4083" s="15">
        <v>524.96</v>
      </c>
      <c r="P4083" s="15">
        <v>5087903.7300000004</v>
      </c>
      <c r="Q4083" s="15">
        <v>4101512.48</v>
      </c>
      <c r="R4083" s="15">
        <v>986391.25</v>
      </c>
      <c r="S4083" s="54"/>
      <c r="T4083" s="54"/>
      <c r="Z4083" s="1"/>
      <c r="AA4083" s="1"/>
      <c r="XFB4083"/>
      <c r="XFC4083"/>
    </row>
    <row r="4084" spans="2:27 16382:16383" ht="21" customHeight="1">
      <c r="B4084" s="1" t="s">
        <v>31</v>
      </c>
      <c r="C4084" s="1" t="s">
        <v>133</v>
      </c>
      <c r="D4084" s="1" t="s">
        <v>45</v>
      </c>
      <c r="E4084" s="1" t="s">
        <v>17</v>
      </c>
      <c r="F4084" s="1" t="s">
        <v>232</v>
      </c>
      <c r="G4084" s="9">
        <v>42025</v>
      </c>
      <c r="H4084" s="2" t="s">
        <v>240</v>
      </c>
      <c r="I4084" s="1">
        <v>2015</v>
      </c>
      <c r="J4084" s="1">
        <v>369938695</v>
      </c>
      <c r="K4084" s="1">
        <f>_xlfn.DAYS(clean_data[[#This Row],[Ship Date]],clean_data[[#This Row],[Order Date]])</f>
        <v>3</v>
      </c>
      <c r="L4084" s="9">
        <v>42028</v>
      </c>
      <c r="M4084" s="4">
        <v>1936</v>
      </c>
      <c r="N4084" s="13">
        <v>437.2</v>
      </c>
      <c r="O4084" s="13">
        <v>263.33</v>
      </c>
      <c r="P4084" s="13">
        <v>846419.2</v>
      </c>
      <c r="Q4084" s="13">
        <v>509806.88</v>
      </c>
      <c r="R4084" s="13">
        <v>336612.32</v>
      </c>
      <c r="S4084" s="54"/>
      <c r="T4084" s="54"/>
      <c r="Z4084" s="1"/>
      <c r="AA4084" s="1"/>
      <c r="XFB4084"/>
      <c r="XFC4084"/>
    </row>
    <row r="4085" spans="2:27 16382:16383" ht="21" customHeight="1">
      <c r="B4085" s="10" t="s">
        <v>31</v>
      </c>
      <c r="C4085" s="10" t="s">
        <v>56</v>
      </c>
      <c r="D4085" s="10" t="s">
        <v>50</v>
      </c>
      <c r="E4085" s="10" t="s">
        <v>21</v>
      </c>
      <c r="F4085" s="10" t="s">
        <v>232</v>
      </c>
      <c r="G4085" s="11">
        <v>41613</v>
      </c>
      <c r="H4085" s="12" t="s">
        <v>228</v>
      </c>
      <c r="I4085" s="10">
        <v>2013</v>
      </c>
      <c r="J4085" s="10">
        <v>486318671</v>
      </c>
      <c r="K4085" s="10">
        <f>_xlfn.DAYS(clean_data[[#This Row],[Ship Date]],clean_data[[#This Row],[Order Date]])</f>
        <v>6</v>
      </c>
      <c r="L4085" s="11">
        <v>41619</v>
      </c>
      <c r="M4085" s="14">
        <v>1357</v>
      </c>
      <c r="N4085" s="15">
        <v>421.89</v>
      </c>
      <c r="O4085" s="15">
        <v>364.69</v>
      </c>
      <c r="P4085" s="15">
        <v>572504.73</v>
      </c>
      <c r="Q4085" s="15">
        <v>494884.33</v>
      </c>
      <c r="R4085" s="15">
        <v>77620.399999999994</v>
      </c>
      <c r="S4085" s="54"/>
      <c r="T4085" s="54"/>
      <c r="Z4085" s="1"/>
      <c r="AA4085" s="1"/>
      <c r="XFB4085"/>
      <c r="XFC4085"/>
    </row>
    <row r="4086" spans="2:27 16382:16383" ht="21" customHeight="1">
      <c r="B4086" s="1" t="s">
        <v>23</v>
      </c>
      <c r="C4086" s="1" t="s">
        <v>110</v>
      </c>
      <c r="D4086" s="1" t="s">
        <v>16</v>
      </c>
      <c r="E4086" s="1" t="s">
        <v>21</v>
      </c>
      <c r="F4086" s="1" t="s">
        <v>229</v>
      </c>
      <c r="G4086" s="9">
        <v>40189</v>
      </c>
      <c r="H4086" s="2" t="s">
        <v>240</v>
      </c>
      <c r="I4086" s="1">
        <v>2010</v>
      </c>
      <c r="J4086" s="1">
        <v>479171121</v>
      </c>
      <c r="K4086" s="1">
        <f>_xlfn.DAYS(clean_data[[#This Row],[Ship Date]],clean_data[[#This Row],[Order Date]])</f>
        <v>16</v>
      </c>
      <c r="L4086" s="9">
        <v>40205</v>
      </c>
      <c r="M4086" s="4">
        <v>6238</v>
      </c>
      <c r="N4086" s="13">
        <v>255.28</v>
      </c>
      <c r="O4086" s="13">
        <v>159.41999999999999</v>
      </c>
      <c r="P4086" s="13">
        <v>1592436.64</v>
      </c>
      <c r="Q4086" s="13">
        <v>994461.96</v>
      </c>
      <c r="R4086" s="13">
        <v>597974.68000000005</v>
      </c>
      <c r="S4086" s="54"/>
      <c r="T4086" s="54"/>
      <c r="Z4086" s="1"/>
      <c r="AA4086" s="1"/>
      <c r="XFB4086"/>
      <c r="XFC4086"/>
    </row>
    <row r="4087" spans="2:27 16382:16383" ht="21" customHeight="1">
      <c r="B4087" s="10" t="s">
        <v>23</v>
      </c>
      <c r="C4087" s="10" t="s">
        <v>155</v>
      </c>
      <c r="D4087" s="10" t="s">
        <v>33</v>
      </c>
      <c r="E4087" s="10" t="s">
        <v>17</v>
      </c>
      <c r="F4087" s="10" t="s">
        <v>235</v>
      </c>
      <c r="G4087" s="11">
        <v>42137</v>
      </c>
      <c r="H4087" s="12" t="s">
        <v>233</v>
      </c>
      <c r="I4087" s="10">
        <v>2015</v>
      </c>
      <c r="J4087" s="10">
        <v>120419871</v>
      </c>
      <c r="K4087" s="10">
        <f>_xlfn.DAYS(clean_data[[#This Row],[Ship Date]],clean_data[[#This Row],[Order Date]])</f>
        <v>44</v>
      </c>
      <c r="L4087" s="11">
        <v>42181</v>
      </c>
      <c r="M4087" s="14">
        <v>3771</v>
      </c>
      <c r="N4087" s="15">
        <v>81.73</v>
      </c>
      <c r="O4087" s="15">
        <v>56.67</v>
      </c>
      <c r="P4087" s="15">
        <v>308203.83</v>
      </c>
      <c r="Q4087" s="15">
        <v>213702.57</v>
      </c>
      <c r="R4087" s="15">
        <v>94501.26</v>
      </c>
      <c r="S4087" s="54"/>
      <c r="T4087" s="54"/>
      <c r="Z4087" s="1"/>
      <c r="AA4087" s="1"/>
      <c r="XFB4087"/>
      <c r="XFC4087"/>
    </row>
    <row r="4088" spans="2:27 16382:16383" ht="21" customHeight="1">
      <c r="B4088" s="1" t="s">
        <v>23</v>
      </c>
      <c r="C4088" s="1" t="s">
        <v>181</v>
      </c>
      <c r="D4088" s="1" t="s">
        <v>36</v>
      </c>
      <c r="E4088" s="1" t="s">
        <v>21</v>
      </c>
      <c r="F4088" s="1" t="s">
        <v>227</v>
      </c>
      <c r="G4088" s="9">
        <v>41163</v>
      </c>
      <c r="H4088" s="2" t="s">
        <v>231</v>
      </c>
      <c r="I4088" s="1">
        <v>2012</v>
      </c>
      <c r="J4088" s="1">
        <v>602301251</v>
      </c>
      <c r="K4088" s="1">
        <f>_xlfn.DAYS(clean_data[[#This Row],[Ship Date]],clean_data[[#This Row],[Order Date]])</f>
        <v>16</v>
      </c>
      <c r="L4088" s="9">
        <v>41179</v>
      </c>
      <c r="M4088" s="4">
        <v>3180</v>
      </c>
      <c r="N4088" s="13">
        <v>109.28</v>
      </c>
      <c r="O4088" s="13">
        <v>35.840000000000003</v>
      </c>
      <c r="P4088" s="13">
        <v>347510.4</v>
      </c>
      <c r="Q4088" s="13">
        <v>113971.2</v>
      </c>
      <c r="R4088" s="13">
        <v>233539.20000000001</v>
      </c>
      <c r="S4088" s="54"/>
      <c r="T4088" s="54"/>
      <c r="Z4088" s="1"/>
      <c r="AA4088" s="1"/>
      <c r="XFB4088"/>
      <c r="XFC4088"/>
    </row>
    <row r="4089" spans="2:27 16382:16383" ht="21" customHeight="1">
      <c r="B4089" s="10" t="s">
        <v>26</v>
      </c>
      <c r="C4089" s="10" t="s">
        <v>146</v>
      </c>
      <c r="D4089" s="10" t="s">
        <v>45</v>
      </c>
      <c r="E4089" s="10" t="s">
        <v>17</v>
      </c>
      <c r="F4089" s="10" t="s">
        <v>227</v>
      </c>
      <c r="G4089" s="11">
        <v>41045</v>
      </c>
      <c r="H4089" s="12" t="s">
        <v>233</v>
      </c>
      <c r="I4089" s="10">
        <v>2012</v>
      </c>
      <c r="J4089" s="10">
        <v>487364089</v>
      </c>
      <c r="K4089" s="10">
        <f>_xlfn.DAYS(clean_data[[#This Row],[Ship Date]],clean_data[[#This Row],[Order Date]])</f>
        <v>49</v>
      </c>
      <c r="L4089" s="11">
        <v>41094</v>
      </c>
      <c r="M4089" s="14">
        <v>719</v>
      </c>
      <c r="N4089" s="15">
        <v>437.2</v>
      </c>
      <c r="O4089" s="15">
        <v>263.33</v>
      </c>
      <c r="P4089" s="15">
        <v>314346.8</v>
      </c>
      <c r="Q4089" s="15">
        <v>189334.27</v>
      </c>
      <c r="R4089" s="15">
        <v>125012.53</v>
      </c>
      <c r="S4089" s="54"/>
      <c r="T4089" s="54"/>
      <c r="Z4089" s="1"/>
      <c r="AA4089" s="1"/>
      <c r="XFB4089"/>
      <c r="XFC4089"/>
    </row>
    <row r="4090" spans="2:27 16382:16383" ht="21" customHeight="1">
      <c r="B4090" s="1" t="s">
        <v>31</v>
      </c>
      <c r="C4090" s="1" t="s">
        <v>177</v>
      </c>
      <c r="D4090" s="1" t="s">
        <v>59</v>
      </c>
      <c r="E4090" s="1" t="s">
        <v>17</v>
      </c>
      <c r="F4090" s="1" t="s">
        <v>229</v>
      </c>
      <c r="G4090" s="9">
        <v>40418</v>
      </c>
      <c r="H4090" s="2" t="s">
        <v>238</v>
      </c>
      <c r="I4090" s="1">
        <v>2010</v>
      </c>
      <c r="J4090" s="1">
        <v>658469712</v>
      </c>
      <c r="K4090" s="1">
        <f>_xlfn.DAYS(clean_data[[#This Row],[Ship Date]],clean_data[[#This Row],[Order Date]])</f>
        <v>19</v>
      </c>
      <c r="L4090" s="9">
        <v>40437</v>
      </c>
      <c r="M4090" s="4">
        <v>4675</v>
      </c>
      <c r="N4090" s="13">
        <v>9.33</v>
      </c>
      <c r="O4090" s="13">
        <v>6.92</v>
      </c>
      <c r="P4090" s="13">
        <v>43617.75</v>
      </c>
      <c r="Q4090" s="13">
        <v>32351</v>
      </c>
      <c r="R4090" s="13">
        <v>11266.75</v>
      </c>
      <c r="S4090" s="54"/>
      <c r="T4090" s="54"/>
      <c r="Z4090" s="1"/>
      <c r="AA4090" s="1"/>
      <c r="XFB4090"/>
      <c r="XFC4090"/>
    </row>
    <row r="4091" spans="2:27 16382:16383" ht="21" customHeight="1">
      <c r="B4091" s="10" t="s">
        <v>40</v>
      </c>
      <c r="C4091" s="10" t="s">
        <v>69</v>
      </c>
      <c r="D4091" s="10" t="s">
        <v>50</v>
      </c>
      <c r="E4091" s="10" t="s">
        <v>17</v>
      </c>
      <c r="F4091" s="10" t="s">
        <v>229</v>
      </c>
      <c r="G4091" s="11">
        <v>42455</v>
      </c>
      <c r="H4091" s="12" t="s">
        <v>236</v>
      </c>
      <c r="I4091" s="10">
        <v>2016</v>
      </c>
      <c r="J4091" s="10">
        <v>268791949</v>
      </c>
      <c r="K4091" s="10">
        <f>_xlfn.DAYS(clean_data[[#This Row],[Ship Date]],clean_data[[#This Row],[Order Date]])</f>
        <v>43</v>
      </c>
      <c r="L4091" s="11">
        <v>42498</v>
      </c>
      <c r="M4091" s="14">
        <v>366</v>
      </c>
      <c r="N4091" s="15">
        <v>421.89</v>
      </c>
      <c r="O4091" s="15">
        <v>364.69</v>
      </c>
      <c r="P4091" s="15">
        <v>154411.74</v>
      </c>
      <c r="Q4091" s="15">
        <v>133476.54</v>
      </c>
      <c r="R4091" s="15">
        <v>20935.2</v>
      </c>
      <c r="S4091" s="54"/>
      <c r="T4091" s="54"/>
      <c r="Z4091" s="1"/>
      <c r="AA4091" s="1"/>
      <c r="XFB4091"/>
      <c r="XFC4091"/>
    </row>
    <row r="4092" spans="2:27 16382:16383" ht="21" customHeight="1">
      <c r="B4092" s="1" t="s">
        <v>14</v>
      </c>
      <c r="C4092" s="1" t="s">
        <v>47</v>
      </c>
      <c r="D4092" s="1" t="s">
        <v>59</v>
      </c>
      <c r="E4092" s="1" t="s">
        <v>17</v>
      </c>
      <c r="F4092" s="1" t="s">
        <v>227</v>
      </c>
      <c r="G4092" s="9">
        <v>42418</v>
      </c>
      <c r="H4092" s="2" t="s">
        <v>242</v>
      </c>
      <c r="I4092" s="1">
        <v>2016</v>
      </c>
      <c r="J4092" s="1">
        <v>791817128</v>
      </c>
      <c r="K4092" s="1">
        <f>_xlfn.DAYS(clean_data[[#This Row],[Ship Date]],clean_data[[#This Row],[Order Date]])</f>
        <v>50</v>
      </c>
      <c r="L4092" s="9">
        <v>42468</v>
      </c>
      <c r="M4092" s="4">
        <v>5139</v>
      </c>
      <c r="N4092" s="13">
        <v>9.33</v>
      </c>
      <c r="O4092" s="13">
        <v>6.92</v>
      </c>
      <c r="P4092" s="13">
        <v>47946.87</v>
      </c>
      <c r="Q4092" s="13">
        <v>35561.879999999997</v>
      </c>
      <c r="R4092" s="13">
        <v>12384.99</v>
      </c>
      <c r="S4092" s="54"/>
      <c r="T4092" s="54"/>
      <c r="Z4092" s="1"/>
      <c r="AA4092" s="1"/>
      <c r="XFB4092"/>
      <c r="XFC4092"/>
    </row>
    <row r="4093" spans="2:27 16382:16383" ht="21" customHeight="1">
      <c r="B4093" s="10" t="s">
        <v>26</v>
      </c>
      <c r="C4093" s="10" t="s">
        <v>203</v>
      </c>
      <c r="D4093" s="10" t="s">
        <v>79</v>
      </c>
      <c r="E4093" s="10" t="s">
        <v>21</v>
      </c>
      <c r="F4093" s="10" t="s">
        <v>235</v>
      </c>
      <c r="G4093" s="11">
        <v>42876</v>
      </c>
      <c r="H4093" s="12" t="s">
        <v>233</v>
      </c>
      <c r="I4093" s="10">
        <v>2017</v>
      </c>
      <c r="J4093" s="10">
        <v>171344077</v>
      </c>
      <c r="K4093" s="10">
        <f>_xlfn.DAYS(clean_data[[#This Row],[Ship Date]],clean_data[[#This Row],[Order Date]])</f>
        <v>6</v>
      </c>
      <c r="L4093" s="11">
        <v>42882</v>
      </c>
      <c r="M4093" s="14">
        <v>3375</v>
      </c>
      <c r="N4093" s="15">
        <v>668.27</v>
      </c>
      <c r="O4093" s="15">
        <v>502.54</v>
      </c>
      <c r="P4093" s="15">
        <v>2255411.25</v>
      </c>
      <c r="Q4093" s="15">
        <v>1696072.5</v>
      </c>
      <c r="R4093" s="15">
        <v>559338.75</v>
      </c>
      <c r="S4093" s="54"/>
      <c r="T4093" s="54"/>
      <c r="Z4093" s="1"/>
      <c r="AA4093" s="1"/>
      <c r="XFB4093"/>
      <c r="XFC4093"/>
    </row>
    <row r="4094" spans="2:27 16382:16383" ht="21" customHeight="1">
      <c r="B4094" s="1" t="s">
        <v>23</v>
      </c>
      <c r="C4094" s="1" t="s">
        <v>138</v>
      </c>
      <c r="D4094" s="1" t="s">
        <v>16</v>
      </c>
      <c r="E4094" s="1" t="s">
        <v>17</v>
      </c>
      <c r="F4094" s="1" t="s">
        <v>227</v>
      </c>
      <c r="G4094" s="9">
        <v>41252</v>
      </c>
      <c r="H4094" s="2" t="s">
        <v>228</v>
      </c>
      <c r="I4094" s="1">
        <v>2012</v>
      </c>
      <c r="J4094" s="1">
        <v>471484124</v>
      </c>
      <c r="K4094" s="1">
        <f>_xlfn.DAYS(clean_data[[#This Row],[Ship Date]],clean_data[[#This Row],[Order Date]])</f>
        <v>46</v>
      </c>
      <c r="L4094" s="9">
        <v>41298</v>
      </c>
      <c r="M4094" s="4">
        <v>1485</v>
      </c>
      <c r="N4094" s="13">
        <v>255.28</v>
      </c>
      <c r="O4094" s="13">
        <v>159.41999999999999</v>
      </c>
      <c r="P4094" s="13">
        <v>379090.8</v>
      </c>
      <c r="Q4094" s="13">
        <v>236738.7</v>
      </c>
      <c r="R4094" s="13">
        <v>142352.1</v>
      </c>
      <c r="S4094" s="54"/>
      <c r="T4094" s="54"/>
      <c r="Z4094" s="1"/>
      <c r="AA4094" s="1"/>
      <c r="XFB4094"/>
      <c r="XFC4094"/>
    </row>
    <row r="4095" spans="2:27 16382:16383" ht="21" customHeight="1">
      <c r="B4095" s="10" t="s">
        <v>34</v>
      </c>
      <c r="C4095" s="10" t="s">
        <v>215</v>
      </c>
      <c r="D4095" s="10" t="s">
        <v>43</v>
      </c>
      <c r="E4095" s="10" t="s">
        <v>21</v>
      </c>
      <c r="F4095" s="10" t="s">
        <v>235</v>
      </c>
      <c r="G4095" s="11">
        <v>42276</v>
      </c>
      <c r="H4095" s="12" t="s">
        <v>231</v>
      </c>
      <c r="I4095" s="10">
        <v>2015</v>
      </c>
      <c r="J4095" s="10">
        <v>226661098</v>
      </c>
      <c r="K4095" s="10">
        <f>_xlfn.DAYS(clean_data[[#This Row],[Ship Date]],clean_data[[#This Row],[Order Date]])</f>
        <v>36</v>
      </c>
      <c r="L4095" s="11">
        <v>42312</v>
      </c>
      <c r="M4095" s="14">
        <v>2911</v>
      </c>
      <c r="N4095" s="15">
        <v>651.21</v>
      </c>
      <c r="O4095" s="15">
        <v>524.96</v>
      </c>
      <c r="P4095" s="15">
        <v>1895672.31</v>
      </c>
      <c r="Q4095" s="15">
        <v>1528158.56</v>
      </c>
      <c r="R4095" s="15">
        <v>367513.75</v>
      </c>
      <c r="S4095" s="54"/>
      <c r="T4095" s="54"/>
      <c r="Z4095" s="1"/>
      <c r="AA4095" s="1"/>
      <c r="XFB4095"/>
      <c r="XFC4095"/>
    </row>
    <row r="4096" spans="2:27 16382:16383" ht="21" customHeight="1">
      <c r="B4096" s="1" t="s">
        <v>23</v>
      </c>
      <c r="C4096" s="1" t="s">
        <v>148</v>
      </c>
      <c r="D4096" s="1" t="s">
        <v>20</v>
      </c>
      <c r="E4096" s="1" t="s">
        <v>21</v>
      </c>
      <c r="F4096" s="1" t="s">
        <v>227</v>
      </c>
      <c r="G4096" s="9">
        <v>42767</v>
      </c>
      <c r="H4096" s="2" t="s">
        <v>242</v>
      </c>
      <c r="I4096" s="1">
        <v>2017</v>
      </c>
      <c r="J4096" s="1">
        <v>291611325</v>
      </c>
      <c r="K4096" s="1">
        <f>_xlfn.DAYS(clean_data[[#This Row],[Ship Date]],clean_data[[#This Row],[Order Date]])</f>
        <v>9</v>
      </c>
      <c r="L4096" s="9">
        <v>42776</v>
      </c>
      <c r="M4096" s="4">
        <v>3126</v>
      </c>
      <c r="N4096" s="13">
        <v>152.58000000000001</v>
      </c>
      <c r="O4096" s="13">
        <v>97.44</v>
      </c>
      <c r="P4096" s="13">
        <v>476965.08</v>
      </c>
      <c r="Q4096" s="13">
        <v>304597.44</v>
      </c>
      <c r="R4096" s="13">
        <v>172367.64</v>
      </c>
      <c r="S4096" s="54"/>
      <c r="T4096" s="54"/>
      <c r="Z4096" s="1"/>
      <c r="AA4096" s="1"/>
      <c r="XFB4096"/>
      <c r="XFC4096"/>
    </row>
    <row r="4097" spans="2:27 16382:16383" ht="21" customHeight="1">
      <c r="B4097" s="10" t="s">
        <v>23</v>
      </c>
      <c r="C4097" s="10" t="s">
        <v>119</v>
      </c>
      <c r="D4097" s="10" t="s">
        <v>71</v>
      </c>
      <c r="E4097" s="10" t="s">
        <v>21</v>
      </c>
      <c r="F4097" s="10" t="s">
        <v>227</v>
      </c>
      <c r="G4097" s="11">
        <v>41315</v>
      </c>
      <c r="H4097" s="12" t="s">
        <v>242</v>
      </c>
      <c r="I4097" s="10">
        <v>2013</v>
      </c>
      <c r="J4097" s="10">
        <v>691383635</v>
      </c>
      <c r="K4097" s="10">
        <f>_xlfn.DAYS(clean_data[[#This Row],[Ship Date]],clean_data[[#This Row],[Order Date]])</f>
        <v>37</v>
      </c>
      <c r="L4097" s="11">
        <v>41352</v>
      </c>
      <c r="M4097" s="14">
        <v>4637</v>
      </c>
      <c r="N4097" s="15">
        <v>154.06</v>
      </c>
      <c r="O4097" s="15">
        <v>90.93</v>
      </c>
      <c r="P4097" s="15">
        <v>714376.22</v>
      </c>
      <c r="Q4097" s="15">
        <v>421642.41</v>
      </c>
      <c r="R4097" s="15">
        <v>292733.81</v>
      </c>
      <c r="S4097" s="54"/>
      <c r="T4097" s="54"/>
      <c r="Z4097" s="1"/>
      <c r="AA4097" s="1"/>
      <c r="XFB4097"/>
      <c r="XFC4097"/>
    </row>
    <row r="4098" spans="2:27 16382:16383" ht="21" customHeight="1">
      <c r="B4098" s="1" t="s">
        <v>26</v>
      </c>
      <c r="C4098" s="1" t="s">
        <v>76</v>
      </c>
      <c r="D4098" s="1" t="s">
        <v>33</v>
      </c>
      <c r="E4098" s="1" t="s">
        <v>21</v>
      </c>
      <c r="F4098" s="1" t="s">
        <v>227</v>
      </c>
      <c r="G4098" s="9">
        <v>42433</v>
      </c>
      <c r="H4098" s="2" t="s">
        <v>236</v>
      </c>
      <c r="I4098" s="1">
        <v>2016</v>
      </c>
      <c r="J4098" s="1">
        <v>171339356</v>
      </c>
      <c r="K4098" s="1">
        <f>_xlfn.DAYS(clean_data[[#This Row],[Ship Date]],clean_data[[#This Row],[Order Date]])</f>
        <v>3</v>
      </c>
      <c r="L4098" s="9">
        <v>42436</v>
      </c>
      <c r="M4098" s="4">
        <v>1978</v>
      </c>
      <c r="N4098" s="13">
        <v>81.73</v>
      </c>
      <c r="O4098" s="13">
        <v>56.67</v>
      </c>
      <c r="P4098" s="13">
        <v>161661.94</v>
      </c>
      <c r="Q4098" s="13">
        <v>112093.26</v>
      </c>
      <c r="R4098" s="13">
        <v>49568.68</v>
      </c>
      <c r="S4098" s="54"/>
      <c r="T4098" s="54"/>
      <c r="Z4098" s="1"/>
      <c r="AA4098" s="1"/>
      <c r="XFB4098"/>
      <c r="XFC4098"/>
    </row>
    <row r="4099" spans="2:27 16382:16383" ht="21" customHeight="1">
      <c r="B4099" s="10" t="s">
        <v>31</v>
      </c>
      <c r="C4099" s="10" t="s">
        <v>56</v>
      </c>
      <c r="D4099" s="10" t="s">
        <v>33</v>
      </c>
      <c r="E4099" s="10" t="s">
        <v>21</v>
      </c>
      <c r="F4099" s="10" t="s">
        <v>227</v>
      </c>
      <c r="G4099" s="11">
        <v>41342</v>
      </c>
      <c r="H4099" s="12" t="s">
        <v>236</v>
      </c>
      <c r="I4099" s="10">
        <v>2013</v>
      </c>
      <c r="J4099" s="10">
        <v>247152316</v>
      </c>
      <c r="K4099" s="10">
        <f>_xlfn.DAYS(clean_data[[#This Row],[Ship Date]],clean_data[[#This Row],[Order Date]])</f>
        <v>31</v>
      </c>
      <c r="L4099" s="11">
        <v>41373</v>
      </c>
      <c r="M4099" s="14">
        <v>6717</v>
      </c>
      <c r="N4099" s="15">
        <v>81.73</v>
      </c>
      <c r="O4099" s="15">
        <v>56.67</v>
      </c>
      <c r="P4099" s="15">
        <v>548980.41</v>
      </c>
      <c r="Q4099" s="15">
        <v>380652.39</v>
      </c>
      <c r="R4099" s="15">
        <v>168328.02</v>
      </c>
      <c r="S4099" s="54"/>
      <c r="T4099" s="54"/>
      <c r="Z4099" s="1"/>
      <c r="AA4099" s="1"/>
      <c r="XFB4099"/>
      <c r="XFC4099"/>
    </row>
    <row r="4100" spans="2:27 16382:16383" ht="21" customHeight="1">
      <c r="B4100" s="1" t="s">
        <v>34</v>
      </c>
      <c r="C4100" s="1" t="s">
        <v>212</v>
      </c>
      <c r="D4100" s="1" t="s">
        <v>20</v>
      </c>
      <c r="E4100" s="1" t="s">
        <v>17</v>
      </c>
      <c r="F4100" s="1" t="s">
        <v>232</v>
      </c>
      <c r="G4100" s="9">
        <v>41949</v>
      </c>
      <c r="H4100" s="2" t="s">
        <v>234</v>
      </c>
      <c r="I4100" s="1">
        <v>2014</v>
      </c>
      <c r="J4100" s="1">
        <v>254808843</v>
      </c>
      <c r="K4100" s="1">
        <f>_xlfn.DAYS(clean_data[[#This Row],[Ship Date]],clean_data[[#This Row],[Order Date]])</f>
        <v>4</v>
      </c>
      <c r="L4100" s="9">
        <v>41953</v>
      </c>
      <c r="M4100" s="4">
        <v>2454</v>
      </c>
      <c r="N4100" s="13">
        <v>152.58000000000001</v>
      </c>
      <c r="O4100" s="13">
        <v>97.44</v>
      </c>
      <c r="P4100" s="13">
        <v>374431.32</v>
      </c>
      <c r="Q4100" s="13">
        <v>239117.76</v>
      </c>
      <c r="R4100" s="13">
        <v>135313.56</v>
      </c>
      <c r="S4100" s="54"/>
      <c r="T4100" s="54"/>
      <c r="Z4100" s="1"/>
      <c r="AA4100" s="1"/>
      <c r="XFB4100"/>
      <c r="XFC4100"/>
    </row>
    <row r="4101" spans="2:27 16382:16383" ht="21" customHeight="1">
      <c r="B4101" s="10" t="s">
        <v>40</v>
      </c>
      <c r="C4101" s="10" t="s">
        <v>41</v>
      </c>
      <c r="D4101" s="10" t="s">
        <v>45</v>
      </c>
      <c r="E4101" s="10" t="s">
        <v>21</v>
      </c>
      <c r="F4101" s="10" t="s">
        <v>232</v>
      </c>
      <c r="G4101" s="11">
        <v>41635</v>
      </c>
      <c r="H4101" s="12" t="s">
        <v>228</v>
      </c>
      <c r="I4101" s="10">
        <v>2013</v>
      </c>
      <c r="J4101" s="10">
        <v>500607764</v>
      </c>
      <c r="K4101" s="10">
        <f>_xlfn.DAYS(clean_data[[#This Row],[Ship Date]],clean_data[[#This Row],[Order Date]])</f>
        <v>49</v>
      </c>
      <c r="L4101" s="11">
        <v>41684</v>
      </c>
      <c r="M4101" s="14">
        <v>9817</v>
      </c>
      <c r="N4101" s="15">
        <v>437.2</v>
      </c>
      <c r="O4101" s="15">
        <v>263.33</v>
      </c>
      <c r="P4101" s="15">
        <v>4291992.4000000004</v>
      </c>
      <c r="Q4101" s="15">
        <v>2585110.61</v>
      </c>
      <c r="R4101" s="15">
        <v>1706881.79</v>
      </c>
      <c r="S4101" s="54"/>
      <c r="T4101" s="54"/>
      <c r="Z4101" s="1"/>
      <c r="AA4101" s="1"/>
      <c r="XFB4101"/>
      <c r="XFC4101"/>
    </row>
    <row r="4102" spans="2:27 16382:16383" ht="21" customHeight="1">
      <c r="B4102" s="1" t="s">
        <v>40</v>
      </c>
      <c r="C4102" s="1" t="s">
        <v>92</v>
      </c>
      <c r="D4102" s="1" t="s">
        <v>28</v>
      </c>
      <c r="E4102" s="1" t="s">
        <v>17</v>
      </c>
      <c r="F4102" s="1" t="s">
        <v>227</v>
      </c>
      <c r="G4102" s="9">
        <v>40935</v>
      </c>
      <c r="H4102" s="2" t="s">
        <v>240</v>
      </c>
      <c r="I4102" s="1">
        <v>2012</v>
      </c>
      <c r="J4102" s="1">
        <v>911160409</v>
      </c>
      <c r="K4102" s="1">
        <f>_xlfn.DAYS(clean_data[[#This Row],[Ship Date]],clean_data[[#This Row],[Order Date]])</f>
        <v>0</v>
      </c>
      <c r="L4102" s="9">
        <v>40935</v>
      </c>
      <c r="M4102" s="4">
        <v>1468</v>
      </c>
      <c r="N4102" s="13">
        <v>205.7</v>
      </c>
      <c r="O4102" s="13">
        <v>117.11</v>
      </c>
      <c r="P4102" s="13">
        <v>301967.59999999998</v>
      </c>
      <c r="Q4102" s="13">
        <v>171917.48</v>
      </c>
      <c r="R4102" s="13">
        <v>130050.12</v>
      </c>
      <c r="S4102" s="54"/>
      <c r="T4102" s="54"/>
      <c r="Z4102" s="1"/>
      <c r="AA4102" s="1"/>
      <c r="XFB4102"/>
      <c r="XFC4102"/>
    </row>
    <row r="4103" spans="2:27 16382:16383" ht="21" customHeight="1">
      <c r="B4103" s="10" t="s">
        <v>26</v>
      </c>
      <c r="C4103" s="10" t="s">
        <v>176</v>
      </c>
      <c r="D4103" s="10" t="s">
        <v>28</v>
      </c>
      <c r="E4103" s="10" t="s">
        <v>17</v>
      </c>
      <c r="F4103" s="10" t="s">
        <v>227</v>
      </c>
      <c r="G4103" s="11">
        <v>42159</v>
      </c>
      <c r="H4103" s="12" t="s">
        <v>241</v>
      </c>
      <c r="I4103" s="10">
        <v>2015</v>
      </c>
      <c r="J4103" s="10">
        <v>583390605</v>
      </c>
      <c r="K4103" s="10">
        <f>_xlfn.DAYS(clean_data[[#This Row],[Ship Date]],clean_data[[#This Row],[Order Date]])</f>
        <v>36</v>
      </c>
      <c r="L4103" s="11">
        <v>42195</v>
      </c>
      <c r="M4103" s="14">
        <v>7099</v>
      </c>
      <c r="N4103" s="15">
        <v>205.7</v>
      </c>
      <c r="O4103" s="15">
        <v>117.11</v>
      </c>
      <c r="P4103" s="15">
        <v>1460264.3</v>
      </c>
      <c r="Q4103" s="15">
        <v>831363.89</v>
      </c>
      <c r="R4103" s="15">
        <v>628900.41</v>
      </c>
      <c r="S4103" s="54"/>
      <c r="T4103" s="54"/>
      <c r="Z4103" s="1"/>
      <c r="AA4103" s="1"/>
      <c r="XFB4103"/>
      <c r="XFC4103"/>
    </row>
    <row r="4104" spans="2:27 16382:16383" ht="21" customHeight="1">
      <c r="B4104" s="1" t="s">
        <v>40</v>
      </c>
      <c r="C4104" s="1" t="s">
        <v>201</v>
      </c>
      <c r="D4104" s="1" t="s">
        <v>43</v>
      </c>
      <c r="E4104" s="1" t="s">
        <v>21</v>
      </c>
      <c r="F4104" s="1" t="s">
        <v>227</v>
      </c>
      <c r="G4104" s="9">
        <v>42472</v>
      </c>
      <c r="H4104" s="2" t="s">
        <v>239</v>
      </c>
      <c r="I4104" s="1">
        <v>2016</v>
      </c>
      <c r="J4104" s="1">
        <v>934534680</v>
      </c>
      <c r="K4104" s="1">
        <f>_xlfn.DAYS(clean_data[[#This Row],[Ship Date]],clean_data[[#This Row],[Order Date]])</f>
        <v>43</v>
      </c>
      <c r="L4104" s="9">
        <v>42515</v>
      </c>
      <c r="M4104" s="4">
        <v>8434</v>
      </c>
      <c r="N4104" s="13">
        <v>651.21</v>
      </c>
      <c r="O4104" s="13">
        <v>524.96</v>
      </c>
      <c r="P4104" s="13">
        <v>5492305.1399999997</v>
      </c>
      <c r="Q4104" s="13">
        <v>4427512.6399999997</v>
      </c>
      <c r="R4104" s="13">
        <v>1064792.5</v>
      </c>
      <c r="S4104" s="54"/>
      <c r="T4104" s="54"/>
      <c r="Z4104" s="1"/>
      <c r="AA4104" s="1"/>
      <c r="XFB4104"/>
      <c r="XFC4104"/>
    </row>
    <row r="4105" spans="2:27 16382:16383" ht="21" customHeight="1">
      <c r="B4105" s="10" t="s">
        <v>31</v>
      </c>
      <c r="C4105" s="10" t="s">
        <v>248</v>
      </c>
      <c r="D4105" s="10" t="s">
        <v>33</v>
      </c>
      <c r="E4105" s="10" t="s">
        <v>21</v>
      </c>
      <c r="F4105" s="10" t="s">
        <v>229</v>
      </c>
      <c r="G4105" s="11">
        <v>40810</v>
      </c>
      <c r="H4105" s="12" t="s">
        <v>231</v>
      </c>
      <c r="I4105" s="10">
        <v>2011</v>
      </c>
      <c r="J4105" s="10">
        <v>752141463</v>
      </c>
      <c r="K4105" s="10">
        <f>_xlfn.DAYS(clean_data[[#This Row],[Ship Date]],clean_data[[#This Row],[Order Date]])</f>
        <v>49</v>
      </c>
      <c r="L4105" s="11">
        <v>40859</v>
      </c>
      <c r="M4105" s="14">
        <v>4228</v>
      </c>
      <c r="N4105" s="15">
        <v>81.73</v>
      </c>
      <c r="O4105" s="15">
        <v>56.67</v>
      </c>
      <c r="P4105" s="15">
        <v>345554.44</v>
      </c>
      <c r="Q4105" s="15">
        <v>239600.76</v>
      </c>
      <c r="R4105" s="15">
        <v>105953.68</v>
      </c>
      <c r="S4105" s="54"/>
      <c r="T4105" s="54"/>
      <c r="Z4105" s="1"/>
      <c r="AA4105" s="1"/>
      <c r="XFB4105"/>
      <c r="XFC4105"/>
    </row>
    <row r="4106" spans="2:27 16382:16383" ht="21" customHeight="1">
      <c r="B4106" s="1" t="s">
        <v>31</v>
      </c>
      <c r="C4106" s="1" t="s">
        <v>99</v>
      </c>
      <c r="D4106" s="1" t="s">
        <v>36</v>
      </c>
      <c r="E4106" s="1" t="s">
        <v>17</v>
      </c>
      <c r="F4106" s="1" t="s">
        <v>235</v>
      </c>
      <c r="G4106" s="9">
        <v>42031</v>
      </c>
      <c r="H4106" s="2" t="s">
        <v>240</v>
      </c>
      <c r="I4106" s="1">
        <v>2015</v>
      </c>
      <c r="J4106" s="1">
        <v>244072282</v>
      </c>
      <c r="K4106" s="1">
        <f>_xlfn.DAYS(clean_data[[#This Row],[Ship Date]],clean_data[[#This Row],[Order Date]])</f>
        <v>45</v>
      </c>
      <c r="L4106" s="9">
        <v>42076</v>
      </c>
      <c r="M4106" s="4">
        <v>5267</v>
      </c>
      <c r="N4106" s="13">
        <v>109.28</v>
      </c>
      <c r="O4106" s="13">
        <v>35.840000000000003</v>
      </c>
      <c r="P4106" s="13">
        <v>575577.76</v>
      </c>
      <c r="Q4106" s="13">
        <v>188769.28</v>
      </c>
      <c r="R4106" s="13">
        <v>386808.48</v>
      </c>
      <c r="S4106" s="54"/>
      <c r="T4106" s="54"/>
      <c r="Z4106" s="1"/>
      <c r="AA4106" s="1"/>
      <c r="XFB4106"/>
      <c r="XFC4106"/>
    </row>
    <row r="4107" spans="2:27 16382:16383" ht="21" customHeight="1">
      <c r="B4107" s="10" t="s">
        <v>40</v>
      </c>
      <c r="C4107" s="10" t="s">
        <v>244</v>
      </c>
      <c r="D4107" s="10" t="s">
        <v>45</v>
      </c>
      <c r="E4107" s="10" t="s">
        <v>17</v>
      </c>
      <c r="F4107" s="10" t="s">
        <v>227</v>
      </c>
      <c r="G4107" s="11">
        <v>41702</v>
      </c>
      <c r="H4107" s="12" t="s">
        <v>236</v>
      </c>
      <c r="I4107" s="10">
        <v>2014</v>
      </c>
      <c r="J4107" s="10">
        <v>588500964</v>
      </c>
      <c r="K4107" s="10">
        <f>_xlfn.DAYS(clean_data[[#This Row],[Ship Date]],clean_data[[#This Row],[Order Date]])</f>
        <v>8</v>
      </c>
      <c r="L4107" s="11">
        <v>41710</v>
      </c>
      <c r="M4107" s="14">
        <v>9368</v>
      </c>
      <c r="N4107" s="15">
        <v>437.2</v>
      </c>
      <c r="O4107" s="15">
        <v>263.33</v>
      </c>
      <c r="P4107" s="15">
        <v>4095689.6</v>
      </c>
      <c r="Q4107" s="15">
        <v>2466875.44</v>
      </c>
      <c r="R4107" s="15">
        <v>1628814.16</v>
      </c>
      <c r="S4107" s="54"/>
      <c r="T4107" s="54"/>
      <c r="Z4107" s="1"/>
      <c r="AA4107" s="1"/>
      <c r="XFB4107"/>
      <c r="XFC4107"/>
    </row>
    <row r="4108" spans="2:27 16382:16383" ht="21" customHeight="1">
      <c r="B4108" s="1" t="s">
        <v>23</v>
      </c>
      <c r="C4108" s="1" t="s">
        <v>147</v>
      </c>
      <c r="D4108" s="1" t="s">
        <v>20</v>
      </c>
      <c r="E4108" s="1" t="s">
        <v>17</v>
      </c>
      <c r="F4108" s="1" t="s">
        <v>235</v>
      </c>
      <c r="G4108" s="9">
        <v>41310</v>
      </c>
      <c r="H4108" s="2" t="s">
        <v>242</v>
      </c>
      <c r="I4108" s="1">
        <v>2013</v>
      </c>
      <c r="J4108" s="1">
        <v>783913838</v>
      </c>
      <c r="K4108" s="1">
        <f>_xlfn.DAYS(clean_data[[#This Row],[Ship Date]],clean_data[[#This Row],[Order Date]])</f>
        <v>32</v>
      </c>
      <c r="L4108" s="9">
        <v>41342</v>
      </c>
      <c r="M4108" s="4">
        <v>6380</v>
      </c>
      <c r="N4108" s="13">
        <v>152.58000000000001</v>
      </c>
      <c r="O4108" s="13">
        <v>97.44</v>
      </c>
      <c r="P4108" s="13">
        <v>973460.4</v>
      </c>
      <c r="Q4108" s="13">
        <v>621667.19999999995</v>
      </c>
      <c r="R4108" s="13">
        <v>351793.2</v>
      </c>
      <c r="S4108" s="54"/>
      <c r="T4108" s="54"/>
      <c r="Z4108" s="1"/>
      <c r="AA4108" s="1"/>
      <c r="XFB4108"/>
      <c r="XFC4108"/>
    </row>
    <row r="4109" spans="2:27 16382:16383" ht="21" customHeight="1">
      <c r="B4109" s="10" t="s">
        <v>23</v>
      </c>
      <c r="C4109" s="10" t="s">
        <v>178</v>
      </c>
      <c r="D4109" s="10" t="s">
        <v>36</v>
      </c>
      <c r="E4109" s="10" t="s">
        <v>17</v>
      </c>
      <c r="F4109" s="10" t="s">
        <v>229</v>
      </c>
      <c r="G4109" s="11">
        <v>41347</v>
      </c>
      <c r="H4109" s="12" t="s">
        <v>236</v>
      </c>
      <c r="I4109" s="10">
        <v>2013</v>
      </c>
      <c r="J4109" s="10">
        <v>799109733</v>
      </c>
      <c r="K4109" s="10">
        <f>_xlfn.DAYS(clean_data[[#This Row],[Ship Date]],clean_data[[#This Row],[Order Date]])</f>
        <v>46</v>
      </c>
      <c r="L4109" s="11">
        <v>41393</v>
      </c>
      <c r="M4109" s="14">
        <v>3183</v>
      </c>
      <c r="N4109" s="15">
        <v>109.28</v>
      </c>
      <c r="O4109" s="15">
        <v>35.840000000000003</v>
      </c>
      <c r="P4109" s="15">
        <v>347838.24</v>
      </c>
      <c r="Q4109" s="15">
        <v>114078.72</v>
      </c>
      <c r="R4109" s="15">
        <v>233759.52</v>
      </c>
      <c r="S4109" s="54"/>
      <c r="T4109" s="54"/>
      <c r="Z4109" s="1"/>
      <c r="AA4109" s="1"/>
      <c r="XFB4109"/>
      <c r="XFC4109"/>
    </row>
    <row r="4110" spans="2:27 16382:16383" ht="21" customHeight="1">
      <c r="B4110" s="1" t="s">
        <v>23</v>
      </c>
      <c r="C4110" s="1" t="s">
        <v>138</v>
      </c>
      <c r="D4110" s="1" t="s">
        <v>25</v>
      </c>
      <c r="E4110" s="1" t="s">
        <v>17</v>
      </c>
      <c r="F4110" s="1" t="s">
        <v>232</v>
      </c>
      <c r="G4110" s="9">
        <v>42695</v>
      </c>
      <c r="H4110" s="2" t="s">
        <v>234</v>
      </c>
      <c r="I4110" s="1">
        <v>2016</v>
      </c>
      <c r="J4110" s="1">
        <v>223199975</v>
      </c>
      <c r="K4110" s="1">
        <f>_xlfn.DAYS(clean_data[[#This Row],[Ship Date]],clean_data[[#This Row],[Order Date]])</f>
        <v>44</v>
      </c>
      <c r="L4110" s="9">
        <v>42739</v>
      </c>
      <c r="M4110" s="4">
        <v>8687</v>
      </c>
      <c r="N4110" s="13">
        <v>47.45</v>
      </c>
      <c r="O4110" s="13">
        <v>31.79</v>
      </c>
      <c r="P4110" s="13">
        <v>412198.15</v>
      </c>
      <c r="Q4110" s="13">
        <v>276159.73</v>
      </c>
      <c r="R4110" s="13">
        <v>136038.42000000001</v>
      </c>
      <c r="S4110" s="54"/>
      <c r="T4110" s="54"/>
      <c r="Z4110" s="1"/>
      <c r="AA4110" s="1"/>
      <c r="XFB4110"/>
      <c r="XFC4110"/>
    </row>
    <row r="4111" spans="2:27 16382:16383" ht="21" customHeight="1">
      <c r="B4111" s="10" t="s">
        <v>34</v>
      </c>
      <c r="C4111" s="10" t="s">
        <v>199</v>
      </c>
      <c r="D4111" s="10" t="s">
        <v>45</v>
      </c>
      <c r="E4111" s="10" t="s">
        <v>21</v>
      </c>
      <c r="F4111" s="10" t="s">
        <v>227</v>
      </c>
      <c r="G4111" s="11">
        <v>42477</v>
      </c>
      <c r="H4111" s="12" t="s">
        <v>239</v>
      </c>
      <c r="I4111" s="10">
        <v>2016</v>
      </c>
      <c r="J4111" s="10">
        <v>515608394</v>
      </c>
      <c r="K4111" s="10">
        <f>_xlfn.DAYS(clean_data[[#This Row],[Ship Date]],clean_data[[#This Row],[Order Date]])</f>
        <v>6</v>
      </c>
      <c r="L4111" s="11">
        <v>42483</v>
      </c>
      <c r="M4111" s="14">
        <v>8836</v>
      </c>
      <c r="N4111" s="15">
        <v>437.2</v>
      </c>
      <c r="O4111" s="15">
        <v>263.33</v>
      </c>
      <c r="P4111" s="15">
        <v>3863099.2</v>
      </c>
      <c r="Q4111" s="15">
        <v>2326783.88</v>
      </c>
      <c r="R4111" s="15">
        <v>1536315.32</v>
      </c>
      <c r="S4111" s="54"/>
      <c r="T4111" s="54"/>
      <c r="Z4111" s="1"/>
      <c r="AA4111" s="1"/>
      <c r="XFB4111"/>
      <c r="XFC4111"/>
    </row>
    <row r="4112" spans="2:27 16382:16383" ht="21" customHeight="1">
      <c r="B4112" s="1" t="s">
        <v>26</v>
      </c>
      <c r="C4112" s="1" t="s">
        <v>176</v>
      </c>
      <c r="D4112" s="1" t="s">
        <v>45</v>
      </c>
      <c r="E4112" s="1" t="s">
        <v>21</v>
      </c>
      <c r="F4112" s="1" t="s">
        <v>227</v>
      </c>
      <c r="G4112" s="9">
        <v>40969</v>
      </c>
      <c r="H4112" s="2" t="s">
        <v>236</v>
      </c>
      <c r="I4112" s="1">
        <v>2012</v>
      </c>
      <c r="J4112" s="1">
        <v>956071317</v>
      </c>
      <c r="K4112" s="1">
        <f>_xlfn.DAYS(clean_data[[#This Row],[Ship Date]],clean_data[[#This Row],[Order Date]])</f>
        <v>30</v>
      </c>
      <c r="L4112" s="9">
        <v>40999</v>
      </c>
      <c r="M4112" s="4">
        <v>1603</v>
      </c>
      <c r="N4112" s="13">
        <v>437.2</v>
      </c>
      <c r="O4112" s="13">
        <v>263.33</v>
      </c>
      <c r="P4112" s="13">
        <v>700831.6</v>
      </c>
      <c r="Q4112" s="13">
        <v>422117.99</v>
      </c>
      <c r="R4112" s="13">
        <v>278713.61</v>
      </c>
      <c r="S4112" s="54"/>
      <c r="T4112" s="54"/>
      <c r="Z4112" s="1"/>
      <c r="AA4112" s="1"/>
      <c r="XFB4112"/>
      <c r="XFC4112"/>
    </row>
    <row r="4113" spans="2:27 16382:16383" ht="21" customHeight="1">
      <c r="B4113" s="10" t="s">
        <v>14</v>
      </c>
      <c r="C4113" s="10" t="s">
        <v>47</v>
      </c>
      <c r="D4113" s="10" t="s">
        <v>20</v>
      </c>
      <c r="E4113" s="10" t="s">
        <v>21</v>
      </c>
      <c r="F4113" s="10" t="s">
        <v>229</v>
      </c>
      <c r="G4113" s="11">
        <v>40221</v>
      </c>
      <c r="H4113" s="12" t="s">
        <v>242</v>
      </c>
      <c r="I4113" s="10">
        <v>2010</v>
      </c>
      <c r="J4113" s="10">
        <v>894637572</v>
      </c>
      <c r="K4113" s="10">
        <f>_xlfn.DAYS(clean_data[[#This Row],[Ship Date]],clean_data[[#This Row],[Order Date]])</f>
        <v>48</v>
      </c>
      <c r="L4113" s="11">
        <v>40269</v>
      </c>
      <c r="M4113" s="14">
        <v>1993</v>
      </c>
      <c r="N4113" s="15">
        <v>152.58000000000001</v>
      </c>
      <c r="O4113" s="15">
        <v>97.44</v>
      </c>
      <c r="P4113" s="15">
        <v>304091.94</v>
      </c>
      <c r="Q4113" s="15">
        <v>194197.92</v>
      </c>
      <c r="R4113" s="15">
        <v>109894.02</v>
      </c>
      <c r="S4113" s="54"/>
      <c r="T4113" s="54"/>
      <c r="Z4113" s="1"/>
      <c r="AA4113" s="1"/>
      <c r="XFB4113"/>
      <c r="XFC4113"/>
    </row>
    <row r="4114" spans="2:27 16382:16383" ht="21" customHeight="1">
      <c r="B4114" s="1" t="s">
        <v>40</v>
      </c>
      <c r="C4114" s="1" t="s">
        <v>69</v>
      </c>
      <c r="D4114" s="1" t="s">
        <v>33</v>
      </c>
      <c r="E4114" s="1" t="s">
        <v>17</v>
      </c>
      <c r="F4114" s="1" t="s">
        <v>229</v>
      </c>
      <c r="G4114" s="9">
        <v>42669</v>
      </c>
      <c r="H4114" s="2" t="s">
        <v>237</v>
      </c>
      <c r="I4114" s="1">
        <v>2016</v>
      </c>
      <c r="J4114" s="1">
        <v>201668488</v>
      </c>
      <c r="K4114" s="1">
        <f>_xlfn.DAYS(clean_data[[#This Row],[Ship Date]],clean_data[[#This Row],[Order Date]])</f>
        <v>5</v>
      </c>
      <c r="L4114" s="9">
        <v>42674</v>
      </c>
      <c r="M4114" s="4">
        <v>7042</v>
      </c>
      <c r="N4114" s="13">
        <v>81.73</v>
      </c>
      <c r="O4114" s="13">
        <v>56.67</v>
      </c>
      <c r="P4114" s="13">
        <v>575542.66</v>
      </c>
      <c r="Q4114" s="13">
        <v>399070.14</v>
      </c>
      <c r="R4114" s="13">
        <v>176472.52</v>
      </c>
      <c r="S4114" s="54"/>
      <c r="T4114" s="54"/>
      <c r="Z4114" s="1"/>
      <c r="AA4114" s="1"/>
      <c r="XFB4114"/>
      <c r="XFC4114"/>
    </row>
    <row r="4115" spans="2:27 16382:16383" ht="21" customHeight="1">
      <c r="B4115" s="10" t="s">
        <v>40</v>
      </c>
      <c r="C4115" s="10" t="s">
        <v>93</v>
      </c>
      <c r="D4115" s="10" t="s">
        <v>45</v>
      </c>
      <c r="E4115" s="10" t="s">
        <v>17</v>
      </c>
      <c r="F4115" s="10" t="s">
        <v>227</v>
      </c>
      <c r="G4115" s="11">
        <v>41460</v>
      </c>
      <c r="H4115" s="12" t="s">
        <v>230</v>
      </c>
      <c r="I4115" s="10">
        <v>2013</v>
      </c>
      <c r="J4115" s="10">
        <v>617837893</v>
      </c>
      <c r="K4115" s="10">
        <f>_xlfn.DAYS(clean_data[[#This Row],[Ship Date]],clean_data[[#This Row],[Order Date]])</f>
        <v>38</v>
      </c>
      <c r="L4115" s="11">
        <v>41498</v>
      </c>
      <c r="M4115" s="14">
        <v>817</v>
      </c>
      <c r="N4115" s="15">
        <v>437.2</v>
      </c>
      <c r="O4115" s="15">
        <v>263.33</v>
      </c>
      <c r="P4115" s="15">
        <v>357192.4</v>
      </c>
      <c r="Q4115" s="15">
        <v>215140.61</v>
      </c>
      <c r="R4115" s="15">
        <v>142051.79</v>
      </c>
      <c r="S4115" s="54"/>
      <c r="T4115" s="54"/>
      <c r="Z4115" s="1"/>
      <c r="AA4115" s="1"/>
      <c r="XFB4115"/>
      <c r="XFC4115"/>
    </row>
    <row r="4116" spans="2:27 16382:16383" ht="21" customHeight="1">
      <c r="B4116" s="1" t="s">
        <v>31</v>
      </c>
      <c r="C4116" s="1" t="s">
        <v>100</v>
      </c>
      <c r="D4116" s="1" t="s">
        <v>20</v>
      </c>
      <c r="E4116" s="1" t="s">
        <v>17</v>
      </c>
      <c r="F4116" s="1" t="s">
        <v>229</v>
      </c>
      <c r="G4116" s="9">
        <v>41192</v>
      </c>
      <c r="H4116" s="2" t="s">
        <v>237</v>
      </c>
      <c r="I4116" s="1">
        <v>2012</v>
      </c>
      <c r="J4116" s="1">
        <v>804132115</v>
      </c>
      <c r="K4116" s="1">
        <f>_xlfn.DAYS(clean_data[[#This Row],[Ship Date]],clean_data[[#This Row],[Order Date]])</f>
        <v>45</v>
      </c>
      <c r="L4116" s="9">
        <v>41237</v>
      </c>
      <c r="M4116" s="4">
        <v>9417</v>
      </c>
      <c r="N4116" s="13">
        <v>152.58000000000001</v>
      </c>
      <c r="O4116" s="13">
        <v>97.44</v>
      </c>
      <c r="P4116" s="13">
        <v>1436845.86</v>
      </c>
      <c r="Q4116" s="13">
        <v>917592.48</v>
      </c>
      <c r="R4116" s="13">
        <v>519253.38</v>
      </c>
      <c r="S4116" s="54"/>
      <c r="T4116" s="54"/>
      <c r="Z4116" s="1"/>
      <c r="AA4116" s="1"/>
      <c r="XFB4116"/>
      <c r="XFC4116"/>
    </row>
    <row r="4117" spans="2:27 16382:16383" ht="21" customHeight="1">
      <c r="B4117" s="10" t="s">
        <v>23</v>
      </c>
      <c r="C4117" s="10" t="s">
        <v>218</v>
      </c>
      <c r="D4117" s="10" t="s">
        <v>28</v>
      </c>
      <c r="E4117" s="10" t="s">
        <v>21</v>
      </c>
      <c r="F4117" s="10" t="s">
        <v>235</v>
      </c>
      <c r="G4117" s="11">
        <v>42704</v>
      </c>
      <c r="H4117" s="12" t="s">
        <v>234</v>
      </c>
      <c r="I4117" s="10">
        <v>2016</v>
      </c>
      <c r="J4117" s="10">
        <v>391849982</v>
      </c>
      <c r="K4117" s="10">
        <f>_xlfn.DAYS(clean_data[[#This Row],[Ship Date]],clean_data[[#This Row],[Order Date]])</f>
        <v>11</v>
      </c>
      <c r="L4117" s="11">
        <v>42715</v>
      </c>
      <c r="M4117" s="14">
        <v>5972</v>
      </c>
      <c r="N4117" s="15">
        <v>205.7</v>
      </c>
      <c r="O4117" s="15">
        <v>117.11</v>
      </c>
      <c r="P4117" s="15">
        <v>1228440.3999999999</v>
      </c>
      <c r="Q4117" s="15">
        <v>699380.92</v>
      </c>
      <c r="R4117" s="15">
        <v>529059.48</v>
      </c>
      <c r="S4117" s="54"/>
      <c r="T4117" s="54"/>
      <c r="Z4117" s="1"/>
      <c r="AA4117" s="1"/>
      <c r="XFB4117"/>
      <c r="XFC4117"/>
    </row>
    <row r="4118" spans="2:27 16382:16383" ht="21" customHeight="1">
      <c r="B4118" s="1" t="s">
        <v>34</v>
      </c>
      <c r="C4118" s="1" t="s">
        <v>199</v>
      </c>
      <c r="D4118" s="1" t="s">
        <v>45</v>
      </c>
      <c r="E4118" s="1" t="s">
        <v>17</v>
      </c>
      <c r="F4118" s="1" t="s">
        <v>235</v>
      </c>
      <c r="G4118" s="9">
        <v>41692</v>
      </c>
      <c r="H4118" s="2" t="s">
        <v>242</v>
      </c>
      <c r="I4118" s="1">
        <v>2014</v>
      </c>
      <c r="J4118" s="1">
        <v>432602822</v>
      </c>
      <c r="K4118" s="1">
        <f>_xlfn.DAYS(clean_data[[#This Row],[Ship Date]],clean_data[[#This Row],[Order Date]])</f>
        <v>37</v>
      </c>
      <c r="L4118" s="9">
        <v>41729</v>
      </c>
      <c r="M4118" s="4">
        <v>5643</v>
      </c>
      <c r="N4118" s="13">
        <v>437.2</v>
      </c>
      <c r="O4118" s="13">
        <v>263.33</v>
      </c>
      <c r="P4118" s="13">
        <v>2467119.6</v>
      </c>
      <c r="Q4118" s="13">
        <v>1485971.19</v>
      </c>
      <c r="R4118" s="13">
        <v>981148.41</v>
      </c>
      <c r="S4118" s="54"/>
      <c r="T4118" s="54"/>
      <c r="Z4118" s="1"/>
      <c r="AA4118" s="1"/>
      <c r="XFB4118"/>
      <c r="XFC4118"/>
    </row>
    <row r="4119" spans="2:27 16382:16383" ht="21" customHeight="1">
      <c r="B4119" s="10" t="s">
        <v>34</v>
      </c>
      <c r="C4119" s="10" t="s">
        <v>95</v>
      </c>
      <c r="D4119" s="10" t="s">
        <v>50</v>
      </c>
      <c r="E4119" s="10" t="s">
        <v>17</v>
      </c>
      <c r="F4119" s="10" t="s">
        <v>235</v>
      </c>
      <c r="G4119" s="11">
        <v>41156</v>
      </c>
      <c r="H4119" s="12" t="s">
        <v>231</v>
      </c>
      <c r="I4119" s="10">
        <v>2012</v>
      </c>
      <c r="J4119" s="10">
        <v>248314464</v>
      </c>
      <c r="K4119" s="10">
        <f>_xlfn.DAYS(clean_data[[#This Row],[Ship Date]],clean_data[[#This Row],[Order Date]])</f>
        <v>10</v>
      </c>
      <c r="L4119" s="11">
        <v>41166</v>
      </c>
      <c r="M4119" s="14">
        <v>623</v>
      </c>
      <c r="N4119" s="15">
        <v>421.89</v>
      </c>
      <c r="O4119" s="15">
        <v>364.69</v>
      </c>
      <c r="P4119" s="15">
        <v>262837.46999999997</v>
      </c>
      <c r="Q4119" s="15">
        <v>227201.87</v>
      </c>
      <c r="R4119" s="15">
        <v>35635.599999999999</v>
      </c>
      <c r="S4119" s="54"/>
      <c r="T4119" s="54"/>
      <c r="Z4119" s="1"/>
      <c r="AA4119" s="1"/>
      <c r="XFB4119"/>
      <c r="XFC4119"/>
    </row>
    <row r="4120" spans="2:27 16382:16383" ht="21" customHeight="1">
      <c r="B4120" s="1" t="s">
        <v>31</v>
      </c>
      <c r="C4120" s="1" t="s">
        <v>149</v>
      </c>
      <c r="D4120" s="1" t="s">
        <v>25</v>
      </c>
      <c r="E4120" s="1" t="s">
        <v>17</v>
      </c>
      <c r="F4120" s="1" t="s">
        <v>232</v>
      </c>
      <c r="G4120" s="9">
        <v>41717</v>
      </c>
      <c r="H4120" s="2" t="s">
        <v>236</v>
      </c>
      <c r="I4120" s="1">
        <v>2014</v>
      </c>
      <c r="J4120" s="1">
        <v>581221234</v>
      </c>
      <c r="K4120" s="1">
        <f>_xlfn.DAYS(clean_data[[#This Row],[Ship Date]],clean_data[[#This Row],[Order Date]])</f>
        <v>33</v>
      </c>
      <c r="L4120" s="9">
        <v>41750</v>
      </c>
      <c r="M4120" s="4">
        <v>5134</v>
      </c>
      <c r="N4120" s="13">
        <v>47.45</v>
      </c>
      <c r="O4120" s="13">
        <v>31.79</v>
      </c>
      <c r="P4120" s="13">
        <v>243608.3</v>
      </c>
      <c r="Q4120" s="13">
        <v>163209.85999999999</v>
      </c>
      <c r="R4120" s="13">
        <v>80398.44</v>
      </c>
      <c r="S4120" s="54"/>
      <c r="T4120" s="54"/>
      <c r="Z4120" s="1"/>
      <c r="AA4120" s="1"/>
      <c r="XFB4120"/>
      <c r="XFC4120"/>
    </row>
    <row r="4121" spans="2:27 16382:16383" ht="21" customHeight="1">
      <c r="B4121" s="10" t="s">
        <v>34</v>
      </c>
      <c r="C4121" s="10" t="s">
        <v>84</v>
      </c>
      <c r="D4121" s="10" t="s">
        <v>36</v>
      </c>
      <c r="E4121" s="10" t="s">
        <v>17</v>
      </c>
      <c r="F4121" s="10" t="s">
        <v>235</v>
      </c>
      <c r="G4121" s="11">
        <v>40239</v>
      </c>
      <c r="H4121" s="12" t="s">
        <v>236</v>
      </c>
      <c r="I4121" s="10">
        <v>2010</v>
      </c>
      <c r="J4121" s="10">
        <v>443871963</v>
      </c>
      <c r="K4121" s="10">
        <f>_xlfn.DAYS(clean_data[[#This Row],[Ship Date]],clean_data[[#This Row],[Order Date]])</f>
        <v>45</v>
      </c>
      <c r="L4121" s="11">
        <v>40284</v>
      </c>
      <c r="M4121" s="14">
        <v>432</v>
      </c>
      <c r="N4121" s="15">
        <v>109.28</v>
      </c>
      <c r="O4121" s="15">
        <v>35.840000000000003</v>
      </c>
      <c r="P4121" s="15">
        <v>47208.959999999999</v>
      </c>
      <c r="Q4121" s="15">
        <v>15482.88</v>
      </c>
      <c r="R4121" s="15">
        <v>31726.080000000002</v>
      </c>
      <c r="S4121" s="54"/>
      <c r="T4121" s="54"/>
      <c r="Z4121" s="1"/>
      <c r="AA4121" s="1"/>
      <c r="XFB4121"/>
      <c r="XFC4121"/>
    </row>
    <row r="4122" spans="2:27 16382:16383" ht="21" customHeight="1">
      <c r="B4122" s="1" t="s">
        <v>31</v>
      </c>
      <c r="C4122" s="1" t="s">
        <v>73</v>
      </c>
      <c r="D4122" s="1" t="s">
        <v>20</v>
      </c>
      <c r="E4122" s="1" t="s">
        <v>21</v>
      </c>
      <c r="F4122" s="1" t="s">
        <v>227</v>
      </c>
      <c r="G4122" s="9">
        <v>42272</v>
      </c>
      <c r="H4122" s="2" t="s">
        <v>231</v>
      </c>
      <c r="I4122" s="1">
        <v>2015</v>
      </c>
      <c r="J4122" s="1">
        <v>269127976</v>
      </c>
      <c r="K4122" s="1">
        <f>_xlfn.DAYS(clean_data[[#This Row],[Ship Date]],clean_data[[#This Row],[Order Date]])</f>
        <v>47</v>
      </c>
      <c r="L4122" s="9">
        <v>42319</v>
      </c>
      <c r="M4122" s="4">
        <v>9804</v>
      </c>
      <c r="N4122" s="13">
        <v>152.58000000000001</v>
      </c>
      <c r="O4122" s="13">
        <v>97.44</v>
      </c>
      <c r="P4122" s="13">
        <v>1495894.32</v>
      </c>
      <c r="Q4122" s="13">
        <v>955301.76</v>
      </c>
      <c r="R4122" s="13">
        <v>540592.56000000006</v>
      </c>
      <c r="S4122" s="54"/>
      <c r="T4122" s="54"/>
      <c r="Z4122" s="1"/>
      <c r="AA4122" s="1"/>
      <c r="XFB4122"/>
      <c r="XFC4122"/>
    </row>
    <row r="4123" spans="2:27 16382:16383" ht="21" customHeight="1">
      <c r="B4123" s="10" t="s">
        <v>14</v>
      </c>
      <c r="C4123" s="10" t="s">
        <v>55</v>
      </c>
      <c r="D4123" s="10" t="s">
        <v>59</v>
      </c>
      <c r="E4123" s="10" t="s">
        <v>17</v>
      </c>
      <c r="F4123" s="10" t="s">
        <v>235</v>
      </c>
      <c r="G4123" s="11">
        <v>41306</v>
      </c>
      <c r="H4123" s="12" t="s">
        <v>242</v>
      </c>
      <c r="I4123" s="10">
        <v>2013</v>
      </c>
      <c r="J4123" s="10">
        <v>560163104</v>
      </c>
      <c r="K4123" s="10">
        <f>_xlfn.DAYS(clean_data[[#This Row],[Ship Date]],clean_data[[#This Row],[Order Date]])</f>
        <v>32</v>
      </c>
      <c r="L4123" s="11">
        <v>41338</v>
      </c>
      <c r="M4123" s="14">
        <v>3565</v>
      </c>
      <c r="N4123" s="15">
        <v>9.33</v>
      </c>
      <c r="O4123" s="15">
        <v>6.92</v>
      </c>
      <c r="P4123" s="15">
        <v>33261.449999999997</v>
      </c>
      <c r="Q4123" s="15">
        <v>24669.8</v>
      </c>
      <c r="R4123" s="15">
        <v>8591.65</v>
      </c>
      <c r="S4123" s="54"/>
      <c r="T4123" s="54"/>
      <c r="Z4123" s="1"/>
      <c r="AA4123" s="1"/>
      <c r="XFB4123"/>
      <c r="XFC4123"/>
    </row>
    <row r="4124" spans="2:27 16382:16383" ht="21" customHeight="1">
      <c r="B4124" s="1" t="s">
        <v>14</v>
      </c>
      <c r="C4124" s="1" t="s">
        <v>173</v>
      </c>
      <c r="D4124" s="1" t="s">
        <v>79</v>
      </c>
      <c r="E4124" s="1" t="s">
        <v>21</v>
      </c>
      <c r="F4124" s="1" t="s">
        <v>235</v>
      </c>
      <c r="G4124" s="9">
        <v>42287</v>
      </c>
      <c r="H4124" s="2" t="s">
        <v>237</v>
      </c>
      <c r="I4124" s="1">
        <v>2015</v>
      </c>
      <c r="J4124" s="1">
        <v>540463674</v>
      </c>
      <c r="K4124" s="1">
        <f>_xlfn.DAYS(clean_data[[#This Row],[Ship Date]],clean_data[[#This Row],[Order Date]])</f>
        <v>4</v>
      </c>
      <c r="L4124" s="9">
        <v>42291</v>
      </c>
      <c r="M4124" s="4">
        <v>4066</v>
      </c>
      <c r="N4124" s="13">
        <v>668.27</v>
      </c>
      <c r="O4124" s="13">
        <v>502.54</v>
      </c>
      <c r="P4124" s="13">
        <v>2717185.82</v>
      </c>
      <c r="Q4124" s="13">
        <v>2043327.64</v>
      </c>
      <c r="R4124" s="13">
        <v>673858.18</v>
      </c>
      <c r="S4124" s="54"/>
      <c r="T4124" s="54"/>
      <c r="Z4124" s="1"/>
      <c r="AA4124" s="1"/>
      <c r="XFB4124"/>
      <c r="XFC4124"/>
    </row>
    <row r="4125" spans="2:27 16382:16383" ht="21" customHeight="1">
      <c r="B4125" s="10" t="s">
        <v>40</v>
      </c>
      <c r="C4125" s="10" t="s">
        <v>135</v>
      </c>
      <c r="D4125" s="10" t="s">
        <v>16</v>
      </c>
      <c r="E4125" s="10" t="s">
        <v>17</v>
      </c>
      <c r="F4125" s="10" t="s">
        <v>235</v>
      </c>
      <c r="G4125" s="11">
        <v>40866</v>
      </c>
      <c r="H4125" s="12" t="s">
        <v>234</v>
      </c>
      <c r="I4125" s="10">
        <v>2011</v>
      </c>
      <c r="J4125" s="10">
        <v>403828513</v>
      </c>
      <c r="K4125" s="10">
        <f>_xlfn.DAYS(clean_data[[#This Row],[Ship Date]],clean_data[[#This Row],[Order Date]])</f>
        <v>6</v>
      </c>
      <c r="L4125" s="11">
        <v>40872</v>
      </c>
      <c r="M4125" s="14">
        <v>686</v>
      </c>
      <c r="N4125" s="15">
        <v>255.28</v>
      </c>
      <c r="O4125" s="15">
        <v>159.41999999999999</v>
      </c>
      <c r="P4125" s="15">
        <v>175122.08</v>
      </c>
      <c r="Q4125" s="15">
        <v>109362.12</v>
      </c>
      <c r="R4125" s="15">
        <v>65759.960000000006</v>
      </c>
      <c r="S4125" s="54"/>
      <c r="T4125" s="54"/>
      <c r="Z4125" s="1"/>
      <c r="AA4125" s="1"/>
      <c r="XFB4125"/>
      <c r="XFC4125"/>
    </row>
    <row r="4126" spans="2:27 16382:16383" ht="21" customHeight="1">
      <c r="B4126" s="1" t="s">
        <v>26</v>
      </c>
      <c r="C4126" s="1" t="s">
        <v>164</v>
      </c>
      <c r="D4126" s="1" t="s">
        <v>20</v>
      </c>
      <c r="E4126" s="1" t="s">
        <v>17</v>
      </c>
      <c r="F4126" s="1" t="s">
        <v>227</v>
      </c>
      <c r="G4126" s="9">
        <v>41383</v>
      </c>
      <c r="H4126" s="2" t="s">
        <v>239</v>
      </c>
      <c r="I4126" s="1">
        <v>2013</v>
      </c>
      <c r="J4126" s="1">
        <v>864368951</v>
      </c>
      <c r="K4126" s="1">
        <f>_xlfn.DAYS(clean_data[[#This Row],[Ship Date]],clean_data[[#This Row],[Order Date]])</f>
        <v>44</v>
      </c>
      <c r="L4126" s="9">
        <v>41427</v>
      </c>
      <c r="M4126" s="4">
        <v>4836</v>
      </c>
      <c r="N4126" s="13">
        <v>152.58000000000001</v>
      </c>
      <c r="O4126" s="13">
        <v>97.44</v>
      </c>
      <c r="P4126" s="13">
        <v>737876.88</v>
      </c>
      <c r="Q4126" s="13">
        <v>471219.84</v>
      </c>
      <c r="R4126" s="13">
        <v>266657.03999999998</v>
      </c>
      <c r="S4126" s="54"/>
      <c r="T4126" s="54"/>
      <c r="Z4126" s="1"/>
      <c r="AA4126" s="1"/>
      <c r="XFB4126"/>
      <c r="XFC4126"/>
    </row>
    <row r="4127" spans="2:27 16382:16383" ht="21" customHeight="1">
      <c r="B4127" s="10" t="s">
        <v>23</v>
      </c>
      <c r="C4127" s="10" t="s">
        <v>196</v>
      </c>
      <c r="D4127" s="10" t="s">
        <v>36</v>
      </c>
      <c r="E4127" s="10" t="s">
        <v>17</v>
      </c>
      <c r="F4127" s="10" t="s">
        <v>235</v>
      </c>
      <c r="G4127" s="11">
        <v>41652</v>
      </c>
      <c r="H4127" s="12" t="s">
        <v>240</v>
      </c>
      <c r="I4127" s="10">
        <v>2014</v>
      </c>
      <c r="J4127" s="10">
        <v>906508815</v>
      </c>
      <c r="K4127" s="10">
        <f>_xlfn.DAYS(clean_data[[#This Row],[Ship Date]],clean_data[[#This Row],[Order Date]])</f>
        <v>10</v>
      </c>
      <c r="L4127" s="11">
        <v>41662</v>
      </c>
      <c r="M4127" s="14">
        <v>4958</v>
      </c>
      <c r="N4127" s="15">
        <v>109.28</v>
      </c>
      <c r="O4127" s="15">
        <v>35.840000000000003</v>
      </c>
      <c r="P4127" s="15">
        <v>541810.24</v>
      </c>
      <c r="Q4127" s="15">
        <v>177694.72</v>
      </c>
      <c r="R4127" s="15">
        <v>364115.52</v>
      </c>
      <c r="S4127" s="54"/>
      <c r="T4127" s="54"/>
      <c r="Z4127" s="1"/>
      <c r="AA4127" s="1"/>
      <c r="XFB4127"/>
      <c r="XFC4127"/>
    </row>
    <row r="4128" spans="2:27 16382:16383" ht="21" customHeight="1">
      <c r="B4128" s="1" t="s">
        <v>14</v>
      </c>
      <c r="C4128" s="1" t="s">
        <v>47</v>
      </c>
      <c r="D4128" s="1" t="s">
        <v>71</v>
      </c>
      <c r="E4128" s="1" t="s">
        <v>17</v>
      </c>
      <c r="F4128" s="1" t="s">
        <v>229</v>
      </c>
      <c r="G4128" s="9">
        <v>42641</v>
      </c>
      <c r="H4128" s="2" t="s">
        <v>231</v>
      </c>
      <c r="I4128" s="1">
        <v>2016</v>
      </c>
      <c r="J4128" s="1">
        <v>934984433</v>
      </c>
      <c r="K4128" s="1">
        <f>_xlfn.DAYS(clean_data[[#This Row],[Ship Date]],clean_data[[#This Row],[Order Date]])</f>
        <v>15</v>
      </c>
      <c r="L4128" s="9">
        <v>42656</v>
      </c>
      <c r="M4128" s="4">
        <v>1526</v>
      </c>
      <c r="N4128" s="13">
        <v>154.06</v>
      </c>
      <c r="O4128" s="13">
        <v>90.93</v>
      </c>
      <c r="P4128" s="13">
        <v>235095.56</v>
      </c>
      <c r="Q4128" s="13">
        <v>138759.18</v>
      </c>
      <c r="R4128" s="13">
        <v>96336.38</v>
      </c>
      <c r="S4128" s="54"/>
      <c r="T4128" s="54"/>
      <c r="Z4128" s="1"/>
      <c r="AA4128" s="1"/>
      <c r="XFB4128"/>
      <c r="XFC4128"/>
    </row>
    <row r="4129" spans="2:27 16382:16383" ht="21" customHeight="1">
      <c r="B4129" s="10" t="s">
        <v>23</v>
      </c>
      <c r="C4129" s="10" t="s">
        <v>179</v>
      </c>
      <c r="D4129" s="10" t="s">
        <v>28</v>
      </c>
      <c r="E4129" s="10" t="s">
        <v>21</v>
      </c>
      <c r="F4129" s="10" t="s">
        <v>227</v>
      </c>
      <c r="G4129" s="11">
        <v>41557</v>
      </c>
      <c r="H4129" s="12" t="s">
        <v>237</v>
      </c>
      <c r="I4129" s="10">
        <v>2013</v>
      </c>
      <c r="J4129" s="10">
        <v>524844634</v>
      </c>
      <c r="K4129" s="10">
        <f>_xlfn.DAYS(clean_data[[#This Row],[Ship Date]],clean_data[[#This Row],[Order Date]])</f>
        <v>3</v>
      </c>
      <c r="L4129" s="11">
        <v>41560</v>
      </c>
      <c r="M4129" s="14">
        <v>2045</v>
      </c>
      <c r="N4129" s="15">
        <v>205.7</v>
      </c>
      <c r="O4129" s="15">
        <v>117.11</v>
      </c>
      <c r="P4129" s="15">
        <v>420656.5</v>
      </c>
      <c r="Q4129" s="15">
        <v>239489.95</v>
      </c>
      <c r="R4129" s="15">
        <v>181166.55</v>
      </c>
      <c r="S4129" s="54"/>
      <c r="T4129" s="54"/>
      <c r="Z4129" s="1"/>
      <c r="AA4129" s="1"/>
      <c r="XFB4129"/>
      <c r="XFC4129"/>
    </row>
    <row r="4130" spans="2:27 16382:16383" ht="21" customHeight="1">
      <c r="B4130" s="1" t="s">
        <v>40</v>
      </c>
      <c r="C4130" s="1" t="s">
        <v>127</v>
      </c>
      <c r="D4130" s="1" t="s">
        <v>59</v>
      </c>
      <c r="E4130" s="1" t="s">
        <v>21</v>
      </c>
      <c r="F4130" s="1" t="s">
        <v>227</v>
      </c>
      <c r="G4130" s="9">
        <v>41532</v>
      </c>
      <c r="H4130" s="2" t="s">
        <v>231</v>
      </c>
      <c r="I4130" s="1">
        <v>2013</v>
      </c>
      <c r="J4130" s="1">
        <v>671450746</v>
      </c>
      <c r="K4130" s="1">
        <f>_xlfn.DAYS(clean_data[[#This Row],[Ship Date]],clean_data[[#This Row],[Order Date]])</f>
        <v>33</v>
      </c>
      <c r="L4130" s="9">
        <v>41565</v>
      </c>
      <c r="M4130" s="4">
        <v>6052</v>
      </c>
      <c r="N4130" s="13">
        <v>9.33</v>
      </c>
      <c r="O4130" s="13">
        <v>6.92</v>
      </c>
      <c r="P4130" s="13">
        <v>56465.16</v>
      </c>
      <c r="Q4130" s="13">
        <v>41879.839999999997</v>
      </c>
      <c r="R4130" s="13">
        <v>14585.32</v>
      </c>
      <c r="S4130" s="54"/>
      <c r="T4130" s="54"/>
      <c r="Z4130" s="1"/>
      <c r="AA4130" s="1"/>
      <c r="XFB4130"/>
      <c r="XFC4130"/>
    </row>
    <row r="4131" spans="2:27 16382:16383" ht="21" customHeight="1">
      <c r="B4131" s="10" t="s">
        <v>23</v>
      </c>
      <c r="C4131" s="10" t="s">
        <v>192</v>
      </c>
      <c r="D4131" s="10" t="s">
        <v>59</v>
      </c>
      <c r="E4131" s="10" t="s">
        <v>17</v>
      </c>
      <c r="F4131" s="10" t="s">
        <v>235</v>
      </c>
      <c r="G4131" s="11">
        <v>41933</v>
      </c>
      <c r="H4131" s="12" t="s">
        <v>237</v>
      </c>
      <c r="I4131" s="10">
        <v>2014</v>
      </c>
      <c r="J4131" s="10">
        <v>640476596</v>
      </c>
      <c r="K4131" s="10">
        <f>_xlfn.DAYS(clean_data[[#This Row],[Ship Date]],clean_data[[#This Row],[Order Date]])</f>
        <v>3</v>
      </c>
      <c r="L4131" s="11">
        <v>41936</v>
      </c>
      <c r="M4131" s="14">
        <v>112</v>
      </c>
      <c r="N4131" s="15">
        <v>9.33</v>
      </c>
      <c r="O4131" s="15">
        <v>6.92</v>
      </c>
      <c r="P4131" s="15">
        <v>1044.96</v>
      </c>
      <c r="Q4131" s="15">
        <v>775.04</v>
      </c>
      <c r="R4131" s="15">
        <v>269.92</v>
      </c>
      <c r="S4131" s="54"/>
      <c r="T4131" s="54"/>
      <c r="Z4131" s="1"/>
      <c r="AA4131" s="1"/>
      <c r="XFB4131"/>
      <c r="XFC4131"/>
    </row>
    <row r="4132" spans="2:27 16382:16383" ht="21" customHeight="1">
      <c r="B4132" s="1" t="s">
        <v>40</v>
      </c>
      <c r="C4132" s="1" t="s">
        <v>201</v>
      </c>
      <c r="D4132" s="1" t="s">
        <v>45</v>
      </c>
      <c r="E4132" s="1" t="s">
        <v>17</v>
      </c>
      <c r="F4132" s="1" t="s">
        <v>235</v>
      </c>
      <c r="G4132" s="9">
        <v>42520</v>
      </c>
      <c r="H4132" s="2" t="s">
        <v>233</v>
      </c>
      <c r="I4132" s="1">
        <v>2016</v>
      </c>
      <c r="J4132" s="1">
        <v>217908513</v>
      </c>
      <c r="K4132" s="1">
        <f>_xlfn.DAYS(clean_data[[#This Row],[Ship Date]],clean_data[[#This Row],[Order Date]])</f>
        <v>24</v>
      </c>
      <c r="L4132" s="9">
        <v>42544</v>
      </c>
      <c r="M4132" s="4">
        <v>2826</v>
      </c>
      <c r="N4132" s="13">
        <v>437.2</v>
      </c>
      <c r="O4132" s="13">
        <v>263.33</v>
      </c>
      <c r="P4132" s="13">
        <v>1235527.2</v>
      </c>
      <c r="Q4132" s="13">
        <v>744170.58</v>
      </c>
      <c r="R4132" s="13">
        <v>491356.62</v>
      </c>
      <c r="S4132" s="54"/>
      <c r="T4132" s="54"/>
      <c r="Z4132" s="1"/>
      <c r="AA4132" s="1"/>
      <c r="XFB4132"/>
      <c r="XFC4132"/>
    </row>
    <row r="4133" spans="2:27 16382:16383" ht="21" customHeight="1">
      <c r="B4133" s="10" t="s">
        <v>26</v>
      </c>
      <c r="C4133" s="10" t="s">
        <v>141</v>
      </c>
      <c r="D4133" s="10" t="s">
        <v>59</v>
      </c>
      <c r="E4133" s="10" t="s">
        <v>17</v>
      </c>
      <c r="F4133" s="10" t="s">
        <v>232</v>
      </c>
      <c r="G4133" s="11">
        <v>42055</v>
      </c>
      <c r="H4133" s="12" t="s">
        <v>242</v>
      </c>
      <c r="I4133" s="10">
        <v>2015</v>
      </c>
      <c r="J4133" s="10">
        <v>160045325</v>
      </c>
      <c r="K4133" s="10">
        <f>_xlfn.DAYS(clean_data[[#This Row],[Ship Date]],clean_data[[#This Row],[Order Date]])</f>
        <v>44</v>
      </c>
      <c r="L4133" s="11">
        <v>42099</v>
      </c>
      <c r="M4133" s="14">
        <v>9823</v>
      </c>
      <c r="N4133" s="15">
        <v>9.33</v>
      </c>
      <c r="O4133" s="15">
        <v>6.92</v>
      </c>
      <c r="P4133" s="15">
        <v>91648.59</v>
      </c>
      <c r="Q4133" s="15">
        <v>67975.16</v>
      </c>
      <c r="R4133" s="15">
        <v>23673.43</v>
      </c>
      <c r="S4133" s="54"/>
      <c r="T4133" s="54"/>
      <c r="Z4133" s="1"/>
      <c r="AA4133" s="1"/>
      <c r="XFB4133"/>
      <c r="XFC4133"/>
    </row>
    <row r="4134" spans="2:27 16382:16383" ht="21" customHeight="1">
      <c r="B4134" s="1" t="s">
        <v>40</v>
      </c>
      <c r="C4134" s="1" t="s">
        <v>131</v>
      </c>
      <c r="D4134" s="1" t="s">
        <v>43</v>
      </c>
      <c r="E4134" s="1" t="s">
        <v>21</v>
      </c>
      <c r="F4134" s="1" t="s">
        <v>227</v>
      </c>
      <c r="G4134" s="9">
        <v>42460</v>
      </c>
      <c r="H4134" s="2" t="s">
        <v>236</v>
      </c>
      <c r="I4134" s="1">
        <v>2016</v>
      </c>
      <c r="J4134" s="1">
        <v>843498361</v>
      </c>
      <c r="K4134" s="1">
        <f>_xlfn.DAYS(clean_data[[#This Row],[Ship Date]],clean_data[[#This Row],[Order Date]])</f>
        <v>25</v>
      </c>
      <c r="L4134" s="9">
        <v>42485</v>
      </c>
      <c r="M4134" s="4">
        <v>8764</v>
      </c>
      <c r="N4134" s="13">
        <v>651.21</v>
      </c>
      <c r="O4134" s="13">
        <v>524.96</v>
      </c>
      <c r="P4134" s="13">
        <v>5707204.4400000004</v>
      </c>
      <c r="Q4134" s="13">
        <v>4600749.4400000004</v>
      </c>
      <c r="R4134" s="13">
        <v>1106455</v>
      </c>
      <c r="S4134" s="54"/>
      <c r="T4134" s="54"/>
      <c r="Z4134" s="1"/>
      <c r="AA4134" s="1"/>
      <c r="XFB4134"/>
      <c r="XFC4134"/>
    </row>
    <row r="4135" spans="2:27 16382:16383" ht="21" customHeight="1">
      <c r="B4135" s="10" t="s">
        <v>31</v>
      </c>
      <c r="C4135" s="10" t="s">
        <v>61</v>
      </c>
      <c r="D4135" s="10" t="s">
        <v>20</v>
      </c>
      <c r="E4135" s="10" t="s">
        <v>17</v>
      </c>
      <c r="F4135" s="10" t="s">
        <v>227</v>
      </c>
      <c r="G4135" s="11">
        <v>41891</v>
      </c>
      <c r="H4135" s="12" t="s">
        <v>231</v>
      </c>
      <c r="I4135" s="10">
        <v>2014</v>
      </c>
      <c r="J4135" s="10">
        <v>915191447</v>
      </c>
      <c r="K4135" s="10">
        <f>_xlfn.DAYS(clean_data[[#This Row],[Ship Date]],clean_data[[#This Row],[Order Date]])</f>
        <v>18</v>
      </c>
      <c r="L4135" s="11">
        <v>41909</v>
      </c>
      <c r="M4135" s="14">
        <v>4342</v>
      </c>
      <c r="N4135" s="15">
        <v>152.58000000000001</v>
      </c>
      <c r="O4135" s="15">
        <v>97.44</v>
      </c>
      <c r="P4135" s="15">
        <v>662502.36</v>
      </c>
      <c r="Q4135" s="15">
        <v>423084.48</v>
      </c>
      <c r="R4135" s="15">
        <v>239417.88</v>
      </c>
      <c r="S4135" s="54"/>
      <c r="T4135" s="54"/>
      <c r="Z4135" s="1"/>
      <c r="AA4135" s="1"/>
      <c r="XFB4135"/>
      <c r="XFC4135"/>
    </row>
    <row r="4136" spans="2:27 16382:16383" ht="21" customHeight="1">
      <c r="B4136" s="1" t="s">
        <v>14</v>
      </c>
      <c r="C4136" s="1" t="s">
        <v>226</v>
      </c>
      <c r="D4136" s="1" t="s">
        <v>59</v>
      </c>
      <c r="E4136" s="1" t="s">
        <v>17</v>
      </c>
      <c r="F4136" s="1" t="s">
        <v>229</v>
      </c>
      <c r="G4136" s="9">
        <v>41665</v>
      </c>
      <c r="H4136" s="2" t="s">
        <v>240</v>
      </c>
      <c r="I4136" s="1">
        <v>2014</v>
      </c>
      <c r="J4136" s="1">
        <v>442360913</v>
      </c>
      <c r="K4136" s="1">
        <f>_xlfn.DAYS(clean_data[[#This Row],[Ship Date]],clean_data[[#This Row],[Order Date]])</f>
        <v>38</v>
      </c>
      <c r="L4136" s="9">
        <v>41703</v>
      </c>
      <c r="M4136" s="4">
        <v>3279</v>
      </c>
      <c r="N4136" s="13">
        <v>9.33</v>
      </c>
      <c r="O4136" s="13">
        <v>6.92</v>
      </c>
      <c r="P4136" s="13">
        <v>30593.07</v>
      </c>
      <c r="Q4136" s="13">
        <v>22690.68</v>
      </c>
      <c r="R4136" s="13">
        <v>7902.39</v>
      </c>
      <c r="S4136" s="54"/>
      <c r="T4136" s="54"/>
      <c r="Z4136" s="1"/>
      <c r="AA4136" s="1"/>
      <c r="XFB4136"/>
      <c r="XFC4136"/>
    </row>
    <row r="4137" spans="2:27 16382:16383" ht="21" customHeight="1">
      <c r="B4137" s="10" t="s">
        <v>31</v>
      </c>
      <c r="C4137" s="10" t="s">
        <v>172</v>
      </c>
      <c r="D4137" s="10" t="s">
        <v>33</v>
      </c>
      <c r="E4137" s="10" t="s">
        <v>17</v>
      </c>
      <c r="F4137" s="10" t="s">
        <v>229</v>
      </c>
      <c r="G4137" s="11">
        <v>42100</v>
      </c>
      <c r="H4137" s="12" t="s">
        <v>239</v>
      </c>
      <c r="I4137" s="10">
        <v>2015</v>
      </c>
      <c r="J4137" s="10">
        <v>462555587</v>
      </c>
      <c r="K4137" s="10">
        <f>_xlfn.DAYS(clean_data[[#This Row],[Ship Date]],clean_data[[#This Row],[Order Date]])</f>
        <v>36</v>
      </c>
      <c r="L4137" s="11">
        <v>42136</v>
      </c>
      <c r="M4137" s="14">
        <v>9332</v>
      </c>
      <c r="N4137" s="15">
        <v>81.73</v>
      </c>
      <c r="O4137" s="15">
        <v>56.67</v>
      </c>
      <c r="P4137" s="15">
        <v>762704.36</v>
      </c>
      <c r="Q4137" s="15">
        <v>528844.43999999994</v>
      </c>
      <c r="R4137" s="15">
        <v>233859.92</v>
      </c>
      <c r="S4137" s="54"/>
      <c r="T4137" s="54"/>
      <c r="Z4137" s="1"/>
      <c r="AA4137" s="1"/>
      <c r="XFB4137"/>
      <c r="XFC4137"/>
    </row>
    <row r="4138" spans="2:27 16382:16383" ht="21" customHeight="1">
      <c r="B4138" s="1" t="s">
        <v>23</v>
      </c>
      <c r="C4138" s="1" t="s">
        <v>103</v>
      </c>
      <c r="D4138" s="1" t="s">
        <v>50</v>
      </c>
      <c r="E4138" s="1" t="s">
        <v>17</v>
      </c>
      <c r="F4138" s="1" t="s">
        <v>227</v>
      </c>
      <c r="G4138" s="9">
        <v>41141</v>
      </c>
      <c r="H4138" s="2" t="s">
        <v>238</v>
      </c>
      <c r="I4138" s="1">
        <v>2012</v>
      </c>
      <c r="J4138" s="1">
        <v>733636796</v>
      </c>
      <c r="K4138" s="1">
        <f>_xlfn.DAYS(clean_data[[#This Row],[Ship Date]],clean_data[[#This Row],[Order Date]])</f>
        <v>26</v>
      </c>
      <c r="L4138" s="9">
        <v>41167</v>
      </c>
      <c r="M4138" s="4">
        <v>8286</v>
      </c>
      <c r="N4138" s="13">
        <v>421.89</v>
      </c>
      <c r="O4138" s="13">
        <v>364.69</v>
      </c>
      <c r="P4138" s="13">
        <v>3495780.54</v>
      </c>
      <c r="Q4138" s="13">
        <v>3021821.34</v>
      </c>
      <c r="R4138" s="13">
        <v>473959.2</v>
      </c>
      <c r="S4138" s="54"/>
      <c r="T4138" s="54"/>
      <c r="Z4138" s="1"/>
      <c r="AA4138" s="1"/>
      <c r="XFB4138"/>
      <c r="XFC4138"/>
    </row>
    <row r="4139" spans="2:27 16382:16383" ht="21" customHeight="1">
      <c r="B4139" s="10" t="s">
        <v>23</v>
      </c>
      <c r="C4139" s="10" t="s">
        <v>38</v>
      </c>
      <c r="D4139" s="10" t="s">
        <v>20</v>
      </c>
      <c r="E4139" s="10" t="s">
        <v>17</v>
      </c>
      <c r="F4139" s="10" t="s">
        <v>232</v>
      </c>
      <c r="G4139" s="11">
        <v>41267</v>
      </c>
      <c r="H4139" s="12" t="s">
        <v>228</v>
      </c>
      <c r="I4139" s="10">
        <v>2012</v>
      </c>
      <c r="J4139" s="10">
        <v>183778369</v>
      </c>
      <c r="K4139" s="10">
        <f>_xlfn.DAYS(clean_data[[#This Row],[Ship Date]],clean_data[[#This Row],[Order Date]])</f>
        <v>14</v>
      </c>
      <c r="L4139" s="11">
        <v>41281</v>
      </c>
      <c r="M4139" s="14">
        <v>2958</v>
      </c>
      <c r="N4139" s="15">
        <v>152.58000000000001</v>
      </c>
      <c r="O4139" s="15">
        <v>97.44</v>
      </c>
      <c r="P4139" s="15">
        <v>451331.64</v>
      </c>
      <c r="Q4139" s="15">
        <v>288227.52</v>
      </c>
      <c r="R4139" s="15">
        <v>163104.12</v>
      </c>
      <c r="S4139" s="54"/>
      <c r="T4139" s="54"/>
      <c r="Z4139" s="1"/>
      <c r="AA4139" s="1"/>
      <c r="XFB4139"/>
      <c r="XFC4139"/>
    </row>
    <row r="4140" spans="2:27 16382:16383" ht="21" customHeight="1">
      <c r="B4140" s="1" t="s">
        <v>31</v>
      </c>
      <c r="C4140" s="1" t="s">
        <v>49</v>
      </c>
      <c r="D4140" s="1" t="s">
        <v>25</v>
      </c>
      <c r="E4140" s="1" t="s">
        <v>17</v>
      </c>
      <c r="F4140" s="1" t="s">
        <v>235</v>
      </c>
      <c r="G4140" s="9">
        <v>42583</v>
      </c>
      <c r="H4140" s="2" t="s">
        <v>238</v>
      </c>
      <c r="I4140" s="1">
        <v>2016</v>
      </c>
      <c r="J4140" s="1">
        <v>961466634</v>
      </c>
      <c r="K4140" s="1">
        <f>_xlfn.DAYS(clean_data[[#This Row],[Ship Date]],clean_data[[#This Row],[Order Date]])</f>
        <v>16</v>
      </c>
      <c r="L4140" s="9">
        <v>42599</v>
      </c>
      <c r="M4140" s="4">
        <v>8198</v>
      </c>
      <c r="N4140" s="13">
        <v>47.45</v>
      </c>
      <c r="O4140" s="13">
        <v>31.79</v>
      </c>
      <c r="P4140" s="13">
        <v>388995.1</v>
      </c>
      <c r="Q4140" s="13">
        <v>260614.42</v>
      </c>
      <c r="R4140" s="13">
        <v>128380.68</v>
      </c>
      <c r="S4140" s="54"/>
      <c r="T4140" s="54"/>
      <c r="Z4140" s="1"/>
      <c r="AA4140" s="1"/>
      <c r="XFB4140"/>
      <c r="XFC4140"/>
    </row>
    <row r="4141" spans="2:27 16382:16383" ht="21" customHeight="1">
      <c r="B4141" s="10" t="s">
        <v>31</v>
      </c>
      <c r="C4141" s="10" t="s">
        <v>67</v>
      </c>
      <c r="D4141" s="10" t="s">
        <v>50</v>
      </c>
      <c r="E4141" s="10" t="s">
        <v>21</v>
      </c>
      <c r="F4141" s="10" t="s">
        <v>227</v>
      </c>
      <c r="G4141" s="11">
        <v>41433</v>
      </c>
      <c r="H4141" s="12" t="s">
        <v>241</v>
      </c>
      <c r="I4141" s="10">
        <v>2013</v>
      </c>
      <c r="J4141" s="10">
        <v>785500419</v>
      </c>
      <c r="K4141" s="10">
        <f>_xlfn.DAYS(clean_data[[#This Row],[Ship Date]],clean_data[[#This Row],[Order Date]])</f>
        <v>37</v>
      </c>
      <c r="L4141" s="11">
        <v>41470</v>
      </c>
      <c r="M4141" s="14">
        <v>5884</v>
      </c>
      <c r="N4141" s="15">
        <v>421.89</v>
      </c>
      <c r="O4141" s="15">
        <v>364.69</v>
      </c>
      <c r="P4141" s="15">
        <v>2482400.7599999998</v>
      </c>
      <c r="Q4141" s="15">
        <v>2145835.96</v>
      </c>
      <c r="R4141" s="15">
        <v>336564.8</v>
      </c>
      <c r="S4141" s="54"/>
      <c r="T4141" s="54"/>
      <c r="Z4141" s="1"/>
      <c r="AA4141" s="1"/>
      <c r="XFB4141"/>
      <c r="XFC4141"/>
    </row>
    <row r="4142" spans="2:27 16382:16383" ht="21" customHeight="1">
      <c r="B4142" s="1" t="s">
        <v>23</v>
      </c>
      <c r="C4142" s="1" t="s">
        <v>70</v>
      </c>
      <c r="D4142" s="1" t="s">
        <v>20</v>
      </c>
      <c r="E4142" s="1" t="s">
        <v>21</v>
      </c>
      <c r="F4142" s="1" t="s">
        <v>227</v>
      </c>
      <c r="G4142" s="9">
        <v>42847</v>
      </c>
      <c r="H4142" s="2" t="s">
        <v>239</v>
      </c>
      <c r="I4142" s="1">
        <v>2017</v>
      </c>
      <c r="J4142" s="1">
        <v>594991052</v>
      </c>
      <c r="K4142" s="1">
        <f>_xlfn.DAYS(clean_data[[#This Row],[Ship Date]],clean_data[[#This Row],[Order Date]])</f>
        <v>45</v>
      </c>
      <c r="L4142" s="9">
        <v>42892</v>
      </c>
      <c r="M4142" s="4">
        <v>9929</v>
      </c>
      <c r="N4142" s="13">
        <v>152.58000000000001</v>
      </c>
      <c r="O4142" s="13">
        <v>97.44</v>
      </c>
      <c r="P4142" s="13">
        <v>1514966.82</v>
      </c>
      <c r="Q4142" s="13">
        <v>967481.76</v>
      </c>
      <c r="R4142" s="13">
        <v>547485.06000000006</v>
      </c>
      <c r="S4142" s="54"/>
      <c r="T4142" s="54"/>
      <c r="Z4142" s="1"/>
      <c r="AA4142" s="1"/>
      <c r="XFB4142"/>
      <c r="XFC4142"/>
    </row>
    <row r="4143" spans="2:27 16382:16383" ht="21" customHeight="1">
      <c r="B4143" s="10" t="s">
        <v>34</v>
      </c>
      <c r="C4143" s="10" t="s">
        <v>134</v>
      </c>
      <c r="D4143" s="10" t="s">
        <v>71</v>
      </c>
      <c r="E4143" s="10" t="s">
        <v>21</v>
      </c>
      <c r="F4143" s="10" t="s">
        <v>227</v>
      </c>
      <c r="G4143" s="11">
        <v>42566</v>
      </c>
      <c r="H4143" s="12" t="s">
        <v>230</v>
      </c>
      <c r="I4143" s="10">
        <v>2016</v>
      </c>
      <c r="J4143" s="10">
        <v>499362361</v>
      </c>
      <c r="K4143" s="10">
        <f>_xlfn.DAYS(clean_data[[#This Row],[Ship Date]],clean_data[[#This Row],[Order Date]])</f>
        <v>48</v>
      </c>
      <c r="L4143" s="11">
        <v>42614</v>
      </c>
      <c r="M4143" s="14">
        <v>1274</v>
      </c>
      <c r="N4143" s="15">
        <v>154.06</v>
      </c>
      <c r="O4143" s="15">
        <v>90.93</v>
      </c>
      <c r="P4143" s="15">
        <v>196272.44</v>
      </c>
      <c r="Q4143" s="15">
        <v>115844.82</v>
      </c>
      <c r="R4143" s="15">
        <v>80427.62</v>
      </c>
      <c r="S4143" s="54"/>
      <c r="T4143" s="54"/>
      <c r="Z4143" s="1"/>
      <c r="AA4143" s="1"/>
      <c r="XFB4143"/>
      <c r="XFC4143"/>
    </row>
    <row r="4144" spans="2:27 16382:16383" ht="21" customHeight="1">
      <c r="B4144" s="1" t="s">
        <v>31</v>
      </c>
      <c r="C4144" s="1" t="s">
        <v>145</v>
      </c>
      <c r="D4144" s="1" t="s">
        <v>71</v>
      </c>
      <c r="E4144" s="1" t="s">
        <v>17</v>
      </c>
      <c r="F4144" s="1" t="s">
        <v>229</v>
      </c>
      <c r="G4144" s="9">
        <v>42248</v>
      </c>
      <c r="H4144" s="2" t="s">
        <v>231</v>
      </c>
      <c r="I4144" s="1">
        <v>2015</v>
      </c>
      <c r="J4144" s="1">
        <v>228350675</v>
      </c>
      <c r="K4144" s="1">
        <f>_xlfn.DAYS(clean_data[[#This Row],[Ship Date]],clean_data[[#This Row],[Order Date]])</f>
        <v>14</v>
      </c>
      <c r="L4144" s="9">
        <v>42262</v>
      </c>
      <c r="M4144" s="4">
        <v>2894</v>
      </c>
      <c r="N4144" s="13">
        <v>154.06</v>
      </c>
      <c r="O4144" s="13">
        <v>90.93</v>
      </c>
      <c r="P4144" s="13">
        <v>445849.64</v>
      </c>
      <c r="Q4144" s="13">
        <v>263151.42</v>
      </c>
      <c r="R4144" s="13">
        <v>182698.22</v>
      </c>
      <c r="S4144" s="54"/>
      <c r="T4144" s="54"/>
      <c r="Z4144" s="1"/>
      <c r="AA4144" s="1"/>
      <c r="XFB4144"/>
      <c r="XFC4144"/>
    </row>
    <row r="4145" spans="2:27 16382:16383" ht="21" customHeight="1">
      <c r="B4145" s="10" t="s">
        <v>14</v>
      </c>
      <c r="C4145" s="10" t="s">
        <v>48</v>
      </c>
      <c r="D4145" s="10" t="s">
        <v>16</v>
      </c>
      <c r="E4145" s="10" t="s">
        <v>21</v>
      </c>
      <c r="F4145" s="10" t="s">
        <v>227</v>
      </c>
      <c r="G4145" s="11">
        <v>42559</v>
      </c>
      <c r="H4145" s="12" t="s">
        <v>230</v>
      </c>
      <c r="I4145" s="10">
        <v>2016</v>
      </c>
      <c r="J4145" s="10">
        <v>482004821</v>
      </c>
      <c r="K4145" s="10">
        <f>_xlfn.DAYS(clean_data[[#This Row],[Ship Date]],clean_data[[#This Row],[Order Date]])</f>
        <v>4</v>
      </c>
      <c r="L4145" s="11">
        <v>42563</v>
      </c>
      <c r="M4145" s="14">
        <v>4793</v>
      </c>
      <c r="N4145" s="15">
        <v>255.28</v>
      </c>
      <c r="O4145" s="15">
        <v>159.41999999999999</v>
      </c>
      <c r="P4145" s="15">
        <v>1223557.04</v>
      </c>
      <c r="Q4145" s="15">
        <v>764100.06</v>
      </c>
      <c r="R4145" s="15">
        <v>459456.98</v>
      </c>
      <c r="S4145" s="54"/>
      <c r="T4145" s="54"/>
      <c r="Z4145" s="1"/>
      <c r="AA4145" s="1"/>
      <c r="XFB4145"/>
      <c r="XFC4145"/>
    </row>
    <row r="4146" spans="2:27 16382:16383" ht="21" customHeight="1">
      <c r="B4146" s="1" t="s">
        <v>40</v>
      </c>
      <c r="C4146" s="1" t="s">
        <v>193</v>
      </c>
      <c r="D4146" s="1" t="s">
        <v>43</v>
      </c>
      <c r="E4146" s="1" t="s">
        <v>21</v>
      </c>
      <c r="F4146" s="1" t="s">
        <v>227</v>
      </c>
      <c r="G4146" s="9">
        <v>41789</v>
      </c>
      <c r="H4146" s="2" t="s">
        <v>233</v>
      </c>
      <c r="I4146" s="1">
        <v>2014</v>
      </c>
      <c r="J4146" s="1">
        <v>680686128</v>
      </c>
      <c r="K4146" s="1">
        <f>_xlfn.DAYS(clean_data[[#This Row],[Ship Date]],clean_data[[#This Row],[Order Date]])</f>
        <v>39</v>
      </c>
      <c r="L4146" s="9">
        <v>41828</v>
      </c>
      <c r="M4146" s="4">
        <v>9006</v>
      </c>
      <c r="N4146" s="13">
        <v>651.21</v>
      </c>
      <c r="O4146" s="13">
        <v>524.96</v>
      </c>
      <c r="P4146" s="13">
        <v>5864797.2599999998</v>
      </c>
      <c r="Q4146" s="13">
        <v>4727789.76</v>
      </c>
      <c r="R4146" s="13">
        <v>1137007.5</v>
      </c>
      <c r="S4146" s="54"/>
      <c r="T4146" s="54"/>
      <c r="Z4146" s="1"/>
      <c r="AA4146" s="1"/>
      <c r="XFB4146"/>
      <c r="XFC4146"/>
    </row>
    <row r="4147" spans="2:27 16382:16383" ht="21" customHeight="1">
      <c r="B4147" s="10" t="s">
        <v>40</v>
      </c>
      <c r="C4147" s="10" t="s">
        <v>114</v>
      </c>
      <c r="D4147" s="10" t="s">
        <v>36</v>
      </c>
      <c r="E4147" s="10" t="s">
        <v>21</v>
      </c>
      <c r="F4147" s="10" t="s">
        <v>235</v>
      </c>
      <c r="G4147" s="11">
        <v>42764</v>
      </c>
      <c r="H4147" s="12" t="s">
        <v>240</v>
      </c>
      <c r="I4147" s="10">
        <v>2017</v>
      </c>
      <c r="J4147" s="10">
        <v>315068423</v>
      </c>
      <c r="K4147" s="10">
        <f>_xlfn.DAYS(clean_data[[#This Row],[Ship Date]],clean_data[[#This Row],[Order Date]])</f>
        <v>27</v>
      </c>
      <c r="L4147" s="11">
        <v>42791</v>
      </c>
      <c r="M4147" s="14">
        <v>4603</v>
      </c>
      <c r="N4147" s="15">
        <v>109.28</v>
      </c>
      <c r="O4147" s="15">
        <v>35.840000000000003</v>
      </c>
      <c r="P4147" s="15">
        <v>503015.84</v>
      </c>
      <c r="Q4147" s="15">
        <v>164971.51999999999</v>
      </c>
      <c r="R4147" s="15">
        <v>338044.32</v>
      </c>
      <c r="S4147" s="54"/>
      <c r="T4147" s="54"/>
      <c r="Z4147" s="1"/>
      <c r="AA4147" s="1"/>
      <c r="XFB4147"/>
      <c r="XFC4147"/>
    </row>
    <row r="4148" spans="2:27 16382:16383" ht="21" customHeight="1">
      <c r="B4148" s="1" t="s">
        <v>34</v>
      </c>
      <c r="C4148" s="1" t="s">
        <v>215</v>
      </c>
      <c r="D4148" s="1" t="s">
        <v>36</v>
      </c>
      <c r="E4148" s="1" t="s">
        <v>17</v>
      </c>
      <c r="F4148" s="1" t="s">
        <v>227</v>
      </c>
      <c r="G4148" s="9">
        <v>40401</v>
      </c>
      <c r="H4148" s="2" t="s">
        <v>238</v>
      </c>
      <c r="I4148" s="1">
        <v>2010</v>
      </c>
      <c r="J4148" s="1">
        <v>296138036</v>
      </c>
      <c r="K4148" s="1">
        <f>_xlfn.DAYS(clean_data[[#This Row],[Ship Date]],clean_data[[#This Row],[Order Date]])</f>
        <v>43</v>
      </c>
      <c r="L4148" s="9">
        <v>40444</v>
      </c>
      <c r="M4148" s="4">
        <v>2680</v>
      </c>
      <c r="N4148" s="13">
        <v>109.28</v>
      </c>
      <c r="O4148" s="13">
        <v>35.840000000000003</v>
      </c>
      <c r="P4148" s="13">
        <v>292870.40000000002</v>
      </c>
      <c r="Q4148" s="13">
        <v>96051.199999999997</v>
      </c>
      <c r="R4148" s="13">
        <v>196819.20000000001</v>
      </c>
      <c r="S4148" s="54"/>
      <c r="T4148" s="54"/>
      <c r="Z4148" s="1"/>
      <c r="AA4148" s="1"/>
      <c r="XFB4148"/>
      <c r="XFC4148"/>
    </row>
    <row r="4149" spans="2:27 16382:16383" ht="21" customHeight="1">
      <c r="B4149" s="10" t="s">
        <v>40</v>
      </c>
      <c r="C4149" s="10" t="s">
        <v>200</v>
      </c>
      <c r="D4149" s="10" t="s">
        <v>50</v>
      </c>
      <c r="E4149" s="10" t="s">
        <v>21</v>
      </c>
      <c r="F4149" s="10" t="s">
        <v>227</v>
      </c>
      <c r="G4149" s="11">
        <v>42455</v>
      </c>
      <c r="H4149" s="12" t="s">
        <v>236</v>
      </c>
      <c r="I4149" s="10">
        <v>2016</v>
      </c>
      <c r="J4149" s="10">
        <v>705193793</v>
      </c>
      <c r="K4149" s="10">
        <f>_xlfn.DAYS(clean_data[[#This Row],[Ship Date]],clean_data[[#This Row],[Order Date]])</f>
        <v>47</v>
      </c>
      <c r="L4149" s="11">
        <v>42502</v>
      </c>
      <c r="M4149" s="14">
        <v>1369</v>
      </c>
      <c r="N4149" s="15">
        <v>421.89</v>
      </c>
      <c r="O4149" s="15">
        <v>364.69</v>
      </c>
      <c r="P4149" s="15">
        <v>577567.41</v>
      </c>
      <c r="Q4149" s="15">
        <v>499260.61</v>
      </c>
      <c r="R4149" s="15">
        <v>78306.8</v>
      </c>
      <c r="S4149" s="54"/>
      <c r="T4149" s="54"/>
      <c r="Z4149" s="1"/>
      <c r="AA4149" s="1"/>
      <c r="XFB4149"/>
      <c r="XFC4149"/>
    </row>
    <row r="4150" spans="2:27 16382:16383" ht="21" customHeight="1">
      <c r="B4150" s="1" t="s">
        <v>31</v>
      </c>
      <c r="C4150" s="1" t="s">
        <v>73</v>
      </c>
      <c r="D4150" s="1" t="s">
        <v>79</v>
      </c>
      <c r="E4150" s="1" t="s">
        <v>21</v>
      </c>
      <c r="F4150" s="1" t="s">
        <v>232</v>
      </c>
      <c r="G4150" s="9">
        <v>40472</v>
      </c>
      <c r="H4150" s="2" t="s">
        <v>237</v>
      </c>
      <c r="I4150" s="1">
        <v>2010</v>
      </c>
      <c r="J4150" s="1">
        <v>343847024</v>
      </c>
      <c r="K4150" s="1">
        <f>_xlfn.DAYS(clean_data[[#This Row],[Ship Date]],clean_data[[#This Row],[Order Date]])</f>
        <v>15</v>
      </c>
      <c r="L4150" s="9">
        <v>40487</v>
      </c>
      <c r="M4150" s="4">
        <v>830</v>
      </c>
      <c r="N4150" s="13">
        <v>668.27</v>
      </c>
      <c r="O4150" s="13">
        <v>502.54</v>
      </c>
      <c r="P4150" s="13">
        <v>554664.1</v>
      </c>
      <c r="Q4150" s="13">
        <v>417108.2</v>
      </c>
      <c r="R4150" s="13">
        <v>137555.9</v>
      </c>
      <c r="S4150" s="54"/>
      <c r="T4150" s="54"/>
      <c r="Z4150" s="1"/>
      <c r="AA4150" s="1"/>
      <c r="XFB4150"/>
      <c r="XFC4150"/>
    </row>
    <row r="4151" spans="2:27 16382:16383" ht="21" customHeight="1">
      <c r="B4151" s="10" t="s">
        <v>40</v>
      </c>
      <c r="C4151" s="10" t="s">
        <v>78</v>
      </c>
      <c r="D4151" s="10" t="s">
        <v>45</v>
      </c>
      <c r="E4151" s="10" t="s">
        <v>21</v>
      </c>
      <c r="F4151" s="10" t="s">
        <v>235</v>
      </c>
      <c r="G4151" s="11">
        <v>41601</v>
      </c>
      <c r="H4151" s="12" t="s">
        <v>234</v>
      </c>
      <c r="I4151" s="10">
        <v>2013</v>
      </c>
      <c r="J4151" s="10">
        <v>784021556</v>
      </c>
      <c r="K4151" s="10">
        <f>_xlfn.DAYS(clean_data[[#This Row],[Ship Date]],clean_data[[#This Row],[Order Date]])</f>
        <v>9</v>
      </c>
      <c r="L4151" s="11">
        <v>41610</v>
      </c>
      <c r="M4151" s="14">
        <v>8256</v>
      </c>
      <c r="N4151" s="15">
        <v>437.2</v>
      </c>
      <c r="O4151" s="15">
        <v>263.33</v>
      </c>
      <c r="P4151" s="15">
        <v>3609523.2</v>
      </c>
      <c r="Q4151" s="15">
        <v>2174052.48</v>
      </c>
      <c r="R4151" s="15">
        <v>1435470.72</v>
      </c>
      <c r="S4151" s="54"/>
      <c r="T4151" s="54"/>
      <c r="Z4151" s="1"/>
      <c r="AA4151" s="1"/>
      <c r="XFB4151"/>
      <c r="XFC4151"/>
    </row>
    <row r="4152" spans="2:27 16382:16383" ht="21" customHeight="1">
      <c r="B4152" s="1" t="s">
        <v>40</v>
      </c>
      <c r="C4152" s="1" t="s">
        <v>150</v>
      </c>
      <c r="D4152" s="1" t="s">
        <v>43</v>
      </c>
      <c r="E4152" s="1" t="s">
        <v>21</v>
      </c>
      <c r="F4152" s="1" t="s">
        <v>227</v>
      </c>
      <c r="G4152" s="9">
        <v>42315</v>
      </c>
      <c r="H4152" s="2" t="s">
        <v>234</v>
      </c>
      <c r="I4152" s="1">
        <v>2015</v>
      </c>
      <c r="J4152" s="1">
        <v>517953717</v>
      </c>
      <c r="K4152" s="1">
        <f>_xlfn.DAYS(clean_data[[#This Row],[Ship Date]],clean_data[[#This Row],[Order Date]])</f>
        <v>7</v>
      </c>
      <c r="L4152" s="9">
        <v>42322</v>
      </c>
      <c r="M4152" s="4">
        <v>2870</v>
      </c>
      <c r="N4152" s="13">
        <v>651.21</v>
      </c>
      <c r="O4152" s="13">
        <v>524.96</v>
      </c>
      <c r="P4152" s="13">
        <v>1868972.7</v>
      </c>
      <c r="Q4152" s="13">
        <v>1506635.2</v>
      </c>
      <c r="R4152" s="13">
        <v>362337.5</v>
      </c>
      <c r="S4152" s="54"/>
      <c r="T4152" s="54"/>
      <c r="Z4152" s="1"/>
      <c r="AA4152" s="1"/>
      <c r="XFB4152"/>
      <c r="XFC4152"/>
    </row>
    <row r="4153" spans="2:27 16382:16383" ht="21" customHeight="1">
      <c r="B4153" s="10" t="s">
        <v>26</v>
      </c>
      <c r="C4153" s="10" t="s">
        <v>121</v>
      </c>
      <c r="D4153" s="10" t="s">
        <v>45</v>
      </c>
      <c r="E4153" s="10" t="s">
        <v>17</v>
      </c>
      <c r="F4153" s="10" t="s">
        <v>232</v>
      </c>
      <c r="G4153" s="11">
        <v>40860</v>
      </c>
      <c r="H4153" s="12" t="s">
        <v>234</v>
      </c>
      <c r="I4153" s="10">
        <v>2011</v>
      </c>
      <c r="J4153" s="10">
        <v>808192336</v>
      </c>
      <c r="K4153" s="10">
        <f>_xlfn.DAYS(clean_data[[#This Row],[Ship Date]],clean_data[[#This Row],[Order Date]])</f>
        <v>22</v>
      </c>
      <c r="L4153" s="11">
        <v>40882</v>
      </c>
      <c r="M4153" s="14">
        <v>927</v>
      </c>
      <c r="N4153" s="15">
        <v>437.2</v>
      </c>
      <c r="O4153" s="15">
        <v>263.33</v>
      </c>
      <c r="P4153" s="15">
        <v>405284.4</v>
      </c>
      <c r="Q4153" s="15">
        <v>244106.91</v>
      </c>
      <c r="R4153" s="15">
        <v>161177.49</v>
      </c>
      <c r="S4153" s="54"/>
      <c r="T4153" s="54"/>
      <c r="Z4153" s="1"/>
      <c r="AA4153" s="1"/>
      <c r="XFB4153"/>
      <c r="XFC4153"/>
    </row>
    <row r="4154" spans="2:27 16382:16383" ht="21" customHeight="1">
      <c r="B4154" s="1" t="s">
        <v>34</v>
      </c>
      <c r="C4154" s="1" t="s">
        <v>134</v>
      </c>
      <c r="D4154" s="1" t="s">
        <v>36</v>
      </c>
      <c r="E4154" s="1" t="s">
        <v>21</v>
      </c>
      <c r="F4154" s="1" t="s">
        <v>235</v>
      </c>
      <c r="G4154" s="9">
        <v>41403</v>
      </c>
      <c r="H4154" s="2" t="s">
        <v>233</v>
      </c>
      <c r="I4154" s="1">
        <v>2013</v>
      </c>
      <c r="J4154" s="1">
        <v>737598741</v>
      </c>
      <c r="K4154" s="1">
        <f>_xlfn.DAYS(clean_data[[#This Row],[Ship Date]],clean_data[[#This Row],[Order Date]])</f>
        <v>32</v>
      </c>
      <c r="L4154" s="9">
        <v>41435</v>
      </c>
      <c r="M4154" s="4">
        <v>713</v>
      </c>
      <c r="N4154" s="13">
        <v>109.28</v>
      </c>
      <c r="O4154" s="13">
        <v>35.840000000000003</v>
      </c>
      <c r="P4154" s="13">
        <v>77916.639999999999</v>
      </c>
      <c r="Q4154" s="13">
        <v>25553.919999999998</v>
      </c>
      <c r="R4154" s="13">
        <v>52362.720000000001</v>
      </c>
      <c r="S4154" s="54"/>
      <c r="T4154" s="54"/>
      <c r="Z4154" s="1"/>
      <c r="AA4154" s="1"/>
      <c r="XFB4154"/>
      <c r="XFC4154"/>
    </row>
    <row r="4155" spans="2:27 16382:16383" ht="21" customHeight="1">
      <c r="B4155" s="10" t="s">
        <v>40</v>
      </c>
      <c r="C4155" s="10" t="s">
        <v>65</v>
      </c>
      <c r="D4155" s="10" t="s">
        <v>36</v>
      </c>
      <c r="E4155" s="10" t="s">
        <v>17</v>
      </c>
      <c r="F4155" s="10" t="s">
        <v>227</v>
      </c>
      <c r="G4155" s="11">
        <v>41584</v>
      </c>
      <c r="H4155" s="12" t="s">
        <v>234</v>
      </c>
      <c r="I4155" s="10">
        <v>2013</v>
      </c>
      <c r="J4155" s="10">
        <v>359346759</v>
      </c>
      <c r="K4155" s="10">
        <f>_xlfn.DAYS(clean_data[[#This Row],[Ship Date]],clean_data[[#This Row],[Order Date]])</f>
        <v>3</v>
      </c>
      <c r="L4155" s="11">
        <v>41587</v>
      </c>
      <c r="M4155" s="14">
        <v>7546</v>
      </c>
      <c r="N4155" s="15">
        <v>109.28</v>
      </c>
      <c r="O4155" s="15">
        <v>35.840000000000003</v>
      </c>
      <c r="P4155" s="15">
        <v>824626.88</v>
      </c>
      <c r="Q4155" s="15">
        <v>270448.64000000001</v>
      </c>
      <c r="R4155" s="15">
        <v>554178.24</v>
      </c>
      <c r="S4155" s="54"/>
      <c r="T4155" s="54"/>
      <c r="Z4155" s="1"/>
      <c r="AA4155" s="1"/>
      <c r="XFB4155"/>
      <c r="XFC4155"/>
    </row>
    <row r="4156" spans="2:27 16382:16383" ht="21" customHeight="1">
      <c r="B4156" s="1" t="s">
        <v>23</v>
      </c>
      <c r="C4156" s="1" t="s">
        <v>159</v>
      </c>
      <c r="D4156" s="1" t="s">
        <v>43</v>
      </c>
      <c r="E4156" s="1" t="s">
        <v>17</v>
      </c>
      <c r="F4156" s="1" t="s">
        <v>235</v>
      </c>
      <c r="G4156" s="9">
        <v>42198</v>
      </c>
      <c r="H4156" s="2" t="s">
        <v>230</v>
      </c>
      <c r="I4156" s="1">
        <v>2015</v>
      </c>
      <c r="J4156" s="1">
        <v>246922719</v>
      </c>
      <c r="K4156" s="1">
        <f>_xlfn.DAYS(clean_data[[#This Row],[Ship Date]],clean_data[[#This Row],[Order Date]])</f>
        <v>16</v>
      </c>
      <c r="L4156" s="9">
        <v>42214</v>
      </c>
      <c r="M4156" s="4">
        <v>8775</v>
      </c>
      <c r="N4156" s="13">
        <v>651.21</v>
      </c>
      <c r="O4156" s="13">
        <v>524.96</v>
      </c>
      <c r="P4156" s="13">
        <v>5714367.75</v>
      </c>
      <c r="Q4156" s="13">
        <v>4606524</v>
      </c>
      <c r="R4156" s="13">
        <v>1107843.75</v>
      </c>
      <c r="S4156" s="54"/>
      <c r="T4156" s="54"/>
      <c r="Z4156" s="1"/>
      <c r="AA4156" s="1"/>
      <c r="XFB4156"/>
      <c r="XFC4156"/>
    </row>
    <row r="4157" spans="2:27 16382:16383" ht="21" customHeight="1">
      <c r="B4157" s="10" t="s">
        <v>40</v>
      </c>
      <c r="C4157" s="10" t="s">
        <v>214</v>
      </c>
      <c r="D4157" s="10" t="s">
        <v>28</v>
      </c>
      <c r="E4157" s="10" t="s">
        <v>17</v>
      </c>
      <c r="F4157" s="10" t="s">
        <v>235</v>
      </c>
      <c r="G4157" s="11">
        <v>40282</v>
      </c>
      <c r="H4157" s="12" t="s">
        <v>239</v>
      </c>
      <c r="I4157" s="10">
        <v>2010</v>
      </c>
      <c r="J4157" s="10">
        <v>144125449</v>
      </c>
      <c r="K4157" s="10">
        <f>_xlfn.DAYS(clean_data[[#This Row],[Ship Date]],clean_data[[#This Row],[Order Date]])</f>
        <v>38</v>
      </c>
      <c r="L4157" s="11">
        <v>40320</v>
      </c>
      <c r="M4157" s="14">
        <v>8778</v>
      </c>
      <c r="N4157" s="15">
        <v>205.7</v>
      </c>
      <c r="O4157" s="15">
        <v>117.11</v>
      </c>
      <c r="P4157" s="15">
        <v>1805634.6</v>
      </c>
      <c r="Q4157" s="15">
        <v>1027991.58</v>
      </c>
      <c r="R4157" s="15">
        <v>777643.02</v>
      </c>
      <c r="S4157" s="54"/>
      <c r="T4157" s="54"/>
      <c r="Z4157" s="1"/>
      <c r="AA4157" s="1"/>
      <c r="XFB4157"/>
      <c r="XFC4157"/>
    </row>
    <row r="4158" spans="2:27 16382:16383" ht="21" customHeight="1">
      <c r="B4158" s="1" t="s">
        <v>23</v>
      </c>
      <c r="C4158" s="1" t="s">
        <v>198</v>
      </c>
      <c r="D4158" s="1" t="s">
        <v>20</v>
      </c>
      <c r="E4158" s="1" t="s">
        <v>21</v>
      </c>
      <c r="F4158" s="1" t="s">
        <v>232</v>
      </c>
      <c r="G4158" s="9">
        <v>41557</v>
      </c>
      <c r="H4158" s="2" t="s">
        <v>237</v>
      </c>
      <c r="I4158" s="1">
        <v>2013</v>
      </c>
      <c r="J4158" s="1">
        <v>315066277</v>
      </c>
      <c r="K4158" s="1">
        <f>_xlfn.DAYS(clean_data[[#This Row],[Ship Date]],clean_data[[#This Row],[Order Date]])</f>
        <v>49</v>
      </c>
      <c r="L4158" s="9">
        <v>41606</v>
      </c>
      <c r="M4158" s="4">
        <v>3968</v>
      </c>
      <c r="N4158" s="13">
        <v>152.58000000000001</v>
      </c>
      <c r="O4158" s="13">
        <v>97.44</v>
      </c>
      <c r="P4158" s="13">
        <v>605437.43999999994</v>
      </c>
      <c r="Q4158" s="13">
        <v>386641.91999999998</v>
      </c>
      <c r="R4158" s="13">
        <v>218795.51999999999</v>
      </c>
      <c r="S4158" s="54"/>
      <c r="T4158" s="54"/>
      <c r="Z4158" s="1"/>
      <c r="AA4158" s="1"/>
      <c r="XFB4158"/>
      <c r="XFC4158"/>
    </row>
    <row r="4159" spans="2:27 16382:16383" ht="21" customHeight="1">
      <c r="B4159" s="10" t="s">
        <v>34</v>
      </c>
      <c r="C4159" s="10" t="s">
        <v>199</v>
      </c>
      <c r="D4159" s="10" t="s">
        <v>25</v>
      </c>
      <c r="E4159" s="10" t="s">
        <v>17</v>
      </c>
      <c r="F4159" s="10" t="s">
        <v>229</v>
      </c>
      <c r="G4159" s="11">
        <v>42454</v>
      </c>
      <c r="H4159" s="12" t="s">
        <v>236</v>
      </c>
      <c r="I4159" s="10">
        <v>2016</v>
      </c>
      <c r="J4159" s="10">
        <v>194169032</v>
      </c>
      <c r="K4159" s="10">
        <f>_xlfn.DAYS(clean_data[[#This Row],[Ship Date]],clean_data[[#This Row],[Order Date]])</f>
        <v>17</v>
      </c>
      <c r="L4159" s="11">
        <v>42471</v>
      </c>
      <c r="M4159" s="14">
        <v>7786</v>
      </c>
      <c r="N4159" s="15">
        <v>47.45</v>
      </c>
      <c r="O4159" s="15">
        <v>31.79</v>
      </c>
      <c r="P4159" s="15">
        <v>369445.7</v>
      </c>
      <c r="Q4159" s="15">
        <v>247516.94</v>
      </c>
      <c r="R4159" s="15">
        <v>121928.76</v>
      </c>
      <c r="S4159" s="54"/>
      <c r="T4159" s="54"/>
      <c r="Z4159" s="1"/>
      <c r="AA4159" s="1"/>
      <c r="XFB4159"/>
      <c r="XFC4159"/>
    </row>
    <row r="4160" spans="2:27 16382:16383" ht="21" customHeight="1">
      <c r="B4160" s="1" t="s">
        <v>40</v>
      </c>
      <c r="C4160" s="1" t="s">
        <v>123</v>
      </c>
      <c r="D4160" s="1" t="s">
        <v>45</v>
      </c>
      <c r="E4160" s="1" t="s">
        <v>21</v>
      </c>
      <c r="F4160" s="1" t="s">
        <v>232</v>
      </c>
      <c r="G4160" s="9">
        <v>42558</v>
      </c>
      <c r="H4160" s="2" t="s">
        <v>230</v>
      </c>
      <c r="I4160" s="1">
        <v>2016</v>
      </c>
      <c r="J4160" s="1">
        <v>636170041</v>
      </c>
      <c r="K4160" s="1">
        <f>_xlfn.DAYS(clean_data[[#This Row],[Ship Date]],clean_data[[#This Row],[Order Date]])</f>
        <v>28</v>
      </c>
      <c r="L4160" s="9">
        <v>42586</v>
      </c>
      <c r="M4160" s="4">
        <v>5707</v>
      </c>
      <c r="N4160" s="13">
        <v>437.2</v>
      </c>
      <c r="O4160" s="13">
        <v>263.33</v>
      </c>
      <c r="P4160" s="13">
        <v>2495100.4</v>
      </c>
      <c r="Q4160" s="13">
        <v>1502824.31</v>
      </c>
      <c r="R4160" s="13">
        <v>992276.09</v>
      </c>
      <c r="S4160" s="54"/>
      <c r="T4160" s="54"/>
      <c r="Z4160" s="1"/>
      <c r="AA4160" s="1"/>
      <c r="XFB4160"/>
      <c r="XFC4160"/>
    </row>
    <row r="4161" spans="2:27 16382:16383" ht="21" customHeight="1">
      <c r="B4161" s="10" t="s">
        <v>23</v>
      </c>
      <c r="C4161" s="10" t="s">
        <v>175</v>
      </c>
      <c r="D4161" s="10" t="s">
        <v>79</v>
      </c>
      <c r="E4161" s="10" t="s">
        <v>21</v>
      </c>
      <c r="F4161" s="10" t="s">
        <v>229</v>
      </c>
      <c r="G4161" s="11">
        <v>40460</v>
      </c>
      <c r="H4161" s="12" t="s">
        <v>237</v>
      </c>
      <c r="I4161" s="10">
        <v>2010</v>
      </c>
      <c r="J4161" s="10">
        <v>766118133</v>
      </c>
      <c r="K4161" s="10">
        <f>_xlfn.DAYS(clean_data[[#This Row],[Ship Date]],clean_data[[#This Row],[Order Date]])</f>
        <v>1</v>
      </c>
      <c r="L4161" s="11">
        <v>40461</v>
      </c>
      <c r="M4161" s="14">
        <v>235</v>
      </c>
      <c r="N4161" s="15">
        <v>668.27</v>
      </c>
      <c r="O4161" s="15">
        <v>502.54</v>
      </c>
      <c r="P4161" s="15">
        <v>157043.45000000001</v>
      </c>
      <c r="Q4161" s="15">
        <v>118096.9</v>
      </c>
      <c r="R4161" s="15">
        <v>38946.550000000003</v>
      </c>
      <c r="S4161" s="54"/>
      <c r="T4161" s="54"/>
      <c r="Z4161" s="1"/>
      <c r="AA4161" s="1"/>
      <c r="XFB4161"/>
      <c r="XFC4161"/>
    </row>
    <row r="4162" spans="2:27 16382:16383" ht="21" customHeight="1">
      <c r="B4162" s="1" t="s">
        <v>31</v>
      </c>
      <c r="C4162" s="1" t="s">
        <v>202</v>
      </c>
      <c r="D4162" s="1" t="s">
        <v>59</v>
      </c>
      <c r="E4162" s="1" t="s">
        <v>21</v>
      </c>
      <c r="F4162" s="1" t="s">
        <v>227</v>
      </c>
      <c r="G4162" s="9">
        <v>40674</v>
      </c>
      <c r="H4162" s="2" t="s">
        <v>233</v>
      </c>
      <c r="I4162" s="1">
        <v>2011</v>
      </c>
      <c r="J4162" s="1">
        <v>229374635</v>
      </c>
      <c r="K4162" s="1">
        <f>_xlfn.DAYS(clean_data[[#This Row],[Ship Date]],clean_data[[#This Row],[Order Date]])</f>
        <v>20</v>
      </c>
      <c r="L4162" s="9">
        <v>40694</v>
      </c>
      <c r="M4162" s="4">
        <v>5906</v>
      </c>
      <c r="N4162" s="13">
        <v>9.33</v>
      </c>
      <c r="O4162" s="13">
        <v>6.92</v>
      </c>
      <c r="P4162" s="13">
        <v>55102.98</v>
      </c>
      <c r="Q4162" s="13">
        <v>40869.519999999997</v>
      </c>
      <c r="R4162" s="13">
        <v>14233.46</v>
      </c>
      <c r="S4162" s="54"/>
      <c r="T4162" s="54"/>
      <c r="Z4162" s="1"/>
      <c r="AA4162" s="1"/>
      <c r="XFB4162"/>
      <c r="XFC4162"/>
    </row>
    <row r="4163" spans="2:27 16382:16383" ht="21" customHeight="1">
      <c r="B4163" s="10" t="s">
        <v>40</v>
      </c>
      <c r="C4163" s="10" t="s">
        <v>78</v>
      </c>
      <c r="D4163" s="10" t="s">
        <v>79</v>
      </c>
      <c r="E4163" s="10" t="s">
        <v>17</v>
      </c>
      <c r="F4163" s="10" t="s">
        <v>229</v>
      </c>
      <c r="G4163" s="11">
        <v>41185</v>
      </c>
      <c r="H4163" s="12" t="s">
        <v>237</v>
      </c>
      <c r="I4163" s="10">
        <v>2012</v>
      </c>
      <c r="J4163" s="10">
        <v>541613376</v>
      </c>
      <c r="K4163" s="10">
        <f>_xlfn.DAYS(clean_data[[#This Row],[Ship Date]],clean_data[[#This Row],[Order Date]])</f>
        <v>8</v>
      </c>
      <c r="L4163" s="11">
        <v>41193</v>
      </c>
      <c r="M4163" s="14">
        <v>4289</v>
      </c>
      <c r="N4163" s="15">
        <v>668.27</v>
      </c>
      <c r="O4163" s="15">
        <v>502.54</v>
      </c>
      <c r="P4163" s="15">
        <v>2866210.03</v>
      </c>
      <c r="Q4163" s="15">
        <v>2155394.06</v>
      </c>
      <c r="R4163" s="15">
        <v>710815.97</v>
      </c>
      <c r="S4163" s="54"/>
      <c r="T4163" s="54"/>
      <c r="Z4163" s="1"/>
      <c r="AA4163" s="1"/>
      <c r="XFB4163"/>
      <c r="XFC4163"/>
    </row>
    <row r="4164" spans="2:27 16382:16383" ht="21" customHeight="1">
      <c r="B4164" s="1" t="s">
        <v>23</v>
      </c>
      <c r="C4164" s="1" t="s">
        <v>98</v>
      </c>
      <c r="D4164" s="1" t="s">
        <v>36</v>
      </c>
      <c r="E4164" s="1" t="s">
        <v>21</v>
      </c>
      <c r="F4164" s="1" t="s">
        <v>232</v>
      </c>
      <c r="G4164" s="9">
        <v>40368</v>
      </c>
      <c r="H4164" s="2" t="s">
        <v>230</v>
      </c>
      <c r="I4164" s="1">
        <v>2010</v>
      </c>
      <c r="J4164" s="1">
        <v>138820683</v>
      </c>
      <c r="K4164" s="1">
        <f>_xlfn.DAYS(clean_data[[#This Row],[Ship Date]],clean_data[[#This Row],[Order Date]])</f>
        <v>0</v>
      </c>
      <c r="L4164" s="9">
        <v>40368</v>
      </c>
      <c r="M4164" s="4">
        <v>8980</v>
      </c>
      <c r="N4164" s="13">
        <v>109.28</v>
      </c>
      <c r="O4164" s="13">
        <v>35.840000000000003</v>
      </c>
      <c r="P4164" s="13">
        <v>981334.4</v>
      </c>
      <c r="Q4164" s="13">
        <v>321843.20000000001</v>
      </c>
      <c r="R4164" s="13">
        <v>659491.19999999995</v>
      </c>
      <c r="S4164" s="54"/>
      <c r="T4164" s="54"/>
      <c r="Z4164" s="1"/>
      <c r="AA4164" s="1"/>
      <c r="XFB4164"/>
      <c r="XFC4164"/>
    </row>
    <row r="4165" spans="2:27 16382:16383" ht="21" customHeight="1">
      <c r="B4165" s="10" t="s">
        <v>14</v>
      </c>
      <c r="C4165" s="10" t="s">
        <v>220</v>
      </c>
      <c r="D4165" s="10" t="s">
        <v>16</v>
      </c>
      <c r="E4165" s="10" t="s">
        <v>17</v>
      </c>
      <c r="F4165" s="10" t="s">
        <v>235</v>
      </c>
      <c r="G4165" s="11">
        <v>41137</v>
      </c>
      <c r="H4165" s="12" t="s">
        <v>238</v>
      </c>
      <c r="I4165" s="10">
        <v>2012</v>
      </c>
      <c r="J4165" s="10">
        <v>227295386</v>
      </c>
      <c r="K4165" s="10">
        <f>_xlfn.DAYS(clean_data[[#This Row],[Ship Date]],clean_data[[#This Row],[Order Date]])</f>
        <v>21</v>
      </c>
      <c r="L4165" s="11">
        <v>41158</v>
      </c>
      <c r="M4165" s="14">
        <v>611</v>
      </c>
      <c r="N4165" s="15">
        <v>255.28</v>
      </c>
      <c r="O4165" s="15">
        <v>159.41999999999999</v>
      </c>
      <c r="P4165" s="15">
        <v>155976.07999999999</v>
      </c>
      <c r="Q4165" s="15">
        <v>97405.62</v>
      </c>
      <c r="R4165" s="15">
        <v>58570.46</v>
      </c>
      <c r="S4165" s="54"/>
      <c r="T4165" s="54"/>
      <c r="Z4165" s="1"/>
      <c r="AA4165" s="1"/>
      <c r="XFB4165"/>
      <c r="XFC4165"/>
    </row>
    <row r="4166" spans="2:27 16382:16383" ht="21" customHeight="1">
      <c r="B4166" s="1" t="s">
        <v>23</v>
      </c>
      <c r="C4166" s="1" t="s">
        <v>70</v>
      </c>
      <c r="D4166" s="1" t="s">
        <v>28</v>
      </c>
      <c r="E4166" s="1" t="s">
        <v>17</v>
      </c>
      <c r="F4166" s="1" t="s">
        <v>227</v>
      </c>
      <c r="G4166" s="9">
        <v>41261</v>
      </c>
      <c r="H4166" s="2" t="s">
        <v>228</v>
      </c>
      <c r="I4166" s="1">
        <v>2012</v>
      </c>
      <c r="J4166" s="1">
        <v>733648812</v>
      </c>
      <c r="K4166" s="1">
        <f>_xlfn.DAYS(clean_data[[#This Row],[Ship Date]],clean_data[[#This Row],[Order Date]])</f>
        <v>6</v>
      </c>
      <c r="L4166" s="9">
        <v>41267</v>
      </c>
      <c r="M4166" s="4">
        <v>1842</v>
      </c>
      <c r="N4166" s="13">
        <v>205.7</v>
      </c>
      <c r="O4166" s="13">
        <v>117.11</v>
      </c>
      <c r="P4166" s="13">
        <v>378899.4</v>
      </c>
      <c r="Q4166" s="13">
        <v>215716.62</v>
      </c>
      <c r="R4166" s="13">
        <v>163182.78</v>
      </c>
      <c r="S4166" s="54"/>
      <c r="T4166" s="54"/>
      <c r="Z4166" s="1"/>
      <c r="AA4166" s="1"/>
      <c r="XFB4166"/>
      <c r="XFC4166"/>
    </row>
    <row r="4167" spans="2:27 16382:16383" ht="21" customHeight="1">
      <c r="B4167" s="10" t="s">
        <v>40</v>
      </c>
      <c r="C4167" s="10" t="s">
        <v>153</v>
      </c>
      <c r="D4167" s="10" t="s">
        <v>43</v>
      </c>
      <c r="E4167" s="10" t="s">
        <v>17</v>
      </c>
      <c r="F4167" s="10" t="s">
        <v>235</v>
      </c>
      <c r="G4167" s="11">
        <v>40284</v>
      </c>
      <c r="H4167" s="12" t="s">
        <v>239</v>
      </c>
      <c r="I4167" s="10">
        <v>2010</v>
      </c>
      <c r="J4167" s="10">
        <v>754804790</v>
      </c>
      <c r="K4167" s="10">
        <f>_xlfn.DAYS(clean_data[[#This Row],[Ship Date]],clean_data[[#This Row],[Order Date]])</f>
        <v>34</v>
      </c>
      <c r="L4167" s="11">
        <v>40318</v>
      </c>
      <c r="M4167" s="14">
        <v>2366</v>
      </c>
      <c r="N4167" s="15">
        <v>651.21</v>
      </c>
      <c r="O4167" s="15">
        <v>524.96</v>
      </c>
      <c r="P4167" s="15">
        <v>1540762.86</v>
      </c>
      <c r="Q4167" s="15">
        <v>1242055.3600000001</v>
      </c>
      <c r="R4167" s="15">
        <v>298707.5</v>
      </c>
      <c r="S4167" s="54"/>
      <c r="T4167" s="54"/>
      <c r="Z4167" s="1"/>
      <c r="AA4167" s="1"/>
      <c r="XFB4167"/>
      <c r="XFC4167"/>
    </row>
    <row r="4168" spans="2:27 16382:16383" ht="21" customHeight="1">
      <c r="B4168" s="1" t="s">
        <v>26</v>
      </c>
      <c r="C4168" s="1" t="s">
        <v>176</v>
      </c>
      <c r="D4168" s="1" t="s">
        <v>71</v>
      </c>
      <c r="E4168" s="1" t="s">
        <v>21</v>
      </c>
      <c r="F4168" s="1" t="s">
        <v>232</v>
      </c>
      <c r="G4168" s="9">
        <v>40901</v>
      </c>
      <c r="H4168" s="2" t="s">
        <v>228</v>
      </c>
      <c r="I4168" s="1">
        <v>2011</v>
      </c>
      <c r="J4168" s="1">
        <v>807999646</v>
      </c>
      <c r="K4168" s="1">
        <f>_xlfn.DAYS(clean_data[[#This Row],[Ship Date]],clean_data[[#This Row],[Order Date]])</f>
        <v>41</v>
      </c>
      <c r="L4168" s="9">
        <v>40942</v>
      </c>
      <c r="M4168" s="4">
        <v>3906</v>
      </c>
      <c r="N4168" s="13">
        <v>154.06</v>
      </c>
      <c r="O4168" s="13">
        <v>90.93</v>
      </c>
      <c r="P4168" s="13">
        <v>601758.36</v>
      </c>
      <c r="Q4168" s="13">
        <v>355172.58</v>
      </c>
      <c r="R4168" s="13">
        <v>246585.78</v>
      </c>
      <c r="S4168" s="54"/>
      <c r="T4168" s="54"/>
      <c r="Z4168" s="1"/>
      <c r="AA4168" s="1"/>
      <c r="XFB4168"/>
      <c r="XFC4168"/>
    </row>
    <row r="4169" spans="2:27 16382:16383" ht="21" customHeight="1">
      <c r="B4169" s="10" t="s">
        <v>23</v>
      </c>
      <c r="C4169" s="10" t="s">
        <v>147</v>
      </c>
      <c r="D4169" s="10" t="s">
        <v>43</v>
      </c>
      <c r="E4169" s="10" t="s">
        <v>17</v>
      </c>
      <c r="F4169" s="10" t="s">
        <v>229</v>
      </c>
      <c r="G4169" s="11">
        <v>42051</v>
      </c>
      <c r="H4169" s="12" t="s">
        <v>242</v>
      </c>
      <c r="I4169" s="10">
        <v>2015</v>
      </c>
      <c r="J4169" s="10">
        <v>580782210</v>
      </c>
      <c r="K4169" s="10">
        <f>_xlfn.DAYS(clean_data[[#This Row],[Ship Date]],clean_data[[#This Row],[Order Date]])</f>
        <v>4</v>
      </c>
      <c r="L4169" s="11">
        <v>42055</v>
      </c>
      <c r="M4169" s="14">
        <v>5217</v>
      </c>
      <c r="N4169" s="15">
        <v>651.21</v>
      </c>
      <c r="O4169" s="15">
        <v>524.96</v>
      </c>
      <c r="P4169" s="15">
        <v>3397362.57</v>
      </c>
      <c r="Q4169" s="15">
        <v>2738716.32</v>
      </c>
      <c r="R4169" s="15">
        <v>658646.25</v>
      </c>
      <c r="S4169" s="54"/>
      <c r="T4169" s="54"/>
      <c r="Z4169" s="1"/>
      <c r="AA4169" s="1"/>
      <c r="XFB4169"/>
      <c r="XFC4169"/>
    </row>
    <row r="4170" spans="2:27 16382:16383" ht="21" customHeight="1">
      <c r="B4170" s="1" t="s">
        <v>14</v>
      </c>
      <c r="C4170" s="1" t="s">
        <v>246</v>
      </c>
      <c r="D4170" s="1" t="s">
        <v>33</v>
      </c>
      <c r="E4170" s="1" t="s">
        <v>21</v>
      </c>
      <c r="F4170" s="1" t="s">
        <v>229</v>
      </c>
      <c r="G4170" s="9">
        <v>40293</v>
      </c>
      <c r="H4170" s="2" t="s">
        <v>239</v>
      </c>
      <c r="I4170" s="1">
        <v>2010</v>
      </c>
      <c r="J4170" s="1">
        <v>281013810</v>
      </c>
      <c r="K4170" s="1">
        <f>_xlfn.DAYS(clean_data[[#This Row],[Ship Date]],clean_data[[#This Row],[Order Date]])</f>
        <v>15</v>
      </c>
      <c r="L4170" s="9">
        <v>40308</v>
      </c>
      <c r="M4170" s="4">
        <v>7086</v>
      </c>
      <c r="N4170" s="13">
        <v>81.73</v>
      </c>
      <c r="O4170" s="13">
        <v>56.67</v>
      </c>
      <c r="P4170" s="13">
        <v>579138.78</v>
      </c>
      <c r="Q4170" s="13">
        <v>401563.62</v>
      </c>
      <c r="R4170" s="13">
        <v>177575.16</v>
      </c>
      <c r="S4170" s="54"/>
      <c r="T4170" s="54"/>
      <c r="Z4170" s="1"/>
      <c r="AA4170" s="1"/>
      <c r="XFB4170"/>
      <c r="XFC4170"/>
    </row>
    <row r="4171" spans="2:27 16382:16383" ht="21" customHeight="1">
      <c r="B4171" s="10" t="s">
        <v>26</v>
      </c>
      <c r="C4171" s="10" t="s">
        <v>90</v>
      </c>
      <c r="D4171" s="10" t="s">
        <v>59</v>
      </c>
      <c r="E4171" s="10" t="s">
        <v>17</v>
      </c>
      <c r="F4171" s="10" t="s">
        <v>229</v>
      </c>
      <c r="G4171" s="11">
        <v>42258</v>
      </c>
      <c r="H4171" s="12" t="s">
        <v>231</v>
      </c>
      <c r="I4171" s="10">
        <v>2015</v>
      </c>
      <c r="J4171" s="10">
        <v>186868274</v>
      </c>
      <c r="K4171" s="10">
        <f>_xlfn.DAYS(clean_data[[#This Row],[Ship Date]],clean_data[[#This Row],[Order Date]])</f>
        <v>1</v>
      </c>
      <c r="L4171" s="11">
        <v>42259</v>
      </c>
      <c r="M4171" s="14">
        <v>7330</v>
      </c>
      <c r="N4171" s="15">
        <v>9.33</v>
      </c>
      <c r="O4171" s="15">
        <v>6.92</v>
      </c>
      <c r="P4171" s="15">
        <v>68388.899999999994</v>
      </c>
      <c r="Q4171" s="15">
        <v>50723.6</v>
      </c>
      <c r="R4171" s="15">
        <v>17665.3</v>
      </c>
      <c r="S4171" s="54"/>
      <c r="T4171" s="54"/>
      <c r="Z4171" s="1"/>
      <c r="AA4171" s="1"/>
      <c r="XFB4171"/>
      <c r="XFC4171"/>
    </row>
    <row r="4172" spans="2:27 16382:16383" ht="21" customHeight="1">
      <c r="B4172" s="1" t="s">
        <v>40</v>
      </c>
      <c r="C4172" s="1" t="s">
        <v>189</v>
      </c>
      <c r="D4172" s="1" t="s">
        <v>71</v>
      </c>
      <c r="E4172" s="1" t="s">
        <v>21</v>
      </c>
      <c r="F4172" s="1" t="s">
        <v>227</v>
      </c>
      <c r="G4172" s="9">
        <v>41133</v>
      </c>
      <c r="H4172" s="2" t="s">
        <v>238</v>
      </c>
      <c r="I4172" s="1">
        <v>2012</v>
      </c>
      <c r="J4172" s="1">
        <v>196831929</v>
      </c>
      <c r="K4172" s="1">
        <f>_xlfn.DAYS(clean_data[[#This Row],[Ship Date]],clean_data[[#This Row],[Order Date]])</f>
        <v>6</v>
      </c>
      <c r="L4172" s="9">
        <v>41139</v>
      </c>
      <c r="M4172" s="4">
        <v>5797</v>
      </c>
      <c r="N4172" s="13">
        <v>154.06</v>
      </c>
      <c r="O4172" s="13">
        <v>90.93</v>
      </c>
      <c r="P4172" s="13">
        <v>893085.82</v>
      </c>
      <c r="Q4172" s="13">
        <v>527121.21</v>
      </c>
      <c r="R4172" s="13">
        <v>365964.61</v>
      </c>
      <c r="S4172" s="54"/>
      <c r="T4172" s="54"/>
      <c r="Z4172" s="1"/>
      <c r="AA4172" s="1"/>
      <c r="XFB4172"/>
      <c r="XFC4172"/>
    </row>
    <row r="4173" spans="2:27 16382:16383" ht="21" customHeight="1">
      <c r="B4173" s="10" t="s">
        <v>23</v>
      </c>
      <c r="C4173" s="10" t="s">
        <v>148</v>
      </c>
      <c r="D4173" s="10" t="s">
        <v>16</v>
      </c>
      <c r="E4173" s="10" t="s">
        <v>21</v>
      </c>
      <c r="F4173" s="10" t="s">
        <v>229</v>
      </c>
      <c r="G4173" s="11">
        <v>40179</v>
      </c>
      <c r="H4173" s="12" t="s">
        <v>240</v>
      </c>
      <c r="I4173" s="10">
        <v>2010</v>
      </c>
      <c r="J4173" s="10">
        <v>279703605</v>
      </c>
      <c r="K4173" s="10">
        <f>_xlfn.DAYS(clean_data[[#This Row],[Ship Date]],clean_data[[#This Row],[Order Date]])</f>
        <v>9</v>
      </c>
      <c r="L4173" s="11">
        <v>40188</v>
      </c>
      <c r="M4173" s="14">
        <v>9367</v>
      </c>
      <c r="N4173" s="15">
        <v>255.28</v>
      </c>
      <c r="O4173" s="15">
        <v>159.41999999999999</v>
      </c>
      <c r="P4173" s="15">
        <v>2391207.7599999998</v>
      </c>
      <c r="Q4173" s="15">
        <v>1493287.14</v>
      </c>
      <c r="R4173" s="15">
        <v>897920.62</v>
      </c>
      <c r="S4173" s="54"/>
      <c r="T4173" s="54"/>
      <c r="Z4173" s="1"/>
      <c r="AA4173" s="1"/>
      <c r="XFB4173"/>
      <c r="XFC4173"/>
    </row>
    <row r="4174" spans="2:27 16382:16383" ht="21" customHeight="1">
      <c r="B4174" s="1" t="s">
        <v>31</v>
      </c>
      <c r="C4174" s="1" t="s">
        <v>42</v>
      </c>
      <c r="D4174" s="1" t="s">
        <v>16</v>
      </c>
      <c r="E4174" s="1" t="s">
        <v>21</v>
      </c>
      <c r="F4174" s="1" t="s">
        <v>227</v>
      </c>
      <c r="G4174" s="9">
        <v>40277</v>
      </c>
      <c r="H4174" s="2" t="s">
        <v>239</v>
      </c>
      <c r="I4174" s="1">
        <v>2010</v>
      </c>
      <c r="J4174" s="1">
        <v>924594628</v>
      </c>
      <c r="K4174" s="1">
        <f>_xlfn.DAYS(clean_data[[#This Row],[Ship Date]],clean_data[[#This Row],[Order Date]])</f>
        <v>3</v>
      </c>
      <c r="L4174" s="9">
        <v>40280</v>
      </c>
      <c r="M4174" s="4">
        <v>6952</v>
      </c>
      <c r="N4174" s="13">
        <v>255.28</v>
      </c>
      <c r="O4174" s="13">
        <v>159.41999999999999</v>
      </c>
      <c r="P4174" s="13">
        <v>1774706.56</v>
      </c>
      <c r="Q4174" s="13">
        <v>1108287.8400000001</v>
      </c>
      <c r="R4174" s="13">
        <v>666418.72</v>
      </c>
      <c r="S4174" s="54"/>
      <c r="T4174" s="54"/>
      <c r="Z4174" s="1"/>
      <c r="AA4174" s="1"/>
      <c r="XFB4174"/>
      <c r="XFC4174"/>
    </row>
    <row r="4175" spans="2:27 16382:16383" ht="21" customHeight="1">
      <c r="B4175" s="10" t="s">
        <v>31</v>
      </c>
      <c r="C4175" s="10" t="s">
        <v>177</v>
      </c>
      <c r="D4175" s="10" t="s">
        <v>43</v>
      </c>
      <c r="E4175" s="10" t="s">
        <v>17</v>
      </c>
      <c r="F4175" s="10" t="s">
        <v>229</v>
      </c>
      <c r="G4175" s="11">
        <v>41315</v>
      </c>
      <c r="H4175" s="12" t="s">
        <v>242</v>
      </c>
      <c r="I4175" s="10">
        <v>2013</v>
      </c>
      <c r="J4175" s="10">
        <v>890928828</v>
      </c>
      <c r="K4175" s="10">
        <f>_xlfn.DAYS(clean_data[[#This Row],[Ship Date]],clean_data[[#This Row],[Order Date]])</f>
        <v>20</v>
      </c>
      <c r="L4175" s="11">
        <v>41335</v>
      </c>
      <c r="M4175" s="14">
        <v>4494</v>
      </c>
      <c r="N4175" s="15">
        <v>651.21</v>
      </c>
      <c r="O4175" s="15">
        <v>524.96</v>
      </c>
      <c r="P4175" s="15">
        <v>2926537.74</v>
      </c>
      <c r="Q4175" s="15">
        <v>2359170.2400000002</v>
      </c>
      <c r="R4175" s="15">
        <v>567367.5</v>
      </c>
      <c r="S4175" s="54"/>
      <c r="T4175" s="54"/>
      <c r="Z4175" s="1"/>
      <c r="AA4175" s="1"/>
      <c r="XFB4175"/>
      <c r="XFC4175"/>
    </row>
    <row r="4176" spans="2:27 16382:16383" ht="21" customHeight="1">
      <c r="B4176" s="1" t="s">
        <v>26</v>
      </c>
      <c r="C4176" s="1" t="s">
        <v>183</v>
      </c>
      <c r="D4176" s="1" t="s">
        <v>36</v>
      </c>
      <c r="E4176" s="1" t="s">
        <v>17</v>
      </c>
      <c r="F4176" s="1" t="s">
        <v>229</v>
      </c>
      <c r="G4176" s="9">
        <v>40804</v>
      </c>
      <c r="H4176" s="2" t="s">
        <v>231</v>
      </c>
      <c r="I4176" s="1">
        <v>2011</v>
      </c>
      <c r="J4176" s="1">
        <v>358442533</v>
      </c>
      <c r="K4176" s="1">
        <f>_xlfn.DAYS(clean_data[[#This Row],[Ship Date]],clean_data[[#This Row],[Order Date]])</f>
        <v>6</v>
      </c>
      <c r="L4176" s="9">
        <v>40810</v>
      </c>
      <c r="M4176" s="4">
        <v>9966</v>
      </c>
      <c r="N4176" s="13">
        <v>109.28</v>
      </c>
      <c r="O4176" s="13">
        <v>35.840000000000003</v>
      </c>
      <c r="P4176" s="13">
        <v>1089084.48</v>
      </c>
      <c r="Q4176" s="13">
        <v>357181.44</v>
      </c>
      <c r="R4176" s="13">
        <v>731903.04</v>
      </c>
      <c r="S4176" s="54"/>
      <c r="T4176" s="54"/>
      <c r="Z4176" s="1"/>
      <c r="AA4176" s="1"/>
      <c r="XFB4176"/>
      <c r="XFC4176"/>
    </row>
    <row r="4177" spans="2:27 16382:16383" ht="21" customHeight="1">
      <c r="B4177" s="10" t="s">
        <v>34</v>
      </c>
      <c r="C4177" s="10" t="s">
        <v>68</v>
      </c>
      <c r="D4177" s="10" t="s">
        <v>16</v>
      </c>
      <c r="E4177" s="10" t="s">
        <v>17</v>
      </c>
      <c r="F4177" s="10" t="s">
        <v>227</v>
      </c>
      <c r="G4177" s="11">
        <v>40792</v>
      </c>
      <c r="H4177" s="12" t="s">
        <v>231</v>
      </c>
      <c r="I4177" s="10">
        <v>2011</v>
      </c>
      <c r="J4177" s="10">
        <v>477184569</v>
      </c>
      <c r="K4177" s="10">
        <f>_xlfn.DAYS(clean_data[[#This Row],[Ship Date]],clean_data[[#This Row],[Order Date]])</f>
        <v>44</v>
      </c>
      <c r="L4177" s="11">
        <v>40836</v>
      </c>
      <c r="M4177" s="14">
        <v>8373</v>
      </c>
      <c r="N4177" s="15">
        <v>255.28</v>
      </c>
      <c r="O4177" s="15">
        <v>159.41999999999999</v>
      </c>
      <c r="P4177" s="15">
        <v>2137459.44</v>
      </c>
      <c r="Q4177" s="15">
        <v>1334823.6599999999</v>
      </c>
      <c r="R4177" s="15">
        <v>802635.78</v>
      </c>
      <c r="S4177" s="54"/>
      <c r="T4177" s="54"/>
      <c r="Z4177" s="1"/>
      <c r="AA4177" s="1"/>
      <c r="XFB4177"/>
      <c r="XFC4177"/>
    </row>
    <row r="4178" spans="2:27 16382:16383" ht="21" customHeight="1">
      <c r="B4178" s="1" t="s">
        <v>40</v>
      </c>
      <c r="C4178" s="1" t="s">
        <v>72</v>
      </c>
      <c r="D4178" s="1" t="s">
        <v>33</v>
      </c>
      <c r="E4178" s="1" t="s">
        <v>17</v>
      </c>
      <c r="F4178" s="1" t="s">
        <v>227</v>
      </c>
      <c r="G4178" s="9">
        <v>40953</v>
      </c>
      <c r="H4178" s="2" t="s">
        <v>242</v>
      </c>
      <c r="I4178" s="1">
        <v>2012</v>
      </c>
      <c r="J4178" s="1">
        <v>217516267</v>
      </c>
      <c r="K4178" s="1">
        <f>_xlfn.DAYS(clean_data[[#This Row],[Ship Date]],clean_data[[#This Row],[Order Date]])</f>
        <v>29</v>
      </c>
      <c r="L4178" s="9">
        <v>40982</v>
      </c>
      <c r="M4178" s="4">
        <v>6752</v>
      </c>
      <c r="N4178" s="13">
        <v>81.73</v>
      </c>
      <c r="O4178" s="13">
        <v>56.67</v>
      </c>
      <c r="P4178" s="13">
        <v>551840.96</v>
      </c>
      <c r="Q4178" s="13">
        <v>382635.84</v>
      </c>
      <c r="R4178" s="13">
        <v>169205.12</v>
      </c>
      <c r="S4178" s="54"/>
      <c r="T4178" s="54"/>
      <c r="Z4178" s="1"/>
      <c r="AA4178" s="1"/>
      <c r="XFB4178"/>
      <c r="XFC4178"/>
    </row>
    <row r="4179" spans="2:27 16382:16383" ht="21" customHeight="1">
      <c r="B4179" s="10" t="s">
        <v>40</v>
      </c>
      <c r="C4179" s="10" t="s">
        <v>126</v>
      </c>
      <c r="D4179" s="10" t="s">
        <v>28</v>
      </c>
      <c r="E4179" s="10" t="s">
        <v>17</v>
      </c>
      <c r="F4179" s="10" t="s">
        <v>232</v>
      </c>
      <c r="G4179" s="11">
        <v>42728</v>
      </c>
      <c r="H4179" s="12" t="s">
        <v>228</v>
      </c>
      <c r="I4179" s="10">
        <v>2016</v>
      </c>
      <c r="J4179" s="10">
        <v>420111453</v>
      </c>
      <c r="K4179" s="10">
        <f>_xlfn.DAYS(clean_data[[#This Row],[Ship Date]],clean_data[[#This Row],[Order Date]])</f>
        <v>48</v>
      </c>
      <c r="L4179" s="11">
        <v>42776</v>
      </c>
      <c r="M4179" s="14">
        <v>9170</v>
      </c>
      <c r="N4179" s="15">
        <v>205.7</v>
      </c>
      <c r="O4179" s="15">
        <v>117.11</v>
      </c>
      <c r="P4179" s="15">
        <v>1886269</v>
      </c>
      <c r="Q4179" s="15">
        <v>1073898.7</v>
      </c>
      <c r="R4179" s="15">
        <v>812370.3</v>
      </c>
      <c r="S4179" s="54"/>
      <c r="T4179" s="54"/>
      <c r="Z4179" s="1"/>
      <c r="AA4179" s="1"/>
      <c r="XFB4179"/>
      <c r="XFC4179"/>
    </row>
    <row r="4180" spans="2:27 16382:16383" ht="21" customHeight="1">
      <c r="B4180" s="1" t="s">
        <v>23</v>
      </c>
      <c r="C4180" s="1" t="s">
        <v>112</v>
      </c>
      <c r="D4180" s="1" t="s">
        <v>16</v>
      </c>
      <c r="E4180" s="1" t="s">
        <v>21</v>
      </c>
      <c r="F4180" s="1" t="s">
        <v>235</v>
      </c>
      <c r="G4180" s="9">
        <v>42420</v>
      </c>
      <c r="H4180" s="2" t="s">
        <v>242</v>
      </c>
      <c r="I4180" s="1">
        <v>2016</v>
      </c>
      <c r="J4180" s="1">
        <v>645956456</v>
      </c>
      <c r="K4180" s="1">
        <f>_xlfn.DAYS(clean_data[[#This Row],[Ship Date]],clean_data[[#This Row],[Order Date]])</f>
        <v>48</v>
      </c>
      <c r="L4180" s="9">
        <v>42468</v>
      </c>
      <c r="M4180" s="4">
        <v>1725</v>
      </c>
      <c r="N4180" s="13">
        <v>255.28</v>
      </c>
      <c r="O4180" s="13">
        <v>159.41999999999999</v>
      </c>
      <c r="P4180" s="13">
        <v>440358</v>
      </c>
      <c r="Q4180" s="13">
        <v>274999.5</v>
      </c>
      <c r="R4180" s="13">
        <v>165358.5</v>
      </c>
      <c r="S4180" s="54"/>
      <c r="T4180" s="54"/>
      <c r="Z4180" s="1"/>
      <c r="AA4180" s="1"/>
      <c r="XFB4180"/>
      <c r="XFC4180"/>
    </row>
    <row r="4181" spans="2:27 16382:16383" ht="21" customHeight="1">
      <c r="B4181" s="10" t="s">
        <v>23</v>
      </c>
      <c r="C4181" s="10" t="s">
        <v>63</v>
      </c>
      <c r="D4181" s="10" t="s">
        <v>36</v>
      </c>
      <c r="E4181" s="10" t="s">
        <v>21</v>
      </c>
      <c r="F4181" s="10" t="s">
        <v>227</v>
      </c>
      <c r="G4181" s="11">
        <v>40866</v>
      </c>
      <c r="H4181" s="12" t="s">
        <v>234</v>
      </c>
      <c r="I4181" s="10">
        <v>2011</v>
      </c>
      <c r="J4181" s="10">
        <v>526350104</v>
      </c>
      <c r="K4181" s="10">
        <f>_xlfn.DAYS(clean_data[[#This Row],[Ship Date]],clean_data[[#This Row],[Order Date]])</f>
        <v>15</v>
      </c>
      <c r="L4181" s="11">
        <v>40881</v>
      </c>
      <c r="M4181" s="14">
        <v>7547</v>
      </c>
      <c r="N4181" s="15">
        <v>109.28</v>
      </c>
      <c r="O4181" s="15">
        <v>35.840000000000003</v>
      </c>
      <c r="P4181" s="15">
        <v>824736.16</v>
      </c>
      <c r="Q4181" s="15">
        <v>270484.47999999998</v>
      </c>
      <c r="R4181" s="15">
        <v>554251.68000000005</v>
      </c>
      <c r="S4181" s="54"/>
      <c r="T4181" s="54"/>
      <c r="Z4181" s="1"/>
      <c r="AA4181" s="1"/>
      <c r="XFB4181"/>
      <c r="XFC4181"/>
    </row>
    <row r="4182" spans="2:27 16382:16383" ht="21" customHeight="1">
      <c r="B4182" s="1" t="s">
        <v>23</v>
      </c>
      <c r="C4182" s="1" t="s">
        <v>191</v>
      </c>
      <c r="D4182" s="1" t="s">
        <v>50</v>
      </c>
      <c r="E4182" s="1" t="s">
        <v>17</v>
      </c>
      <c r="F4182" s="1" t="s">
        <v>232</v>
      </c>
      <c r="G4182" s="9">
        <v>42061</v>
      </c>
      <c r="H4182" s="2" t="s">
        <v>242</v>
      </c>
      <c r="I4182" s="1">
        <v>2015</v>
      </c>
      <c r="J4182" s="1">
        <v>212903726</v>
      </c>
      <c r="K4182" s="1">
        <f>_xlfn.DAYS(clean_data[[#This Row],[Ship Date]],clean_data[[#This Row],[Order Date]])</f>
        <v>0</v>
      </c>
      <c r="L4182" s="9">
        <v>42061</v>
      </c>
      <c r="M4182" s="4">
        <v>1798</v>
      </c>
      <c r="N4182" s="13">
        <v>421.89</v>
      </c>
      <c r="O4182" s="13">
        <v>364.69</v>
      </c>
      <c r="P4182" s="13">
        <v>758558.22</v>
      </c>
      <c r="Q4182" s="13">
        <v>655712.62</v>
      </c>
      <c r="R4182" s="13">
        <v>102845.6</v>
      </c>
      <c r="S4182" s="54"/>
      <c r="T4182" s="54"/>
      <c r="Z4182" s="1"/>
      <c r="AA4182" s="1"/>
      <c r="XFB4182"/>
      <c r="XFC4182"/>
    </row>
    <row r="4183" spans="2:27 16382:16383" ht="21" customHeight="1">
      <c r="B4183" s="10" t="s">
        <v>40</v>
      </c>
      <c r="C4183" s="10" t="s">
        <v>117</v>
      </c>
      <c r="D4183" s="10" t="s">
        <v>33</v>
      </c>
      <c r="E4183" s="10" t="s">
        <v>21</v>
      </c>
      <c r="F4183" s="10" t="s">
        <v>232</v>
      </c>
      <c r="G4183" s="11">
        <v>40706</v>
      </c>
      <c r="H4183" s="12" t="s">
        <v>241</v>
      </c>
      <c r="I4183" s="10">
        <v>2011</v>
      </c>
      <c r="J4183" s="10">
        <v>827541148</v>
      </c>
      <c r="K4183" s="10">
        <f>_xlfn.DAYS(clean_data[[#This Row],[Ship Date]],clean_data[[#This Row],[Order Date]])</f>
        <v>41</v>
      </c>
      <c r="L4183" s="11">
        <v>40747</v>
      </c>
      <c r="M4183" s="14">
        <v>6670</v>
      </c>
      <c r="N4183" s="15">
        <v>81.73</v>
      </c>
      <c r="O4183" s="15">
        <v>56.67</v>
      </c>
      <c r="P4183" s="15">
        <v>545139.1</v>
      </c>
      <c r="Q4183" s="15">
        <v>377988.9</v>
      </c>
      <c r="R4183" s="15">
        <v>167150.20000000001</v>
      </c>
      <c r="S4183" s="54"/>
      <c r="T4183" s="54"/>
      <c r="Z4183" s="1"/>
      <c r="AA4183" s="1"/>
      <c r="XFB4183"/>
      <c r="XFC4183"/>
    </row>
    <row r="4184" spans="2:27 16382:16383" ht="21" customHeight="1">
      <c r="B4184" s="1" t="s">
        <v>31</v>
      </c>
      <c r="C4184" s="1" t="s">
        <v>133</v>
      </c>
      <c r="D4184" s="1" t="s">
        <v>45</v>
      </c>
      <c r="E4184" s="1" t="s">
        <v>17</v>
      </c>
      <c r="F4184" s="1" t="s">
        <v>227</v>
      </c>
      <c r="G4184" s="9">
        <v>40190</v>
      </c>
      <c r="H4184" s="2" t="s">
        <v>240</v>
      </c>
      <c r="I4184" s="1">
        <v>2010</v>
      </c>
      <c r="J4184" s="1">
        <v>412498700</v>
      </c>
      <c r="K4184" s="1">
        <f>_xlfn.DAYS(clean_data[[#This Row],[Ship Date]],clean_data[[#This Row],[Order Date]])</f>
        <v>38</v>
      </c>
      <c r="L4184" s="9">
        <v>40228</v>
      </c>
      <c r="M4184" s="4">
        <v>6387</v>
      </c>
      <c r="N4184" s="13">
        <v>437.2</v>
      </c>
      <c r="O4184" s="13">
        <v>263.33</v>
      </c>
      <c r="P4184" s="13">
        <v>2792396.4</v>
      </c>
      <c r="Q4184" s="13">
        <v>1681888.71</v>
      </c>
      <c r="R4184" s="13">
        <v>1110507.69</v>
      </c>
      <c r="S4184" s="54"/>
      <c r="T4184" s="54"/>
      <c r="Z4184" s="1"/>
      <c r="AA4184" s="1"/>
      <c r="XFB4184"/>
      <c r="XFC4184"/>
    </row>
    <row r="4185" spans="2:27 16382:16383" ht="21" customHeight="1">
      <c r="B4185" s="10" t="s">
        <v>23</v>
      </c>
      <c r="C4185" s="10" t="s">
        <v>80</v>
      </c>
      <c r="D4185" s="10" t="s">
        <v>71</v>
      </c>
      <c r="E4185" s="10" t="s">
        <v>17</v>
      </c>
      <c r="F4185" s="10" t="s">
        <v>229</v>
      </c>
      <c r="G4185" s="11">
        <v>42907</v>
      </c>
      <c r="H4185" s="12" t="s">
        <v>241</v>
      </c>
      <c r="I4185" s="10">
        <v>2017</v>
      </c>
      <c r="J4185" s="10">
        <v>680325210</v>
      </c>
      <c r="K4185" s="10">
        <f>_xlfn.DAYS(clean_data[[#This Row],[Ship Date]],clean_data[[#This Row],[Order Date]])</f>
        <v>32</v>
      </c>
      <c r="L4185" s="11">
        <v>42939</v>
      </c>
      <c r="M4185" s="14">
        <v>2203</v>
      </c>
      <c r="N4185" s="15">
        <v>154.06</v>
      </c>
      <c r="O4185" s="15">
        <v>90.93</v>
      </c>
      <c r="P4185" s="15">
        <v>339394.18</v>
      </c>
      <c r="Q4185" s="15">
        <v>200318.79</v>
      </c>
      <c r="R4185" s="15">
        <v>139075.39000000001</v>
      </c>
      <c r="S4185" s="54"/>
      <c r="T4185" s="54"/>
      <c r="Z4185" s="1"/>
      <c r="AA4185" s="1"/>
      <c r="XFB4185"/>
      <c r="XFC4185"/>
    </row>
    <row r="4186" spans="2:27 16382:16383" ht="21" customHeight="1">
      <c r="B4186" s="1" t="s">
        <v>23</v>
      </c>
      <c r="C4186" s="1" t="s">
        <v>119</v>
      </c>
      <c r="D4186" s="1" t="s">
        <v>25</v>
      </c>
      <c r="E4186" s="1" t="s">
        <v>17</v>
      </c>
      <c r="F4186" s="1" t="s">
        <v>227</v>
      </c>
      <c r="G4186" s="9">
        <v>40577</v>
      </c>
      <c r="H4186" s="2" t="s">
        <v>242</v>
      </c>
      <c r="I4186" s="1">
        <v>2011</v>
      </c>
      <c r="J4186" s="1">
        <v>263882005</v>
      </c>
      <c r="K4186" s="1">
        <f>_xlfn.DAYS(clean_data[[#This Row],[Ship Date]],clean_data[[#This Row],[Order Date]])</f>
        <v>24</v>
      </c>
      <c r="L4186" s="9">
        <v>40601</v>
      </c>
      <c r="M4186" s="4">
        <v>7404</v>
      </c>
      <c r="N4186" s="13">
        <v>47.45</v>
      </c>
      <c r="O4186" s="13">
        <v>31.79</v>
      </c>
      <c r="P4186" s="13">
        <v>351319.8</v>
      </c>
      <c r="Q4186" s="13">
        <v>235373.16</v>
      </c>
      <c r="R4186" s="13">
        <v>115946.64</v>
      </c>
      <c r="S4186" s="54"/>
      <c r="T4186" s="54"/>
      <c r="Z4186" s="1"/>
      <c r="AA4186" s="1"/>
      <c r="XFB4186"/>
      <c r="XFC4186"/>
    </row>
    <row r="4187" spans="2:27 16382:16383" ht="21" customHeight="1">
      <c r="B4187" s="10" t="s">
        <v>31</v>
      </c>
      <c r="C4187" s="10" t="s">
        <v>57</v>
      </c>
      <c r="D4187" s="10" t="s">
        <v>28</v>
      </c>
      <c r="E4187" s="10" t="s">
        <v>21</v>
      </c>
      <c r="F4187" s="10" t="s">
        <v>227</v>
      </c>
      <c r="G4187" s="11">
        <v>40522</v>
      </c>
      <c r="H4187" s="12" t="s">
        <v>228</v>
      </c>
      <c r="I4187" s="10">
        <v>2010</v>
      </c>
      <c r="J4187" s="10">
        <v>566342914</v>
      </c>
      <c r="K4187" s="10">
        <f>_xlfn.DAYS(clean_data[[#This Row],[Ship Date]],clean_data[[#This Row],[Order Date]])</f>
        <v>7</v>
      </c>
      <c r="L4187" s="11">
        <v>40529</v>
      </c>
      <c r="M4187" s="14">
        <v>2308</v>
      </c>
      <c r="N4187" s="15">
        <v>205.7</v>
      </c>
      <c r="O4187" s="15">
        <v>117.11</v>
      </c>
      <c r="P4187" s="15">
        <v>474755.6</v>
      </c>
      <c r="Q4187" s="15">
        <v>270289.88</v>
      </c>
      <c r="R4187" s="15">
        <v>204465.72</v>
      </c>
      <c r="S4187" s="54"/>
      <c r="T4187" s="54"/>
      <c r="Z4187" s="1"/>
      <c r="AA4187" s="1"/>
      <c r="XFB4187"/>
      <c r="XFC4187"/>
    </row>
    <row r="4188" spans="2:27 16382:16383" ht="21" customHeight="1">
      <c r="B4188" s="1" t="s">
        <v>40</v>
      </c>
      <c r="C4188" s="1" t="s">
        <v>97</v>
      </c>
      <c r="D4188" s="1" t="s">
        <v>50</v>
      </c>
      <c r="E4188" s="1" t="s">
        <v>17</v>
      </c>
      <c r="F4188" s="1" t="s">
        <v>227</v>
      </c>
      <c r="G4188" s="9">
        <v>42153</v>
      </c>
      <c r="H4188" s="2" t="s">
        <v>233</v>
      </c>
      <c r="I4188" s="1">
        <v>2015</v>
      </c>
      <c r="J4188" s="1">
        <v>811194264</v>
      </c>
      <c r="K4188" s="1">
        <f>_xlfn.DAYS(clean_data[[#This Row],[Ship Date]],clean_data[[#This Row],[Order Date]])</f>
        <v>36</v>
      </c>
      <c r="L4188" s="9">
        <v>42189</v>
      </c>
      <c r="M4188" s="4">
        <v>9264</v>
      </c>
      <c r="N4188" s="13">
        <v>421.89</v>
      </c>
      <c r="O4188" s="13">
        <v>364.69</v>
      </c>
      <c r="P4188" s="13">
        <v>3908388.96</v>
      </c>
      <c r="Q4188" s="13">
        <v>3378488.16</v>
      </c>
      <c r="R4188" s="13">
        <v>529900.80000000005</v>
      </c>
      <c r="S4188" s="54"/>
      <c r="T4188" s="54"/>
      <c r="Z4188" s="1"/>
      <c r="AA4188" s="1"/>
      <c r="XFB4188"/>
      <c r="XFC4188"/>
    </row>
    <row r="4189" spans="2:27 16382:16383" ht="21" customHeight="1">
      <c r="B4189" s="10" t="s">
        <v>26</v>
      </c>
      <c r="C4189" s="10" t="s">
        <v>164</v>
      </c>
      <c r="D4189" s="10" t="s">
        <v>16</v>
      </c>
      <c r="E4189" s="10" t="s">
        <v>17</v>
      </c>
      <c r="F4189" s="10" t="s">
        <v>229</v>
      </c>
      <c r="G4189" s="11">
        <v>41124</v>
      </c>
      <c r="H4189" s="12" t="s">
        <v>238</v>
      </c>
      <c r="I4189" s="10">
        <v>2012</v>
      </c>
      <c r="J4189" s="10">
        <v>292234885</v>
      </c>
      <c r="K4189" s="10">
        <f>_xlfn.DAYS(clean_data[[#This Row],[Ship Date]],clean_data[[#This Row],[Order Date]])</f>
        <v>1</v>
      </c>
      <c r="L4189" s="11">
        <v>41125</v>
      </c>
      <c r="M4189" s="14">
        <v>7651</v>
      </c>
      <c r="N4189" s="15">
        <v>255.28</v>
      </c>
      <c r="O4189" s="15">
        <v>159.41999999999999</v>
      </c>
      <c r="P4189" s="15">
        <v>1953147.28</v>
      </c>
      <c r="Q4189" s="15">
        <v>1219722.42</v>
      </c>
      <c r="R4189" s="15">
        <v>733424.86</v>
      </c>
      <c r="S4189" s="54"/>
      <c r="T4189" s="54"/>
      <c r="Z4189" s="1"/>
      <c r="AA4189" s="1"/>
      <c r="XFB4189"/>
      <c r="XFC4189"/>
    </row>
    <row r="4190" spans="2:27 16382:16383" ht="21" customHeight="1">
      <c r="B4190" s="1" t="s">
        <v>40</v>
      </c>
      <c r="C4190" s="1" t="s">
        <v>165</v>
      </c>
      <c r="D4190" s="1" t="s">
        <v>59</v>
      </c>
      <c r="E4190" s="1" t="s">
        <v>21</v>
      </c>
      <c r="F4190" s="1" t="s">
        <v>227</v>
      </c>
      <c r="G4190" s="9">
        <v>41774</v>
      </c>
      <c r="H4190" s="2" t="s">
        <v>233</v>
      </c>
      <c r="I4190" s="1">
        <v>2014</v>
      </c>
      <c r="J4190" s="1">
        <v>623576104</v>
      </c>
      <c r="K4190" s="1">
        <f>_xlfn.DAYS(clean_data[[#This Row],[Ship Date]],clean_data[[#This Row],[Order Date]])</f>
        <v>10</v>
      </c>
      <c r="L4190" s="9">
        <v>41784</v>
      </c>
      <c r="M4190" s="4">
        <v>8881</v>
      </c>
      <c r="N4190" s="13">
        <v>9.33</v>
      </c>
      <c r="O4190" s="13">
        <v>6.92</v>
      </c>
      <c r="P4190" s="13">
        <v>82859.73</v>
      </c>
      <c r="Q4190" s="13">
        <v>61456.52</v>
      </c>
      <c r="R4190" s="13">
        <v>21403.21</v>
      </c>
      <c r="S4190" s="54"/>
      <c r="T4190" s="54"/>
      <c r="Z4190" s="1"/>
      <c r="AA4190" s="1"/>
      <c r="XFB4190"/>
      <c r="XFC4190"/>
    </row>
    <row r="4191" spans="2:27 16382:16383" ht="21" customHeight="1">
      <c r="B4191" s="10" t="s">
        <v>40</v>
      </c>
      <c r="C4191" s="10" t="s">
        <v>93</v>
      </c>
      <c r="D4191" s="10" t="s">
        <v>20</v>
      </c>
      <c r="E4191" s="10" t="s">
        <v>17</v>
      </c>
      <c r="F4191" s="10" t="s">
        <v>227</v>
      </c>
      <c r="G4191" s="11">
        <v>41916</v>
      </c>
      <c r="H4191" s="12" t="s">
        <v>237</v>
      </c>
      <c r="I4191" s="10">
        <v>2014</v>
      </c>
      <c r="J4191" s="10">
        <v>789641749</v>
      </c>
      <c r="K4191" s="10">
        <f>_xlfn.DAYS(clean_data[[#This Row],[Ship Date]],clean_data[[#This Row],[Order Date]])</f>
        <v>6</v>
      </c>
      <c r="L4191" s="11">
        <v>41922</v>
      </c>
      <c r="M4191" s="14">
        <v>1396</v>
      </c>
      <c r="N4191" s="15">
        <v>152.58000000000001</v>
      </c>
      <c r="O4191" s="15">
        <v>97.44</v>
      </c>
      <c r="P4191" s="15">
        <v>213001.68</v>
      </c>
      <c r="Q4191" s="15">
        <v>136026.23999999999</v>
      </c>
      <c r="R4191" s="15">
        <v>76975.44</v>
      </c>
      <c r="S4191" s="54"/>
      <c r="T4191" s="54"/>
      <c r="Z4191" s="1"/>
      <c r="AA4191" s="1"/>
      <c r="XFB4191"/>
      <c r="XFC4191"/>
    </row>
    <row r="4192" spans="2:27 16382:16383" ht="21" customHeight="1">
      <c r="B4192" s="1" t="s">
        <v>23</v>
      </c>
      <c r="C4192" s="1" t="s">
        <v>119</v>
      </c>
      <c r="D4192" s="1" t="s">
        <v>59</v>
      </c>
      <c r="E4192" s="1" t="s">
        <v>21</v>
      </c>
      <c r="F4192" s="1" t="s">
        <v>232</v>
      </c>
      <c r="G4192" s="9">
        <v>42518</v>
      </c>
      <c r="H4192" s="2" t="s">
        <v>233</v>
      </c>
      <c r="I4192" s="1">
        <v>2016</v>
      </c>
      <c r="J4192" s="1">
        <v>295168149</v>
      </c>
      <c r="K4192" s="1">
        <f>_xlfn.DAYS(clean_data[[#This Row],[Ship Date]],clean_data[[#This Row],[Order Date]])</f>
        <v>49</v>
      </c>
      <c r="L4192" s="9">
        <v>42567</v>
      </c>
      <c r="M4192" s="4">
        <v>5669</v>
      </c>
      <c r="N4192" s="13">
        <v>9.33</v>
      </c>
      <c r="O4192" s="13">
        <v>6.92</v>
      </c>
      <c r="P4192" s="13">
        <v>52891.77</v>
      </c>
      <c r="Q4192" s="13">
        <v>39229.480000000003</v>
      </c>
      <c r="R4192" s="13">
        <v>13662.29</v>
      </c>
      <c r="S4192" s="54"/>
      <c r="T4192" s="54"/>
      <c r="Z4192" s="1"/>
      <c r="AA4192" s="1"/>
      <c r="XFB4192"/>
      <c r="XFC4192"/>
    </row>
    <row r="4193" spans="2:27 16382:16383" ht="21" customHeight="1">
      <c r="B4193" s="10" t="s">
        <v>40</v>
      </c>
      <c r="C4193" s="10" t="s">
        <v>130</v>
      </c>
      <c r="D4193" s="10" t="s">
        <v>28</v>
      </c>
      <c r="E4193" s="10" t="s">
        <v>21</v>
      </c>
      <c r="F4193" s="10" t="s">
        <v>227</v>
      </c>
      <c r="G4193" s="11">
        <v>40789</v>
      </c>
      <c r="H4193" s="12" t="s">
        <v>231</v>
      </c>
      <c r="I4193" s="10">
        <v>2011</v>
      </c>
      <c r="J4193" s="10">
        <v>515204131</v>
      </c>
      <c r="K4193" s="10">
        <f>_xlfn.DAYS(clean_data[[#This Row],[Ship Date]],clean_data[[#This Row],[Order Date]])</f>
        <v>31</v>
      </c>
      <c r="L4193" s="11">
        <v>40820</v>
      </c>
      <c r="M4193" s="14">
        <v>9206</v>
      </c>
      <c r="N4193" s="15">
        <v>205.7</v>
      </c>
      <c r="O4193" s="15">
        <v>117.11</v>
      </c>
      <c r="P4193" s="15">
        <v>1893674.2</v>
      </c>
      <c r="Q4193" s="15">
        <v>1078114.6599999999</v>
      </c>
      <c r="R4193" s="15">
        <v>815559.54</v>
      </c>
      <c r="S4193" s="54"/>
      <c r="T4193" s="54"/>
      <c r="Z4193" s="1"/>
      <c r="AA4193" s="1"/>
      <c r="XFB4193"/>
      <c r="XFC4193"/>
    </row>
    <row r="4194" spans="2:27 16382:16383" ht="21" customHeight="1">
      <c r="B4194" s="1" t="s">
        <v>23</v>
      </c>
      <c r="C4194" s="1" t="s">
        <v>179</v>
      </c>
      <c r="D4194" s="1" t="s">
        <v>50</v>
      </c>
      <c r="E4194" s="1" t="s">
        <v>21</v>
      </c>
      <c r="F4194" s="1" t="s">
        <v>229</v>
      </c>
      <c r="G4194" s="9">
        <v>42625</v>
      </c>
      <c r="H4194" s="2" t="s">
        <v>231</v>
      </c>
      <c r="I4194" s="1">
        <v>2016</v>
      </c>
      <c r="J4194" s="1">
        <v>645111024</v>
      </c>
      <c r="K4194" s="1">
        <f>_xlfn.DAYS(clean_data[[#This Row],[Ship Date]],clean_data[[#This Row],[Order Date]])</f>
        <v>14</v>
      </c>
      <c r="L4194" s="9">
        <v>42639</v>
      </c>
      <c r="M4194" s="4">
        <v>1543</v>
      </c>
      <c r="N4194" s="13">
        <v>421.89</v>
      </c>
      <c r="O4194" s="13">
        <v>364.69</v>
      </c>
      <c r="P4194" s="13">
        <v>650976.27</v>
      </c>
      <c r="Q4194" s="13">
        <v>562716.67000000004</v>
      </c>
      <c r="R4194" s="13">
        <v>88259.6</v>
      </c>
      <c r="S4194" s="54"/>
      <c r="T4194" s="54"/>
      <c r="Z4194" s="1"/>
      <c r="AA4194" s="1"/>
      <c r="XFB4194"/>
      <c r="XFC4194"/>
    </row>
    <row r="4195" spans="2:27 16382:16383" ht="21" customHeight="1">
      <c r="B4195" s="10" t="s">
        <v>23</v>
      </c>
      <c r="C4195" s="10" t="s">
        <v>74</v>
      </c>
      <c r="D4195" s="10" t="s">
        <v>16</v>
      </c>
      <c r="E4195" s="10" t="s">
        <v>21</v>
      </c>
      <c r="F4195" s="10" t="s">
        <v>227</v>
      </c>
      <c r="G4195" s="11">
        <v>41862</v>
      </c>
      <c r="H4195" s="12" t="s">
        <v>238</v>
      </c>
      <c r="I4195" s="10">
        <v>2014</v>
      </c>
      <c r="J4195" s="10">
        <v>850562655</v>
      </c>
      <c r="K4195" s="10">
        <f>_xlfn.DAYS(clean_data[[#This Row],[Ship Date]],clean_data[[#This Row],[Order Date]])</f>
        <v>45</v>
      </c>
      <c r="L4195" s="11">
        <v>41907</v>
      </c>
      <c r="M4195" s="14">
        <v>9246</v>
      </c>
      <c r="N4195" s="15">
        <v>255.28</v>
      </c>
      <c r="O4195" s="15">
        <v>159.41999999999999</v>
      </c>
      <c r="P4195" s="15">
        <v>2360318.88</v>
      </c>
      <c r="Q4195" s="15">
        <v>1473997.32</v>
      </c>
      <c r="R4195" s="15">
        <v>886321.56</v>
      </c>
      <c r="S4195" s="54"/>
      <c r="T4195" s="54"/>
      <c r="Z4195" s="1"/>
      <c r="AA4195" s="1"/>
      <c r="XFB4195"/>
      <c r="XFC4195"/>
    </row>
    <row r="4196" spans="2:27 16382:16383" ht="21" customHeight="1">
      <c r="B4196" s="1" t="s">
        <v>40</v>
      </c>
      <c r="C4196" s="1" t="s">
        <v>144</v>
      </c>
      <c r="D4196" s="1" t="s">
        <v>33</v>
      </c>
      <c r="E4196" s="1" t="s">
        <v>21</v>
      </c>
      <c r="F4196" s="1" t="s">
        <v>232</v>
      </c>
      <c r="G4196" s="9">
        <v>41025</v>
      </c>
      <c r="H4196" s="2" t="s">
        <v>239</v>
      </c>
      <c r="I4196" s="1">
        <v>2012</v>
      </c>
      <c r="J4196" s="1">
        <v>917545354</v>
      </c>
      <c r="K4196" s="1">
        <f>_xlfn.DAYS(clean_data[[#This Row],[Ship Date]],clean_data[[#This Row],[Order Date]])</f>
        <v>34</v>
      </c>
      <c r="L4196" s="9">
        <v>41059</v>
      </c>
      <c r="M4196" s="4">
        <v>915</v>
      </c>
      <c r="N4196" s="13">
        <v>81.73</v>
      </c>
      <c r="O4196" s="13">
        <v>56.67</v>
      </c>
      <c r="P4196" s="13">
        <v>74782.95</v>
      </c>
      <c r="Q4196" s="13">
        <v>51853.05</v>
      </c>
      <c r="R4196" s="13">
        <v>22929.9</v>
      </c>
      <c r="S4196" s="54"/>
      <c r="T4196" s="54"/>
      <c r="Z4196" s="1"/>
      <c r="AA4196" s="1"/>
      <c r="XFB4196"/>
      <c r="XFC4196"/>
    </row>
    <row r="4197" spans="2:27 16382:16383" ht="21" customHeight="1">
      <c r="B4197" s="10" t="s">
        <v>23</v>
      </c>
      <c r="C4197" s="10" t="s">
        <v>208</v>
      </c>
      <c r="D4197" s="10" t="s">
        <v>33</v>
      </c>
      <c r="E4197" s="10" t="s">
        <v>21</v>
      </c>
      <c r="F4197" s="10" t="s">
        <v>232</v>
      </c>
      <c r="G4197" s="11">
        <v>41644</v>
      </c>
      <c r="H4197" s="12" t="s">
        <v>240</v>
      </c>
      <c r="I4197" s="10">
        <v>2014</v>
      </c>
      <c r="J4197" s="10">
        <v>702357947</v>
      </c>
      <c r="K4197" s="10">
        <f>_xlfn.DAYS(clean_data[[#This Row],[Ship Date]],clean_data[[#This Row],[Order Date]])</f>
        <v>30</v>
      </c>
      <c r="L4197" s="11">
        <v>41674</v>
      </c>
      <c r="M4197" s="14">
        <v>2179</v>
      </c>
      <c r="N4197" s="15">
        <v>81.73</v>
      </c>
      <c r="O4197" s="15">
        <v>56.67</v>
      </c>
      <c r="P4197" s="15">
        <v>178089.67</v>
      </c>
      <c r="Q4197" s="15">
        <v>123483.93</v>
      </c>
      <c r="R4197" s="15">
        <v>54605.74</v>
      </c>
      <c r="S4197" s="54"/>
      <c r="T4197" s="54"/>
      <c r="Z4197" s="1"/>
      <c r="AA4197" s="1"/>
      <c r="XFB4197"/>
      <c r="XFC4197"/>
    </row>
    <row r="4198" spans="2:27 16382:16383" ht="21" customHeight="1">
      <c r="B4198" s="1" t="s">
        <v>40</v>
      </c>
      <c r="C4198" s="1" t="s">
        <v>201</v>
      </c>
      <c r="D4198" s="1" t="s">
        <v>16</v>
      </c>
      <c r="E4198" s="1" t="s">
        <v>17</v>
      </c>
      <c r="F4198" s="1" t="s">
        <v>235</v>
      </c>
      <c r="G4198" s="9">
        <v>42872</v>
      </c>
      <c r="H4198" s="2" t="s">
        <v>233</v>
      </c>
      <c r="I4198" s="1">
        <v>2017</v>
      </c>
      <c r="J4198" s="1">
        <v>581611764</v>
      </c>
      <c r="K4198" s="1">
        <f>_xlfn.DAYS(clean_data[[#This Row],[Ship Date]],clean_data[[#This Row],[Order Date]])</f>
        <v>46</v>
      </c>
      <c r="L4198" s="9">
        <v>42918</v>
      </c>
      <c r="M4198" s="4">
        <v>701</v>
      </c>
      <c r="N4198" s="13">
        <v>255.28</v>
      </c>
      <c r="O4198" s="13">
        <v>159.41999999999999</v>
      </c>
      <c r="P4198" s="13">
        <v>178951.28</v>
      </c>
      <c r="Q4198" s="13">
        <v>111753.42</v>
      </c>
      <c r="R4198" s="13">
        <v>67197.86</v>
      </c>
      <c r="S4198" s="54"/>
      <c r="T4198" s="54"/>
      <c r="Z4198" s="1"/>
      <c r="AA4198" s="1"/>
      <c r="XFB4198"/>
      <c r="XFC4198"/>
    </row>
    <row r="4199" spans="2:27 16382:16383" ht="21" customHeight="1">
      <c r="B4199" s="10" t="s">
        <v>23</v>
      </c>
      <c r="C4199" s="10" t="s">
        <v>63</v>
      </c>
      <c r="D4199" s="10" t="s">
        <v>36</v>
      </c>
      <c r="E4199" s="10" t="s">
        <v>17</v>
      </c>
      <c r="F4199" s="10" t="s">
        <v>232</v>
      </c>
      <c r="G4199" s="11">
        <v>42868</v>
      </c>
      <c r="H4199" s="12" t="s">
        <v>233</v>
      </c>
      <c r="I4199" s="10">
        <v>2017</v>
      </c>
      <c r="J4199" s="10">
        <v>102230632</v>
      </c>
      <c r="K4199" s="10">
        <f>_xlfn.DAYS(clean_data[[#This Row],[Ship Date]],clean_data[[#This Row],[Order Date]])</f>
        <v>31</v>
      </c>
      <c r="L4199" s="11">
        <v>42899</v>
      </c>
      <c r="M4199" s="14">
        <v>1171</v>
      </c>
      <c r="N4199" s="15">
        <v>109.28</v>
      </c>
      <c r="O4199" s="15">
        <v>35.840000000000003</v>
      </c>
      <c r="P4199" s="15">
        <v>127966.88</v>
      </c>
      <c r="Q4199" s="15">
        <v>41968.639999999999</v>
      </c>
      <c r="R4199" s="15">
        <v>85998.24</v>
      </c>
      <c r="S4199" s="54"/>
      <c r="T4199" s="54"/>
      <c r="Z4199" s="1"/>
      <c r="AA4199" s="1"/>
      <c r="XFB4199"/>
      <c r="XFC4199"/>
    </row>
    <row r="4200" spans="2:27 16382:16383" ht="21" customHeight="1">
      <c r="B4200" s="1" t="s">
        <v>23</v>
      </c>
      <c r="C4200" s="1" t="s">
        <v>132</v>
      </c>
      <c r="D4200" s="1" t="s">
        <v>36</v>
      </c>
      <c r="E4200" s="1" t="s">
        <v>17</v>
      </c>
      <c r="F4200" s="1" t="s">
        <v>232</v>
      </c>
      <c r="G4200" s="9">
        <v>40181</v>
      </c>
      <c r="H4200" s="2" t="s">
        <v>240</v>
      </c>
      <c r="I4200" s="1">
        <v>2010</v>
      </c>
      <c r="J4200" s="1">
        <v>231450879</v>
      </c>
      <c r="K4200" s="1">
        <f>_xlfn.DAYS(clean_data[[#This Row],[Ship Date]],clean_data[[#This Row],[Order Date]])</f>
        <v>50</v>
      </c>
      <c r="L4200" s="9">
        <v>40231</v>
      </c>
      <c r="M4200" s="4">
        <v>313</v>
      </c>
      <c r="N4200" s="13">
        <v>109.28</v>
      </c>
      <c r="O4200" s="13">
        <v>35.840000000000003</v>
      </c>
      <c r="P4200" s="13">
        <v>34204.639999999999</v>
      </c>
      <c r="Q4200" s="13">
        <v>11217.92</v>
      </c>
      <c r="R4200" s="13">
        <v>22986.720000000001</v>
      </c>
      <c r="S4200" s="54"/>
      <c r="T4200" s="54"/>
      <c r="Z4200" s="1"/>
      <c r="AA4200" s="1"/>
      <c r="XFB4200"/>
      <c r="XFC4200"/>
    </row>
    <row r="4201" spans="2:27 16382:16383" ht="21" customHeight="1">
      <c r="B4201" s="10" t="s">
        <v>40</v>
      </c>
      <c r="C4201" s="10" t="s">
        <v>245</v>
      </c>
      <c r="D4201" s="10" t="s">
        <v>25</v>
      </c>
      <c r="E4201" s="10" t="s">
        <v>17</v>
      </c>
      <c r="F4201" s="10" t="s">
        <v>232</v>
      </c>
      <c r="G4201" s="11">
        <v>40662</v>
      </c>
      <c r="H4201" s="12" t="s">
        <v>239</v>
      </c>
      <c r="I4201" s="10">
        <v>2011</v>
      </c>
      <c r="J4201" s="10">
        <v>206821334</v>
      </c>
      <c r="K4201" s="10">
        <f>_xlfn.DAYS(clean_data[[#This Row],[Ship Date]],clean_data[[#This Row],[Order Date]])</f>
        <v>4</v>
      </c>
      <c r="L4201" s="11">
        <v>40666</v>
      </c>
      <c r="M4201" s="14">
        <v>1884</v>
      </c>
      <c r="N4201" s="15">
        <v>47.45</v>
      </c>
      <c r="O4201" s="15">
        <v>31.79</v>
      </c>
      <c r="P4201" s="15">
        <v>89395.8</v>
      </c>
      <c r="Q4201" s="15">
        <v>59892.36</v>
      </c>
      <c r="R4201" s="15">
        <v>29503.439999999999</v>
      </c>
      <c r="S4201" s="54"/>
      <c r="T4201" s="54"/>
      <c r="Z4201" s="1"/>
      <c r="AA4201" s="1"/>
      <c r="XFB4201"/>
      <c r="XFC4201"/>
    </row>
    <row r="4202" spans="2:27 16382:16383" ht="21" customHeight="1">
      <c r="B4202" s="1" t="s">
        <v>53</v>
      </c>
      <c r="C4202" s="1" t="s">
        <v>219</v>
      </c>
      <c r="D4202" s="1" t="s">
        <v>25</v>
      </c>
      <c r="E4202" s="1" t="s">
        <v>21</v>
      </c>
      <c r="F4202" s="1" t="s">
        <v>232</v>
      </c>
      <c r="G4202" s="9">
        <v>42255</v>
      </c>
      <c r="H4202" s="2" t="s">
        <v>231</v>
      </c>
      <c r="I4202" s="1">
        <v>2015</v>
      </c>
      <c r="J4202" s="1">
        <v>686203324</v>
      </c>
      <c r="K4202" s="1">
        <f>_xlfn.DAYS(clean_data[[#This Row],[Ship Date]],clean_data[[#This Row],[Order Date]])</f>
        <v>10</v>
      </c>
      <c r="L4202" s="9">
        <v>42265</v>
      </c>
      <c r="M4202" s="4">
        <v>1667</v>
      </c>
      <c r="N4202" s="13">
        <v>47.45</v>
      </c>
      <c r="O4202" s="13">
        <v>31.79</v>
      </c>
      <c r="P4202" s="13">
        <v>79099.149999999994</v>
      </c>
      <c r="Q4202" s="13">
        <v>52993.93</v>
      </c>
      <c r="R4202" s="13">
        <v>26105.22</v>
      </c>
      <c r="S4202" s="54"/>
      <c r="T4202" s="54"/>
      <c r="Z4202" s="1"/>
      <c r="AA4202" s="1"/>
      <c r="XFB4202"/>
      <c r="XFC4202"/>
    </row>
    <row r="4203" spans="2:27 16382:16383" ht="21" customHeight="1">
      <c r="B4203" s="10" t="s">
        <v>26</v>
      </c>
      <c r="C4203" s="10" t="s">
        <v>46</v>
      </c>
      <c r="D4203" s="10" t="s">
        <v>43</v>
      </c>
      <c r="E4203" s="10" t="s">
        <v>17</v>
      </c>
      <c r="F4203" s="10" t="s">
        <v>232</v>
      </c>
      <c r="G4203" s="11">
        <v>41909</v>
      </c>
      <c r="H4203" s="12" t="s">
        <v>231</v>
      </c>
      <c r="I4203" s="10">
        <v>2014</v>
      </c>
      <c r="J4203" s="10">
        <v>597770678</v>
      </c>
      <c r="K4203" s="10">
        <f>_xlfn.DAYS(clean_data[[#This Row],[Ship Date]],clean_data[[#This Row],[Order Date]])</f>
        <v>22</v>
      </c>
      <c r="L4203" s="11">
        <v>41931</v>
      </c>
      <c r="M4203" s="14">
        <v>2482</v>
      </c>
      <c r="N4203" s="15">
        <v>651.21</v>
      </c>
      <c r="O4203" s="15">
        <v>524.96</v>
      </c>
      <c r="P4203" s="15">
        <v>1616303.22</v>
      </c>
      <c r="Q4203" s="15">
        <v>1302950.72</v>
      </c>
      <c r="R4203" s="15">
        <v>313352.5</v>
      </c>
      <c r="S4203" s="54"/>
      <c r="T4203" s="54"/>
      <c r="Z4203" s="1"/>
      <c r="AA4203" s="1"/>
      <c r="XFB4203"/>
      <c r="XFC4203"/>
    </row>
    <row r="4204" spans="2:27 16382:16383" ht="21" customHeight="1">
      <c r="B4204" s="1" t="s">
        <v>26</v>
      </c>
      <c r="C4204" s="1" t="s">
        <v>129</v>
      </c>
      <c r="D4204" s="1" t="s">
        <v>16</v>
      </c>
      <c r="E4204" s="1" t="s">
        <v>21</v>
      </c>
      <c r="F4204" s="1" t="s">
        <v>229</v>
      </c>
      <c r="G4204" s="9">
        <v>42493</v>
      </c>
      <c r="H4204" s="2" t="s">
        <v>233</v>
      </c>
      <c r="I4204" s="1">
        <v>2016</v>
      </c>
      <c r="J4204" s="1">
        <v>290009725</v>
      </c>
      <c r="K4204" s="1">
        <f>_xlfn.DAYS(clean_data[[#This Row],[Ship Date]],clean_data[[#This Row],[Order Date]])</f>
        <v>4</v>
      </c>
      <c r="L4204" s="9">
        <v>42497</v>
      </c>
      <c r="M4204" s="4">
        <v>9177</v>
      </c>
      <c r="N4204" s="13">
        <v>255.28</v>
      </c>
      <c r="O4204" s="13">
        <v>159.41999999999999</v>
      </c>
      <c r="P4204" s="13">
        <v>2342704.56</v>
      </c>
      <c r="Q4204" s="13">
        <v>1462997.34</v>
      </c>
      <c r="R4204" s="13">
        <v>879707.22</v>
      </c>
      <c r="S4204" s="54"/>
      <c r="T4204" s="54"/>
      <c r="Z4204" s="1"/>
      <c r="AA4204" s="1"/>
      <c r="XFB4204"/>
      <c r="XFC4204"/>
    </row>
    <row r="4205" spans="2:27 16382:16383" ht="21" customHeight="1">
      <c r="B4205" s="10" t="s">
        <v>40</v>
      </c>
      <c r="C4205" s="10" t="s">
        <v>41</v>
      </c>
      <c r="D4205" s="10" t="s">
        <v>59</v>
      </c>
      <c r="E4205" s="10" t="s">
        <v>17</v>
      </c>
      <c r="F4205" s="10" t="s">
        <v>235</v>
      </c>
      <c r="G4205" s="11">
        <v>40351</v>
      </c>
      <c r="H4205" s="12" t="s">
        <v>241</v>
      </c>
      <c r="I4205" s="10">
        <v>2010</v>
      </c>
      <c r="J4205" s="10">
        <v>181719291</v>
      </c>
      <c r="K4205" s="10">
        <f>_xlfn.DAYS(clean_data[[#This Row],[Ship Date]],clean_data[[#This Row],[Order Date]])</f>
        <v>13</v>
      </c>
      <c r="L4205" s="11">
        <v>40364</v>
      </c>
      <c r="M4205" s="14">
        <v>3631</v>
      </c>
      <c r="N4205" s="15">
        <v>9.33</v>
      </c>
      <c r="O4205" s="15">
        <v>6.92</v>
      </c>
      <c r="P4205" s="15">
        <v>33877.230000000003</v>
      </c>
      <c r="Q4205" s="15">
        <v>25126.52</v>
      </c>
      <c r="R4205" s="15">
        <v>8750.7099999999991</v>
      </c>
      <c r="S4205" s="54"/>
      <c r="T4205" s="54"/>
      <c r="Z4205" s="1"/>
      <c r="AA4205" s="1"/>
      <c r="XFB4205"/>
      <c r="XFC4205"/>
    </row>
    <row r="4206" spans="2:27 16382:16383" ht="21" customHeight="1">
      <c r="B4206" s="1" t="s">
        <v>40</v>
      </c>
      <c r="C4206" s="1" t="s">
        <v>92</v>
      </c>
      <c r="D4206" s="1" t="s">
        <v>50</v>
      </c>
      <c r="E4206" s="1" t="s">
        <v>17</v>
      </c>
      <c r="F4206" s="1" t="s">
        <v>232</v>
      </c>
      <c r="G4206" s="9">
        <v>40515</v>
      </c>
      <c r="H4206" s="2" t="s">
        <v>228</v>
      </c>
      <c r="I4206" s="1">
        <v>2010</v>
      </c>
      <c r="J4206" s="1">
        <v>312010705</v>
      </c>
      <c r="K4206" s="1">
        <f>_xlfn.DAYS(clean_data[[#This Row],[Ship Date]],clean_data[[#This Row],[Order Date]])</f>
        <v>18</v>
      </c>
      <c r="L4206" s="9">
        <v>40533</v>
      </c>
      <c r="M4206" s="4">
        <v>9756</v>
      </c>
      <c r="N4206" s="13">
        <v>421.89</v>
      </c>
      <c r="O4206" s="13">
        <v>364.69</v>
      </c>
      <c r="P4206" s="13">
        <v>4115958.84</v>
      </c>
      <c r="Q4206" s="13">
        <v>3557915.64</v>
      </c>
      <c r="R4206" s="13">
        <v>558043.19999999995</v>
      </c>
      <c r="S4206" s="54"/>
      <c r="T4206" s="54"/>
      <c r="Z4206" s="1"/>
      <c r="AA4206" s="1"/>
      <c r="XFB4206"/>
      <c r="XFC4206"/>
    </row>
    <row r="4207" spans="2:27 16382:16383" ht="21" customHeight="1">
      <c r="B4207" s="10" t="s">
        <v>40</v>
      </c>
      <c r="C4207" s="10" t="s">
        <v>244</v>
      </c>
      <c r="D4207" s="10" t="s">
        <v>59</v>
      </c>
      <c r="E4207" s="10" t="s">
        <v>17</v>
      </c>
      <c r="F4207" s="10" t="s">
        <v>227</v>
      </c>
      <c r="G4207" s="11">
        <v>41490</v>
      </c>
      <c r="H4207" s="12" t="s">
        <v>238</v>
      </c>
      <c r="I4207" s="10">
        <v>2013</v>
      </c>
      <c r="J4207" s="10">
        <v>790307796</v>
      </c>
      <c r="K4207" s="10">
        <f>_xlfn.DAYS(clean_data[[#This Row],[Ship Date]],clean_data[[#This Row],[Order Date]])</f>
        <v>26</v>
      </c>
      <c r="L4207" s="11">
        <v>41516</v>
      </c>
      <c r="M4207" s="14">
        <v>8494</v>
      </c>
      <c r="N4207" s="15">
        <v>9.33</v>
      </c>
      <c r="O4207" s="15">
        <v>6.92</v>
      </c>
      <c r="P4207" s="15">
        <v>79249.02</v>
      </c>
      <c r="Q4207" s="15">
        <v>58778.48</v>
      </c>
      <c r="R4207" s="15">
        <v>20470.54</v>
      </c>
      <c r="S4207" s="54"/>
      <c r="T4207" s="54"/>
      <c r="Z4207" s="1"/>
      <c r="AA4207" s="1"/>
      <c r="XFB4207"/>
      <c r="XFC4207"/>
    </row>
    <row r="4208" spans="2:27 16382:16383" ht="21" customHeight="1">
      <c r="B4208" s="1" t="s">
        <v>40</v>
      </c>
      <c r="C4208" s="1" t="s">
        <v>78</v>
      </c>
      <c r="D4208" s="1" t="s">
        <v>50</v>
      </c>
      <c r="E4208" s="1" t="s">
        <v>21</v>
      </c>
      <c r="F4208" s="1" t="s">
        <v>229</v>
      </c>
      <c r="G4208" s="9">
        <v>42169</v>
      </c>
      <c r="H4208" s="2" t="s">
        <v>241</v>
      </c>
      <c r="I4208" s="1">
        <v>2015</v>
      </c>
      <c r="J4208" s="1">
        <v>446346890</v>
      </c>
      <c r="K4208" s="1">
        <f>_xlfn.DAYS(clean_data[[#This Row],[Ship Date]],clean_data[[#This Row],[Order Date]])</f>
        <v>4</v>
      </c>
      <c r="L4208" s="9">
        <v>42173</v>
      </c>
      <c r="M4208" s="4">
        <v>2819</v>
      </c>
      <c r="N4208" s="13">
        <v>421.89</v>
      </c>
      <c r="O4208" s="13">
        <v>364.69</v>
      </c>
      <c r="P4208" s="13">
        <v>1189307.9099999999</v>
      </c>
      <c r="Q4208" s="13">
        <v>1028061.11</v>
      </c>
      <c r="R4208" s="13">
        <v>161246.79999999999</v>
      </c>
      <c r="S4208" s="54"/>
      <c r="T4208" s="54"/>
      <c r="Z4208" s="1"/>
      <c r="AA4208" s="1"/>
      <c r="XFB4208"/>
      <c r="XFC4208"/>
    </row>
    <row r="4209" spans="2:27 16382:16383" ht="21" customHeight="1">
      <c r="B4209" s="10" t="s">
        <v>23</v>
      </c>
      <c r="C4209" s="10" t="s">
        <v>112</v>
      </c>
      <c r="D4209" s="10" t="s">
        <v>36</v>
      </c>
      <c r="E4209" s="10" t="s">
        <v>17</v>
      </c>
      <c r="F4209" s="10" t="s">
        <v>227</v>
      </c>
      <c r="G4209" s="11">
        <v>40452</v>
      </c>
      <c r="H4209" s="12" t="s">
        <v>237</v>
      </c>
      <c r="I4209" s="10">
        <v>2010</v>
      </c>
      <c r="J4209" s="10">
        <v>880176818</v>
      </c>
      <c r="K4209" s="10">
        <f>_xlfn.DAYS(clean_data[[#This Row],[Ship Date]],clean_data[[#This Row],[Order Date]])</f>
        <v>14</v>
      </c>
      <c r="L4209" s="11">
        <v>40466</v>
      </c>
      <c r="M4209" s="14">
        <v>2735</v>
      </c>
      <c r="N4209" s="15">
        <v>109.28</v>
      </c>
      <c r="O4209" s="15">
        <v>35.840000000000003</v>
      </c>
      <c r="P4209" s="15">
        <v>298880.8</v>
      </c>
      <c r="Q4209" s="15">
        <v>98022.399999999994</v>
      </c>
      <c r="R4209" s="15">
        <v>200858.4</v>
      </c>
      <c r="S4209" s="54"/>
      <c r="T4209" s="54"/>
      <c r="Z4209" s="1"/>
      <c r="AA4209" s="1"/>
      <c r="XFB4209"/>
      <c r="XFC4209"/>
    </row>
    <row r="4210" spans="2:27 16382:16383" ht="21" customHeight="1">
      <c r="B4210" s="1" t="s">
        <v>31</v>
      </c>
      <c r="C4210" s="1" t="s">
        <v>248</v>
      </c>
      <c r="D4210" s="1" t="s">
        <v>16</v>
      </c>
      <c r="E4210" s="1" t="s">
        <v>21</v>
      </c>
      <c r="F4210" s="1" t="s">
        <v>227</v>
      </c>
      <c r="G4210" s="9">
        <v>42925</v>
      </c>
      <c r="H4210" s="2" t="s">
        <v>230</v>
      </c>
      <c r="I4210" s="1">
        <v>2017</v>
      </c>
      <c r="J4210" s="1">
        <v>612158906</v>
      </c>
      <c r="K4210" s="1">
        <f>_xlfn.DAYS(clean_data[[#This Row],[Ship Date]],clean_data[[#This Row],[Order Date]])</f>
        <v>26</v>
      </c>
      <c r="L4210" s="9">
        <v>42951</v>
      </c>
      <c r="M4210" s="4">
        <v>279</v>
      </c>
      <c r="N4210" s="13">
        <v>255.28</v>
      </c>
      <c r="O4210" s="13">
        <v>159.41999999999999</v>
      </c>
      <c r="P4210" s="13">
        <v>71223.12</v>
      </c>
      <c r="Q4210" s="13">
        <v>44478.18</v>
      </c>
      <c r="R4210" s="13">
        <v>26744.94</v>
      </c>
      <c r="S4210" s="54"/>
      <c r="T4210" s="54"/>
      <c r="Z4210" s="1"/>
      <c r="AA4210" s="1"/>
      <c r="XFB4210"/>
      <c r="XFC4210"/>
    </row>
    <row r="4211" spans="2:27 16382:16383" ht="21" customHeight="1">
      <c r="B4211" s="10" t="s">
        <v>26</v>
      </c>
      <c r="C4211" s="10" t="s">
        <v>107</v>
      </c>
      <c r="D4211" s="10" t="s">
        <v>59</v>
      </c>
      <c r="E4211" s="10" t="s">
        <v>17</v>
      </c>
      <c r="F4211" s="10" t="s">
        <v>229</v>
      </c>
      <c r="G4211" s="11">
        <v>41353</v>
      </c>
      <c r="H4211" s="12" t="s">
        <v>236</v>
      </c>
      <c r="I4211" s="10">
        <v>2013</v>
      </c>
      <c r="J4211" s="10">
        <v>932966983</v>
      </c>
      <c r="K4211" s="10">
        <f>_xlfn.DAYS(clean_data[[#This Row],[Ship Date]],clean_data[[#This Row],[Order Date]])</f>
        <v>0</v>
      </c>
      <c r="L4211" s="11">
        <v>41353</v>
      </c>
      <c r="M4211" s="14">
        <v>4518</v>
      </c>
      <c r="N4211" s="15">
        <v>9.33</v>
      </c>
      <c r="O4211" s="15">
        <v>6.92</v>
      </c>
      <c r="P4211" s="15">
        <v>42152.94</v>
      </c>
      <c r="Q4211" s="15">
        <v>31264.560000000001</v>
      </c>
      <c r="R4211" s="15">
        <v>10888.38</v>
      </c>
      <c r="S4211" s="54"/>
      <c r="T4211" s="54"/>
      <c r="Z4211" s="1"/>
      <c r="AA4211" s="1"/>
      <c r="XFB4211"/>
      <c r="XFC4211"/>
    </row>
    <row r="4212" spans="2:27 16382:16383" ht="21" customHeight="1">
      <c r="B4212" s="1" t="s">
        <v>40</v>
      </c>
      <c r="C4212" s="1" t="s">
        <v>97</v>
      </c>
      <c r="D4212" s="1" t="s">
        <v>50</v>
      </c>
      <c r="E4212" s="1" t="s">
        <v>17</v>
      </c>
      <c r="F4212" s="1" t="s">
        <v>235</v>
      </c>
      <c r="G4212" s="9">
        <v>41716</v>
      </c>
      <c r="H4212" s="2" t="s">
        <v>236</v>
      </c>
      <c r="I4212" s="1">
        <v>2014</v>
      </c>
      <c r="J4212" s="1">
        <v>953587377</v>
      </c>
      <c r="K4212" s="1">
        <f>_xlfn.DAYS(clean_data[[#This Row],[Ship Date]],clean_data[[#This Row],[Order Date]])</f>
        <v>9</v>
      </c>
      <c r="L4212" s="9">
        <v>41725</v>
      </c>
      <c r="M4212" s="4">
        <v>6550</v>
      </c>
      <c r="N4212" s="13">
        <v>421.89</v>
      </c>
      <c r="O4212" s="13">
        <v>364.69</v>
      </c>
      <c r="P4212" s="13">
        <v>2763379.5</v>
      </c>
      <c r="Q4212" s="13">
        <v>2388719.5</v>
      </c>
      <c r="R4212" s="13">
        <v>374660</v>
      </c>
      <c r="S4212" s="54"/>
      <c r="T4212" s="54"/>
      <c r="Z4212" s="1"/>
      <c r="AA4212" s="1"/>
      <c r="XFB4212"/>
      <c r="XFC4212"/>
    </row>
    <row r="4213" spans="2:27 16382:16383" ht="21" customHeight="1">
      <c r="B4213" s="10" t="s">
        <v>23</v>
      </c>
      <c r="C4213" s="10" t="s">
        <v>181</v>
      </c>
      <c r="D4213" s="10" t="s">
        <v>36</v>
      </c>
      <c r="E4213" s="10" t="s">
        <v>17</v>
      </c>
      <c r="F4213" s="10" t="s">
        <v>235</v>
      </c>
      <c r="G4213" s="11">
        <v>40704</v>
      </c>
      <c r="H4213" s="12" t="s">
        <v>241</v>
      </c>
      <c r="I4213" s="10">
        <v>2011</v>
      </c>
      <c r="J4213" s="10">
        <v>755318915</v>
      </c>
      <c r="K4213" s="10">
        <f>_xlfn.DAYS(clean_data[[#This Row],[Ship Date]],clean_data[[#This Row],[Order Date]])</f>
        <v>15</v>
      </c>
      <c r="L4213" s="11">
        <v>40719</v>
      </c>
      <c r="M4213" s="14">
        <v>4507</v>
      </c>
      <c r="N4213" s="15">
        <v>109.28</v>
      </c>
      <c r="O4213" s="15">
        <v>35.840000000000003</v>
      </c>
      <c r="P4213" s="15">
        <v>492524.96</v>
      </c>
      <c r="Q4213" s="15">
        <v>161530.88</v>
      </c>
      <c r="R4213" s="15">
        <v>330994.08</v>
      </c>
      <c r="S4213" s="54"/>
      <c r="T4213" s="54"/>
      <c r="Z4213" s="1"/>
      <c r="AA4213" s="1"/>
      <c r="XFB4213"/>
      <c r="XFC4213"/>
    </row>
    <row r="4214" spans="2:27 16382:16383" ht="21" customHeight="1">
      <c r="B4214" s="1" t="s">
        <v>26</v>
      </c>
      <c r="C4214" s="1" t="s">
        <v>204</v>
      </c>
      <c r="D4214" s="1" t="s">
        <v>33</v>
      </c>
      <c r="E4214" s="1" t="s">
        <v>17</v>
      </c>
      <c r="F4214" s="1" t="s">
        <v>229</v>
      </c>
      <c r="G4214" s="9">
        <v>40928</v>
      </c>
      <c r="H4214" s="2" t="s">
        <v>240</v>
      </c>
      <c r="I4214" s="1">
        <v>2012</v>
      </c>
      <c r="J4214" s="1">
        <v>939772927</v>
      </c>
      <c r="K4214" s="1">
        <f>_xlfn.DAYS(clean_data[[#This Row],[Ship Date]],clean_data[[#This Row],[Order Date]])</f>
        <v>43</v>
      </c>
      <c r="L4214" s="9">
        <v>40971</v>
      </c>
      <c r="M4214" s="4">
        <v>8548</v>
      </c>
      <c r="N4214" s="13">
        <v>81.73</v>
      </c>
      <c r="O4214" s="13">
        <v>56.67</v>
      </c>
      <c r="P4214" s="13">
        <v>698628.04</v>
      </c>
      <c r="Q4214" s="13">
        <v>484415.16</v>
      </c>
      <c r="R4214" s="13">
        <v>214212.88</v>
      </c>
      <c r="S4214" s="54"/>
      <c r="T4214" s="54"/>
      <c r="Z4214" s="1"/>
      <c r="AA4214" s="1"/>
      <c r="XFB4214"/>
      <c r="XFC4214"/>
    </row>
    <row r="4215" spans="2:27 16382:16383" ht="21" customHeight="1">
      <c r="B4215" s="10" t="s">
        <v>23</v>
      </c>
      <c r="C4215" s="10" t="s">
        <v>191</v>
      </c>
      <c r="D4215" s="10" t="s">
        <v>25</v>
      </c>
      <c r="E4215" s="10" t="s">
        <v>17</v>
      </c>
      <c r="F4215" s="10" t="s">
        <v>235</v>
      </c>
      <c r="G4215" s="11">
        <v>41238</v>
      </c>
      <c r="H4215" s="12" t="s">
        <v>234</v>
      </c>
      <c r="I4215" s="10">
        <v>2012</v>
      </c>
      <c r="J4215" s="10">
        <v>378873240</v>
      </c>
      <c r="K4215" s="10">
        <f>_xlfn.DAYS(clean_data[[#This Row],[Ship Date]],clean_data[[#This Row],[Order Date]])</f>
        <v>3</v>
      </c>
      <c r="L4215" s="11">
        <v>41241</v>
      </c>
      <c r="M4215" s="14">
        <v>5866</v>
      </c>
      <c r="N4215" s="15">
        <v>47.45</v>
      </c>
      <c r="O4215" s="15">
        <v>31.79</v>
      </c>
      <c r="P4215" s="15">
        <v>278341.7</v>
      </c>
      <c r="Q4215" s="15">
        <v>186480.14</v>
      </c>
      <c r="R4215" s="15">
        <v>91861.56</v>
      </c>
      <c r="S4215" s="54"/>
      <c r="T4215" s="54"/>
      <c r="Z4215" s="1"/>
      <c r="AA4215" s="1"/>
      <c r="XFB4215"/>
      <c r="XFC4215"/>
    </row>
    <row r="4216" spans="2:27 16382:16383" ht="21" customHeight="1">
      <c r="B4216" s="1" t="s">
        <v>23</v>
      </c>
      <c r="C4216" s="1" t="s">
        <v>124</v>
      </c>
      <c r="D4216" s="1" t="s">
        <v>59</v>
      </c>
      <c r="E4216" s="1" t="s">
        <v>17</v>
      </c>
      <c r="F4216" s="1" t="s">
        <v>232</v>
      </c>
      <c r="G4216" s="9">
        <v>40874</v>
      </c>
      <c r="H4216" s="2" t="s">
        <v>234</v>
      </c>
      <c r="I4216" s="1">
        <v>2011</v>
      </c>
      <c r="J4216" s="1">
        <v>264856183</v>
      </c>
      <c r="K4216" s="1">
        <f>_xlfn.DAYS(clean_data[[#This Row],[Ship Date]],clean_data[[#This Row],[Order Date]])</f>
        <v>26</v>
      </c>
      <c r="L4216" s="9">
        <v>40900</v>
      </c>
      <c r="M4216" s="4">
        <v>5685</v>
      </c>
      <c r="N4216" s="13">
        <v>9.33</v>
      </c>
      <c r="O4216" s="13">
        <v>6.92</v>
      </c>
      <c r="P4216" s="13">
        <v>53041.05</v>
      </c>
      <c r="Q4216" s="13">
        <v>39340.199999999997</v>
      </c>
      <c r="R4216" s="13">
        <v>13700.85</v>
      </c>
      <c r="S4216" s="54"/>
      <c r="T4216" s="54"/>
      <c r="Z4216" s="1"/>
      <c r="AA4216" s="1"/>
      <c r="XFB4216"/>
      <c r="XFC4216"/>
    </row>
    <row r="4217" spans="2:27 16382:16383" ht="21" customHeight="1">
      <c r="B4217" s="10" t="s">
        <v>34</v>
      </c>
      <c r="C4217" s="10" t="s">
        <v>197</v>
      </c>
      <c r="D4217" s="10" t="s">
        <v>71</v>
      </c>
      <c r="E4217" s="10" t="s">
        <v>21</v>
      </c>
      <c r="F4217" s="10" t="s">
        <v>229</v>
      </c>
      <c r="G4217" s="11">
        <v>40848</v>
      </c>
      <c r="H4217" s="12" t="s">
        <v>234</v>
      </c>
      <c r="I4217" s="10">
        <v>2011</v>
      </c>
      <c r="J4217" s="10">
        <v>960270583</v>
      </c>
      <c r="K4217" s="10">
        <f>_xlfn.DAYS(clean_data[[#This Row],[Ship Date]],clean_data[[#This Row],[Order Date]])</f>
        <v>23</v>
      </c>
      <c r="L4217" s="11">
        <v>40871</v>
      </c>
      <c r="M4217" s="14">
        <v>4260</v>
      </c>
      <c r="N4217" s="15">
        <v>154.06</v>
      </c>
      <c r="O4217" s="15">
        <v>90.93</v>
      </c>
      <c r="P4217" s="15">
        <v>656295.6</v>
      </c>
      <c r="Q4217" s="15">
        <v>387361.8</v>
      </c>
      <c r="R4217" s="15">
        <v>268933.8</v>
      </c>
      <c r="S4217" s="54"/>
      <c r="T4217" s="54"/>
      <c r="Z4217" s="1"/>
      <c r="AA4217" s="1"/>
      <c r="XFB4217"/>
      <c r="XFC4217"/>
    </row>
    <row r="4218" spans="2:27 16382:16383" ht="21" customHeight="1">
      <c r="B4218" s="1" t="s">
        <v>40</v>
      </c>
      <c r="C4218" s="1" t="s">
        <v>200</v>
      </c>
      <c r="D4218" s="1" t="s">
        <v>43</v>
      </c>
      <c r="E4218" s="1" t="s">
        <v>21</v>
      </c>
      <c r="F4218" s="1" t="s">
        <v>232</v>
      </c>
      <c r="G4218" s="9">
        <v>42561</v>
      </c>
      <c r="H4218" s="2" t="s">
        <v>230</v>
      </c>
      <c r="I4218" s="1">
        <v>2016</v>
      </c>
      <c r="J4218" s="1">
        <v>647977769</v>
      </c>
      <c r="K4218" s="1">
        <f>_xlfn.DAYS(clean_data[[#This Row],[Ship Date]],clean_data[[#This Row],[Order Date]])</f>
        <v>24</v>
      </c>
      <c r="L4218" s="9">
        <v>42585</v>
      </c>
      <c r="M4218" s="4">
        <v>9876</v>
      </c>
      <c r="N4218" s="13">
        <v>651.21</v>
      </c>
      <c r="O4218" s="13">
        <v>524.96</v>
      </c>
      <c r="P4218" s="13">
        <v>6431349.96</v>
      </c>
      <c r="Q4218" s="13">
        <v>5184504.96</v>
      </c>
      <c r="R4218" s="13">
        <v>1246845</v>
      </c>
      <c r="S4218" s="54"/>
      <c r="T4218" s="54"/>
      <c r="Z4218" s="1"/>
      <c r="AA4218" s="1"/>
      <c r="XFB4218"/>
      <c r="XFC4218"/>
    </row>
    <row r="4219" spans="2:27 16382:16383" ht="21" customHeight="1">
      <c r="B4219" s="10" t="s">
        <v>40</v>
      </c>
      <c r="C4219" s="10" t="s">
        <v>69</v>
      </c>
      <c r="D4219" s="10" t="s">
        <v>59</v>
      </c>
      <c r="E4219" s="10" t="s">
        <v>21</v>
      </c>
      <c r="F4219" s="10" t="s">
        <v>235</v>
      </c>
      <c r="G4219" s="11">
        <v>40886</v>
      </c>
      <c r="H4219" s="12" t="s">
        <v>228</v>
      </c>
      <c r="I4219" s="10">
        <v>2011</v>
      </c>
      <c r="J4219" s="10">
        <v>281151568</v>
      </c>
      <c r="K4219" s="10">
        <f>_xlfn.DAYS(clean_data[[#This Row],[Ship Date]],clean_data[[#This Row],[Order Date]])</f>
        <v>44</v>
      </c>
      <c r="L4219" s="11">
        <v>40930</v>
      </c>
      <c r="M4219" s="14">
        <v>7852</v>
      </c>
      <c r="N4219" s="15">
        <v>9.33</v>
      </c>
      <c r="O4219" s="15">
        <v>6.92</v>
      </c>
      <c r="P4219" s="15">
        <v>73259.16</v>
      </c>
      <c r="Q4219" s="15">
        <v>54335.839999999997</v>
      </c>
      <c r="R4219" s="15">
        <v>18923.32</v>
      </c>
      <c r="S4219" s="54"/>
      <c r="T4219" s="54"/>
      <c r="Z4219" s="1"/>
      <c r="AA4219" s="1"/>
      <c r="XFB4219"/>
      <c r="XFC4219"/>
    </row>
    <row r="4220" spans="2:27 16382:16383" ht="21" customHeight="1">
      <c r="B4220" s="1" t="s">
        <v>34</v>
      </c>
      <c r="C4220" s="1" t="s">
        <v>212</v>
      </c>
      <c r="D4220" s="1" t="s">
        <v>20</v>
      </c>
      <c r="E4220" s="1" t="s">
        <v>17</v>
      </c>
      <c r="F4220" s="1" t="s">
        <v>235</v>
      </c>
      <c r="G4220" s="9">
        <v>42151</v>
      </c>
      <c r="H4220" s="2" t="s">
        <v>233</v>
      </c>
      <c r="I4220" s="1">
        <v>2015</v>
      </c>
      <c r="J4220" s="1">
        <v>433278310</v>
      </c>
      <c r="K4220" s="1">
        <f>_xlfn.DAYS(clean_data[[#This Row],[Ship Date]],clean_data[[#This Row],[Order Date]])</f>
        <v>12</v>
      </c>
      <c r="L4220" s="9">
        <v>42163</v>
      </c>
      <c r="M4220" s="4">
        <v>5535</v>
      </c>
      <c r="N4220" s="13">
        <v>152.58000000000001</v>
      </c>
      <c r="O4220" s="13">
        <v>97.44</v>
      </c>
      <c r="P4220" s="13">
        <v>844530.3</v>
      </c>
      <c r="Q4220" s="13">
        <v>539330.4</v>
      </c>
      <c r="R4220" s="13">
        <v>305199.90000000002</v>
      </c>
      <c r="S4220" s="54"/>
      <c r="T4220" s="54"/>
      <c r="Z4220" s="1"/>
      <c r="AA4220" s="1"/>
      <c r="XFB4220"/>
      <c r="XFC4220"/>
    </row>
    <row r="4221" spans="2:27 16382:16383" ht="21" customHeight="1">
      <c r="B4221" s="10" t="s">
        <v>53</v>
      </c>
      <c r="C4221" s="10" t="s">
        <v>210</v>
      </c>
      <c r="D4221" s="10" t="s">
        <v>36</v>
      </c>
      <c r="E4221" s="10" t="s">
        <v>21</v>
      </c>
      <c r="F4221" s="10" t="s">
        <v>227</v>
      </c>
      <c r="G4221" s="11">
        <v>40627</v>
      </c>
      <c r="H4221" s="12" t="s">
        <v>236</v>
      </c>
      <c r="I4221" s="10">
        <v>2011</v>
      </c>
      <c r="J4221" s="10">
        <v>848156821</v>
      </c>
      <c r="K4221" s="10">
        <f>_xlfn.DAYS(clean_data[[#This Row],[Ship Date]],clean_data[[#This Row],[Order Date]])</f>
        <v>47</v>
      </c>
      <c r="L4221" s="11">
        <v>40674</v>
      </c>
      <c r="M4221" s="14">
        <v>7306</v>
      </c>
      <c r="N4221" s="15">
        <v>109.28</v>
      </c>
      <c r="O4221" s="15">
        <v>35.840000000000003</v>
      </c>
      <c r="P4221" s="15">
        <v>798399.68</v>
      </c>
      <c r="Q4221" s="15">
        <v>261847.04000000001</v>
      </c>
      <c r="R4221" s="15">
        <v>536552.64</v>
      </c>
      <c r="S4221" s="54"/>
      <c r="T4221" s="54"/>
      <c r="Z4221" s="1"/>
      <c r="AA4221" s="1"/>
      <c r="XFB4221"/>
      <c r="XFC4221"/>
    </row>
    <row r="4222" spans="2:27 16382:16383" ht="21" customHeight="1">
      <c r="B4222" s="1" t="s">
        <v>40</v>
      </c>
      <c r="C4222" s="1" t="s">
        <v>166</v>
      </c>
      <c r="D4222" s="1" t="s">
        <v>20</v>
      </c>
      <c r="E4222" s="1" t="s">
        <v>21</v>
      </c>
      <c r="F4222" s="1" t="s">
        <v>227</v>
      </c>
      <c r="G4222" s="9">
        <v>42034</v>
      </c>
      <c r="H4222" s="2" t="s">
        <v>240</v>
      </c>
      <c r="I4222" s="1">
        <v>2015</v>
      </c>
      <c r="J4222" s="1">
        <v>889898431</v>
      </c>
      <c r="K4222" s="1">
        <f>_xlfn.DAYS(clean_data[[#This Row],[Ship Date]],clean_data[[#This Row],[Order Date]])</f>
        <v>29</v>
      </c>
      <c r="L4222" s="9">
        <v>42063</v>
      </c>
      <c r="M4222" s="4">
        <v>9576</v>
      </c>
      <c r="N4222" s="13">
        <v>152.58000000000001</v>
      </c>
      <c r="O4222" s="13">
        <v>97.44</v>
      </c>
      <c r="P4222" s="13">
        <v>1461106.08</v>
      </c>
      <c r="Q4222" s="13">
        <v>933085.44</v>
      </c>
      <c r="R4222" s="13">
        <v>528020.64</v>
      </c>
      <c r="S4222" s="54"/>
      <c r="T4222" s="54"/>
      <c r="Z4222" s="1"/>
      <c r="AA4222" s="1"/>
      <c r="XFB4222"/>
      <c r="XFC4222"/>
    </row>
    <row r="4223" spans="2:27 16382:16383" ht="21" customHeight="1">
      <c r="B4223" s="10" t="s">
        <v>26</v>
      </c>
      <c r="C4223" s="10" t="s">
        <v>75</v>
      </c>
      <c r="D4223" s="10" t="s">
        <v>33</v>
      </c>
      <c r="E4223" s="10" t="s">
        <v>17</v>
      </c>
      <c r="F4223" s="10" t="s">
        <v>229</v>
      </c>
      <c r="G4223" s="11">
        <v>42804</v>
      </c>
      <c r="H4223" s="12" t="s">
        <v>236</v>
      </c>
      <c r="I4223" s="10">
        <v>2017</v>
      </c>
      <c r="J4223" s="10">
        <v>892926967</v>
      </c>
      <c r="K4223" s="10">
        <f>_xlfn.DAYS(clean_data[[#This Row],[Ship Date]],clean_data[[#This Row],[Order Date]])</f>
        <v>28</v>
      </c>
      <c r="L4223" s="11">
        <v>42832</v>
      </c>
      <c r="M4223" s="14">
        <v>5787</v>
      </c>
      <c r="N4223" s="15">
        <v>81.73</v>
      </c>
      <c r="O4223" s="15">
        <v>56.67</v>
      </c>
      <c r="P4223" s="15">
        <v>472971.51</v>
      </c>
      <c r="Q4223" s="15">
        <v>327949.28999999998</v>
      </c>
      <c r="R4223" s="15">
        <v>145022.22</v>
      </c>
      <c r="S4223" s="54"/>
      <c r="T4223" s="54"/>
      <c r="Z4223" s="1"/>
      <c r="AA4223" s="1"/>
      <c r="XFB4223"/>
      <c r="XFC4223"/>
    </row>
    <row r="4224" spans="2:27 16382:16383" ht="21" customHeight="1">
      <c r="B4224" s="1" t="s">
        <v>26</v>
      </c>
      <c r="C4224" s="1" t="s">
        <v>75</v>
      </c>
      <c r="D4224" s="1" t="s">
        <v>79</v>
      </c>
      <c r="E4224" s="1" t="s">
        <v>17</v>
      </c>
      <c r="F4224" s="1" t="s">
        <v>229</v>
      </c>
      <c r="G4224" s="9">
        <v>42522</v>
      </c>
      <c r="H4224" s="2" t="s">
        <v>241</v>
      </c>
      <c r="I4224" s="1">
        <v>2016</v>
      </c>
      <c r="J4224" s="1">
        <v>811978757</v>
      </c>
      <c r="K4224" s="1">
        <f>_xlfn.DAYS(clean_data[[#This Row],[Ship Date]],clean_data[[#This Row],[Order Date]])</f>
        <v>25</v>
      </c>
      <c r="L4224" s="9">
        <v>42547</v>
      </c>
      <c r="M4224" s="4">
        <v>1413</v>
      </c>
      <c r="N4224" s="13">
        <v>668.27</v>
      </c>
      <c r="O4224" s="13">
        <v>502.54</v>
      </c>
      <c r="P4224" s="13">
        <v>944265.51</v>
      </c>
      <c r="Q4224" s="13">
        <v>710089.02</v>
      </c>
      <c r="R4224" s="13">
        <v>234176.49</v>
      </c>
      <c r="S4224" s="54"/>
      <c r="T4224" s="54"/>
      <c r="Z4224" s="1"/>
      <c r="AA4224" s="1"/>
      <c r="XFB4224"/>
      <c r="XFC4224"/>
    </row>
    <row r="4225" spans="2:27 16382:16383" ht="21" customHeight="1">
      <c r="B4225" s="10" t="s">
        <v>14</v>
      </c>
      <c r="C4225" s="10" t="s">
        <v>220</v>
      </c>
      <c r="D4225" s="10" t="s">
        <v>59</v>
      </c>
      <c r="E4225" s="10" t="s">
        <v>21</v>
      </c>
      <c r="F4225" s="10" t="s">
        <v>229</v>
      </c>
      <c r="G4225" s="11">
        <v>42545</v>
      </c>
      <c r="H4225" s="12" t="s">
        <v>241</v>
      </c>
      <c r="I4225" s="10">
        <v>2016</v>
      </c>
      <c r="J4225" s="10">
        <v>672102630</v>
      </c>
      <c r="K4225" s="10">
        <f>_xlfn.DAYS(clean_data[[#This Row],[Ship Date]],clean_data[[#This Row],[Order Date]])</f>
        <v>44</v>
      </c>
      <c r="L4225" s="11">
        <v>42589</v>
      </c>
      <c r="M4225" s="14">
        <v>8959</v>
      </c>
      <c r="N4225" s="15">
        <v>9.33</v>
      </c>
      <c r="O4225" s="15">
        <v>6.92</v>
      </c>
      <c r="P4225" s="15">
        <v>83587.47</v>
      </c>
      <c r="Q4225" s="15">
        <v>61996.28</v>
      </c>
      <c r="R4225" s="15">
        <v>21591.19</v>
      </c>
      <c r="S4225" s="54"/>
      <c r="T4225" s="54"/>
      <c r="Z4225" s="1"/>
      <c r="AA4225" s="1"/>
      <c r="XFB4225"/>
      <c r="XFC4225"/>
    </row>
    <row r="4226" spans="2:27 16382:16383" ht="21" customHeight="1">
      <c r="B4226" s="1" t="s">
        <v>23</v>
      </c>
      <c r="C4226" s="1" t="s">
        <v>24</v>
      </c>
      <c r="D4226" s="1" t="s">
        <v>28</v>
      </c>
      <c r="E4226" s="1" t="s">
        <v>17</v>
      </c>
      <c r="F4226" s="1" t="s">
        <v>229</v>
      </c>
      <c r="G4226" s="9">
        <v>41853</v>
      </c>
      <c r="H4226" s="2" t="s">
        <v>238</v>
      </c>
      <c r="I4226" s="1">
        <v>2014</v>
      </c>
      <c r="J4226" s="1">
        <v>118659913</v>
      </c>
      <c r="K4226" s="1">
        <f>_xlfn.DAYS(clean_data[[#This Row],[Ship Date]],clean_data[[#This Row],[Order Date]])</f>
        <v>15</v>
      </c>
      <c r="L4226" s="9">
        <v>41868</v>
      </c>
      <c r="M4226" s="4">
        <v>2960</v>
      </c>
      <c r="N4226" s="13">
        <v>205.7</v>
      </c>
      <c r="O4226" s="13">
        <v>117.11</v>
      </c>
      <c r="P4226" s="13">
        <v>608872</v>
      </c>
      <c r="Q4226" s="13">
        <v>346645.6</v>
      </c>
      <c r="R4226" s="13">
        <v>262226.40000000002</v>
      </c>
      <c r="S4226" s="54"/>
      <c r="T4226" s="54"/>
      <c r="Z4226" s="1"/>
      <c r="AA4226" s="1"/>
      <c r="XFB4226"/>
      <c r="XFC4226"/>
    </row>
    <row r="4227" spans="2:27 16382:16383" ht="21" customHeight="1">
      <c r="B4227" s="10" t="s">
        <v>23</v>
      </c>
      <c r="C4227" s="10" t="s">
        <v>83</v>
      </c>
      <c r="D4227" s="10" t="s">
        <v>16</v>
      </c>
      <c r="E4227" s="10" t="s">
        <v>17</v>
      </c>
      <c r="F4227" s="10" t="s">
        <v>232</v>
      </c>
      <c r="G4227" s="11">
        <v>41200</v>
      </c>
      <c r="H4227" s="12" t="s">
        <v>237</v>
      </c>
      <c r="I4227" s="10">
        <v>2012</v>
      </c>
      <c r="J4227" s="10">
        <v>667324435</v>
      </c>
      <c r="K4227" s="10">
        <f>_xlfn.DAYS(clean_data[[#This Row],[Ship Date]],clean_data[[#This Row],[Order Date]])</f>
        <v>13</v>
      </c>
      <c r="L4227" s="11">
        <v>41213</v>
      </c>
      <c r="M4227" s="14">
        <v>4985</v>
      </c>
      <c r="N4227" s="15">
        <v>255.28</v>
      </c>
      <c r="O4227" s="15">
        <v>159.41999999999999</v>
      </c>
      <c r="P4227" s="15">
        <v>1272570.8</v>
      </c>
      <c r="Q4227" s="15">
        <v>794708.7</v>
      </c>
      <c r="R4227" s="15">
        <v>477862.1</v>
      </c>
      <c r="S4227" s="54"/>
      <c r="T4227" s="54"/>
      <c r="Z4227" s="1"/>
      <c r="AA4227" s="1"/>
      <c r="XFB4227"/>
      <c r="XFC4227"/>
    </row>
    <row r="4228" spans="2:27 16382:16383" ht="21" customHeight="1">
      <c r="B4228" s="1" t="s">
        <v>26</v>
      </c>
      <c r="C4228" s="1" t="s">
        <v>151</v>
      </c>
      <c r="D4228" s="1" t="s">
        <v>36</v>
      </c>
      <c r="E4228" s="1" t="s">
        <v>17</v>
      </c>
      <c r="F4228" s="1" t="s">
        <v>229</v>
      </c>
      <c r="G4228" s="9">
        <v>41726</v>
      </c>
      <c r="H4228" s="2" t="s">
        <v>236</v>
      </c>
      <c r="I4228" s="1">
        <v>2014</v>
      </c>
      <c r="J4228" s="1">
        <v>754082524</v>
      </c>
      <c r="K4228" s="1">
        <f>_xlfn.DAYS(clean_data[[#This Row],[Ship Date]],clean_data[[#This Row],[Order Date]])</f>
        <v>24</v>
      </c>
      <c r="L4228" s="9">
        <v>41750</v>
      </c>
      <c r="M4228" s="4">
        <v>8631</v>
      </c>
      <c r="N4228" s="13">
        <v>109.28</v>
      </c>
      <c r="O4228" s="13">
        <v>35.840000000000003</v>
      </c>
      <c r="P4228" s="13">
        <v>943195.68</v>
      </c>
      <c r="Q4228" s="13">
        <v>309335.03999999998</v>
      </c>
      <c r="R4228" s="13">
        <v>633860.64</v>
      </c>
      <c r="S4228" s="54"/>
      <c r="T4228" s="54"/>
      <c r="Z4228" s="1"/>
      <c r="AA4228" s="1"/>
      <c r="XFB4228"/>
      <c r="XFC4228"/>
    </row>
    <row r="4229" spans="2:27 16382:16383" ht="21" customHeight="1">
      <c r="B4229" s="10" t="s">
        <v>23</v>
      </c>
      <c r="C4229" s="10" t="s">
        <v>112</v>
      </c>
      <c r="D4229" s="10" t="s">
        <v>16</v>
      </c>
      <c r="E4229" s="10" t="s">
        <v>17</v>
      </c>
      <c r="F4229" s="10" t="s">
        <v>229</v>
      </c>
      <c r="G4229" s="11">
        <v>40812</v>
      </c>
      <c r="H4229" s="12" t="s">
        <v>231</v>
      </c>
      <c r="I4229" s="10">
        <v>2011</v>
      </c>
      <c r="J4229" s="10">
        <v>685233008</v>
      </c>
      <c r="K4229" s="10">
        <f>_xlfn.DAYS(clean_data[[#This Row],[Ship Date]],clean_data[[#This Row],[Order Date]])</f>
        <v>21</v>
      </c>
      <c r="L4229" s="11">
        <v>40833</v>
      </c>
      <c r="M4229" s="14">
        <v>4529</v>
      </c>
      <c r="N4229" s="15">
        <v>255.28</v>
      </c>
      <c r="O4229" s="15">
        <v>159.41999999999999</v>
      </c>
      <c r="P4229" s="15">
        <v>1156163.1200000001</v>
      </c>
      <c r="Q4229" s="15">
        <v>722013.18</v>
      </c>
      <c r="R4229" s="15">
        <v>434149.94</v>
      </c>
      <c r="S4229" s="54"/>
      <c r="T4229" s="54"/>
      <c r="Z4229" s="1"/>
      <c r="AA4229" s="1"/>
      <c r="XFB4229"/>
      <c r="XFC4229"/>
    </row>
    <row r="4230" spans="2:27 16382:16383" ht="21" customHeight="1">
      <c r="B4230" s="1" t="s">
        <v>26</v>
      </c>
      <c r="C4230" s="1" t="s">
        <v>180</v>
      </c>
      <c r="D4230" s="1" t="s">
        <v>45</v>
      </c>
      <c r="E4230" s="1" t="s">
        <v>21</v>
      </c>
      <c r="F4230" s="1" t="s">
        <v>229</v>
      </c>
      <c r="G4230" s="9">
        <v>41760</v>
      </c>
      <c r="H4230" s="2" t="s">
        <v>233</v>
      </c>
      <c r="I4230" s="1">
        <v>2014</v>
      </c>
      <c r="J4230" s="1">
        <v>387387216</v>
      </c>
      <c r="K4230" s="1">
        <f>_xlfn.DAYS(clean_data[[#This Row],[Ship Date]],clean_data[[#This Row],[Order Date]])</f>
        <v>41</v>
      </c>
      <c r="L4230" s="9">
        <v>41801</v>
      </c>
      <c r="M4230" s="4">
        <v>5341</v>
      </c>
      <c r="N4230" s="13">
        <v>437.2</v>
      </c>
      <c r="O4230" s="13">
        <v>263.33</v>
      </c>
      <c r="P4230" s="13">
        <v>2335085.2000000002</v>
      </c>
      <c r="Q4230" s="13">
        <v>1406445.53</v>
      </c>
      <c r="R4230" s="13">
        <v>928639.67</v>
      </c>
      <c r="S4230" s="54"/>
      <c r="T4230" s="54"/>
      <c r="Z4230" s="1"/>
      <c r="AA4230" s="1"/>
      <c r="XFB4230"/>
      <c r="XFC4230"/>
    </row>
    <row r="4231" spans="2:27 16382:16383" ht="21" customHeight="1">
      <c r="B4231" s="10" t="s">
        <v>23</v>
      </c>
      <c r="C4231" s="10" t="s">
        <v>125</v>
      </c>
      <c r="D4231" s="10" t="s">
        <v>25</v>
      </c>
      <c r="E4231" s="10" t="s">
        <v>17</v>
      </c>
      <c r="F4231" s="10" t="s">
        <v>235</v>
      </c>
      <c r="G4231" s="11">
        <v>41347</v>
      </c>
      <c r="H4231" s="12" t="s">
        <v>236</v>
      </c>
      <c r="I4231" s="10">
        <v>2013</v>
      </c>
      <c r="J4231" s="10">
        <v>757468974</v>
      </c>
      <c r="K4231" s="10">
        <f>_xlfn.DAYS(clean_data[[#This Row],[Ship Date]],clean_data[[#This Row],[Order Date]])</f>
        <v>9</v>
      </c>
      <c r="L4231" s="11">
        <v>41356</v>
      </c>
      <c r="M4231" s="14">
        <v>757</v>
      </c>
      <c r="N4231" s="15">
        <v>47.45</v>
      </c>
      <c r="O4231" s="15">
        <v>31.79</v>
      </c>
      <c r="P4231" s="15">
        <v>35919.65</v>
      </c>
      <c r="Q4231" s="15">
        <v>24065.03</v>
      </c>
      <c r="R4231" s="15">
        <v>11854.62</v>
      </c>
      <c r="S4231" s="54"/>
      <c r="T4231" s="54"/>
      <c r="Z4231" s="1"/>
      <c r="AA4231" s="1"/>
      <c r="XFB4231"/>
      <c r="XFC4231"/>
    </row>
    <row r="4232" spans="2:27 16382:16383" ht="21" customHeight="1">
      <c r="B4232" s="1" t="s">
        <v>23</v>
      </c>
      <c r="C4232" s="1" t="s">
        <v>82</v>
      </c>
      <c r="D4232" s="1" t="s">
        <v>50</v>
      </c>
      <c r="E4232" s="1" t="s">
        <v>17</v>
      </c>
      <c r="F4232" s="1" t="s">
        <v>235</v>
      </c>
      <c r="G4232" s="9">
        <v>42270</v>
      </c>
      <c r="H4232" s="2" t="s">
        <v>231</v>
      </c>
      <c r="I4232" s="1">
        <v>2015</v>
      </c>
      <c r="J4232" s="1">
        <v>512714612</v>
      </c>
      <c r="K4232" s="1">
        <f>_xlfn.DAYS(clean_data[[#This Row],[Ship Date]],clean_data[[#This Row],[Order Date]])</f>
        <v>16</v>
      </c>
      <c r="L4232" s="9">
        <v>42286</v>
      </c>
      <c r="M4232" s="4">
        <v>2502</v>
      </c>
      <c r="N4232" s="13">
        <v>421.89</v>
      </c>
      <c r="O4232" s="13">
        <v>364.69</v>
      </c>
      <c r="P4232" s="13">
        <v>1055568.78</v>
      </c>
      <c r="Q4232" s="13">
        <v>912454.38</v>
      </c>
      <c r="R4232" s="13">
        <v>143114.4</v>
      </c>
      <c r="S4232" s="54"/>
      <c r="T4232" s="54"/>
      <c r="Z4232" s="1"/>
      <c r="AA4232" s="1"/>
      <c r="XFB4232"/>
      <c r="XFC4232"/>
    </row>
    <row r="4233" spans="2:27 16382:16383" ht="21" customHeight="1">
      <c r="B4233" s="10" t="s">
        <v>14</v>
      </c>
      <c r="C4233" s="10" t="s">
        <v>185</v>
      </c>
      <c r="D4233" s="10" t="s">
        <v>71</v>
      </c>
      <c r="E4233" s="10" t="s">
        <v>17</v>
      </c>
      <c r="F4233" s="10" t="s">
        <v>235</v>
      </c>
      <c r="G4233" s="11">
        <v>40700</v>
      </c>
      <c r="H4233" s="12" t="s">
        <v>241</v>
      </c>
      <c r="I4233" s="10">
        <v>2011</v>
      </c>
      <c r="J4233" s="10">
        <v>240672957</v>
      </c>
      <c r="K4233" s="10">
        <f>_xlfn.DAYS(clean_data[[#This Row],[Ship Date]],clean_data[[#This Row],[Order Date]])</f>
        <v>38</v>
      </c>
      <c r="L4233" s="11">
        <v>40738</v>
      </c>
      <c r="M4233" s="14">
        <v>9331</v>
      </c>
      <c r="N4233" s="15">
        <v>154.06</v>
      </c>
      <c r="O4233" s="15">
        <v>90.93</v>
      </c>
      <c r="P4233" s="15">
        <v>1437533.86</v>
      </c>
      <c r="Q4233" s="15">
        <v>848467.83</v>
      </c>
      <c r="R4233" s="15">
        <v>589066.03</v>
      </c>
      <c r="S4233" s="54"/>
      <c r="T4233" s="54"/>
      <c r="Z4233" s="1"/>
      <c r="AA4233" s="1"/>
      <c r="XFB4233"/>
      <c r="XFC4233"/>
    </row>
    <row r="4234" spans="2:27 16382:16383" ht="21" customHeight="1">
      <c r="B4234" s="1" t="s">
        <v>31</v>
      </c>
      <c r="C4234" s="1" t="s">
        <v>133</v>
      </c>
      <c r="D4234" s="1" t="s">
        <v>33</v>
      </c>
      <c r="E4234" s="1" t="s">
        <v>17</v>
      </c>
      <c r="F4234" s="1" t="s">
        <v>232</v>
      </c>
      <c r="G4234" s="9">
        <v>41494</v>
      </c>
      <c r="H4234" s="2" t="s">
        <v>238</v>
      </c>
      <c r="I4234" s="1">
        <v>2013</v>
      </c>
      <c r="J4234" s="1">
        <v>149205338</v>
      </c>
      <c r="K4234" s="1">
        <f>_xlfn.DAYS(clean_data[[#This Row],[Ship Date]],clean_data[[#This Row],[Order Date]])</f>
        <v>13</v>
      </c>
      <c r="L4234" s="9">
        <v>41507</v>
      </c>
      <c r="M4234" s="4">
        <v>2030</v>
      </c>
      <c r="N4234" s="13">
        <v>81.73</v>
      </c>
      <c r="O4234" s="13">
        <v>56.67</v>
      </c>
      <c r="P4234" s="13">
        <v>165911.9</v>
      </c>
      <c r="Q4234" s="13">
        <v>115040.1</v>
      </c>
      <c r="R4234" s="13">
        <v>50871.8</v>
      </c>
      <c r="S4234" s="54"/>
      <c r="T4234" s="54"/>
      <c r="Z4234" s="1"/>
      <c r="AA4234" s="1"/>
      <c r="XFB4234"/>
      <c r="XFC4234"/>
    </row>
    <row r="4235" spans="2:27 16382:16383" ht="21" customHeight="1">
      <c r="B4235" s="10" t="s">
        <v>23</v>
      </c>
      <c r="C4235" s="10" t="s">
        <v>218</v>
      </c>
      <c r="D4235" s="10" t="s">
        <v>50</v>
      </c>
      <c r="E4235" s="10" t="s">
        <v>21</v>
      </c>
      <c r="F4235" s="10" t="s">
        <v>227</v>
      </c>
      <c r="G4235" s="11">
        <v>40220</v>
      </c>
      <c r="H4235" s="12" t="s">
        <v>242</v>
      </c>
      <c r="I4235" s="10">
        <v>2010</v>
      </c>
      <c r="J4235" s="10">
        <v>516485583</v>
      </c>
      <c r="K4235" s="10">
        <f>_xlfn.DAYS(clean_data[[#This Row],[Ship Date]],clean_data[[#This Row],[Order Date]])</f>
        <v>23</v>
      </c>
      <c r="L4235" s="11">
        <v>40243</v>
      </c>
      <c r="M4235" s="14">
        <v>8416</v>
      </c>
      <c r="N4235" s="15">
        <v>421.89</v>
      </c>
      <c r="O4235" s="15">
        <v>364.69</v>
      </c>
      <c r="P4235" s="15">
        <v>3550626.24</v>
      </c>
      <c r="Q4235" s="15">
        <v>3069231.04</v>
      </c>
      <c r="R4235" s="15">
        <v>481395.20000000001</v>
      </c>
      <c r="S4235" s="54"/>
      <c r="T4235" s="54"/>
      <c r="Z4235" s="1"/>
      <c r="AA4235" s="1"/>
      <c r="XFB4235"/>
      <c r="XFC4235"/>
    </row>
    <row r="4236" spans="2:27 16382:16383" ht="21" customHeight="1">
      <c r="B4236" s="1" t="s">
        <v>31</v>
      </c>
      <c r="C4236" s="1" t="s">
        <v>73</v>
      </c>
      <c r="D4236" s="1" t="s">
        <v>16</v>
      </c>
      <c r="E4236" s="1" t="s">
        <v>21</v>
      </c>
      <c r="F4236" s="1" t="s">
        <v>232</v>
      </c>
      <c r="G4236" s="9">
        <v>41130</v>
      </c>
      <c r="H4236" s="2" t="s">
        <v>238</v>
      </c>
      <c r="I4236" s="1">
        <v>2012</v>
      </c>
      <c r="J4236" s="1">
        <v>341000020</v>
      </c>
      <c r="K4236" s="1">
        <f>_xlfn.DAYS(clean_data[[#This Row],[Ship Date]],clean_data[[#This Row],[Order Date]])</f>
        <v>9</v>
      </c>
      <c r="L4236" s="9">
        <v>41139</v>
      </c>
      <c r="M4236" s="4">
        <v>8339</v>
      </c>
      <c r="N4236" s="13">
        <v>255.28</v>
      </c>
      <c r="O4236" s="13">
        <v>159.41999999999999</v>
      </c>
      <c r="P4236" s="13">
        <v>2128779.92</v>
      </c>
      <c r="Q4236" s="13">
        <v>1329403.3799999999</v>
      </c>
      <c r="R4236" s="13">
        <v>799376.54</v>
      </c>
      <c r="S4236" s="54"/>
      <c r="T4236" s="54"/>
      <c r="Z4236" s="1"/>
      <c r="AA4236" s="1"/>
      <c r="XFB4236"/>
      <c r="XFC4236"/>
    </row>
    <row r="4237" spans="2:27 16382:16383" ht="21" customHeight="1">
      <c r="B4237" s="10" t="s">
        <v>23</v>
      </c>
      <c r="C4237" s="10" t="s">
        <v>147</v>
      </c>
      <c r="D4237" s="10" t="s">
        <v>71</v>
      </c>
      <c r="E4237" s="10" t="s">
        <v>17</v>
      </c>
      <c r="F4237" s="10" t="s">
        <v>235</v>
      </c>
      <c r="G4237" s="11">
        <v>41950</v>
      </c>
      <c r="H4237" s="12" t="s">
        <v>234</v>
      </c>
      <c r="I4237" s="10">
        <v>2014</v>
      </c>
      <c r="J4237" s="10">
        <v>491547477</v>
      </c>
      <c r="K4237" s="10">
        <f>_xlfn.DAYS(clean_data[[#This Row],[Ship Date]],clean_data[[#This Row],[Order Date]])</f>
        <v>0</v>
      </c>
      <c r="L4237" s="11">
        <v>41950</v>
      </c>
      <c r="M4237" s="14">
        <v>8676</v>
      </c>
      <c r="N4237" s="15">
        <v>154.06</v>
      </c>
      <c r="O4237" s="15">
        <v>90.93</v>
      </c>
      <c r="P4237" s="15">
        <v>1336624.56</v>
      </c>
      <c r="Q4237" s="15">
        <v>788908.68</v>
      </c>
      <c r="R4237" s="15">
        <v>547715.88</v>
      </c>
      <c r="S4237" s="54"/>
      <c r="T4237" s="54"/>
      <c r="Z4237" s="1"/>
      <c r="AA4237" s="1"/>
      <c r="XFB4237"/>
      <c r="XFC4237"/>
    </row>
    <row r="4238" spans="2:27 16382:16383" ht="21" customHeight="1">
      <c r="B4238" s="1" t="s">
        <v>31</v>
      </c>
      <c r="C4238" s="1" t="s">
        <v>223</v>
      </c>
      <c r="D4238" s="1" t="s">
        <v>71</v>
      </c>
      <c r="E4238" s="1" t="s">
        <v>21</v>
      </c>
      <c r="F4238" s="1" t="s">
        <v>227</v>
      </c>
      <c r="G4238" s="9">
        <v>40797</v>
      </c>
      <c r="H4238" s="2" t="s">
        <v>231</v>
      </c>
      <c r="I4238" s="1">
        <v>2011</v>
      </c>
      <c r="J4238" s="1">
        <v>557239282</v>
      </c>
      <c r="K4238" s="1">
        <f>_xlfn.DAYS(clean_data[[#This Row],[Ship Date]],clean_data[[#This Row],[Order Date]])</f>
        <v>41</v>
      </c>
      <c r="L4238" s="9">
        <v>40838</v>
      </c>
      <c r="M4238" s="4">
        <v>8341</v>
      </c>
      <c r="N4238" s="13">
        <v>154.06</v>
      </c>
      <c r="O4238" s="13">
        <v>90.93</v>
      </c>
      <c r="P4238" s="13">
        <v>1285014.46</v>
      </c>
      <c r="Q4238" s="13">
        <v>758447.13</v>
      </c>
      <c r="R4238" s="13">
        <v>526567.32999999996</v>
      </c>
      <c r="S4238" s="54"/>
      <c r="T4238" s="54"/>
      <c r="Z4238" s="1"/>
      <c r="AA4238" s="1"/>
      <c r="XFB4238"/>
      <c r="XFC4238"/>
    </row>
    <row r="4239" spans="2:27 16382:16383" ht="21" customHeight="1">
      <c r="B4239" s="10" t="s">
        <v>14</v>
      </c>
      <c r="C4239" s="10" t="s">
        <v>19</v>
      </c>
      <c r="D4239" s="10" t="s">
        <v>20</v>
      </c>
      <c r="E4239" s="10" t="s">
        <v>21</v>
      </c>
      <c r="F4239" s="10" t="s">
        <v>229</v>
      </c>
      <c r="G4239" s="11">
        <v>40325</v>
      </c>
      <c r="H4239" s="12" t="s">
        <v>233</v>
      </c>
      <c r="I4239" s="10">
        <v>2010</v>
      </c>
      <c r="J4239" s="10">
        <v>197499263</v>
      </c>
      <c r="K4239" s="10">
        <f>_xlfn.DAYS(clean_data[[#This Row],[Ship Date]],clean_data[[#This Row],[Order Date]])</f>
        <v>12</v>
      </c>
      <c r="L4239" s="11">
        <v>40337</v>
      </c>
      <c r="M4239" s="14">
        <v>3276</v>
      </c>
      <c r="N4239" s="15">
        <v>152.58000000000001</v>
      </c>
      <c r="O4239" s="15">
        <v>97.44</v>
      </c>
      <c r="P4239" s="15">
        <v>499852.08</v>
      </c>
      <c r="Q4239" s="15">
        <v>319213.44</v>
      </c>
      <c r="R4239" s="15">
        <v>180638.64</v>
      </c>
      <c r="S4239" s="54"/>
      <c r="T4239" s="54"/>
      <c r="Z4239" s="1"/>
      <c r="AA4239" s="1"/>
      <c r="XFB4239"/>
      <c r="XFC4239"/>
    </row>
    <row r="4240" spans="2:27 16382:16383" ht="21" customHeight="1">
      <c r="B4240" s="1" t="s">
        <v>31</v>
      </c>
      <c r="C4240" s="1" t="s">
        <v>177</v>
      </c>
      <c r="D4240" s="1" t="s">
        <v>33</v>
      </c>
      <c r="E4240" s="1" t="s">
        <v>21</v>
      </c>
      <c r="F4240" s="1" t="s">
        <v>232</v>
      </c>
      <c r="G4240" s="9">
        <v>40811</v>
      </c>
      <c r="H4240" s="2" t="s">
        <v>231</v>
      </c>
      <c r="I4240" s="1">
        <v>2011</v>
      </c>
      <c r="J4240" s="1">
        <v>492063748</v>
      </c>
      <c r="K4240" s="1">
        <f>_xlfn.DAYS(clean_data[[#This Row],[Ship Date]],clean_data[[#This Row],[Order Date]])</f>
        <v>10</v>
      </c>
      <c r="L4240" s="9">
        <v>40821</v>
      </c>
      <c r="M4240" s="4">
        <v>1453</v>
      </c>
      <c r="N4240" s="13">
        <v>81.73</v>
      </c>
      <c r="O4240" s="13">
        <v>56.67</v>
      </c>
      <c r="P4240" s="13">
        <v>118753.69</v>
      </c>
      <c r="Q4240" s="13">
        <v>82341.509999999995</v>
      </c>
      <c r="R4240" s="13">
        <v>36412.18</v>
      </c>
      <c r="S4240" s="54"/>
      <c r="T4240" s="54"/>
      <c r="Z4240" s="1"/>
      <c r="AA4240" s="1"/>
      <c r="XFB4240"/>
      <c r="XFC4240"/>
    </row>
    <row r="4241" spans="2:27 16382:16383" ht="21" customHeight="1">
      <c r="B4241" s="10" t="s">
        <v>31</v>
      </c>
      <c r="C4241" s="10" t="s">
        <v>42</v>
      </c>
      <c r="D4241" s="10" t="s">
        <v>71</v>
      </c>
      <c r="E4241" s="10" t="s">
        <v>17</v>
      </c>
      <c r="F4241" s="10" t="s">
        <v>235</v>
      </c>
      <c r="G4241" s="11">
        <v>41537</v>
      </c>
      <c r="H4241" s="12" t="s">
        <v>231</v>
      </c>
      <c r="I4241" s="10">
        <v>2013</v>
      </c>
      <c r="J4241" s="10">
        <v>790981566</v>
      </c>
      <c r="K4241" s="10">
        <f>_xlfn.DAYS(clean_data[[#This Row],[Ship Date]],clean_data[[#This Row],[Order Date]])</f>
        <v>18</v>
      </c>
      <c r="L4241" s="11">
        <v>41555</v>
      </c>
      <c r="M4241" s="14">
        <v>7878</v>
      </c>
      <c r="N4241" s="15">
        <v>154.06</v>
      </c>
      <c r="O4241" s="15">
        <v>90.93</v>
      </c>
      <c r="P4241" s="15">
        <v>1213684.68</v>
      </c>
      <c r="Q4241" s="15">
        <v>716346.54</v>
      </c>
      <c r="R4241" s="15">
        <v>497338.14</v>
      </c>
      <c r="S4241" s="54"/>
      <c r="T4241" s="54"/>
      <c r="Z4241" s="1"/>
      <c r="AA4241" s="1"/>
      <c r="XFB4241"/>
      <c r="XFC4241"/>
    </row>
    <row r="4242" spans="2:27 16382:16383" ht="21" customHeight="1">
      <c r="B4242" s="1" t="s">
        <v>14</v>
      </c>
      <c r="C4242" s="1" t="s">
        <v>211</v>
      </c>
      <c r="D4242" s="1" t="s">
        <v>79</v>
      </c>
      <c r="E4242" s="1" t="s">
        <v>21</v>
      </c>
      <c r="F4242" s="1" t="s">
        <v>229</v>
      </c>
      <c r="G4242" s="9">
        <v>42175</v>
      </c>
      <c r="H4242" s="2" t="s">
        <v>241</v>
      </c>
      <c r="I4242" s="1">
        <v>2015</v>
      </c>
      <c r="J4242" s="1">
        <v>964614045</v>
      </c>
      <c r="K4242" s="1">
        <f>_xlfn.DAYS(clean_data[[#This Row],[Ship Date]],clean_data[[#This Row],[Order Date]])</f>
        <v>31</v>
      </c>
      <c r="L4242" s="9">
        <v>42206</v>
      </c>
      <c r="M4242" s="4">
        <v>9587</v>
      </c>
      <c r="N4242" s="13">
        <v>668.27</v>
      </c>
      <c r="O4242" s="13">
        <v>502.54</v>
      </c>
      <c r="P4242" s="13">
        <v>6406704.4900000002</v>
      </c>
      <c r="Q4242" s="13">
        <v>4817850.9800000004</v>
      </c>
      <c r="R4242" s="13">
        <v>1588853.51</v>
      </c>
      <c r="S4242" s="54"/>
      <c r="T4242" s="54"/>
      <c r="Z4242" s="1"/>
      <c r="AA4242" s="1"/>
      <c r="XFB4242"/>
      <c r="XFC4242"/>
    </row>
    <row r="4243" spans="2:27 16382:16383" ht="21" customHeight="1">
      <c r="B4243" s="10" t="s">
        <v>40</v>
      </c>
      <c r="C4243" s="10" t="s">
        <v>114</v>
      </c>
      <c r="D4243" s="10" t="s">
        <v>59</v>
      </c>
      <c r="E4243" s="10" t="s">
        <v>21</v>
      </c>
      <c r="F4243" s="10" t="s">
        <v>235</v>
      </c>
      <c r="G4243" s="11">
        <v>41404</v>
      </c>
      <c r="H4243" s="12" t="s">
        <v>233</v>
      </c>
      <c r="I4243" s="10">
        <v>2013</v>
      </c>
      <c r="J4243" s="10">
        <v>953635013</v>
      </c>
      <c r="K4243" s="10">
        <f>_xlfn.DAYS(clean_data[[#This Row],[Ship Date]],clean_data[[#This Row],[Order Date]])</f>
        <v>35</v>
      </c>
      <c r="L4243" s="11">
        <v>41439</v>
      </c>
      <c r="M4243" s="14">
        <v>647</v>
      </c>
      <c r="N4243" s="15">
        <v>9.33</v>
      </c>
      <c r="O4243" s="15">
        <v>6.92</v>
      </c>
      <c r="P4243" s="15">
        <v>6036.51</v>
      </c>
      <c r="Q4243" s="15">
        <v>4477.24</v>
      </c>
      <c r="R4243" s="15">
        <v>1559.27</v>
      </c>
      <c r="S4243" s="54"/>
      <c r="T4243" s="54"/>
      <c r="Z4243" s="1"/>
      <c r="AA4243" s="1"/>
      <c r="XFB4243"/>
      <c r="XFC4243"/>
    </row>
    <row r="4244" spans="2:27 16382:16383" ht="21" customHeight="1">
      <c r="B4244" s="1" t="s">
        <v>40</v>
      </c>
      <c r="C4244" s="1" t="s">
        <v>156</v>
      </c>
      <c r="D4244" s="1" t="s">
        <v>71</v>
      </c>
      <c r="E4244" s="1" t="s">
        <v>21</v>
      </c>
      <c r="F4244" s="1" t="s">
        <v>232</v>
      </c>
      <c r="G4244" s="9">
        <v>41055</v>
      </c>
      <c r="H4244" s="2" t="s">
        <v>233</v>
      </c>
      <c r="I4244" s="1">
        <v>2012</v>
      </c>
      <c r="J4244" s="1">
        <v>319030797</v>
      </c>
      <c r="K4244" s="1">
        <f>_xlfn.DAYS(clean_data[[#This Row],[Ship Date]],clean_data[[#This Row],[Order Date]])</f>
        <v>28</v>
      </c>
      <c r="L4244" s="9">
        <v>41083</v>
      </c>
      <c r="M4244" s="4">
        <v>7157</v>
      </c>
      <c r="N4244" s="13">
        <v>154.06</v>
      </c>
      <c r="O4244" s="13">
        <v>90.93</v>
      </c>
      <c r="P4244" s="13">
        <v>1102607.42</v>
      </c>
      <c r="Q4244" s="13">
        <v>650786.01</v>
      </c>
      <c r="R4244" s="13">
        <v>451821.41</v>
      </c>
      <c r="S4244" s="54"/>
      <c r="T4244" s="54"/>
      <c r="Z4244" s="1"/>
      <c r="AA4244" s="1"/>
      <c r="XFB4244"/>
      <c r="XFC4244"/>
    </row>
    <row r="4245" spans="2:27 16382:16383" ht="21" customHeight="1">
      <c r="B4245" s="10" t="s">
        <v>14</v>
      </c>
      <c r="C4245" s="10" t="s">
        <v>185</v>
      </c>
      <c r="D4245" s="10" t="s">
        <v>50</v>
      </c>
      <c r="E4245" s="10" t="s">
        <v>17</v>
      </c>
      <c r="F4245" s="10" t="s">
        <v>229</v>
      </c>
      <c r="G4245" s="11">
        <v>41967</v>
      </c>
      <c r="H4245" s="12" t="s">
        <v>234</v>
      </c>
      <c r="I4245" s="10">
        <v>2014</v>
      </c>
      <c r="J4245" s="10">
        <v>492100226</v>
      </c>
      <c r="K4245" s="10">
        <f>_xlfn.DAYS(clean_data[[#This Row],[Ship Date]],clean_data[[#This Row],[Order Date]])</f>
        <v>48</v>
      </c>
      <c r="L4245" s="11">
        <v>42015</v>
      </c>
      <c r="M4245" s="14">
        <v>2247</v>
      </c>
      <c r="N4245" s="15">
        <v>421.89</v>
      </c>
      <c r="O4245" s="15">
        <v>364.69</v>
      </c>
      <c r="P4245" s="15">
        <v>947986.83</v>
      </c>
      <c r="Q4245" s="15">
        <v>819458.43</v>
      </c>
      <c r="R4245" s="15">
        <v>128528.4</v>
      </c>
      <c r="S4245" s="54"/>
      <c r="T4245" s="54"/>
      <c r="Z4245" s="1"/>
      <c r="AA4245" s="1"/>
      <c r="XFB4245"/>
      <c r="XFC4245"/>
    </row>
    <row r="4246" spans="2:27 16382:16383" ht="21" customHeight="1">
      <c r="B4246" s="1" t="s">
        <v>14</v>
      </c>
      <c r="C4246" s="1" t="s">
        <v>48</v>
      </c>
      <c r="D4246" s="1" t="s">
        <v>25</v>
      </c>
      <c r="E4246" s="1" t="s">
        <v>21</v>
      </c>
      <c r="F4246" s="1" t="s">
        <v>227</v>
      </c>
      <c r="G4246" s="9">
        <v>42603</v>
      </c>
      <c r="H4246" s="2" t="s">
        <v>238</v>
      </c>
      <c r="I4246" s="1">
        <v>2016</v>
      </c>
      <c r="J4246" s="1">
        <v>724454629</v>
      </c>
      <c r="K4246" s="1">
        <f>_xlfn.DAYS(clean_data[[#This Row],[Ship Date]],clean_data[[#This Row],[Order Date]])</f>
        <v>42</v>
      </c>
      <c r="L4246" s="9">
        <v>42645</v>
      </c>
      <c r="M4246" s="4">
        <v>1079</v>
      </c>
      <c r="N4246" s="13">
        <v>47.45</v>
      </c>
      <c r="O4246" s="13">
        <v>31.79</v>
      </c>
      <c r="P4246" s="13">
        <v>51198.55</v>
      </c>
      <c r="Q4246" s="13">
        <v>34301.410000000003</v>
      </c>
      <c r="R4246" s="13">
        <v>16897.14</v>
      </c>
      <c r="S4246" s="54"/>
      <c r="T4246" s="54"/>
      <c r="Z4246" s="1"/>
      <c r="AA4246" s="1"/>
      <c r="XFB4246"/>
      <c r="XFC4246"/>
    </row>
    <row r="4247" spans="2:27 16382:16383" ht="21" customHeight="1">
      <c r="B4247" s="10" t="s">
        <v>40</v>
      </c>
      <c r="C4247" s="10" t="s">
        <v>117</v>
      </c>
      <c r="D4247" s="10" t="s">
        <v>25</v>
      </c>
      <c r="E4247" s="10" t="s">
        <v>21</v>
      </c>
      <c r="F4247" s="10" t="s">
        <v>227</v>
      </c>
      <c r="G4247" s="11">
        <v>40430</v>
      </c>
      <c r="H4247" s="12" t="s">
        <v>231</v>
      </c>
      <c r="I4247" s="10">
        <v>2010</v>
      </c>
      <c r="J4247" s="10">
        <v>338017833</v>
      </c>
      <c r="K4247" s="10">
        <f>_xlfn.DAYS(clean_data[[#This Row],[Ship Date]],clean_data[[#This Row],[Order Date]])</f>
        <v>49</v>
      </c>
      <c r="L4247" s="11">
        <v>40479</v>
      </c>
      <c r="M4247" s="14">
        <v>5843</v>
      </c>
      <c r="N4247" s="15">
        <v>47.45</v>
      </c>
      <c r="O4247" s="15">
        <v>31.79</v>
      </c>
      <c r="P4247" s="15">
        <v>277250.34999999998</v>
      </c>
      <c r="Q4247" s="15">
        <v>185748.97</v>
      </c>
      <c r="R4247" s="15">
        <v>91501.38</v>
      </c>
      <c r="S4247" s="54"/>
      <c r="T4247" s="54"/>
      <c r="Z4247" s="1"/>
      <c r="AA4247" s="1"/>
      <c r="XFB4247"/>
      <c r="XFC4247"/>
    </row>
    <row r="4248" spans="2:27 16382:16383" ht="21" customHeight="1">
      <c r="B4248" s="1" t="s">
        <v>31</v>
      </c>
      <c r="C4248" s="1" t="s">
        <v>44</v>
      </c>
      <c r="D4248" s="1" t="s">
        <v>33</v>
      </c>
      <c r="E4248" s="1" t="s">
        <v>17</v>
      </c>
      <c r="F4248" s="1" t="s">
        <v>227</v>
      </c>
      <c r="G4248" s="9">
        <v>41602</v>
      </c>
      <c r="H4248" s="2" t="s">
        <v>234</v>
      </c>
      <c r="I4248" s="1">
        <v>2013</v>
      </c>
      <c r="J4248" s="1">
        <v>975026166</v>
      </c>
      <c r="K4248" s="1">
        <f>_xlfn.DAYS(clean_data[[#This Row],[Ship Date]],clean_data[[#This Row],[Order Date]])</f>
        <v>21</v>
      </c>
      <c r="L4248" s="9">
        <v>41623</v>
      </c>
      <c r="M4248" s="4">
        <v>765</v>
      </c>
      <c r="N4248" s="13">
        <v>81.73</v>
      </c>
      <c r="O4248" s="13">
        <v>56.67</v>
      </c>
      <c r="P4248" s="13">
        <v>62523.45</v>
      </c>
      <c r="Q4248" s="13">
        <v>43352.55</v>
      </c>
      <c r="R4248" s="13">
        <v>19170.900000000001</v>
      </c>
      <c r="S4248" s="54"/>
      <c r="T4248" s="54"/>
      <c r="Z4248" s="1"/>
      <c r="AA4248" s="1"/>
      <c r="XFB4248"/>
      <c r="XFC4248"/>
    </row>
    <row r="4249" spans="2:27 16382:16383" ht="21" customHeight="1">
      <c r="B4249" s="10" t="s">
        <v>40</v>
      </c>
      <c r="C4249" s="10" t="s">
        <v>135</v>
      </c>
      <c r="D4249" s="10" t="s">
        <v>28</v>
      </c>
      <c r="E4249" s="10" t="s">
        <v>17</v>
      </c>
      <c r="F4249" s="10" t="s">
        <v>229</v>
      </c>
      <c r="G4249" s="11">
        <v>40216</v>
      </c>
      <c r="H4249" s="12" t="s">
        <v>242</v>
      </c>
      <c r="I4249" s="10">
        <v>2010</v>
      </c>
      <c r="J4249" s="10">
        <v>748028457</v>
      </c>
      <c r="K4249" s="10">
        <f>_xlfn.DAYS(clean_data[[#This Row],[Ship Date]],clean_data[[#This Row],[Order Date]])</f>
        <v>47</v>
      </c>
      <c r="L4249" s="11">
        <v>40263</v>
      </c>
      <c r="M4249" s="14">
        <v>7098</v>
      </c>
      <c r="N4249" s="15">
        <v>205.7</v>
      </c>
      <c r="O4249" s="15">
        <v>117.11</v>
      </c>
      <c r="P4249" s="15">
        <v>1460058.6</v>
      </c>
      <c r="Q4249" s="15">
        <v>831246.78</v>
      </c>
      <c r="R4249" s="15">
        <v>628811.81999999995</v>
      </c>
      <c r="S4249" s="54"/>
      <c r="T4249" s="54"/>
      <c r="Z4249" s="1"/>
      <c r="AA4249" s="1"/>
      <c r="XFB4249"/>
      <c r="XFC4249"/>
    </row>
    <row r="4250" spans="2:27 16382:16383" ht="21" customHeight="1">
      <c r="B4250" s="1" t="s">
        <v>40</v>
      </c>
      <c r="C4250" s="1" t="s">
        <v>69</v>
      </c>
      <c r="D4250" s="1" t="s">
        <v>59</v>
      </c>
      <c r="E4250" s="1" t="s">
        <v>17</v>
      </c>
      <c r="F4250" s="1" t="s">
        <v>232</v>
      </c>
      <c r="G4250" s="9">
        <v>41822</v>
      </c>
      <c r="H4250" s="2" t="s">
        <v>230</v>
      </c>
      <c r="I4250" s="1">
        <v>2014</v>
      </c>
      <c r="J4250" s="1">
        <v>989886033</v>
      </c>
      <c r="K4250" s="1">
        <f>_xlfn.DAYS(clean_data[[#This Row],[Ship Date]],clean_data[[#This Row],[Order Date]])</f>
        <v>30</v>
      </c>
      <c r="L4250" s="9">
        <v>41852</v>
      </c>
      <c r="M4250" s="4">
        <v>8129</v>
      </c>
      <c r="N4250" s="13">
        <v>9.33</v>
      </c>
      <c r="O4250" s="13">
        <v>6.92</v>
      </c>
      <c r="P4250" s="13">
        <v>75843.570000000007</v>
      </c>
      <c r="Q4250" s="13">
        <v>56252.68</v>
      </c>
      <c r="R4250" s="13">
        <v>19590.89</v>
      </c>
      <c r="S4250" s="54"/>
      <c r="T4250" s="54"/>
      <c r="Z4250" s="1"/>
      <c r="AA4250" s="1"/>
      <c r="XFB4250"/>
      <c r="XFC4250"/>
    </row>
    <row r="4251" spans="2:27 16382:16383" ht="21" customHeight="1">
      <c r="B4251" s="10" t="s">
        <v>40</v>
      </c>
      <c r="C4251" s="10" t="s">
        <v>165</v>
      </c>
      <c r="D4251" s="10" t="s">
        <v>45</v>
      </c>
      <c r="E4251" s="10" t="s">
        <v>21</v>
      </c>
      <c r="F4251" s="10" t="s">
        <v>229</v>
      </c>
      <c r="G4251" s="11">
        <v>42676</v>
      </c>
      <c r="H4251" s="12" t="s">
        <v>234</v>
      </c>
      <c r="I4251" s="10">
        <v>2016</v>
      </c>
      <c r="J4251" s="10">
        <v>403772723</v>
      </c>
      <c r="K4251" s="10">
        <f>_xlfn.DAYS(clean_data[[#This Row],[Ship Date]],clean_data[[#This Row],[Order Date]])</f>
        <v>11</v>
      </c>
      <c r="L4251" s="11">
        <v>42687</v>
      </c>
      <c r="M4251" s="14">
        <v>4176</v>
      </c>
      <c r="N4251" s="15">
        <v>437.2</v>
      </c>
      <c r="O4251" s="15">
        <v>263.33</v>
      </c>
      <c r="P4251" s="15">
        <v>1825747.2</v>
      </c>
      <c r="Q4251" s="15">
        <v>1099666.08</v>
      </c>
      <c r="R4251" s="15">
        <v>726081.12</v>
      </c>
      <c r="S4251" s="54"/>
      <c r="T4251" s="54"/>
      <c r="Z4251" s="1"/>
      <c r="AA4251" s="1"/>
      <c r="XFB4251"/>
      <c r="XFC4251"/>
    </row>
    <row r="4252" spans="2:27 16382:16383" ht="21" customHeight="1">
      <c r="B4252" s="1" t="s">
        <v>34</v>
      </c>
      <c r="C4252" s="1" t="s">
        <v>195</v>
      </c>
      <c r="D4252" s="1" t="s">
        <v>50</v>
      </c>
      <c r="E4252" s="1" t="s">
        <v>17</v>
      </c>
      <c r="F4252" s="1" t="s">
        <v>235</v>
      </c>
      <c r="G4252" s="9">
        <v>42193</v>
      </c>
      <c r="H4252" s="2" t="s">
        <v>230</v>
      </c>
      <c r="I4252" s="1">
        <v>2015</v>
      </c>
      <c r="J4252" s="1">
        <v>913174855</v>
      </c>
      <c r="K4252" s="1">
        <f>_xlfn.DAYS(clean_data[[#This Row],[Ship Date]],clean_data[[#This Row],[Order Date]])</f>
        <v>46</v>
      </c>
      <c r="L4252" s="9">
        <v>42239</v>
      </c>
      <c r="M4252" s="4">
        <v>7587</v>
      </c>
      <c r="N4252" s="13">
        <v>421.89</v>
      </c>
      <c r="O4252" s="13">
        <v>364.69</v>
      </c>
      <c r="P4252" s="13">
        <v>3200879.43</v>
      </c>
      <c r="Q4252" s="13">
        <v>2766903.03</v>
      </c>
      <c r="R4252" s="13">
        <v>433976.4</v>
      </c>
      <c r="S4252" s="54"/>
      <c r="T4252" s="54"/>
      <c r="Z4252" s="1"/>
      <c r="AA4252" s="1"/>
      <c r="XFB4252"/>
      <c r="XFC4252"/>
    </row>
    <row r="4253" spans="2:27 16382:16383" ht="21" customHeight="1">
      <c r="B4253" s="10" t="s">
        <v>23</v>
      </c>
      <c r="C4253" s="10" t="s">
        <v>52</v>
      </c>
      <c r="D4253" s="10" t="s">
        <v>59</v>
      </c>
      <c r="E4253" s="10" t="s">
        <v>21</v>
      </c>
      <c r="F4253" s="10" t="s">
        <v>229</v>
      </c>
      <c r="G4253" s="11">
        <v>41555</v>
      </c>
      <c r="H4253" s="12" t="s">
        <v>237</v>
      </c>
      <c r="I4253" s="10">
        <v>2013</v>
      </c>
      <c r="J4253" s="10">
        <v>911891257</v>
      </c>
      <c r="K4253" s="10">
        <f>_xlfn.DAYS(clean_data[[#This Row],[Ship Date]],clean_data[[#This Row],[Order Date]])</f>
        <v>24</v>
      </c>
      <c r="L4253" s="11">
        <v>41579</v>
      </c>
      <c r="M4253" s="14">
        <v>7742</v>
      </c>
      <c r="N4253" s="15">
        <v>9.33</v>
      </c>
      <c r="O4253" s="15">
        <v>6.92</v>
      </c>
      <c r="P4253" s="15">
        <v>72232.86</v>
      </c>
      <c r="Q4253" s="15">
        <v>53574.64</v>
      </c>
      <c r="R4253" s="15">
        <v>18658.22</v>
      </c>
      <c r="S4253" s="54"/>
      <c r="T4253" s="54"/>
      <c r="Z4253" s="1"/>
      <c r="AA4253" s="1"/>
      <c r="XFB4253"/>
      <c r="XFC4253"/>
    </row>
    <row r="4254" spans="2:27 16382:16383" ht="21" customHeight="1">
      <c r="B4254" s="1" t="s">
        <v>23</v>
      </c>
      <c r="C4254" s="1" t="s">
        <v>98</v>
      </c>
      <c r="D4254" s="1" t="s">
        <v>20</v>
      </c>
      <c r="E4254" s="1" t="s">
        <v>21</v>
      </c>
      <c r="F4254" s="1" t="s">
        <v>232</v>
      </c>
      <c r="G4254" s="9">
        <v>42337</v>
      </c>
      <c r="H4254" s="2" t="s">
        <v>234</v>
      </c>
      <c r="I4254" s="1">
        <v>2015</v>
      </c>
      <c r="J4254" s="1">
        <v>214033257</v>
      </c>
      <c r="K4254" s="1">
        <f>_xlfn.DAYS(clean_data[[#This Row],[Ship Date]],clean_data[[#This Row],[Order Date]])</f>
        <v>4</v>
      </c>
      <c r="L4254" s="9">
        <v>42341</v>
      </c>
      <c r="M4254" s="4">
        <v>6052</v>
      </c>
      <c r="N4254" s="13">
        <v>152.58000000000001</v>
      </c>
      <c r="O4254" s="13">
        <v>97.44</v>
      </c>
      <c r="P4254" s="13">
        <v>923414.16</v>
      </c>
      <c r="Q4254" s="13">
        <v>589706.88</v>
      </c>
      <c r="R4254" s="13">
        <v>333707.28000000003</v>
      </c>
      <c r="S4254" s="54"/>
      <c r="T4254" s="54"/>
      <c r="Z4254" s="1"/>
      <c r="AA4254" s="1"/>
      <c r="XFB4254"/>
      <c r="XFC4254"/>
    </row>
    <row r="4255" spans="2:27 16382:16383" ht="21" customHeight="1">
      <c r="B4255" s="10" t="s">
        <v>23</v>
      </c>
      <c r="C4255" s="10" t="s">
        <v>103</v>
      </c>
      <c r="D4255" s="10" t="s">
        <v>28</v>
      </c>
      <c r="E4255" s="10" t="s">
        <v>17</v>
      </c>
      <c r="F4255" s="10" t="s">
        <v>235</v>
      </c>
      <c r="G4255" s="11">
        <v>42352</v>
      </c>
      <c r="H4255" s="12" t="s">
        <v>228</v>
      </c>
      <c r="I4255" s="10">
        <v>2015</v>
      </c>
      <c r="J4255" s="10">
        <v>504024684</v>
      </c>
      <c r="K4255" s="10">
        <f>_xlfn.DAYS(clean_data[[#This Row],[Ship Date]],clean_data[[#This Row],[Order Date]])</f>
        <v>31</v>
      </c>
      <c r="L4255" s="11">
        <v>42383</v>
      </c>
      <c r="M4255" s="14">
        <v>959</v>
      </c>
      <c r="N4255" s="15">
        <v>205.7</v>
      </c>
      <c r="O4255" s="15">
        <v>117.11</v>
      </c>
      <c r="P4255" s="15">
        <v>197266.3</v>
      </c>
      <c r="Q4255" s="15">
        <v>112308.49</v>
      </c>
      <c r="R4255" s="15">
        <v>84957.81</v>
      </c>
      <c r="S4255" s="54"/>
      <c r="T4255" s="54"/>
      <c r="Z4255" s="1"/>
      <c r="AA4255" s="1"/>
      <c r="XFB4255"/>
      <c r="XFC4255"/>
    </row>
    <row r="4256" spans="2:27 16382:16383" ht="21" customHeight="1">
      <c r="B4256" s="1" t="s">
        <v>23</v>
      </c>
      <c r="C4256" s="1" t="s">
        <v>155</v>
      </c>
      <c r="D4256" s="1" t="s">
        <v>71</v>
      </c>
      <c r="E4256" s="1" t="s">
        <v>17</v>
      </c>
      <c r="F4256" s="1" t="s">
        <v>232</v>
      </c>
      <c r="G4256" s="9">
        <v>42568</v>
      </c>
      <c r="H4256" s="2" t="s">
        <v>230</v>
      </c>
      <c r="I4256" s="1">
        <v>2016</v>
      </c>
      <c r="J4256" s="1">
        <v>386601865</v>
      </c>
      <c r="K4256" s="1">
        <f>_xlfn.DAYS(clean_data[[#This Row],[Ship Date]],clean_data[[#This Row],[Order Date]])</f>
        <v>9</v>
      </c>
      <c r="L4256" s="9">
        <v>42577</v>
      </c>
      <c r="M4256" s="4">
        <v>2938</v>
      </c>
      <c r="N4256" s="13">
        <v>154.06</v>
      </c>
      <c r="O4256" s="13">
        <v>90.93</v>
      </c>
      <c r="P4256" s="13">
        <v>452628.28</v>
      </c>
      <c r="Q4256" s="13">
        <v>267152.34000000003</v>
      </c>
      <c r="R4256" s="13">
        <v>185475.94</v>
      </c>
      <c r="S4256" s="54"/>
      <c r="T4256" s="54"/>
      <c r="Z4256" s="1"/>
      <c r="AA4256" s="1"/>
      <c r="XFB4256"/>
      <c r="XFC4256"/>
    </row>
    <row r="4257" spans="2:27 16382:16383" ht="21" customHeight="1">
      <c r="B4257" s="10" t="s">
        <v>23</v>
      </c>
      <c r="C4257" s="10" t="s">
        <v>175</v>
      </c>
      <c r="D4257" s="10" t="s">
        <v>45</v>
      </c>
      <c r="E4257" s="10" t="s">
        <v>21</v>
      </c>
      <c r="F4257" s="10" t="s">
        <v>229</v>
      </c>
      <c r="G4257" s="11">
        <v>40194</v>
      </c>
      <c r="H4257" s="12" t="s">
        <v>240</v>
      </c>
      <c r="I4257" s="10">
        <v>2010</v>
      </c>
      <c r="J4257" s="10">
        <v>336813628</v>
      </c>
      <c r="K4257" s="10">
        <f>_xlfn.DAYS(clean_data[[#This Row],[Ship Date]],clean_data[[#This Row],[Order Date]])</f>
        <v>38</v>
      </c>
      <c r="L4257" s="11">
        <v>40232</v>
      </c>
      <c r="M4257" s="14">
        <v>9492</v>
      </c>
      <c r="N4257" s="15">
        <v>437.2</v>
      </c>
      <c r="O4257" s="15">
        <v>263.33</v>
      </c>
      <c r="P4257" s="15">
        <v>4149902.4</v>
      </c>
      <c r="Q4257" s="15">
        <v>2499528.36</v>
      </c>
      <c r="R4257" s="15">
        <v>1650374.04</v>
      </c>
      <c r="S4257" s="54"/>
      <c r="T4257" s="54"/>
      <c r="Z4257" s="1"/>
      <c r="AA4257" s="1"/>
      <c r="XFB4257"/>
      <c r="XFC4257"/>
    </row>
    <row r="4258" spans="2:27 16382:16383" ht="21" customHeight="1">
      <c r="B4258" s="1" t="s">
        <v>26</v>
      </c>
      <c r="C4258" s="1" t="s">
        <v>76</v>
      </c>
      <c r="D4258" s="1" t="s">
        <v>25</v>
      </c>
      <c r="E4258" s="1" t="s">
        <v>21</v>
      </c>
      <c r="F4258" s="1" t="s">
        <v>229</v>
      </c>
      <c r="G4258" s="9">
        <v>41125</v>
      </c>
      <c r="H4258" s="2" t="s">
        <v>238</v>
      </c>
      <c r="I4258" s="1">
        <v>2012</v>
      </c>
      <c r="J4258" s="1">
        <v>450021302</v>
      </c>
      <c r="K4258" s="1">
        <f>_xlfn.DAYS(clean_data[[#This Row],[Ship Date]],clean_data[[#This Row],[Order Date]])</f>
        <v>23</v>
      </c>
      <c r="L4258" s="9">
        <v>41148</v>
      </c>
      <c r="M4258" s="4">
        <v>159</v>
      </c>
      <c r="N4258" s="13">
        <v>47.45</v>
      </c>
      <c r="O4258" s="13">
        <v>31.79</v>
      </c>
      <c r="P4258" s="13">
        <v>7544.55</v>
      </c>
      <c r="Q4258" s="13">
        <v>5054.6099999999997</v>
      </c>
      <c r="R4258" s="13">
        <v>2489.94</v>
      </c>
      <c r="S4258" s="54"/>
      <c r="T4258" s="54"/>
      <c r="Z4258" s="1"/>
      <c r="AA4258" s="1"/>
      <c r="XFB4258"/>
      <c r="XFC4258"/>
    </row>
    <row r="4259" spans="2:27 16382:16383" ht="21" customHeight="1">
      <c r="B4259" s="10" t="s">
        <v>40</v>
      </c>
      <c r="C4259" s="10" t="s">
        <v>153</v>
      </c>
      <c r="D4259" s="10" t="s">
        <v>25</v>
      </c>
      <c r="E4259" s="10" t="s">
        <v>17</v>
      </c>
      <c r="F4259" s="10" t="s">
        <v>232</v>
      </c>
      <c r="G4259" s="11">
        <v>41964</v>
      </c>
      <c r="H4259" s="12" t="s">
        <v>234</v>
      </c>
      <c r="I4259" s="10">
        <v>2014</v>
      </c>
      <c r="J4259" s="10">
        <v>891898715</v>
      </c>
      <c r="K4259" s="10">
        <f>_xlfn.DAYS(clean_data[[#This Row],[Ship Date]],clean_data[[#This Row],[Order Date]])</f>
        <v>14</v>
      </c>
      <c r="L4259" s="11">
        <v>41978</v>
      </c>
      <c r="M4259" s="14">
        <v>1505</v>
      </c>
      <c r="N4259" s="15">
        <v>47.45</v>
      </c>
      <c r="O4259" s="15">
        <v>31.79</v>
      </c>
      <c r="P4259" s="15">
        <v>71412.25</v>
      </c>
      <c r="Q4259" s="15">
        <v>47843.95</v>
      </c>
      <c r="R4259" s="15">
        <v>23568.3</v>
      </c>
      <c r="S4259" s="54"/>
      <c r="T4259" s="54"/>
      <c r="Z4259" s="1"/>
      <c r="AA4259" s="1"/>
      <c r="XFB4259"/>
      <c r="XFC4259"/>
    </row>
    <row r="4260" spans="2:27 16382:16383" ht="21" customHeight="1">
      <c r="B4260" s="1" t="s">
        <v>34</v>
      </c>
      <c r="C4260" s="1" t="s">
        <v>95</v>
      </c>
      <c r="D4260" s="1" t="s">
        <v>59</v>
      </c>
      <c r="E4260" s="1" t="s">
        <v>21</v>
      </c>
      <c r="F4260" s="1" t="s">
        <v>232</v>
      </c>
      <c r="G4260" s="9">
        <v>42469</v>
      </c>
      <c r="H4260" s="2" t="s">
        <v>239</v>
      </c>
      <c r="I4260" s="1">
        <v>2016</v>
      </c>
      <c r="J4260" s="1">
        <v>548432195</v>
      </c>
      <c r="K4260" s="1">
        <f>_xlfn.DAYS(clean_data[[#This Row],[Ship Date]],clean_data[[#This Row],[Order Date]])</f>
        <v>22</v>
      </c>
      <c r="L4260" s="9">
        <v>42491</v>
      </c>
      <c r="M4260" s="4">
        <v>2129</v>
      </c>
      <c r="N4260" s="13">
        <v>9.33</v>
      </c>
      <c r="O4260" s="13">
        <v>6.92</v>
      </c>
      <c r="P4260" s="13">
        <v>19863.57</v>
      </c>
      <c r="Q4260" s="13">
        <v>14732.68</v>
      </c>
      <c r="R4260" s="13">
        <v>5130.8900000000003</v>
      </c>
      <c r="S4260" s="54"/>
      <c r="T4260" s="54"/>
      <c r="Z4260" s="1"/>
      <c r="AA4260" s="1"/>
      <c r="XFB4260"/>
      <c r="XFC4260"/>
    </row>
    <row r="4261" spans="2:27 16382:16383" ht="21" customHeight="1">
      <c r="B4261" s="10" t="s">
        <v>40</v>
      </c>
      <c r="C4261" s="10" t="s">
        <v>140</v>
      </c>
      <c r="D4261" s="10" t="s">
        <v>59</v>
      </c>
      <c r="E4261" s="10" t="s">
        <v>21</v>
      </c>
      <c r="F4261" s="10" t="s">
        <v>235</v>
      </c>
      <c r="G4261" s="11">
        <v>41405</v>
      </c>
      <c r="H4261" s="12" t="s">
        <v>233</v>
      </c>
      <c r="I4261" s="10">
        <v>2013</v>
      </c>
      <c r="J4261" s="10">
        <v>175920569</v>
      </c>
      <c r="K4261" s="10">
        <f>_xlfn.DAYS(clean_data[[#This Row],[Ship Date]],clean_data[[#This Row],[Order Date]])</f>
        <v>44</v>
      </c>
      <c r="L4261" s="11">
        <v>41449</v>
      </c>
      <c r="M4261" s="14">
        <v>7661</v>
      </c>
      <c r="N4261" s="15">
        <v>9.33</v>
      </c>
      <c r="O4261" s="15">
        <v>6.92</v>
      </c>
      <c r="P4261" s="15">
        <v>71477.13</v>
      </c>
      <c r="Q4261" s="15">
        <v>53014.12</v>
      </c>
      <c r="R4261" s="15">
        <v>18463.009999999998</v>
      </c>
      <c r="S4261" s="54"/>
      <c r="T4261" s="54"/>
      <c r="Z4261" s="1"/>
      <c r="AA4261" s="1"/>
      <c r="XFB4261"/>
      <c r="XFC4261"/>
    </row>
    <row r="4262" spans="2:27 16382:16383" ht="21" customHeight="1">
      <c r="B4262" s="1" t="s">
        <v>34</v>
      </c>
      <c r="C4262" s="1" t="s">
        <v>199</v>
      </c>
      <c r="D4262" s="1" t="s">
        <v>36</v>
      </c>
      <c r="E4262" s="1" t="s">
        <v>21</v>
      </c>
      <c r="F4262" s="1" t="s">
        <v>235</v>
      </c>
      <c r="G4262" s="9">
        <v>40691</v>
      </c>
      <c r="H4262" s="2" t="s">
        <v>233</v>
      </c>
      <c r="I4262" s="1">
        <v>2011</v>
      </c>
      <c r="J4262" s="1">
        <v>150975167</v>
      </c>
      <c r="K4262" s="1">
        <f>_xlfn.DAYS(clean_data[[#This Row],[Ship Date]],clean_data[[#This Row],[Order Date]])</f>
        <v>44</v>
      </c>
      <c r="L4262" s="9">
        <v>40735</v>
      </c>
      <c r="M4262" s="4">
        <v>5762</v>
      </c>
      <c r="N4262" s="13">
        <v>109.28</v>
      </c>
      <c r="O4262" s="13">
        <v>35.840000000000003</v>
      </c>
      <c r="P4262" s="13">
        <v>629671.36</v>
      </c>
      <c r="Q4262" s="13">
        <v>206510.07999999999</v>
      </c>
      <c r="R4262" s="13">
        <v>423161.28</v>
      </c>
      <c r="S4262" s="54"/>
      <c r="T4262" s="54"/>
      <c r="Z4262" s="1"/>
      <c r="AA4262" s="1"/>
      <c r="XFB4262"/>
      <c r="XFC4262"/>
    </row>
    <row r="4263" spans="2:27 16382:16383" ht="21" customHeight="1">
      <c r="B4263" s="10" t="s">
        <v>40</v>
      </c>
      <c r="C4263" s="10" t="s">
        <v>86</v>
      </c>
      <c r="D4263" s="10" t="s">
        <v>25</v>
      </c>
      <c r="E4263" s="10" t="s">
        <v>21</v>
      </c>
      <c r="F4263" s="10" t="s">
        <v>227</v>
      </c>
      <c r="G4263" s="11">
        <v>41252</v>
      </c>
      <c r="H4263" s="12" t="s">
        <v>228</v>
      </c>
      <c r="I4263" s="10">
        <v>2012</v>
      </c>
      <c r="J4263" s="10">
        <v>920519816</v>
      </c>
      <c r="K4263" s="10">
        <f>_xlfn.DAYS(clean_data[[#This Row],[Ship Date]],clean_data[[#This Row],[Order Date]])</f>
        <v>21</v>
      </c>
      <c r="L4263" s="11">
        <v>41273</v>
      </c>
      <c r="M4263" s="14">
        <v>1125</v>
      </c>
      <c r="N4263" s="15">
        <v>47.45</v>
      </c>
      <c r="O4263" s="15">
        <v>31.79</v>
      </c>
      <c r="P4263" s="15">
        <v>53381.25</v>
      </c>
      <c r="Q4263" s="15">
        <v>35763.75</v>
      </c>
      <c r="R4263" s="15">
        <v>17617.5</v>
      </c>
      <c r="S4263" s="54"/>
      <c r="T4263" s="54"/>
      <c r="Z4263" s="1"/>
      <c r="AA4263" s="1"/>
      <c r="XFB4263"/>
      <c r="XFC4263"/>
    </row>
    <row r="4264" spans="2:27 16382:16383" ht="21" customHeight="1">
      <c r="B4264" s="1" t="s">
        <v>26</v>
      </c>
      <c r="C4264" s="1" t="s">
        <v>204</v>
      </c>
      <c r="D4264" s="1" t="s">
        <v>50</v>
      </c>
      <c r="E4264" s="1" t="s">
        <v>17</v>
      </c>
      <c r="F4264" s="1" t="s">
        <v>229</v>
      </c>
      <c r="G4264" s="9">
        <v>41636</v>
      </c>
      <c r="H4264" s="2" t="s">
        <v>228</v>
      </c>
      <c r="I4264" s="1">
        <v>2013</v>
      </c>
      <c r="J4264" s="1">
        <v>751790845</v>
      </c>
      <c r="K4264" s="1">
        <f>_xlfn.DAYS(clean_data[[#This Row],[Ship Date]],clean_data[[#This Row],[Order Date]])</f>
        <v>40</v>
      </c>
      <c r="L4264" s="9">
        <v>41676</v>
      </c>
      <c r="M4264" s="4">
        <v>472</v>
      </c>
      <c r="N4264" s="13">
        <v>421.89</v>
      </c>
      <c r="O4264" s="13">
        <v>364.69</v>
      </c>
      <c r="P4264" s="13">
        <v>199132.08</v>
      </c>
      <c r="Q4264" s="13">
        <v>172133.68</v>
      </c>
      <c r="R4264" s="13">
        <v>26998.400000000001</v>
      </c>
      <c r="S4264" s="54"/>
      <c r="T4264" s="54"/>
      <c r="Z4264" s="1"/>
      <c r="AA4264" s="1"/>
      <c r="XFB4264"/>
      <c r="XFC4264"/>
    </row>
    <row r="4265" spans="2:27 16382:16383" ht="21" customHeight="1">
      <c r="B4265" s="10" t="s">
        <v>14</v>
      </c>
      <c r="C4265" s="10" t="s">
        <v>185</v>
      </c>
      <c r="D4265" s="10" t="s">
        <v>50</v>
      </c>
      <c r="E4265" s="10" t="s">
        <v>17</v>
      </c>
      <c r="F4265" s="10" t="s">
        <v>227</v>
      </c>
      <c r="G4265" s="11">
        <v>42163</v>
      </c>
      <c r="H4265" s="12" t="s">
        <v>241</v>
      </c>
      <c r="I4265" s="10">
        <v>2015</v>
      </c>
      <c r="J4265" s="10">
        <v>682337081</v>
      </c>
      <c r="K4265" s="10">
        <f>_xlfn.DAYS(clean_data[[#This Row],[Ship Date]],clean_data[[#This Row],[Order Date]])</f>
        <v>2</v>
      </c>
      <c r="L4265" s="11">
        <v>42165</v>
      </c>
      <c r="M4265" s="14">
        <v>7560</v>
      </c>
      <c r="N4265" s="15">
        <v>421.89</v>
      </c>
      <c r="O4265" s="15">
        <v>364.69</v>
      </c>
      <c r="P4265" s="15">
        <v>3189488.4</v>
      </c>
      <c r="Q4265" s="15">
        <v>2757056.4</v>
      </c>
      <c r="R4265" s="15">
        <v>432432</v>
      </c>
      <c r="S4265" s="54"/>
      <c r="T4265" s="54"/>
      <c r="Z4265" s="1"/>
      <c r="AA4265" s="1"/>
      <c r="XFB4265"/>
      <c r="XFC4265"/>
    </row>
    <row r="4266" spans="2:27 16382:16383" ht="21" customHeight="1">
      <c r="B4266" s="1" t="s">
        <v>14</v>
      </c>
      <c r="C4266" s="1" t="s">
        <v>115</v>
      </c>
      <c r="D4266" s="1" t="s">
        <v>50</v>
      </c>
      <c r="E4266" s="1" t="s">
        <v>17</v>
      </c>
      <c r="F4266" s="1" t="s">
        <v>235</v>
      </c>
      <c r="G4266" s="9">
        <v>40777</v>
      </c>
      <c r="H4266" s="2" t="s">
        <v>238</v>
      </c>
      <c r="I4266" s="1">
        <v>2011</v>
      </c>
      <c r="J4266" s="1">
        <v>470019853</v>
      </c>
      <c r="K4266" s="1">
        <f>_xlfn.DAYS(clean_data[[#This Row],[Ship Date]],clean_data[[#This Row],[Order Date]])</f>
        <v>23</v>
      </c>
      <c r="L4266" s="9">
        <v>40800</v>
      </c>
      <c r="M4266" s="4">
        <v>8174</v>
      </c>
      <c r="N4266" s="13">
        <v>421.89</v>
      </c>
      <c r="O4266" s="13">
        <v>364.69</v>
      </c>
      <c r="P4266" s="13">
        <v>3448528.86</v>
      </c>
      <c r="Q4266" s="13">
        <v>2980976.06</v>
      </c>
      <c r="R4266" s="13">
        <v>467552.8</v>
      </c>
      <c r="S4266" s="54"/>
      <c r="T4266" s="54"/>
      <c r="Z4266" s="1"/>
      <c r="AA4266" s="1"/>
      <c r="XFB4266"/>
      <c r="XFC4266"/>
    </row>
    <row r="4267" spans="2:27 16382:16383" ht="21" customHeight="1">
      <c r="B4267" s="10" t="s">
        <v>40</v>
      </c>
      <c r="C4267" s="10" t="s">
        <v>188</v>
      </c>
      <c r="D4267" s="10" t="s">
        <v>59</v>
      </c>
      <c r="E4267" s="10" t="s">
        <v>21</v>
      </c>
      <c r="F4267" s="10" t="s">
        <v>235</v>
      </c>
      <c r="G4267" s="11">
        <v>42723</v>
      </c>
      <c r="H4267" s="12" t="s">
        <v>228</v>
      </c>
      <c r="I4267" s="10">
        <v>2016</v>
      </c>
      <c r="J4267" s="10">
        <v>843012988</v>
      </c>
      <c r="K4267" s="10">
        <f>_xlfn.DAYS(clean_data[[#This Row],[Ship Date]],clean_data[[#This Row],[Order Date]])</f>
        <v>7</v>
      </c>
      <c r="L4267" s="11">
        <v>42730</v>
      </c>
      <c r="M4267" s="14">
        <v>5132</v>
      </c>
      <c r="N4267" s="15">
        <v>9.33</v>
      </c>
      <c r="O4267" s="15">
        <v>6.92</v>
      </c>
      <c r="P4267" s="15">
        <v>47881.56</v>
      </c>
      <c r="Q4267" s="15">
        <v>35513.440000000002</v>
      </c>
      <c r="R4267" s="15">
        <v>12368.12</v>
      </c>
      <c r="S4267" s="54"/>
      <c r="T4267" s="54"/>
      <c r="Z4267" s="1"/>
      <c r="AA4267" s="1"/>
      <c r="XFB4267"/>
      <c r="XFC4267"/>
    </row>
    <row r="4268" spans="2:27 16382:16383" ht="21" customHeight="1">
      <c r="B4268" s="1" t="s">
        <v>26</v>
      </c>
      <c r="C4268" s="1" t="s">
        <v>81</v>
      </c>
      <c r="D4268" s="1" t="s">
        <v>71</v>
      </c>
      <c r="E4268" s="1" t="s">
        <v>21</v>
      </c>
      <c r="F4268" s="1" t="s">
        <v>229</v>
      </c>
      <c r="G4268" s="9">
        <v>42576</v>
      </c>
      <c r="H4268" s="2" t="s">
        <v>230</v>
      </c>
      <c r="I4268" s="1">
        <v>2016</v>
      </c>
      <c r="J4268" s="1">
        <v>349802815</v>
      </c>
      <c r="K4268" s="1">
        <f>_xlfn.DAYS(clean_data[[#This Row],[Ship Date]],clean_data[[#This Row],[Order Date]])</f>
        <v>21</v>
      </c>
      <c r="L4268" s="9">
        <v>42597</v>
      </c>
      <c r="M4268" s="4">
        <v>3281</v>
      </c>
      <c r="N4268" s="13">
        <v>154.06</v>
      </c>
      <c r="O4268" s="13">
        <v>90.93</v>
      </c>
      <c r="P4268" s="13">
        <v>505470.86</v>
      </c>
      <c r="Q4268" s="13">
        <v>298341.33</v>
      </c>
      <c r="R4268" s="13">
        <v>207129.53</v>
      </c>
      <c r="S4268" s="54"/>
      <c r="T4268" s="54"/>
      <c r="Z4268" s="1"/>
      <c r="AA4268" s="1"/>
      <c r="XFB4268"/>
      <c r="XFC4268"/>
    </row>
    <row r="4269" spans="2:27 16382:16383" ht="21" customHeight="1">
      <c r="B4269" s="10" t="s">
        <v>23</v>
      </c>
      <c r="C4269" s="10" t="s">
        <v>82</v>
      </c>
      <c r="D4269" s="10" t="s">
        <v>59</v>
      </c>
      <c r="E4269" s="10" t="s">
        <v>17</v>
      </c>
      <c r="F4269" s="10" t="s">
        <v>229</v>
      </c>
      <c r="G4269" s="11">
        <v>42209</v>
      </c>
      <c r="H4269" s="12" t="s">
        <v>230</v>
      </c>
      <c r="I4269" s="10">
        <v>2015</v>
      </c>
      <c r="J4269" s="10">
        <v>309188163</v>
      </c>
      <c r="K4269" s="10">
        <f>_xlfn.DAYS(clean_data[[#This Row],[Ship Date]],clean_data[[#This Row],[Order Date]])</f>
        <v>19</v>
      </c>
      <c r="L4269" s="11">
        <v>42228</v>
      </c>
      <c r="M4269" s="14">
        <v>4503</v>
      </c>
      <c r="N4269" s="15">
        <v>9.33</v>
      </c>
      <c r="O4269" s="15">
        <v>6.92</v>
      </c>
      <c r="P4269" s="15">
        <v>42012.99</v>
      </c>
      <c r="Q4269" s="15">
        <v>31160.76</v>
      </c>
      <c r="R4269" s="15">
        <v>10852.23</v>
      </c>
      <c r="S4269" s="54"/>
      <c r="T4269" s="54"/>
      <c r="Z4269" s="1"/>
      <c r="AA4269" s="1"/>
      <c r="XFB4269"/>
      <c r="XFC4269"/>
    </row>
    <row r="4270" spans="2:27 16382:16383" ht="21" customHeight="1">
      <c r="B4270" s="1" t="s">
        <v>23</v>
      </c>
      <c r="C4270" s="1" t="s">
        <v>147</v>
      </c>
      <c r="D4270" s="1" t="s">
        <v>43</v>
      </c>
      <c r="E4270" s="1" t="s">
        <v>21</v>
      </c>
      <c r="F4270" s="1" t="s">
        <v>227</v>
      </c>
      <c r="G4270" s="9">
        <v>41122</v>
      </c>
      <c r="H4270" s="2" t="s">
        <v>238</v>
      </c>
      <c r="I4270" s="1">
        <v>2012</v>
      </c>
      <c r="J4270" s="1">
        <v>760280358</v>
      </c>
      <c r="K4270" s="1">
        <f>_xlfn.DAYS(clean_data[[#This Row],[Ship Date]],clean_data[[#This Row],[Order Date]])</f>
        <v>20</v>
      </c>
      <c r="L4270" s="9">
        <v>41142</v>
      </c>
      <c r="M4270" s="4">
        <v>2708</v>
      </c>
      <c r="N4270" s="13">
        <v>651.21</v>
      </c>
      <c r="O4270" s="13">
        <v>524.96</v>
      </c>
      <c r="P4270" s="13">
        <v>1763476.68</v>
      </c>
      <c r="Q4270" s="13">
        <v>1421591.68</v>
      </c>
      <c r="R4270" s="13">
        <v>341885</v>
      </c>
      <c r="S4270" s="54"/>
      <c r="T4270" s="54"/>
      <c r="Z4270" s="1"/>
      <c r="AA4270" s="1"/>
      <c r="XFB4270"/>
      <c r="XFC4270"/>
    </row>
    <row r="4271" spans="2:27 16382:16383" ht="21" customHeight="1">
      <c r="B4271" s="10" t="s">
        <v>40</v>
      </c>
      <c r="C4271" s="10" t="s">
        <v>166</v>
      </c>
      <c r="D4271" s="10" t="s">
        <v>59</v>
      </c>
      <c r="E4271" s="10" t="s">
        <v>17</v>
      </c>
      <c r="F4271" s="10" t="s">
        <v>235</v>
      </c>
      <c r="G4271" s="11">
        <v>40587</v>
      </c>
      <c r="H4271" s="12" t="s">
        <v>242</v>
      </c>
      <c r="I4271" s="10">
        <v>2011</v>
      </c>
      <c r="J4271" s="10">
        <v>912503230</v>
      </c>
      <c r="K4271" s="10">
        <f>_xlfn.DAYS(clean_data[[#This Row],[Ship Date]],clean_data[[#This Row],[Order Date]])</f>
        <v>32</v>
      </c>
      <c r="L4271" s="11">
        <v>40619</v>
      </c>
      <c r="M4271" s="14">
        <v>8838</v>
      </c>
      <c r="N4271" s="15">
        <v>9.33</v>
      </c>
      <c r="O4271" s="15">
        <v>6.92</v>
      </c>
      <c r="P4271" s="15">
        <v>82458.539999999994</v>
      </c>
      <c r="Q4271" s="15">
        <v>61158.96</v>
      </c>
      <c r="R4271" s="15">
        <v>21299.58</v>
      </c>
      <c r="S4271" s="54"/>
      <c r="T4271" s="54"/>
      <c r="Z4271" s="1"/>
      <c r="AA4271" s="1"/>
      <c r="XFB4271"/>
      <c r="XFC4271"/>
    </row>
    <row r="4272" spans="2:27 16382:16383" ht="21" customHeight="1">
      <c r="B4272" s="1" t="s">
        <v>23</v>
      </c>
      <c r="C4272" s="1" t="s">
        <v>198</v>
      </c>
      <c r="D4272" s="1" t="s">
        <v>25</v>
      </c>
      <c r="E4272" s="1" t="s">
        <v>21</v>
      </c>
      <c r="F4272" s="1" t="s">
        <v>227</v>
      </c>
      <c r="G4272" s="9">
        <v>42262</v>
      </c>
      <c r="H4272" s="2" t="s">
        <v>231</v>
      </c>
      <c r="I4272" s="1">
        <v>2015</v>
      </c>
      <c r="J4272" s="1">
        <v>495593106</v>
      </c>
      <c r="K4272" s="1">
        <f>_xlfn.DAYS(clean_data[[#This Row],[Ship Date]],clean_data[[#This Row],[Order Date]])</f>
        <v>23</v>
      </c>
      <c r="L4272" s="9">
        <v>42285</v>
      </c>
      <c r="M4272" s="4">
        <v>5868</v>
      </c>
      <c r="N4272" s="13">
        <v>47.45</v>
      </c>
      <c r="O4272" s="13">
        <v>31.79</v>
      </c>
      <c r="P4272" s="13">
        <v>278436.59999999998</v>
      </c>
      <c r="Q4272" s="13">
        <v>186543.72</v>
      </c>
      <c r="R4272" s="13">
        <v>91892.88</v>
      </c>
      <c r="S4272" s="54"/>
      <c r="T4272" s="54"/>
      <c r="Z4272" s="1"/>
      <c r="AA4272" s="1"/>
      <c r="XFB4272"/>
      <c r="XFC4272"/>
    </row>
    <row r="4273" spans="2:27 16382:16383" ht="21" customHeight="1">
      <c r="B4273" s="10" t="s">
        <v>23</v>
      </c>
      <c r="C4273" s="10" t="s">
        <v>124</v>
      </c>
      <c r="D4273" s="10" t="s">
        <v>36</v>
      </c>
      <c r="E4273" s="10" t="s">
        <v>21</v>
      </c>
      <c r="F4273" s="10" t="s">
        <v>232</v>
      </c>
      <c r="G4273" s="11">
        <v>41283</v>
      </c>
      <c r="H4273" s="12" t="s">
        <v>240</v>
      </c>
      <c r="I4273" s="10">
        <v>2013</v>
      </c>
      <c r="J4273" s="10">
        <v>209598815</v>
      </c>
      <c r="K4273" s="10">
        <f>_xlfn.DAYS(clean_data[[#This Row],[Ship Date]],clean_data[[#This Row],[Order Date]])</f>
        <v>2</v>
      </c>
      <c r="L4273" s="11">
        <v>41285</v>
      </c>
      <c r="M4273" s="14">
        <v>3802</v>
      </c>
      <c r="N4273" s="15">
        <v>109.28</v>
      </c>
      <c r="O4273" s="15">
        <v>35.840000000000003</v>
      </c>
      <c r="P4273" s="15">
        <v>415482.56</v>
      </c>
      <c r="Q4273" s="15">
        <v>136263.67999999999</v>
      </c>
      <c r="R4273" s="15">
        <v>279218.88</v>
      </c>
      <c r="S4273" s="54"/>
      <c r="T4273" s="54"/>
      <c r="Z4273" s="1"/>
      <c r="AA4273" s="1"/>
      <c r="XFB4273"/>
      <c r="XFC4273"/>
    </row>
    <row r="4274" spans="2:27 16382:16383" ht="21" customHeight="1">
      <c r="B4274" s="1" t="s">
        <v>40</v>
      </c>
      <c r="C4274" s="1" t="s">
        <v>167</v>
      </c>
      <c r="D4274" s="1" t="s">
        <v>36</v>
      </c>
      <c r="E4274" s="1" t="s">
        <v>21</v>
      </c>
      <c r="F4274" s="1" t="s">
        <v>232</v>
      </c>
      <c r="G4274" s="9">
        <v>41468</v>
      </c>
      <c r="H4274" s="2" t="s">
        <v>230</v>
      </c>
      <c r="I4274" s="1">
        <v>2013</v>
      </c>
      <c r="J4274" s="1">
        <v>374881684</v>
      </c>
      <c r="K4274" s="1">
        <f>_xlfn.DAYS(clean_data[[#This Row],[Ship Date]],clean_data[[#This Row],[Order Date]])</f>
        <v>43</v>
      </c>
      <c r="L4274" s="9">
        <v>41511</v>
      </c>
      <c r="M4274" s="4">
        <v>4676</v>
      </c>
      <c r="N4274" s="13">
        <v>109.28</v>
      </c>
      <c r="O4274" s="13">
        <v>35.840000000000003</v>
      </c>
      <c r="P4274" s="13">
        <v>510993.28</v>
      </c>
      <c r="Q4274" s="13">
        <v>167587.84</v>
      </c>
      <c r="R4274" s="13">
        <v>343405.44</v>
      </c>
      <c r="S4274" s="54"/>
      <c r="T4274" s="54"/>
      <c r="Z4274" s="1"/>
      <c r="AA4274" s="1"/>
      <c r="XFB4274"/>
      <c r="XFC4274"/>
    </row>
    <row r="4275" spans="2:27 16382:16383" ht="21" customHeight="1">
      <c r="B4275" s="10" t="s">
        <v>53</v>
      </c>
      <c r="C4275" s="10" t="s">
        <v>142</v>
      </c>
      <c r="D4275" s="10" t="s">
        <v>16</v>
      </c>
      <c r="E4275" s="10" t="s">
        <v>21</v>
      </c>
      <c r="F4275" s="10" t="s">
        <v>235</v>
      </c>
      <c r="G4275" s="11">
        <v>42881</v>
      </c>
      <c r="H4275" s="12" t="s">
        <v>233</v>
      </c>
      <c r="I4275" s="10">
        <v>2017</v>
      </c>
      <c r="J4275" s="10">
        <v>482115542</v>
      </c>
      <c r="K4275" s="10">
        <f>_xlfn.DAYS(clean_data[[#This Row],[Ship Date]],clean_data[[#This Row],[Order Date]])</f>
        <v>2</v>
      </c>
      <c r="L4275" s="11">
        <v>42883</v>
      </c>
      <c r="M4275" s="14">
        <v>7558</v>
      </c>
      <c r="N4275" s="15">
        <v>255.28</v>
      </c>
      <c r="O4275" s="15">
        <v>159.41999999999999</v>
      </c>
      <c r="P4275" s="15">
        <v>1929406.24</v>
      </c>
      <c r="Q4275" s="15">
        <v>1204896.3600000001</v>
      </c>
      <c r="R4275" s="15">
        <v>724509.88</v>
      </c>
      <c r="S4275" s="54"/>
      <c r="T4275" s="54"/>
      <c r="Z4275" s="1"/>
      <c r="AA4275" s="1"/>
      <c r="XFB4275"/>
      <c r="XFC4275"/>
    </row>
    <row r="4276" spans="2:27 16382:16383" ht="21" customHeight="1">
      <c r="B4276" s="1" t="s">
        <v>14</v>
      </c>
      <c r="C4276" s="1" t="s">
        <v>64</v>
      </c>
      <c r="D4276" s="1" t="s">
        <v>50</v>
      </c>
      <c r="E4276" s="1" t="s">
        <v>17</v>
      </c>
      <c r="F4276" s="1" t="s">
        <v>227</v>
      </c>
      <c r="G4276" s="9">
        <v>40437</v>
      </c>
      <c r="H4276" s="2" t="s">
        <v>231</v>
      </c>
      <c r="I4276" s="1">
        <v>2010</v>
      </c>
      <c r="J4276" s="1">
        <v>542286717</v>
      </c>
      <c r="K4276" s="1">
        <f>_xlfn.DAYS(clean_data[[#This Row],[Ship Date]],clean_data[[#This Row],[Order Date]])</f>
        <v>4</v>
      </c>
      <c r="L4276" s="9">
        <v>40441</v>
      </c>
      <c r="M4276" s="4">
        <v>3545</v>
      </c>
      <c r="N4276" s="13">
        <v>421.89</v>
      </c>
      <c r="O4276" s="13">
        <v>364.69</v>
      </c>
      <c r="P4276" s="13">
        <v>1495600.05</v>
      </c>
      <c r="Q4276" s="13">
        <v>1292826.05</v>
      </c>
      <c r="R4276" s="13">
        <v>202774</v>
      </c>
      <c r="S4276" s="54"/>
      <c r="T4276" s="54"/>
      <c r="Z4276" s="1"/>
      <c r="AA4276" s="1"/>
      <c r="XFB4276"/>
      <c r="XFC4276"/>
    </row>
    <row r="4277" spans="2:27 16382:16383" ht="21" customHeight="1">
      <c r="B4277" s="10" t="s">
        <v>26</v>
      </c>
      <c r="C4277" s="10" t="s">
        <v>75</v>
      </c>
      <c r="D4277" s="10" t="s">
        <v>28</v>
      </c>
      <c r="E4277" s="10" t="s">
        <v>17</v>
      </c>
      <c r="F4277" s="10" t="s">
        <v>232</v>
      </c>
      <c r="G4277" s="11">
        <v>41891</v>
      </c>
      <c r="H4277" s="12" t="s">
        <v>231</v>
      </c>
      <c r="I4277" s="10">
        <v>2014</v>
      </c>
      <c r="J4277" s="10">
        <v>636694037</v>
      </c>
      <c r="K4277" s="10">
        <f>_xlfn.DAYS(clean_data[[#This Row],[Ship Date]],clean_data[[#This Row],[Order Date]])</f>
        <v>11</v>
      </c>
      <c r="L4277" s="11">
        <v>41902</v>
      </c>
      <c r="M4277" s="14">
        <v>769</v>
      </c>
      <c r="N4277" s="15">
        <v>205.7</v>
      </c>
      <c r="O4277" s="15">
        <v>117.11</v>
      </c>
      <c r="P4277" s="15">
        <v>158183.29999999999</v>
      </c>
      <c r="Q4277" s="15">
        <v>90057.59</v>
      </c>
      <c r="R4277" s="15">
        <v>68125.710000000006</v>
      </c>
      <c r="S4277" s="54"/>
      <c r="T4277" s="54"/>
      <c r="Z4277" s="1"/>
      <c r="AA4277" s="1"/>
      <c r="XFB4277"/>
      <c r="XFC4277"/>
    </row>
    <row r="4278" spans="2:27 16382:16383" ht="21" customHeight="1">
      <c r="B4278" s="1" t="s">
        <v>34</v>
      </c>
      <c r="C4278" s="1" t="s">
        <v>95</v>
      </c>
      <c r="D4278" s="1" t="s">
        <v>33</v>
      </c>
      <c r="E4278" s="1" t="s">
        <v>21</v>
      </c>
      <c r="F4278" s="1" t="s">
        <v>235</v>
      </c>
      <c r="G4278" s="9">
        <v>41556</v>
      </c>
      <c r="H4278" s="2" t="s">
        <v>237</v>
      </c>
      <c r="I4278" s="1">
        <v>2013</v>
      </c>
      <c r="J4278" s="1">
        <v>466948831</v>
      </c>
      <c r="K4278" s="1">
        <f>_xlfn.DAYS(clean_data[[#This Row],[Ship Date]],clean_data[[#This Row],[Order Date]])</f>
        <v>48</v>
      </c>
      <c r="L4278" s="9">
        <v>41604</v>
      </c>
      <c r="M4278" s="4">
        <v>9390</v>
      </c>
      <c r="N4278" s="13">
        <v>81.73</v>
      </c>
      <c r="O4278" s="13">
        <v>56.67</v>
      </c>
      <c r="P4278" s="13">
        <v>767444.7</v>
      </c>
      <c r="Q4278" s="13">
        <v>532131.30000000005</v>
      </c>
      <c r="R4278" s="13">
        <v>235313.4</v>
      </c>
      <c r="S4278" s="54"/>
      <c r="T4278" s="54"/>
      <c r="Z4278" s="1"/>
      <c r="AA4278" s="1"/>
      <c r="XFB4278"/>
      <c r="XFC4278"/>
    </row>
    <row r="4279" spans="2:27 16382:16383" ht="21" customHeight="1">
      <c r="B4279" s="10" t="s">
        <v>40</v>
      </c>
      <c r="C4279" s="10" t="s">
        <v>135</v>
      </c>
      <c r="D4279" s="10" t="s">
        <v>20</v>
      </c>
      <c r="E4279" s="10" t="s">
        <v>21</v>
      </c>
      <c r="F4279" s="10" t="s">
        <v>232</v>
      </c>
      <c r="G4279" s="11">
        <v>41048</v>
      </c>
      <c r="H4279" s="12" t="s">
        <v>233</v>
      </c>
      <c r="I4279" s="10">
        <v>2012</v>
      </c>
      <c r="J4279" s="10">
        <v>704974925</v>
      </c>
      <c r="K4279" s="10">
        <f>_xlfn.DAYS(clean_data[[#This Row],[Ship Date]],clean_data[[#This Row],[Order Date]])</f>
        <v>26</v>
      </c>
      <c r="L4279" s="11">
        <v>41074</v>
      </c>
      <c r="M4279" s="14">
        <v>6601</v>
      </c>
      <c r="N4279" s="15">
        <v>152.58000000000001</v>
      </c>
      <c r="O4279" s="15">
        <v>97.44</v>
      </c>
      <c r="P4279" s="15">
        <v>1007180.58</v>
      </c>
      <c r="Q4279" s="15">
        <v>643201.43999999994</v>
      </c>
      <c r="R4279" s="15">
        <v>363979.14</v>
      </c>
      <c r="S4279" s="54"/>
      <c r="T4279" s="54"/>
      <c r="Z4279" s="1"/>
      <c r="AA4279" s="1"/>
      <c r="XFB4279"/>
      <c r="XFC4279"/>
    </row>
    <row r="4280" spans="2:27 16382:16383" ht="21" customHeight="1">
      <c r="B4280" s="1" t="s">
        <v>40</v>
      </c>
      <c r="C4280" s="1" t="s">
        <v>93</v>
      </c>
      <c r="D4280" s="1" t="s">
        <v>59</v>
      </c>
      <c r="E4280" s="1" t="s">
        <v>17</v>
      </c>
      <c r="F4280" s="1" t="s">
        <v>235</v>
      </c>
      <c r="G4280" s="9">
        <v>42373</v>
      </c>
      <c r="H4280" s="2" t="s">
        <v>240</v>
      </c>
      <c r="I4280" s="1">
        <v>2016</v>
      </c>
      <c r="J4280" s="1">
        <v>743008649</v>
      </c>
      <c r="K4280" s="1">
        <f>_xlfn.DAYS(clean_data[[#This Row],[Ship Date]],clean_data[[#This Row],[Order Date]])</f>
        <v>23</v>
      </c>
      <c r="L4280" s="9">
        <v>42396</v>
      </c>
      <c r="M4280" s="4">
        <v>1625</v>
      </c>
      <c r="N4280" s="13">
        <v>9.33</v>
      </c>
      <c r="O4280" s="13">
        <v>6.92</v>
      </c>
      <c r="P4280" s="13">
        <v>15161.25</v>
      </c>
      <c r="Q4280" s="13">
        <v>11245</v>
      </c>
      <c r="R4280" s="13">
        <v>3916.25</v>
      </c>
      <c r="S4280" s="54"/>
      <c r="T4280" s="54"/>
      <c r="Z4280" s="1"/>
      <c r="AA4280" s="1"/>
      <c r="XFB4280"/>
      <c r="XFC4280"/>
    </row>
    <row r="4281" spans="2:27 16382:16383" ht="21" customHeight="1">
      <c r="B4281" s="10" t="s">
        <v>34</v>
      </c>
      <c r="C4281" s="10" t="s">
        <v>197</v>
      </c>
      <c r="D4281" s="10" t="s">
        <v>79</v>
      </c>
      <c r="E4281" s="10" t="s">
        <v>21</v>
      </c>
      <c r="F4281" s="10" t="s">
        <v>232</v>
      </c>
      <c r="G4281" s="11">
        <v>41010</v>
      </c>
      <c r="H4281" s="12" t="s">
        <v>239</v>
      </c>
      <c r="I4281" s="10">
        <v>2012</v>
      </c>
      <c r="J4281" s="10">
        <v>943598830</v>
      </c>
      <c r="K4281" s="10">
        <f>_xlfn.DAYS(clean_data[[#This Row],[Ship Date]],clean_data[[#This Row],[Order Date]])</f>
        <v>2</v>
      </c>
      <c r="L4281" s="11">
        <v>41012</v>
      </c>
      <c r="M4281" s="14">
        <v>718</v>
      </c>
      <c r="N4281" s="15">
        <v>668.27</v>
      </c>
      <c r="O4281" s="15">
        <v>502.54</v>
      </c>
      <c r="P4281" s="15">
        <v>479817.86</v>
      </c>
      <c r="Q4281" s="15">
        <v>360823.72</v>
      </c>
      <c r="R4281" s="15">
        <v>118994.14</v>
      </c>
      <c r="S4281" s="54"/>
      <c r="T4281" s="54"/>
      <c r="Z4281" s="1"/>
      <c r="AA4281" s="1"/>
      <c r="XFB4281"/>
      <c r="XFC4281"/>
    </row>
    <row r="4282" spans="2:27 16382:16383" ht="21" customHeight="1">
      <c r="B4282" s="1" t="s">
        <v>14</v>
      </c>
      <c r="C4282" s="1" t="s">
        <v>64</v>
      </c>
      <c r="D4282" s="1" t="s">
        <v>71</v>
      </c>
      <c r="E4282" s="1" t="s">
        <v>17</v>
      </c>
      <c r="F4282" s="1" t="s">
        <v>232</v>
      </c>
      <c r="G4282" s="9">
        <v>41126</v>
      </c>
      <c r="H4282" s="2" t="s">
        <v>238</v>
      </c>
      <c r="I4282" s="1">
        <v>2012</v>
      </c>
      <c r="J4282" s="1">
        <v>389606797</v>
      </c>
      <c r="K4282" s="1">
        <f>_xlfn.DAYS(clean_data[[#This Row],[Ship Date]],clean_data[[#This Row],[Order Date]])</f>
        <v>44</v>
      </c>
      <c r="L4282" s="9">
        <v>41170</v>
      </c>
      <c r="M4282" s="4">
        <v>2164</v>
      </c>
      <c r="N4282" s="13">
        <v>154.06</v>
      </c>
      <c r="O4282" s="13">
        <v>90.93</v>
      </c>
      <c r="P4282" s="13">
        <v>333385.84000000003</v>
      </c>
      <c r="Q4282" s="13">
        <v>196772.52</v>
      </c>
      <c r="R4282" s="13">
        <v>136613.32</v>
      </c>
      <c r="S4282" s="54"/>
      <c r="T4282" s="54"/>
      <c r="Z4282" s="1"/>
      <c r="AA4282" s="1"/>
      <c r="XFB4282"/>
      <c r="XFC4282"/>
    </row>
    <row r="4283" spans="2:27 16382:16383" ht="21" customHeight="1">
      <c r="B4283" s="10" t="s">
        <v>40</v>
      </c>
      <c r="C4283" s="10" t="s">
        <v>188</v>
      </c>
      <c r="D4283" s="10" t="s">
        <v>20</v>
      </c>
      <c r="E4283" s="10" t="s">
        <v>17</v>
      </c>
      <c r="F4283" s="10" t="s">
        <v>227</v>
      </c>
      <c r="G4283" s="11">
        <v>40361</v>
      </c>
      <c r="H4283" s="12" t="s">
        <v>230</v>
      </c>
      <c r="I4283" s="10">
        <v>2010</v>
      </c>
      <c r="J4283" s="10">
        <v>934206378</v>
      </c>
      <c r="K4283" s="10">
        <f>_xlfn.DAYS(clean_data[[#This Row],[Ship Date]],clean_data[[#This Row],[Order Date]])</f>
        <v>11</v>
      </c>
      <c r="L4283" s="11">
        <v>40372</v>
      </c>
      <c r="M4283" s="14">
        <v>1282</v>
      </c>
      <c r="N4283" s="15">
        <v>152.58000000000001</v>
      </c>
      <c r="O4283" s="15">
        <v>97.44</v>
      </c>
      <c r="P4283" s="15">
        <v>195607.56</v>
      </c>
      <c r="Q4283" s="15">
        <v>124918.08</v>
      </c>
      <c r="R4283" s="15">
        <v>70689.48</v>
      </c>
      <c r="S4283" s="54"/>
      <c r="T4283" s="54"/>
      <c r="Z4283" s="1"/>
      <c r="AA4283" s="1"/>
      <c r="XFB4283"/>
      <c r="XFC4283"/>
    </row>
    <row r="4284" spans="2:27 16382:16383" ht="21" customHeight="1">
      <c r="B4284" s="1" t="s">
        <v>40</v>
      </c>
      <c r="C4284" s="1" t="s">
        <v>166</v>
      </c>
      <c r="D4284" s="1" t="s">
        <v>50</v>
      </c>
      <c r="E4284" s="1" t="s">
        <v>17</v>
      </c>
      <c r="F4284" s="1" t="s">
        <v>232</v>
      </c>
      <c r="G4284" s="9">
        <v>42277</v>
      </c>
      <c r="H4284" s="2" t="s">
        <v>231</v>
      </c>
      <c r="I4284" s="1">
        <v>2015</v>
      </c>
      <c r="J4284" s="1">
        <v>450883901</v>
      </c>
      <c r="K4284" s="1">
        <f>_xlfn.DAYS(clean_data[[#This Row],[Ship Date]],clean_data[[#This Row],[Order Date]])</f>
        <v>36</v>
      </c>
      <c r="L4284" s="9">
        <v>42313</v>
      </c>
      <c r="M4284" s="4">
        <v>5421</v>
      </c>
      <c r="N4284" s="13">
        <v>421.89</v>
      </c>
      <c r="O4284" s="13">
        <v>364.69</v>
      </c>
      <c r="P4284" s="13">
        <v>2287065.69</v>
      </c>
      <c r="Q4284" s="13">
        <v>1976984.49</v>
      </c>
      <c r="R4284" s="13">
        <v>310081.2</v>
      </c>
      <c r="S4284" s="54"/>
      <c r="T4284" s="54"/>
      <c r="Z4284" s="1"/>
      <c r="AA4284" s="1"/>
      <c r="XFB4284"/>
      <c r="XFC4284"/>
    </row>
    <row r="4285" spans="2:27 16382:16383" ht="21" customHeight="1">
      <c r="B4285" s="10" t="s">
        <v>23</v>
      </c>
      <c r="C4285" s="10" t="s">
        <v>218</v>
      </c>
      <c r="D4285" s="10" t="s">
        <v>50</v>
      </c>
      <c r="E4285" s="10" t="s">
        <v>17</v>
      </c>
      <c r="F4285" s="10" t="s">
        <v>235</v>
      </c>
      <c r="G4285" s="11">
        <v>41144</v>
      </c>
      <c r="H4285" s="12" t="s">
        <v>238</v>
      </c>
      <c r="I4285" s="10">
        <v>2012</v>
      </c>
      <c r="J4285" s="10">
        <v>483438193</v>
      </c>
      <c r="K4285" s="10">
        <f>_xlfn.DAYS(clean_data[[#This Row],[Ship Date]],clean_data[[#This Row],[Order Date]])</f>
        <v>34</v>
      </c>
      <c r="L4285" s="11">
        <v>41178</v>
      </c>
      <c r="M4285" s="14">
        <v>8959</v>
      </c>
      <c r="N4285" s="15">
        <v>421.89</v>
      </c>
      <c r="O4285" s="15">
        <v>364.69</v>
      </c>
      <c r="P4285" s="15">
        <v>3779712.51</v>
      </c>
      <c r="Q4285" s="15">
        <v>3267257.71</v>
      </c>
      <c r="R4285" s="15">
        <v>512454.8</v>
      </c>
      <c r="S4285" s="54"/>
      <c r="T4285" s="54"/>
      <c r="Z4285" s="1"/>
      <c r="AA4285" s="1"/>
      <c r="XFB4285"/>
      <c r="XFC4285"/>
    </row>
    <row r="4286" spans="2:27 16382:16383" ht="21" customHeight="1">
      <c r="B4286" s="1" t="s">
        <v>34</v>
      </c>
      <c r="C4286" s="1" t="s">
        <v>66</v>
      </c>
      <c r="D4286" s="1" t="s">
        <v>28</v>
      </c>
      <c r="E4286" s="1" t="s">
        <v>17</v>
      </c>
      <c r="F4286" s="1" t="s">
        <v>227</v>
      </c>
      <c r="G4286" s="9">
        <v>42684</v>
      </c>
      <c r="H4286" s="2" t="s">
        <v>234</v>
      </c>
      <c r="I4286" s="1">
        <v>2016</v>
      </c>
      <c r="J4286" s="1">
        <v>395980584</v>
      </c>
      <c r="K4286" s="1">
        <f>_xlfn.DAYS(clean_data[[#This Row],[Ship Date]],clean_data[[#This Row],[Order Date]])</f>
        <v>38</v>
      </c>
      <c r="L4286" s="9">
        <v>42722</v>
      </c>
      <c r="M4286" s="4">
        <v>8309</v>
      </c>
      <c r="N4286" s="13">
        <v>205.7</v>
      </c>
      <c r="O4286" s="13">
        <v>117.11</v>
      </c>
      <c r="P4286" s="13">
        <v>1709161.3</v>
      </c>
      <c r="Q4286" s="13">
        <v>973066.99</v>
      </c>
      <c r="R4286" s="13">
        <v>736094.31</v>
      </c>
      <c r="S4286" s="54"/>
      <c r="T4286" s="54"/>
      <c r="Z4286" s="1"/>
      <c r="AA4286" s="1"/>
      <c r="XFB4286"/>
      <c r="XFC4286"/>
    </row>
    <row r="4287" spans="2:27 16382:16383" ht="21" customHeight="1">
      <c r="B4287" s="10" t="s">
        <v>31</v>
      </c>
      <c r="C4287" s="10" t="s">
        <v>89</v>
      </c>
      <c r="D4287" s="10" t="s">
        <v>71</v>
      </c>
      <c r="E4287" s="10" t="s">
        <v>21</v>
      </c>
      <c r="F4287" s="10" t="s">
        <v>227</v>
      </c>
      <c r="G4287" s="11">
        <v>40561</v>
      </c>
      <c r="H4287" s="12" t="s">
        <v>240</v>
      </c>
      <c r="I4287" s="10">
        <v>2011</v>
      </c>
      <c r="J4287" s="10">
        <v>522934901</v>
      </c>
      <c r="K4287" s="10">
        <f>_xlfn.DAYS(clean_data[[#This Row],[Ship Date]],clean_data[[#This Row],[Order Date]])</f>
        <v>16</v>
      </c>
      <c r="L4287" s="11">
        <v>40577</v>
      </c>
      <c r="M4287" s="14">
        <v>6913</v>
      </c>
      <c r="N4287" s="15">
        <v>154.06</v>
      </c>
      <c r="O4287" s="15">
        <v>90.93</v>
      </c>
      <c r="P4287" s="15">
        <v>1065016.78</v>
      </c>
      <c r="Q4287" s="15">
        <v>628599.09</v>
      </c>
      <c r="R4287" s="15">
        <v>436417.69</v>
      </c>
      <c r="S4287" s="54"/>
      <c r="T4287" s="54"/>
      <c r="Z4287" s="1"/>
      <c r="AA4287" s="1"/>
      <c r="XFB4287"/>
      <c r="XFC4287"/>
    </row>
    <row r="4288" spans="2:27 16382:16383" ht="21" customHeight="1">
      <c r="B4288" s="1" t="s">
        <v>23</v>
      </c>
      <c r="C4288" s="1" t="s">
        <v>74</v>
      </c>
      <c r="D4288" s="1" t="s">
        <v>71</v>
      </c>
      <c r="E4288" s="1" t="s">
        <v>17</v>
      </c>
      <c r="F4288" s="1" t="s">
        <v>232</v>
      </c>
      <c r="G4288" s="9">
        <v>42658</v>
      </c>
      <c r="H4288" s="2" t="s">
        <v>237</v>
      </c>
      <c r="I4288" s="1">
        <v>2016</v>
      </c>
      <c r="J4288" s="1">
        <v>819037473</v>
      </c>
      <c r="K4288" s="1">
        <f>_xlfn.DAYS(clean_data[[#This Row],[Ship Date]],clean_data[[#This Row],[Order Date]])</f>
        <v>0</v>
      </c>
      <c r="L4288" s="9">
        <v>42658</v>
      </c>
      <c r="M4288" s="4">
        <v>244</v>
      </c>
      <c r="N4288" s="13">
        <v>154.06</v>
      </c>
      <c r="O4288" s="13">
        <v>90.93</v>
      </c>
      <c r="P4288" s="13">
        <v>37590.639999999999</v>
      </c>
      <c r="Q4288" s="13">
        <v>22186.92</v>
      </c>
      <c r="R4288" s="13">
        <v>15403.72</v>
      </c>
      <c r="S4288" s="54"/>
      <c r="T4288" s="54"/>
      <c r="Z4288" s="1"/>
      <c r="AA4288" s="1"/>
      <c r="XFB4288"/>
      <c r="XFC4288"/>
    </row>
    <row r="4289" spans="2:27 16382:16383" ht="21" customHeight="1">
      <c r="B4289" s="10" t="s">
        <v>40</v>
      </c>
      <c r="C4289" s="10" t="s">
        <v>153</v>
      </c>
      <c r="D4289" s="10" t="s">
        <v>16</v>
      </c>
      <c r="E4289" s="10" t="s">
        <v>21</v>
      </c>
      <c r="F4289" s="10" t="s">
        <v>229</v>
      </c>
      <c r="G4289" s="11">
        <v>42036</v>
      </c>
      <c r="H4289" s="12" t="s">
        <v>242</v>
      </c>
      <c r="I4289" s="10">
        <v>2015</v>
      </c>
      <c r="J4289" s="10">
        <v>409337127</v>
      </c>
      <c r="K4289" s="10">
        <f>_xlfn.DAYS(clean_data[[#This Row],[Ship Date]],clean_data[[#This Row],[Order Date]])</f>
        <v>13</v>
      </c>
      <c r="L4289" s="11">
        <v>42049</v>
      </c>
      <c r="M4289" s="14">
        <v>807</v>
      </c>
      <c r="N4289" s="15">
        <v>255.28</v>
      </c>
      <c r="O4289" s="15">
        <v>159.41999999999999</v>
      </c>
      <c r="P4289" s="15">
        <v>206010.96</v>
      </c>
      <c r="Q4289" s="15">
        <v>128651.94</v>
      </c>
      <c r="R4289" s="15">
        <v>77359.02</v>
      </c>
      <c r="S4289" s="54"/>
      <c r="T4289" s="54"/>
      <c r="Z4289" s="1"/>
      <c r="AA4289" s="1"/>
      <c r="XFB4289"/>
      <c r="XFC4289"/>
    </row>
    <row r="4290" spans="2:27 16382:16383" ht="21" customHeight="1">
      <c r="B4290" s="1" t="s">
        <v>14</v>
      </c>
      <c r="C4290" s="1" t="s">
        <v>226</v>
      </c>
      <c r="D4290" s="1" t="s">
        <v>28</v>
      </c>
      <c r="E4290" s="1" t="s">
        <v>17</v>
      </c>
      <c r="F4290" s="1" t="s">
        <v>227</v>
      </c>
      <c r="G4290" s="9">
        <v>40440</v>
      </c>
      <c r="H4290" s="2" t="s">
        <v>231</v>
      </c>
      <c r="I4290" s="1">
        <v>2010</v>
      </c>
      <c r="J4290" s="1">
        <v>739195191</v>
      </c>
      <c r="K4290" s="1">
        <f>_xlfn.DAYS(clean_data[[#This Row],[Ship Date]],clean_data[[#This Row],[Order Date]])</f>
        <v>39</v>
      </c>
      <c r="L4290" s="9">
        <v>40479</v>
      </c>
      <c r="M4290" s="4">
        <v>3139</v>
      </c>
      <c r="N4290" s="13">
        <v>205.7</v>
      </c>
      <c r="O4290" s="13">
        <v>117.11</v>
      </c>
      <c r="P4290" s="13">
        <v>645692.30000000005</v>
      </c>
      <c r="Q4290" s="13">
        <v>367608.29</v>
      </c>
      <c r="R4290" s="13">
        <v>278084.01</v>
      </c>
      <c r="S4290" s="54"/>
      <c r="T4290" s="54"/>
      <c r="Z4290" s="1"/>
      <c r="AA4290" s="1"/>
      <c r="XFB4290"/>
      <c r="XFC4290"/>
    </row>
    <row r="4291" spans="2:27 16382:16383" ht="21" customHeight="1">
      <c r="B4291" s="10" t="s">
        <v>31</v>
      </c>
      <c r="C4291" s="10" t="s">
        <v>49</v>
      </c>
      <c r="D4291" s="10" t="s">
        <v>33</v>
      </c>
      <c r="E4291" s="10" t="s">
        <v>21</v>
      </c>
      <c r="F4291" s="10" t="s">
        <v>232</v>
      </c>
      <c r="G4291" s="11">
        <v>41388</v>
      </c>
      <c r="H4291" s="12" t="s">
        <v>239</v>
      </c>
      <c r="I4291" s="10">
        <v>2013</v>
      </c>
      <c r="J4291" s="10">
        <v>624285495</v>
      </c>
      <c r="K4291" s="10">
        <f>_xlfn.DAYS(clean_data[[#This Row],[Ship Date]],clean_data[[#This Row],[Order Date]])</f>
        <v>48</v>
      </c>
      <c r="L4291" s="11">
        <v>41436</v>
      </c>
      <c r="M4291" s="14">
        <v>8806</v>
      </c>
      <c r="N4291" s="15">
        <v>81.73</v>
      </c>
      <c r="O4291" s="15">
        <v>56.67</v>
      </c>
      <c r="P4291" s="15">
        <v>719714.38</v>
      </c>
      <c r="Q4291" s="15">
        <v>499036.02</v>
      </c>
      <c r="R4291" s="15">
        <v>220678.36</v>
      </c>
      <c r="S4291" s="54"/>
      <c r="T4291" s="54"/>
      <c r="Z4291" s="1"/>
      <c r="AA4291" s="1"/>
      <c r="XFB4291"/>
      <c r="XFC4291"/>
    </row>
    <row r="4292" spans="2:27 16382:16383" ht="21" customHeight="1">
      <c r="B4292" s="1" t="s">
        <v>40</v>
      </c>
      <c r="C4292" s="1" t="s">
        <v>222</v>
      </c>
      <c r="D4292" s="1" t="s">
        <v>16</v>
      </c>
      <c r="E4292" s="1" t="s">
        <v>21</v>
      </c>
      <c r="F4292" s="1" t="s">
        <v>232</v>
      </c>
      <c r="G4292" s="9">
        <v>40490</v>
      </c>
      <c r="H4292" s="2" t="s">
        <v>234</v>
      </c>
      <c r="I4292" s="1">
        <v>2010</v>
      </c>
      <c r="J4292" s="1">
        <v>300594365</v>
      </c>
      <c r="K4292" s="1">
        <f>_xlfn.DAYS(clean_data[[#This Row],[Ship Date]],clean_data[[#This Row],[Order Date]])</f>
        <v>26</v>
      </c>
      <c r="L4292" s="9">
        <v>40516</v>
      </c>
      <c r="M4292" s="4">
        <v>1407</v>
      </c>
      <c r="N4292" s="13">
        <v>255.28</v>
      </c>
      <c r="O4292" s="13">
        <v>159.41999999999999</v>
      </c>
      <c r="P4292" s="13">
        <v>359178.96</v>
      </c>
      <c r="Q4292" s="13">
        <v>224303.94</v>
      </c>
      <c r="R4292" s="13">
        <v>134875.01999999999</v>
      </c>
      <c r="S4292" s="54"/>
      <c r="T4292" s="54"/>
      <c r="Z4292" s="1"/>
      <c r="AA4292" s="1"/>
      <c r="XFB4292"/>
      <c r="XFC4292"/>
    </row>
    <row r="4293" spans="2:27 16382:16383" ht="21" customHeight="1">
      <c r="B4293" s="10" t="s">
        <v>23</v>
      </c>
      <c r="C4293" s="10" t="s">
        <v>116</v>
      </c>
      <c r="D4293" s="10" t="s">
        <v>59</v>
      </c>
      <c r="E4293" s="10" t="s">
        <v>21</v>
      </c>
      <c r="F4293" s="10" t="s">
        <v>235</v>
      </c>
      <c r="G4293" s="11">
        <v>40659</v>
      </c>
      <c r="H4293" s="12" t="s">
        <v>239</v>
      </c>
      <c r="I4293" s="10">
        <v>2011</v>
      </c>
      <c r="J4293" s="10">
        <v>974420630</v>
      </c>
      <c r="K4293" s="10">
        <f>_xlfn.DAYS(clean_data[[#This Row],[Ship Date]],clean_data[[#This Row],[Order Date]])</f>
        <v>50</v>
      </c>
      <c r="L4293" s="11">
        <v>40709</v>
      </c>
      <c r="M4293" s="14">
        <v>1573</v>
      </c>
      <c r="N4293" s="15">
        <v>9.33</v>
      </c>
      <c r="O4293" s="15">
        <v>6.92</v>
      </c>
      <c r="P4293" s="15">
        <v>14676.09</v>
      </c>
      <c r="Q4293" s="15">
        <v>10885.16</v>
      </c>
      <c r="R4293" s="15">
        <v>3790.93</v>
      </c>
      <c r="S4293" s="54"/>
      <c r="T4293" s="54"/>
      <c r="Z4293" s="1"/>
      <c r="AA4293" s="1"/>
      <c r="XFB4293"/>
      <c r="XFC4293"/>
    </row>
    <row r="4294" spans="2:27 16382:16383" ht="21" customHeight="1">
      <c r="B4294" s="1" t="s">
        <v>40</v>
      </c>
      <c r="C4294" s="1" t="s">
        <v>123</v>
      </c>
      <c r="D4294" s="1" t="s">
        <v>33</v>
      </c>
      <c r="E4294" s="1" t="s">
        <v>17</v>
      </c>
      <c r="F4294" s="1" t="s">
        <v>232</v>
      </c>
      <c r="G4294" s="9">
        <v>42432</v>
      </c>
      <c r="H4294" s="2" t="s">
        <v>236</v>
      </c>
      <c r="I4294" s="1">
        <v>2016</v>
      </c>
      <c r="J4294" s="1">
        <v>772375619</v>
      </c>
      <c r="K4294" s="1">
        <f>_xlfn.DAYS(clean_data[[#This Row],[Ship Date]],clean_data[[#This Row],[Order Date]])</f>
        <v>3</v>
      </c>
      <c r="L4294" s="9">
        <v>42435</v>
      </c>
      <c r="M4294" s="4">
        <v>1964</v>
      </c>
      <c r="N4294" s="13">
        <v>81.73</v>
      </c>
      <c r="O4294" s="13">
        <v>56.67</v>
      </c>
      <c r="P4294" s="13">
        <v>160517.72</v>
      </c>
      <c r="Q4294" s="13">
        <v>111299.88</v>
      </c>
      <c r="R4294" s="13">
        <v>49217.84</v>
      </c>
      <c r="S4294" s="54"/>
      <c r="T4294" s="54"/>
      <c r="Z4294" s="1"/>
      <c r="AA4294" s="1"/>
      <c r="XFB4294"/>
      <c r="XFC4294"/>
    </row>
    <row r="4295" spans="2:27 16382:16383" ht="21" customHeight="1">
      <c r="B4295" s="10" t="s">
        <v>31</v>
      </c>
      <c r="C4295" s="10" t="s">
        <v>89</v>
      </c>
      <c r="D4295" s="10" t="s">
        <v>79</v>
      </c>
      <c r="E4295" s="10" t="s">
        <v>17</v>
      </c>
      <c r="F4295" s="10" t="s">
        <v>227</v>
      </c>
      <c r="G4295" s="11">
        <v>42583</v>
      </c>
      <c r="H4295" s="12" t="s">
        <v>238</v>
      </c>
      <c r="I4295" s="10">
        <v>2016</v>
      </c>
      <c r="J4295" s="10">
        <v>591383159</v>
      </c>
      <c r="K4295" s="10">
        <f>_xlfn.DAYS(clean_data[[#This Row],[Ship Date]],clean_data[[#This Row],[Order Date]])</f>
        <v>14</v>
      </c>
      <c r="L4295" s="11">
        <v>42597</v>
      </c>
      <c r="M4295" s="14">
        <v>2273</v>
      </c>
      <c r="N4295" s="15">
        <v>668.27</v>
      </c>
      <c r="O4295" s="15">
        <v>502.54</v>
      </c>
      <c r="P4295" s="15">
        <v>1518977.71</v>
      </c>
      <c r="Q4295" s="15">
        <v>1142273.42</v>
      </c>
      <c r="R4295" s="15">
        <v>376704.29</v>
      </c>
      <c r="S4295" s="54"/>
      <c r="T4295" s="54"/>
      <c r="Z4295" s="1"/>
      <c r="AA4295" s="1"/>
      <c r="XFB4295"/>
      <c r="XFC4295"/>
    </row>
    <row r="4296" spans="2:27 16382:16383" ht="21" customHeight="1">
      <c r="B4296" s="1" t="s">
        <v>14</v>
      </c>
      <c r="C4296" s="1" t="s">
        <v>158</v>
      </c>
      <c r="D4296" s="1" t="s">
        <v>20</v>
      </c>
      <c r="E4296" s="1" t="s">
        <v>17</v>
      </c>
      <c r="F4296" s="1" t="s">
        <v>235</v>
      </c>
      <c r="G4296" s="9">
        <v>41045</v>
      </c>
      <c r="H4296" s="2" t="s">
        <v>233</v>
      </c>
      <c r="I4296" s="1">
        <v>2012</v>
      </c>
      <c r="J4296" s="1">
        <v>948679578</v>
      </c>
      <c r="K4296" s="1">
        <f>_xlfn.DAYS(clean_data[[#This Row],[Ship Date]],clean_data[[#This Row],[Order Date]])</f>
        <v>20</v>
      </c>
      <c r="L4296" s="9">
        <v>41065</v>
      </c>
      <c r="M4296" s="4">
        <v>4224</v>
      </c>
      <c r="N4296" s="13">
        <v>152.58000000000001</v>
      </c>
      <c r="O4296" s="13">
        <v>97.44</v>
      </c>
      <c r="P4296" s="13">
        <v>644497.92000000004</v>
      </c>
      <c r="Q4296" s="13">
        <v>411586.56</v>
      </c>
      <c r="R4296" s="13">
        <v>232911.35999999999</v>
      </c>
      <c r="S4296" s="54"/>
      <c r="T4296" s="54"/>
      <c r="Z4296" s="1"/>
      <c r="AA4296" s="1"/>
      <c r="XFB4296"/>
      <c r="XFC4296"/>
    </row>
    <row r="4297" spans="2:27 16382:16383" ht="21" customHeight="1">
      <c r="B4297" s="10" t="s">
        <v>40</v>
      </c>
      <c r="C4297" s="10" t="s">
        <v>113</v>
      </c>
      <c r="D4297" s="10" t="s">
        <v>50</v>
      </c>
      <c r="E4297" s="10" t="s">
        <v>17</v>
      </c>
      <c r="F4297" s="10" t="s">
        <v>232</v>
      </c>
      <c r="G4297" s="11">
        <v>42287</v>
      </c>
      <c r="H4297" s="12" t="s">
        <v>237</v>
      </c>
      <c r="I4297" s="10">
        <v>2015</v>
      </c>
      <c r="J4297" s="10">
        <v>631813704</v>
      </c>
      <c r="K4297" s="10">
        <f>_xlfn.DAYS(clean_data[[#This Row],[Ship Date]],clean_data[[#This Row],[Order Date]])</f>
        <v>49</v>
      </c>
      <c r="L4297" s="11">
        <v>42336</v>
      </c>
      <c r="M4297" s="14">
        <v>6570</v>
      </c>
      <c r="N4297" s="15">
        <v>421.89</v>
      </c>
      <c r="O4297" s="15">
        <v>364.69</v>
      </c>
      <c r="P4297" s="15">
        <v>2771817.3</v>
      </c>
      <c r="Q4297" s="15">
        <v>2396013.2999999998</v>
      </c>
      <c r="R4297" s="15">
        <v>375804</v>
      </c>
      <c r="S4297" s="54"/>
      <c r="T4297" s="54"/>
      <c r="Z4297" s="1"/>
      <c r="AA4297" s="1"/>
      <c r="XFB4297"/>
      <c r="XFC4297"/>
    </row>
    <row r="4298" spans="2:27 16382:16383" ht="21" customHeight="1">
      <c r="B4298" s="1" t="s">
        <v>40</v>
      </c>
      <c r="C4298" s="1" t="s">
        <v>140</v>
      </c>
      <c r="D4298" s="1" t="s">
        <v>36</v>
      </c>
      <c r="E4298" s="1" t="s">
        <v>17</v>
      </c>
      <c r="F4298" s="1" t="s">
        <v>229</v>
      </c>
      <c r="G4298" s="9">
        <v>42868</v>
      </c>
      <c r="H4298" s="2" t="s">
        <v>233</v>
      </c>
      <c r="I4298" s="1">
        <v>2017</v>
      </c>
      <c r="J4298" s="1">
        <v>748646867</v>
      </c>
      <c r="K4298" s="1">
        <f>_xlfn.DAYS(clean_data[[#This Row],[Ship Date]],clean_data[[#This Row],[Order Date]])</f>
        <v>40</v>
      </c>
      <c r="L4298" s="9">
        <v>42908</v>
      </c>
      <c r="M4298" s="4">
        <v>99</v>
      </c>
      <c r="N4298" s="13">
        <v>109.28</v>
      </c>
      <c r="O4298" s="13">
        <v>35.840000000000003</v>
      </c>
      <c r="P4298" s="13">
        <v>10818.72</v>
      </c>
      <c r="Q4298" s="13">
        <v>3548.16</v>
      </c>
      <c r="R4298" s="13">
        <v>7270.56</v>
      </c>
      <c r="S4298" s="54"/>
      <c r="T4298" s="54"/>
      <c r="Z4298" s="1"/>
      <c r="AA4298" s="1"/>
      <c r="XFB4298"/>
      <c r="XFC4298"/>
    </row>
    <row r="4299" spans="2:27 16382:16383" ht="21" customHeight="1">
      <c r="B4299" s="10" t="s">
        <v>40</v>
      </c>
      <c r="C4299" s="10" t="s">
        <v>166</v>
      </c>
      <c r="D4299" s="10" t="s">
        <v>25</v>
      </c>
      <c r="E4299" s="10" t="s">
        <v>17</v>
      </c>
      <c r="F4299" s="10" t="s">
        <v>227</v>
      </c>
      <c r="G4299" s="11">
        <v>41121</v>
      </c>
      <c r="H4299" s="12" t="s">
        <v>230</v>
      </c>
      <c r="I4299" s="10">
        <v>2012</v>
      </c>
      <c r="J4299" s="10">
        <v>677352893</v>
      </c>
      <c r="K4299" s="10">
        <f>_xlfn.DAYS(clean_data[[#This Row],[Ship Date]],clean_data[[#This Row],[Order Date]])</f>
        <v>23</v>
      </c>
      <c r="L4299" s="11">
        <v>41144</v>
      </c>
      <c r="M4299" s="14">
        <v>2628</v>
      </c>
      <c r="N4299" s="15">
        <v>47.45</v>
      </c>
      <c r="O4299" s="15">
        <v>31.79</v>
      </c>
      <c r="P4299" s="15">
        <v>124698.6</v>
      </c>
      <c r="Q4299" s="15">
        <v>83544.12</v>
      </c>
      <c r="R4299" s="15">
        <v>41154.480000000003</v>
      </c>
      <c r="S4299" s="54"/>
      <c r="T4299" s="54"/>
      <c r="Z4299" s="1"/>
      <c r="AA4299" s="1"/>
      <c r="XFB4299"/>
      <c r="XFC4299"/>
    </row>
    <row r="4300" spans="2:27 16382:16383" ht="21" customHeight="1">
      <c r="B4300" s="1" t="s">
        <v>40</v>
      </c>
      <c r="C4300" s="1" t="s">
        <v>126</v>
      </c>
      <c r="D4300" s="1" t="s">
        <v>25</v>
      </c>
      <c r="E4300" s="1" t="s">
        <v>21</v>
      </c>
      <c r="F4300" s="1" t="s">
        <v>227</v>
      </c>
      <c r="G4300" s="9">
        <v>41299</v>
      </c>
      <c r="H4300" s="2" t="s">
        <v>240</v>
      </c>
      <c r="I4300" s="1">
        <v>2013</v>
      </c>
      <c r="J4300" s="1">
        <v>316418111</v>
      </c>
      <c r="K4300" s="1">
        <f>_xlfn.DAYS(clean_data[[#This Row],[Ship Date]],clean_data[[#This Row],[Order Date]])</f>
        <v>40</v>
      </c>
      <c r="L4300" s="9">
        <v>41339</v>
      </c>
      <c r="M4300" s="4">
        <v>4005</v>
      </c>
      <c r="N4300" s="13">
        <v>47.45</v>
      </c>
      <c r="O4300" s="13">
        <v>31.79</v>
      </c>
      <c r="P4300" s="13">
        <v>190037.25</v>
      </c>
      <c r="Q4300" s="13">
        <v>127318.95</v>
      </c>
      <c r="R4300" s="13">
        <v>62718.3</v>
      </c>
      <c r="S4300" s="54"/>
      <c r="T4300" s="54"/>
      <c r="Z4300" s="1"/>
      <c r="AA4300" s="1"/>
      <c r="XFB4300"/>
      <c r="XFC4300"/>
    </row>
    <row r="4301" spans="2:27 16382:16383" ht="21" customHeight="1">
      <c r="B4301" s="10" t="s">
        <v>23</v>
      </c>
      <c r="C4301" s="10" t="s">
        <v>98</v>
      </c>
      <c r="D4301" s="10" t="s">
        <v>25</v>
      </c>
      <c r="E4301" s="10" t="s">
        <v>21</v>
      </c>
      <c r="F4301" s="10" t="s">
        <v>232</v>
      </c>
      <c r="G4301" s="11">
        <v>41128</v>
      </c>
      <c r="H4301" s="12" t="s">
        <v>238</v>
      </c>
      <c r="I4301" s="10">
        <v>2012</v>
      </c>
      <c r="J4301" s="10">
        <v>534641349</v>
      </c>
      <c r="K4301" s="10">
        <f>_xlfn.DAYS(clean_data[[#This Row],[Ship Date]],clean_data[[#This Row],[Order Date]])</f>
        <v>20</v>
      </c>
      <c r="L4301" s="11">
        <v>41148</v>
      </c>
      <c r="M4301" s="14">
        <v>1111</v>
      </c>
      <c r="N4301" s="15">
        <v>47.45</v>
      </c>
      <c r="O4301" s="15">
        <v>31.79</v>
      </c>
      <c r="P4301" s="15">
        <v>52716.95</v>
      </c>
      <c r="Q4301" s="15">
        <v>35318.69</v>
      </c>
      <c r="R4301" s="15">
        <v>17398.259999999998</v>
      </c>
      <c r="S4301" s="54"/>
      <c r="T4301" s="54"/>
      <c r="Z4301" s="1"/>
      <c r="AA4301" s="1"/>
      <c r="XFB4301"/>
      <c r="XFC4301"/>
    </row>
    <row r="4302" spans="2:27 16382:16383" ht="21" customHeight="1">
      <c r="B4302" s="1" t="s">
        <v>23</v>
      </c>
      <c r="C4302" s="1" t="s">
        <v>82</v>
      </c>
      <c r="D4302" s="1" t="s">
        <v>20</v>
      </c>
      <c r="E4302" s="1" t="s">
        <v>17</v>
      </c>
      <c r="F4302" s="1" t="s">
        <v>232</v>
      </c>
      <c r="G4302" s="9">
        <v>41491</v>
      </c>
      <c r="H4302" s="2" t="s">
        <v>238</v>
      </c>
      <c r="I4302" s="1">
        <v>2013</v>
      </c>
      <c r="J4302" s="1">
        <v>921133935</v>
      </c>
      <c r="K4302" s="1">
        <f>_xlfn.DAYS(clean_data[[#This Row],[Ship Date]],clean_data[[#This Row],[Order Date]])</f>
        <v>6</v>
      </c>
      <c r="L4302" s="9">
        <v>41497</v>
      </c>
      <c r="M4302" s="4">
        <v>2856</v>
      </c>
      <c r="N4302" s="13">
        <v>152.58000000000001</v>
      </c>
      <c r="O4302" s="13">
        <v>97.44</v>
      </c>
      <c r="P4302" s="13">
        <v>435768.48</v>
      </c>
      <c r="Q4302" s="13">
        <v>278288.64000000001</v>
      </c>
      <c r="R4302" s="13">
        <v>157479.84</v>
      </c>
      <c r="S4302" s="54"/>
      <c r="T4302" s="54"/>
      <c r="Z4302" s="1"/>
      <c r="AA4302" s="1"/>
      <c r="XFB4302"/>
      <c r="XFC4302"/>
    </row>
    <row r="4303" spans="2:27 16382:16383" ht="21" customHeight="1">
      <c r="B4303" s="10" t="s">
        <v>26</v>
      </c>
      <c r="C4303" s="10" t="s">
        <v>76</v>
      </c>
      <c r="D4303" s="10" t="s">
        <v>43</v>
      </c>
      <c r="E4303" s="10" t="s">
        <v>21</v>
      </c>
      <c r="F4303" s="10" t="s">
        <v>235</v>
      </c>
      <c r="G4303" s="11">
        <v>42275</v>
      </c>
      <c r="H4303" s="12" t="s">
        <v>231</v>
      </c>
      <c r="I4303" s="10">
        <v>2015</v>
      </c>
      <c r="J4303" s="10">
        <v>235319697</v>
      </c>
      <c r="K4303" s="10">
        <f>_xlfn.DAYS(clean_data[[#This Row],[Ship Date]],clean_data[[#This Row],[Order Date]])</f>
        <v>33</v>
      </c>
      <c r="L4303" s="11">
        <v>42308</v>
      </c>
      <c r="M4303" s="14">
        <v>5183</v>
      </c>
      <c r="N4303" s="15">
        <v>651.21</v>
      </c>
      <c r="O4303" s="15">
        <v>524.96</v>
      </c>
      <c r="P4303" s="15">
        <v>3375221.43</v>
      </c>
      <c r="Q4303" s="15">
        <v>2720867.68</v>
      </c>
      <c r="R4303" s="15">
        <v>654353.75</v>
      </c>
      <c r="S4303" s="54"/>
      <c r="T4303" s="54"/>
      <c r="Z4303" s="1"/>
      <c r="AA4303" s="1"/>
      <c r="XFB4303"/>
      <c r="XFC4303"/>
    </row>
    <row r="4304" spans="2:27 16382:16383" ht="21" customHeight="1">
      <c r="B4304" s="1" t="s">
        <v>23</v>
      </c>
      <c r="C4304" s="1" t="s">
        <v>83</v>
      </c>
      <c r="D4304" s="1" t="s">
        <v>50</v>
      </c>
      <c r="E4304" s="1" t="s">
        <v>21</v>
      </c>
      <c r="F4304" s="1" t="s">
        <v>232</v>
      </c>
      <c r="G4304" s="9">
        <v>40991</v>
      </c>
      <c r="H4304" s="2" t="s">
        <v>236</v>
      </c>
      <c r="I4304" s="1">
        <v>2012</v>
      </c>
      <c r="J4304" s="1">
        <v>456934964</v>
      </c>
      <c r="K4304" s="1">
        <f>_xlfn.DAYS(clean_data[[#This Row],[Ship Date]],clean_data[[#This Row],[Order Date]])</f>
        <v>43</v>
      </c>
      <c r="L4304" s="9">
        <v>41034</v>
      </c>
      <c r="M4304" s="4">
        <v>6065</v>
      </c>
      <c r="N4304" s="13">
        <v>421.89</v>
      </c>
      <c r="O4304" s="13">
        <v>364.69</v>
      </c>
      <c r="P4304" s="13">
        <v>2558762.85</v>
      </c>
      <c r="Q4304" s="13">
        <v>2211844.85</v>
      </c>
      <c r="R4304" s="13">
        <v>346918</v>
      </c>
      <c r="S4304" s="54"/>
      <c r="T4304" s="54"/>
      <c r="Z4304" s="1"/>
      <c r="AA4304" s="1"/>
      <c r="XFB4304"/>
      <c r="XFC4304"/>
    </row>
    <row r="4305" spans="2:27 16382:16383" ht="21" customHeight="1">
      <c r="B4305" s="10" t="s">
        <v>14</v>
      </c>
      <c r="C4305" s="10" t="s">
        <v>48</v>
      </c>
      <c r="D4305" s="10" t="s">
        <v>25</v>
      </c>
      <c r="E4305" s="10" t="s">
        <v>21</v>
      </c>
      <c r="F4305" s="10" t="s">
        <v>235</v>
      </c>
      <c r="G4305" s="11">
        <v>42454</v>
      </c>
      <c r="H4305" s="12" t="s">
        <v>236</v>
      </c>
      <c r="I4305" s="10">
        <v>2016</v>
      </c>
      <c r="J4305" s="10">
        <v>936028563</v>
      </c>
      <c r="K4305" s="10">
        <f>_xlfn.DAYS(clean_data[[#This Row],[Ship Date]],clean_data[[#This Row],[Order Date]])</f>
        <v>20</v>
      </c>
      <c r="L4305" s="11">
        <v>42474</v>
      </c>
      <c r="M4305" s="14">
        <v>507</v>
      </c>
      <c r="N4305" s="15">
        <v>47.45</v>
      </c>
      <c r="O4305" s="15">
        <v>31.79</v>
      </c>
      <c r="P4305" s="15">
        <v>24057.15</v>
      </c>
      <c r="Q4305" s="15">
        <v>16117.53</v>
      </c>
      <c r="R4305" s="15">
        <v>7939.62</v>
      </c>
      <c r="S4305" s="54"/>
      <c r="T4305" s="54"/>
      <c r="Z4305" s="1"/>
      <c r="AA4305" s="1"/>
      <c r="XFB4305"/>
      <c r="XFC4305"/>
    </row>
    <row r="4306" spans="2:27 16382:16383" ht="21" customHeight="1">
      <c r="B4306" s="1" t="s">
        <v>14</v>
      </c>
      <c r="C4306" s="1" t="s">
        <v>185</v>
      </c>
      <c r="D4306" s="1" t="s">
        <v>16</v>
      </c>
      <c r="E4306" s="1" t="s">
        <v>21</v>
      </c>
      <c r="F4306" s="1" t="s">
        <v>229</v>
      </c>
      <c r="G4306" s="9">
        <v>40805</v>
      </c>
      <c r="H4306" s="2" t="s">
        <v>231</v>
      </c>
      <c r="I4306" s="1">
        <v>2011</v>
      </c>
      <c r="J4306" s="1">
        <v>642961823</v>
      </c>
      <c r="K4306" s="1">
        <f>_xlfn.DAYS(clean_data[[#This Row],[Ship Date]],clean_data[[#This Row],[Order Date]])</f>
        <v>11</v>
      </c>
      <c r="L4306" s="9">
        <v>40816</v>
      </c>
      <c r="M4306" s="4">
        <v>5546</v>
      </c>
      <c r="N4306" s="13">
        <v>255.28</v>
      </c>
      <c r="O4306" s="13">
        <v>159.41999999999999</v>
      </c>
      <c r="P4306" s="13">
        <v>1415782.88</v>
      </c>
      <c r="Q4306" s="13">
        <v>884143.32</v>
      </c>
      <c r="R4306" s="13">
        <v>531639.56000000006</v>
      </c>
      <c r="S4306" s="54"/>
      <c r="T4306" s="54"/>
      <c r="Z4306" s="1"/>
      <c r="AA4306" s="1"/>
      <c r="XFB4306"/>
      <c r="XFC4306"/>
    </row>
    <row r="4307" spans="2:27 16382:16383" ht="21" customHeight="1">
      <c r="B4307" s="10" t="s">
        <v>40</v>
      </c>
      <c r="C4307" s="10" t="s">
        <v>222</v>
      </c>
      <c r="D4307" s="10" t="s">
        <v>33</v>
      </c>
      <c r="E4307" s="10" t="s">
        <v>21</v>
      </c>
      <c r="F4307" s="10" t="s">
        <v>235</v>
      </c>
      <c r="G4307" s="11">
        <v>40252</v>
      </c>
      <c r="H4307" s="12" t="s">
        <v>236</v>
      </c>
      <c r="I4307" s="10">
        <v>2010</v>
      </c>
      <c r="J4307" s="10">
        <v>418408572</v>
      </c>
      <c r="K4307" s="10">
        <f>_xlfn.DAYS(clean_data[[#This Row],[Ship Date]],clean_data[[#This Row],[Order Date]])</f>
        <v>0</v>
      </c>
      <c r="L4307" s="11">
        <v>40252</v>
      </c>
      <c r="M4307" s="14">
        <v>5249</v>
      </c>
      <c r="N4307" s="15">
        <v>81.73</v>
      </c>
      <c r="O4307" s="15">
        <v>56.67</v>
      </c>
      <c r="P4307" s="15">
        <v>429000.77</v>
      </c>
      <c r="Q4307" s="15">
        <v>297460.83</v>
      </c>
      <c r="R4307" s="15">
        <v>131539.94</v>
      </c>
      <c r="S4307" s="54"/>
      <c r="T4307" s="54"/>
      <c r="Z4307" s="1"/>
      <c r="AA4307" s="1"/>
      <c r="XFB4307"/>
      <c r="XFC4307"/>
    </row>
    <row r="4308" spans="2:27 16382:16383" ht="21" customHeight="1">
      <c r="B4308" s="1" t="s">
        <v>31</v>
      </c>
      <c r="C4308" s="1" t="s">
        <v>133</v>
      </c>
      <c r="D4308" s="1" t="s">
        <v>25</v>
      </c>
      <c r="E4308" s="1" t="s">
        <v>21</v>
      </c>
      <c r="F4308" s="1" t="s">
        <v>232</v>
      </c>
      <c r="G4308" s="9">
        <v>42629</v>
      </c>
      <c r="H4308" s="2" t="s">
        <v>231</v>
      </c>
      <c r="I4308" s="1">
        <v>2016</v>
      </c>
      <c r="J4308" s="1">
        <v>723355138</v>
      </c>
      <c r="K4308" s="1">
        <f>_xlfn.DAYS(clean_data[[#This Row],[Ship Date]],clean_data[[#This Row],[Order Date]])</f>
        <v>38</v>
      </c>
      <c r="L4308" s="9">
        <v>42667</v>
      </c>
      <c r="M4308" s="4">
        <v>5715</v>
      </c>
      <c r="N4308" s="13">
        <v>47.45</v>
      </c>
      <c r="O4308" s="13">
        <v>31.79</v>
      </c>
      <c r="P4308" s="13">
        <v>271176.75</v>
      </c>
      <c r="Q4308" s="13">
        <v>181679.85</v>
      </c>
      <c r="R4308" s="13">
        <v>89496.9</v>
      </c>
      <c r="S4308" s="54"/>
      <c r="T4308" s="54"/>
      <c r="Z4308" s="1"/>
      <c r="AA4308" s="1"/>
      <c r="XFB4308"/>
      <c r="XFC4308"/>
    </row>
    <row r="4309" spans="2:27 16382:16383" ht="21" customHeight="1">
      <c r="B4309" s="10" t="s">
        <v>40</v>
      </c>
      <c r="C4309" s="10" t="s">
        <v>135</v>
      </c>
      <c r="D4309" s="10" t="s">
        <v>50</v>
      </c>
      <c r="E4309" s="10" t="s">
        <v>17</v>
      </c>
      <c r="F4309" s="10" t="s">
        <v>229</v>
      </c>
      <c r="G4309" s="11">
        <v>40475</v>
      </c>
      <c r="H4309" s="12" t="s">
        <v>237</v>
      </c>
      <c r="I4309" s="10">
        <v>2010</v>
      </c>
      <c r="J4309" s="10">
        <v>289100348</v>
      </c>
      <c r="K4309" s="10">
        <f>_xlfn.DAYS(clean_data[[#This Row],[Ship Date]],clean_data[[#This Row],[Order Date]])</f>
        <v>7</v>
      </c>
      <c r="L4309" s="11">
        <v>40482</v>
      </c>
      <c r="M4309" s="14">
        <v>72</v>
      </c>
      <c r="N4309" s="15">
        <v>421.89</v>
      </c>
      <c r="O4309" s="15">
        <v>364.69</v>
      </c>
      <c r="P4309" s="15">
        <v>30376.080000000002</v>
      </c>
      <c r="Q4309" s="15">
        <v>26257.68</v>
      </c>
      <c r="R4309" s="15">
        <v>4118.3999999999996</v>
      </c>
      <c r="S4309" s="54"/>
      <c r="T4309" s="54"/>
      <c r="Z4309" s="1"/>
      <c r="AA4309" s="1"/>
      <c r="XFB4309"/>
      <c r="XFC4309"/>
    </row>
    <row r="4310" spans="2:27 16382:16383" ht="21" customHeight="1">
      <c r="B4310" s="1" t="s">
        <v>26</v>
      </c>
      <c r="C4310" s="1" t="s">
        <v>107</v>
      </c>
      <c r="D4310" s="1" t="s">
        <v>33</v>
      </c>
      <c r="E4310" s="1" t="s">
        <v>21</v>
      </c>
      <c r="F4310" s="1" t="s">
        <v>227</v>
      </c>
      <c r="G4310" s="9">
        <v>40552</v>
      </c>
      <c r="H4310" s="2" t="s">
        <v>240</v>
      </c>
      <c r="I4310" s="1">
        <v>2011</v>
      </c>
      <c r="J4310" s="1">
        <v>167255532</v>
      </c>
      <c r="K4310" s="1">
        <f>_xlfn.DAYS(clean_data[[#This Row],[Ship Date]],clean_data[[#This Row],[Order Date]])</f>
        <v>11</v>
      </c>
      <c r="L4310" s="9">
        <v>40563</v>
      </c>
      <c r="M4310" s="4">
        <v>3484</v>
      </c>
      <c r="N4310" s="13">
        <v>81.73</v>
      </c>
      <c r="O4310" s="13">
        <v>56.67</v>
      </c>
      <c r="P4310" s="13">
        <v>284747.32</v>
      </c>
      <c r="Q4310" s="13">
        <v>197438.28</v>
      </c>
      <c r="R4310" s="13">
        <v>87309.04</v>
      </c>
      <c r="S4310" s="54"/>
      <c r="T4310" s="54"/>
      <c r="Z4310" s="1"/>
      <c r="AA4310" s="1"/>
      <c r="XFB4310"/>
      <c r="XFC4310"/>
    </row>
    <row r="4311" spans="2:27 16382:16383" ht="21" customHeight="1">
      <c r="B4311" s="10" t="s">
        <v>34</v>
      </c>
      <c r="C4311" s="10" t="s">
        <v>199</v>
      </c>
      <c r="D4311" s="10" t="s">
        <v>50</v>
      </c>
      <c r="E4311" s="10" t="s">
        <v>17</v>
      </c>
      <c r="F4311" s="10" t="s">
        <v>232</v>
      </c>
      <c r="G4311" s="11">
        <v>40326</v>
      </c>
      <c r="H4311" s="12" t="s">
        <v>233</v>
      </c>
      <c r="I4311" s="10">
        <v>2010</v>
      </c>
      <c r="J4311" s="10">
        <v>579744517</v>
      </c>
      <c r="K4311" s="10">
        <f>_xlfn.DAYS(clean_data[[#This Row],[Ship Date]],clean_data[[#This Row],[Order Date]])</f>
        <v>35</v>
      </c>
      <c r="L4311" s="11">
        <v>40361</v>
      </c>
      <c r="M4311" s="14">
        <v>8141</v>
      </c>
      <c r="N4311" s="15">
        <v>421.89</v>
      </c>
      <c r="O4311" s="15">
        <v>364.69</v>
      </c>
      <c r="P4311" s="15">
        <v>3434606.49</v>
      </c>
      <c r="Q4311" s="15">
        <v>2968941.29</v>
      </c>
      <c r="R4311" s="15">
        <v>465665.2</v>
      </c>
      <c r="S4311" s="54"/>
      <c r="T4311" s="54"/>
      <c r="Z4311" s="1"/>
      <c r="AA4311" s="1"/>
      <c r="XFB4311"/>
      <c r="XFC4311"/>
    </row>
    <row r="4312" spans="2:27 16382:16383" ht="21" customHeight="1">
      <c r="B4312" s="1" t="s">
        <v>23</v>
      </c>
      <c r="C4312" s="1" t="s">
        <v>52</v>
      </c>
      <c r="D4312" s="1" t="s">
        <v>59</v>
      </c>
      <c r="E4312" s="1" t="s">
        <v>17</v>
      </c>
      <c r="F4312" s="1" t="s">
        <v>232</v>
      </c>
      <c r="G4312" s="9">
        <v>40421</v>
      </c>
      <c r="H4312" s="2" t="s">
        <v>238</v>
      </c>
      <c r="I4312" s="1">
        <v>2010</v>
      </c>
      <c r="J4312" s="1">
        <v>468803632</v>
      </c>
      <c r="K4312" s="1">
        <f>_xlfn.DAYS(clean_data[[#This Row],[Ship Date]],clean_data[[#This Row],[Order Date]])</f>
        <v>32</v>
      </c>
      <c r="L4312" s="9">
        <v>40453</v>
      </c>
      <c r="M4312" s="4">
        <v>8267</v>
      </c>
      <c r="N4312" s="13">
        <v>9.33</v>
      </c>
      <c r="O4312" s="13">
        <v>6.92</v>
      </c>
      <c r="P4312" s="13">
        <v>77131.11</v>
      </c>
      <c r="Q4312" s="13">
        <v>57207.64</v>
      </c>
      <c r="R4312" s="13">
        <v>19923.47</v>
      </c>
      <c r="S4312" s="54"/>
      <c r="T4312" s="54"/>
      <c r="Z4312" s="1"/>
      <c r="AA4312" s="1"/>
      <c r="XFB4312"/>
      <c r="XFC4312"/>
    </row>
    <row r="4313" spans="2:27 16382:16383" ht="21" customHeight="1">
      <c r="B4313" s="10" t="s">
        <v>23</v>
      </c>
      <c r="C4313" s="10" t="s">
        <v>80</v>
      </c>
      <c r="D4313" s="10" t="s">
        <v>16</v>
      </c>
      <c r="E4313" s="10" t="s">
        <v>17</v>
      </c>
      <c r="F4313" s="10" t="s">
        <v>227</v>
      </c>
      <c r="G4313" s="11">
        <v>40464</v>
      </c>
      <c r="H4313" s="12" t="s">
        <v>237</v>
      </c>
      <c r="I4313" s="10">
        <v>2010</v>
      </c>
      <c r="J4313" s="10">
        <v>646981704</v>
      </c>
      <c r="K4313" s="10">
        <f>_xlfn.DAYS(clean_data[[#This Row],[Ship Date]],clean_data[[#This Row],[Order Date]])</f>
        <v>41</v>
      </c>
      <c r="L4313" s="11">
        <v>40505</v>
      </c>
      <c r="M4313" s="14">
        <v>5118</v>
      </c>
      <c r="N4313" s="15">
        <v>255.28</v>
      </c>
      <c r="O4313" s="15">
        <v>159.41999999999999</v>
      </c>
      <c r="P4313" s="15">
        <v>1306523.04</v>
      </c>
      <c r="Q4313" s="15">
        <v>815911.56</v>
      </c>
      <c r="R4313" s="15">
        <v>490611.48</v>
      </c>
      <c r="S4313" s="54"/>
      <c r="T4313" s="54"/>
      <c r="Z4313" s="1"/>
      <c r="AA4313" s="1"/>
      <c r="XFB4313"/>
      <c r="XFC4313"/>
    </row>
    <row r="4314" spans="2:27 16382:16383" ht="21" customHeight="1">
      <c r="B4314" s="1" t="s">
        <v>31</v>
      </c>
      <c r="C4314" s="1" t="s">
        <v>100</v>
      </c>
      <c r="D4314" s="1" t="s">
        <v>79</v>
      </c>
      <c r="E4314" s="1" t="s">
        <v>17</v>
      </c>
      <c r="F4314" s="1" t="s">
        <v>235</v>
      </c>
      <c r="G4314" s="9">
        <v>40473</v>
      </c>
      <c r="H4314" s="2" t="s">
        <v>237</v>
      </c>
      <c r="I4314" s="1">
        <v>2010</v>
      </c>
      <c r="J4314" s="1">
        <v>647140061</v>
      </c>
      <c r="K4314" s="1">
        <f>_xlfn.DAYS(clean_data[[#This Row],[Ship Date]],clean_data[[#This Row],[Order Date]])</f>
        <v>14</v>
      </c>
      <c r="L4314" s="9">
        <v>40487</v>
      </c>
      <c r="M4314" s="4">
        <v>1980</v>
      </c>
      <c r="N4314" s="13">
        <v>668.27</v>
      </c>
      <c r="O4314" s="13">
        <v>502.54</v>
      </c>
      <c r="P4314" s="13">
        <v>1323174.6000000001</v>
      </c>
      <c r="Q4314" s="13">
        <v>995029.2</v>
      </c>
      <c r="R4314" s="13">
        <v>328145.40000000002</v>
      </c>
      <c r="S4314" s="54"/>
      <c r="T4314" s="54"/>
      <c r="Z4314" s="1"/>
      <c r="AA4314" s="1"/>
      <c r="XFB4314"/>
      <c r="XFC4314"/>
    </row>
    <row r="4315" spans="2:27 16382:16383" ht="21" customHeight="1">
      <c r="B4315" s="10" t="s">
        <v>23</v>
      </c>
      <c r="C4315" s="10" t="s">
        <v>80</v>
      </c>
      <c r="D4315" s="10" t="s">
        <v>71</v>
      </c>
      <c r="E4315" s="10" t="s">
        <v>17</v>
      </c>
      <c r="F4315" s="10" t="s">
        <v>232</v>
      </c>
      <c r="G4315" s="11">
        <v>42238</v>
      </c>
      <c r="H4315" s="12" t="s">
        <v>238</v>
      </c>
      <c r="I4315" s="10">
        <v>2015</v>
      </c>
      <c r="J4315" s="10">
        <v>972452533</v>
      </c>
      <c r="K4315" s="10">
        <f>_xlfn.DAYS(clean_data[[#This Row],[Ship Date]],clean_data[[#This Row],[Order Date]])</f>
        <v>43</v>
      </c>
      <c r="L4315" s="11">
        <v>42281</v>
      </c>
      <c r="M4315" s="14">
        <v>9169</v>
      </c>
      <c r="N4315" s="15">
        <v>154.06</v>
      </c>
      <c r="O4315" s="15">
        <v>90.93</v>
      </c>
      <c r="P4315" s="15">
        <v>1412576.14</v>
      </c>
      <c r="Q4315" s="15">
        <v>833737.17</v>
      </c>
      <c r="R4315" s="15">
        <v>578838.97</v>
      </c>
      <c r="S4315" s="54"/>
      <c r="T4315" s="54"/>
      <c r="Z4315" s="1"/>
      <c r="AA4315" s="1"/>
      <c r="XFB4315"/>
      <c r="XFC4315"/>
    </row>
    <row r="4316" spans="2:27 16382:16383" ht="21" customHeight="1">
      <c r="B4316" s="1" t="s">
        <v>31</v>
      </c>
      <c r="C4316" s="1" t="s">
        <v>73</v>
      </c>
      <c r="D4316" s="1" t="s">
        <v>79</v>
      </c>
      <c r="E4316" s="1" t="s">
        <v>21</v>
      </c>
      <c r="F4316" s="1" t="s">
        <v>227</v>
      </c>
      <c r="G4316" s="9">
        <v>42405</v>
      </c>
      <c r="H4316" s="2" t="s">
        <v>242</v>
      </c>
      <c r="I4316" s="1">
        <v>2016</v>
      </c>
      <c r="J4316" s="1">
        <v>846405446</v>
      </c>
      <c r="K4316" s="1">
        <f>_xlfn.DAYS(clean_data[[#This Row],[Ship Date]],clean_data[[#This Row],[Order Date]])</f>
        <v>33</v>
      </c>
      <c r="L4316" s="9">
        <v>42438</v>
      </c>
      <c r="M4316" s="4">
        <v>9035</v>
      </c>
      <c r="N4316" s="13">
        <v>668.27</v>
      </c>
      <c r="O4316" s="13">
        <v>502.54</v>
      </c>
      <c r="P4316" s="13">
        <v>6037819.4500000002</v>
      </c>
      <c r="Q4316" s="13">
        <v>4540448.9000000004</v>
      </c>
      <c r="R4316" s="13">
        <v>1497370.55</v>
      </c>
      <c r="S4316" s="54"/>
      <c r="T4316" s="54"/>
      <c r="Z4316" s="1"/>
      <c r="AA4316" s="1"/>
      <c r="XFB4316"/>
      <c r="XFC4316"/>
    </row>
    <row r="4317" spans="2:27 16382:16383" ht="21" customHeight="1">
      <c r="B4317" s="10" t="s">
        <v>14</v>
      </c>
      <c r="C4317" s="10" t="s">
        <v>55</v>
      </c>
      <c r="D4317" s="10" t="s">
        <v>33</v>
      </c>
      <c r="E4317" s="10" t="s">
        <v>17</v>
      </c>
      <c r="F4317" s="10" t="s">
        <v>235</v>
      </c>
      <c r="G4317" s="11">
        <v>42159</v>
      </c>
      <c r="H4317" s="12" t="s">
        <v>241</v>
      </c>
      <c r="I4317" s="10">
        <v>2015</v>
      </c>
      <c r="J4317" s="10">
        <v>462797629</v>
      </c>
      <c r="K4317" s="10">
        <f>_xlfn.DAYS(clean_data[[#This Row],[Ship Date]],clean_data[[#This Row],[Order Date]])</f>
        <v>26</v>
      </c>
      <c r="L4317" s="11">
        <v>42185</v>
      </c>
      <c r="M4317" s="14">
        <v>958</v>
      </c>
      <c r="N4317" s="15">
        <v>81.73</v>
      </c>
      <c r="O4317" s="15">
        <v>56.67</v>
      </c>
      <c r="P4317" s="15">
        <v>78297.34</v>
      </c>
      <c r="Q4317" s="15">
        <v>54289.86</v>
      </c>
      <c r="R4317" s="15">
        <v>24007.48</v>
      </c>
      <c r="S4317" s="54"/>
      <c r="T4317" s="54"/>
      <c r="Z4317" s="1"/>
      <c r="AA4317" s="1"/>
      <c r="XFB4317"/>
      <c r="XFC4317"/>
    </row>
    <row r="4318" spans="2:27 16382:16383" ht="21" customHeight="1">
      <c r="B4318" s="1" t="s">
        <v>23</v>
      </c>
      <c r="C4318" s="1" t="s">
        <v>51</v>
      </c>
      <c r="D4318" s="1" t="s">
        <v>33</v>
      </c>
      <c r="E4318" s="1" t="s">
        <v>21</v>
      </c>
      <c r="F4318" s="1" t="s">
        <v>227</v>
      </c>
      <c r="G4318" s="9">
        <v>40308</v>
      </c>
      <c r="H4318" s="2" t="s">
        <v>233</v>
      </c>
      <c r="I4318" s="1">
        <v>2010</v>
      </c>
      <c r="J4318" s="1">
        <v>535740411</v>
      </c>
      <c r="K4318" s="1">
        <f>_xlfn.DAYS(clean_data[[#This Row],[Ship Date]],clean_data[[#This Row],[Order Date]])</f>
        <v>28</v>
      </c>
      <c r="L4318" s="9">
        <v>40336</v>
      </c>
      <c r="M4318" s="4">
        <v>6348</v>
      </c>
      <c r="N4318" s="13">
        <v>81.73</v>
      </c>
      <c r="O4318" s="13">
        <v>56.67</v>
      </c>
      <c r="P4318" s="13">
        <v>518822.04</v>
      </c>
      <c r="Q4318" s="13">
        <v>359741.16</v>
      </c>
      <c r="R4318" s="13">
        <v>159080.88</v>
      </c>
      <c r="S4318" s="54"/>
      <c r="T4318" s="54"/>
      <c r="Z4318" s="1"/>
      <c r="AA4318" s="1"/>
      <c r="XFB4318"/>
      <c r="XFC4318"/>
    </row>
    <row r="4319" spans="2:27 16382:16383" ht="21" customHeight="1">
      <c r="B4319" s="10" t="s">
        <v>31</v>
      </c>
      <c r="C4319" s="10" t="s">
        <v>56</v>
      </c>
      <c r="D4319" s="10" t="s">
        <v>50</v>
      </c>
      <c r="E4319" s="10" t="s">
        <v>17</v>
      </c>
      <c r="F4319" s="10" t="s">
        <v>235</v>
      </c>
      <c r="G4319" s="11">
        <v>40196</v>
      </c>
      <c r="H4319" s="12" t="s">
        <v>240</v>
      </c>
      <c r="I4319" s="10">
        <v>2010</v>
      </c>
      <c r="J4319" s="10">
        <v>949657618</v>
      </c>
      <c r="K4319" s="10">
        <f>_xlfn.DAYS(clean_data[[#This Row],[Ship Date]],clean_data[[#This Row],[Order Date]])</f>
        <v>33</v>
      </c>
      <c r="L4319" s="11">
        <v>40229</v>
      </c>
      <c r="M4319" s="14">
        <v>3648</v>
      </c>
      <c r="N4319" s="15">
        <v>421.89</v>
      </c>
      <c r="O4319" s="15">
        <v>364.69</v>
      </c>
      <c r="P4319" s="15">
        <v>1539054.72</v>
      </c>
      <c r="Q4319" s="15">
        <v>1330389.1200000001</v>
      </c>
      <c r="R4319" s="15">
        <v>208665.60000000001</v>
      </c>
      <c r="S4319" s="54"/>
      <c r="T4319" s="54"/>
      <c r="Z4319" s="1"/>
      <c r="AA4319" s="1"/>
      <c r="XFB4319"/>
      <c r="XFC4319"/>
    </row>
    <row r="4320" spans="2:27 16382:16383" ht="21" customHeight="1">
      <c r="B4320" s="1" t="s">
        <v>23</v>
      </c>
      <c r="C4320" s="1" t="s">
        <v>208</v>
      </c>
      <c r="D4320" s="1" t="s">
        <v>33</v>
      </c>
      <c r="E4320" s="1" t="s">
        <v>21</v>
      </c>
      <c r="F4320" s="1" t="s">
        <v>235</v>
      </c>
      <c r="G4320" s="9">
        <v>42792</v>
      </c>
      <c r="H4320" s="2" t="s">
        <v>242</v>
      </c>
      <c r="I4320" s="1">
        <v>2017</v>
      </c>
      <c r="J4320" s="1">
        <v>309285581</v>
      </c>
      <c r="K4320" s="1">
        <f>_xlfn.DAYS(clean_data[[#This Row],[Ship Date]],clean_data[[#This Row],[Order Date]])</f>
        <v>50</v>
      </c>
      <c r="L4320" s="9">
        <v>42842</v>
      </c>
      <c r="M4320" s="4">
        <v>3331</v>
      </c>
      <c r="N4320" s="13">
        <v>81.73</v>
      </c>
      <c r="O4320" s="13">
        <v>56.67</v>
      </c>
      <c r="P4320" s="13">
        <v>272242.63</v>
      </c>
      <c r="Q4320" s="13">
        <v>188767.77</v>
      </c>
      <c r="R4320" s="13">
        <v>83474.86</v>
      </c>
      <c r="S4320" s="54"/>
      <c r="T4320" s="54"/>
      <c r="Z4320" s="1"/>
      <c r="AA4320" s="1"/>
      <c r="XFB4320"/>
      <c r="XFC4320"/>
    </row>
    <row r="4321" spans="2:27 16382:16383" ht="21" customHeight="1">
      <c r="B4321" s="10" t="s">
        <v>31</v>
      </c>
      <c r="C4321" s="10" t="s">
        <v>163</v>
      </c>
      <c r="D4321" s="10" t="s">
        <v>50</v>
      </c>
      <c r="E4321" s="10" t="s">
        <v>17</v>
      </c>
      <c r="F4321" s="10" t="s">
        <v>229</v>
      </c>
      <c r="G4321" s="11">
        <v>42538</v>
      </c>
      <c r="H4321" s="12" t="s">
        <v>241</v>
      </c>
      <c r="I4321" s="10">
        <v>2016</v>
      </c>
      <c r="J4321" s="10">
        <v>889673125</v>
      </c>
      <c r="K4321" s="10">
        <f>_xlfn.DAYS(clean_data[[#This Row],[Ship Date]],clean_data[[#This Row],[Order Date]])</f>
        <v>22</v>
      </c>
      <c r="L4321" s="11">
        <v>42560</v>
      </c>
      <c r="M4321" s="14">
        <v>2903</v>
      </c>
      <c r="N4321" s="15">
        <v>421.89</v>
      </c>
      <c r="O4321" s="15">
        <v>364.69</v>
      </c>
      <c r="P4321" s="15">
        <v>1224746.67</v>
      </c>
      <c r="Q4321" s="15">
        <v>1058695.07</v>
      </c>
      <c r="R4321" s="15">
        <v>166051.6</v>
      </c>
      <c r="S4321" s="54"/>
      <c r="T4321" s="54"/>
      <c r="Z4321" s="1"/>
      <c r="AA4321" s="1"/>
      <c r="XFB4321"/>
      <c r="XFC4321"/>
    </row>
    <row r="4322" spans="2:27 16382:16383" ht="21" customHeight="1">
      <c r="B4322" s="1" t="s">
        <v>40</v>
      </c>
      <c r="C4322" s="1" t="s">
        <v>244</v>
      </c>
      <c r="D4322" s="1" t="s">
        <v>50</v>
      </c>
      <c r="E4322" s="1" t="s">
        <v>21</v>
      </c>
      <c r="F4322" s="1" t="s">
        <v>235</v>
      </c>
      <c r="G4322" s="9">
        <v>42564</v>
      </c>
      <c r="H4322" s="2" t="s">
        <v>230</v>
      </c>
      <c r="I4322" s="1">
        <v>2016</v>
      </c>
      <c r="J4322" s="1">
        <v>986181581</v>
      </c>
      <c r="K4322" s="1">
        <f>_xlfn.DAYS(clean_data[[#This Row],[Ship Date]],clean_data[[#This Row],[Order Date]])</f>
        <v>10</v>
      </c>
      <c r="L4322" s="9">
        <v>42574</v>
      </c>
      <c r="M4322" s="4">
        <v>1900</v>
      </c>
      <c r="N4322" s="13">
        <v>421.89</v>
      </c>
      <c r="O4322" s="13">
        <v>364.69</v>
      </c>
      <c r="P4322" s="13">
        <v>801591</v>
      </c>
      <c r="Q4322" s="13">
        <v>692911</v>
      </c>
      <c r="R4322" s="13">
        <v>108680</v>
      </c>
      <c r="S4322" s="54"/>
      <c r="T4322" s="54"/>
      <c r="Z4322" s="1"/>
      <c r="AA4322" s="1"/>
      <c r="XFB4322"/>
      <c r="XFC4322"/>
    </row>
    <row r="4323" spans="2:27 16382:16383" ht="21" customHeight="1">
      <c r="B4323" s="10" t="s">
        <v>34</v>
      </c>
      <c r="C4323" s="10" t="s">
        <v>212</v>
      </c>
      <c r="D4323" s="10" t="s">
        <v>16</v>
      </c>
      <c r="E4323" s="10" t="s">
        <v>21</v>
      </c>
      <c r="F4323" s="10" t="s">
        <v>227</v>
      </c>
      <c r="G4323" s="11">
        <v>42238</v>
      </c>
      <c r="H4323" s="12" t="s">
        <v>238</v>
      </c>
      <c r="I4323" s="10">
        <v>2015</v>
      </c>
      <c r="J4323" s="10">
        <v>764484775</v>
      </c>
      <c r="K4323" s="10">
        <f>_xlfn.DAYS(clean_data[[#This Row],[Ship Date]],clean_data[[#This Row],[Order Date]])</f>
        <v>12</v>
      </c>
      <c r="L4323" s="11">
        <v>42250</v>
      </c>
      <c r="M4323" s="14">
        <v>6888</v>
      </c>
      <c r="N4323" s="15">
        <v>255.28</v>
      </c>
      <c r="O4323" s="15">
        <v>159.41999999999999</v>
      </c>
      <c r="P4323" s="15">
        <v>1758368.64</v>
      </c>
      <c r="Q4323" s="15">
        <v>1098084.96</v>
      </c>
      <c r="R4323" s="15">
        <v>660283.68000000005</v>
      </c>
      <c r="S4323" s="54"/>
      <c r="T4323" s="54"/>
      <c r="Z4323" s="1"/>
      <c r="AA4323" s="1"/>
      <c r="XFB4323"/>
      <c r="XFC4323"/>
    </row>
    <row r="4324" spans="2:27 16382:16383" ht="21" customHeight="1">
      <c r="B4324" s="1" t="s">
        <v>31</v>
      </c>
      <c r="C4324" s="1" t="s">
        <v>39</v>
      </c>
      <c r="D4324" s="1" t="s">
        <v>28</v>
      </c>
      <c r="E4324" s="1" t="s">
        <v>17</v>
      </c>
      <c r="F4324" s="1" t="s">
        <v>229</v>
      </c>
      <c r="G4324" s="9">
        <v>41320</v>
      </c>
      <c r="H4324" s="2" t="s">
        <v>242</v>
      </c>
      <c r="I4324" s="1">
        <v>2013</v>
      </c>
      <c r="J4324" s="1">
        <v>910569036</v>
      </c>
      <c r="K4324" s="1">
        <f>_xlfn.DAYS(clean_data[[#This Row],[Ship Date]],clean_data[[#This Row],[Order Date]])</f>
        <v>38</v>
      </c>
      <c r="L4324" s="9">
        <v>41358</v>
      </c>
      <c r="M4324" s="4">
        <v>6467</v>
      </c>
      <c r="N4324" s="13">
        <v>205.7</v>
      </c>
      <c r="O4324" s="13">
        <v>117.11</v>
      </c>
      <c r="P4324" s="13">
        <v>1330261.8999999999</v>
      </c>
      <c r="Q4324" s="13">
        <v>757350.37</v>
      </c>
      <c r="R4324" s="13">
        <v>572911.53</v>
      </c>
      <c r="S4324" s="54"/>
      <c r="T4324" s="54"/>
      <c r="Z4324" s="1"/>
      <c r="AA4324" s="1"/>
      <c r="XFB4324"/>
      <c r="XFC4324"/>
    </row>
    <row r="4325" spans="2:27 16382:16383" ht="21" customHeight="1">
      <c r="B4325" s="10" t="s">
        <v>23</v>
      </c>
      <c r="C4325" s="10" t="s">
        <v>191</v>
      </c>
      <c r="D4325" s="10" t="s">
        <v>16</v>
      </c>
      <c r="E4325" s="10" t="s">
        <v>21</v>
      </c>
      <c r="F4325" s="10" t="s">
        <v>229</v>
      </c>
      <c r="G4325" s="11">
        <v>41340</v>
      </c>
      <c r="H4325" s="12" t="s">
        <v>236</v>
      </c>
      <c r="I4325" s="10">
        <v>2013</v>
      </c>
      <c r="J4325" s="10">
        <v>380733191</v>
      </c>
      <c r="K4325" s="10">
        <f>_xlfn.DAYS(clean_data[[#This Row],[Ship Date]],clean_data[[#This Row],[Order Date]])</f>
        <v>37</v>
      </c>
      <c r="L4325" s="11">
        <v>41377</v>
      </c>
      <c r="M4325" s="14">
        <v>6267</v>
      </c>
      <c r="N4325" s="15">
        <v>255.28</v>
      </c>
      <c r="O4325" s="15">
        <v>159.41999999999999</v>
      </c>
      <c r="P4325" s="15">
        <v>1599839.76</v>
      </c>
      <c r="Q4325" s="15">
        <v>999085.14</v>
      </c>
      <c r="R4325" s="15">
        <v>600754.62</v>
      </c>
      <c r="S4325" s="54"/>
      <c r="T4325" s="54"/>
      <c r="Z4325" s="1"/>
      <c r="AA4325" s="1"/>
      <c r="XFB4325"/>
      <c r="XFC4325"/>
    </row>
    <row r="4326" spans="2:27 16382:16383" ht="21" customHeight="1">
      <c r="B4326" s="1" t="s">
        <v>31</v>
      </c>
      <c r="C4326" s="1" t="s">
        <v>163</v>
      </c>
      <c r="D4326" s="1" t="s">
        <v>79</v>
      </c>
      <c r="E4326" s="1" t="s">
        <v>17</v>
      </c>
      <c r="F4326" s="1" t="s">
        <v>227</v>
      </c>
      <c r="G4326" s="9">
        <v>41449</v>
      </c>
      <c r="H4326" s="2" t="s">
        <v>241</v>
      </c>
      <c r="I4326" s="1">
        <v>2013</v>
      </c>
      <c r="J4326" s="1">
        <v>451588571</v>
      </c>
      <c r="K4326" s="1">
        <f>_xlfn.DAYS(clean_data[[#This Row],[Ship Date]],clean_data[[#This Row],[Order Date]])</f>
        <v>20</v>
      </c>
      <c r="L4326" s="9">
        <v>41469</v>
      </c>
      <c r="M4326" s="4">
        <v>3948</v>
      </c>
      <c r="N4326" s="13">
        <v>668.27</v>
      </c>
      <c r="O4326" s="13">
        <v>502.54</v>
      </c>
      <c r="P4326" s="13">
        <v>2638329.96</v>
      </c>
      <c r="Q4326" s="13">
        <v>1984027.92</v>
      </c>
      <c r="R4326" s="13">
        <v>654302.04</v>
      </c>
      <c r="S4326" s="54"/>
      <c r="T4326" s="54"/>
      <c r="Z4326" s="1"/>
      <c r="AA4326" s="1"/>
      <c r="XFB4326"/>
      <c r="XFC4326"/>
    </row>
    <row r="4327" spans="2:27 16382:16383" ht="21" customHeight="1">
      <c r="B4327" s="10" t="s">
        <v>26</v>
      </c>
      <c r="C4327" s="10" t="s">
        <v>141</v>
      </c>
      <c r="D4327" s="10" t="s">
        <v>59</v>
      </c>
      <c r="E4327" s="10" t="s">
        <v>17</v>
      </c>
      <c r="F4327" s="10" t="s">
        <v>235</v>
      </c>
      <c r="G4327" s="11">
        <v>42575</v>
      </c>
      <c r="H4327" s="12" t="s">
        <v>230</v>
      </c>
      <c r="I4327" s="10">
        <v>2016</v>
      </c>
      <c r="J4327" s="10">
        <v>670059001</v>
      </c>
      <c r="K4327" s="10">
        <f>_xlfn.DAYS(clean_data[[#This Row],[Ship Date]],clean_data[[#This Row],[Order Date]])</f>
        <v>39</v>
      </c>
      <c r="L4327" s="11">
        <v>42614</v>
      </c>
      <c r="M4327" s="14">
        <v>4203</v>
      </c>
      <c r="N4327" s="15">
        <v>9.33</v>
      </c>
      <c r="O4327" s="15">
        <v>6.92</v>
      </c>
      <c r="P4327" s="15">
        <v>39213.99</v>
      </c>
      <c r="Q4327" s="15">
        <v>29084.76</v>
      </c>
      <c r="R4327" s="15">
        <v>10129.23</v>
      </c>
      <c r="S4327" s="54"/>
      <c r="T4327" s="54"/>
      <c r="Z4327" s="1"/>
      <c r="AA4327" s="1"/>
      <c r="XFB4327"/>
      <c r="XFC4327"/>
    </row>
    <row r="4328" spans="2:27 16382:16383" ht="21" customHeight="1">
      <c r="B4328" s="1" t="s">
        <v>34</v>
      </c>
      <c r="C4328" s="1" t="s">
        <v>84</v>
      </c>
      <c r="D4328" s="1" t="s">
        <v>43</v>
      </c>
      <c r="E4328" s="1" t="s">
        <v>17</v>
      </c>
      <c r="F4328" s="1" t="s">
        <v>232</v>
      </c>
      <c r="G4328" s="9">
        <v>40498</v>
      </c>
      <c r="H4328" s="2" t="s">
        <v>234</v>
      </c>
      <c r="I4328" s="1">
        <v>2010</v>
      </c>
      <c r="J4328" s="1">
        <v>203380811</v>
      </c>
      <c r="K4328" s="1">
        <f>_xlfn.DAYS(clean_data[[#This Row],[Ship Date]],clean_data[[#This Row],[Order Date]])</f>
        <v>7</v>
      </c>
      <c r="L4328" s="9">
        <v>40505</v>
      </c>
      <c r="M4328" s="4">
        <v>3756</v>
      </c>
      <c r="N4328" s="13">
        <v>651.21</v>
      </c>
      <c r="O4328" s="13">
        <v>524.96</v>
      </c>
      <c r="P4328" s="13">
        <v>2445944.7599999998</v>
      </c>
      <c r="Q4328" s="13">
        <v>1971749.76</v>
      </c>
      <c r="R4328" s="13">
        <v>474195</v>
      </c>
      <c r="S4328" s="54"/>
      <c r="T4328" s="54"/>
      <c r="Z4328" s="1"/>
      <c r="AA4328" s="1"/>
      <c r="XFB4328"/>
      <c r="XFC4328"/>
    </row>
    <row r="4329" spans="2:27 16382:16383" ht="21" customHeight="1">
      <c r="B4329" s="10" t="s">
        <v>23</v>
      </c>
      <c r="C4329" s="10" t="s">
        <v>147</v>
      </c>
      <c r="D4329" s="10" t="s">
        <v>59</v>
      </c>
      <c r="E4329" s="10" t="s">
        <v>17</v>
      </c>
      <c r="F4329" s="10" t="s">
        <v>232</v>
      </c>
      <c r="G4329" s="11">
        <v>41071</v>
      </c>
      <c r="H4329" s="12" t="s">
        <v>241</v>
      </c>
      <c r="I4329" s="10">
        <v>2012</v>
      </c>
      <c r="J4329" s="10">
        <v>989102828</v>
      </c>
      <c r="K4329" s="10">
        <f>_xlfn.DAYS(clean_data[[#This Row],[Ship Date]],clean_data[[#This Row],[Order Date]])</f>
        <v>27</v>
      </c>
      <c r="L4329" s="11">
        <v>41098</v>
      </c>
      <c r="M4329" s="14">
        <v>6362</v>
      </c>
      <c r="N4329" s="15">
        <v>9.33</v>
      </c>
      <c r="O4329" s="15">
        <v>6.92</v>
      </c>
      <c r="P4329" s="15">
        <v>59357.46</v>
      </c>
      <c r="Q4329" s="15">
        <v>44025.04</v>
      </c>
      <c r="R4329" s="15">
        <v>15332.42</v>
      </c>
      <c r="S4329" s="54"/>
      <c r="T4329" s="54"/>
      <c r="Z4329" s="1"/>
      <c r="AA4329" s="1"/>
      <c r="XFB4329"/>
      <c r="XFC4329"/>
    </row>
    <row r="4330" spans="2:27 16382:16383" ht="21" customHeight="1">
      <c r="B4330" s="1" t="s">
        <v>40</v>
      </c>
      <c r="C4330" s="1" t="s">
        <v>126</v>
      </c>
      <c r="D4330" s="1" t="s">
        <v>59</v>
      </c>
      <c r="E4330" s="1" t="s">
        <v>21</v>
      </c>
      <c r="F4330" s="1" t="s">
        <v>235</v>
      </c>
      <c r="G4330" s="9">
        <v>42237</v>
      </c>
      <c r="H4330" s="2" t="s">
        <v>238</v>
      </c>
      <c r="I4330" s="1">
        <v>2015</v>
      </c>
      <c r="J4330" s="1">
        <v>985086381</v>
      </c>
      <c r="K4330" s="1">
        <f>_xlfn.DAYS(clean_data[[#This Row],[Ship Date]],clean_data[[#This Row],[Order Date]])</f>
        <v>14</v>
      </c>
      <c r="L4330" s="9">
        <v>42251</v>
      </c>
      <c r="M4330" s="4">
        <v>7806</v>
      </c>
      <c r="N4330" s="13">
        <v>9.33</v>
      </c>
      <c r="O4330" s="13">
        <v>6.92</v>
      </c>
      <c r="P4330" s="13">
        <v>72829.98</v>
      </c>
      <c r="Q4330" s="13">
        <v>54017.52</v>
      </c>
      <c r="R4330" s="13">
        <v>18812.46</v>
      </c>
      <c r="S4330" s="54"/>
      <c r="T4330" s="54"/>
      <c r="Z4330" s="1"/>
      <c r="AA4330" s="1"/>
      <c r="XFB4330"/>
      <c r="XFC4330"/>
    </row>
    <row r="4331" spans="2:27 16382:16383" ht="21" customHeight="1">
      <c r="B4331" s="10" t="s">
        <v>40</v>
      </c>
      <c r="C4331" s="10" t="s">
        <v>156</v>
      </c>
      <c r="D4331" s="10" t="s">
        <v>71</v>
      </c>
      <c r="E4331" s="10" t="s">
        <v>17</v>
      </c>
      <c r="F4331" s="10" t="s">
        <v>232</v>
      </c>
      <c r="G4331" s="11">
        <v>40945</v>
      </c>
      <c r="H4331" s="12" t="s">
        <v>242</v>
      </c>
      <c r="I4331" s="10">
        <v>2012</v>
      </c>
      <c r="J4331" s="10">
        <v>919505298</v>
      </c>
      <c r="K4331" s="10">
        <f>_xlfn.DAYS(clean_data[[#This Row],[Ship Date]],clean_data[[#This Row],[Order Date]])</f>
        <v>21</v>
      </c>
      <c r="L4331" s="11">
        <v>40966</v>
      </c>
      <c r="M4331" s="14">
        <v>906</v>
      </c>
      <c r="N4331" s="15">
        <v>154.06</v>
      </c>
      <c r="O4331" s="15">
        <v>90.93</v>
      </c>
      <c r="P4331" s="15">
        <v>139578.35999999999</v>
      </c>
      <c r="Q4331" s="15">
        <v>82382.58</v>
      </c>
      <c r="R4331" s="15">
        <v>57195.78</v>
      </c>
      <c r="S4331" s="54"/>
      <c r="T4331" s="54"/>
      <c r="Z4331" s="1"/>
      <c r="AA4331" s="1"/>
      <c r="XFB4331"/>
      <c r="XFC4331"/>
    </row>
    <row r="4332" spans="2:27 16382:16383" ht="21" customHeight="1">
      <c r="B4332" s="1" t="s">
        <v>31</v>
      </c>
      <c r="C4332" s="1" t="s">
        <v>202</v>
      </c>
      <c r="D4332" s="1" t="s">
        <v>20</v>
      </c>
      <c r="E4332" s="1" t="s">
        <v>17</v>
      </c>
      <c r="F4332" s="1" t="s">
        <v>227</v>
      </c>
      <c r="G4332" s="9">
        <v>42831</v>
      </c>
      <c r="H4332" s="2" t="s">
        <v>239</v>
      </c>
      <c r="I4332" s="1">
        <v>2017</v>
      </c>
      <c r="J4332" s="1">
        <v>240845906</v>
      </c>
      <c r="K4332" s="1">
        <f>_xlfn.DAYS(clean_data[[#This Row],[Ship Date]],clean_data[[#This Row],[Order Date]])</f>
        <v>15</v>
      </c>
      <c r="L4332" s="9">
        <v>42846</v>
      </c>
      <c r="M4332" s="4">
        <v>511</v>
      </c>
      <c r="N4332" s="13">
        <v>152.58000000000001</v>
      </c>
      <c r="O4332" s="13">
        <v>97.44</v>
      </c>
      <c r="P4332" s="13">
        <v>77968.38</v>
      </c>
      <c r="Q4332" s="13">
        <v>49791.839999999997</v>
      </c>
      <c r="R4332" s="13">
        <v>28176.54</v>
      </c>
      <c r="S4332" s="54"/>
      <c r="T4332" s="54"/>
      <c r="Z4332" s="1"/>
      <c r="AA4332" s="1"/>
      <c r="XFB4332"/>
      <c r="XFC4332"/>
    </row>
    <row r="4333" spans="2:27 16382:16383" ht="21" customHeight="1">
      <c r="B4333" s="10" t="s">
        <v>40</v>
      </c>
      <c r="C4333" s="10" t="s">
        <v>117</v>
      </c>
      <c r="D4333" s="10" t="s">
        <v>43</v>
      </c>
      <c r="E4333" s="10" t="s">
        <v>21</v>
      </c>
      <c r="F4333" s="10" t="s">
        <v>235</v>
      </c>
      <c r="G4333" s="11">
        <v>41473</v>
      </c>
      <c r="H4333" s="12" t="s">
        <v>230</v>
      </c>
      <c r="I4333" s="10">
        <v>2013</v>
      </c>
      <c r="J4333" s="10">
        <v>267907035</v>
      </c>
      <c r="K4333" s="10">
        <f>_xlfn.DAYS(clean_data[[#This Row],[Ship Date]],clean_data[[#This Row],[Order Date]])</f>
        <v>2</v>
      </c>
      <c r="L4333" s="11">
        <v>41475</v>
      </c>
      <c r="M4333" s="14">
        <v>8500</v>
      </c>
      <c r="N4333" s="15">
        <v>651.21</v>
      </c>
      <c r="O4333" s="15">
        <v>524.96</v>
      </c>
      <c r="P4333" s="15">
        <v>5535285</v>
      </c>
      <c r="Q4333" s="15">
        <v>4462160</v>
      </c>
      <c r="R4333" s="15">
        <v>1073125</v>
      </c>
      <c r="S4333" s="54"/>
      <c r="T4333" s="54"/>
      <c r="Z4333" s="1"/>
      <c r="AA4333" s="1"/>
      <c r="XFB4333"/>
      <c r="XFC4333"/>
    </row>
    <row r="4334" spans="2:27 16382:16383" ht="21" customHeight="1">
      <c r="B4334" s="1" t="s">
        <v>34</v>
      </c>
      <c r="C4334" s="1" t="s">
        <v>199</v>
      </c>
      <c r="D4334" s="1" t="s">
        <v>50</v>
      </c>
      <c r="E4334" s="1" t="s">
        <v>17</v>
      </c>
      <c r="F4334" s="1" t="s">
        <v>227</v>
      </c>
      <c r="G4334" s="9">
        <v>41902</v>
      </c>
      <c r="H4334" s="2" t="s">
        <v>231</v>
      </c>
      <c r="I4334" s="1">
        <v>2014</v>
      </c>
      <c r="J4334" s="1">
        <v>139800012</v>
      </c>
      <c r="K4334" s="1">
        <f>_xlfn.DAYS(clean_data[[#This Row],[Ship Date]],clean_data[[#This Row],[Order Date]])</f>
        <v>0</v>
      </c>
      <c r="L4334" s="9">
        <v>41902</v>
      </c>
      <c r="M4334" s="4">
        <v>8785</v>
      </c>
      <c r="N4334" s="13">
        <v>421.89</v>
      </c>
      <c r="O4334" s="13">
        <v>364.69</v>
      </c>
      <c r="P4334" s="13">
        <v>3706303.65</v>
      </c>
      <c r="Q4334" s="13">
        <v>3203801.65</v>
      </c>
      <c r="R4334" s="13">
        <v>502502</v>
      </c>
      <c r="S4334" s="54"/>
      <c r="T4334" s="54"/>
      <c r="Z4334" s="1"/>
      <c r="AA4334" s="1"/>
      <c r="XFB4334"/>
      <c r="XFC4334"/>
    </row>
    <row r="4335" spans="2:27 16382:16383" ht="21" customHeight="1">
      <c r="B4335" s="10" t="s">
        <v>40</v>
      </c>
      <c r="C4335" s="10" t="s">
        <v>184</v>
      </c>
      <c r="D4335" s="10" t="s">
        <v>50</v>
      </c>
      <c r="E4335" s="10" t="s">
        <v>17</v>
      </c>
      <c r="F4335" s="10" t="s">
        <v>229</v>
      </c>
      <c r="G4335" s="11">
        <v>42623</v>
      </c>
      <c r="H4335" s="12" t="s">
        <v>231</v>
      </c>
      <c r="I4335" s="10">
        <v>2016</v>
      </c>
      <c r="J4335" s="10">
        <v>865948665</v>
      </c>
      <c r="K4335" s="10">
        <f>_xlfn.DAYS(clean_data[[#This Row],[Ship Date]],clean_data[[#This Row],[Order Date]])</f>
        <v>16</v>
      </c>
      <c r="L4335" s="11">
        <v>42639</v>
      </c>
      <c r="M4335" s="14">
        <v>2308</v>
      </c>
      <c r="N4335" s="15">
        <v>421.89</v>
      </c>
      <c r="O4335" s="15">
        <v>364.69</v>
      </c>
      <c r="P4335" s="15">
        <v>973722.12</v>
      </c>
      <c r="Q4335" s="15">
        <v>841704.52</v>
      </c>
      <c r="R4335" s="15">
        <v>132017.60000000001</v>
      </c>
      <c r="S4335" s="54"/>
      <c r="T4335" s="54"/>
      <c r="Z4335" s="1"/>
      <c r="AA4335" s="1"/>
      <c r="XFB4335"/>
      <c r="XFC4335"/>
    </row>
    <row r="4336" spans="2:27 16382:16383" ht="21" customHeight="1">
      <c r="B4336" s="1" t="s">
        <v>31</v>
      </c>
      <c r="C4336" s="1" t="s">
        <v>89</v>
      </c>
      <c r="D4336" s="1" t="s">
        <v>50</v>
      </c>
      <c r="E4336" s="1" t="s">
        <v>21</v>
      </c>
      <c r="F4336" s="1" t="s">
        <v>235</v>
      </c>
      <c r="G4336" s="9">
        <v>42529</v>
      </c>
      <c r="H4336" s="2" t="s">
        <v>241</v>
      </c>
      <c r="I4336" s="1">
        <v>2016</v>
      </c>
      <c r="J4336" s="1">
        <v>376089322</v>
      </c>
      <c r="K4336" s="1">
        <f>_xlfn.DAYS(clean_data[[#This Row],[Ship Date]],clean_data[[#This Row],[Order Date]])</f>
        <v>19</v>
      </c>
      <c r="L4336" s="9">
        <v>42548</v>
      </c>
      <c r="M4336" s="4">
        <v>2043</v>
      </c>
      <c r="N4336" s="13">
        <v>421.89</v>
      </c>
      <c r="O4336" s="13">
        <v>364.69</v>
      </c>
      <c r="P4336" s="13">
        <v>861921.27</v>
      </c>
      <c r="Q4336" s="13">
        <v>745061.67</v>
      </c>
      <c r="R4336" s="13">
        <v>116859.6</v>
      </c>
      <c r="S4336" s="54"/>
      <c r="T4336" s="54"/>
      <c r="Z4336" s="1"/>
      <c r="AA4336" s="1"/>
      <c r="XFB4336"/>
      <c r="XFC4336"/>
    </row>
    <row r="4337" spans="2:27 16382:16383" ht="21" customHeight="1">
      <c r="B4337" s="10" t="s">
        <v>31</v>
      </c>
      <c r="C4337" s="10" t="s">
        <v>248</v>
      </c>
      <c r="D4337" s="10" t="s">
        <v>20</v>
      </c>
      <c r="E4337" s="10" t="s">
        <v>17</v>
      </c>
      <c r="F4337" s="10" t="s">
        <v>235</v>
      </c>
      <c r="G4337" s="11">
        <v>42286</v>
      </c>
      <c r="H4337" s="12" t="s">
        <v>237</v>
      </c>
      <c r="I4337" s="10">
        <v>2015</v>
      </c>
      <c r="J4337" s="10">
        <v>270270812</v>
      </c>
      <c r="K4337" s="10">
        <f>_xlfn.DAYS(clean_data[[#This Row],[Ship Date]],clean_data[[#This Row],[Order Date]])</f>
        <v>19</v>
      </c>
      <c r="L4337" s="11">
        <v>42305</v>
      </c>
      <c r="M4337" s="14">
        <v>7994</v>
      </c>
      <c r="N4337" s="15">
        <v>152.58000000000001</v>
      </c>
      <c r="O4337" s="15">
        <v>97.44</v>
      </c>
      <c r="P4337" s="15">
        <v>1219724.52</v>
      </c>
      <c r="Q4337" s="15">
        <v>778935.36</v>
      </c>
      <c r="R4337" s="15">
        <v>440789.16</v>
      </c>
      <c r="S4337" s="54"/>
      <c r="T4337" s="54"/>
      <c r="Z4337" s="1"/>
      <c r="AA4337" s="1"/>
      <c r="XFB4337"/>
      <c r="XFC4337"/>
    </row>
    <row r="4338" spans="2:27 16382:16383" ht="21" customHeight="1">
      <c r="B4338" s="1" t="s">
        <v>31</v>
      </c>
      <c r="C4338" s="1" t="s">
        <v>61</v>
      </c>
      <c r="D4338" s="1" t="s">
        <v>33</v>
      </c>
      <c r="E4338" s="1" t="s">
        <v>21</v>
      </c>
      <c r="F4338" s="1" t="s">
        <v>227</v>
      </c>
      <c r="G4338" s="9">
        <v>40184</v>
      </c>
      <c r="H4338" s="2" t="s">
        <v>240</v>
      </c>
      <c r="I4338" s="1">
        <v>2010</v>
      </c>
      <c r="J4338" s="1">
        <v>868854463</v>
      </c>
      <c r="K4338" s="1">
        <f>_xlfn.DAYS(clean_data[[#This Row],[Ship Date]],clean_data[[#This Row],[Order Date]])</f>
        <v>37</v>
      </c>
      <c r="L4338" s="9">
        <v>40221</v>
      </c>
      <c r="M4338" s="4">
        <v>2198</v>
      </c>
      <c r="N4338" s="13">
        <v>81.73</v>
      </c>
      <c r="O4338" s="13">
        <v>56.67</v>
      </c>
      <c r="P4338" s="13">
        <v>179642.54</v>
      </c>
      <c r="Q4338" s="13">
        <v>124560.66</v>
      </c>
      <c r="R4338" s="13">
        <v>55081.88</v>
      </c>
      <c r="S4338" s="54"/>
      <c r="T4338" s="54"/>
      <c r="Z4338" s="1"/>
      <c r="AA4338" s="1"/>
      <c r="XFB4338"/>
      <c r="XFC4338"/>
    </row>
    <row r="4339" spans="2:27 16382:16383" ht="21" customHeight="1">
      <c r="B4339" s="10" t="s">
        <v>26</v>
      </c>
      <c r="C4339" s="10" t="s">
        <v>46</v>
      </c>
      <c r="D4339" s="10" t="s">
        <v>25</v>
      </c>
      <c r="E4339" s="10" t="s">
        <v>17</v>
      </c>
      <c r="F4339" s="10" t="s">
        <v>232</v>
      </c>
      <c r="G4339" s="11">
        <v>41816</v>
      </c>
      <c r="H4339" s="12" t="s">
        <v>241</v>
      </c>
      <c r="I4339" s="10">
        <v>2014</v>
      </c>
      <c r="J4339" s="10">
        <v>762514102</v>
      </c>
      <c r="K4339" s="10">
        <f>_xlfn.DAYS(clean_data[[#This Row],[Ship Date]],clean_data[[#This Row],[Order Date]])</f>
        <v>32</v>
      </c>
      <c r="L4339" s="11">
        <v>41848</v>
      </c>
      <c r="M4339" s="14">
        <v>3722</v>
      </c>
      <c r="N4339" s="15">
        <v>47.45</v>
      </c>
      <c r="O4339" s="15">
        <v>31.79</v>
      </c>
      <c r="P4339" s="15">
        <v>176608.9</v>
      </c>
      <c r="Q4339" s="15">
        <v>118322.38</v>
      </c>
      <c r="R4339" s="15">
        <v>58286.52</v>
      </c>
      <c r="S4339" s="54"/>
      <c r="T4339" s="54"/>
      <c r="Z4339" s="1"/>
      <c r="AA4339" s="1"/>
      <c r="XFB4339"/>
      <c r="XFC4339"/>
    </row>
    <row r="4340" spans="2:27 16382:16383" ht="21" customHeight="1">
      <c r="B4340" s="1" t="s">
        <v>53</v>
      </c>
      <c r="C4340" s="1" t="s">
        <v>54</v>
      </c>
      <c r="D4340" s="1" t="s">
        <v>33</v>
      </c>
      <c r="E4340" s="1" t="s">
        <v>21</v>
      </c>
      <c r="F4340" s="1" t="s">
        <v>235</v>
      </c>
      <c r="G4340" s="9">
        <v>42097</v>
      </c>
      <c r="H4340" s="2" t="s">
        <v>239</v>
      </c>
      <c r="I4340" s="1">
        <v>2015</v>
      </c>
      <c r="J4340" s="1">
        <v>862236058</v>
      </c>
      <c r="K4340" s="1">
        <f>_xlfn.DAYS(clean_data[[#This Row],[Ship Date]],clean_data[[#This Row],[Order Date]])</f>
        <v>28</v>
      </c>
      <c r="L4340" s="9">
        <v>42125</v>
      </c>
      <c r="M4340" s="4">
        <v>3665</v>
      </c>
      <c r="N4340" s="13">
        <v>81.73</v>
      </c>
      <c r="O4340" s="13">
        <v>56.67</v>
      </c>
      <c r="P4340" s="13">
        <v>299540.45</v>
      </c>
      <c r="Q4340" s="13">
        <v>207695.55</v>
      </c>
      <c r="R4340" s="13">
        <v>91844.9</v>
      </c>
      <c r="S4340" s="54"/>
      <c r="T4340" s="54"/>
      <c r="Z4340" s="1"/>
      <c r="AA4340" s="1"/>
      <c r="XFB4340"/>
      <c r="XFC4340"/>
    </row>
    <row r="4341" spans="2:27 16382:16383" ht="21" customHeight="1">
      <c r="B4341" s="10" t="s">
        <v>40</v>
      </c>
      <c r="C4341" s="10" t="s">
        <v>78</v>
      </c>
      <c r="D4341" s="10" t="s">
        <v>79</v>
      </c>
      <c r="E4341" s="10" t="s">
        <v>17</v>
      </c>
      <c r="F4341" s="10" t="s">
        <v>235</v>
      </c>
      <c r="G4341" s="11">
        <v>40486</v>
      </c>
      <c r="H4341" s="12" t="s">
        <v>234</v>
      </c>
      <c r="I4341" s="10">
        <v>2010</v>
      </c>
      <c r="J4341" s="10">
        <v>349319159</v>
      </c>
      <c r="K4341" s="10">
        <f>_xlfn.DAYS(clean_data[[#This Row],[Ship Date]],clean_data[[#This Row],[Order Date]])</f>
        <v>36</v>
      </c>
      <c r="L4341" s="11">
        <v>40522</v>
      </c>
      <c r="M4341" s="14">
        <v>157</v>
      </c>
      <c r="N4341" s="15">
        <v>668.27</v>
      </c>
      <c r="O4341" s="15">
        <v>502.54</v>
      </c>
      <c r="P4341" s="15">
        <v>104918.39</v>
      </c>
      <c r="Q4341" s="15">
        <v>78898.78</v>
      </c>
      <c r="R4341" s="15">
        <v>26019.61</v>
      </c>
      <c r="S4341" s="54"/>
      <c r="T4341" s="54"/>
      <c r="Z4341" s="1"/>
      <c r="AA4341" s="1"/>
      <c r="XFB4341"/>
      <c r="XFC4341"/>
    </row>
    <row r="4342" spans="2:27 16382:16383" ht="21" customHeight="1">
      <c r="B4342" s="1" t="s">
        <v>34</v>
      </c>
      <c r="C4342" s="1" t="s">
        <v>35</v>
      </c>
      <c r="D4342" s="1" t="s">
        <v>20</v>
      </c>
      <c r="E4342" s="1" t="s">
        <v>17</v>
      </c>
      <c r="F4342" s="1" t="s">
        <v>229</v>
      </c>
      <c r="G4342" s="9">
        <v>42357</v>
      </c>
      <c r="H4342" s="2" t="s">
        <v>228</v>
      </c>
      <c r="I4342" s="1">
        <v>2015</v>
      </c>
      <c r="J4342" s="1">
        <v>725374734</v>
      </c>
      <c r="K4342" s="1">
        <f>_xlfn.DAYS(clean_data[[#This Row],[Ship Date]],clean_data[[#This Row],[Order Date]])</f>
        <v>31</v>
      </c>
      <c r="L4342" s="9">
        <v>42388</v>
      </c>
      <c r="M4342" s="4">
        <v>3358</v>
      </c>
      <c r="N4342" s="13">
        <v>152.58000000000001</v>
      </c>
      <c r="O4342" s="13">
        <v>97.44</v>
      </c>
      <c r="P4342" s="13">
        <v>512363.64</v>
      </c>
      <c r="Q4342" s="13">
        <v>327203.52</v>
      </c>
      <c r="R4342" s="13">
        <v>185160.12</v>
      </c>
      <c r="S4342" s="54"/>
      <c r="T4342" s="54"/>
      <c r="Z4342" s="1"/>
      <c r="AA4342" s="1"/>
      <c r="XFB4342"/>
      <c r="XFC4342"/>
    </row>
    <row r="4343" spans="2:27 16382:16383" ht="21" customHeight="1">
      <c r="B4343" s="10" t="s">
        <v>23</v>
      </c>
      <c r="C4343" s="10" t="s">
        <v>105</v>
      </c>
      <c r="D4343" s="10" t="s">
        <v>25</v>
      </c>
      <c r="E4343" s="10" t="s">
        <v>17</v>
      </c>
      <c r="F4343" s="10" t="s">
        <v>227</v>
      </c>
      <c r="G4343" s="11">
        <v>41031</v>
      </c>
      <c r="H4343" s="12" t="s">
        <v>233</v>
      </c>
      <c r="I4343" s="10">
        <v>2012</v>
      </c>
      <c r="J4343" s="10">
        <v>862326610</v>
      </c>
      <c r="K4343" s="10">
        <f>_xlfn.DAYS(clean_data[[#This Row],[Ship Date]],clean_data[[#This Row],[Order Date]])</f>
        <v>26</v>
      </c>
      <c r="L4343" s="11">
        <v>41057</v>
      </c>
      <c r="M4343" s="14">
        <v>461</v>
      </c>
      <c r="N4343" s="15">
        <v>47.45</v>
      </c>
      <c r="O4343" s="15">
        <v>31.79</v>
      </c>
      <c r="P4343" s="15">
        <v>21874.45</v>
      </c>
      <c r="Q4343" s="15">
        <v>14655.19</v>
      </c>
      <c r="R4343" s="15">
        <v>7219.26</v>
      </c>
      <c r="S4343" s="54"/>
      <c r="T4343" s="54"/>
      <c r="Z4343" s="1"/>
      <c r="AA4343" s="1"/>
      <c r="XFB4343"/>
      <c r="XFC4343"/>
    </row>
    <row r="4344" spans="2:27 16382:16383" ht="21" customHeight="1">
      <c r="B4344" s="1" t="s">
        <v>23</v>
      </c>
      <c r="C4344" s="1" t="s">
        <v>175</v>
      </c>
      <c r="D4344" s="1" t="s">
        <v>50</v>
      </c>
      <c r="E4344" s="1" t="s">
        <v>17</v>
      </c>
      <c r="F4344" s="1" t="s">
        <v>235</v>
      </c>
      <c r="G4344" s="9">
        <v>41278</v>
      </c>
      <c r="H4344" s="2" t="s">
        <v>240</v>
      </c>
      <c r="I4344" s="1">
        <v>2013</v>
      </c>
      <c r="J4344" s="1">
        <v>152411115</v>
      </c>
      <c r="K4344" s="1">
        <f>_xlfn.DAYS(clean_data[[#This Row],[Ship Date]],clean_data[[#This Row],[Order Date]])</f>
        <v>48</v>
      </c>
      <c r="L4344" s="9">
        <v>41326</v>
      </c>
      <c r="M4344" s="4">
        <v>691</v>
      </c>
      <c r="N4344" s="13">
        <v>421.89</v>
      </c>
      <c r="O4344" s="13">
        <v>364.69</v>
      </c>
      <c r="P4344" s="13">
        <v>291525.99</v>
      </c>
      <c r="Q4344" s="13">
        <v>252000.79</v>
      </c>
      <c r="R4344" s="13">
        <v>39525.199999999997</v>
      </c>
      <c r="S4344" s="54"/>
      <c r="T4344" s="54"/>
      <c r="Z4344" s="1"/>
      <c r="AA4344" s="1"/>
      <c r="XFB4344"/>
      <c r="XFC4344"/>
    </row>
    <row r="4345" spans="2:27 16382:16383" ht="21" customHeight="1">
      <c r="B4345" s="10" t="s">
        <v>26</v>
      </c>
      <c r="C4345" s="10" t="s">
        <v>209</v>
      </c>
      <c r="D4345" s="10" t="s">
        <v>45</v>
      </c>
      <c r="E4345" s="10" t="s">
        <v>17</v>
      </c>
      <c r="F4345" s="10" t="s">
        <v>232</v>
      </c>
      <c r="G4345" s="11">
        <v>41344</v>
      </c>
      <c r="H4345" s="12" t="s">
        <v>236</v>
      </c>
      <c r="I4345" s="10">
        <v>2013</v>
      </c>
      <c r="J4345" s="10">
        <v>758177077</v>
      </c>
      <c r="K4345" s="10">
        <f>_xlfn.DAYS(clean_data[[#This Row],[Ship Date]],clean_data[[#This Row],[Order Date]])</f>
        <v>10</v>
      </c>
      <c r="L4345" s="11">
        <v>41354</v>
      </c>
      <c r="M4345" s="14">
        <v>300</v>
      </c>
      <c r="N4345" s="15">
        <v>437.2</v>
      </c>
      <c r="O4345" s="15">
        <v>263.33</v>
      </c>
      <c r="P4345" s="15">
        <v>131160</v>
      </c>
      <c r="Q4345" s="15">
        <v>78999</v>
      </c>
      <c r="R4345" s="15">
        <v>52161</v>
      </c>
      <c r="S4345" s="54"/>
      <c r="T4345" s="54"/>
      <c r="Z4345" s="1"/>
      <c r="AA4345" s="1"/>
      <c r="XFB4345"/>
      <c r="XFC4345"/>
    </row>
    <row r="4346" spans="2:27 16382:16383" ht="21" customHeight="1">
      <c r="B4346" s="1" t="s">
        <v>23</v>
      </c>
      <c r="C4346" s="1" t="s">
        <v>103</v>
      </c>
      <c r="D4346" s="1" t="s">
        <v>43</v>
      </c>
      <c r="E4346" s="1" t="s">
        <v>21</v>
      </c>
      <c r="F4346" s="1" t="s">
        <v>229</v>
      </c>
      <c r="G4346" s="9">
        <v>42629</v>
      </c>
      <c r="H4346" s="2" t="s">
        <v>231</v>
      </c>
      <c r="I4346" s="1">
        <v>2016</v>
      </c>
      <c r="J4346" s="1">
        <v>862485826</v>
      </c>
      <c r="K4346" s="1">
        <f>_xlfn.DAYS(clean_data[[#This Row],[Ship Date]],clean_data[[#This Row],[Order Date]])</f>
        <v>41</v>
      </c>
      <c r="L4346" s="9">
        <v>42670</v>
      </c>
      <c r="M4346" s="4">
        <v>7577</v>
      </c>
      <c r="N4346" s="13">
        <v>651.21</v>
      </c>
      <c r="O4346" s="13">
        <v>524.96</v>
      </c>
      <c r="P4346" s="13">
        <v>4934218.17</v>
      </c>
      <c r="Q4346" s="13">
        <v>3977621.92</v>
      </c>
      <c r="R4346" s="13">
        <v>956596.25</v>
      </c>
      <c r="S4346" s="54"/>
      <c r="T4346" s="54"/>
      <c r="Z4346" s="1"/>
      <c r="AA4346" s="1"/>
      <c r="XFB4346"/>
      <c r="XFC4346"/>
    </row>
    <row r="4347" spans="2:27 16382:16383" ht="21" customHeight="1">
      <c r="B4347" s="10" t="s">
        <v>26</v>
      </c>
      <c r="C4347" s="10" t="s">
        <v>90</v>
      </c>
      <c r="D4347" s="10" t="s">
        <v>79</v>
      </c>
      <c r="E4347" s="10" t="s">
        <v>21</v>
      </c>
      <c r="F4347" s="10" t="s">
        <v>229</v>
      </c>
      <c r="G4347" s="11">
        <v>42775</v>
      </c>
      <c r="H4347" s="12" t="s">
        <v>242</v>
      </c>
      <c r="I4347" s="10">
        <v>2017</v>
      </c>
      <c r="J4347" s="10">
        <v>518511188</v>
      </c>
      <c r="K4347" s="10">
        <f>_xlfn.DAYS(clean_data[[#This Row],[Ship Date]],clean_data[[#This Row],[Order Date]])</f>
        <v>7</v>
      </c>
      <c r="L4347" s="11">
        <v>42782</v>
      </c>
      <c r="M4347" s="14">
        <v>7838</v>
      </c>
      <c r="N4347" s="15">
        <v>668.27</v>
      </c>
      <c r="O4347" s="15">
        <v>502.54</v>
      </c>
      <c r="P4347" s="15">
        <v>5237900.26</v>
      </c>
      <c r="Q4347" s="15">
        <v>3938908.52</v>
      </c>
      <c r="R4347" s="15">
        <v>1298991.74</v>
      </c>
      <c r="S4347" s="54"/>
      <c r="T4347" s="54"/>
      <c r="Z4347" s="1"/>
      <c r="AA4347" s="1"/>
      <c r="XFB4347"/>
      <c r="XFC4347"/>
    </row>
    <row r="4348" spans="2:27 16382:16383" ht="21" customHeight="1">
      <c r="B4348" s="1" t="s">
        <v>23</v>
      </c>
      <c r="C4348" s="1" t="s">
        <v>206</v>
      </c>
      <c r="D4348" s="1" t="s">
        <v>59</v>
      </c>
      <c r="E4348" s="1" t="s">
        <v>21</v>
      </c>
      <c r="F4348" s="1" t="s">
        <v>227</v>
      </c>
      <c r="G4348" s="9">
        <v>42576</v>
      </c>
      <c r="H4348" s="2" t="s">
        <v>230</v>
      </c>
      <c r="I4348" s="1">
        <v>2016</v>
      </c>
      <c r="J4348" s="1">
        <v>299739491</v>
      </c>
      <c r="K4348" s="1">
        <f>_xlfn.DAYS(clean_data[[#This Row],[Ship Date]],clean_data[[#This Row],[Order Date]])</f>
        <v>38</v>
      </c>
      <c r="L4348" s="9">
        <v>42614</v>
      </c>
      <c r="M4348" s="4">
        <v>8431</v>
      </c>
      <c r="N4348" s="13">
        <v>9.33</v>
      </c>
      <c r="O4348" s="13">
        <v>6.92</v>
      </c>
      <c r="P4348" s="13">
        <v>78661.23</v>
      </c>
      <c r="Q4348" s="13">
        <v>58342.52</v>
      </c>
      <c r="R4348" s="13">
        <v>20318.71</v>
      </c>
      <c r="S4348" s="54"/>
      <c r="T4348" s="54"/>
      <c r="Z4348" s="1"/>
      <c r="AA4348" s="1"/>
      <c r="XFB4348"/>
      <c r="XFC4348"/>
    </row>
    <row r="4349" spans="2:27 16382:16383" ht="21" customHeight="1">
      <c r="B4349" s="10" t="s">
        <v>31</v>
      </c>
      <c r="C4349" s="10" t="s">
        <v>89</v>
      </c>
      <c r="D4349" s="10" t="s">
        <v>50</v>
      </c>
      <c r="E4349" s="10" t="s">
        <v>17</v>
      </c>
      <c r="F4349" s="10" t="s">
        <v>235</v>
      </c>
      <c r="G4349" s="11">
        <v>41835</v>
      </c>
      <c r="H4349" s="12" t="s">
        <v>230</v>
      </c>
      <c r="I4349" s="10">
        <v>2014</v>
      </c>
      <c r="J4349" s="10">
        <v>849969565</v>
      </c>
      <c r="K4349" s="10">
        <f>_xlfn.DAYS(clean_data[[#This Row],[Ship Date]],clean_data[[#This Row],[Order Date]])</f>
        <v>50</v>
      </c>
      <c r="L4349" s="11">
        <v>41885</v>
      </c>
      <c r="M4349" s="14">
        <v>3737</v>
      </c>
      <c r="N4349" s="15">
        <v>421.89</v>
      </c>
      <c r="O4349" s="15">
        <v>364.69</v>
      </c>
      <c r="P4349" s="15">
        <v>1576602.93</v>
      </c>
      <c r="Q4349" s="15">
        <v>1362846.53</v>
      </c>
      <c r="R4349" s="15">
        <v>213756.4</v>
      </c>
      <c r="S4349" s="54"/>
      <c r="T4349" s="54"/>
      <c r="Z4349" s="1"/>
      <c r="AA4349" s="1"/>
      <c r="XFB4349"/>
      <c r="XFC4349"/>
    </row>
    <row r="4350" spans="2:27 16382:16383" ht="21" customHeight="1">
      <c r="B4350" s="1" t="s">
        <v>23</v>
      </c>
      <c r="C4350" s="1" t="s">
        <v>168</v>
      </c>
      <c r="D4350" s="1" t="s">
        <v>50</v>
      </c>
      <c r="E4350" s="1" t="s">
        <v>21</v>
      </c>
      <c r="F4350" s="1" t="s">
        <v>232</v>
      </c>
      <c r="G4350" s="9">
        <v>40741</v>
      </c>
      <c r="H4350" s="2" t="s">
        <v>230</v>
      </c>
      <c r="I4350" s="1">
        <v>2011</v>
      </c>
      <c r="J4350" s="1">
        <v>633312737</v>
      </c>
      <c r="K4350" s="1">
        <f>_xlfn.DAYS(clean_data[[#This Row],[Ship Date]],clean_data[[#This Row],[Order Date]])</f>
        <v>25</v>
      </c>
      <c r="L4350" s="9">
        <v>40766</v>
      </c>
      <c r="M4350" s="4">
        <v>167</v>
      </c>
      <c r="N4350" s="13">
        <v>421.89</v>
      </c>
      <c r="O4350" s="13">
        <v>364.69</v>
      </c>
      <c r="P4350" s="13">
        <v>70455.63</v>
      </c>
      <c r="Q4350" s="13">
        <v>60903.23</v>
      </c>
      <c r="R4350" s="13">
        <v>9552.4</v>
      </c>
      <c r="S4350" s="54"/>
      <c r="T4350" s="54"/>
      <c r="Z4350" s="1"/>
      <c r="AA4350" s="1"/>
      <c r="XFB4350"/>
      <c r="XFC4350"/>
    </row>
    <row r="4351" spans="2:27 16382:16383" ht="21" customHeight="1">
      <c r="B4351" s="10" t="s">
        <v>23</v>
      </c>
      <c r="C4351" s="10" t="s">
        <v>128</v>
      </c>
      <c r="D4351" s="10" t="s">
        <v>43</v>
      </c>
      <c r="E4351" s="10" t="s">
        <v>21</v>
      </c>
      <c r="F4351" s="10" t="s">
        <v>229</v>
      </c>
      <c r="G4351" s="11">
        <v>41257</v>
      </c>
      <c r="H4351" s="12" t="s">
        <v>228</v>
      </c>
      <c r="I4351" s="10">
        <v>2012</v>
      </c>
      <c r="J4351" s="10">
        <v>884192836</v>
      </c>
      <c r="K4351" s="10">
        <f>_xlfn.DAYS(clean_data[[#This Row],[Ship Date]],clean_data[[#This Row],[Order Date]])</f>
        <v>32</v>
      </c>
      <c r="L4351" s="11">
        <v>41289</v>
      </c>
      <c r="M4351" s="14">
        <v>1164</v>
      </c>
      <c r="N4351" s="15">
        <v>651.21</v>
      </c>
      <c r="O4351" s="15">
        <v>524.96</v>
      </c>
      <c r="P4351" s="15">
        <v>758008.44</v>
      </c>
      <c r="Q4351" s="15">
        <v>611053.43999999994</v>
      </c>
      <c r="R4351" s="15">
        <v>146955</v>
      </c>
      <c r="S4351" s="54"/>
      <c r="T4351" s="54"/>
      <c r="Z4351" s="1"/>
      <c r="AA4351" s="1"/>
      <c r="XFB4351"/>
      <c r="XFC4351"/>
    </row>
    <row r="4352" spans="2:27 16382:16383" ht="21" customHeight="1">
      <c r="B4352" s="1" t="s">
        <v>26</v>
      </c>
      <c r="C4352" s="1" t="s">
        <v>180</v>
      </c>
      <c r="D4352" s="1" t="s">
        <v>45</v>
      </c>
      <c r="E4352" s="1" t="s">
        <v>21</v>
      </c>
      <c r="F4352" s="1" t="s">
        <v>229</v>
      </c>
      <c r="G4352" s="9">
        <v>40202</v>
      </c>
      <c r="H4352" s="2" t="s">
        <v>240</v>
      </c>
      <c r="I4352" s="1">
        <v>2010</v>
      </c>
      <c r="J4352" s="1">
        <v>657346189</v>
      </c>
      <c r="K4352" s="1">
        <f>_xlfn.DAYS(clean_data[[#This Row],[Ship Date]],clean_data[[#This Row],[Order Date]])</f>
        <v>4</v>
      </c>
      <c r="L4352" s="9">
        <v>40206</v>
      </c>
      <c r="M4352" s="4">
        <v>2200</v>
      </c>
      <c r="N4352" s="13">
        <v>437.2</v>
      </c>
      <c r="O4352" s="13">
        <v>263.33</v>
      </c>
      <c r="P4352" s="13">
        <v>961840</v>
      </c>
      <c r="Q4352" s="13">
        <v>579326</v>
      </c>
      <c r="R4352" s="13">
        <v>382514</v>
      </c>
      <c r="S4352" s="54"/>
      <c r="T4352" s="54"/>
      <c r="Z4352" s="1"/>
      <c r="AA4352" s="1"/>
      <c r="XFB4352"/>
      <c r="XFC4352"/>
    </row>
    <row r="4353" spans="2:27 16382:16383" ht="21" customHeight="1">
      <c r="B4353" s="10" t="s">
        <v>40</v>
      </c>
      <c r="C4353" s="10" t="s">
        <v>188</v>
      </c>
      <c r="D4353" s="10" t="s">
        <v>25</v>
      </c>
      <c r="E4353" s="10" t="s">
        <v>21</v>
      </c>
      <c r="F4353" s="10" t="s">
        <v>227</v>
      </c>
      <c r="G4353" s="11">
        <v>41700</v>
      </c>
      <c r="H4353" s="12" t="s">
        <v>236</v>
      </c>
      <c r="I4353" s="10">
        <v>2014</v>
      </c>
      <c r="J4353" s="10">
        <v>877821624</v>
      </c>
      <c r="K4353" s="10">
        <f>_xlfn.DAYS(clean_data[[#This Row],[Ship Date]],clean_data[[#This Row],[Order Date]])</f>
        <v>12</v>
      </c>
      <c r="L4353" s="11">
        <v>41712</v>
      </c>
      <c r="M4353" s="14">
        <v>5780</v>
      </c>
      <c r="N4353" s="15">
        <v>47.45</v>
      </c>
      <c r="O4353" s="15">
        <v>31.79</v>
      </c>
      <c r="P4353" s="15">
        <v>274261</v>
      </c>
      <c r="Q4353" s="15">
        <v>183746.2</v>
      </c>
      <c r="R4353" s="15">
        <v>90514.8</v>
      </c>
      <c r="S4353" s="54"/>
      <c r="T4353" s="54"/>
      <c r="Z4353" s="1"/>
      <c r="AA4353" s="1"/>
      <c r="XFB4353"/>
      <c r="XFC4353"/>
    </row>
    <row r="4354" spans="2:27 16382:16383" ht="21" customHeight="1">
      <c r="B4354" s="1" t="s">
        <v>40</v>
      </c>
      <c r="C4354" s="1" t="s">
        <v>169</v>
      </c>
      <c r="D4354" s="1" t="s">
        <v>59</v>
      </c>
      <c r="E4354" s="1" t="s">
        <v>17</v>
      </c>
      <c r="F4354" s="1" t="s">
        <v>227</v>
      </c>
      <c r="G4354" s="9">
        <v>41965</v>
      </c>
      <c r="H4354" s="2" t="s">
        <v>234</v>
      </c>
      <c r="I4354" s="1">
        <v>2014</v>
      </c>
      <c r="J4354" s="1">
        <v>290980470</v>
      </c>
      <c r="K4354" s="1">
        <f>_xlfn.DAYS(clean_data[[#This Row],[Ship Date]],clean_data[[#This Row],[Order Date]])</f>
        <v>40</v>
      </c>
      <c r="L4354" s="9">
        <v>42005</v>
      </c>
      <c r="M4354" s="4">
        <v>6442</v>
      </c>
      <c r="N4354" s="13">
        <v>9.33</v>
      </c>
      <c r="O4354" s="13">
        <v>6.92</v>
      </c>
      <c r="P4354" s="13">
        <v>60103.86</v>
      </c>
      <c r="Q4354" s="13">
        <v>44578.64</v>
      </c>
      <c r="R4354" s="13">
        <v>15525.22</v>
      </c>
      <c r="S4354" s="54"/>
      <c r="T4354" s="54"/>
      <c r="Z4354" s="1"/>
      <c r="AA4354" s="1"/>
      <c r="XFB4354"/>
      <c r="XFC4354"/>
    </row>
    <row r="4355" spans="2:27 16382:16383" ht="21" customHeight="1">
      <c r="B4355" s="10" t="s">
        <v>34</v>
      </c>
      <c r="C4355" s="10" t="s">
        <v>66</v>
      </c>
      <c r="D4355" s="10" t="s">
        <v>59</v>
      </c>
      <c r="E4355" s="10" t="s">
        <v>17</v>
      </c>
      <c r="F4355" s="10" t="s">
        <v>235</v>
      </c>
      <c r="G4355" s="11">
        <v>41749</v>
      </c>
      <c r="H4355" s="12" t="s">
        <v>239</v>
      </c>
      <c r="I4355" s="10">
        <v>2014</v>
      </c>
      <c r="J4355" s="10">
        <v>412496554</v>
      </c>
      <c r="K4355" s="10">
        <f>_xlfn.DAYS(clean_data[[#This Row],[Ship Date]],clean_data[[#This Row],[Order Date]])</f>
        <v>9</v>
      </c>
      <c r="L4355" s="11">
        <v>41758</v>
      </c>
      <c r="M4355" s="14">
        <v>5752</v>
      </c>
      <c r="N4355" s="15">
        <v>9.33</v>
      </c>
      <c r="O4355" s="15">
        <v>6.92</v>
      </c>
      <c r="P4355" s="15">
        <v>53666.16</v>
      </c>
      <c r="Q4355" s="15">
        <v>39803.839999999997</v>
      </c>
      <c r="R4355" s="15">
        <v>13862.32</v>
      </c>
      <c r="S4355" s="54"/>
      <c r="T4355" s="54"/>
      <c r="Z4355" s="1"/>
      <c r="AA4355" s="1"/>
      <c r="XFB4355"/>
      <c r="XFC4355"/>
    </row>
    <row r="4356" spans="2:27 16382:16383" ht="21" customHeight="1">
      <c r="B4356" s="1" t="s">
        <v>23</v>
      </c>
      <c r="C4356" s="1" t="s">
        <v>192</v>
      </c>
      <c r="D4356" s="1" t="s">
        <v>50</v>
      </c>
      <c r="E4356" s="1" t="s">
        <v>17</v>
      </c>
      <c r="F4356" s="1" t="s">
        <v>227</v>
      </c>
      <c r="G4356" s="9">
        <v>42194</v>
      </c>
      <c r="H4356" s="2" t="s">
        <v>230</v>
      </c>
      <c r="I4356" s="1">
        <v>2015</v>
      </c>
      <c r="J4356" s="1">
        <v>578356206</v>
      </c>
      <c r="K4356" s="1">
        <f>_xlfn.DAYS(clean_data[[#This Row],[Ship Date]],clean_data[[#This Row],[Order Date]])</f>
        <v>6</v>
      </c>
      <c r="L4356" s="9">
        <v>42200</v>
      </c>
      <c r="M4356" s="4">
        <v>7309</v>
      </c>
      <c r="N4356" s="13">
        <v>421.89</v>
      </c>
      <c r="O4356" s="13">
        <v>364.69</v>
      </c>
      <c r="P4356" s="13">
        <v>3083594.01</v>
      </c>
      <c r="Q4356" s="13">
        <v>2665519.21</v>
      </c>
      <c r="R4356" s="13">
        <v>418074.8</v>
      </c>
      <c r="S4356" s="54"/>
      <c r="T4356" s="54"/>
      <c r="Z4356" s="1"/>
      <c r="AA4356" s="1"/>
      <c r="XFB4356"/>
      <c r="XFC4356"/>
    </row>
    <row r="4357" spans="2:27 16382:16383" ht="21" customHeight="1">
      <c r="B4357" s="10" t="s">
        <v>23</v>
      </c>
      <c r="C4357" s="10" t="s">
        <v>70</v>
      </c>
      <c r="D4357" s="10" t="s">
        <v>33</v>
      </c>
      <c r="E4357" s="10" t="s">
        <v>17</v>
      </c>
      <c r="F4357" s="10" t="s">
        <v>232</v>
      </c>
      <c r="G4357" s="11">
        <v>40680</v>
      </c>
      <c r="H4357" s="12" t="s">
        <v>233</v>
      </c>
      <c r="I4357" s="10">
        <v>2011</v>
      </c>
      <c r="J4357" s="10">
        <v>194858253</v>
      </c>
      <c r="K4357" s="10">
        <f>_xlfn.DAYS(clean_data[[#This Row],[Ship Date]],clean_data[[#This Row],[Order Date]])</f>
        <v>5</v>
      </c>
      <c r="L4357" s="11">
        <v>40685</v>
      </c>
      <c r="M4357" s="14">
        <v>1742</v>
      </c>
      <c r="N4357" s="15">
        <v>81.73</v>
      </c>
      <c r="O4357" s="15">
        <v>56.67</v>
      </c>
      <c r="P4357" s="15">
        <v>142373.66</v>
      </c>
      <c r="Q4357" s="15">
        <v>98719.14</v>
      </c>
      <c r="R4357" s="15">
        <v>43654.52</v>
      </c>
      <c r="S4357" s="54"/>
      <c r="T4357" s="54"/>
      <c r="Z4357" s="1"/>
      <c r="AA4357" s="1"/>
      <c r="XFB4357"/>
      <c r="XFC4357"/>
    </row>
    <row r="4358" spans="2:27 16382:16383" ht="21" customHeight="1">
      <c r="B4358" s="1" t="s">
        <v>23</v>
      </c>
      <c r="C4358" s="1" t="s">
        <v>178</v>
      </c>
      <c r="D4358" s="1" t="s">
        <v>28</v>
      </c>
      <c r="E4358" s="1" t="s">
        <v>21</v>
      </c>
      <c r="F4358" s="1" t="s">
        <v>232</v>
      </c>
      <c r="G4358" s="9">
        <v>40510</v>
      </c>
      <c r="H4358" s="2" t="s">
        <v>234</v>
      </c>
      <c r="I4358" s="1">
        <v>2010</v>
      </c>
      <c r="J4358" s="1">
        <v>988614022</v>
      </c>
      <c r="K4358" s="1">
        <f>_xlfn.DAYS(clean_data[[#This Row],[Ship Date]],clean_data[[#This Row],[Order Date]])</f>
        <v>44</v>
      </c>
      <c r="L4358" s="9">
        <v>40554</v>
      </c>
      <c r="M4358" s="4">
        <v>1713</v>
      </c>
      <c r="N4358" s="13">
        <v>205.7</v>
      </c>
      <c r="O4358" s="13">
        <v>117.11</v>
      </c>
      <c r="P4358" s="13">
        <v>352364.1</v>
      </c>
      <c r="Q4358" s="13">
        <v>200609.43</v>
      </c>
      <c r="R4358" s="13">
        <v>151754.67000000001</v>
      </c>
      <c r="S4358" s="54"/>
      <c r="T4358" s="54"/>
      <c r="Z4358" s="1"/>
      <c r="AA4358" s="1"/>
      <c r="XFB4358"/>
      <c r="XFC4358"/>
    </row>
    <row r="4359" spans="2:27 16382:16383" ht="21" customHeight="1">
      <c r="B4359" s="10" t="s">
        <v>26</v>
      </c>
      <c r="C4359" s="10" t="s">
        <v>104</v>
      </c>
      <c r="D4359" s="10" t="s">
        <v>33</v>
      </c>
      <c r="E4359" s="10" t="s">
        <v>17</v>
      </c>
      <c r="F4359" s="10" t="s">
        <v>229</v>
      </c>
      <c r="G4359" s="11">
        <v>41226</v>
      </c>
      <c r="H4359" s="12" t="s">
        <v>234</v>
      </c>
      <c r="I4359" s="10">
        <v>2012</v>
      </c>
      <c r="J4359" s="10">
        <v>256547343</v>
      </c>
      <c r="K4359" s="10">
        <f>_xlfn.DAYS(clean_data[[#This Row],[Ship Date]],clean_data[[#This Row],[Order Date]])</f>
        <v>47</v>
      </c>
      <c r="L4359" s="11">
        <v>41273</v>
      </c>
      <c r="M4359" s="14">
        <v>6915</v>
      </c>
      <c r="N4359" s="15">
        <v>81.73</v>
      </c>
      <c r="O4359" s="15">
        <v>56.67</v>
      </c>
      <c r="P4359" s="15">
        <v>565162.94999999995</v>
      </c>
      <c r="Q4359" s="15">
        <v>391873.05</v>
      </c>
      <c r="R4359" s="15">
        <v>173289.9</v>
      </c>
      <c r="S4359" s="54"/>
      <c r="T4359" s="54"/>
      <c r="Z4359" s="1"/>
      <c r="AA4359" s="1"/>
      <c r="XFB4359"/>
      <c r="XFC4359"/>
    </row>
    <row r="4360" spans="2:27 16382:16383" ht="21" customHeight="1">
      <c r="B4360" s="1" t="s">
        <v>26</v>
      </c>
      <c r="C4360" s="1" t="s">
        <v>194</v>
      </c>
      <c r="D4360" s="1" t="s">
        <v>71</v>
      </c>
      <c r="E4360" s="1" t="s">
        <v>21</v>
      </c>
      <c r="F4360" s="1" t="s">
        <v>227</v>
      </c>
      <c r="G4360" s="9">
        <v>42760</v>
      </c>
      <c r="H4360" s="2" t="s">
        <v>240</v>
      </c>
      <c r="I4360" s="1">
        <v>2017</v>
      </c>
      <c r="J4360" s="1">
        <v>315894544</v>
      </c>
      <c r="K4360" s="1">
        <f>_xlfn.DAYS(clean_data[[#This Row],[Ship Date]],clean_data[[#This Row],[Order Date]])</f>
        <v>2</v>
      </c>
      <c r="L4360" s="9">
        <v>42762</v>
      </c>
      <c r="M4360" s="4">
        <v>9070</v>
      </c>
      <c r="N4360" s="13">
        <v>154.06</v>
      </c>
      <c r="O4360" s="13">
        <v>90.93</v>
      </c>
      <c r="P4360" s="13">
        <v>1397324.2</v>
      </c>
      <c r="Q4360" s="13">
        <v>824735.1</v>
      </c>
      <c r="R4360" s="13">
        <v>572589.1</v>
      </c>
      <c r="S4360" s="54"/>
      <c r="T4360" s="54"/>
      <c r="Z4360" s="1"/>
      <c r="AA4360" s="1"/>
      <c r="XFB4360"/>
      <c r="XFC4360"/>
    </row>
    <row r="4361" spans="2:27 16382:16383" ht="21" customHeight="1">
      <c r="B4361" s="10" t="s">
        <v>31</v>
      </c>
      <c r="C4361" s="10" t="s">
        <v>172</v>
      </c>
      <c r="D4361" s="10" t="s">
        <v>20</v>
      </c>
      <c r="E4361" s="10" t="s">
        <v>17</v>
      </c>
      <c r="F4361" s="10" t="s">
        <v>232</v>
      </c>
      <c r="G4361" s="11">
        <v>41281</v>
      </c>
      <c r="H4361" s="12" t="s">
        <v>240</v>
      </c>
      <c r="I4361" s="10">
        <v>2013</v>
      </c>
      <c r="J4361" s="10">
        <v>854204452</v>
      </c>
      <c r="K4361" s="10">
        <f>_xlfn.DAYS(clean_data[[#This Row],[Ship Date]],clean_data[[#This Row],[Order Date]])</f>
        <v>38</v>
      </c>
      <c r="L4361" s="11">
        <v>41319</v>
      </c>
      <c r="M4361" s="14">
        <v>6934</v>
      </c>
      <c r="N4361" s="15">
        <v>152.58000000000001</v>
      </c>
      <c r="O4361" s="15">
        <v>97.44</v>
      </c>
      <c r="P4361" s="15">
        <v>1057989.72</v>
      </c>
      <c r="Q4361" s="15">
        <v>675648.96</v>
      </c>
      <c r="R4361" s="15">
        <v>382340.76</v>
      </c>
      <c r="S4361" s="54"/>
      <c r="T4361" s="54"/>
      <c r="Z4361" s="1"/>
      <c r="AA4361" s="1"/>
      <c r="XFB4361"/>
      <c r="XFC4361"/>
    </row>
    <row r="4362" spans="2:27 16382:16383" ht="21" customHeight="1">
      <c r="B4362" s="1" t="s">
        <v>23</v>
      </c>
      <c r="C4362" s="1" t="s">
        <v>98</v>
      </c>
      <c r="D4362" s="1" t="s">
        <v>28</v>
      </c>
      <c r="E4362" s="1" t="s">
        <v>17</v>
      </c>
      <c r="F4362" s="1" t="s">
        <v>232</v>
      </c>
      <c r="G4362" s="9">
        <v>41649</v>
      </c>
      <c r="H4362" s="2" t="s">
        <v>240</v>
      </c>
      <c r="I4362" s="1">
        <v>2014</v>
      </c>
      <c r="J4362" s="1">
        <v>279338395</v>
      </c>
      <c r="K4362" s="1">
        <f>_xlfn.DAYS(clean_data[[#This Row],[Ship Date]],clean_data[[#This Row],[Order Date]])</f>
        <v>45</v>
      </c>
      <c r="L4362" s="9">
        <v>41694</v>
      </c>
      <c r="M4362" s="4">
        <v>1293</v>
      </c>
      <c r="N4362" s="13">
        <v>205.7</v>
      </c>
      <c r="O4362" s="13">
        <v>117.11</v>
      </c>
      <c r="P4362" s="13">
        <v>265970.09999999998</v>
      </c>
      <c r="Q4362" s="13">
        <v>151423.23000000001</v>
      </c>
      <c r="R4362" s="13">
        <v>114546.87</v>
      </c>
      <c r="S4362" s="54"/>
      <c r="T4362" s="54"/>
      <c r="Z4362" s="1"/>
      <c r="AA4362" s="1"/>
      <c r="XFB4362"/>
      <c r="XFC4362"/>
    </row>
    <row r="4363" spans="2:27 16382:16383" ht="21" customHeight="1">
      <c r="B4363" s="10" t="s">
        <v>26</v>
      </c>
      <c r="C4363" s="10" t="s">
        <v>87</v>
      </c>
      <c r="D4363" s="10" t="s">
        <v>50</v>
      </c>
      <c r="E4363" s="10" t="s">
        <v>17</v>
      </c>
      <c r="F4363" s="10" t="s">
        <v>229</v>
      </c>
      <c r="G4363" s="11">
        <v>42195</v>
      </c>
      <c r="H4363" s="12" t="s">
        <v>230</v>
      </c>
      <c r="I4363" s="10">
        <v>2015</v>
      </c>
      <c r="J4363" s="10">
        <v>669470202</v>
      </c>
      <c r="K4363" s="10">
        <f>_xlfn.DAYS(clean_data[[#This Row],[Ship Date]],clean_data[[#This Row],[Order Date]])</f>
        <v>1</v>
      </c>
      <c r="L4363" s="11">
        <v>42196</v>
      </c>
      <c r="M4363" s="14">
        <v>9965</v>
      </c>
      <c r="N4363" s="15">
        <v>421.89</v>
      </c>
      <c r="O4363" s="15">
        <v>364.69</v>
      </c>
      <c r="P4363" s="15">
        <v>4204133.8499999996</v>
      </c>
      <c r="Q4363" s="15">
        <v>3634135.85</v>
      </c>
      <c r="R4363" s="15">
        <v>569998</v>
      </c>
      <c r="S4363" s="54"/>
      <c r="T4363" s="54"/>
      <c r="Z4363" s="1"/>
      <c r="AA4363" s="1"/>
      <c r="XFB4363"/>
      <c r="XFC4363"/>
    </row>
    <row r="4364" spans="2:27 16382:16383" ht="21" customHeight="1">
      <c r="B4364" s="1" t="s">
        <v>23</v>
      </c>
      <c r="C4364" s="1" t="s">
        <v>58</v>
      </c>
      <c r="D4364" s="1" t="s">
        <v>16</v>
      </c>
      <c r="E4364" s="1" t="s">
        <v>21</v>
      </c>
      <c r="F4364" s="1" t="s">
        <v>227</v>
      </c>
      <c r="G4364" s="9">
        <v>41641</v>
      </c>
      <c r="H4364" s="2" t="s">
        <v>240</v>
      </c>
      <c r="I4364" s="1">
        <v>2014</v>
      </c>
      <c r="J4364" s="1">
        <v>123086202</v>
      </c>
      <c r="K4364" s="1">
        <f>_xlfn.DAYS(clean_data[[#This Row],[Ship Date]],clean_data[[#This Row],[Order Date]])</f>
        <v>49</v>
      </c>
      <c r="L4364" s="9">
        <v>41690</v>
      </c>
      <c r="M4364" s="4">
        <v>2797</v>
      </c>
      <c r="N4364" s="13">
        <v>255.28</v>
      </c>
      <c r="O4364" s="13">
        <v>159.41999999999999</v>
      </c>
      <c r="P4364" s="13">
        <v>714018.16</v>
      </c>
      <c r="Q4364" s="13">
        <v>445897.74</v>
      </c>
      <c r="R4364" s="13">
        <v>268120.42</v>
      </c>
      <c r="S4364" s="54"/>
      <c r="T4364" s="54"/>
      <c r="Z4364" s="1"/>
      <c r="AA4364" s="1"/>
      <c r="XFB4364"/>
      <c r="XFC4364"/>
    </row>
    <row r="4365" spans="2:27 16382:16383" ht="21" customHeight="1">
      <c r="B4365" s="10" t="s">
        <v>14</v>
      </c>
      <c r="C4365" s="10" t="s">
        <v>174</v>
      </c>
      <c r="D4365" s="10" t="s">
        <v>36</v>
      </c>
      <c r="E4365" s="10" t="s">
        <v>17</v>
      </c>
      <c r="F4365" s="10" t="s">
        <v>227</v>
      </c>
      <c r="G4365" s="11">
        <v>40479</v>
      </c>
      <c r="H4365" s="12" t="s">
        <v>237</v>
      </c>
      <c r="I4365" s="10">
        <v>2010</v>
      </c>
      <c r="J4365" s="10">
        <v>408985221</v>
      </c>
      <c r="K4365" s="10">
        <f>_xlfn.DAYS(clean_data[[#This Row],[Ship Date]],clean_data[[#This Row],[Order Date]])</f>
        <v>17</v>
      </c>
      <c r="L4365" s="11">
        <v>40496</v>
      </c>
      <c r="M4365" s="14">
        <v>6670</v>
      </c>
      <c r="N4365" s="15">
        <v>109.28</v>
      </c>
      <c r="O4365" s="15">
        <v>35.840000000000003</v>
      </c>
      <c r="P4365" s="15">
        <v>728897.6</v>
      </c>
      <c r="Q4365" s="15">
        <v>239052.79999999999</v>
      </c>
      <c r="R4365" s="15">
        <v>489844.8</v>
      </c>
      <c r="S4365" s="54"/>
      <c r="T4365" s="54"/>
      <c r="Z4365" s="1"/>
      <c r="AA4365" s="1"/>
      <c r="XFB4365"/>
      <c r="XFC4365"/>
    </row>
    <row r="4366" spans="2:27 16382:16383" ht="21" customHeight="1">
      <c r="B4366" s="1" t="s">
        <v>23</v>
      </c>
      <c r="C4366" s="1" t="s">
        <v>70</v>
      </c>
      <c r="D4366" s="1" t="s">
        <v>50</v>
      </c>
      <c r="E4366" s="1" t="s">
        <v>17</v>
      </c>
      <c r="F4366" s="1" t="s">
        <v>227</v>
      </c>
      <c r="G4366" s="9">
        <v>42357</v>
      </c>
      <c r="H4366" s="2" t="s">
        <v>228</v>
      </c>
      <c r="I4366" s="1">
        <v>2015</v>
      </c>
      <c r="J4366" s="1">
        <v>216278588</v>
      </c>
      <c r="K4366" s="1">
        <f>_xlfn.DAYS(clean_data[[#This Row],[Ship Date]],clean_data[[#This Row],[Order Date]])</f>
        <v>0</v>
      </c>
      <c r="L4366" s="9">
        <v>42357</v>
      </c>
      <c r="M4366" s="4">
        <v>495</v>
      </c>
      <c r="N4366" s="13">
        <v>421.89</v>
      </c>
      <c r="O4366" s="13">
        <v>364.69</v>
      </c>
      <c r="P4366" s="13">
        <v>208835.55</v>
      </c>
      <c r="Q4366" s="13">
        <v>180521.55</v>
      </c>
      <c r="R4366" s="13">
        <v>28314</v>
      </c>
      <c r="S4366" s="54"/>
      <c r="T4366" s="54"/>
      <c r="Z4366" s="1"/>
      <c r="AA4366" s="1"/>
      <c r="XFB4366"/>
      <c r="XFC4366"/>
    </row>
    <row r="4367" spans="2:27 16382:16383" ht="21" customHeight="1">
      <c r="B4367" s="10" t="s">
        <v>53</v>
      </c>
      <c r="C4367" s="10" t="s">
        <v>142</v>
      </c>
      <c r="D4367" s="10" t="s">
        <v>59</v>
      </c>
      <c r="E4367" s="10" t="s">
        <v>17</v>
      </c>
      <c r="F4367" s="10" t="s">
        <v>232</v>
      </c>
      <c r="G4367" s="11">
        <v>41631</v>
      </c>
      <c r="H4367" s="12" t="s">
        <v>228</v>
      </c>
      <c r="I4367" s="10">
        <v>2013</v>
      </c>
      <c r="J4367" s="10">
        <v>104390132</v>
      </c>
      <c r="K4367" s="10">
        <f>_xlfn.DAYS(clean_data[[#This Row],[Ship Date]],clean_data[[#This Row],[Order Date]])</f>
        <v>31</v>
      </c>
      <c r="L4367" s="11">
        <v>41662</v>
      </c>
      <c r="M4367" s="14">
        <v>215</v>
      </c>
      <c r="N4367" s="15">
        <v>9.33</v>
      </c>
      <c r="O4367" s="15">
        <v>6.92</v>
      </c>
      <c r="P4367" s="15">
        <v>2005.95</v>
      </c>
      <c r="Q4367" s="15">
        <v>1487.8</v>
      </c>
      <c r="R4367" s="15">
        <v>518.15</v>
      </c>
      <c r="S4367" s="54"/>
      <c r="T4367" s="54"/>
      <c r="Z4367" s="1"/>
      <c r="AA4367" s="1"/>
      <c r="XFB4367"/>
      <c r="XFC4367"/>
    </row>
    <row r="4368" spans="2:27 16382:16383" ht="21" customHeight="1">
      <c r="B4368" s="1" t="s">
        <v>40</v>
      </c>
      <c r="C4368" s="1" t="s">
        <v>41</v>
      </c>
      <c r="D4368" s="1" t="s">
        <v>79</v>
      </c>
      <c r="E4368" s="1" t="s">
        <v>17</v>
      </c>
      <c r="F4368" s="1" t="s">
        <v>229</v>
      </c>
      <c r="G4368" s="9">
        <v>41344</v>
      </c>
      <c r="H4368" s="2" t="s">
        <v>236</v>
      </c>
      <c r="I4368" s="1">
        <v>2013</v>
      </c>
      <c r="J4368" s="1">
        <v>253056180</v>
      </c>
      <c r="K4368" s="1">
        <f>_xlfn.DAYS(clean_data[[#This Row],[Ship Date]],clean_data[[#This Row],[Order Date]])</f>
        <v>3</v>
      </c>
      <c r="L4368" s="9">
        <v>41347</v>
      </c>
      <c r="M4368" s="4">
        <v>3802</v>
      </c>
      <c r="N4368" s="13">
        <v>668.27</v>
      </c>
      <c r="O4368" s="13">
        <v>502.54</v>
      </c>
      <c r="P4368" s="13">
        <v>2540762.54</v>
      </c>
      <c r="Q4368" s="13">
        <v>1910657.08</v>
      </c>
      <c r="R4368" s="13">
        <v>630105.46</v>
      </c>
      <c r="S4368" s="54"/>
      <c r="T4368" s="54"/>
      <c r="Z4368" s="1"/>
      <c r="AA4368" s="1"/>
      <c r="XFB4368"/>
      <c r="XFC4368"/>
    </row>
    <row r="4369" spans="2:27 16382:16383" ht="21" customHeight="1">
      <c r="B4369" s="10" t="s">
        <v>26</v>
      </c>
      <c r="C4369" s="10" t="s">
        <v>81</v>
      </c>
      <c r="D4369" s="10" t="s">
        <v>33</v>
      </c>
      <c r="E4369" s="10" t="s">
        <v>17</v>
      </c>
      <c r="F4369" s="10" t="s">
        <v>227</v>
      </c>
      <c r="G4369" s="11">
        <v>40779</v>
      </c>
      <c r="H4369" s="12" t="s">
        <v>238</v>
      </c>
      <c r="I4369" s="10">
        <v>2011</v>
      </c>
      <c r="J4369" s="10">
        <v>912325561</v>
      </c>
      <c r="K4369" s="10">
        <f>_xlfn.DAYS(clean_data[[#This Row],[Ship Date]],clean_data[[#This Row],[Order Date]])</f>
        <v>0</v>
      </c>
      <c r="L4369" s="11">
        <v>40779</v>
      </c>
      <c r="M4369" s="14">
        <v>6262</v>
      </c>
      <c r="N4369" s="15">
        <v>81.73</v>
      </c>
      <c r="O4369" s="15">
        <v>56.67</v>
      </c>
      <c r="P4369" s="15">
        <v>511793.26</v>
      </c>
      <c r="Q4369" s="15">
        <v>354867.54</v>
      </c>
      <c r="R4369" s="15">
        <v>156925.72</v>
      </c>
      <c r="S4369" s="54"/>
      <c r="T4369" s="54"/>
      <c r="Z4369" s="1"/>
      <c r="AA4369" s="1"/>
      <c r="XFB4369"/>
      <c r="XFC4369"/>
    </row>
    <row r="4370" spans="2:27 16382:16383" ht="21" customHeight="1">
      <c r="B4370" s="1" t="s">
        <v>14</v>
      </c>
      <c r="C4370" s="1" t="s">
        <v>47</v>
      </c>
      <c r="D4370" s="1" t="s">
        <v>50</v>
      </c>
      <c r="E4370" s="1" t="s">
        <v>17</v>
      </c>
      <c r="F4370" s="1" t="s">
        <v>235</v>
      </c>
      <c r="G4370" s="9">
        <v>42373</v>
      </c>
      <c r="H4370" s="2" t="s">
        <v>240</v>
      </c>
      <c r="I4370" s="1">
        <v>2016</v>
      </c>
      <c r="J4370" s="1">
        <v>152559602</v>
      </c>
      <c r="K4370" s="1">
        <f>_xlfn.DAYS(clean_data[[#This Row],[Ship Date]],clean_data[[#This Row],[Order Date]])</f>
        <v>19</v>
      </c>
      <c r="L4370" s="9">
        <v>42392</v>
      </c>
      <c r="M4370" s="4">
        <v>4631</v>
      </c>
      <c r="N4370" s="13">
        <v>421.89</v>
      </c>
      <c r="O4370" s="13">
        <v>364.69</v>
      </c>
      <c r="P4370" s="13">
        <v>1953772.59</v>
      </c>
      <c r="Q4370" s="13">
        <v>1688879.39</v>
      </c>
      <c r="R4370" s="13">
        <v>264893.2</v>
      </c>
      <c r="S4370" s="54"/>
      <c r="T4370" s="54"/>
      <c r="Z4370" s="1"/>
      <c r="AA4370" s="1"/>
      <c r="XFB4370"/>
      <c r="XFC4370"/>
    </row>
    <row r="4371" spans="2:27 16382:16383" ht="21" customHeight="1">
      <c r="B4371" s="10" t="s">
        <v>40</v>
      </c>
      <c r="C4371" s="10" t="s">
        <v>127</v>
      </c>
      <c r="D4371" s="10" t="s">
        <v>28</v>
      </c>
      <c r="E4371" s="10" t="s">
        <v>17</v>
      </c>
      <c r="F4371" s="10" t="s">
        <v>227</v>
      </c>
      <c r="G4371" s="11">
        <v>42039</v>
      </c>
      <c r="H4371" s="12" t="s">
        <v>242</v>
      </c>
      <c r="I4371" s="10">
        <v>2015</v>
      </c>
      <c r="J4371" s="10">
        <v>614432132</v>
      </c>
      <c r="K4371" s="10">
        <f>_xlfn.DAYS(clean_data[[#This Row],[Ship Date]],clean_data[[#This Row],[Order Date]])</f>
        <v>45</v>
      </c>
      <c r="L4371" s="11">
        <v>42084</v>
      </c>
      <c r="M4371" s="14">
        <v>2977</v>
      </c>
      <c r="N4371" s="15">
        <v>205.7</v>
      </c>
      <c r="O4371" s="15">
        <v>117.11</v>
      </c>
      <c r="P4371" s="15">
        <v>612368.9</v>
      </c>
      <c r="Q4371" s="15">
        <v>348636.47</v>
      </c>
      <c r="R4371" s="15">
        <v>263732.43</v>
      </c>
      <c r="S4371" s="54"/>
      <c r="T4371" s="54"/>
      <c r="Z4371" s="1"/>
      <c r="AA4371" s="1"/>
      <c r="XFB4371"/>
      <c r="XFC4371"/>
    </row>
    <row r="4372" spans="2:27 16382:16383" ht="21" customHeight="1">
      <c r="B4372" s="1" t="s">
        <v>14</v>
      </c>
      <c r="C4372" s="1" t="s">
        <v>55</v>
      </c>
      <c r="D4372" s="1" t="s">
        <v>79</v>
      </c>
      <c r="E4372" s="1" t="s">
        <v>21</v>
      </c>
      <c r="F4372" s="1" t="s">
        <v>229</v>
      </c>
      <c r="G4372" s="9">
        <v>41609</v>
      </c>
      <c r="H4372" s="2" t="s">
        <v>228</v>
      </c>
      <c r="I4372" s="1">
        <v>2013</v>
      </c>
      <c r="J4372" s="1">
        <v>958929479</v>
      </c>
      <c r="K4372" s="1">
        <f>_xlfn.DAYS(clean_data[[#This Row],[Ship Date]],clean_data[[#This Row],[Order Date]])</f>
        <v>25</v>
      </c>
      <c r="L4372" s="9">
        <v>41634</v>
      </c>
      <c r="M4372" s="4">
        <v>7397</v>
      </c>
      <c r="N4372" s="13">
        <v>668.27</v>
      </c>
      <c r="O4372" s="13">
        <v>502.54</v>
      </c>
      <c r="P4372" s="13">
        <v>4943193.1900000004</v>
      </c>
      <c r="Q4372" s="13">
        <v>3717288.38</v>
      </c>
      <c r="R4372" s="13">
        <v>1225904.81</v>
      </c>
      <c r="S4372" s="54"/>
      <c r="T4372" s="54"/>
      <c r="Z4372" s="1"/>
      <c r="AA4372" s="1"/>
      <c r="XFB4372"/>
      <c r="XFC4372"/>
    </row>
    <row r="4373" spans="2:27 16382:16383" ht="21" customHeight="1">
      <c r="B4373" s="10" t="s">
        <v>26</v>
      </c>
      <c r="C4373" s="10" t="s">
        <v>107</v>
      </c>
      <c r="D4373" s="10" t="s">
        <v>79</v>
      </c>
      <c r="E4373" s="10" t="s">
        <v>21</v>
      </c>
      <c r="F4373" s="10" t="s">
        <v>235</v>
      </c>
      <c r="G4373" s="11">
        <v>41922</v>
      </c>
      <c r="H4373" s="12" t="s">
        <v>237</v>
      </c>
      <c r="I4373" s="10">
        <v>2014</v>
      </c>
      <c r="J4373" s="10">
        <v>817350471</v>
      </c>
      <c r="K4373" s="10">
        <f>_xlfn.DAYS(clean_data[[#This Row],[Ship Date]],clean_data[[#This Row],[Order Date]])</f>
        <v>47</v>
      </c>
      <c r="L4373" s="11">
        <v>41969</v>
      </c>
      <c r="M4373" s="14">
        <v>1022</v>
      </c>
      <c r="N4373" s="15">
        <v>668.27</v>
      </c>
      <c r="O4373" s="15">
        <v>502.54</v>
      </c>
      <c r="P4373" s="15">
        <v>682971.94</v>
      </c>
      <c r="Q4373" s="15">
        <v>513595.88</v>
      </c>
      <c r="R4373" s="15">
        <v>169376.06</v>
      </c>
      <c r="S4373" s="54"/>
      <c r="T4373" s="54"/>
      <c r="Z4373" s="1"/>
      <c r="AA4373" s="1"/>
      <c r="XFB4373"/>
      <c r="XFC4373"/>
    </row>
    <row r="4374" spans="2:27 16382:16383" ht="21" customHeight="1">
      <c r="B4374" s="1" t="s">
        <v>14</v>
      </c>
      <c r="C4374" s="1" t="s">
        <v>62</v>
      </c>
      <c r="D4374" s="1" t="s">
        <v>43</v>
      </c>
      <c r="E4374" s="1" t="s">
        <v>17</v>
      </c>
      <c r="F4374" s="1" t="s">
        <v>232</v>
      </c>
      <c r="G4374" s="9">
        <v>41440</v>
      </c>
      <c r="H4374" s="2" t="s">
        <v>241</v>
      </c>
      <c r="I4374" s="1">
        <v>2013</v>
      </c>
      <c r="J4374" s="1">
        <v>341306436</v>
      </c>
      <c r="K4374" s="1">
        <f>_xlfn.DAYS(clean_data[[#This Row],[Ship Date]],clean_data[[#This Row],[Order Date]])</f>
        <v>8</v>
      </c>
      <c r="L4374" s="9">
        <v>41448</v>
      </c>
      <c r="M4374" s="4">
        <v>9014</v>
      </c>
      <c r="N4374" s="13">
        <v>651.21</v>
      </c>
      <c r="O4374" s="13">
        <v>524.96</v>
      </c>
      <c r="P4374" s="13">
        <v>5870006.9400000004</v>
      </c>
      <c r="Q4374" s="13">
        <v>4731989.4400000004</v>
      </c>
      <c r="R4374" s="13">
        <v>1138017.5</v>
      </c>
      <c r="S4374" s="54"/>
      <c r="T4374" s="54"/>
      <c r="Z4374" s="1"/>
      <c r="AA4374" s="1"/>
      <c r="XFB4374"/>
      <c r="XFC4374"/>
    </row>
    <row r="4375" spans="2:27 16382:16383" ht="21" customHeight="1">
      <c r="B4375" s="10" t="s">
        <v>26</v>
      </c>
      <c r="C4375" s="10" t="s">
        <v>203</v>
      </c>
      <c r="D4375" s="10" t="s">
        <v>45</v>
      </c>
      <c r="E4375" s="10" t="s">
        <v>21</v>
      </c>
      <c r="F4375" s="10" t="s">
        <v>229</v>
      </c>
      <c r="G4375" s="11">
        <v>40396</v>
      </c>
      <c r="H4375" s="12" t="s">
        <v>238</v>
      </c>
      <c r="I4375" s="10">
        <v>2010</v>
      </c>
      <c r="J4375" s="10">
        <v>652721202</v>
      </c>
      <c r="K4375" s="10">
        <f>_xlfn.DAYS(clean_data[[#This Row],[Ship Date]],clean_data[[#This Row],[Order Date]])</f>
        <v>50</v>
      </c>
      <c r="L4375" s="11">
        <v>40446</v>
      </c>
      <c r="M4375" s="14">
        <v>3563</v>
      </c>
      <c r="N4375" s="15">
        <v>437.2</v>
      </c>
      <c r="O4375" s="15">
        <v>263.33</v>
      </c>
      <c r="P4375" s="15">
        <v>1557743.6</v>
      </c>
      <c r="Q4375" s="15">
        <v>938244.79</v>
      </c>
      <c r="R4375" s="15">
        <v>619498.81000000006</v>
      </c>
      <c r="S4375" s="54"/>
      <c r="T4375" s="54"/>
      <c r="Z4375" s="1"/>
      <c r="AA4375" s="1"/>
      <c r="XFB4375"/>
      <c r="XFC4375"/>
    </row>
    <row r="4376" spans="2:27 16382:16383" ht="21" customHeight="1">
      <c r="B4376" s="1" t="s">
        <v>23</v>
      </c>
      <c r="C4376" s="1" t="s">
        <v>217</v>
      </c>
      <c r="D4376" s="1" t="s">
        <v>16</v>
      </c>
      <c r="E4376" s="1" t="s">
        <v>21</v>
      </c>
      <c r="F4376" s="1" t="s">
        <v>235</v>
      </c>
      <c r="G4376" s="9">
        <v>42178</v>
      </c>
      <c r="H4376" s="2" t="s">
        <v>241</v>
      </c>
      <c r="I4376" s="1">
        <v>2015</v>
      </c>
      <c r="J4376" s="1">
        <v>693831098</v>
      </c>
      <c r="K4376" s="1">
        <f>_xlfn.DAYS(clean_data[[#This Row],[Ship Date]],clean_data[[#This Row],[Order Date]])</f>
        <v>21</v>
      </c>
      <c r="L4376" s="9">
        <v>42199</v>
      </c>
      <c r="M4376" s="4">
        <v>8895</v>
      </c>
      <c r="N4376" s="13">
        <v>255.28</v>
      </c>
      <c r="O4376" s="13">
        <v>159.41999999999999</v>
      </c>
      <c r="P4376" s="13">
        <v>2270715.6</v>
      </c>
      <c r="Q4376" s="13">
        <v>1418040.9</v>
      </c>
      <c r="R4376" s="13">
        <v>852674.7</v>
      </c>
      <c r="S4376" s="54"/>
      <c r="T4376" s="54"/>
      <c r="Z4376" s="1"/>
      <c r="AA4376" s="1"/>
      <c r="XFB4376"/>
      <c r="XFC4376"/>
    </row>
    <row r="4377" spans="2:27 16382:16383" ht="21" customHeight="1">
      <c r="B4377" s="10" t="s">
        <v>34</v>
      </c>
      <c r="C4377" s="10" t="s">
        <v>215</v>
      </c>
      <c r="D4377" s="10" t="s">
        <v>28</v>
      </c>
      <c r="E4377" s="10" t="s">
        <v>21</v>
      </c>
      <c r="F4377" s="10" t="s">
        <v>235</v>
      </c>
      <c r="G4377" s="11">
        <v>40884</v>
      </c>
      <c r="H4377" s="12" t="s">
        <v>228</v>
      </c>
      <c r="I4377" s="10">
        <v>2011</v>
      </c>
      <c r="J4377" s="10">
        <v>377184951</v>
      </c>
      <c r="K4377" s="10">
        <f>_xlfn.DAYS(clean_data[[#This Row],[Ship Date]],clean_data[[#This Row],[Order Date]])</f>
        <v>12</v>
      </c>
      <c r="L4377" s="11">
        <v>40896</v>
      </c>
      <c r="M4377" s="14">
        <v>6264</v>
      </c>
      <c r="N4377" s="15">
        <v>205.7</v>
      </c>
      <c r="O4377" s="15">
        <v>117.11</v>
      </c>
      <c r="P4377" s="15">
        <v>1288504.8</v>
      </c>
      <c r="Q4377" s="15">
        <v>733577.04</v>
      </c>
      <c r="R4377" s="15">
        <v>554927.76</v>
      </c>
      <c r="S4377" s="54"/>
      <c r="T4377" s="54"/>
      <c r="Z4377" s="1"/>
      <c r="AA4377" s="1"/>
      <c r="XFB4377"/>
      <c r="XFC4377"/>
    </row>
    <row r="4378" spans="2:27 16382:16383" ht="21" customHeight="1">
      <c r="B4378" s="1" t="s">
        <v>14</v>
      </c>
      <c r="C4378" s="1" t="s">
        <v>174</v>
      </c>
      <c r="D4378" s="1" t="s">
        <v>71</v>
      </c>
      <c r="E4378" s="1" t="s">
        <v>17</v>
      </c>
      <c r="F4378" s="1" t="s">
        <v>235</v>
      </c>
      <c r="G4378" s="9">
        <v>42063</v>
      </c>
      <c r="H4378" s="2" t="s">
        <v>242</v>
      </c>
      <c r="I4378" s="1">
        <v>2015</v>
      </c>
      <c r="J4378" s="1">
        <v>135644090</v>
      </c>
      <c r="K4378" s="1">
        <f>_xlfn.DAYS(clean_data[[#This Row],[Ship Date]],clean_data[[#This Row],[Order Date]])</f>
        <v>26</v>
      </c>
      <c r="L4378" s="9">
        <v>42089</v>
      </c>
      <c r="M4378" s="4">
        <v>8955</v>
      </c>
      <c r="N4378" s="13">
        <v>154.06</v>
      </c>
      <c r="O4378" s="13">
        <v>90.93</v>
      </c>
      <c r="P4378" s="13">
        <v>1379607.3</v>
      </c>
      <c r="Q4378" s="13">
        <v>814278.15</v>
      </c>
      <c r="R4378" s="13">
        <v>565329.15</v>
      </c>
      <c r="S4378" s="54"/>
      <c r="T4378" s="54"/>
      <c r="Z4378" s="1"/>
      <c r="AA4378" s="1"/>
      <c r="XFB4378"/>
      <c r="XFC4378"/>
    </row>
    <row r="4379" spans="2:27 16382:16383" ht="21" customHeight="1">
      <c r="B4379" s="10" t="s">
        <v>26</v>
      </c>
      <c r="C4379" s="10" t="s">
        <v>176</v>
      </c>
      <c r="D4379" s="10" t="s">
        <v>36</v>
      </c>
      <c r="E4379" s="10" t="s">
        <v>21</v>
      </c>
      <c r="F4379" s="10" t="s">
        <v>232</v>
      </c>
      <c r="G4379" s="11">
        <v>41972</v>
      </c>
      <c r="H4379" s="12" t="s">
        <v>234</v>
      </c>
      <c r="I4379" s="10">
        <v>2014</v>
      </c>
      <c r="J4379" s="10">
        <v>472382342</v>
      </c>
      <c r="K4379" s="10">
        <f>_xlfn.DAYS(clean_data[[#This Row],[Ship Date]],clean_data[[#This Row],[Order Date]])</f>
        <v>3</v>
      </c>
      <c r="L4379" s="11">
        <v>41975</v>
      </c>
      <c r="M4379" s="14">
        <v>7287</v>
      </c>
      <c r="N4379" s="15">
        <v>109.28</v>
      </c>
      <c r="O4379" s="15">
        <v>35.840000000000003</v>
      </c>
      <c r="P4379" s="15">
        <v>796323.36</v>
      </c>
      <c r="Q4379" s="15">
        <v>261166.07999999999</v>
      </c>
      <c r="R4379" s="15">
        <v>535157.28</v>
      </c>
      <c r="S4379" s="54"/>
      <c r="T4379" s="54"/>
      <c r="Z4379" s="1"/>
      <c r="AA4379" s="1"/>
      <c r="XFB4379"/>
      <c r="XFC4379"/>
    </row>
    <row r="4380" spans="2:27 16382:16383" ht="21" customHeight="1">
      <c r="B4380" s="1" t="s">
        <v>14</v>
      </c>
      <c r="C4380" s="1" t="s">
        <v>88</v>
      </c>
      <c r="D4380" s="1" t="s">
        <v>28</v>
      </c>
      <c r="E4380" s="1" t="s">
        <v>17</v>
      </c>
      <c r="F4380" s="1" t="s">
        <v>232</v>
      </c>
      <c r="G4380" s="9">
        <v>42791</v>
      </c>
      <c r="H4380" s="2" t="s">
        <v>242</v>
      </c>
      <c r="I4380" s="1">
        <v>2017</v>
      </c>
      <c r="J4380" s="1">
        <v>610886037</v>
      </c>
      <c r="K4380" s="1">
        <f>_xlfn.DAYS(clean_data[[#This Row],[Ship Date]],clean_data[[#This Row],[Order Date]])</f>
        <v>49</v>
      </c>
      <c r="L4380" s="9">
        <v>42840</v>
      </c>
      <c r="M4380" s="4">
        <v>3608</v>
      </c>
      <c r="N4380" s="13">
        <v>205.7</v>
      </c>
      <c r="O4380" s="13">
        <v>117.11</v>
      </c>
      <c r="P4380" s="13">
        <v>742165.6</v>
      </c>
      <c r="Q4380" s="13">
        <v>422532.88</v>
      </c>
      <c r="R4380" s="13">
        <v>319632.71999999997</v>
      </c>
      <c r="S4380" s="54"/>
      <c r="T4380" s="54"/>
      <c r="Z4380" s="1"/>
      <c r="AA4380" s="1"/>
      <c r="XFB4380"/>
      <c r="XFC4380"/>
    </row>
    <row r="4381" spans="2:27 16382:16383" ht="21" customHeight="1">
      <c r="B4381" s="10" t="s">
        <v>26</v>
      </c>
      <c r="C4381" s="10" t="s">
        <v>75</v>
      </c>
      <c r="D4381" s="10" t="s">
        <v>45</v>
      </c>
      <c r="E4381" s="10" t="s">
        <v>21</v>
      </c>
      <c r="F4381" s="10" t="s">
        <v>229</v>
      </c>
      <c r="G4381" s="11">
        <v>42936</v>
      </c>
      <c r="H4381" s="12" t="s">
        <v>230</v>
      </c>
      <c r="I4381" s="10">
        <v>2017</v>
      </c>
      <c r="J4381" s="10">
        <v>744954001</v>
      </c>
      <c r="K4381" s="10">
        <f>_xlfn.DAYS(clean_data[[#This Row],[Ship Date]],clean_data[[#This Row],[Order Date]])</f>
        <v>5</v>
      </c>
      <c r="L4381" s="11">
        <v>42941</v>
      </c>
      <c r="M4381" s="14">
        <v>7298</v>
      </c>
      <c r="N4381" s="15">
        <v>437.2</v>
      </c>
      <c r="O4381" s="15">
        <v>263.33</v>
      </c>
      <c r="P4381" s="15">
        <v>3190685.6</v>
      </c>
      <c r="Q4381" s="15">
        <v>1921782.34</v>
      </c>
      <c r="R4381" s="15">
        <v>1268903.26</v>
      </c>
      <c r="S4381" s="54"/>
      <c r="T4381" s="54"/>
      <c r="Z4381" s="1"/>
      <c r="AA4381" s="1"/>
      <c r="XFB4381"/>
      <c r="XFC4381"/>
    </row>
    <row r="4382" spans="2:27 16382:16383" ht="21" customHeight="1">
      <c r="B4382" s="1" t="s">
        <v>31</v>
      </c>
      <c r="C4382" s="1" t="s">
        <v>163</v>
      </c>
      <c r="D4382" s="1" t="s">
        <v>33</v>
      </c>
      <c r="E4382" s="1" t="s">
        <v>21</v>
      </c>
      <c r="F4382" s="1" t="s">
        <v>227</v>
      </c>
      <c r="G4382" s="9">
        <v>41217</v>
      </c>
      <c r="H4382" s="2" t="s">
        <v>234</v>
      </c>
      <c r="I4382" s="1">
        <v>2012</v>
      </c>
      <c r="J4382" s="1">
        <v>688697564</v>
      </c>
      <c r="K4382" s="1">
        <f>_xlfn.DAYS(clean_data[[#This Row],[Ship Date]],clean_data[[#This Row],[Order Date]])</f>
        <v>29</v>
      </c>
      <c r="L4382" s="9">
        <v>41246</v>
      </c>
      <c r="M4382" s="4">
        <v>9768</v>
      </c>
      <c r="N4382" s="13">
        <v>81.73</v>
      </c>
      <c r="O4382" s="13">
        <v>56.67</v>
      </c>
      <c r="P4382" s="13">
        <v>798338.64</v>
      </c>
      <c r="Q4382" s="13">
        <v>553552.56000000006</v>
      </c>
      <c r="R4382" s="13">
        <v>244786.08</v>
      </c>
      <c r="S4382" s="54"/>
      <c r="T4382" s="54"/>
      <c r="Z4382" s="1"/>
      <c r="AA4382" s="1"/>
      <c r="XFB4382"/>
      <c r="XFC4382"/>
    </row>
    <row r="4383" spans="2:27 16382:16383" ht="21" customHeight="1">
      <c r="B4383" s="10" t="s">
        <v>34</v>
      </c>
      <c r="C4383" s="10" t="s">
        <v>212</v>
      </c>
      <c r="D4383" s="10" t="s">
        <v>28</v>
      </c>
      <c r="E4383" s="10" t="s">
        <v>17</v>
      </c>
      <c r="F4383" s="10" t="s">
        <v>232</v>
      </c>
      <c r="G4383" s="11">
        <v>40978</v>
      </c>
      <c r="H4383" s="12" t="s">
        <v>236</v>
      </c>
      <c r="I4383" s="10">
        <v>2012</v>
      </c>
      <c r="J4383" s="10">
        <v>326540553</v>
      </c>
      <c r="K4383" s="10">
        <f>_xlfn.DAYS(clean_data[[#This Row],[Ship Date]],clean_data[[#This Row],[Order Date]])</f>
        <v>13</v>
      </c>
      <c r="L4383" s="11">
        <v>40991</v>
      </c>
      <c r="M4383" s="14">
        <v>9461</v>
      </c>
      <c r="N4383" s="15">
        <v>205.7</v>
      </c>
      <c r="O4383" s="15">
        <v>117.11</v>
      </c>
      <c r="P4383" s="15">
        <v>1946127.7</v>
      </c>
      <c r="Q4383" s="15">
        <v>1107977.71</v>
      </c>
      <c r="R4383" s="15">
        <v>838149.99</v>
      </c>
      <c r="S4383" s="54"/>
      <c r="T4383" s="54"/>
      <c r="Z4383" s="1"/>
      <c r="AA4383" s="1"/>
      <c r="XFB4383"/>
      <c r="XFC4383"/>
    </row>
    <row r="4384" spans="2:27 16382:16383" ht="21" customHeight="1">
      <c r="B4384" s="1" t="s">
        <v>23</v>
      </c>
      <c r="C4384" s="1" t="s">
        <v>178</v>
      </c>
      <c r="D4384" s="1" t="s">
        <v>28</v>
      </c>
      <c r="E4384" s="1" t="s">
        <v>17</v>
      </c>
      <c r="F4384" s="1" t="s">
        <v>229</v>
      </c>
      <c r="G4384" s="9">
        <v>40422</v>
      </c>
      <c r="H4384" s="2" t="s">
        <v>231</v>
      </c>
      <c r="I4384" s="1">
        <v>2010</v>
      </c>
      <c r="J4384" s="1">
        <v>963219296</v>
      </c>
      <c r="K4384" s="1">
        <f>_xlfn.DAYS(clean_data[[#This Row],[Ship Date]],clean_data[[#This Row],[Order Date]])</f>
        <v>17</v>
      </c>
      <c r="L4384" s="9">
        <v>40439</v>
      </c>
      <c r="M4384" s="4">
        <v>6850</v>
      </c>
      <c r="N4384" s="13">
        <v>205.7</v>
      </c>
      <c r="O4384" s="13">
        <v>117.11</v>
      </c>
      <c r="P4384" s="13">
        <v>1409045</v>
      </c>
      <c r="Q4384" s="13">
        <v>802203.5</v>
      </c>
      <c r="R4384" s="13">
        <v>606841.5</v>
      </c>
      <c r="S4384" s="54"/>
      <c r="T4384" s="54"/>
      <c r="Z4384" s="1"/>
      <c r="AA4384" s="1"/>
      <c r="XFB4384"/>
      <c r="XFC4384"/>
    </row>
    <row r="4385" spans="2:27 16382:16383" ht="21" customHeight="1">
      <c r="B4385" s="10" t="s">
        <v>40</v>
      </c>
      <c r="C4385" s="10" t="s">
        <v>136</v>
      </c>
      <c r="D4385" s="10" t="s">
        <v>28</v>
      </c>
      <c r="E4385" s="10" t="s">
        <v>21</v>
      </c>
      <c r="F4385" s="10" t="s">
        <v>229</v>
      </c>
      <c r="G4385" s="11">
        <v>42288</v>
      </c>
      <c r="H4385" s="12" t="s">
        <v>237</v>
      </c>
      <c r="I4385" s="10">
        <v>2015</v>
      </c>
      <c r="J4385" s="10">
        <v>373782622</v>
      </c>
      <c r="K4385" s="10">
        <f>_xlfn.DAYS(clean_data[[#This Row],[Ship Date]],clean_data[[#This Row],[Order Date]])</f>
        <v>35</v>
      </c>
      <c r="L4385" s="11">
        <v>42323</v>
      </c>
      <c r="M4385" s="14">
        <v>9439</v>
      </c>
      <c r="N4385" s="15">
        <v>205.7</v>
      </c>
      <c r="O4385" s="15">
        <v>117.11</v>
      </c>
      <c r="P4385" s="15">
        <v>1941602.3</v>
      </c>
      <c r="Q4385" s="15">
        <v>1105401.29</v>
      </c>
      <c r="R4385" s="15">
        <v>836201.01</v>
      </c>
      <c r="S4385" s="54"/>
      <c r="T4385" s="54"/>
      <c r="Z4385" s="1"/>
      <c r="AA4385" s="1"/>
      <c r="XFB4385"/>
      <c r="XFC4385"/>
    </row>
    <row r="4386" spans="2:27 16382:16383" ht="21" customHeight="1">
      <c r="B4386" s="1" t="s">
        <v>14</v>
      </c>
      <c r="C4386" s="1" t="s">
        <v>246</v>
      </c>
      <c r="D4386" s="1" t="s">
        <v>71</v>
      </c>
      <c r="E4386" s="1" t="s">
        <v>17</v>
      </c>
      <c r="F4386" s="1" t="s">
        <v>232</v>
      </c>
      <c r="G4386" s="9">
        <v>41409</v>
      </c>
      <c r="H4386" s="2" t="s">
        <v>233</v>
      </c>
      <c r="I4386" s="1">
        <v>2013</v>
      </c>
      <c r="J4386" s="1">
        <v>453591859</v>
      </c>
      <c r="K4386" s="1">
        <f>_xlfn.DAYS(clean_data[[#This Row],[Ship Date]],clean_data[[#This Row],[Order Date]])</f>
        <v>26</v>
      </c>
      <c r="L4386" s="9">
        <v>41435</v>
      </c>
      <c r="M4386" s="4">
        <v>6766</v>
      </c>
      <c r="N4386" s="13">
        <v>154.06</v>
      </c>
      <c r="O4386" s="13">
        <v>90.93</v>
      </c>
      <c r="P4386" s="13">
        <v>1042369.96</v>
      </c>
      <c r="Q4386" s="13">
        <v>615232.38</v>
      </c>
      <c r="R4386" s="13">
        <v>427137.58</v>
      </c>
      <c r="S4386" s="54"/>
      <c r="T4386" s="54"/>
      <c r="Z4386" s="1"/>
      <c r="AA4386" s="1"/>
      <c r="XFB4386"/>
      <c r="XFC4386"/>
    </row>
    <row r="4387" spans="2:27 16382:16383" ht="21" customHeight="1">
      <c r="B4387" s="10" t="s">
        <v>23</v>
      </c>
      <c r="C4387" s="10" t="s">
        <v>51</v>
      </c>
      <c r="D4387" s="10" t="s">
        <v>71</v>
      </c>
      <c r="E4387" s="10" t="s">
        <v>21</v>
      </c>
      <c r="F4387" s="10" t="s">
        <v>227</v>
      </c>
      <c r="G4387" s="11">
        <v>42686</v>
      </c>
      <c r="H4387" s="12" t="s">
        <v>234</v>
      </c>
      <c r="I4387" s="10">
        <v>2016</v>
      </c>
      <c r="J4387" s="10">
        <v>468320834</v>
      </c>
      <c r="K4387" s="10">
        <f>_xlfn.DAYS(clean_data[[#This Row],[Ship Date]],clean_data[[#This Row],[Order Date]])</f>
        <v>39</v>
      </c>
      <c r="L4387" s="11">
        <v>42725</v>
      </c>
      <c r="M4387" s="14">
        <v>5397</v>
      </c>
      <c r="N4387" s="15">
        <v>154.06</v>
      </c>
      <c r="O4387" s="15">
        <v>90.93</v>
      </c>
      <c r="P4387" s="15">
        <v>831461.82</v>
      </c>
      <c r="Q4387" s="15">
        <v>490749.21</v>
      </c>
      <c r="R4387" s="15">
        <v>340712.61</v>
      </c>
      <c r="S4387" s="54"/>
      <c r="T4387" s="54"/>
      <c r="Z4387" s="1"/>
      <c r="AA4387" s="1"/>
      <c r="XFB4387"/>
      <c r="XFC4387"/>
    </row>
    <row r="4388" spans="2:27 16382:16383" ht="21" customHeight="1">
      <c r="B4388" s="1" t="s">
        <v>23</v>
      </c>
      <c r="C4388" s="1" t="s">
        <v>192</v>
      </c>
      <c r="D4388" s="1" t="s">
        <v>28</v>
      </c>
      <c r="E4388" s="1" t="s">
        <v>17</v>
      </c>
      <c r="F4388" s="1" t="s">
        <v>227</v>
      </c>
      <c r="G4388" s="9">
        <v>40344</v>
      </c>
      <c r="H4388" s="2" t="s">
        <v>241</v>
      </c>
      <c r="I4388" s="1">
        <v>2010</v>
      </c>
      <c r="J4388" s="1">
        <v>203955876</v>
      </c>
      <c r="K4388" s="1">
        <f>_xlfn.DAYS(clean_data[[#This Row],[Ship Date]],clean_data[[#This Row],[Order Date]])</f>
        <v>33</v>
      </c>
      <c r="L4388" s="9">
        <v>40377</v>
      </c>
      <c r="M4388" s="4">
        <v>3931</v>
      </c>
      <c r="N4388" s="13">
        <v>205.7</v>
      </c>
      <c r="O4388" s="13">
        <v>117.11</v>
      </c>
      <c r="P4388" s="13">
        <v>808606.7</v>
      </c>
      <c r="Q4388" s="13">
        <v>460359.41</v>
      </c>
      <c r="R4388" s="13">
        <v>348247.29</v>
      </c>
      <c r="S4388" s="54"/>
      <c r="T4388" s="54"/>
      <c r="Z4388" s="1"/>
      <c r="AA4388" s="1"/>
      <c r="XFB4388"/>
      <c r="XFC4388"/>
    </row>
    <row r="4389" spans="2:27 16382:16383" ht="21" customHeight="1">
      <c r="B4389" s="10" t="s">
        <v>40</v>
      </c>
      <c r="C4389" s="10" t="s">
        <v>244</v>
      </c>
      <c r="D4389" s="10" t="s">
        <v>16</v>
      </c>
      <c r="E4389" s="10" t="s">
        <v>21</v>
      </c>
      <c r="F4389" s="10" t="s">
        <v>229</v>
      </c>
      <c r="G4389" s="11">
        <v>41447</v>
      </c>
      <c r="H4389" s="12" t="s">
        <v>241</v>
      </c>
      <c r="I4389" s="10">
        <v>2013</v>
      </c>
      <c r="J4389" s="10">
        <v>416795814</v>
      </c>
      <c r="K4389" s="10">
        <f>_xlfn.DAYS(clean_data[[#This Row],[Ship Date]],clean_data[[#This Row],[Order Date]])</f>
        <v>7</v>
      </c>
      <c r="L4389" s="11">
        <v>41454</v>
      </c>
      <c r="M4389" s="14">
        <v>7998</v>
      </c>
      <c r="N4389" s="15">
        <v>255.28</v>
      </c>
      <c r="O4389" s="15">
        <v>159.41999999999999</v>
      </c>
      <c r="P4389" s="15">
        <v>2041729.44</v>
      </c>
      <c r="Q4389" s="15">
        <v>1275041.1599999999</v>
      </c>
      <c r="R4389" s="15">
        <v>766688.28</v>
      </c>
      <c r="S4389" s="54"/>
      <c r="T4389" s="54"/>
      <c r="Z4389" s="1"/>
      <c r="AA4389" s="1"/>
      <c r="XFB4389"/>
      <c r="XFC4389"/>
    </row>
    <row r="4390" spans="2:27 16382:16383" ht="21" customHeight="1">
      <c r="B4390" s="1" t="s">
        <v>23</v>
      </c>
      <c r="C4390" s="1" t="s">
        <v>247</v>
      </c>
      <c r="D4390" s="1" t="s">
        <v>20</v>
      </c>
      <c r="E4390" s="1" t="s">
        <v>21</v>
      </c>
      <c r="F4390" s="1" t="s">
        <v>235</v>
      </c>
      <c r="G4390" s="9">
        <v>42380</v>
      </c>
      <c r="H4390" s="2" t="s">
        <v>240</v>
      </c>
      <c r="I4390" s="1">
        <v>2016</v>
      </c>
      <c r="J4390" s="1">
        <v>583451974</v>
      </c>
      <c r="K4390" s="1">
        <f>_xlfn.DAYS(clean_data[[#This Row],[Ship Date]],clean_data[[#This Row],[Order Date]])</f>
        <v>25</v>
      </c>
      <c r="L4390" s="9">
        <v>42405</v>
      </c>
      <c r="M4390" s="4">
        <v>5260</v>
      </c>
      <c r="N4390" s="13">
        <v>152.58000000000001</v>
      </c>
      <c r="O4390" s="13">
        <v>97.44</v>
      </c>
      <c r="P4390" s="13">
        <v>802570.8</v>
      </c>
      <c r="Q4390" s="13">
        <v>512534.4</v>
      </c>
      <c r="R4390" s="13">
        <v>290036.40000000002</v>
      </c>
      <c r="S4390" s="54"/>
      <c r="T4390" s="54"/>
      <c r="Z4390" s="1"/>
      <c r="AA4390" s="1"/>
      <c r="XFB4390"/>
      <c r="XFC4390"/>
    </row>
    <row r="4391" spans="2:27 16382:16383" ht="21" customHeight="1">
      <c r="B4391" s="10" t="s">
        <v>23</v>
      </c>
      <c r="C4391" s="10" t="s">
        <v>70</v>
      </c>
      <c r="D4391" s="10" t="s">
        <v>36</v>
      </c>
      <c r="E4391" s="10" t="s">
        <v>17</v>
      </c>
      <c r="F4391" s="10" t="s">
        <v>227</v>
      </c>
      <c r="G4391" s="11">
        <v>41304</v>
      </c>
      <c r="H4391" s="12" t="s">
        <v>240</v>
      </c>
      <c r="I4391" s="10">
        <v>2013</v>
      </c>
      <c r="J4391" s="10">
        <v>250848186</v>
      </c>
      <c r="K4391" s="10">
        <f>_xlfn.DAYS(clean_data[[#This Row],[Ship Date]],clean_data[[#This Row],[Order Date]])</f>
        <v>36</v>
      </c>
      <c r="L4391" s="11">
        <v>41340</v>
      </c>
      <c r="M4391" s="14">
        <v>407</v>
      </c>
      <c r="N4391" s="15">
        <v>109.28</v>
      </c>
      <c r="O4391" s="15">
        <v>35.840000000000003</v>
      </c>
      <c r="P4391" s="15">
        <v>44476.959999999999</v>
      </c>
      <c r="Q4391" s="15">
        <v>14586.88</v>
      </c>
      <c r="R4391" s="15">
        <v>29890.080000000002</v>
      </c>
      <c r="S4391" s="54"/>
      <c r="T4391" s="54"/>
      <c r="Z4391" s="1"/>
      <c r="AA4391" s="1"/>
      <c r="XFB4391"/>
      <c r="XFC4391"/>
    </row>
    <row r="4392" spans="2:27 16382:16383" ht="21" customHeight="1">
      <c r="B4392" s="1" t="s">
        <v>40</v>
      </c>
      <c r="C4392" s="1" t="s">
        <v>113</v>
      </c>
      <c r="D4392" s="1" t="s">
        <v>50</v>
      </c>
      <c r="E4392" s="1" t="s">
        <v>17</v>
      </c>
      <c r="F4392" s="1" t="s">
        <v>227</v>
      </c>
      <c r="G4392" s="9">
        <v>42299</v>
      </c>
      <c r="H4392" s="2" t="s">
        <v>237</v>
      </c>
      <c r="I4392" s="1">
        <v>2015</v>
      </c>
      <c r="J4392" s="1">
        <v>386220777</v>
      </c>
      <c r="K4392" s="1">
        <f>_xlfn.DAYS(clean_data[[#This Row],[Ship Date]],clean_data[[#This Row],[Order Date]])</f>
        <v>3</v>
      </c>
      <c r="L4392" s="9">
        <v>42302</v>
      </c>
      <c r="M4392" s="4">
        <v>165</v>
      </c>
      <c r="N4392" s="13">
        <v>421.89</v>
      </c>
      <c r="O4392" s="13">
        <v>364.69</v>
      </c>
      <c r="P4392" s="13">
        <v>69611.850000000006</v>
      </c>
      <c r="Q4392" s="13">
        <v>60173.85</v>
      </c>
      <c r="R4392" s="13">
        <v>9438</v>
      </c>
      <c r="S4392" s="54"/>
      <c r="T4392" s="54"/>
      <c r="Z4392" s="1"/>
      <c r="AA4392" s="1"/>
      <c r="XFB4392"/>
      <c r="XFC4392"/>
    </row>
    <row r="4393" spans="2:27 16382:16383" ht="21" customHeight="1">
      <c r="B4393" s="10" t="s">
        <v>31</v>
      </c>
      <c r="C4393" s="10" t="s">
        <v>223</v>
      </c>
      <c r="D4393" s="10" t="s">
        <v>45</v>
      </c>
      <c r="E4393" s="10" t="s">
        <v>17</v>
      </c>
      <c r="F4393" s="10" t="s">
        <v>235</v>
      </c>
      <c r="G4393" s="11">
        <v>42918</v>
      </c>
      <c r="H4393" s="12" t="s">
        <v>230</v>
      </c>
      <c r="I4393" s="10">
        <v>2017</v>
      </c>
      <c r="J4393" s="10">
        <v>227118575</v>
      </c>
      <c r="K4393" s="10">
        <f>_xlfn.DAYS(clean_data[[#This Row],[Ship Date]],clean_data[[#This Row],[Order Date]])</f>
        <v>31</v>
      </c>
      <c r="L4393" s="11">
        <v>42949</v>
      </c>
      <c r="M4393" s="14">
        <v>8288</v>
      </c>
      <c r="N4393" s="15">
        <v>437.2</v>
      </c>
      <c r="O4393" s="15">
        <v>263.33</v>
      </c>
      <c r="P4393" s="15">
        <v>3623513.6</v>
      </c>
      <c r="Q4393" s="15">
        <v>2182479.04</v>
      </c>
      <c r="R4393" s="15">
        <v>1441034.56</v>
      </c>
      <c r="S4393" s="54"/>
      <c r="T4393" s="54"/>
      <c r="Z4393" s="1"/>
      <c r="AA4393" s="1"/>
      <c r="XFB4393"/>
      <c r="XFC4393"/>
    </row>
    <row r="4394" spans="2:27 16382:16383" ht="21" customHeight="1">
      <c r="B4394" s="1" t="s">
        <v>34</v>
      </c>
      <c r="C4394" s="1" t="s">
        <v>195</v>
      </c>
      <c r="D4394" s="1" t="s">
        <v>59</v>
      </c>
      <c r="E4394" s="1" t="s">
        <v>21</v>
      </c>
      <c r="F4394" s="1" t="s">
        <v>227</v>
      </c>
      <c r="G4394" s="9">
        <v>41104</v>
      </c>
      <c r="H4394" s="2" t="s">
        <v>230</v>
      </c>
      <c r="I4394" s="1">
        <v>2012</v>
      </c>
      <c r="J4394" s="1">
        <v>431402909</v>
      </c>
      <c r="K4394" s="1">
        <f>_xlfn.DAYS(clean_data[[#This Row],[Ship Date]],clean_data[[#This Row],[Order Date]])</f>
        <v>33</v>
      </c>
      <c r="L4394" s="9">
        <v>41137</v>
      </c>
      <c r="M4394" s="4">
        <v>562</v>
      </c>
      <c r="N4394" s="13">
        <v>9.33</v>
      </c>
      <c r="O4394" s="13">
        <v>6.92</v>
      </c>
      <c r="P4394" s="13">
        <v>5243.46</v>
      </c>
      <c r="Q4394" s="13">
        <v>3889.04</v>
      </c>
      <c r="R4394" s="13">
        <v>1354.42</v>
      </c>
      <c r="S4394" s="54"/>
      <c r="T4394" s="54"/>
      <c r="Z4394" s="1"/>
      <c r="AA4394" s="1"/>
      <c r="XFB4394"/>
      <c r="XFC4394"/>
    </row>
    <row r="4395" spans="2:27 16382:16383" ht="21" customHeight="1">
      <c r="B4395" s="10" t="s">
        <v>40</v>
      </c>
      <c r="C4395" s="10" t="s">
        <v>41</v>
      </c>
      <c r="D4395" s="10" t="s">
        <v>50</v>
      </c>
      <c r="E4395" s="10" t="s">
        <v>21</v>
      </c>
      <c r="F4395" s="10" t="s">
        <v>232</v>
      </c>
      <c r="G4395" s="11">
        <v>42106</v>
      </c>
      <c r="H4395" s="12" t="s">
        <v>239</v>
      </c>
      <c r="I4395" s="10">
        <v>2015</v>
      </c>
      <c r="J4395" s="10">
        <v>827247607</v>
      </c>
      <c r="K4395" s="10">
        <f>_xlfn.DAYS(clean_data[[#This Row],[Ship Date]],clean_data[[#This Row],[Order Date]])</f>
        <v>13</v>
      </c>
      <c r="L4395" s="11">
        <v>42119</v>
      </c>
      <c r="M4395" s="14">
        <v>9805</v>
      </c>
      <c r="N4395" s="15">
        <v>421.89</v>
      </c>
      <c r="O4395" s="15">
        <v>364.69</v>
      </c>
      <c r="P4395" s="15">
        <v>4136631.45</v>
      </c>
      <c r="Q4395" s="15">
        <v>3575785.45</v>
      </c>
      <c r="R4395" s="15">
        <v>560846</v>
      </c>
      <c r="S4395" s="54"/>
      <c r="T4395" s="54"/>
      <c r="Z4395" s="1"/>
      <c r="AA4395" s="1"/>
      <c r="XFB4395"/>
      <c r="XFC4395"/>
    </row>
    <row r="4396" spans="2:27 16382:16383" ht="21" customHeight="1">
      <c r="B4396" s="1" t="s">
        <v>23</v>
      </c>
      <c r="C4396" s="1" t="s">
        <v>159</v>
      </c>
      <c r="D4396" s="1" t="s">
        <v>50</v>
      </c>
      <c r="E4396" s="1" t="s">
        <v>17</v>
      </c>
      <c r="F4396" s="1" t="s">
        <v>229</v>
      </c>
      <c r="G4396" s="9">
        <v>40494</v>
      </c>
      <c r="H4396" s="2" t="s">
        <v>234</v>
      </c>
      <c r="I4396" s="1">
        <v>2010</v>
      </c>
      <c r="J4396" s="1">
        <v>863138997</v>
      </c>
      <c r="K4396" s="1">
        <f>_xlfn.DAYS(clean_data[[#This Row],[Ship Date]],clean_data[[#This Row],[Order Date]])</f>
        <v>39</v>
      </c>
      <c r="L4396" s="9">
        <v>40533</v>
      </c>
      <c r="M4396" s="4">
        <v>865</v>
      </c>
      <c r="N4396" s="13">
        <v>421.89</v>
      </c>
      <c r="O4396" s="13">
        <v>364.69</v>
      </c>
      <c r="P4396" s="13">
        <v>364934.85</v>
      </c>
      <c r="Q4396" s="13">
        <v>315456.84999999998</v>
      </c>
      <c r="R4396" s="13">
        <v>49478</v>
      </c>
      <c r="S4396" s="54"/>
      <c r="T4396" s="54"/>
      <c r="Z4396" s="1"/>
      <c r="AA4396" s="1"/>
      <c r="XFB4396"/>
      <c r="XFC4396"/>
    </row>
    <row r="4397" spans="2:27 16382:16383" ht="21" customHeight="1">
      <c r="B4397" s="10" t="s">
        <v>14</v>
      </c>
      <c r="C4397" s="10" t="s">
        <v>88</v>
      </c>
      <c r="D4397" s="10" t="s">
        <v>20</v>
      </c>
      <c r="E4397" s="10" t="s">
        <v>21</v>
      </c>
      <c r="F4397" s="10" t="s">
        <v>232</v>
      </c>
      <c r="G4397" s="11">
        <v>40910</v>
      </c>
      <c r="H4397" s="12" t="s">
        <v>240</v>
      </c>
      <c r="I4397" s="10">
        <v>2012</v>
      </c>
      <c r="J4397" s="10">
        <v>957875907</v>
      </c>
      <c r="K4397" s="10">
        <f>_xlfn.DAYS(clean_data[[#This Row],[Ship Date]],clean_data[[#This Row],[Order Date]])</f>
        <v>14</v>
      </c>
      <c r="L4397" s="11">
        <v>40924</v>
      </c>
      <c r="M4397" s="14">
        <v>5622</v>
      </c>
      <c r="N4397" s="15">
        <v>152.58000000000001</v>
      </c>
      <c r="O4397" s="15">
        <v>97.44</v>
      </c>
      <c r="P4397" s="15">
        <v>857804.76</v>
      </c>
      <c r="Q4397" s="15">
        <v>547807.68000000005</v>
      </c>
      <c r="R4397" s="15">
        <v>309997.08</v>
      </c>
      <c r="S4397" s="54"/>
      <c r="T4397" s="54"/>
      <c r="Z4397" s="1"/>
      <c r="AA4397" s="1"/>
      <c r="XFB4397"/>
      <c r="XFC4397"/>
    </row>
    <row r="4398" spans="2:27 16382:16383" ht="21" customHeight="1">
      <c r="B4398" s="1" t="s">
        <v>14</v>
      </c>
      <c r="C4398" s="1" t="s">
        <v>174</v>
      </c>
      <c r="D4398" s="1" t="s">
        <v>36</v>
      </c>
      <c r="E4398" s="1" t="s">
        <v>21</v>
      </c>
      <c r="F4398" s="1" t="s">
        <v>232</v>
      </c>
      <c r="G4398" s="9">
        <v>42855</v>
      </c>
      <c r="H4398" s="2" t="s">
        <v>239</v>
      </c>
      <c r="I4398" s="1">
        <v>2017</v>
      </c>
      <c r="J4398" s="1">
        <v>250569665</v>
      </c>
      <c r="K4398" s="1">
        <f>_xlfn.DAYS(clean_data[[#This Row],[Ship Date]],clean_data[[#This Row],[Order Date]])</f>
        <v>8</v>
      </c>
      <c r="L4398" s="9">
        <v>42863</v>
      </c>
      <c r="M4398" s="4">
        <v>7987</v>
      </c>
      <c r="N4398" s="13">
        <v>109.28</v>
      </c>
      <c r="O4398" s="13">
        <v>35.840000000000003</v>
      </c>
      <c r="P4398" s="13">
        <v>872819.36</v>
      </c>
      <c r="Q4398" s="13">
        <v>286254.08000000002</v>
      </c>
      <c r="R4398" s="13">
        <v>586565.28</v>
      </c>
      <c r="S4398" s="54"/>
      <c r="T4398" s="54"/>
      <c r="Z4398" s="1"/>
      <c r="AA4398" s="1"/>
      <c r="XFB4398"/>
      <c r="XFC4398"/>
    </row>
    <row r="4399" spans="2:27 16382:16383" ht="21" customHeight="1">
      <c r="B4399" s="10" t="s">
        <v>40</v>
      </c>
      <c r="C4399" s="10" t="s">
        <v>221</v>
      </c>
      <c r="D4399" s="10" t="s">
        <v>20</v>
      </c>
      <c r="E4399" s="10" t="s">
        <v>17</v>
      </c>
      <c r="F4399" s="10" t="s">
        <v>235</v>
      </c>
      <c r="G4399" s="11">
        <v>42065</v>
      </c>
      <c r="H4399" s="12" t="s">
        <v>236</v>
      </c>
      <c r="I4399" s="10">
        <v>2015</v>
      </c>
      <c r="J4399" s="10">
        <v>650644099</v>
      </c>
      <c r="K4399" s="10">
        <f>_xlfn.DAYS(clean_data[[#This Row],[Ship Date]],clean_data[[#This Row],[Order Date]])</f>
        <v>29</v>
      </c>
      <c r="L4399" s="11">
        <v>42094</v>
      </c>
      <c r="M4399" s="14">
        <v>8903</v>
      </c>
      <c r="N4399" s="15">
        <v>152.58000000000001</v>
      </c>
      <c r="O4399" s="15">
        <v>97.44</v>
      </c>
      <c r="P4399" s="15">
        <v>1358419.74</v>
      </c>
      <c r="Q4399" s="15">
        <v>867508.32</v>
      </c>
      <c r="R4399" s="15">
        <v>490911.42</v>
      </c>
      <c r="S4399" s="54"/>
      <c r="T4399" s="54"/>
      <c r="Z4399" s="1"/>
      <c r="AA4399" s="1"/>
      <c r="XFB4399"/>
      <c r="XFC4399"/>
    </row>
    <row r="4400" spans="2:27 16382:16383" ht="21" customHeight="1">
      <c r="B4400" s="1" t="s">
        <v>26</v>
      </c>
      <c r="C4400" s="1" t="s">
        <v>176</v>
      </c>
      <c r="D4400" s="1" t="s">
        <v>59</v>
      </c>
      <c r="E4400" s="1" t="s">
        <v>21</v>
      </c>
      <c r="F4400" s="1" t="s">
        <v>235</v>
      </c>
      <c r="G4400" s="9">
        <v>40202</v>
      </c>
      <c r="H4400" s="2" t="s">
        <v>240</v>
      </c>
      <c r="I4400" s="1">
        <v>2010</v>
      </c>
      <c r="J4400" s="1">
        <v>987835538</v>
      </c>
      <c r="K4400" s="1">
        <f>_xlfn.DAYS(clean_data[[#This Row],[Ship Date]],clean_data[[#This Row],[Order Date]])</f>
        <v>45</v>
      </c>
      <c r="L4400" s="9">
        <v>40247</v>
      </c>
      <c r="M4400" s="4">
        <v>1342</v>
      </c>
      <c r="N4400" s="13">
        <v>9.33</v>
      </c>
      <c r="O4400" s="13">
        <v>6.92</v>
      </c>
      <c r="P4400" s="13">
        <v>12520.86</v>
      </c>
      <c r="Q4400" s="13">
        <v>9286.64</v>
      </c>
      <c r="R4400" s="13">
        <v>3234.22</v>
      </c>
      <c r="S4400" s="54"/>
      <c r="T4400" s="54"/>
      <c r="Z4400" s="1"/>
      <c r="AA4400" s="1"/>
      <c r="XFB4400"/>
      <c r="XFC4400"/>
    </row>
    <row r="4401" spans="2:27 16382:16383" ht="21" customHeight="1">
      <c r="B4401" s="10" t="s">
        <v>31</v>
      </c>
      <c r="C4401" s="10" t="s">
        <v>73</v>
      </c>
      <c r="D4401" s="10" t="s">
        <v>45</v>
      </c>
      <c r="E4401" s="10" t="s">
        <v>17</v>
      </c>
      <c r="F4401" s="10" t="s">
        <v>235</v>
      </c>
      <c r="G4401" s="11">
        <v>40697</v>
      </c>
      <c r="H4401" s="12" t="s">
        <v>241</v>
      </c>
      <c r="I4401" s="10">
        <v>2011</v>
      </c>
      <c r="J4401" s="10">
        <v>162192809</v>
      </c>
      <c r="K4401" s="10">
        <f>_xlfn.DAYS(clean_data[[#This Row],[Ship Date]],clean_data[[#This Row],[Order Date]])</f>
        <v>14</v>
      </c>
      <c r="L4401" s="11">
        <v>40711</v>
      </c>
      <c r="M4401" s="14">
        <v>5311</v>
      </c>
      <c r="N4401" s="15">
        <v>437.2</v>
      </c>
      <c r="O4401" s="15">
        <v>263.33</v>
      </c>
      <c r="P4401" s="15">
        <v>2321969.2000000002</v>
      </c>
      <c r="Q4401" s="15">
        <v>1398545.63</v>
      </c>
      <c r="R4401" s="15">
        <v>923423.57</v>
      </c>
      <c r="S4401" s="54"/>
      <c r="T4401" s="54"/>
      <c r="Z4401" s="1"/>
      <c r="AA4401" s="1"/>
      <c r="XFB4401"/>
      <c r="XFC4401"/>
    </row>
    <row r="4402" spans="2:27 16382:16383" ht="21" customHeight="1">
      <c r="B4402" s="1" t="s">
        <v>40</v>
      </c>
      <c r="C4402" s="1" t="s">
        <v>150</v>
      </c>
      <c r="D4402" s="1" t="s">
        <v>36</v>
      </c>
      <c r="E4402" s="1" t="s">
        <v>21</v>
      </c>
      <c r="F4402" s="1" t="s">
        <v>235</v>
      </c>
      <c r="G4402" s="9">
        <v>41839</v>
      </c>
      <c r="H4402" s="2" t="s">
        <v>230</v>
      </c>
      <c r="I4402" s="1">
        <v>2014</v>
      </c>
      <c r="J4402" s="1">
        <v>294077241</v>
      </c>
      <c r="K4402" s="1">
        <f>_xlfn.DAYS(clean_data[[#This Row],[Ship Date]],clean_data[[#This Row],[Order Date]])</f>
        <v>9</v>
      </c>
      <c r="L4402" s="9">
        <v>41848</v>
      </c>
      <c r="M4402" s="4">
        <v>2845</v>
      </c>
      <c r="N4402" s="13">
        <v>109.28</v>
      </c>
      <c r="O4402" s="13">
        <v>35.840000000000003</v>
      </c>
      <c r="P4402" s="13">
        <v>310901.59999999998</v>
      </c>
      <c r="Q4402" s="13">
        <v>101964.8</v>
      </c>
      <c r="R4402" s="13">
        <v>208936.8</v>
      </c>
      <c r="S4402" s="54"/>
      <c r="T4402" s="54"/>
      <c r="Z4402" s="1"/>
      <c r="AA4402" s="1"/>
      <c r="XFB4402"/>
      <c r="XFC4402"/>
    </row>
    <row r="4403" spans="2:27 16382:16383" ht="21" customHeight="1">
      <c r="B4403" s="10" t="s">
        <v>40</v>
      </c>
      <c r="C4403" s="10" t="s">
        <v>77</v>
      </c>
      <c r="D4403" s="10" t="s">
        <v>16</v>
      </c>
      <c r="E4403" s="10" t="s">
        <v>21</v>
      </c>
      <c r="F4403" s="10" t="s">
        <v>232</v>
      </c>
      <c r="G4403" s="11">
        <v>40923</v>
      </c>
      <c r="H4403" s="12" t="s">
        <v>240</v>
      </c>
      <c r="I4403" s="10">
        <v>2012</v>
      </c>
      <c r="J4403" s="10">
        <v>874162662</v>
      </c>
      <c r="K4403" s="10">
        <f>_xlfn.DAYS(clean_data[[#This Row],[Ship Date]],clean_data[[#This Row],[Order Date]])</f>
        <v>40</v>
      </c>
      <c r="L4403" s="11">
        <v>40963</v>
      </c>
      <c r="M4403" s="14">
        <v>3012</v>
      </c>
      <c r="N4403" s="15">
        <v>255.28</v>
      </c>
      <c r="O4403" s="15">
        <v>159.41999999999999</v>
      </c>
      <c r="P4403" s="15">
        <v>768903.36</v>
      </c>
      <c r="Q4403" s="15">
        <v>480173.04</v>
      </c>
      <c r="R4403" s="15">
        <v>288730.32</v>
      </c>
      <c r="S4403" s="54"/>
      <c r="T4403" s="54"/>
      <c r="Z4403" s="1"/>
      <c r="AA4403" s="1"/>
      <c r="XFB4403"/>
      <c r="XFC4403"/>
    </row>
    <row r="4404" spans="2:27 16382:16383" ht="21" customHeight="1">
      <c r="B4404" s="1" t="s">
        <v>53</v>
      </c>
      <c r="C4404" s="1" t="s">
        <v>210</v>
      </c>
      <c r="D4404" s="1" t="s">
        <v>25</v>
      </c>
      <c r="E4404" s="1" t="s">
        <v>21</v>
      </c>
      <c r="F4404" s="1" t="s">
        <v>229</v>
      </c>
      <c r="G4404" s="9">
        <v>41165</v>
      </c>
      <c r="H4404" s="2" t="s">
        <v>231</v>
      </c>
      <c r="I4404" s="1">
        <v>2012</v>
      </c>
      <c r="J4404" s="1">
        <v>113435399</v>
      </c>
      <c r="K4404" s="1">
        <f>_xlfn.DAYS(clean_data[[#This Row],[Ship Date]],clean_data[[#This Row],[Order Date]])</f>
        <v>29</v>
      </c>
      <c r="L4404" s="9">
        <v>41194</v>
      </c>
      <c r="M4404" s="4">
        <v>6910</v>
      </c>
      <c r="N4404" s="13">
        <v>47.45</v>
      </c>
      <c r="O4404" s="13">
        <v>31.79</v>
      </c>
      <c r="P4404" s="13">
        <v>327879.5</v>
      </c>
      <c r="Q4404" s="13">
        <v>219668.9</v>
      </c>
      <c r="R4404" s="13">
        <v>108210.6</v>
      </c>
      <c r="S4404" s="54"/>
      <c r="T4404" s="54"/>
      <c r="Z4404" s="1"/>
      <c r="AA4404" s="1"/>
      <c r="XFB4404"/>
      <c r="XFC4404"/>
    </row>
    <row r="4405" spans="2:27 16382:16383" ht="21" customHeight="1">
      <c r="B4405" s="10" t="s">
        <v>14</v>
      </c>
      <c r="C4405" s="10" t="s">
        <v>174</v>
      </c>
      <c r="D4405" s="10" t="s">
        <v>50</v>
      </c>
      <c r="E4405" s="10" t="s">
        <v>21</v>
      </c>
      <c r="F4405" s="10" t="s">
        <v>235</v>
      </c>
      <c r="G4405" s="11">
        <v>42019</v>
      </c>
      <c r="H4405" s="12" t="s">
        <v>240</v>
      </c>
      <c r="I4405" s="10">
        <v>2015</v>
      </c>
      <c r="J4405" s="10">
        <v>793194282</v>
      </c>
      <c r="K4405" s="10">
        <f>_xlfn.DAYS(clean_data[[#This Row],[Ship Date]],clean_data[[#This Row],[Order Date]])</f>
        <v>39</v>
      </c>
      <c r="L4405" s="11">
        <v>42058</v>
      </c>
      <c r="M4405" s="14">
        <v>2669</v>
      </c>
      <c r="N4405" s="15">
        <v>421.89</v>
      </c>
      <c r="O4405" s="15">
        <v>364.69</v>
      </c>
      <c r="P4405" s="15">
        <v>1126024.4099999999</v>
      </c>
      <c r="Q4405" s="15">
        <v>973357.61</v>
      </c>
      <c r="R4405" s="15">
        <v>152666.79999999999</v>
      </c>
      <c r="S4405" s="54"/>
      <c r="T4405" s="54"/>
      <c r="Z4405" s="1"/>
      <c r="AA4405" s="1"/>
      <c r="XFB4405"/>
      <c r="XFC4405"/>
    </row>
    <row r="4406" spans="2:27 16382:16383" ht="21" customHeight="1">
      <c r="B4406" s="1" t="s">
        <v>34</v>
      </c>
      <c r="C4406" s="1" t="s">
        <v>243</v>
      </c>
      <c r="D4406" s="1" t="s">
        <v>59</v>
      </c>
      <c r="E4406" s="1" t="s">
        <v>21</v>
      </c>
      <c r="F4406" s="1" t="s">
        <v>229</v>
      </c>
      <c r="G4406" s="9">
        <v>40566</v>
      </c>
      <c r="H4406" s="2" t="s">
        <v>240</v>
      </c>
      <c r="I4406" s="1">
        <v>2011</v>
      </c>
      <c r="J4406" s="1">
        <v>815050637</v>
      </c>
      <c r="K4406" s="1">
        <f>_xlfn.DAYS(clean_data[[#This Row],[Ship Date]],clean_data[[#This Row],[Order Date]])</f>
        <v>43</v>
      </c>
      <c r="L4406" s="9">
        <v>40609</v>
      </c>
      <c r="M4406" s="4">
        <v>451</v>
      </c>
      <c r="N4406" s="13">
        <v>9.33</v>
      </c>
      <c r="O4406" s="13">
        <v>6.92</v>
      </c>
      <c r="P4406" s="13">
        <v>4207.83</v>
      </c>
      <c r="Q4406" s="13">
        <v>3120.92</v>
      </c>
      <c r="R4406" s="13">
        <v>1086.9100000000001</v>
      </c>
      <c r="S4406" s="54"/>
      <c r="T4406" s="54"/>
      <c r="Z4406" s="1"/>
      <c r="AA4406" s="1"/>
      <c r="XFB4406"/>
      <c r="XFC4406"/>
    </row>
    <row r="4407" spans="2:27 16382:16383" ht="21" customHeight="1">
      <c r="B4407" s="10" t="s">
        <v>26</v>
      </c>
      <c r="C4407" s="10" t="s">
        <v>27</v>
      </c>
      <c r="D4407" s="10" t="s">
        <v>59</v>
      </c>
      <c r="E4407" s="10" t="s">
        <v>17</v>
      </c>
      <c r="F4407" s="10" t="s">
        <v>227</v>
      </c>
      <c r="G4407" s="11">
        <v>41187</v>
      </c>
      <c r="H4407" s="12" t="s">
        <v>237</v>
      </c>
      <c r="I4407" s="10">
        <v>2012</v>
      </c>
      <c r="J4407" s="10">
        <v>850928294</v>
      </c>
      <c r="K4407" s="10">
        <f>_xlfn.DAYS(clean_data[[#This Row],[Ship Date]],clean_data[[#This Row],[Order Date]])</f>
        <v>4</v>
      </c>
      <c r="L4407" s="11">
        <v>41191</v>
      </c>
      <c r="M4407" s="14">
        <v>7447</v>
      </c>
      <c r="N4407" s="15">
        <v>9.33</v>
      </c>
      <c r="O4407" s="15">
        <v>6.92</v>
      </c>
      <c r="P4407" s="15">
        <v>69480.509999999995</v>
      </c>
      <c r="Q4407" s="15">
        <v>51533.24</v>
      </c>
      <c r="R4407" s="15">
        <v>17947.27</v>
      </c>
      <c r="S4407" s="54"/>
      <c r="T4407" s="54"/>
      <c r="Z4407" s="1"/>
      <c r="AA4407" s="1"/>
      <c r="XFB4407"/>
      <c r="XFC4407"/>
    </row>
    <row r="4408" spans="2:27 16382:16383" ht="21" customHeight="1">
      <c r="B4408" s="1" t="s">
        <v>31</v>
      </c>
      <c r="C4408" s="1" t="s">
        <v>133</v>
      </c>
      <c r="D4408" s="1" t="s">
        <v>20</v>
      </c>
      <c r="E4408" s="1" t="s">
        <v>17</v>
      </c>
      <c r="F4408" s="1" t="s">
        <v>227</v>
      </c>
      <c r="G4408" s="9">
        <v>40356</v>
      </c>
      <c r="H4408" s="2" t="s">
        <v>241</v>
      </c>
      <c r="I4408" s="1">
        <v>2010</v>
      </c>
      <c r="J4408" s="1">
        <v>293063580</v>
      </c>
      <c r="K4408" s="1">
        <f>_xlfn.DAYS(clean_data[[#This Row],[Ship Date]],clean_data[[#This Row],[Order Date]])</f>
        <v>0</v>
      </c>
      <c r="L4408" s="9">
        <v>40356</v>
      </c>
      <c r="M4408" s="4">
        <v>2881</v>
      </c>
      <c r="N4408" s="13">
        <v>152.58000000000001</v>
      </c>
      <c r="O4408" s="13">
        <v>97.44</v>
      </c>
      <c r="P4408" s="13">
        <v>439582.98</v>
      </c>
      <c r="Q4408" s="13">
        <v>280724.64</v>
      </c>
      <c r="R4408" s="13">
        <v>158858.34</v>
      </c>
      <c r="S4408" s="54"/>
      <c r="T4408" s="54"/>
      <c r="Z4408" s="1"/>
      <c r="AA4408" s="1"/>
      <c r="XFB4408"/>
      <c r="XFC4408"/>
    </row>
    <row r="4409" spans="2:27 16382:16383" ht="21" customHeight="1">
      <c r="B4409" s="10" t="s">
        <v>26</v>
      </c>
      <c r="C4409" s="10" t="s">
        <v>129</v>
      </c>
      <c r="D4409" s="10" t="s">
        <v>25</v>
      </c>
      <c r="E4409" s="10" t="s">
        <v>17</v>
      </c>
      <c r="F4409" s="10" t="s">
        <v>235</v>
      </c>
      <c r="G4409" s="11">
        <v>41851</v>
      </c>
      <c r="H4409" s="12" t="s">
        <v>230</v>
      </c>
      <c r="I4409" s="10">
        <v>2014</v>
      </c>
      <c r="J4409" s="10">
        <v>404005324</v>
      </c>
      <c r="K4409" s="10">
        <f>_xlfn.DAYS(clean_data[[#This Row],[Ship Date]],clean_data[[#This Row],[Order Date]])</f>
        <v>46</v>
      </c>
      <c r="L4409" s="11">
        <v>41897</v>
      </c>
      <c r="M4409" s="14">
        <v>3008</v>
      </c>
      <c r="N4409" s="15">
        <v>47.45</v>
      </c>
      <c r="O4409" s="15">
        <v>31.79</v>
      </c>
      <c r="P4409" s="15">
        <v>142729.60000000001</v>
      </c>
      <c r="Q4409" s="15">
        <v>95624.320000000007</v>
      </c>
      <c r="R4409" s="15">
        <v>47105.279999999999</v>
      </c>
      <c r="S4409" s="54"/>
      <c r="T4409" s="54"/>
      <c r="Z4409" s="1"/>
      <c r="AA4409" s="1"/>
      <c r="XFB4409"/>
      <c r="XFC4409"/>
    </row>
    <row r="4410" spans="2:27 16382:16383" ht="21" customHeight="1">
      <c r="B4410" s="1" t="s">
        <v>23</v>
      </c>
      <c r="C4410" s="1" t="s">
        <v>106</v>
      </c>
      <c r="D4410" s="1" t="s">
        <v>79</v>
      </c>
      <c r="E4410" s="1" t="s">
        <v>17</v>
      </c>
      <c r="F4410" s="1" t="s">
        <v>227</v>
      </c>
      <c r="G4410" s="9">
        <v>41540</v>
      </c>
      <c r="H4410" s="2" t="s">
        <v>231</v>
      </c>
      <c r="I4410" s="1">
        <v>2013</v>
      </c>
      <c r="J4410" s="1">
        <v>266614854</v>
      </c>
      <c r="K4410" s="1">
        <f>_xlfn.DAYS(clean_data[[#This Row],[Ship Date]],clean_data[[#This Row],[Order Date]])</f>
        <v>17</v>
      </c>
      <c r="L4410" s="9">
        <v>41557</v>
      </c>
      <c r="M4410" s="4">
        <v>6115</v>
      </c>
      <c r="N4410" s="13">
        <v>668.27</v>
      </c>
      <c r="O4410" s="13">
        <v>502.54</v>
      </c>
      <c r="P4410" s="13">
        <v>4086471.05</v>
      </c>
      <c r="Q4410" s="13">
        <v>3073032.1</v>
      </c>
      <c r="R4410" s="13">
        <v>1013438.95</v>
      </c>
      <c r="S4410" s="54"/>
      <c r="T4410" s="54"/>
      <c r="Z4410" s="1"/>
      <c r="AA4410" s="1"/>
      <c r="XFB4410"/>
      <c r="XFC4410"/>
    </row>
    <row r="4411" spans="2:27 16382:16383" ht="21" customHeight="1">
      <c r="B4411" s="10" t="s">
        <v>23</v>
      </c>
      <c r="C4411" s="10" t="s">
        <v>191</v>
      </c>
      <c r="D4411" s="10" t="s">
        <v>79</v>
      </c>
      <c r="E4411" s="10" t="s">
        <v>21</v>
      </c>
      <c r="F4411" s="10" t="s">
        <v>232</v>
      </c>
      <c r="G4411" s="11">
        <v>42596</v>
      </c>
      <c r="H4411" s="12" t="s">
        <v>238</v>
      </c>
      <c r="I4411" s="10">
        <v>2016</v>
      </c>
      <c r="J4411" s="10">
        <v>834065997</v>
      </c>
      <c r="K4411" s="10">
        <f>_xlfn.DAYS(clean_data[[#This Row],[Ship Date]],clean_data[[#This Row],[Order Date]])</f>
        <v>31</v>
      </c>
      <c r="L4411" s="11">
        <v>42627</v>
      </c>
      <c r="M4411" s="14">
        <v>7518</v>
      </c>
      <c r="N4411" s="15">
        <v>668.27</v>
      </c>
      <c r="O4411" s="15">
        <v>502.54</v>
      </c>
      <c r="P4411" s="15">
        <v>5024053.8600000003</v>
      </c>
      <c r="Q4411" s="15">
        <v>3778095.72</v>
      </c>
      <c r="R4411" s="15">
        <v>1245958.1399999999</v>
      </c>
      <c r="S4411" s="54"/>
      <c r="T4411" s="54"/>
      <c r="Z4411" s="1"/>
      <c r="AA4411" s="1"/>
      <c r="XFB4411"/>
      <c r="XFC4411"/>
    </row>
    <row r="4412" spans="2:27 16382:16383" ht="21" customHeight="1">
      <c r="B4412" s="1" t="s">
        <v>23</v>
      </c>
      <c r="C4412" s="1" t="s">
        <v>155</v>
      </c>
      <c r="D4412" s="1" t="s">
        <v>59</v>
      </c>
      <c r="E4412" s="1" t="s">
        <v>21</v>
      </c>
      <c r="F4412" s="1" t="s">
        <v>227</v>
      </c>
      <c r="G4412" s="9">
        <v>40282</v>
      </c>
      <c r="H4412" s="2" t="s">
        <v>239</v>
      </c>
      <c r="I4412" s="1">
        <v>2010</v>
      </c>
      <c r="J4412" s="1">
        <v>879845082</v>
      </c>
      <c r="K4412" s="1">
        <f>_xlfn.DAYS(clean_data[[#This Row],[Ship Date]],clean_data[[#This Row],[Order Date]])</f>
        <v>17</v>
      </c>
      <c r="L4412" s="9">
        <v>40299</v>
      </c>
      <c r="M4412" s="4">
        <v>4567</v>
      </c>
      <c r="N4412" s="13">
        <v>9.33</v>
      </c>
      <c r="O4412" s="13">
        <v>6.92</v>
      </c>
      <c r="P4412" s="13">
        <v>42610.11</v>
      </c>
      <c r="Q4412" s="13">
        <v>31603.64</v>
      </c>
      <c r="R4412" s="13">
        <v>11006.47</v>
      </c>
      <c r="S4412" s="54"/>
      <c r="T4412" s="54"/>
      <c r="Z4412" s="1"/>
      <c r="AA4412" s="1"/>
      <c r="XFB4412"/>
      <c r="XFC4412"/>
    </row>
    <row r="4413" spans="2:27 16382:16383" ht="21" customHeight="1">
      <c r="B4413" s="10" t="s">
        <v>31</v>
      </c>
      <c r="C4413" s="10" t="s">
        <v>163</v>
      </c>
      <c r="D4413" s="10" t="s">
        <v>79</v>
      </c>
      <c r="E4413" s="10" t="s">
        <v>21</v>
      </c>
      <c r="F4413" s="10" t="s">
        <v>227</v>
      </c>
      <c r="G4413" s="11">
        <v>42698</v>
      </c>
      <c r="H4413" s="12" t="s">
        <v>234</v>
      </c>
      <c r="I4413" s="10">
        <v>2016</v>
      </c>
      <c r="J4413" s="10">
        <v>147750937</v>
      </c>
      <c r="K4413" s="10">
        <f>_xlfn.DAYS(clean_data[[#This Row],[Ship Date]],clean_data[[#This Row],[Order Date]])</f>
        <v>43</v>
      </c>
      <c r="L4413" s="11">
        <v>42741</v>
      </c>
      <c r="M4413" s="14">
        <v>1641</v>
      </c>
      <c r="N4413" s="15">
        <v>668.27</v>
      </c>
      <c r="O4413" s="15">
        <v>502.54</v>
      </c>
      <c r="P4413" s="15">
        <v>1096631.07</v>
      </c>
      <c r="Q4413" s="15">
        <v>824668.14</v>
      </c>
      <c r="R4413" s="15">
        <v>271962.93</v>
      </c>
      <c r="S4413" s="54"/>
      <c r="T4413" s="54"/>
      <c r="Z4413" s="1"/>
      <c r="AA4413" s="1"/>
      <c r="XFB4413"/>
      <c r="XFC4413"/>
    </row>
    <row r="4414" spans="2:27 16382:16383" ht="21" customHeight="1">
      <c r="B4414" s="1" t="s">
        <v>40</v>
      </c>
      <c r="C4414" s="1" t="s">
        <v>131</v>
      </c>
      <c r="D4414" s="1" t="s">
        <v>16</v>
      </c>
      <c r="E4414" s="1" t="s">
        <v>17</v>
      </c>
      <c r="F4414" s="1" t="s">
        <v>227</v>
      </c>
      <c r="G4414" s="9">
        <v>41737</v>
      </c>
      <c r="H4414" s="2" t="s">
        <v>239</v>
      </c>
      <c r="I4414" s="1">
        <v>2014</v>
      </c>
      <c r="J4414" s="1">
        <v>701894891</v>
      </c>
      <c r="K4414" s="1">
        <f>_xlfn.DAYS(clean_data[[#This Row],[Ship Date]],clean_data[[#This Row],[Order Date]])</f>
        <v>40</v>
      </c>
      <c r="L4414" s="9">
        <v>41777</v>
      </c>
      <c r="M4414" s="4">
        <v>5151</v>
      </c>
      <c r="N4414" s="13">
        <v>255.28</v>
      </c>
      <c r="O4414" s="13">
        <v>159.41999999999999</v>
      </c>
      <c r="P4414" s="13">
        <v>1314947.28</v>
      </c>
      <c r="Q4414" s="13">
        <v>821172.42</v>
      </c>
      <c r="R4414" s="13">
        <v>493774.86</v>
      </c>
      <c r="S4414" s="54"/>
      <c r="T4414" s="54"/>
      <c r="Z4414" s="1"/>
      <c r="AA4414" s="1"/>
      <c r="XFB4414"/>
      <c r="XFC4414"/>
    </row>
    <row r="4415" spans="2:27 16382:16383" ht="21" customHeight="1">
      <c r="B4415" s="10" t="s">
        <v>40</v>
      </c>
      <c r="C4415" s="10" t="s">
        <v>97</v>
      </c>
      <c r="D4415" s="10" t="s">
        <v>33</v>
      </c>
      <c r="E4415" s="10" t="s">
        <v>17</v>
      </c>
      <c r="F4415" s="10" t="s">
        <v>229</v>
      </c>
      <c r="G4415" s="11">
        <v>42126</v>
      </c>
      <c r="H4415" s="12" t="s">
        <v>233</v>
      </c>
      <c r="I4415" s="10">
        <v>2015</v>
      </c>
      <c r="J4415" s="10">
        <v>176700770</v>
      </c>
      <c r="K4415" s="10">
        <f>_xlfn.DAYS(clean_data[[#This Row],[Ship Date]],clean_data[[#This Row],[Order Date]])</f>
        <v>27</v>
      </c>
      <c r="L4415" s="11">
        <v>42153</v>
      </c>
      <c r="M4415" s="14">
        <v>8539</v>
      </c>
      <c r="N4415" s="15">
        <v>81.73</v>
      </c>
      <c r="O4415" s="15">
        <v>56.67</v>
      </c>
      <c r="P4415" s="15">
        <v>697892.47</v>
      </c>
      <c r="Q4415" s="15">
        <v>483905.13</v>
      </c>
      <c r="R4415" s="15">
        <v>213987.34</v>
      </c>
      <c r="S4415" s="54"/>
      <c r="T4415" s="54"/>
      <c r="Z4415" s="1"/>
      <c r="AA4415" s="1"/>
      <c r="XFB4415"/>
      <c r="XFC4415"/>
    </row>
    <row r="4416" spans="2:27 16382:16383" ht="21" customHeight="1">
      <c r="B4416" s="1" t="s">
        <v>14</v>
      </c>
      <c r="C4416" s="1" t="s">
        <v>88</v>
      </c>
      <c r="D4416" s="1" t="s">
        <v>59</v>
      </c>
      <c r="E4416" s="1" t="s">
        <v>21</v>
      </c>
      <c r="F4416" s="1" t="s">
        <v>235</v>
      </c>
      <c r="G4416" s="9">
        <v>40685</v>
      </c>
      <c r="H4416" s="2" t="s">
        <v>233</v>
      </c>
      <c r="I4416" s="1">
        <v>2011</v>
      </c>
      <c r="J4416" s="1">
        <v>326904904</v>
      </c>
      <c r="K4416" s="1">
        <f>_xlfn.DAYS(clean_data[[#This Row],[Ship Date]],clean_data[[#This Row],[Order Date]])</f>
        <v>36</v>
      </c>
      <c r="L4416" s="9">
        <v>40721</v>
      </c>
      <c r="M4416" s="4">
        <v>7281</v>
      </c>
      <c r="N4416" s="13">
        <v>9.33</v>
      </c>
      <c r="O4416" s="13">
        <v>6.92</v>
      </c>
      <c r="P4416" s="13">
        <v>67931.73</v>
      </c>
      <c r="Q4416" s="13">
        <v>50384.52</v>
      </c>
      <c r="R4416" s="13">
        <v>17547.21</v>
      </c>
      <c r="S4416" s="54"/>
      <c r="T4416" s="54"/>
      <c r="Z4416" s="1"/>
      <c r="AA4416" s="1"/>
      <c r="XFB4416"/>
      <c r="XFC4416"/>
    </row>
    <row r="4417" spans="2:27 16382:16383" ht="21" customHeight="1">
      <c r="B4417" s="10" t="s">
        <v>31</v>
      </c>
      <c r="C4417" s="10" t="s">
        <v>57</v>
      </c>
      <c r="D4417" s="10" t="s">
        <v>16</v>
      </c>
      <c r="E4417" s="10" t="s">
        <v>17</v>
      </c>
      <c r="F4417" s="10" t="s">
        <v>235</v>
      </c>
      <c r="G4417" s="11">
        <v>41537</v>
      </c>
      <c r="H4417" s="12" t="s">
        <v>231</v>
      </c>
      <c r="I4417" s="10">
        <v>2013</v>
      </c>
      <c r="J4417" s="10">
        <v>277556121</v>
      </c>
      <c r="K4417" s="10">
        <f>_xlfn.DAYS(clean_data[[#This Row],[Ship Date]],clean_data[[#This Row],[Order Date]])</f>
        <v>39</v>
      </c>
      <c r="L4417" s="11">
        <v>41576</v>
      </c>
      <c r="M4417" s="14">
        <v>3879</v>
      </c>
      <c r="N4417" s="15">
        <v>255.28</v>
      </c>
      <c r="O4417" s="15">
        <v>159.41999999999999</v>
      </c>
      <c r="P4417" s="15">
        <v>990231.12</v>
      </c>
      <c r="Q4417" s="15">
        <v>618390.18000000005</v>
      </c>
      <c r="R4417" s="15">
        <v>371840.94</v>
      </c>
      <c r="S4417" s="54"/>
      <c r="T4417" s="54"/>
      <c r="Z4417" s="1"/>
      <c r="AA4417" s="1"/>
      <c r="XFB4417"/>
      <c r="XFC4417"/>
    </row>
    <row r="4418" spans="2:27 16382:16383" ht="21" customHeight="1">
      <c r="B4418" s="1" t="s">
        <v>31</v>
      </c>
      <c r="C4418" s="1" t="s">
        <v>145</v>
      </c>
      <c r="D4418" s="1" t="s">
        <v>79</v>
      </c>
      <c r="E4418" s="1" t="s">
        <v>17</v>
      </c>
      <c r="F4418" s="1" t="s">
        <v>227</v>
      </c>
      <c r="G4418" s="9">
        <v>40897</v>
      </c>
      <c r="H4418" s="2" t="s">
        <v>228</v>
      </c>
      <c r="I4418" s="1">
        <v>2011</v>
      </c>
      <c r="J4418" s="1">
        <v>574015748</v>
      </c>
      <c r="K4418" s="1">
        <f>_xlfn.DAYS(clean_data[[#This Row],[Ship Date]],clean_data[[#This Row],[Order Date]])</f>
        <v>19</v>
      </c>
      <c r="L4418" s="9">
        <v>40916</v>
      </c>
      <c r="M4418" s="4">
        <v>2871</v>
      </c>
      <c r="N4418" s="13">
        <v>668.27</v>
      </c>
      <c r="O4418" s="13">
        <v>502.54</v>
      </c>
      <c r="P4418" s="13">
        <v>1918603.17</v>
      </c>
      <c r="Q4418" s="13">
        <v>1442792.34</v>
      </c>
      <c r="R4418" s="13">
        <v>475810.83</v>
      </c>
      <c r="S4418" s="54"/>
      <c r="T4418" s="54"/>
      <c r="Z4418" s="1"/>
      <c r="AA4418" s="1"/>
      <c r="XFB4418"/>
      <c r="XFC4418"/>
    </row>
    <row r="4419" spans="2:27 16382:16383" ht="21" customHeight="1">
      <c r="B4419" s="10" t="s">
        <v>40</v>
      </c>
      <c r="C4419" s="10" t="s">
        <v>169</v>
      </c>
      <c r="D4419" s="10" t="s">
        <v>45</v>
      </c>
      <c r="E4419" s="10" t="s">
        <v>21</v>
      </c>
      <c r="F4419" s="10" t="s">
        <v>232</v>
      </c>
      <c r="G4419" s="11">
        <v>42283</v>
      </c>
      <c r="H4419" s="12" t="s">
        <v>237</v>
      </c>
      <c r="I4419" s="10">
        <v>2015</v>
      </c>
      <c r="J4419" s="10">
        <v>931957614</v>
      </c>
      <c r="K4419" s="10">
        <f>_xlfn.DAYS(clean_data[[#This Row],[Ship Date]],clean_data[[#This Row],[Order Date]])</f>
        <v>50</v>
      </c>
      <c r="L4419" s="11">
        <v>42333</v>
      </c>
      <c r="M4419" s="14">
        <v>5823</v>
      </c>
      <c r="N4419" s="15">
        <v>437.2</v>
      </c>
      <c r="O4419" s="15">
        <v>263.33</v>
      </c>
      <c r="P4419" s="15">
        <v>2545815.6</v>
      </c>
      <c r="Q4419" s="15">
        <v>1533370.59</v>
      </c>
      <c r="R4419" s="15">
        <v>1012445.01</v>
      </c>
      <c r="S4419" s="54"/>
      <c r="T4419" s="54"/>
      <c r="Z4419" s="1"/>
      <c r="AA4419" s="1"/>
      <c r="XFB4419"/>
      <c r="XFC4419"/>
    </row>
    <row r="4420" spans="2:27 16382:16383" ht="21" customHeight="1">
      <c r="B4420" s="1" t="s">
        <v>26</v>
      </c>
      <c r="C4420" s="1" t="s">
        <v>87</v>
      </c>
      <c r="D4420" s="1" t="s">
        <v>28</v>
      </c>
      <c r="E4420" s="1" t="s">
        <v>17</v>
      </c>
      <c r="F4420" s="1" t="s">
        <v>232</v>
      </c>
      <c r="G4420" s="9">
        <v>41304</v>
      </c>
      <c r="H4420" s="2" t="s">
        <v>240</v>
      </c>
      <c r="I4420" s="1">
        <v>2013</v>
      </c>
      <c r="J4420" s="1">
        <v>687368047</v>
      </c>
      <c r="K4420" s="1">
        <f>_xlfn.DAYS(clean_data[[#This Row],[Ship Date]],clean_data[[#This Row],[Order Date]])</f>
        <v>15</v>
      </c>
      <c r="L4420" s="9">
        <v>41319</v>
      </c>
      <c r="M4420" s="4">
        <v>6335</v>
      </c>
      <c r="N4420" s="13">
        <v>205.7</v>
      </c>
      <c r="O4420" s="13">
        <v>117.11</v>
      </c>
      <c r="P4420" s="13">
        <v>1303109.5</v>
      </c>
      <c r="Q4420" s="13">
        <v>741891.85</v>
      </c>
      <c r="R4420" s="13">
        <v>561217.65</v>
      </c>
      <c r="S4420" s="54"/>
      <c r="T4420" s="54"/>
      <c r="Z4420" s="1"/>
      <c r="AA4420" s="1"/>
      <c r="XFB4420"/>
      <c r="XFC4420"/>
    </row>
    <row r="4421" spans="2:27 16382:16383" ht="21" customHeight="1">
      <c r="B4421" s="10" t="s">
        <v>23</v>
      </c>
      <c r="C4421" s="10" t="s">
        <v>198</v>
      </c>
      <c r="D4421" s="10" t="s">
        <v>45</v>
      </c>
      <c r="E4421" s="10" t="s">
        <v>21</v>
      </c>
      <c r="F4421" s="10" t="s">
        <v>227</v>
      </c>
      <c r="G4421" s="11">
        <v>40874</v>
      </c>
      <c r="H4421" s="12" t="s">
        <v>234</v>
      </c>
      <c r="I4421" s="10">
        <v>2011</v>
      </c>
      <c r="J4421" s="10">
        <v>146545875</v>
      </c>
      <c r="K4421" s="10">
        <f>_xlfn.DAYS(clean_data[[#This Row],[Ship Date]],clean_data[[#This Row],[Order Date]])</f>
        <v>41</v>
      </c>
      <c r="L4421" s="11">
        <v>40915</v>
      </c>
      <c r="M4421" s="14">
        <v>5036</v>
      </c>
      <c r="N4421" s="15">
        <v>437.2</v>
      </c>
      <c r="O4421" s="15">
        <v>263.33</v>
      </c>
      <c r="P4421" s="15">
        <v>2201739.2000000002</v>
      </c>
      <c r="Q4421" s="15">
        <v>1326129.8799999999</v>
      </c>
      <c r="R4421" s="15">
        <v>875609.32</v>
      </c>
      <c r="S4421" s="54"/>
      <c r="T4421" s="54"/>
      <c r="Z4421" s="1"/>
      <c r="AA4421" s="1"/>
      <c r="XFB4421"/>
      <c r="XFC4421"/>
    </row>
    <row r="4422" spans="2:27 16382:16383" ht="21" customHeight="1">
      <c r="B4422" s="1" t="s">
        <v>31</v>
      </c>
      <c r="C4422" s="1" t="s">
        <v>32</v>
      </c>
      <c r="D4422" s="1" t="s">
        <v>20</v>
      </c>
      <c r="E4422" s="1" t="s">
        <v>21</v>
      </c>
      <c r="F4422" s="1" t="s">
        <v>229</v>
      </c>
      <c r="G4422" s="9">
        <v>41528</v>
      </c>
      <c r="H4422" s="2" t="s">
        <v>231</v>
      </c>
      <c r="I4422" s="1">
        <v>2013</v>
      </c>
      <c r="J4422" s="1">
        <v>136102426</v>
      </c>
      <c r="K4422" s="1">
        <f>_xlfn.DAYS(clean_data[[#This Row],[Ship Date]],clean_data[[#This Row],[Order Date]])</f>
        <v>12</v>
      </c>
      <c r="L4422" s="9">
        <v>41540</v>
      </c>
      <c r="M4422" s="4">
        <v>4587</v>
      </c>
      <c r="N4422" s="13">
        <v>152.58000000000001</v>
      </c>
      <c r="O4422" s="13">
        <v>97.44</v>
      </c>
      <c r="P4422" s="13">
        <v>699884.46</v>
      </c>
      <c r="Q4422" s="13">
        <v>446957.28</v>
      </c>
      <c r="R4422" s="13">
        <v>252927.18</v>
      </c>
      <c r="S4422" s="54"/>
      <c r="T4422" s="54"/>
      <c r="Z4422" s="1"/>
      <c r="AA4422" s="1"/>
      <c r="XFB4422"/>
      <c r="XFC4422"/>
    </row>
    <row r="4423" spans="2:27 16382:16383" ht="21" customHeight="1">
      <c r="B4423" s="10" t="s">
        <v>26</v>
      </c>
      <c r="C4423" s="10" t="s">
        <v>121</v>
      </c>
      <c r="D4423" s="10" t="s">
        <v>79</v>
      </c>
      <c r="E4423" s="10" t="s">
        <v>17</v>
      </c>
      <c r="F4423" s="10" t="s">
        <v>229</v>
      </c>
      <c r="G4423" s="11">
        <v>42808</v>
      </c>
      <c r="H4423" s="12" t="s">
        <v>236</v>
      </c>
      <c r="I4423" s="10">
        <v>2017</v>
      </c>
      <c r="J4423" s="10">
        <v>652961528</v>
      </c>
      <c r="K4423" s="10">
        <f>_xlfn.DAYS(clean_data[[#This Row],[Ship Date]],clean_data[[#This Row],[Order Date]])</f>
        <v>6</v>
      </c>
      <c r="L4423" s="11">
        <v>42814</v>
      </c>
      <c r="M4423" s="14">
        <v>4681</v>
      </c>
      <c r="N4423" s="15">
        <v>668.27</v>
      </c>
      <c r="O4423" s="15">
        <v>502.54</v>
      </c>
      <c r="P4423" s="15">
        <v>3128171.87</v>
      </c>
      <c r="Q4423" s="15">
        <v>2352389.7400000002</v>
      </c>
      <c r="R4423" s="15">
        <v>775782.13</v>
      </c>
      <c r="S4423" s="54"/>
      <c r="T4423" s="54"/>
      <c r="Z4423" s="1"/>
      <c r="AA4423" s="1"/>
      <c r="XFB4423"/>
      <c r="XFC4423"/>
    </row>
    <row r="4424" spans="2:27 16382:16383" ht="21" customHeight="1">
      <c r="B4424" s="1" t="s">
        <v>23</v>
      </c>
      <c r="C4424" s="1" t="s">
        <v>217</v>
      </c>
      <c r="D4424" s="1" t="s">
        <v>16</v>
      </c>
      <c r="E4424" s="1" t="s">
        <v>21</v>
      </c>
      <c r="F4424" s="1" t="s">
        <v>229</v>
      </c>
      <c r="G4424" s="9">
        <v>41881</v>
      </c>
      <c r="H4424" s="2" t="s">
        <v>238</v>
      </c>
      <c r="I4424" s="1">
        <v>2014</v>
      </c>
      <c r="J4424" s="1">
        <v>414359509</v>
      </c>
      <c r="K4424" s="1">
        <f>_xlfn.DAYS(clean_data[[#This Row],[Ship Date]],clean_data[[#This Row],[Order Date]])</f>
        <v>12</v>
      </c>
      <c r="L4424" s="9">
        <v>41893</v>
      </c>
      <c r="M4424" s="4">
        <v>7042</v>
      </c>
      <c r="N4424" s="13">
        <v>255.28</v>
      </c>
      <c r="O4424" s="13">
        <v>159.41999999999999</v>
      </c>
      <c r="P4424" s="13">
        <v>1797681.76</v>
      </c>
      <c r="Q4424" s="13">
        <v>1122635.6399999999</v>
      </c>
      <c r="R4424" s="13">
        <v>675046.12</v>
      </c>
      <c r="S4424" s="54"/>
      <c r="T4424" s="54"/>
      <c r="Z4424" s="1"/>
      <c r="AA4424" s="1"/>
      <c r="XFB4424"/>
      <c r="XFC4424"/>
    </row>
    <row r="4425" spans="2:27 16382:16383" ht="21" customHeight="1">
      <c r="B4425" s="10" t="s">
        <v>14</v>
      </c>
      <c r="C4425" s="10" t="s">
        <v>173</v>
      </c>
      <c r="D4425" s="10" t="s">
        <v>71</v>
      </c>
      <c r="E4425" s="10" t="s">
        <v>17</v>
      </c>
      <c r="F4425" s="10" t="s">
        <v>232</v>
      </c>
      <c r="G4425" s="11">
        <v>40448</v>
      </c>
      <c r="H4425" s="12" t="s">
        <v>231</v>
      </c>
      <c r="I4425" s="10">
        <v>2010</v>
      </c>
      <c r="J4425" s="10">
        <v>907845199</v>
      </c>
      <c r="K4425" s="10">
        <f>_xlfn.DAYS(clean_data[[#This Row],[Ship Date]],clean_data[[#This Row],[Order Date]])</f>
        <v>5</v>
      </c>
      <c r="L4425" s="11">
        <v>40453</v>
      </c>
      <c r="M4425" s="14">
        <v>423</v>
      </c>
      <c r="N4425" s="15">
        <v>154.06</v>
      </c>
      <c r="O4425" s="15">
        <v>90.93</v>
      </c>
      <c r="P4425" s="15">
        <v>65167.38</v>
      </c>
      <c r="Q4425" s="15">
        <v>38463.39</v>
      </c>
      <c r="R4425" s="15">
        <v>26703.99</v>
      </c>
      <c r="S4425" s="54"/>
      <c r="T4425" s="54"/>
      <c r="Z4425" s="1"/>
      <c r="AA4425" s="1"/>
      <c r="XFB4425"/>
      <c r="XFC4425"/>
    </row>
    <row r="4426" spans="2:27 16382:16383" ht="21" customHeight="1">
      <c r="B4426" s="1" t="s">
        <v>31</v>
      </c>
      <c r="C4426" s="1" t="s">
        <v>56</v>
      </c>
      <c r="D4426" s="1" t="s">
        <v>79</v>
      </c>
      <c r="E4426" s="1" t="s">
        <v>21</v>
      </c>
      <c r="F4426" s="1" t="s">
        <v>227</v>
      </c>
      <c r="G4426" s="9">
        <v>40603</v>
      </c>
      <c r="H4426" s="2" t="s">
        <v>236</v>
      </c>
      <c r="I4426" s="1">
        <v>2011</v>
      </c>
      <c r="J4426" s="1">
        <v>541279923</v>
      </c>
      <c r="K4426" s="1">
        <f>_xlfn.DAYS(clean_data[[#This Row],[Ship Date]],clean_data[[#This Row],[Order Date]])</f>
        <v>28</v>
      </c>
      <c r="L4426" s="9">
        <v>40631</v>
      </c>
      <c r="M4426" s="4">
        <v>5613</v>
      </c>
      <c r="N4426" s="13">
        <v>668.27</v>
      </c>
      <c r="O4426" s="13">
        <v>502.54</v>
      </c>
      <c r="P4426" s="13">
        <v>3750999.51</v>
      </c>
      <c r="Q4426" s="13">
        <v>2820757.02</v>
      </c>
      <c r="R4426" s="13">
        <v>930242.49</v>
      </c>
      <c r="S4426" s="54"/>
      <c r="T4426" s="54"/>
      <c r="Z4426" s="1"/>
      <c r="AA4426" s="1"/>
      <c r="XFB4426"/>
      <c r="XFC4426"/>
    </row>
    <row r="4427" spans="2:27 16382:16383" ht="21" customHeight="1">
      <c r="B4427" s="10" t="s">
        <v>14</v>
      </c>
      <c r="C4427" s="10" t="s">
        <v>158</v>
      </c>
      <c r="D4427" s="10" t="s">
        <v>71</v>
      </c>
      <c r="E4427" s="10" t="s">
        <v>21</v>
      </c>
      <c r="F4427" s="10" t="s">
        <v>227</v>
      </c>
      <c r="G4427" s="11">
        <v>40676</v>
      </c>
      <c r="H4427" s="12" t="s">
        <v>233</v>
      </c>
      <c r="I4427" s="10">
        <v>2011</v>
      </c>
      <c r="J4427" s="10">
        <v>492837512</v>
      </c>
      <c r="K4427" s="10">
        <f>_xlfn.DAYS(clean_data[[#This Row],[Ship Date]],clean_data[[#This Row],[Order Date]])</f>
        <v>7</v>
      </c>
      <c r="L4427" s="11">
        <v>40683</v>
      </c>
      <c r="M4427" s="14">
        <v>427</v>
      </c>
      <c r="N4427" s="15">
        <v>154.06</v>
      </c>
      <c r="O4427" s="15">
        <v>90.93</v>
      </c>
      <c r="P4427" s="15">
        <v>65783.62</v>
      </c>
      <c r="Q4427" s="15">
        <v>38827.11</v>
      </c>
      <c r="R4427" s="15">
        <v>26956.51</v>
      </c>
      <c r="S4427" s="54"/>
      <c r="T4427" s="54"/>
      <c r="Z4427" s="1"/>
      <c r="AA4427" s="1"/>
      <c r="XFB4427"/>
      <c r="XFC4427"/>
    </row>
    <row r="4428" spans="2:27 16382:16383" ht="21" customHeight="1">
      <c r="B4428" s="1" t="s">
        <v>34</v>
      </c>
      <c r="C4428" s="1" t="s">
        <v>95</v>
      </c>
      <c r="D4428" s="1" t="s">
        <v>59</v>
      </c>
      <c r="E4428" s="1" t="s">
        <v>21</v>
      </c>
      <c r="F4428" s="1" t="s">
        <v>229</v>
      </c>
      <c r="G4428" s="9">
        <v>42156</v>
      </c>
      <c r="H4428" s="2" t="s">
        <v>241</v>
      </c>
      <c r="I4428" s="1">
        <v>2015</v>
      </c>
      <c r="J4428" s="1">
        <v>661004292</v>
      </c>
      <c r="K4428" s="1">
        <f>_xlfn.DAYS(clean_data[[#This Row],[Ship Date]],clean_data[[#This Row],[Order Date]])</f>
        <v>36</v>
      </c>
      <c r="L4428" s="9">
        <v>42192</v>
      </c>
      <c r="M4428" s="4">
        <v>4714</v>
      </c>
      <c r="N4428" s="13">
        <v>9.33</v>
      </c>
      <c r="O4428" s="13">
        <v>6.92</v>
      </c>
      <c r="P4428" s="13">
        <v>43981.62</v>
      </c>
      <c r="Q4428" s="13">
        <v>32620.880000000001</v>
      </c>
      <c r="R4428" s="13">
        <v>11360.74</v>
      </c>
      <c r="S4428" s="54"/>
      <c r="T4428" s="54"/>
      <c r="Z4428" s="1"/>
      <c r="AA4428" s="1"/>
      <c r="XFB4428"/>
      <c r="XFC4428"/>
    </row>
    <row r="4429" spans="2:27 16382:16383" ht="21" customHeight="1">
      <c r="B4429" s="10" t="s">
        <v>40</v>
      </c>
      <c r="C4429" s="10" t="s">
        <v>150</v>
      </c>
      <c r="D4429" s="10" t="s">
        <v>79</v>
      </c>
      <c r="E4429" s="10" t="s">
        <v>17</v>
      </c>
      <c r="F4429" s="10" t="s">
        <v>232</v>
      </c>
      <c r="G4429" s="11">
        <v>42768</v>
      </c>
      <c r="H4429" s="12" t="s">
        <v>242</v>
      </c>
      <c r="I4429" s="10">
        <v>2017</v>
      </c>
      <c r="J4429" s="10">
        <v>114579093</v>
      </c>
      <c r="K4429" s="10">
        <f>_xlfn.DAYS(clean_data[[#This Row],[Ship Date]],clean_data[[#This Row],[Order Date]])</f>
        <v>43</v>
      </c>
      <c r="L4429" s="11">
        <v>42811</v>
      </c>
      <c r="M4429" s="14">
        <v>5355</v>
      </c>
      <c r="N4429" s="15">
        <v>668.27</v>
      </c>
      <c r="O4429" s="15">
        <v>502.54</v>
      </c>
      <c r="P4429" s="15">
        <v>3578585.85</v>
      </c>
      <c r="Q4429" s="15">
        <v>2691101.7</v>
      </c>
      <c r="R4429" s="15">
        <v>887484.15</v>
      </c>
      <c r="S4429" s="54"/>
      <c r="T4429" s="54"/>
      <c r="Z4429" s="1"/>
      <c r="AA4429" s="1"/>
      <c r="XFB4429"/>
      <c r="XFC4429"/>
    </row>
    <row r="4430" spans="2:27 16382:16383" ht="21" customHeight="1">
      <c r="B4430" s="1" t="s">
        <v>14</v>
      </c>
      <c r="C4430" s="1" t="s">
        <v>88</v>
      </c>
      <c r="D4430" s="1" t="s">
        <v>71</v>
      </c>
      <c r="E4430" s="1" t="s">
        <v>21</v>
      </c>
      <c r="F4430" s="1" t="s">
        <v>227</v>
      </c>
      <c r="G4430" s="9">
        <v>40630</v>
      </c>
      <c r="H4430" s="2" t="s">
        <v>236</v>
      </c>
      <c r="I4430" s="1">
        <v>2011</v>
      </c>
      <c r="J4430" s="1">
        <v>242673242</v>
      </c>
      <c r="K4430" s="1">
        <f>_xlfn.DAYS(clean_data[[#This Row],[Ship Date]],clean_data[[#This Row],[Order Date]])</f>
        <v>23</v>
      </c>
      <c r="L4430" s="9">
        <v>40653</v>
      </c>
      <c r="M4430" s="4">
        <v>1260</v>
      </c>
      <c r="N4430" s="13">
        <v>154.06</v>
      </c>
      <c r="O4430" s="13">
        <v>90.93</v>
      </c>
      <c r="P4430" s="13">
        <v>194115.6</v>
      </c>
      <c r="Q4430" s="13">
        <v>114571.8</v>
      </c>
      <c r="R4430" s="13">
        <v>79543.8</v>
      </c>
      <c r="S4430" s="54"/>
      <c r="T4430" s="54"/>
      <c r="Z4430" s="1"/>
      <c r="AA4430" s="1"/>
      <c r="XFB4430"/>
      <c r="XFC4430"/>
    </row>
    <row r="4431" spans="2:27 16382:16383" ht="21" customHeight="1">
      <c r="B4431" s="10" t="s">
        <v>26</v>
      </c>
      <c r="C4431" s="10" t="s">
        <v>143</v>
      </c>
      <c r="D4431" s="10" t="s">
        <v>59</v>
      </c>
      <c r="E4431" s="10" t="s">
        <v>17</v>
      </c>
      <c r="F4431" s="10" t="s">
        <v>227</v>
      </c>
      <c r="G4431" s="11">
        <v>41160</v>
      </c>
      <c r="H4431" s="12" t="s">
        <v>231</v>
      </c>
      <c r="I4431" s="10">
        <v>2012</v>
      </c>
      <c r="J4431" s="10">
        <v>704710566</v>
      </c>
      <c r="K4431" s="10">
        <f>_xlfn.DAYS(clean_data[[#This Row],[Ship Date]],clean_data[[#This Row],[Order Date]])</f>
        <v>7</v>
      </c>
      <c r="L4431" s="11">
        <v>41167</v>
      </c>
      <c r="M4431" s="14">
        <v>8372</v>
      </c>
      <c r="N4431" s="15">
        <v>9.33</v>
      </c>
      <c r="O4431" s="15">
        <v>6.92</v>
      </c>
      <c r="P4431" s="15">
        <v>78110.759999999995</v>
      </c>
      <c r="Q4431" s="15">
        <v>57934.239999999998</v>
      </c>
      <c r="R4431" s="15">
        <v>20176.52</v>
      </c>
      <c r="S4431" s="54"/>
      <c r="T4431" s="54"/>
      <c r="Z4431" s="1"/>
      <c r="AA4431" s="1"/>
      <c r="XFB4431"/>
      <c r="XFC4431"/>
    </row>
    <row r="4432" spans="2:27 16382:16383" ht="21" customHeight="1">
      <c r="B4432" s="1" t="s">
        <v>26</v>
      </c>
      <c r="C4432" s="1" t="s">
        <v>107</v>
      </c>
      <c r="D4432" s="1" t="s">
        <v>28</v>
      </c>
      <c r="E4432" s="1" t="s">
        <v>17</v>
      </c>
      <c r="F4432" s="1" t="s">
        <v>232</v>
      </c>
      <c r="G4432" s="9">
        <v>41870</v>
      </c>
      <c r="H4432" s="2" t="s">
        <v>238</v>
      </c>
      <c r="I4432" s="1">
        <v>2014</v>
      </c>
      <c r="J4432" s="1">
        <v>780427396</v>
      </c>
      <c r="K4432" s="1">
        <f>_xlfn.DAYS(clean_data[[#This Row],[Ship Date]],clean_data[[#This Row],[Order Date]])</f>
        <v>42</v>
      </c>
      <c r="L4432" s="9">
        <v>41912</v>
      </c>
      <c r="M4432" s="4">
        <v>4664</v>
      </c>
      <c r="N4432" s="13">
        <v>205.7</v>
      </c>
      <c r="O4432" s="13">
        <v>117.11</v>
      </c>
      <c r="P4432" s="13">
        <v>959384.8</v>
      </c>
      <c r="Q4432" s="13">
        <v>546201.04</v>
      </c>
      <c r="R4432" s="13">
        <v>413183.76</v>
      </c>
      <c r="S4432" s="54"/>
      <c r="T4432" s="54"/>
      <c r="Z4432" s="1"/>
      <c r="AA4432" s="1"/>
      <c r="XFB4432"/>
      <c r="XFC4432"/>
    </row>
    <row r="4433" spans="2:27 16382:16383" ht="21" customHeight="1">
      <c r="B4433" s="10" t="s">
        <v>14</v>
      </c>
      <c r="C4433" s="10" t="s">
        <v>19</v>
      </c>
      <c r="D4433" s="10" t="s">
        <v>50</v>
      </c>
      <c r="E4433" s="10" t="s">
        <v>21</v>
      </c>
      <c r="F4433" s="10" t="s">
        <v>229</v>
      </c>
      <c r="G4433" s="11">
        <v>42042</v>
      </c>
      <c r="H4433" s="12" t="s">
        <v>242</v>
      </c>
      <c r="I4433" s="10">
        <v>2015</v>
      </c>
      <c r="J4433" s="10">
        <v>719872558</v>
      </c>
      <c r="K4433" s="10">
        <f>_xlfn.DAYS(clean_data[[#This Row],[Ship Date]],clean_data[[#This Row],[Order Date]])</f>
        <v>9</v>
      </c>
      <c r="L4433" s="11">
        <v>42051</v>
      </c>
      <c r="M4433" s="14">
        <v>5142</v>
      </c>
      <c r="N4433" s="15">
        <v>421.89</v>
      </c>
      <c r="O4433" s="15">
        <v>364.69</v>
      </c>
      <c r="P4433" s="15">
        <v>2169358.38</v>
      </c>
      <c r="Q4433" s="15">
        <v>1875235.98</v>
      </c>
      <c r="R4433" s="15">
        <v>294122.40000000002</v>
      </c>
      <c r="S4433" s="54"/>
      <c r="T4433" s="54"/>
      <c r="Z4433" s="1"/>
      <c r="AA4433" s="1"/>
      <c r="XFB4433"/>
      <c r="XFC4433"/>
    </row>
    <row r="4434" spans="2:27 16382:16383" ht="21" customHeight="1">
      <c r="B4434" s="1" t="s">
        <v>40</v>
      </c>
      <c r="C4434" s="1" t="s">
        <v>200</v>
      </c>
      <c r="D4434" s="1" t="s">
        <v>59</v>
      </c>
      <c r="E4434" s="1" t="s">
        <v>17</v>
      </c>
      <c r="F4434" s="1" t="s">
        <v>232</v>
      </c>
      <c r="G4434" s="9">
        <v>41349</v>
      </c>
      <c r="H4434" s="2" t="s">
        <v>236</v>
      </c>
      <c r="I4434" s="1">
        <v>2013</v>
      </c>
      <c r="J4434" s="1">
        <v>393407380</v>
      </c>
      <c r="K4434" s="1">
        <f>_xlfn.DAYS(clean_data[[#This Row],[Ship Date]],clean_data[[#This Row],[Order Date]])</f>
        <v>5</v>
      </c>
      <c r="L4434" s="9">
        <v>41354</v>
      </c>
      <c r="M4434" s="4">
        <v>6841</v>
      </c>
      <c r="N4434" s="13">
        <v>9.33</v>
      </c>
      <c r="O4434" s="13">
        <v>6.92</v>
      </c>
      <c r="P4434" s="13">
        <v>63826.53</v>
      </c>
      <c r="Q4434" s="13">
        <v>47339.72</v>
      </c>
      <c r="R4434" s="13">
        <v>16486.810000000001</v>
      </c>
      <c r="S4434" s="54"/>
      <c r="T4434" s="54"/>
      <c r="Z4434" s="1"/>
      <c r="AA4434" s="1"/>
      <c r="XFB4434"/>
      <c r="XFC4434"/>
    </row>
    <row r="4435" spans="2:27 16382:16383" ht="21" customHeight="1">
      <c r="B4435" s="10" t="s">
        <v>40</v>
      </c>
      <c r="C4435" s="10" t="s">
        <v>193</v>
      </c>
      <c r="D4435" s="10" t="s">
        <v>36</v>
      </c>
      <c r="E4435" s="10" t="s">
        <v>17</v>
      </c>
      <c r="F4435" s="10" t="s">
        <v>229</v>
      </c>
      <c r="G4435" s="11">
        <v>41233</v>
      </c>
      <c r="H4435" s="12" t="s">
        <v>234</v>
      </c>
      <c r="I4435" s="10">
        <v>2012</v>
      </c>
      <c r="J4435" s="10">
        <v>641705691</v>
      </c>
      <c r="K4435" s="10">
        <f>_xlfn.DAYS(clean_data[[#This Row],[Ship Date]],clean_data[[#This Row],[Order Date]])</f>
        <v>17</v>
      </c>
      <c r="L4435" s="11">
        <v>41250</v>
      </c>
      <c r="M4435" s="14">
        <v>3829</v>
      </c>
      <c r="N4435" s="15">
        <v>109.28</v>
      </c>
      <c r="O4435" s="15">
        <v>35.840000000000003</v>
      </c>
      <c r="P4435" s="15">
        <v>418433.12</v>
      </c>
      <c r="Q4435" s="15">
        <v>137231.35999999999</v>
      </c>
      <c r="R4435" s="15">
        <v>281201.76</v>
      </c>
      <c r="S4435" s="54"/>
      <c r="T4435" s="54"/>
      <c r="Z4435" s="1"/>
      <c r="AA4435" s="1"/>
      <c r="XFB4435"/>
      <c r="XFC4435"/>
    </row>
    <row r="4436" spans="2:27 16382:16383" ht="21" customHeight="1">
      <c r="B4436" s="1" t="s">
        <v>31</v>
      </c>
      <c r="C4436" s="1" t="s">
        <v>100</v>
      </c>
      <c r="D4436" s="1" t="s">
        <v>33</v>
      </c>
      <c r="E4436" s="1" t="s">
        <v>21</v>
      </c>
      <c r="F4436" s="1" t="s">
        <v>227</v>
      </c>
      <c r="G4436" s="9">
        <v>40763</v>
      </c>
      <c r="H4436" s="2" t="s">
        <v>238</v>
      </c>
      <c r="I4436" s="1">
        <v>2011</v>
      </c>
      <c r="J4436" s="1">
        <v>125753819</v>
      </c>
      <c r="K4436" s="1">
        <f>_xlfn.DAYS(clean_data[[#This Row],[Ship Date]],clean_data[[#This Row],[Order Date]])</f>
        <v>41</v>
      </c>
      <c r="L4436" s="9">
        <v>40804</v>
      </c>
      <c r="M4436" s="4">
        <v>2205</v>
      </c>
      <c r="N4436" s="13">
        <v>81.73</v>
      </c>
      <c r="O4436" s="13">
        <v>56.67</v>
      </c>
      <c r="P4436" s="13">
        <v>180214.65</v>
      </c>
      <c r="Q4436" s="13">
        <v>124957.35</v>
      </c>
      <c r="R4436" s="13">
        <v>55257.3</v>
      </c>
      <c r="S4436" s="54"/>
      <c r="T4436" s="54"/>
      <c r="Z4436" s="1"/>
      <c r="AA4436" s="1"/>
      <c r="XFB4436"/>
      <c r="XFC4436"/>
    </row>
    <row r="4437" spans="2:27 16382:16383" ht="21" customHeight="1">
      <c r="B4437" s="10" t="s">
        <v>23</v>
      </c>
      <c r="C4437" s="10" t="s">
        <v>120</v>
      </c>
      <c r="D4437" s="10" t="s">
        <v>16</v>
      </c>
      <c r="E4437" s="10" t="s">
        <v>21</v>
      </c>
      <c r="F4437" s="10" t="s">
        <v>232</v>
      </c>
      <c r="G4437" s="11">
        <v>40776</v>
      </c>
      <c r="H4437" s="12" t="s">
        <v>238</v>
      </c>
      <c r="I4437" s="10">
        <v>2011</v>
      </c>
      <c r="J4437" s="10">
        <v>276850593</v>
      </c>
      <c r="K4437" s="10">
        <f>_xlfn.DAYS(clean_data[[#This Row],[Ship Date]],clean_data[[#This Row],[Order Date]])</f>
        <v>13</v>
      </c>
      <c r="L4437" s="11">
        <v>40789</v>
      </c>
      <c r="M4437" s="14">
        <v>5097</v>
      </c>
      <c r="N4437" s="15">
        <v>255.28</v>
      </c>
      <c r="O4437" s="15">
        <v>159.41999999999999</v>
      </c>
      <c r="P4437" s="15">
        <v>1301162.1599999999</v>
      </c>
      <c r="Q4437" s="15">
        <v>812563.74</v>
      </c>
      <c r="R4437" s="15">
        <v>488598.42</v>
      </c>
      <c r="S4437" s="54"/>
      <c r="T4437" s="54"/>
      <c r="Z4437" s="1"/>
      <c r="AA4437" s="1"/>
      <c r="XFB4437"/>
      <c r="XFC4437"/>
    </row>
    <row r="4438" spans="2:27 16382:16383" ht="21" customHeight="1">
      <c r="B4438" s="1" t="s">
        <v>26</v>
      </c>
      <c r="C4438" s="1" t="s">
        <v>87</v>
      </c>
      <c r="D4438" s="1" t="s">
        <v>43</v>
      </c>
      <c r="E4438" s="1" t="s">
        <v>17</v>
      </c>
      <c r="F4438" s="1" t="s">
        <v>235</v>
      </c>
      <c r="G4438" s="9">
        <v>42500</v>
      </c>
      <c r="H4438" s="2" t="s">
        <v>233</v>
      </c>
      <c r="I4438" s="1">
        <v>2016</v>
      </c>
      <c r="J4438" s="1">
        <v>346607339</v>
      </c>
      <c r="K4438" s="1">
        <f>_xlfn.DAYS(clean_data[[#This Row],[Ship Date]],clean_data[[#This Row],[Order Date]])</f>
        <v>34</v>
      </c>
      <c r="L4438" s="9">
        <v>42534</v>
      </c>
      <c r="M4438" s="4">
        <v>7669</v>
      </c>
      <c r="N4438" s="13">
        <v>651.21</v>
      </c>
      <c r="O4438" s="13">
        <v>524.96</v>
      </c>
      <c r="P4438" s="13">
        <v>4994129.49</v>
      </c>
      <c r="Q4438" s="13">
        <v>4025918.24</v>
      </c>
      <c r="R4438" s="13">
        <v>968211.25</v>
      </c>
      <c r="S4438" s="54"/>
      <c r="T4438" s="54"/>
      <c r="Z4438" s="1"/>
      <c r="AA4438" s="1"/>
      <c r="XFB4438"/>
      <c r="XFC4438"/>
    </row>
    <row r="4439" spans="2:27 16382:16383" ht="21" customHeight="1">
      <c r="B4439" s="10" t="s">
        <v>23</v>
      </c>
      <c r="C4439" s="10" t="s">
        <v>191</v>
      </c>
      <c r="D4439" s="10" t="s">
        <v>28</v>
      </c>
      <c r="E4439" s="10" t="s">
        <v>17</v>
      </c>
      <c r="F4439" s="10" t="s">
        <v>232</v>
      </c>
      <c r="G4439" s="11">
        <v>40638</v>
      </c>
      <c r="H4439" s="12" t="s">
        <v>239</v>
      </c>
      <c r="I4439" s="10">
        <v>2011</v>
      </c>
      <c r="J4439" s="10">
        <v>556947886</v>
      </c>
      <c r="K4439" s="10">
        <f>_xlfn.DAYS(clean_data[[#This Row],[Ship Date]],clean_data[[#This Row],[Order Date]])</f>
        <v>42</v>
      </c>
      <c r="L4439" s="11">
        <v>40680</v>
      </c>
      <c r="M4439" s="14">
        <v>2111</v>
      </c>
      <c r="N4439" s="15">
        <v>205.7</v>
      </c>
      <c r="O4439" s="15">
        <v>117.11</v>
      </c>
      <c r="P4439" s="15">
        <v>434232.7</v>
      </c>
      <c r="Q4439" s="15">
        <v>247219.21</v>
      </c>
      <c r="R4439" s="15">
        <v>187013.49</v>
      </c>
      <c r="S4439" s="54"/>
      <c r="T4439" s="54"/>
      <c r="Z4439" s="1"/>
      <c r="AA4439" s="1"/>
      <c r="XFB4439"/>
      <c r="XFC4439"/>
    </row>
    <row r="4440" spans="2:27 16382:16383" ht="21" customHeight="1">
      <c r="B4440" s="1" t="s">
        <v>40</v>
      </c>
      <c r="C4440" s="1" t="s">
        <v>114</v>
      </c>
      <c r="D4440" s="1" t="s">
        <v>16</v>
      </c>
      <c r="E4440" s="1" t="s">
        <v>21</v>
      </c>
      <c r="F4440" s="1" t="s">
        <v>229</v>
      </c>
      <c r="G4440" s="9">
        <v>41342</v>
      </c>
      <c r="H4440" s="2" t="s">
        <v>236</v>
      </c>
      <c r="I4440" s="1">
        <v>2013</v>
      </c>
      <c r="J4440" s="1">
        <v>750108563</v>
      </c>
      <c r="K4440" s="1">
        <f>_xlfn.DAYS(clean_data[[#This Row],[Ship Date]],clean_data[[#This Row],[Order Date]])</f>
        <v>38</v>
      </c>
      <c r="L4440" s="9">
        <v>41380</v>
      </c>
      <c r="M4440" s="4">
        <v>2648</v>
      </c>
      <c r="N4440" s="13">
        <v>255.28</v>
      </c>
      <c r="O4440" s="13">
        <v>159.41999999999999</v>
      </c>
      <c r="P4440" s="13">
        <v>675981.44</v>
      </c>
      <c r="Q4440" s="13">
        <v>422144.16</v>
      </c>
      <c r="R4440" s="13">
        <v>253837.28</v>
      </c>
      <c r="S4440" s="54"/>
      <c r="T4440" s="54"/>
      <c r="Z4440" s="1"/>
      <c r="AA4440" s="1"/>
      <c r="XFB4440"/>
      <c r="XFC4440"/>
    </row>
    <row r="4441" spans="2:27 16382:16383" ht="21" customHeight="1">
      <c r="B4441" s="10" t="s">
        <v>14</v>
      </c>
      <c r="C4441" s="10" t="s">
        <v>88</v>
      </c>
      <c r="D4441" s="10" t="s">
        <v>43</v>
      </c>
      <c r="E4441" s="10" t="s">
        <v>21</v>
      </c>
      <c r="F4441" s="10" t="s">
        <v>235</v>
      </c>
      <c r="G4441" s="11">
        <v>41477</v>
      </c>
      <c r="H4441" s="12" t="s">
        <v>230</v>
      </c>
      <c r="I4441" s="10">
        <v>2013</v>
      </c>
      <c r="J4441" s="10">
        <v>838638198</v>
      </c>
      <c r="K4441" s="10">
        <f>_xlfn.DAYS(clean_data[[#This Row],[Ship Date]],clean_data[[#This Row],[Order Date]])</f>
        <v>11</v>
      </c>
      <c r="L4441" s="11">
        <v>41488</v>
      </c>
      <c r="M4441" s="14">
        <v>534</v>
      </c>
      <c r="N4441" s="15">
        <v>651.21</v>
      </c>
      <c r="O4441" s="15">
        <v>524.96</v>
      </c>
      <c r="P4441" s="15">
        <v>347746.14</v>
      </c>
      <c r="Q4441" s="15">
        <v>280328.64</v>
      </c>
      <c r="R4441" s="15">
        <v>67417.5</v>
      </c>
      <c r="S4441" s="54"/>
      <c r="T4441" s="54"/>
      <c r="Z4441" s="1"/>
      <c r="AA4441" s="1"/>
      <c r="XFB4441"/>
      <c r="XFC4441"/>
    </row>
    <row r="4442" spans="2:27 16382:16383" ht="21" customHeight="1">
      <c r="B4442" s="1" t="s">
        <v>26</v>
      </c>
      <c r="C4442" s="1" t="s">
        <v>81</v>
      </c>
      <c r="D4442" s="1" t="s">
        <v>45</v>
      </c>
      <c r="E4442" s="1" t="s">
        <v>17</v>
      </c>
      <c r="F4442" s="1" t="s">
        <v>235</v>
      </c>
      <c r="G4442" s="9">
        <v>41060</v>
      </c>
      <c r="H4442" s="2" t="s">
        <v>233</v>
      </c>
      <c r="I4442" s="1">
        <v>2012</v>
      </c>
      <c r="J4442" s="1">
        <v>355398118</v>
      </c>
      <c r="K4442" s="1">
        <f>_xlfn.DAYS(clean_data[[#This Row],[Ship Date]],clean_data[[#This Row],[Order Date]])</f>
        <v>15</v>
      </c>
      <c r="L4442" s="9">
        <v>41075</v>
      </c>
      <c r="M4442" s="4">
        <v>9056</v>
      </c>
      <c r="N4442" s="13">
        <v>437.2</v>
      </c>
      <c r="O4442" s="13">
        <v>263.33</v>
      </c>
      <c r="P4442" s="13">
        <v>3959283.2</v>
      </c>
      <c r="Q4442" s="13">
        <v>2384716.48</v>
      </c>
      <c r="R4442" s="13">
        <v>1574566.72</v>
      </c>
      <c r="S4442" s="54"/>
      <c r="T4442" s="54"/>
      <c r="Z4442" s="1"/>
      <c r="AA4442" s="1"/>
      <c r="XFB4442"/>
      <c r="XFC4442"/>
    </row>
    <row r="4443" spans="2:27 16382:16383" ht="21" customHeight="1">
      <c r="B4443" s="10" t="s">
        <v>40</v>
      </c>
      <c r="C4443" s="10" t="s">
        <v>214</v>
      </c>
      <c r="D4443" s="10" t="s">
        <v>71</v>
      </c>
      <c r="E4443" s="10" t="s">
        <v>21</v>
      </c>
      <c r="F4443" s="10" t="s">
        <v>235</v>
      </c>
      <c r="G4443" s="11">
        <v>41880</v>
      </c>
      <c r="H4443" s="12" t="s">
        <v>238</v>
      </c>
      <c r="I4443" s="10">
        <v>2014</v>
      </c>
      <c r="J4443" s="10">
        <v>703562152</v>
      </c>
      <c r="K4443" s="10">
        <f>_xlfn.DAYS(clean_data[[#This Row],[Ship Date]],clean_data[[#This Row],[Order Date]])</f>
        <v>41</v>
      </c>
      <c r="L4443" s="11">
        <v>41921</v>
      </c>
      <c r="M4443" s="14">
        <v>8530</v>
      </c>
      <c r="N4443" s="15">
        <v>154.06</v>
      </c>
      <c r="O4443" s="15">
        <v>90.93</v>
      </c>
      <c r="P4443" s="15">
        <v>1314131.8</v>
      </c>
      <c r="Q4443" s="15">
        <v>775632.9</v>
      </c>
      <c r="R4443" s="15">
        <v>538498.9</v>
      </c>
      <c r="S4443" s="54"/>
      <c r="T4443" s="54"/>
      <c r="Z4443" s="1"/>
      <c r="AA4443" s="1"/>
      <c r="XFB4443"/>
      <c r="XFC4443"/>
    </row>
    <row r="4444" spans="2:27 16382:16383" ht="21" customHeight="1">
      <c r="B4444" s="1" t="s">
        <v>34</v>
      </c>
      <c r="C4444" s="1" t="s">
        <v>60</v>
      </c>
      <c r="D4444" s="1" t="s">
        <v>79</v>
      </c>
      <c r="E4444" s="1" t="s">
        <v>21</v>
      </c>
      <c r="F4444" s="1" t="s">
        <v>227</v>
      </c>
      <c r="G4444" s="9">
        <v>40583</v>
      </c>
      <c r="H4444" s="2" t="s">
        <v>242</v>
      </c>
      <c r="I4444" s="1">
        <v>2011</v>
      </c>
      <c r="J4444" s="1">
        <v>206616628</v>
      </c>
      <c r="K4444" s="1">
        <f>_xlfn.DAYS(clean_data[[#This Row],[Ship Date]],clean_data[[#This Row],[Order Date]])</f>
        <v>43</v>
      </c>
      <c r="L4444" s="9">
        <v>40626</v>
      </c>
      <c r="M4444" s="4">
        <v>1306</v>
      </c>
      <c r="N4444" s="13">
        <v>668.27</v>
      </c>
      <c r="O4444" s="13">
        <v>502.54</v>
      </c>
      <c r="P4444" s="13">
        <v>872760.62</v>
      </c>
      <c r="Q4444" s="13">
        <v>656317.24</v>
      </c>
      <c r="R4444" s="13">
        <v>216443.38</v>
      </c>
      <c r="S4444" s="54"/>
      <c r="T4444" s="54"/>
      <c r="Z4444" s="1"/>
      <c r="AA4444" s="1"/>
      <c r="XFB4444"/>
      <c r="XFC4444"/>
    </row>
    <row r="4445" spans="2:27 16382:16383" ht="21" customHeight="1">
      <c r="B4445" s="10" t="s">
        <v>53</v>
      </c>
      <c r="C4445" s="10" t="s">
        <v>210</v>
      </c>
      <c r="D4445" s="10" t="s">
        <v>25</v>
      </c>
      <c r="E4445" s="10" t="s">
        <v>17</v>
      </c>
      <c r="F4445" s="10" t="s">
        <v>229</v>
      </c>
      <c r="G4445" s="11">
        <v>41120</v>
      </c>
      <c r="H4445" s="12" t="s">
        <v>230</v>
      </c>
      <c r="I4445" s="10">
        <v>2012</v>
      </c>
      <c r="J4445" s="10">
        <v>858360373</v>
      </c>
      <c r="K4445" s="10">
        <f>_xlfn.DAYS(clean_data[[#This Row],[Ship Date]],clean_data[[#This Row],[Order Date]])</f>
        <v>13</v>
      </c>
      <c r="L4445" s="11">
        <v>41133</v>
      </c>
      <c r="M4445" s="14">
        <v>6764</v>
      </c>
      <c r="N4445" s="15">
        <v>47.45</v>
      </c>
      <c r="O4445" s="15">
        <v>31.79</v>
      </c>
      <c r="P4445" s="15">
        <v>320951.8</v>
      </c>
      <c r="Q4445" s="15">
        <v>215027.56</v>
      </c>
      <c r="R4445" s="15">
        <v>105924.24</v>
      </c>
      <c r="S4445" s="54"/>
      <c r="T4445" s="54"/>
      <c r="Z4445" s="1"/>
      <c r="AA4445" s="1"/>
      <c r="XFB4445"/>
      <c r="XFC4445"/>
    </row>
    <row r="4446" spans="2:27 16382:16383" ht="21" customHeight="1">
      <c r="B4446" s="1" t="s">
        <v>26</v>
      </c>
      <c r="C4446" s="1" t="s">
        <v>30</v>
      </c>
      <c r="D4446" s="1" t="s">
        <v>36</v>
      </c>
      <c r="E4446" s="1" t="s">
        <v>17</v>
      </c>
      <c r="F4446" s="1" t="s">
        <v>232</v>
      </c>
      <c r="G4446" s="9">
        <v>42299</v>
      </c>
      <c r="H4446" s="2" t="s">
        <v>237</v>
      </c>
      <c r="I4446" s="1">
        <v>2015</v>
      </c>
      <c r="J4446" s="1">
        <v>672904717</v>
      </c>
      <c r="K4446" s="1">
        <f>_xlfn.DAYS(clean_data[[#This Row],[Ship Date]],clean_data[[#This Row],[Order Date]])</f>
        <v>8</v>
      </c>
      <c r="L4446" s="9">
        <v>42307</v>
      </c>
      <c r="M4446" s="4">
        <v>6314</v>
      </c>
      <c r="N4446" s="13">
        <v>109.28</v>
      </c>
      <c r="O4446" s="13">
        <v>35.840000000000003</v>
      </c>
      <c r="P4446" s="13">
        <v>689993.92</v>
      </c>
      <c r="Q4446" s="13">
        <v>226293.76000000001</v>
      </c>
      <c r="R4446" s="13">
        <v>463700.16</v>
      </c>
      <c r="S4446" s="54"/>
      <c r="T4446" s="54"/>
      <c r="Z4446" s="1"/>
      <c r="AA4446" s="1"/>
      <c r="XFB4446"/>
      <c r="XFC4446"/>
    </row>
    <row r="4447" spans="2:27 16382:16383" ht="21" customHeight="1">
      <c r="B4447" s="10" t="s">
        <v>40</v>
      </c>
      <c r="C4447" s="10" t="s">
        <v>189</v>
      </c>
      <c r="D4447" s="10" t="s">
        <v>25</v>
      </c>
      <c r="E4447" s="10" t="s">
        <v>21</v>
      </c>
      <c r="F4447" s="10" t="s">
        <v>235</v>
      </c>
      <c r="G4447" s="11">
        <v>41933</v>
      </c>
      <c r="H4447" s="12" t="s">
        <v>237</v>
      </c>
      <c r="I4447" s="10">
        <v>2014</v>
      </c>
      <c r="J4447" s="10">
        <v>434673488</v>
      </c>
      <c r="K4447" s="10">
        <f>_xlfn.DAYS(clean_data[[#This Row],[Ship Date]],clean_data[[#This Row],[Order Date]])</f>
        <v>22</v>
      </c>
      <c r="L4447" s="11">
        <v>41955</v>
      </c>
      <c r="M4447" s="14">
        <v>8399</v>
      </c>
      <c r="N4447" s="15">
        <v>47.45</v>
      </c>
      <c r="O4447" s="15">
        <v>31.79</v>
      </c>
      <c r="P4447" s="15">
        <v>398532.55</v>
      </c>
      <c r="Q4447" s="15">
        <v>267004.21000000002</v>
      </c>
      <c r="R4447" s="15">
        <v>131528.34</v>
      </c>
      <c r="S4447" s="54"/>
      <c r="T4447" s="54"/>
      <c r="Z4447" s="1"/>
      <c r="AA4447" s="1"/>
      <c r="XFB4447"/>
      <c r="XFC4447"/>
    </row>
    <row r="4448" spans="2:27 16382:16383" ht="21" customHeight="1">
      <c r="B4448" s="1" t="s">
        <v>23</v>
      </c>
      <c r="C4448" s="1" t="s">
        <v>118</v>
      </c>
      <c r="D4448" s="1" t="s">
        <v>79</v>
      </c>
      <c r="E4448" s="1" t="s">
        <v>17</v>
      </c>
      <c r="F4448" s="1" t="s">
        <v>229</v>
      </c>
      <c r="G4448" s="9">
        <v>40991</v>
      </c>
      <c r="H4448" s="2" t="s">
        <v>236</v>
      </c>
      <c r="I4448" s="1">
        <v>2012</v>
      </c>
      <c r="J4448" s="1">
        <v>548403012</v>
      </c>
      <c r="K4448" s="1">
        <f>_xlfn.DAYS(clean_data[[#This Row],[Ship Date]],clean_data[[#This Row],[Order Date]])</f>
        <v>12</v>
      </c>
      <c r="L4448" s="9">
        <v>41003</v>
      </c>
      <c r="M4448" s="4">
        <v>3493</v>
      </c>
      <c r="N4448" s="13">
        <v>668.27</v>
      </c>
      <c r="O4448" s="13">
        <v>502.54</v>
      </c>
      <c r="P4448" s="13">
        <v>2334267.11</v>
      </c>
      <c r="Q4448" s="13">
        <v>1755372.22</v>
      </c>
      <c r="R4448" s="13">
        <v>578894.89</v>
      </c>
      <c r="S4448" s="54"/>
      <c r="T4448" s="54"/>
      <c r="Z4448" s="1"/>
      <c r="AA4448" s="1"/>
      <c r="XFB4448"/>
      <c r="XFC4448"/>
    </row>
    <row r="4449" spans="2:27 16382:16383" ht="21" customHeight="1">
      <c r="B4449" s="10" t="s">
        <v>40</v>
      </c>
      <c r="C4449" s="10" t="s">
        <v>114</v>
      </c>
      <c r="D4449" s="10" t="s">
        <v>36</v>
      </c>
      <c r="E4449" s="10" t="s">
        <v>21</v>
      </c>
      <c r="F4449" s="10" t="s">
        <v>227</v>
      </c>
      <c r="G4449" s="11">
        <v>42212</v>
      </c>
      <c r="H4449" s="12" t="s">
        <v>230</v>
      </c>
      <c r="I4449" s="10">
        <v>2015</v>
      </c>
      <c r="J4449" s="10">
        <v>589142119</v>
      </c>
      <c r="K4449" s="10">
        <f>_xlfn.DAYS(clean_data[[#This Row],[Ship Date]],clean_data[[#This Row],[Order Date]])</f>
        <v>25</v>
      </c>
      <c r="L4449" s="11">
        <v>42237</v>
      </c>
      <c r="M4449" s="14">
        <v>9100</v>
      </c>
      <c r="N4449" s="15">
        <v>109.28</v>
      </c>
      <c r="O4449" s="15">
        <v>35.840000000000003</v>
      </c>
      <c r="P4449" s="15">
        <v>994448</v>
      </c>
      <c r="Q4449" s="15">
        <v>326144</v>
      </c>
      <c r="R4449" s="15">
        <v>668304</v>
      </c>
      <c r="S4449" s="54"/>
      <c r="T4449" s="54"/>
      <c r="Z4449" s="1"/>
      <c r="AA4449" s="1"/>
      <c r="XFB4449"/>
      <c r="XFC4449"/>
    </row>
    <row r="4450" spans="2:27 16382:16383" ht="21" customHeight="1">
      <c r="B4450" s="1" t="s">
        <v>23</v>
      </c>
      <c r="C4450" s="1" t="s">
        <v>118</v>
      </c>
      <c r="D4450" s="1" t="s">
        <v>71</v>
      </c>
      <c r="E4450" s="1" t="s">
        <v>17</v>
      </c>
      <c r="F4450" s="1" t="s">
        <v>232</v>
      </c>
      <c r="G4450" s="9">
        <v>40428</v>
      </c>
      <c r="H4450" s="2" t="s">
        <v>231</v>
      </c>
      <c r="I4450" s="1">
        <v>2010</v>
      </c>
      <c r="J4450" s="1">
        <v>652252137</v>
      </c>
      <c r="K4450" s="1">
        <f>_xlfn.DAYS(clean_data[[#This Row],[Ship Date]],clean_data[[#This Row],[Order Date]])</f>
        <v>19</v>
      </c>
      <c r="L4450" s="9">
        <v>40447</v>
      </c>
      <c r="M4450" s="4">
        <v>4757</v>
      </c>
      <c r="N4450" s="13">
        <v>154.06</v>
      </c>
      <c r="O4450" s="13">
        <v>90.93</v>
      </c>
      <c r="P4450" s="13">
        <v>732863.42</v>
      </c>
      <c r="Q4450" s="13">
        <v>432554.01</v>
      </c>
      <c r="R4450" s="13">
        <v>300309.40999999997</v>
      </c>
      <c r="S4450" s="54"/>
      <c r="T4450" s="54"/>
      <c r="Z4450" s="1"/>
      <c r="AA4450" s="1"/>
      <c r="XFB4450"/>
      <c r="XFC4450"/>
    </row>
    <row r="4451" spans="2:27 16382:16383" ht="21" customHeight="1">
      <c r="B4451" s="10" t="s">
        <v>40</v>
      </c>
      <c r="C4451" s="10" t="s">
        <v>184</v>
      </c>
      <c r="D4451" s="10" t="s">
        <v>20</v>
      </c>
      <c r="E4451" s="10" t="s">
        <v>17</v>
      </c>
      <c r="F4451" s="10" t="s">
        <v>229</v>
      </c>
      <c r="G4451" s="11">
        <v>40540</v>
      </c>
      <c r="H4451" s="12" t="s">
        <v>228</v>
      </c>
      <c r="I4451" s="10">
        <v>2010</v>
      </c>
      <c r="J4451" s="10">
        <v>903406894</v>
      </c>
      <c r="K4451" s="10">
        <f>_xlfn.DAYS(clean_data[[#This Row],[Ship Date]],clean_data[[#This Row],[Order Date]])</f>
        <v>43</v>
      </c>
      <c r="L4451" s="11">
        <v>40583</v>
      </c>
      <c r="M4451" s="14">
        <v>7030</v>
      </c>
      <c r="N4451" s="15">
        <v>152.58000000000001</v>
      </c>
      <c r="O4451" s="15">
        <v>97.44</v>
      </c>
      <c r="P4451" s="15">
        <v>1072637.3999999999</v>
      </c>
      <c r="Q4451" s="15">
        <v>685003.2</v>
      </c>
      <c r="R4451" s="15">
        <v>387634.2</v>
      </c>
      <c r="S4451" s="54"/>
      <c r="T4451" s="54"/>
      <c r="Z4451" s="1"/>
      <c r="AA4451" s="1"/>
      <c r="XFB4451"/>
      <c r="XFC4451"/>
    </row>
    <row r="4452" spans="2:27 16382:16383" ht="21" customHeight="1">
      <c r="B4452" s="1" t="s">
        <v>40</v>
      </c>
      <c r="C4452" s="1" t="s">
        <v>72</v>
      </c>
      <c r="D4452" s="1" t="s">
        <v>71</v>
      </c>
      <c r="E4452" s="1" t="s">
        <v>21</v>
      </c>
      <c r="F4452" s="1" t="s">
        <v>235</v>
      </c>
      <c r="G4452" s="9">
        <v>42307</v>
      </c>
      <c r="H4452" s="2" t="s">
        <v>237</v>
      </c>
      <c r="I4452" s="1">
        <v>2015</v>
      </c>
      <c r="J4452" s="1">
        <v>228592717</v>
      </c>
      <c r="K4452" s="1">
        <f>_xlfn.DAYS(clean_data[[#This Row],[Ship Date]],clean_data[[#This Row],[Order Date]])</f>
        <v>4</v>
      </c>
      <c r="L4452" s="9">
        <v>42311</v>
      </c>
      <c r="M4452" s="4">
        <v>4520</v>
      </c>
      <c r="N4452" s="13">
        <v>154.06</v>
      </c>
      <c r="O4452" s="13">
        <v>90.93</v>
      </c>
      <c r="P4452" s="13">
        <v>696351.2</v>
      </c>
      <c r="Q4452" s="13">
        <v>411003.6</v>
      </c>
      <c r="R4452" s="13">
        <v>285347.59999999998</v>
      </c>
      <c r="S4452" s="54"/>
      <c r="T4452" s="54"/>
      <c r="Z4452" s="1"/>
      <c r="AA4452" s="1"/>
      <c r="XFB4452"/>
      <c r="XFC4452"/>
    </row>
    <row r="4453" spans="2:27 16382:16383" ht="21" customHeight="1">
      <c r="B4453" s="10" t="s">
        <v>23</v>
      </c>
      <c r="C4453" s="10" t="s">
        <v>120</v>
      </c>
      <c r="D4453" s="10" t="s">
        <v>45</v>
      </c>
      <c r="E4453" s="10" t="s">
        <v>17</v>
      </c>
      <c r="F4453" s="10" t="s">
        <v>227</v>
      </c>
      <c r="G4453" s="11">
        <v>41727</v>
      </c>
      <c r="H4453" s="12" t="s">
        <v>236</v>
      </c>
      <c r="I4453" s="10">
        <v>2014</v>
      </c>
      <c r="J4453" s="10">
        <v>284108436</v>
      </c>
      <c r="K4453" s="10">
        <f>_xlfn.DAYS(clean_data[[#This Row],[Ship Date]],clean_data[[#This Row],[Order Date]])</f>
        <v>5</v>
      </c>
      <c r="L4453" s="11">
        <v>41732</v>
      </c>
      <c r="M4453" s="14">
        <v>2854</v>
      </c>
      <c r="N4453" s="15">
        <v>437.2</v>
      </c>
      <c r="O4453" s="15">
        <v>263.33</v>
      </c>
      <c r="P4453" s="15">
        <v>1247768.8</v>
      </c>
      <c r="Q4453" s="15">
        <v>751543.82</v>
      </c>
      <c r="R4453" s="15">
        <v>496224.98</v>
      </c>
      <c r="S4453" s="54"/>
      <c r="T4453" s="54"/>
      <c r="Z4453" s="1"/>
      <c r="AA4453" s="1"/>
      <c r="XFB4453"/>
      <c r="XFC4453"/>
    </row>
    <row r="4454" spans="2:27 16382:16383" ht="21" customHeight="1">
      <c r="B4454" s="1" t="s">
        <v>40</v>
      </c>
      <c r="C4454" s="1" t="s">
        <v>126</v>
      </c>
      <c r="D4454" s="1" t="s">
        <v>28</v>
      </c>
      <c r="E4454" s="1" t="s">
        <v>21</v>
      </c>
      <c r="F4454" s="1" t="s">
        <v>229</v>
      </c>
      <c r="G4454" s="9">
        <v>40718</v>
      </c>
      <c r="H4454" s="2" t="s">
        <v>241</v>
      </c>
      <c r="I4454" s="1">
        <v>2011</v>
      </c>
      <c r="J4454" s="1">
        <v>546565377</v>
      </c>
      <c r="K4454" s="1">
        <f>_xlfn.DAYS(clean_data[[#This Row],[Ship Date]],clean_data[[#This Row],[Order Date]])</f>
        <v>7</v>
      </c>
      <c r="L4454" s="9">
        <v>40725</v>
      </c>
      <c r="M4454" s="4">
        <v>9696</v>
      </c>
      <c r="N4454" s="13">
        <v>205.7</v>
      </c>
      <c r="O4454" s="13">
        <v>117.11</v>
      </c>
      <c r="P4454" s="13">
        <v>1994467.2</v>
      </c>
      <c r="Q4454" s="13">
        <v>1135498.56</v>
      </c>
      <c r="R4454" s="13">
        <v>858968.64</v>
      </c>
      <c r="S4454" s="54"/>
      <c r="T4454" s="54"/>
      <c r="Z4454" s="1"/>
      <c r="AA4454" s="1"/>
      <c r="XFB4454"/>
      <c r="XFC4454"/>
    </row>
    <row r="4455" spans="2:27 16382:16383" ht="21" customHeight="1">
      <c r="B4455" s="10" t="s">
        <v>40</v>
      </c>
      <c r="C4455" s="10" t="s">
        <v>245</v>
      </c>
      <c r="D4455" s="10" t="s">
        <v>43</v>
      </c>
      <c r="E4455" s="10" t="s">
        <v>17</v>
      </c>
      <c r="F4455" s="10" t="s">
        <v>235</v>
      </c>
      <c r="G4455" s="11">
        <v>40207</v>
      </c>
      <c r="H4455" s="12" t="s">
        <v>240</v>
      </c>
      <c r="I4455" s="10">
        <v>2010</v>
      </c>
      <c r="J4455" s="10">
        <v>562887370</v>
      </c>
      <c r="K4455" s="10">
        <f>_xlfn.DAYS(clean_data[[#This Row],[Ship Date]],clean_data[[#This Row],[Order Date]])</f>
        <v>10</v>
      </c>
      <c r="L4455" s="11">
        <v>40217</v>
      </c>
      <c r="M4455" s="14">
        <v>9736</v>
      </c>
      <c r="N4455" s="15">
        <v>651.21</v>
      </c>
      <c r="O4455" s="15">
        <v>524.96</v>
      </c>
      <c r="P4455" s="15">
        <v>6340180.5599999996</v>
      </c>
      <c r="Q4455" s="15">
        <v>5111010.5599999996</v>
      </c>
      <c r="R4455" s="15">
        <v>1229170</v>
      </c>
      <c r="S4455" s="54"/>
      <c r="T4455" s="54"/>
      <c r="Z4455" s="1"/>
      <c r="AA4455" s="1"/>
      <c r="XFB4455"/>
      <c r="XFC4455"/>
    </row>
    <row r="4456" spans="2:27 16382:16383" ht="21" customHeight="1">
      <c r="B4456" s="1" t="s">
        <v>40</v>
      </c>
      <c r="C4456" s="1" t="s">
        <v>91</v>
      </c>
      <c r="D4456" s="1" t="s">
        <v>20</v>
      </c>
      <c r="E4456" s="1" t="s">
        <v>17</v>
      </c>
      <c r="F4456" s="1" t="s">
        <v>232</v>
      </c>
      <c r="G4456" s="9">
        <v>41506</v>
      </c>
      <c r="H4456" s="2" t="s">
        <v>238</v>
      </c>
      <c r="I4456" s="1">
        <v>2013</v>
      </c>
      <c r="J4456" s="1">
        <v>400310742</v>
      </c>
      <c r="K4456" s="1">
        <f>_xlfn.DAYS(clean_data[[#This Row],[Ship Date]],clean_data[[#This Row],[Order Date]])</f>
        <v>28</v>
      </c>
      <c r="L4456" s="9">
        <v>41534</v>
      </c>
      <c r="M4456" s="4">
        <v>9699</v>
      </c>
      <c r="N4456" s="13">
        <v>152.58000000000001</v>
      </c>
      <c r="O4456" s="13">
        <v>97.44</v>
      </c>
      <c r="P4456" s="13">
        <v>1479873.42</v>
      </c>
      <c r="Q4456" s="13">
        <v>945070.56</v>
      </c>
      <c r="R4456" s="13">
        <v>534802.86</v>
      </c>
      <c r="S4456" s="54"/>
      <c r="T4456" s="54"/>
      <c r="Z4456" s="1"/>
      <c r="AA4456" s="1"/>
      <c r="XFB4456"/>
      <c r="XFC4456"/>
    </row>
    <row r="4457" spans="2:27 16382:16383" ht="21" customHeight="1">
      <c r="B4457" s="10" t="s">
        <v>31</v>
      </c>
      <c r="C4457" s="10" t="s">
        <v>163</v>
      </c>
      <c r="D4457" s="10" t="s">
        <v>59</v>
      </c>
      <c r="E4457" s="10" t="s">
        <v>17</v>
      </c>
      <c r="F4457" s="10" t="s">
        <v>235</v>
      </c>
      <c r="G4457" s="11">
        <v>42171</v>
      </c>
      <c r="H4457" s="12" t="s">
        <v>241</v>
      </c>
      <c r="I4457" s="10">
        <v>2015</v>
      </c>
      <c r="J4457" s="10">
        <v>196384322</v>
      </c>
      <c r="K4457" s="10">
        <f>_xlfn.DAYS(clean_data[[#This Row],[Ship Date]],clean_data[[#This Row],[Order Date]])</f>
        <v>12</v>
      </c>
      <c r="L4457" s="11">
        <v>42183</v>
      </c>
      <c r="M4457" s="14">
        <v>3340</v>
      </c>
      <c r="N4457" s="15">
        <v>9.33</v>
      </c>
      <c r="O4457" s="15">
        <v>6.92</v>
      </c>
      <c r="P4457" s="15">
        <v>31162.2</v>
      </c>
      <c r="Q4457" s="15">
        <v>23112.799999999999</v>
      </c>
      <c r="R4457" s="15">
        <v>8049.4</v>
      </c>
      <c r="S4457" s="54"/>
      <c r="T4457" s="54"/>
      <c r="Z4457" s="1"/>
      <c r="AA4457" s="1"/>
      <c r="XFB4457"/>
      <c r="XFC4457"/>
    </row>
    <row r="4458" spans="2:27 16382:16383" ht="21" customHeight="1">
      <c r="B4458" s="1" t="s">
        <v>31</v>
      </c>
      <c r="C4458" s="1" t="s">
        <v>149</v>
      </c>
      <c r="D4458" s="1" t="s">
        <v>71</v>
      </c>
      <c r="E4458" s="1" t="s">
        <v>21</v>
      </c>
      <c r="F4458" s="1" t="s">
        <v>229</v>
      </c>
      <c r="G4458" s="9">
        <v>42911</v>
      </c>
      <c r="H4458" s="2" t="s">
        <v>241</v>
      </c>
      <c r="I4458" s="1">
        <v>2017</v>
      </c>
      <c r="J4458" s="1">
        <v>608969438</v>
      </c>
      <c r="K4458" s="1">
        <f>_xlfn.DAYS(clean_data[[#This Row],[Ship Date]],clean_data[[#This Row],[Order Date]])</f>
        <v>30</v>
      </c>
      <c r="L4458" s="9">
        <v>42941</v>
      </c>
      <c r="M4458" s="4">
        <v>6444</v>
      </c>
      <c r="N4458" s="13">
        <v>154.06</v>
      </c>
      <c r="O4458" s="13">
        <v>90.93</v>
      </c>
      <c r="P4458" s="13">
        <v>992762.64</v>
      </c>
      <c r="Q4458" s="13">
        <v>585952.92000000004</v>
      </c>
      <c r="R4458" s="13">
        <v>406809.72</v>
      </c>
      <c r="S4458" s="54"/>
      <c r="T4458" s="54"/>
      <c r="Z4458" s="1"/>
      <c r="AA4458" s="1"/>
      <c r="XFB4458"/>
      <c r="XFC4458"/>
    </row>
    <row r="4459" spans="2:27 16382:16383" ht="21" customHeight="1">
      <c r="B4459" s="10" t="s">
        <v>40</v>
      </c>
      <c r="C4459" s="10" t="s">
        <v>200</v>
      </c>
      <c r="D4459" s="10" t="s">
        <v>25</v>
      </c>
      <c r="E4459" s="10" t="s">
        <v>21</v>
      </c>
      <c r="F4459" s="10" t="s">
        <v>229</v>
      </c>
      <c r="G4459" s="11">
        <v>40673</v>
      </c>
      <c r="H4459" s="12" t="s">
        <v>233</v>
      </c>
      <c r="I4459" s="10">
        <v>2011</v>
      </c>
      <c r="J4459" s="10">
        <v>566239917</v>
      </c>
      <c r="K4459" s="10">
        <f>_xlfn.DAYS(clean_data[[#This Row],[Ship Date]],clean_data[[#This Row],[Order Date]])</f>
        <v>33</v>
      </c>
      <c r="L4459" s="11">
        <v>40706</v>
      </c>
      <c r="M4459" s="14">
        <v>1829</v>
      </c>
      <c r="N4459" s="15">
        <v>47.45</v>
      </c>
      <c r="O4459" s="15">
        <v>31.79</v>
      </c>
      <c r="P4459" s="15">
        <v>86786.05</v>
      </c>
      <c r="Q4459" s="15">
        <v>58143.91</v>
      </c>
      <c r="R4459" s="15">
        <v>28642.14</v>
      </c>
      <c r="S4459" s="54"/>
      <c r="T4459" s="54"/>
      <c r="Z4459" s="1"/>
      <c r="AA4459" s="1"/>
      <c r="XFB4459"/>
      <c r="XFC4459"/>
    </row>
    <row r="4460" spans="2:27 16382:16383" ht="21" customHeight="1">
      <c r="B4460" s="1" t="s">
        <v>23</v>
      </c>
      <c r="C4460" s="1" t="s">
        <v>128</v>
      </c>
      <c r="D4460" s="1" t="s">
        <v>71</v>
      </c>
      <c r="E4460" s="1" t="s">
        <v>21</v>
      </c>
      <c r="F4460" s="1" t="s">
        <v>235</v>
      </c>
      <c r="G4460" s="9">
        <v>41095</v>
      </c>
      <c r="H4460" s="2" t="s">
        <v>230</v>
      </c>
      <c r="I4460" s="1">
        <v>2012</v>
      </c>
      <c r="J4460" s="1">
        <v>416682088</v>
      </c>
      <c r="K4460" s="1">
        <f>_xlfn.DAYS(clean_data[[#This Row],[Ship Date]],clean_data[[#This Row],[Order Date]])</f>
        <v>40</v>
      </c>
      <c r="L4460" s="9">
        <v>41135</v>
      </c>
      <c r="M4460" s="4">
        <v>4344</v>
      </c>
      <c r="N4460" s="13">
        <v>154.06</v>
      </c>
      <c r="O4460" s="13">
        <v>90.93</v>
      </c>
      <c r="P4460" s="13">
        <v>669236.64</v>
      </c>
      <c r="Q4460" s="13">
        <v>394999.92</v>
      </c>
      <c r="R4460" s="13">
        <v>274236.71999999997</v>
      </c>
      <c r="S4460" s="54"/>
      <c r="T4460" s="54"/>
      <c r="Z4460" s="1"/>
      <c r="AA4460" s="1"/>
      <c r="XFB4460"/>
      <c r="XFC4460"/>
    </row>
    <row r="4461" spans="2:27 16382:16383" ht="21" customHeight="1">
      <c r="B4461" s="10" t="s">
        <v>23</v>
      </c>
      <c r="C4461" s="10" t="s">
        <v>124</v>
      </c>
      <c r="D4461" s="10" t="s">
        <v>71</v>
      </c>
      <c r="E4461" s="10" t="s">
        <v>21</v>
      </c>
      <c r="F4461" s="10" t="s">
        <v>227</v>
      </c>
      <c r="G4461" s="11">
        <v>40520</v>
      </c>
      <c r="H4461" s="12" t="s">
        <v>228</v>
      </c>
      <c r="I4461" s="10">
        <v>2010</v>
      </c>
      <c r="J4461" s="10">
        <v>579094779</v>
      </c>
      <c r="K4461" s="10">
        <f>_xlfn.DAYS(clean_data[[#This Row],[Ship Date]],clean_data[[#This Row],[Order Date]])</f>
        <v>3</v>
      </c>
      <c r="L4461" s="11">
        <v>40523</v>
      </c>
      <c r="M4461" s="14">
        <v>5869</v>
      </c>
      <c r="N4461" s="15">
        <v>154.06</v>
      </c>
      <c r="O4461" s="15">
        <v>90.93</v>
      </c>
      <c r="P4461" s="15">
        <v>904178.14</v>
      </c>
      <c r="Q4461" s="15">
        <v>533668.17000000004</v>
      </c>
      <c r="R4461" s="15">
        <v>370509.97</v>
      </c>
      <c r="S4461" s="54"/>
      <c r="T4461" s="54"/>
      <c r="Z4461" s="1"/>
      <c r="AA4461" s="1"/>
      <c r="XFB4461"/>
      <c r="XFC4461"/>
    </row>
    <row r="4462" spans="2:27 16382:16383" ht="21" customHeight="1">
      <c r="B4462" s="1" t="s">
        <v>23</v>
      </c>
      <c r="C4462" s="1" t="s">
        <v>24</v>
      </c>
      <c r="D4462" s="1" t="s">
        <v>59</v>
      </c>
      <c r="E4462" s="1" t="s">
        <v>17</v>
      </c>
      <c r="F4462" s="1" t="s">
        <v>227</v>
      </c>
      <c r="G4462" s="9">
        <v>41214</v>
      </c>
      <c r="H4462" s="2" t="s">
        <v>234</v>
      </c>
      <c r="I4462" s="1">
        <v>2012</v>
      </c>
      <c r="J4462" s="1">
        <v>192589318</v>
      </c>
      <c r="K4462" s="1">
        <f>_xlfn.DAYS(clean_data[[#This Row],[Ship Date]],clean_data[[#This Row],[Order Date]])</f>
        <v>45</v>
      </c>
      <c r="L4462" s="9">
        <v>41259</v>
      </c>
      <c r="M4462" s="4">
        <v>314</v>
      </c>
      <c r="N4462" s="13">
        <v>9.33</v>
      </c>
      <c r="O4462" s="13">
        <v>6.92</v>
      </c>
      <c r="P4462" s="13">
        <v>2929.62</v>
      </c>
      <c r="Q4462" s="13">
        <v>2172.88</v>
      </c>
      <c r="R4462" s="13">
        <v>756.74</v>
      </c>
      <c r="S4462" s="54"/>
      <c r="T4462" s="54"/>
      <c r="Z4462" s="1"/>
      <c r="AA4462" s="1"/>
      <c r="XFB4462"/>
      <c r="XFC4462"/>
    </row>
    <row r="4463" spans="2:27 16382:16383" ht="21" customHeight="1">
      <c r="B4463" s="10" t="s">
        <v>40</v>
      </c>
      <c r="C4463" s="10" t="s">
        <v>205</v>
      </c>
      <c r="D4463" s="10" t="s">
        <v>43</v>
      </c>
      <c r="E4463" s="10" t="s">
        <v>17</v>
      </c>
      <c r="F4463" s="10" t="s">
        <v>227</v>
      </c>
      <c r="G4463" s="11">
        <v>41681</v>
      </c>
      <c r="H4463" s="12" t="s">
        <v>242</v>
      </c>
      <c r="I4463" s="10">
        <v>2014</v>
      </c>
      <c r="J4463" s="10">
        <v>266589534</v>
      </c>
      <c r="K4463" s="10">
        <f>_xlfn.DAYS(clean_data[[#This Row],[Ship Date]],clean_data[[#This Row],[Order Date]])</f>
        <v>19</v>
      </c>
      <c r="L4463" s="11">
        <v>41700</v>
      </c>
      <c r="M4463" s="14">
        <v>8622</v>
      </c>
      <c r="N4463" s="15">
        <v>651.21</v>
      </c>
      <c r="O4463" s="15">
        <v>524.96</v>
      </c>
      <c r="P4463" s="15">
        <v>5614732.6200000001</v>
      </c>
      <c r="Q4463" s="15">
        <v>4526205.12</v>
      </c>
      <c r="R4463" s="15">
        <v>1088527.5</v>
      </c>
      <c r="S4463" s="54"/>
      <c r="T4463" s="54"/>
      <c r="Z4463" s="1"/>
      <c r="AA4463" s="1"/>
      <c r="XFB4463"/>
      <c r="XFC4463"/>
    </row>
    <row r="4464" spans="2:27 16382:16383" ht="21" customHeight="1">
      <c r="B4464" s="1" t="s">
        <v>40</v>
      </c>
      <c r="C4464" s="1" t="s">
        <v>188</v>
      </c>
      <c r="D4464" s="1" t="s">
        <v>45</v>
      </c>
      <c r="E4464" s="1" t="s">
        <v>21</v>
      </c>
      <c r="F4464" s="1" t="s">
        <v>232</v>
      </c>
      <c r="G4464" s="9">
        <v>40814</v>
      </c>
      <c r="H4464" s="2" t="s">
        <v>231</v>
      </c>
      <c r="I4464" s="1">
        <v>2011</v>
      </c>
      <c r="J4464" s="1">
        <v>530831754</v>
      </c>
      <c r="K4464" s="1">
        <f>_xlfn.DAYS(clean_data[[#This Row],[Ship Date]],clean_data[[#This Row],[Order Date]])</f>
        <v>47</v>
      </c>
      <c r="L4464" s="9">
        <v>40861</v>
      </c>
      <c r="M4464" s="4">
        <v>3767</v>
      </c>
      <c r="N4464" s="13">
        <v>437.2</v>
      </c>
      <c r="O4464" s="13">
        <v>263.33</v>
      </c>
      <c r="P4464" s="13">
        <v>1646932.4</v>
      </c>
      <c r="Q4464" s="13">
        <v>991964.11</v>
      </c>
      <c r="R4464" s="13">
        <v>654968.29</v>
      </c>
      <c r="S4464" s="54"/>
      <c r="T4464" s="54"/>
      <c r="Z4464" s="1"/>
      <c r="AA4464" s="1"/>
      <c r="XFB4464"/>
      <c r="XFC4464"/>
    </row>
    <row r="4465" spans="2:27 16382:16383" ht="21" customHeight="1">
      <c r="B4465" s="10" t="s">
        <v>23</v>
      </c>
      <c r="C4465" s="10" t="s">
        <v>207</v>
      </c>
      <c r="D4465" s="10" t="s">
        <v>79</v>
      </c>
      <c r="E4465" s="10" t="s">
        <v>21</v>
      </c>
      <c r="F4465" s="10" t="s">
        <v>227</v>
      </c>
      <c r="G4465" s="11">
        <v>42047</v>
      </c>
      <c r="H4465" s="12" t="s">
        <v>242</v>
      </c>
      <c r="I4465" s="10">
        <v>2015</v>
      </c>
      <c r="J4465" s="10">
        <v>785364806</v>
      </c>
      <c r="K4465" s="10">
        <f>_xlfn.DAYS(clean_data[[#This Row],[Ship Date]],clean_data[[#This Row],[Order Date]])</f>
        <v>37</v>
      </c>
      <c r="L4465" s="11">
        <v>42084</v>
      </c>
      <c r="M4465" s="14">
        <v>5754</v>
      </c>
      <c r="N4465" s="15">
        <v>668.27</v>
      </c>
      <c r="O4465" s="15">
        <v>502.54</v>
      </c>
      <c r="P4465" s="15">
        <v>3845225.58</v>
      </c>
      <c r="Q4465" s="15">
        <v>2891615.16</v>
      </c>
      <c r="R4465" s="15">
        <v>953610.42</v>
      </c>
      <c r="S4465" s="54"/>
      <c r="T4465" s="54"/>
      <c r="Z4465" s="1"/>
      <c r="AA4465" s="1"/>
      <c r="XFB4465"/>
      <c r="XFC4465"/>
    </row>
    <row r="4466" spans="2:27 16382:16383" ht="21" customHeight="1">
      <c r="B4466" s="1" t="s">
        <v>23</v>
      </c>
      <c r="C4466" s="1" t="s">
        <v>98</v>
      </c>
      <c r="D4466" s="1" t="s">
        <v>16</v>
      </c>
      <c r="E4466" s="1" t="s">
        <v>21</v>
      </c>
      <c r="F4466" s="1" t="s">
        <v>227</v>
      </c>
      <c r="G4466" s="9">
        <v>40901</v>
      </c>
      <c r="H4466" s="2" t="s">
        <v>228</v>
      </c>
      <c r="I4466" s="1">
        <v>2011</v>
      </c>
      <c r="J4466" s="1">
        <v>450550019</v>
      </c>
      <c r="K4466" s="1">
        <f>_xlfn.DAYS(clean_data[[#This Row],[Ship Date]],clean_data[[#This Row],[Order Date]])</f>
        <v>9</v>
      </c>
      <c r="L4466" s="9">
        <v>40910</v>
      </c>
      <c r="M4466" s="4">
        <v>6618</v>
      </c>
      <c r="N4466" s="13">
        <v>255.28</v>
      </c>
      <c r="O4466" s="13">
        <v>159.41999999999999</v>
      </c>
      <c r="P4466" s="13">
        <v>1689443.04</v>
      </c>
      <c r="Q4466" s="13">
        <v>1055041.56</v>
      </c>
      <c r="R4466" s="13">
        <v>634401.48</v>
      </c>
      <c r="S4466" s="54"/>
      <c r="T4466" s="54"/>
      <c r="Z4466" s="1"/>
      <c r="AA4466" s="1"/>
      <c r="XFB4466"/>
      <c r="XFC4466"/>
    </row>
    <row r="4467" spans="2:27 16382:16383" ht="21" customHeight="1">
      <c r="B4467" s="10" t="s">
        <v>23</v>
      </c>
      <c r="C4467" s="10" t="s">
        <v>52</v>
      </c>
      <c r="D4467" s="10" t="s">
        <v>71</v>
      </c>
      <c r="E4467" s="10" t="s">
        <v>21</v>
      </c>
      <c r="F4467" s="10" t="s">
        <v>229</v>
      </c>
      <c r="G4467" s="11">
        <v>40204</v>
      </c>
      <c r="H4467" s="12" t="s">
        <v>240</v>
      </c>
      <c r="I4467" s="10">
        <v>2010</v>
      </c>
      <c r="J4467" s="10">
        <v>817061221</v>
      </c>
      <c r="K4467" s="10">
        <f>_xlfn.DAYS(clean_data[[#This Row],[Ship Date]],clean_data[[#This Row],[Order Date]])</f>
        <v>26</v>
      </c>
      <c r="L4467" s="11">
        <v>40230</v>
      </c>
      <c r="M4467" s="14">
        <v>5427</v>
      </c>
      <c r="N4467" s="15">
        <v>154.06</v>
      </c>
      <c r="O4467" s="15">
        <v>90.93</v>
      </c>
      <c r="P4467" s="15">
        <v>836083.62</v>
      </c>
      <c r="Q4467" s="15">
        <v>493477.11</v>
      </c>
      <c r="R4467" s="15">
        <v>342606.51</v>
      </c>
      <c r="S4467" s="54"/>
      <c r="T4467" s="54"/>
      <c r="Z4467" s="1"/>
      <c r="AA4467" s="1"/>
      <c r="XFB4467"/>
      <c r="XFC4467"/>
    </row>
    <row r="4468" spans="2:27 16382:16383" ht="21" customHeight="1">
      <c r="B4468" s="1" t="s">
        <v>14</v>
      </c>
      <c r="C4468" s="1" t="s">
        <v>185</v>
      </c>
      <c r="D4468" s="1" t="s">
        <v>43</v>
      </c>
      <c r="E4468" s="1" t="s">
        <v>17</v>
      </c>
      <c r="F4468" s="1" t="s">
        <v>235</v>
      </c>
      <c r="G4468" s="9">
        <v>40405</v>
      </c>
      <c r="H4468" s="2" t="s">
        <v>238</v>
      </c>
      <c r="I4468" s="1">
        <v>2010</v>
      </c>
      <c r="J4468" s="1">
        <v>995884740</v>
      </c>
      <c r="K4468" s="1">
        <f>_xlfn.DAYS(clean_data[[#This Row],[Ship Date]],clean_data[[#This Row],[Order Date]])</f>
        <v>8</v>
      </c>
      <c r="L4468" s="9">
        <v>40413</v>
      </c>
      <c r="M4468" s="4">
        <v>3280</v>
      </c>
      <c r="N4468" s="13">
        <v>651.21</v>
      </c>
      <c r="O4468" s="13">
        <v>524.96</v>
      </c>
      <c r="P4468" s="13">
        <v>2135968.7999999998</v>
      </c>
      <c r="Q4468" s="13">
        <v>1721868.8</v>
      </c>
      <c r="R4468" s="13">
        <v>414100</v>
      </c>
      <c r="S4468" s="54"/>
      <c r="T4468" s="54"/>
      <c r="Z4468" s="1"/>
      <c r="AA4468" s="1"/>
      <c r="XFB4468"/>
      <c r="XFC4468"/>
    </row>
    <row r="4469" spans="2:27 16382:16383" ht="21" customHeight="1">
      <c r="B4469" s="10" t="s">
        <v>23</v>
      </c>
      <c r="C4469" s="10" t="s">
        <v>198</v>
      </c>
      <c r="D4469" s="10" t="s">
        <v>43</v>
      </c>
      <c r="E4469" s="10" t="s">
        <v>17</v>
      </c>
      <c r="F4469" s="10" t="s">
        <v>235</v>
      </c>
      <c r="G4469" s="11">
        <v>40959</v>
      </c>
      <c r="H4469" s="12" t="s">
        <v>242</v>
      </c>
      <c r="I4469" s="10">
        <v>2012</v>
      </c>
      <c r="J4469" s="10">
        <v>168319404</v>
      </c>
      <c r="K4469" s="10">
        <f>_xlfn.DAYS(clean_data[[#This Row],[Ship Date]],clean_data[[#This Row],[Order Date]])</f>
        <v>19</v>
      </c>
      <c r="L4469" s="11">
        <v>40978</v>
      </c>
      <c r="M4469" s="14">
        <v>8307</v>
      </c>
      <c r="N4469" s="15">
        <v>651.21</v>
      </c>
      <c r="O4469" s="15">
        <v>524.96</v>
      </c>
      <c r="P4469" s="15">
        <v>5409601.4699999997</v>
      </c>
      <c r="Q4469" s="15">
        <v>4360842.72</v>
      </c>
      <c r="R4469" s="15">
        <v>1048758.75</v>
      </c>
      <c r="S4469" s="54"/>
      <c r="T4469" s="54"/>
      <c r="Z4469" s="1"/>
      <c r="AA4469" s="1"/>
      <c r="XFB4469"/>
      <c r="XFC4469"/>
    </row>
    <row r="4470" spans="2:27 16382:16383" ht="21" customHeight="1">
      <c r="B4470" s="1" t="s">
        <v>26</v>
      </c>
      <c r="C4470" s="1" t="s">
        <v>75</v>
      </c>
      <c r="D4470" s="1" t="s">
        <v>25</v>
      </c>
      <c r="E4470" s="1" t="s">
        <v>21</v>
      </c>
      <c r="F4470" s="1" t="s">
        <v>235</v>
      </c>
      <c r="G4470" s="9">
        <v>41713</v>
      </c>
      <c r="H4470" s="2" t="s">
        <v>236</v>
      </c>
      <c r="I4470" s="1">
        <v>2014</v>
      </c>
      <c r="J4470" s="1">
        <v>735976541</v>
      </c>
      <c r="K4470" s="1">
        <f>_xlfn.DAYS(clean_data[[#This Row],[Ship Date]],clean_data[[#This Row],[Order Date]])</f>
        <v>33</v>
      </c>
      <c r="L4470" s="9">
        <v>41746</v>
      </c>
      <c r="M4470" s="4">
        <v>668</v>
      </c>
      <c r="N4470" s="13">
        <v>47.45</v>
      </c>
      <c r="O4470" s="13">
        <v>31.79</v>
      </c>
      <c r="P4470" s="13">
        <v>31696.6</v>
      </c>
      <c r="Q4470" s="13">
        <v>21235.72</v>
      </c>
      <c r="R4470" s="13">
        <v>10460.879999999999</v>
      </c>
      <c r="S4470" s="54"/>
      <c r="T4470" s="54"/>
      <c r="Z4470" s="1"/>
      <c r="AA4470" s="1"/>
      <c r="XFB4470"/>
      <c r="XFC4470"/>
    </row>
    <row r="4471" spans="2:27 16382:16383" ht="21" customHeight="1">
      <c r="B4471" s="10" t="s">
        <v>40</v>
      </c>
      <c r="C4471" s="10" t="s">
        <v>65</v>
      </c>
      <c r="D4471" s="10" t="s">
        <v>36</v>
      </c>
      <c r="E4471" s="10" t="s">
        <v>21</v>
      </c>
      <c r="F4471" s="10" t="s">
        <v>229</v>
      </c>
      <c r="G4471" s="11">
        <v>41515</v>
      </c>
      <c r="H4471" s="12" t="s">
        <v>238</v>
      </c>
      <c r="I4471" s="10">
        <v>2013</v>
      </c>
      <c r="J4471" s="10">
        <v>670779979</v>
      </c>
      <c r="K4471" s="10">
        <f>_xlfn.DAYS(clean_data[[#This Row],[Ship Date]],clean_data[[#This Row],[Order Date]])</f>
        <v>11</v>
      </c>
      <c r="L4471" s="11">
        <v>41526</v>
      </c>
      <c r="M4471" s="14">
        <v>7557</v>
      </c>
      <c r="N4471" s="15">
        <v>109.28</v>
      </c>
      <c r="O4471" s="15">
        <v>35.840000000000003</v>
      </c>
      <c r="P4471" s="15">
        <v>825828.96</v>
      </c>
      <c r="Q4471" s="15">
        <v>270842.88</v>
      </c>
      <c r="R4471" s="15">
        <v>554986.07999999996</v>
      </c>
      <c r="S4471" s="54"/>
      <c r="T4471" s="54"/>
      <c r="Z4471" s="1"/>
      <c r="AA4471" s="1"/>
      <c r="XFB4471"/>
      <c r="XFC4471"/>
    </row>
    <row r="4472" spans="2:27 16382:16383" ht="21" customHeight="1">
      <c r="B4472" s="1" t="s">
        <v>34</v>
      </c>
      <c r="C4472" s="1" t="s">
        <v>84</v>
      </c>
      <c r="D4472" s="1" t="s">
        <v>43</v>
      </c>
      <c r="E4472" s="1" t="s">
        <v>17</v>
      </c>
      <c r="F4472" s="1" t="s">
        <v>229</v>
      </c>
      <c r="G4472" s="9">
        <v>42373</v>
      </c>
      <c r="H4472" s="2" t="s">
        <v>240</v>
      </c>
      <c r="I4472" s="1">
        <v>2016</v>
      </c>
      <c r="J4472" s="1">
        <v>264966046</v>
      </c>
      <c r="K4472" s="1">
        <f>_xlfn.DAYS(clean_data[[#This Row],[Ship Date]],clean_data[[#This Row],[Order Date]])</f>
        <v>32</v>
      </c>
      <c r="L4472" s="9">
        <v>42405</v>
      </c>
      <c r="M4472" s="4">
        <v>8196</v>
      </c>
      <c r="N4472" s="13">
        <v>651.21</v>
      </c>
      <c r="O4472" s="13">
        <v>524.96</v>
      </c>
      <c r="P4472" s="13">
        <v>5337317.16</v>
      </c>
      <c r="Q4472" s="13">
        <v>4302572.16</v>
      </c>
      <c r="R4472" s="13">
        <v>1034745</v>
      </c>
      <c r="S4472" s="54"/>
      <c r="T4472" s="54"/>
      <c r="Z4472" s="1"/>
      <c r="AA4472" s="1"/>
      <c r="XFB4472"/>
      <c r="XFC4472"/>
    </row>
    <row r="4473" spans="2:27 16382:16383" ht="21" customHeight="1">
      <c r="B4473" s="10" t="s">
        <v>23</v>
      </c>
      <c r="C4473" s="10" t="s">
        <v>196</v>
      </c>
      <c r="D4473" s="10" t="s">
        <v>36</v>
      </c>
      <c r="E4473" s="10" t="s">
        <v>17</v>
      </c>
      <c r="F4473" s="10" t="s">
        <v>229</v>
      </c>
      <c r="G4473" s="11">
        <v>42530</v>
      </c>
      <c r="H4473" s="12" t="s">
        <v>241</v>
      </c>
      <c r="I4473" s="10">
        <v>2016</v>
      </c>
      <c r="J4473" s="10">
        <v>781083571</v>
      </c>
      <c r="K4473" s="10">
        <f>_xlfn.DAYS(clean_data[[#This Row],[Ship Date]],clean_data[[#This Row],[Order Date]])</f>
        <v>9</v>
      </c>
      <c r="L4473" s="11">
        <v>42539</v>
      </c>
      <c r="M4473" s="14">
        <v>8841</v>
      </c>
      <c r="N4473" s="15">
        <v>109.28</v>
      </c>
      <c r="O4473" s="15">
        <v>35.840000000000003</v>
      </c>
      <c r="P4473" s="15">
        <v>966144.48</v>
      </c>
      <c r="Q4473" s="15">
        <v>316861.44</v>
      </c>
      <c r="R4473" s="15">
        <v>649283.04</v>
      </c>
      <c r="S4473" s="54"/>
      <c r="T4473" s="54"/>
      <c r="Z4473" s="1"/>
      <c r="AA4473" s="1"/>
      <c r="XFB4473"/>
      <c r="XFC4473"/>
    </row>
    <row r="4474" spans="2:27 16382:16383" ht="21" customHeight="1">
      <c r="B4474" s="1" t="s">
        <v>23</v>
      </c>
      <c r="C4474" s="1" t="s">
        <v>103</v>
      </c>
      <c r="D4474" s="1" t="s">
        <v>28</v>
      </c>
      <c r="E4474" s="1" t="s">
        <v>21</v>
      </c>
      <c r="F4474" s="1" t="s">
        <v>227</v>
      </c>
      <c r="G4474" s="9">
        <v>40623</v>
      </c>
      <c r="H4474" s="2" t="s">
        <v>236</v>
      </c>
      <c r="I4474" s="1">
        <v>2011</v>
      </c>
      <c r="J4474" s="1">
        <v>401993882</v>
      </c>
      <c r="K4474" s="1">
        <f>_xlfn.DAYS(clean_data[[#This Row],[Ship Date]],clean_data[[#This Row],[Order Date]])</f>
        <v>21</v>
      </c>
      <c r="L4474" s="9">
        <v>40644</v>
      </c>
      <c r="M4474" s="4">
        <v>7778</v>
      </c>
      <c r="N4474" s="13">
        <v>205.7</v>
      </c>
      <c r="O4474" s="13">
        <v>117.11</v>
      </c>
      <c r="P4474" s="13">
        <v>1599934.6</v>
      </c>
      <c r="Q4474" s="13">
        <v>910881.58</v>
      </c>
      <c r="R4474" s="13">
        <v>689053.02</v>
      </c>
      <c r="S4474" s="54"/>
      <c r="T4474" s="54"/>
      <c r="Z4474" s="1"/>
      <c r="AA4474" s="1"/>
      <c r="XFB4474"/>
      <c r="XFC4474"/>
    </row>
    <row r="4475" spans="2:27 16382:16383" ht="21" customHeight="1">
      <c r="B4475" s="10" t="s">
        <v>14</v>
      </c>
      <c r="C4475" s="10" t="s">
        <v>161</v>
      </c>
      <c r="D4475" s="10" t="s">
        <v>20</v>
      </c>
      <c r="E4475" s="10" t="s">
        <v>21</v>
      </c>
      <c r="F4475" s="10" t="s">
        <v>232</v>
      </c>
      <c r="G4475" s="11">
        <v>42589</v>
      </c>
      <c r="H4475" s="12" t="s">
        <v>238</v>
      </c>
      <c r="I4475" s="10">
        <v>2016</v>
      </c>
      <c r="J4475" s="10">
        <v>980870807</v>
      </c>
      <c r="K4475" s="10">
        <f>_xlfn.DAYS(clean_data[[#This Row],[Ship Date]],clean_data[[#This Row],[Order Date]])</f>
        <v>33</v>
      </c>
      <c r="L4475" s="11">
        <v>42622</v>
      </c>
      <c r="M4475" s="14">
        <v>324</v>
      </c>
      <c r="N4475" s="15">
        <v>152.58000000000001</v>
      </c>
      <c r="O4475" s="15">
        <v>97.44</v>
      </c>
      <c r="P4475" s="15">
        <v>49435.92</v>
      </c>
      <c r="Q4475" s="15">
        <v>31570.560000000001</v>
      </c>
      <c r="R4475" s="15">
        <v>17865.36</v>
      </c>
      <c r="S4475" s="54"/>
      <c r="T4475" s="54"/>
      <c r="Z4475" s="1"/>
      <c r="AA4475" s="1"/>
      <c r="XFB4475"/>
      <c r="XFC4475"/>
    </row>
    <row r="4476" spans="2:27 16382:16383" ht="21" customHeight="1">
      <c r="B4476" s="1" t="s">
        <v>23</v>
      </c>
      <c r="C4476" s="1" t="s">
        <v>168</v>
      </c>
      <c r="D4476" s="1" t="s">
        <v>43</v>
      </c>
      <c r="E4476" s="1" t="s">
        <v>17</v>
      </c>
      <c r="F4476" s="1" t="s">
        <v>232</v>
      </c>
      <c r="G4476" s="9">
        <v>40927</v>
      </c>
      <c r="H4476" s="2" t="s">
        <v>240</v>
      </c>
      <c r="I4476" s="1">
        <v>2012</v>
      </c>
      <c r="J4476" s="1">
        <v>391200673</v>
      </c>
      <c r="K4476" s="1">
        <f>_xlfn.DAYS(clean_data[[#This Row],[Ship Date]],clean_data[[#This Row],[Order Date]])</f>
        <v>25</v>
      </c>
      <c r="L4476" s="9">
        <v>40952</v>
      </c>
      <c r="M4476" s="4">
        <v>3827</v>
      </c>
      <c r="N4476" s="13">
        <v>651.21</v>
      </c>
      <c r="O4476" s="13">
        <v>524.96</v>
      </c>
      <c r="P4476" s="13">
        <v>2492180.67</v>
      </c>
      <c r="Q4476" s="13">
        <v>2009021.92</v>
      </c>
      <c r="R4476" s="13">
        <v>483158.75</v>
      </c>
      <c r="S4476" s="54"/>
      <c r="T4476" s="54"/>
      <c r="Z4476" s="1"/>
      <c r="AA4476" s="1"/>
      <c r="XFB4476"/>
      <c r="XFC4476"/>
    </row>
    <row r="4477" spans="2:27 16382:16383" ht="21" customHeight="1">
      <c r="B4477" s="10" t="s">
        <v>31</v>
      </c>
      <c r="C4477" s="10" t="s">
        <v>96</v>
      </c>
      <c r="D4477" s="10" t="s">
        <v>16</v>
      </c>
      <c r="E4477" s="10" t="s">
        <v>21</v>
      </c>
      <c r="F4477" s="10" t="s">
        <v>235</v>
      </c>
      <c r="G4477" s="11">
        <v>40969</v>
      </c>
      <c r="H4477" s="12" t="s">
        <v>236</v>
      </c>
      <c r="I4477" s="10">
        <v>2012</v>
      </c>
      <c r="J4477" s="10">
        <v>176782310</v>
      </c>
      <c r="K4477" s="10">
        <f>_xlfn.DAYS(clean_data[[#This Row],[Ship Date]],clean_data[[#This Row],[Order Date]])</f>
        <v>15</v>
      </c>
      <c r="L4477" s="11">
        <v>40984</v>
      </c>
      <c r="M4477" s="14">
        <v>2669</v>
      </c>
      <c r="N4477" s="15">
        <v>255.28</v>
      </c>
      <c r="O4477" s="15">
        <v>159.41999999999999</v>
      </c>
      <c r="P4477" s="15">
        <v>681342.32</v>
      </c>
      <c r="Q4477" s="15">
        <v>425491.98</v>
      </c>
      <c r="R4477" s="15">
        <v>255850.34</v>
      </c>
      <c r="S4477" s="54"/>
      <c r="T4477" s="54"/>
      <c r="Z4477" s="1"/>
      <c r="AA4477" s="1"/>
      <c r="XFB4477"/>
      <c r="XFC4477"/>
    </row>
    <row r="4478" spans="2:27 16382:16383" ht="21" customHeight="1">
      <c r="B4478" s="1" t="s">
        <v>31</v>
      </c>
      <c r="C4478" s="1" t="s">
        <v>89</v>
      </c>
      <c r="D4478" s="1" t="s">
        <v>20</v>
      </c>
      <c r="E4478" s="1" t="s">
        <v>21</v>
      </c>
      <c r="F4478" s="1" t="s">
        <v>227</v>
      </c>
      <c r="G4478" s="9">
        <v>42905</v>
      </c>
      <c r="H4478" s="2" t="s">
        <v>241</v>
      </c>
      <c r="I4478" s="1">
        <v>2017</v>
      </c>
      <c r="J4478" s="1">
        <v>601727044</v>
      </c>
      <c r="K4478" s="1">
        <f>_xlfn.DAYS(clean_data[[#This Row],[Ship Date]],clean_data[[#This Row],[Order Date]])</f>
        <v>33</v>
      </c>
      <c r="L4478" s="9">
        <v>42938</v>
      </c>
      <c r="M4478" s="4">
        <v>3259</v>
      </c>
      <c r="N4478" s="13">
        <v>152.58000000000001</v>
      </c>
      <c r="O4478" s="13">
        <v>97.44</v>
      </c>
      <c r="P4478" s="13">
        <v>497258.22</v>
      </c>
      <c r="Q4478" s="13">
        <v>317556.96000000002</v>
      </c>
      <c r="R4478" s="13">
        <v>179701.26</v>
      </c>
      <c r="S4478" s="54"/>
      <c r="T4478" s="54"/>
      <c r="Z4478" s="1"/>
      <c r="AA4478" s="1"/>
      <c r="XFB4478"/>
      <c r="XFC4478"/>
    </row>
    <row r="4479" spans="2:27 16382:16383" ht="21" customHeight="1">
      <c r="B4479" s="10" t="s">
        <v>26</v>
      </c>
      <c r="C4479" s="10" t="s">
        <v>104</v>
      </c>
      <c r="D4479" s="10" t="s">
        <v>16</v>
      </c>
      <c r="E4479" s="10" t="s">
        <v>17</v>
      </c>
      <c r="F4479" s="10" t="s">
        <v>227</v>
      </c>
      <c r="G4479" s="11">
        <v>40401</v>
      </c>
      <c r="H4479" s="12" t="s">
        <v>238</v>
      </c>
      <c r="I4479" s="10">
        <v>2010</v>
      </c>
      <c r="J4479" s="10">
        <v>200458705</v>
      </c>
      <c r="K4479" s="10">
        <f>_xlfn.DAYS(clean_data[[#This Row],[Ship Date]],clean_data[[#This Row],[Order Date]])</f>
        <v>50</v>
      </c>
      <c r="L4479" s="11">
        <v>40451</v>
      </c>
      <c r="M4479" s="14">
        <v>9040</v>
      </c>
      <c r="N4479" s="15">
        <v>255.28</v>
      </c>
      <c r="O4479" s="15">
        <v>159.41999999999999</v>
      </c>
      <c r="P4479" s="15">
        <v>2307731.2000000002</v>
      </c>
      <c r="Q4479" s="15">
        <v>1441156.8</v>
      </c>
      <c r="R4479" s="15">
        <v>866574.4</v>
      </c>
      <c r="S4479" s="54"/>
      <c r="T4479" s="54"/>
      <c r="Z4479" s="1"/>
      <c r="AA4479" s="1"/>
      <c r="XFB4479"/>
      <c r="XFC4479"/>
    </row>
    <row r="4480" spans="2:27 16382:16383" ht="21" customHeight="1">
      <c r="B4480" s="1" t="s">
        <v>31</v>
      </c>
      <c r="C4480" s="1" t="s">
        <v>44</v>
      </c>
      <c r="D4480" s="1" t="s">
        <v>43</v>
      </c>
      <c r="E4480" s="1" t="s">
        <v>21</v>
      </c>
      <c r="F4480" s="1" t="s">
        <v>229</v>
      </c>
      <c r="G4480" s="9">
        <v>41340</v>
      </c>
      <c r="H4480" s="2" t="s">
        <v>236</v>
      </c>
      <c r="I4480" s="1">
        <v>2013</v>
      </c>
      <c r="J4480" s="1">
        <v>727713620</v>
      </c>
      <c r="K4480" s="1">
        <f>_xlfn.DAYS(clean_data[[#This Row],[Ship Date]],clean_data[[#This Row],[Order Date]])</f>
        <v>46</v>
      </c>
      <c r="L4480" s="9">
        <v>41386</v>
      </c>
      <c r="M4480" s="4">
        <v>5486</v>
      </c>
      <c r="N4480" s="13">
        <v>651.21</v>
      </c>
      <c r="O4480" s="13">
        <v>524.96</v>
      </c>
      <c r="P4480" s="13">
        <v>3572538.06</v>
      </c>
      <c r="Q4480" s="13">
        <v>2879930.56</v>
      </c>
      <c r="R4480" s="13">
        <v>692607.5</v>
      </c>
      <c r="S4480" s="54"/>
      <c r="T4480" s="54"/>
      <c r="Z4480" s="1"/>
      <c r="AA4480" s="1"/>
      <c r="XFB4480"/>
      <c r="XFC4480"/>
    </row>
    <row r="4481" spans="2:27 16382:16383" ht="21" customHeight="1">
      <c r="B4481" s="10" t="s">
        <v>23</v>
      </c>
      <c r="C4481" s="10" t="s">
        <v>83</v>
      </c>
      <c r="D4481" s="10" t="s">
        <v>71</v>
      </c>
      <c r="E4481" s="10" t="s">
        <v>21</v>
      </c>
      <c r="F4481" s="10" t="s">
        <v>227</v>
      </c>
      <c r="G4481" s="11">
        <v>41547</v>
      </c>
      <c r="H4481" s="12" t="s">
        <v>231</v>
      </c>
      <c r="I4481" s="10">
        <v>2013</v>
      </c>
      <c r="J4481" s="10">
        <v>408540618</v>
      </c>
      <c r="K4481" s="10">
        <f>_xlfn.DAYS(clean_data[[#This Row],[Ship Date]],clean_data[[#This Row],[Order Date]])</f>
        <v>44</v>
      </c>
      <c r="L4481" s="11">
        <v>41591</v>
      </c>
      <c r="M4481" s="14">
        <v>5102</v>
      </c>
      <c r="N4481" s="15">
        <v>154.06</v>
      </c>
      <c r="O4481" s="15">
        <v>90.93</v>
      </c>
      <c r="P4481" s="15">
        <v>786014.12</v>
      </c>
      <c r="Q4481" s="15">
        <v>463924.86</v>
      </c>
      <c r="R4481" s="15">
        <v>322089.26</v>
      </c>
      <c r="S4481" s="54"/>
      <c r="T4481" s="54"/>
      <c r="Z4481" s="1"/>
      <c r="AA4481" s="1"/>
      <c r="XFB4481"/>
      <c r="XFC4481"/>
    </row>
    <row r="4482" spans="2:27 16382:16383" ht="21" customHeight="1">
      <c r="B4482" s="1" t="s">
        <v>14</v>
      </c>
      <c r="C4482" s="1" t="s">
        <v>115</v>
      </c>
      <c r="D4482" s="1" t="s">
        <v>59</v>
      </c>
      <c r="E4482" s="1" t="s">
        <v>17</v>
      </c>
      <c r="F4482" s="1" t="s">
        <v>235</v>
      </c>
      <c r="G4482" s="9">
        <v>42768</v>
      </c>
      <c r="H4482" s="2" t="s">
        <v>242</v>
      </c>
      <c r="I4482" s="1">
        <v>2017</v>
      </c>
      <c r="J4482" s="1">
        <v>688301026</v>
      </c>
      <c r="K4482" s="1">
        <f>_xlfn.DAYS(clean_data[[#This Row],[Ship Date]],clean_data[[#This Row],[Order Date]])</f>
        <v>27</v>
      </c>
      <c r="L4482" s="9">
        <v>42795</v>
      </c>
      <c r="M4482" s="4">
        <v>2424</v>
      </c>
      <c r="N4482" s="13">
        <v>9.33</v>
      </c>
      <c r="O4482" s="13">
        <v>6.92</v>
      </c>
      <c r="P4482" s="13">
        <v>22615.919999999998</v>
      </c>
      <c r="Q4482" s="13">
        <v>16774.080000000002</v>
      </c>
      <c r="R4482" s="13">
        <v>5841.84</v>
      </c>
      <c r="S4482" s="54"/>
      <c r="T4482" s="54"/>
      <c r="Z4482" s="1"/>
      <c r="AA4482" s="1"/>
      <c r="XFB4482"/>
      <c r="XFC4482"/>
    </row>
    <row r="4483" spans="2:27 16382:16383" ht="21" customHeight="1">
      <c r="B4483" s="10" t="s">
        <v>40</v>
      </c>
      <c r="C4483" s="10" t="s">
        <v>200</v>
      </c>
      <c r="D4483" s="10" t="s">
        <v>59</v>
      </c>
      <c r="E4483" s="10" t="s">
        <v>17</v>
      </c>
      <c r="F4483" s="10" t="s">
        <v>232</v>
      </c>
      <c r="G4483" s="11">
        <v>40224</v>
      </c>
      <c r="H4483" s="12" t="s">
        <v>242</v>
      </c>
      <c r="I4483" s="10">
        <v>2010</v>
      </c>
      <c r="J4483" s="10">
        <v>382668673</v>
      </c>
      <c r="K4483" s="10">
        <f>_xlfn.DAYS(clean_data[[#This Row],[Ship Date]],clean_data[[#This Row],[Order Date]])</f>
        <v>17</v>
      </c>
      <c r="L4483" s="11">
        <v>40241</v>
      </c>
      <c r="M4483" s="14">
        <v>9019</v>
      </c>
      <c r="N4483" s="15">
        <v>9.33</v>
      </c>
      <c r="O4483" s="15">
        <v>6.92</v>
      </c>
      <c r="P4483" s="15">
        <v>84147.27</v>
      </c>
      <c r="Q4483" s="15">
        <v>62411.48</v>
      </c>
      <c r="R4483" s="15">
        <v>21735.79</v>
      </c>
      <c r="S4483" s="54"/>
      <c r="T4483" s="54"/>
      <c r="Z4483" s="1"/>
      <c r="AA4483" s="1"/>
      <c r="XFB4483"/>
      <c r="XFC4483"/>
    </row>
    <row r="4484" spans="2:27 16382:16383" ht="21" customHeight="1">
      <c r="B4484" s="1" t="s">
        <v>34</v>
      </c>
      <c r="C4484" s="1" t="s">
        <v>182</v>
      </c>
      <c r="D4484" s="1" t="s">
        <v>25</v>
      </c>
      <c r="E4484" s="1" t="s">
        <v>21</v>
      </c>
      <c r="F4484" s="1" t="s">
        <v>235</v>
      </c>
      <c r="G4484" s="9">
        <v>40587</v>
      </c>
      <c r="H4484" s="2" t="s">
        <v>242</v>
      </c>
      <c r="I4484" s="1">
        <v>2011</v>
      </c>
      <c r="J4484" s="1">
        <v>627629888</v>
      </c>
      <c r="K4484" s="1">
        <f>_xlfn.DAYS(clean_data[[#This Row],[Ship Date]],clean_data[[#This Row],[Order Date]])</f>
        <v>1</v>
      </c>
      <c r="L4484" s="9">
        <v>40588</v>
      </c>
      <c r="M4484" s="4">
        <v>8486</v>
      </c>
      <c r="N4484" s="13">
        <v>47.45</v>
      </c>
      <c r="O4484" s="13">
        <v>31.79</v>
      </c>
      <c r="P4484" s="13">
        <v>402660.7</v>
      </c>
      <c r="Q4484" s="13">
        <v>269769.94</v>
      </c>
      <c r="R4484" s="13">
        <v>132890.76</v>
      </c>
      <c r="S4484" s="54"/>
      <c r="T4484" s="54"/>
      <c r="Z4484" s="1"/>
      <c r="AA4484" s="1"/>
      <c r="XFB4484"/>
      <c r="XFC4484"/>
    </row>
    <row r="4485" spans="2:27 16382:16383" ht="21" customHeight="1">
      <c r="B4485" s="10" t="s">
        <v>14</v>
      </c>
      <c r="C4485" s="10" t="s">
        <v>158</v>
      </c>
      <c r="D4485" s="10" t="s">
        <v>25</v>
      </c>
      <c r="E4485" s="10" t="s">
        <v>17</v>
      </c>
      <c r="F4485" s="10" t="s">
        <v>227</v>
      </c>
      <c r="G4485" s="11">
        <v>41240</v>
      </c>
      <c r="H4485" s="12" t="s">
        <v>234</v>
      </c>
      <c r="I4485" s="10">
        <v>2012</v>
      </c>
      <c r="J4485" s="10">
        <v>829483497</v>
      </c>
      <c r="K4485" s="10">
        <f>_xlfn.DAYS(clean_data[[#This Row],[Ship Date]],clean_data[[#This Row],[Order Date]])</f>
        <v>3</v>
      </c>
      <c r="L4485" s="11">
        <v>41243</v>
      </c>
      <c r="M4485" s="14">
        <v>1454</v>
      </c>
      <c r="N4485" s="15">
        <v>47.45</v>
      </c>
      <c r="O4485" s="15">
        <v>31.79</v>
      </c>
      <c r="P4485" s="15">
        <v>68992.3</v>
      </c>
      <c r="Q4485" s="15">
        <v>46222.66</v>
      </c>
      <c r="R4485" s="15">
        <v>22769.64</v>
      </c>
      <c r="S4485" s="54"/>
      <c r="T4485" s="54"/>
      <c r="Z4485" s="1"/>
      <c r="AA4485" s="1"/>
      <c r="XFB4485"/>
      <c r="XFC4485"/>
    </row>
    <row r="4486" spans="2:27 16382:16383" ht="21" customHeight="1">
      <c r="B4486" s="1" t="s">
        <v>26</v>
      </c>
      <c r="C4486" s="1" t="s">
        <v>75</v>
      </c>
      <c r="D4486" s="1" t="s">
        <v>36</v>
      </c>
      <c r="E4486" s="1" t="s">
        <v>21</v>
      </c>
      <c r="F4486" s="1" t="s">
        <v>227</v>
      </c>
      <c r="G4486" s="9">
        <v>42718</v>
      </c>
      <c r="H4486" s="2" t="s">
        <v>228</v>
      </c>
      <c r="I4486" s="1">
        <v>2016</v>
      </c>
      <c r="J4486" s="1">
        <v>914840829</v>
      </c>
      <c r="K4486" s="1">
        <f>_xlfn.DAYS(clean_data[[#This Row],[Ship Date]],clean_data[[#This Row],[Order Date]])</f>
        <v>9</v>
      </c>
      <c r="L4486" s="9">
        <v>42727</v>
      </c>
      <c r="M4486" s="4">
        <v>586</v>
      </c>
      <c r="N4486" s="13">
        <v>109.28</v>
      </c>
      <c r="O4486" s="13">
        <v>35.840000000000003</v>
      </c>
      <c r="P4486" s="13">
        <v>64038.080000000002</v>
      </c>
      <c r="Q4486" s="13">
        <v>21002.240000000002</v>
      </c>
      <c r="R4486" s="13">
        <v>43035.839999999997</v>
      </c>
      <c r="S4486" s="54"/>
      <c r="T4486" s="54"/>
      <c r="Z4486" s="1"/>
      <c r="AA4486" s="1"/>
      <c r="XFB4486"/>
      <c r="XFC4486"/>
    </row>
    <row r="4487" spans="2:27 16382:16383" ht="21" customHeight="1">
      <c r="B4487" s="10" t="s">
        <v>34</v>
      </c>
      <c r="C4487" s="10" t="s">
        <v>134</v>
      </c>
      <c r="D4487" s="10" t="s">
        <v>16</v>
      </c>
      <c r="E4487" s="10" t="s">
        <v>17</v>
      </c>
      <c r="F4487" s="10" t="s">
        <v>235</v>
      </c>
      <c r="G4487" s="11">
        <v>41797</v>
      </c>
      <c r="H4487" s="12" t="s">
        <v>241</v>
      </c>
      <c r="I4487" s="10">
        <v>2014</v>
      </c>
      <c r="J4487" s="10">
        <v>880625712</v>
      </c>
      <c r="K4487" s="10">
        <f>_xlfn.DAYS(clean_data[[#This Row],[Ship Date]],clean_data[[#This Row],[Order Date]])</f>
        <v>46</v>
      </c>
      <c r="L4487" s="11">
        <v>41843</v>
      </c>
      <c r="M4487" s="14">
        <v>5573</v>
      </c>
      <c r="N4487" s="15">
        <v>255.28</v>
      </c>
      <c r="O4487" s="15">
        <v>159.41999999999999</v>
      </c>
      <c r="P4487" s="15">
        <v>1422675.44</v>
      </c>
      <c r="Q4487" s="15">
        <v>888447.66</v>
      </c>
      <c r="R4487" s="15">
        <v>534227.78</v>
      </c>
      <c r="S4487" s="54"/>
      <c r="T4487" s="54"/>
      <c r="Z4487" s="1"/>
      <c r="AA4487" s="1"/>
      <c r="XFB4487"/>
      <c r="XFC4487"/>
    </row>
    <row r="4488" spans="2:27 16382:16383" ht="21" customHeight="1">
      <c r="B4488" s="1" t="s">
        <v>34</v>
      </c>
      <c r="C4488" s="1" t="s">
        <v>95</v>
      </c>
      <c r="D4488" s="1" t="s">
        <v>25</v>
      </c>
      <c r="E4488" s="1" t="s">
        <v>21</v>
      </c>
      <c r="F4488" s="1" t="s">
        <v>232</v>
      </c>
      <c r="G4488" s="9">
        <v>41175</v>
      </c>
      <c r="H4488" s="2" t="s">
        <v>231</v>
      </c>
      <c r="I4488" s="1">
        <v>2012</v>
      </c>
      <c r="J4488" s="1">
        <v>344074475</v>
      </c>
      <c r="K4488" s="1">
        <f>_xlfn.DAYS(clean_data[[#This Row],[Ship Date]],clean_data[[#This Row],[Order Date]])</f>
        <v>0</v>
      </c>
      <c r="L4488" s="9">
        <v>41175</v>
      </c>
      <c r="M4488" s="4">
        <v>8138</v>
      </c>
      <c r="N4488" s="13">
        <v>47.45</v>
      </c>
      <c r="O4488" s="13">
        <v>31.79</v>
      </c>
      <c r="P4488" s="13">
        <v>386148.1</v>
      </c>
      <c r="Q4488" s="13">
        <v>258707.02</v>
      </c>
      <c r="R4488" s="13">
        <v>127441.08</v>
      </c>
      <c r="S4488" s="54"/>
      <c r="T4488" s="54"/>
      <c r="Z4488" s="1"/>
      <c r="AA4488" s="1"/>
      <c r="XFB4488"/>
      <c r="XFC4488"/>
    </row>
    <row r="4489" spans="2:27 16382:16383" ht="21" customHeight="1">
      <c r="B4489" s="10" t="s">
        <v>26</v>
      </c>
      <c r="C4489" s="10" t="s">
        <v>164</v>
      </c>
      <c r="D4489" s="10" t="s">
        <v>16</v>
      </c>
      <c r="E4489" s="10" t="s">
        <v>17</v>
      </c>
      <c r="F4489" s="10" t="s">
        <v>235</v>
      </c>
      <c r="G4489" s="11">
        <v>42554</v>
      </c>
      <c r="H4489" s="12" t="s">
        <v>230</v>
      </c>
      <c r="I4489" s="10">
        <v>2016</v>
      </c>
      <c r="J4489" s="10">
        <v>792735946</v>
      </c>
      <c r="K4489" s="10">
        <f>_xlfn.DAYS(clean_data[[#This Row],[Ship Date]],clean_data[[#This Row],[Order Date]])</f>
        <v>1</v>
      </c>
      <c r="L4489" s="11">
        <v>42555</v>
      </c>
      <c r="M4489" s="14">
        <v>7038</v>
      </c>
      <c r="N4489" s="15">
        <v>255.28</v>
      </c>
      <c r="O4489" s="15">
        <v>159.41999999999999</v>
      </c>
      <c r="P4489" s="15">
        <v>1796660.64</v>
      </c>
      <c r="Q4489" s="15">
        <v>1121997.96</v>
      </c>
      <c r="R4489" s="15">
        <v>674662.68</v>
      </c>
      <c r="S4489" s="54"/>
      <c r="T4489" s="54"/>
      <c r="Z4489" s="1"/>
      <c r="AA4489" s="1"/>
      <c r="XFB4489"/>
      <c r="XFC4489"/>
    </row>
    <row r="4490" spans="2:27 16382:16383" ht="21" customHeight="1">
      <c r="B4490" s="1" t="s">
        <v>26</v>
      </c>
      <c r="C4490" s="1" t="s">
        <v>209</v>
      </c>
      <c r="D4490" s="1" t="s">
        <v>71</v>
      </c>
      <c r="E4490" s="1" t="s">
        <v>17</v>
      </c>
      <c r="F4490" s="1" t="s">
        <v>232</v>
      </c>
      <c r="G4490" s="9">
        <v>42495</v>
      </c>
      <c r="H4490" s="2" t="s">
        <v>233</v>
      </c>
      <c r="I4490" s="1">
        <v>2016</v>
      </c>
      <c r="J4490" s="1">
        <v>634471452</v>
      </c>
      <c r="K4490" s="1">
        <f>_xlfn.DAYS(clean_data[[#This Row],[Ship Date]],clean_data[[#This Row],[Order Date]])</f>
        <v>39</v>
      </c>
      <c r="L4490" s="9">
        <v>42534</v>
      </c>
      <c r="M4490" s="4">
        <v>3057</v>
      </c>
      <c r="N4490" s="13">
        <v>154.06</v>
      </c>
      <c r="O4490" s="13">
        <v>90.93</v>
      </c>
      <c r="P4490" s="13">
        <v>470961.42</v>
      </c>
      <c r="Q4490" s="13">
        <v>277973.01</v>
      </c>
      <c r="R4490" s="13">
        <v>192988.41</v>
      </c>
      <c r="S4490" s="54"/>
      <c r="T4490" s="54"/>
      <c r="Z4490" s="1"/>
      <c r="AA4490" s="1"/>
      <c r="XFB4490"/>
      <c r="XFC4490"/>
    </row>
    <row r="4491" spans="2:27 16382:16383" ht="21" customHeight="1">
      <c r="B4491" s="10" t="s">
        <v>31</v>
      </c>
      <c r="C4491" s="10" t="s">
        <v>163</v>
      </c>
      <c r="D4491" s="10" t="s">
        <v>59</v>
      </c>
      <c r="E4491" s="10" t="s">
        <v>21</v>
      </c>
      <c r="F4491" s="10" t="s">
        <v>227</v>
      </c>
      <c r="G4491" s="11">
        <v>42096</v>
      </c>
      <c r="H4491" s="12" t="s">
        <v>239</v>
      </c>
      <c r="I4491" s="10">
        <v>2015</v>
      </c>
      <c r="J4491" s="10">
        <v>147454822</v>
      </c>
      <c r="K4491" s="10">
        <f>_xlfn.DAYS(clean_data[[#This Row],[Ship Date]],clean_data[[#This Row],[Order Date]])</f>
        <v>42</v>
      </c>
      <c r="L4491" s="11">
        <v>42138</v>
      </c>
      <c r="M4491" s="14">
        <v>4013</v>
      </c>
      <c r="N4491" s="15">
        <v>9.33</v>
      </c>
      <c r="O4491" s="15">
        <v>6.92</v>
      </c>
      <c r="P4491" s="15">
        <v>37441.29</v>
      </c>
      <c r="Q4491" s="15">
        <v>27769.96</v>
      </c>
      <c r="R4491" s="15">
        <v>9671.33</v>
      </c>
      <c r="S4491" s="54"/>
      <c r="T4491" s="54"/>
      <c r="Z4491" s="1"/>
      <c r="AA4491" s="1"/>
      <c r="XFB4491"/>
      <c r="XFC4491"/>
    </row>
    <row r="4492" spans="2:27 16382:16383" ht="21" customHeight="1">
      <c r="B4492" s="1" t="s">
        <v>40</v>
      </c>
      <c r="C4492" s="1" t="s">
        <v>114</v>
      </c>
      <c r="D4492" s="1" t="s">
        <v>36</v>
      </c>
      <c r="E4492" s="1" t="s">
        <v>17</v>
      </c>
      <c r="F4492" s="1" t="s">
        <v>232</v>
      </c>
      <c r="G4492" s="9">
        <v>42844</v>
      </c>
      <c r="H4492" s="2" t="s">
        <v>239</v>
      </c>
      <c r="I4492" s="1">
        <v>2017</v>
      </c>
      <c r="J4492" s="1">
        <v>130172383</v>
      </c>
      <c r="K4492" s="1">
        <f>_xlfn.DAYS(clean_data[[#This Row],[Ship Date]],clean_data[[#This Row],[Order Date]])</f>
        <v>0</v>
      </c>
      <c r="L4492" s="9">
        <v>42844</v>
      </c>
      <c r="M4492" s="4">
        <v>9756</v>
      </c>
      <c r="N4492" s="13">
        <v>109.28</v>
      </c>
      <c r="O4492" s="13">
        <v>35.840000000000003</v>
      </c>
      <c r="P4492" s="13">
        <v>1066135.68</v>
      </c>
      <c r="Q4492" s="13">
        <v>349655.03999999998</v>
      </c>
      <c r="R4492" s="13">
        <v>716480.64</v>
      </c>
      <c r="S4492" s="54"/>
      <c r="T4492" s="54"/>
      <c r="Z4492" s="1"/>
      <c r="AA4492" s="1"/>
      <c r="XFB4492"/>
      <c r="XFC4492"/>
    </row>
    <row r="4493" spans="2:27 16382:16383" ht="21" customHeight="1">
      <c r="B4493" s="10" t="s">
        <v>26</v>
      </c>
      <c r="C4493" s="10" t="s">
        <v>104</v>
      </c>
      <c r="D4493" s="10" t="s">
        <v>20</v>
      </c>
      <c r="E4493" s="10" t="s">
        <v>21</v>
      </c>
      <c r="F4493" s="10" t="s">
        <v>235</v>
      </c>
      <c r="G4493" s="11">
        <v>42465</v>
      </c>
      <c r="H4493" s="12" t="s">
        <v>239</v>
      </c>
      <c r="I4493" s="10">
        <v>2016</v>
      </c>
      <c r="J4493" s="10">
        <v>551422965</v>
      </c>
      <c r="K4493" s="10">
        <f>_xlfn.DAYS(clean_data[[#This Row],[Ship Date]],clean_data[[#This Row],[Order Date]])</f>
        <v>47</v>
      </c>
      <c r="L4493" s="11">
        <v>42512</v>
      </c>
      <c r="M4493" s="14">
        <v>7164</v>
      </c>
      <c r="N4493" s="15">
        <v>152.58000000000001</v>
      </c>
      <c r="O4493" s="15">
        <v>97.44</v>
      </c>
      <c r="P4493" s="15">
        <v>1093083.1200000001</v>
      </c>
      <c r="Q4493" s="15">
        <v>698060.16</v>
      </c>
      <c r="R4493" s="15">
        <v>395022.96</v>
      </c>
      <c r="S4493" s="54"/>
      <c r="T4493" s="54"/>
      <c r="Z4493" s="1"/>
      <c r="AA4493" s="1"/>
      <c r="XFB4493"/>
      <c r="XFC4493"/>
    </row>
    <row r="4494" spans="2:27 16382:16383" ht="21" customHeight="1">
      <c r="B4494" s="1" t="s">
        <v>40</v>
      </c>
      <c r="C4494" s="1" t="s">
        <v>150</v>
      </c>
      <c r="D4494" s="1" t="s">
        <v>43</v>
      </c>
      <c r="E4494" s="1" t="s">
        <v>21</v>
      </c>
      <c r="F4494" s="1" t="s">
        <v>232</v>
      </c>
      <c r="G4494" s="9">
        <v>41842</v>
      </c>
      <c r="H4494" s="2" t="s">
        <v>230</v>
      </c>
      <c r="I4494" s="1">
        <v>2014</v>
      </c>
      <c r="J4494" s="1">
        <v>100317895</v>
      </c>
      <c r="K4494" s="1">
        <f>_xlfn.DAYS(clean_data[[#This Row],[Ship Date]],clean_data[[#This Row],[Order Date]])</f>
        <v>23</v>
      </c>
      <c r="L4494" s="9">
        <v>41865</v>
      </c>
      <c r="M4494" s="4">
        <v>5149</v>
      </c>
      <c r="N4494" s="13">
        <v>651.21</v>
      </c>
      <c r="O4494" s="13">
        <v>524.96</v>
      </c>
      <c r="P4494" s="13">
        <v>3353080.29</v>
      </c>
      <c r="Q4494" s="13">
        <v>2703019.04</v>
      </c>
      <c r="R4494" s="13">
        <v>650061.25</v>
      </c>
      <c r="S4494" s="54"/>
      <c r="T4494" s="54"/>
      <c r="Z4494" s="1"/>
      <c r="AA4494" s="1"/>
      <c r="XFB4494"/>
      <c r="XFC4494"/>
    </row>
    <row r="4495" spans="2:27 16382:16383" ht="21" customHeight="1">
      <c r="B4495" s="10" t="s">
        <v>40</v>
      </c>
      <c r="C4495" s="10" t="s">
        <v>166</v>
      </c>
      <c r="D4495" s="10" t="s">
        <v>43</v>
      </c>
      <c r="E4495" s="10" t="s">
        <v>21</v>
      </c>
      <c r="F4495" s="10" t="s">
        <v>227</v>
      </c>
      <c r="G4495" s="11">
        <v>40862</v>
      </c>
      <c r="H4495" s="12" t="s">
        <v>234</v>
      </c>
      <c r="I4495" s="10">
        <v>2011</v>
      </c>
      <c r="J4495" s="10">
        <v>236281001</v>
      </c>
      <c r="K4495" s="10">
        <f>_xlfn.DAYS(clean_data[[#This Row],[Ship Date]],clean_data[[#This Row],[Order Date]])</f>
        <v>12</v>
      </c>
      <c r="L4495" s="11">
        <v>40874</v>
      </c>
      <c r="M4495" s="14">
        <v>9654</v>
      </c>
      <c r="N4495" s="15">
        <v>651.21</v>
      </c>
      <c r="O4495" s="15">
        <v>524.96</v>
      </c>
      <c r="P4495" s="15">
        <v>6286781.3399999999</v>
      </c>
      <c r="Q4495" s="15">
        <v>5067963.84</v>
      </c>
      <c r="R4495" s="15">
        <v>1218817.5</v>
      </c>
      <c r="S4495" s="54"/>
      <c r="T4495" s="54"/>
      <c r="Z4495" s="1"/>
      <c r="AA4495" s="1"/>
      <c r="XFB4495"/>
      <c r="XFC4495"/>
    </row>
    <row r="4496" spans="2:27 16382:16383" ht="21" customHeight="1">
      <c r="B4496" s="1" t="s">
        <v>23</v>
      </c>
      <c r="C4496" s="1" t="s">
        <v>83</v>
      </c>
      <c r="D4496" s="1" t="s">
        <v>33</v>
      </c>
      <c r="E4496" s="1" t="s">
        <v>17</v>
      </c>
      <c r="F4496" s="1" t="s">
        <v>232</v>
      </c>
      <c r="G4496" s="9">
        <v>42568</v>
      </c>
      <c r="H4496" s="2" t="s">
        <v>230</v>
      </c>
      <c r="I4496" s="1">
        <v>2016</v>
      </c>
      <c r="J4496" s="1">
        <v>239048612</v>
      </c>
      <c r="K4496" s="1">
        <f>_xlfn.DAYS(clean_data[[#This Row],[Ship Date]],clean_data[[#This Row],[Order Date]])</f>
        <v>9</v>
      </c>
      <c r="L4496" s="9">
        <v>42577</v>
      </c>
      <c r="M4496" s="4">
        <v>8651</v>
      </c>
      <c r="N4496" s="13">
        <v>81.73</v>
      </c>
      <c r="O4496" s="13">
        <v>56.67</v>
      </c>
      <c r="P4496" s="13">
        <v>707046.23</v>
      </c>
      <c r="Q4496" s="13">
        <v>490252.17</v>
      </c>
      <c r="R4496" s="13">
        <v>216794.06</v>
      </c>
      <c r="S4496" s="54"/>
      <c r="T4496" s="54"/>
      <c r="Z4496" s="1"/>
      <c r="AA4496" s="1"/>
      <c r="XFB4496"/>
      <c r="XFC4496"/>
    </row>
    <row r="4497" spans="2:27 16382:16383" ht="21" customHeight="1">
      <c r="B4497" s="10" t="s">
        <v>31</v>
      </c>
      <c r="C4497" s="10" t="s">
        <v>149</v>
      </c>
      <c r="D4497" s="10" t="s">
        <v>79</v>
      </c>
      <c r="E4497" s="10" t="s">
        <v>17</v>
      </c>
      <c r="F4497" s="10" t="s">
        <v>229</v>
      </c>
      <c r="G4497" s="11">
        <v>40712</v>
      </c>
      <c r="H4497" s="12" t="s">
        <v>241</v>
      </c>
      <c r="I4497" s="10">
        <v>2011</v>
      </c>
      <c r="J4497" s="10">
        <v>358669555</v>
      </c>
      <c r="K4497" s="10">
        <f>_xlfn.DAYS(clean_data[[#This Row],[Ship Date]],clean_data[[#This Row],[Order Date]])</f>
        <v>46</v>
      </c>
      <c r="L4497" s="11">
        <v>40758</v>
      </c>
      <c r="M4497" s="14">
        <v>7147</v>
      </c>
      <c r="N4497" s="15">
        <v>668.27</v>
      </c>
      <c r="O4497" s="15">
        <v>502.54</v>
      </c>
      <c r="P4497" s="15">
        <v>4776125.6900000004</v>
      </c>
      <c r="Q4497" s="15">
        <v>3591653.38</v>
      </c>
      <c r="R4497" s="15">
        <v>1184472.31</v>
      </c>
      <c r="S4497" s="54"/>
      <c r="T4497" s="54"/>
      <c r="Z4497" s="1"/>
      <c r="AA4497" s="1"/>
      <c r="XFB4497"/>
      <c r="XFC4497"/>
    </row>
    <row r="4498" spans="2:27 16382:16383" ht="21" customHeight="1">
      <c r="B4498" s="1" t="s">
        <v>34</v>
      </c>
      <c r="C4498" s="1" t="s">
        <v>197</v>
      </c>
      <c r="D4498" s="1" t="s">
        <v>28</v>
      </c>
      <c r="E4498" s="1" t="s">
        <v>17</v>
      </c>
      <c r="F4498" s="1" t="s">
        <v>227</v>
      </c>
      <c r="G4498" s="9">
        <v>40497</v>
      </c>
      <c r="H4498" s="2" t="s">
        <v>234</v>
      </c>
      <c r="I4498" s="1">
        <v>2010</v>
      </c>
      <c r="J4498" s="1">
        <v>465505158</v>
      </c>
      <c r="K4498" s="1">
        <f>_xlfn.DAYS(clean_data[[#This Row],[Ship Date]],clean_data[[#This Row],[Order Date]])</f>
        <v>20</v>
      </c>
      <c r="L4498" s="9">
        <v>40517</v>
      </c>
      <c r="M4498" s="4">
        <v>2176</v>
      </c>
      <c r="N4498" s="13">
        <v>205.7</v>
      </c>
      <c r="O4498" s="13">
        <v>117.11</v>
      </c>
      <c r="P4498" s="13">
        <v>447603.20000000001</v>
      </c>
      <c r="Q4498" s="13">
        <v>254831.35999999999</v>
      </c>
      <c r="R4498" s="13">
        <v>192771.84</v>
      </c>
      <c r="S4498" s="54"/>
      <c r="T4498" s="54"/>
      <c r="Z4498" s="1"/>
      <c r="AA4498" s="1"/>
      <c r="XFB4498"/>
      <c r="XFC4498"/>
    </row>
    <row r="4499" spans="2:27 16382:16383" ht="21" customHeight="1">
      <c r="B4499" s="10" t="s">
        <v>26</v>
      </c>
      <c r="C4499" s="10" t="s">
        <v>176</v>
      </c>
      <c r="D4499" s="10" t="s">
        <v>79</v>
      </c>
      <c r="E4499" s="10" t="s">
        <v>17</v>
      </c>
      <c r="F4499" s="10" t="s">
        <v>232</v>
      </c>
      <c r="G4499" s="11">
        <v>40600</v>
      </c>
      <c r="H4499" s="12" t="s">
        <v>242</v>
      </c>
      <c r="I4499" s="10">
        <v>2011</v>
      </c>
      <c r="J4499" s="10">
        <v>500229251</v>
      </c>
      <c r="K4499" s="10">
        <f>_xlfn.DAYS(clean_data[[#This Row],[Ship Date]],clean_data[[#This Row],[Order Date]])</f>
        <v>17</v>
      </c>
      <c r="L4499" s="11">
        <v>40617</v>
      </c>
      <c r="M4499" s="14">
        <v>7806</v>
      </c>
      <c r="N4499" s="15">
        <v>668.27</v>
      </c>
      <c r="O4499" s="15">
        <v>502.54</v>
      </c>
      <c r="P4499" s="15">
        <v>5216515.62</v>
      </c>
      <c r="Q4499" s="15">
        <v>3922827.24</v>
      </c>
      <c r="R4499" s="15">
        <v>1293688.3799999999</v>
      </c>
      <c r="S4499" s="54"/>
      <c r="T4499" s="54"/>
      <c r="Z4499" s="1"/>
      <c r="AA4499" s="1"/>
      <c r="XFB4499"/>
      <c r="XFC4499"/>
    </row>
    <row r="4500" spans="2:27 16382:16383" ht="21" customHeight="1">
      <c r="B4500" s="1" t="s">
        <v>40</v>
      </c>
      <c r="C4500" s="1" t="s">
        <v>65</v>
      </c>
      <c r="D4500" s="1" t="s">
        <v>79</v>
      </c>
      <c r="E4500" s="1" t="s">
        <v>21</v>
      </c>
      <c r="F4500" s="1" t="s">
        <v>235</v>
      </c>
      <c r="G4500" s="9">
        <v>42855</v>
      </c>
      <c r="H4500" s="2" t="s">
        <v>239</v>
      </c>
      <c r="I4500" s="1">
        <v>2017</v>
      </c>
      <c r="J4500" s="1">
        <v>923828160</v>
      </c>
      <c r="K4500" s="1">
        <f>_xlfn.DAYS(clean_data[[#This Row],[Ship Date]],clean_data[[#This Row],[Order Date]])</f>
        <v>34</v>
      </c>
      <c r="L4500" s="9">
        <v>42889</v>
      </c>
      <c r="M4500" s="4">
        <v>137</v>
      </c>
      <c r="N4500" s="13">
        <v>668.27</v>
      </c>
      <c r="O4500" s="13">
        <v>502.54</v>
      </c>
      <c r="P4500" s="13">
        <v>91552.99</v>
      </c>
      <c r="Q4500" s="13">
        <v>68847.98</v>
      </c>
      <c r="R4500" s="13">
        <v>22705.01</v>
      </c>
      <c r="S4500" s="54"/>
      <c r="T4500" s="54"/>
      <c r="Z4500" s="1"/>
      <c r="AA4500" s="1"/>
      <c r="XFB4500"/>
      <c r="XFC4500"/>
    </row>
    <row r="4501" spans="2:27 16382:16383" ht="21" customHeight="1">
      <c r="B4501" s="10" t="s">
        <v>40</v>
      </c>
      <c r="C4501" s="10" t="s">
        <v>150</v>
      </c>
      <c r="D4501" s="10" t="s">
        <v>33</v>
      </c>
      <c r="E4501" s="10" t="s">
        <v>17</v>
      </c>
      <c r="F4501" s="10" t="s">
        <v>232</v>
      </c>
      <c r="G4501" s="11">
        <v>42569</v>
      </c>
      <c r="H4501" s="12" t="s">
        <v>230</v>
      </c>
      <c r="I4501" s="10">
        <v>2016</v>
      </c>
      <c r="J4501" s="10">
        <v>467600715</v>
      </c>
      <c r="K4501" s="10">
        <f>_xlfn.DAYS(clean_data[[#This Row],[Ship Date]],clean_data[[#This Row],[Order Date]])</f>
        <v>7</v>
      </c>
      <c r="L4501" s="11">
        <v>42576</v>
      </c>
      <c r="M4501" s="14">
        <v>2297</v>
      </c>
      <c r="N4501" s="15">
        <v>81.73</v>
      </c>
      <c r="O4501" s="15">
        <v>56.67</v>
      </c>
      <c r="P4501" s="15">
        <v>187733.81</v>
      </c>
      <c r="Q4501" s="15">
        <v>130170.99</v>
      </c>
      <c r="R4501" s="15">
        <v>57562.82</v>
      </c>
      <c r="S4501" s="54"/>
      <c r="T4501" s="54"/>
      <c r="Z4501" s="1"/>
      <c r="AA4501" s="1"/>
      <c r="XFB4501"/>
      <c r="XFC4501"/>
    </row>
    <row r="4502" spans="2:27 16382:16383" ht="21" customHeight="1">
      <c r="B4502" s="1" t="s">
        <v>40</v>
      </c>
      <c r="C4502" s="1" t="s">
        <v>131</v>
      </c>
      <c r="D4502" s="1" t="s">
        <v>79</v>
      </c>
      <c r="E4502" s="1" t="s">
        <v>21</v>
      </c>
      <c r="F4502" s="1" t="s">
        <v>235</v>
      </c>
      <c r="G4502" s="9">
        <v>40968</v>
      </c>
      <c r="H4502" s="2" t="s">
        <v>242</v>
      </c>
      <c r="I4502" s="1">
        <v>2012</v>
      </c>
      <c r="J4502" s="1">
        <v>183158242</v>
      </c>
      <c r="K4502" s="1">
        <f>_xlfn.DAYS(clean_data[[#This Row],[Ship Date]],clean_data[[#This Row],[Order Date]])</f>
        <v>38</v>
      </c>
      <c r="L4502" s="9">
        <v>41006</v>
      </c>
      <c r="M4502" s="4">
        <v>9449</v>
      </c>
      <c r="N4502" s="13">
        <v>668.27</v>
      </c>
      <c r="O4502" s="13">
        <v>502.54</v>
      </c>
      <c r="P4502" s="13">
        <v>6314483.2300000004</v>
      </c>
      <c r="Q4502" s="13">
        <v>4748500.46</v>
      </c>
      <c r="R4502" s="13">
        <v>1565982.77</v>
      </c>
      <c r="S4502" s="54"/>
      <c r="T4502" s="54"/>
      <c r="Z4502" s="1"/>
      <c r="AA4502" s="1"/>
      <c r="XFB4502"/>
      <c r="XFC4502"/>
    </row>
    <row r="4503" spans="2:27 16382:16383" ht="21" customHeight="1">
      <c r="B4503" s="10" t="s">
        <v>23</v>
      </c>
      <c r="C4503" s="10" t="s">
        <v>206</v>
      </c>
      <c r="D4503" s="10" t="s">
        <v>45</v>
      </c>
      <c r="E4503" s="10" t="s">
        <v>21</v>
      </c>
      <c r="F4503" s="10" t="s">
        <v>229</v>
      </c>
      <c r="G4503" s="11">
        <v>41053</v>
      </c>
      <c r="H4503" s="12" t="s">
        <v>233</v>
      </c>
      <c r="I4503" s="10">
        <v>2012</v>
      </c>
      <c r="J4503" s="10">
        <v>292424571</v>
      </c>
      <c r="K4503" s="10">
        <f>_xlfn.DAYS(clean_data[[#This Row],[Ship Date]],clean_data[[#This Row],[Order Date]])</f>
        <v>12</v>
      </c>
      <c r="L4503" s="11">
        <v>41065</v>
      </c>
      <c r="M4503" s="14">
        <v>3784</v>
      </c>
      <c r="N4503" s="15">
        <v>437.2</v>
      </c>
      <c r="O4503" s="15">
        <v>263.33</v>
      </c>
      <c r="P4503" s="15">
        <v>1654364.8</v>
      </c>
      <c r="Q4503" s="15">
        <v>996440.72</v>
      </c>
      <c r="R4503" s="15">
        <v>657924.07999999996</v>
      </c>
      <c r="S4503" s="54"/>
      <c r="T4503" s="54"/>
      <c r="Z4503" s="1"/>
      <c r="AA4503" s="1"/>
      <c r="XFB4503"/>
      <c r="XFC4503"/>
    </row>
    <row r="4504" spans="2:27 16382:16383" ht="21" customHeight="1">
      <c r="B4504" s="1" t="s">
        <v>34</v>
      </c>
      <c r="C4504" s="1" t="s">
        <v>212</v>
      </c>
      <c r="D4504" s="1" t="s">
        <v>45</v>
      </c>
      <c r="E4504" s="1" t="s">
        <v>17</v>
      </c>
      <c r="F4504" s="1" t="s">
        <v>235</v>
      </c>
      <c r="G4504" s="9">
        <v>40680</v>
      </c>
      <c r="H4504" s="2" t="s">
        <v>233</v>
      </c>
      <c r="I4504" s="1">
        <v>2011</v>
      </c>
      <c r="J4504" s="1">
        <v>637636029</v>
      </c>
      <c r="K4504" s="1">
        <f>_xlfn.DAYS(clean_data[[#This Row],[Ship Date]],clean_data[[#This Row],[Order Date]])</f>
        <v>33</v>
      </c>
      <c r="L4504" s="9">
        <v>40713</v>
      </c>
      <c r="M4504" s="4">
        <v>9526</v>
      </c>
      <c r="N4504" s="13">
        <v>437.2</v>
      </c>
      <c r="O4504" s="13">
        <v>263.33</v>
      </c>
      <c r="P4504" s="13">
        <v>4164767.2</v>
      </c>
      <c r="Q4504" s="13">
        <v>2508481.58</v>
      </c>
      <c r="R4504" s="13">
        <v>1656285.62</v>
      </c>
      <c r="S4504" s="54"/>
      <c r="T4504" s="54"/>
      <c r="Z4504" s="1"/>
      <c r="AA4504" s="1"/>
      <c r="XFB4504"/>
      <c r="XFC4504"/>
    </row>
    <row r="4505" spans="2:27 16382:16383" ht="21" customHeight="1">
      <c r="B4505" s="10" t="s">
        <v>23</v>
      </c>
      <c r="C4505" s="10" t="s">
        <v>38</v>
      </c>
      <c r="D4505" s="10" t="s">
        <v>25</v>
      </c>
      <c r="E4505" s="10" t="s">
        <v>17</v>
      </c>
      <c r="F4505" s="10" t="s">
        <v>227</v>
      </c>
      <c r="G4505" s="11">
        <v>42244</v>
      </c>
      <c r="H4505" s="12" t="s">
        <v>238</v>
      </c>
      <c r="I4505" s="10">
        <v>2015</v>
      </c>
      <c r="J4505" s="10">
        <v>231341445</v>
      </c>
      <c r="K4505" s="10">
        <f>_xlfn.DAYS(clean_data[[#This Row],[Ship Date]],clean_data[[#This Row],[Order Date]])</f>
        <v>40</v>
      </c>
      <c r="L4505" s="11">
        <v>42284</v>
      </c>
      <c r="M4505" s="14">
        <v>7929</v>
      </c>
      <c r="N4505" s="15">
        <v>47.45</v>
      </c>
      <c r="O4505" s="15">
        <v>31.79</v>
      </c>
      <c r="P4505" s="15">
        <v>376231.05</v>
      </c>
      <c r="Q4505" s="15">
        <v>252062.91</v>
      </c>
      <c r="R4505" s="15">
        <v>124168.14</v>
      </c>
      <c r="S4505" s="54"/>
      <c r="T4505" s="54"/>
      <c r="Z4505" s="1"/>
      <c r="AA4505" s="1"/>
      <c r="XFB4505"/>
      <c r="XFC4505"/>
    </row>
    <row r="4506" spans="2:27 16382:16383" ht="21" customHeight="1">
      <c r="B4506" s="1" t="s">
        <v>40</v>
      </c>
      <c r="C4506" s="1" t="s">
        <v>222</v>
      </c>
      <c r="D4506" s="1" t="s">
        <v>59</v>
      </c>
      <c r="E4506" s="1" t="s">
        <v>17</v>
      </c>
      <c r="F4506" s="1" t="s">
        <v>229</v>
      </c>
      <c r="G4506" s="9">
        <v>40230</v>
      </c>
      <c r="H4506" s="2" t="s">
        <v>242</v>
      </c>
      <c r="I4506" s="1">
        <v>2010</v>
      </c>
      <c r="J4506" s="1">
        <v>406402146</v>
      </c>
      <c r="K4506" s="1">
        <f>_xlfn.DAYS(clean_data[[#This Row],[Ship Date]],clean_data[[#This Row],[Order Date]])</f>
        <v>34</v>
      </c>
      <c r="L4506" s="9">
        <v>40264</v>
      </c>
      <c r="M4506" s="4">
        <v>2281</v>
      </c>
      <c r="N4506" s="13">
        <v>9.33</v>
      </c>
      <c r="O4506" s="13">
        <v>6.92</v>
      </c>
      <c r="P4506" s="13">
        <v>21281.73</v>
      </c>
      <c r="Q4506" s="13">
        <v>15784.52</v>
      </c>
      <c r="R4506" s="13">
        <v>5497.21</v>
      </c>
      <c r="S4506" s="54"/>
      <c r="T4506" s="54"/>
      <c r="Z4506" s="1"/>
      <c r="AA4506" s="1"/>
      <c r="XFB4506"/>
      <c r="XFC4506"/>
    </row>
    <row r="4507" spans="2:27 16382:16383" ht="21" customHeight="1">
      <c r="B4507" s="10" t="s">
        <v>14</v>
      </c>
      <c r="C4507" s="10" t="s">
        <v>211</v>
      </c>
      <c r="D4507" s="10" t="s">
        <v>45</v>
      </c>
      <c r="E4507" s="10" t="s">
        <v>21</v>
      </c>
      <c r="F4507" s="10" t="s">
        <v>229</v>
      </c>
      <c r="G4507" s="11">
        <v>41960</v>
      </c>
      <c r="H4507" s="12" t="s">
        <v>234</v>
      </c>
      <c r="I4507" s="10">
        <v>2014</v>
      </c>
      <c r="J4507" s="10">
        <v>765991961</v>
      </c>
      <c r="K4507" s="10">
        <f>_xlfn.DAYS(clean_data[[#This Row],[Ship Date]],clean_data[[#This Row],[Order Date]])</f>
        <v>7</v>
      </c>
      <c r="L4507" s="11">
        <v>41967</v>
      </c>
      <c r="M4507" s="14">
        <v>2898</v>
      </c>
      <c r="N4507" s="15">
        <v>437.2</v>
      </c>
      <c r="O4507" s="15">
        <v>263.33</v>
      </c>
      <c r="P4507" s="15">
        <v>1267005.6000000001</v>
      </c>
      <c r="Q4507" s="15">
        <v>763130.34</v>
      </c>
      <c r="R4507" s="15">
        <v>503875.26</v>
      </c>
      <c r="S4507" s="54"/>
      <c r="T4507" s="54"/>
      <c r="Z4507" s="1"/>
      <c r="AA4507" s="1"/>
      <c r="XFB4507"/>
      <c r="XFC4507"/>
    </row>
    <row r="4508" spans="2:27 16382:16383" ht="21" customHeight="1">
      <c r="B4508" s="1" t="s">
        <v>23</v>
      </c>
      <c r="C4508" s="1" t="s">
        <v>110</v>
      </c>
      <c r="D4508" s="1" t="s">
        <v>43</v>
      </c>
      <c r="E4508" s="1" t="s">
        <v>17</v>
      </c>
      <c r="F4508" s="1" t="s">
        <v>227</v>
      </c>
      <c r="G4508" s="9">
        <v>41314</v>
      </c>
      <c r="H4508" s="2" t="s">
        <v>242</v>
      </c>
      <c r="I4508" s="1">
        <v>2013</v>
      </c>
      <c r="J4508" s="1">
        <v>533597218</v>
      </c>
      <c r="K4508" s="1">
        <f>_xlfn.DAYS(clean_data[[#This Row],[Ship Date]],clean_data[[#This Row],[Order Date]])</f>
        <v>15</v>
      </c>
      <c r="L4508" s="9">
        <v>41329</v>
      </c>
      <c r="M4508" s="4">
        <v>2130</v>
      </c>
      <c r="N4508" s="13">
        <v>651.21</v>
      </c>
      <c r="O4508" s="13">
        <v>524.96</v>
      </c>
      <c r="P4508" s="13">
        <v>1387077.3</v>
      </c>
      <c r="Q4508" s="13">
        <v>1118164.8</v>
      </c>
      <c r="R4508" s="13">
        <v>268912.5</v>
      </c>
      <c r="S4508" s="54"/>
      <c r="T4508" s="54"/>
      <c r="Z4508" s="1"/>
      <c r="AA4508" s="1"/>
      <c r="XFB4508"/>
      <c r="XFC4508"/>
    </row>
    <row r="4509" spans="2:27 16382:16383" ht="21" customHeight="1">
      <c r="B4509" s="10" t="s">
        <v>26</v>
      </c>
      <c r="C4509" s="10" t="s">
        <v>46</v>
      </c>
      <c r="D4509" s="10" t="s">
        <v>25</v>
      </c>
      <c r="E4509" s="10" t="s">
        <v>21</v>
      </c>
      <c r="F4509" s="10" t="s">
        <v>235</v>
      </c>
      <c r="G4509" s="11">
        <v>42243</v>
      </c>
      <c r="H4509" s="12" t="s">
        <v>238</v>
      </c>
      <c r="I4509" s="10">
        <v>2015</v>
      </c>
      <c r="J4509" s="10">
        <v>803016746</v>
      </c>
      <c r="K4509" s="10">
        <f>_xlfn.DAYS(clean_data[[#This Row],[Ship Date]],clean_data[[#This Row],[Order Date]])</f>
        <v>49</v>
      </c>
      <c r="L4509" s="11">
        <v>42292</v>
      </c>
      <c r="M4509" s="14">
        <v>9355</v>
      </c>
      <c r="N4509" s="15">
        <v>47.45</v>
      </c>
      <c r="O4509" s="15">
        <v>31.79</v>
      </c>
      <c r="P4509" s="15">
        <v>443894.75</v>
      </c>
      <c r="Q4509" s="15">
        <v>297395.45</v>
      </c>
      <c r="R4509" s="15">
        <v>146499.29999999999</v>
      </c>
      <c r="S4509" s="54"/>
      <c r="T4509" s="54"/>
      <c r="Z4509" s="1"/>
      <c r="AA4509" s="1"/>
      <c r="XFB4509"/>
      <c r="XFC4509"/>
    </row>
    <row r="4510" spans="2:27 16382:16383" ht="21" customHeight="1">
      <c r="B4510" s="1" t="s">
        <v>26</v>
      </c>
      <c r="C4510" s="1" t="s">
        <v>81</v>
      </c>
      <c r="D4510" s="1" t="s">
        <v>28</v>
      </c>
      <c r="E4510" s="1" t="s">
        <v>21</v>
      </c>
      <c r="F4510" s="1" t="s">
        <v>227</v>
      </c>
      <c r="G4510" s="9">
        <v>40789</v>
      </c>
      <c r="H4510" s="2" t="s">
        <v>231</v>
      </c>
      <c r="I4510" s="1">
        <v>2011</v>
      </c>
      <c r="J4510" s="1">
        <v>488361871</v>
      </c>
      <c r="K4510" s="1">
        <f>_xlfn.DAYS(clean_data[[#This Row],[Ship Date]],clean_data[[#This Row],[Order Date]])</f>
        <v>15</v>
      </c>
      <c r="L4510" s="9">
        <v>40804</v>
      </c>
      <c r="M4510" s="4">
        <v>5985</v>
      </c>
      <c r="N4510" s="13">
        <v>205.7</v>
      </c>
      <c r="O4510" s="13">
        <v>117.11</v>
      </c>
      <c r="P4510" s="13">
        <v>1231114.5</v>
      </c>
      <c r="Q4510" s="13">
        <v>700903.35</v>
      </c>
      <c r="R4510" s="13">
        <v>530211.15</v>
      </c>
      <c r="S4510" s="54"/>
      <c r="T4510" s="54"/>
      <c r="Z4510" s="1"/>
      <c r="AA4510" s="1"/>
      <c r="XFB4510"/>
      <c r="XFC4510"/>
    </row>
    <row r="4511" spans="2:27 16382:16383" ht="21" customHeight="1">
      <c r="B4511" s="10" t="s">
        <v>40</v>
      </c>
      <c r="C4511" s="10" t="s">
        <v>77</v>
      </c>
      <c r="D4511" s="10" t="s">
        <v>20</v>
      </c>
      <c r="E4511" s="10" t="s">
        <v>21</v>
      </c>
      <c r="F4511" s="10" t="s">
        <v>235</v>
      </c>
      <c r="G4511" s="11">
        <v>40296</v>
      </c>
      <c r="H4511" s="12" t="s">
        <v>239</v>
      </c>
      <c r="I4511" s="10">
        <v>2010</v>
      </c>
      <c r="J4511" s="10">
        <v>374056422</v>
      </c>
      <c r="K4511" s="10">
        <f>_xlfn.DAYS(clean_data[[#This Row],[Ship Date]],clean_data[[#This Row],[Order Date]])</f>
        <v>8</v>
      </c>
      <c r="L4511" s="11">
        <v>40304</v>
      </c>
      <c r="M4511" s="14">
        <v>463</v>
      </c>
      <c r="N4511" s="15">
        <v>152.58000000000001</v>
      </c>
      <c r="O4511" s="15">
        <v>97.44</v>
      </c>
      <c r="P4511" s="15">
        <v>70644.539999999994</v>
      </c>
      <c r="Q4511" s="15">
        <v>45114.720000000001</v>
      </c>
      <c r="R4511" s="15">
        <v>25529.82</v>
      </c>
      <c r="S4511" s="54"/>
      <c r="T4511" s="54"/>
      <c r="Z4511" s="1"/>
      <c r="AA4511" s="1"/>
      <c r="XFB4511"/>
      <c r="XFC4511"/>
    </row>
    <row r="4512" spans="2:27 16382:16383" ht="21" customHeight="1">
      <c r="B4512" s="1" t="s">
        <v>40</v>
      </c>
      <c r="C4512" s="1" t="s">
        <v>114</v>
      </c>
      <c r="D4512" s="1" t="s">
        <v>50</v>
      </c>
      <c r="E4512" s="1" t="s">
        <v>21</v>
      </c>
      <c r="F4512" s="1" t="s">
        <v>235</v>
      </c>
      <c r="G4512" s="9">
        <v>41733</v>
      </c>
      <c r="H4512" s="2" t="s">
        <v>239</v>
      </c>
      <c r="I4512" s="1">
        <v>2014</v>
      </c>
      <c r="J4512" s="1">
        <v>864836728</v>
      </c>
      <c r="K4512" s="1">
        <f>_xlfn.DAYS(clean_data[[#This Row],[Ship Date]],clean_data[[#This Row],[Order Date]])</f>
        <v>36</v>
      </c>
      <c r="L4512" s="9">
        <v>41769</v>
      </c>
      <c r="M4512" s="4">
        <v>3261</v>
      </c>
      <c r="N4512" s="13">
        <v>421.89</v>
      </c>
      <c r="O4512" s="13">
        <v>364.69</v>
      </c>
      <c r="P4512" s="13">
        <v>1375783.29</v>
      </c>
      <c r="Q4512" s="13">
        <v>1189254.0900000001</v>
      </c>
      <c r="R4512" s="13">
        <v>186529.2</v>
      </c>
      <c r="S4512" s="54"/>
      <c r="T4512" s="54"/>
      <c r="Z4512" s="1"/>
      <c r="AA4512" s="1"/>
      <c r="XFB4512"/>
      <c r="XFC4512"/>
    </row>
    <row r="4513" spans="2:27 16382:16383" ht="21" customHeight="1">
      <c r="B4513" s="10" t="s">
        <v>53</v>
      </c>
      <c r="C4513" s="10" t="s">
        <v>219</v>
      </c>
      <c r="D4513" s="10" t="s">
        <v>79</v>
      </c>
      <c r="E4513" s="10" t="s">
        <v>21</v>
      </c>
      <c r="F4513" s="10" t="s">
        <v>235</v>
      </c>
      <c r="G4513" s="11">
        <v>42308</v>
      </c>
      <c r="H4513" s="12" t="s">
        <v>237</v>
      </c>
      <c r="I4513" s="10">
        <v>2015</v>
      </c>
      <c r="J4513" s="10">
        <v>635751616</v>
      </c>
      <c r="K4513" s="10">
        <f>_xlfn.DAYS(clean_data[[#This Row],[Ship Date]],clean_data[[#This Row],[Order Date]])</f>
        <v>44</v>
      </c>
      <c r="L4513" s="11">
        <v>42352</v>
      </c>
      <c r="M4513" s="14">
        <v>1886</v>
      </c>
      <c r="N4513" s="15">
        <v>668.27</v>
      </c>
      <c r="O4513" s="15">
        <v>502.54</v>
      </c>
      <c r="P4513" s="15">
        <v>1260357.22</v>
      </c>
      <c r="Q4513" s="15">
        <v>947790.44</v>
      </c>
      <c r="R4513" s="15">
        <v>312566.78000000003</v>
      </c>
      <c r="S4513" s="54"/>
      <c r="T4513" s="54"/>
      <c r="Z4513" s="1"/>
      <c r="AA4513" s="1"/>
      <c r="XFB4513"/>
      <c r="XFC4513"/>
    </row>
    <row r="4514" spans="2:27 16382:16383" ht="21" customHeight="1">
      <c r="B4514" s="1" t="s">
        <v>23</v>
      </c>
      <c r="C4514" s="1" t="s">
        <v>217</v>
      </c>
      <c r="D4514" s="1" t="s">
        <v>50</v>
      </c>
      <c r="E4514" s="1" t="s">
        <v>21</v>
      </c>
      <c r="F4514" s="1" t="s">
        <v>229</v>
      </c>
      <c r="G4514" s="9">
        <v>42385</v>
      </c>
      <c r="H4514" s="2" t="s">
        <v>240</v>
      </c>
      <c r="I4514" s="1">
        <v>2016</v>
      </c>
      <c r="J4514" s="1">
        <v>682162415</v>
      </c>
      <c r="K4514" s="1">
        <f>_xlfn.DAYS(clean_data[[#This Row],[Ship Date]],clean_data[[#This Row],[Order Date]])</f>
        <v>41</v>
      </c>
      <c r="L4514" s="9">
        <v>42426</v>
      </c>
      <c r="M4514" s="4">
        <v>5873</v>
      </c>
      <c r="N4514" s="13">
        <v>421.89</v>
      </c>
      <c r="O4514" s="13">
        <v>364.69</v>
      </c>
      <c r="P4514" s="13">
        <v>2477759.9700000002</v>
      </c>
      <c r="Q4514" s="13">
        <v>2141824.37</v>
      </c>
      <c r="R4514" s="13">
        <v>335935.6</v>
      </c>
      <c r="S4514" s="54"/>
      <c r="T4514" s="54"/>
      <c r="Z4514" s="1"/>
      <c r="AA4514" s="1"/>
      <c r="XFB4514"/>
      <c r="XFC4514"/>
    </row>
    <row r="4515" spans="2:27 16382:16383" ht="21" customHeight="1">
      <c r="B4515" s="10" t="s">
        <v>26</v>
      </c>
      <c r="C4515" s="10" t="s">
        <v>81</v>
      </c>
      <c r="D4515" s="10" t="s">
        <v>50</v>
      </c>
      <c r="E4515" s="10" t="s">
        <v>17</v>
      </c>
      <c r="F4515" s="10" t="s">
        <v>227</v>
      </c>
      <c r="G4515" s="11">
        <v>41334</v>
      </c>
      <c r="H4515" s="12" t="s">
        <v>236</v>
      </c>
      <c r="I4515" s="10">
        <v>2013</v>
      </c>
      <c r="J4515" s="10">
        <v>269742953</v>
      </c>
      <c r="K4515" s="10">
        <f>_xlfn.DAYS(clean_data[[#This Row],[Ship Date]],clean_data[[#This Row],[Order Date]])</f>
        <v>25</v>
      </c>
      <c r="L4515" s="11">
        <v>41359</v>
      </c>
      <c r="M4515" s="14">
        <v>1789</v>
      </c>
      <c r="N4515" s="15">
        <v>421.89</v>
      </c>
      <c r="O4515" s="15">
        <v>364.69</v>
      </c>
      <c r="P4515" s="15">
        <v>754761.21</v>
      </c>
      <c r="Q4515" s="15">
        <v>652430.41</v>
      </c>
      <c r="R4515" s="15">
        <v>102330.8</v>
      </c>
      <c r="S4515" s="54"/>
      <c r="T4515" s="54"/>
      <c r="Z4515" s="1"/>
      <c r="AA4515" s="1"/>
      <c r="XFB4515"/>
      <c r="XFC4515"/>
    </row>
    <row r="4516" spans="2:27 16382:16383" ht="21" customHeight="1">
      <c r="B4516" s="1" t="s">
        <v>26</v>
      </c>
      <c r="C4516" s="1" t="s">
        <v>180</v>
      </c>
      <c r="D4516" s="1" t="s">
        <v>36</v>
      </c>
      <c r="E4516" s="1" t="s">
        <v>17</v>
      </c>
      <c r="F4516" s="1" t="s">
        <v>227</v>
      </c>
      <c r="G4516" s="9">
        <v>41677</v>
      </c>
      <c r="H4516" s="2" t="s">
        <v>242</v>
      </c>
      <c r="I4516" s="1">
        <v>2014</v>
      </c>
      <c r="J4516" s="1">
        <v>984479558</v>
      </c>
      <c r="K4516" s="1">
        <f>_xlfn.DAYS(clean_data[[#This Row],[Ship Date]],clean_data[[#This Row],[Order Date]])</f>
        <v>5</v>
      </c>
      <c r="L4516" s="9">
        <v>41682</v>
      </c>
      <c r="M4516" s="4">
        <v>8233</v>
      </c>
      <c r="N4516" s="13">
        <v>109.28</v>
      </c>
      <c r="O4516" s="13">
        <v>35.840000000000003</v>
      </c>
      <c r="P4516" s="13">
        <v>899702.24</v>
      </c>
      <c r="Q4516" s="13">
        <v>295070.71999999997</v>
      </c>
      <c r="R4516" s="13">
        <v>604631.52</v>
      </c>
      <c r="S4516" s="54"/>
      <c r="T4516" s="54"/>
      <c r="Z4516" s="1"/>
      <c r="AA4516" s="1"/>
      <c r="XFB4516"/>
      <c r="XFC4516"/>
    </row>
    <row r="4517" spans="2:27 16382:16383" ht="21" customHeight="1">
      <c r="B4517" s="10" t="s">
        <v>26</v>
      </c>
      <c r="C4517" s="10" t="s">
        <v>104</v>
      </c>
      <c r="D4517" s="10" t="s">
        <v>50</v>
      </c>
      <c r="E4517" s="10" t="s">
        <v>17</v>
      </c>
      <c r="F4517" s="10" t="s">
        <v>235</v>
      </c>
      <c r="G4517" s="11">
        <v>42180</v>
      </c>
      <c r="H4517" s="12" t="s">
        <v>241</v>
      </c>
      <c r="I4517" s="10">
        <v>2015</v>
      </c>
      <c r="J4517" s="10">
        <v>882671058</v>
      </c>
      <c r="K4517" s="10">
        <f>_xlfn.DAYS(clean_data[[#This Row],[Ship Date]],clean_data[[#This Row],[Order Date]])</f>
        <v>33</v>
      </c>
      <c r="L4517" s="11">
        <v>42213</v>
      </c>
      <c r="M4517" s="14">
        <v>836</v>
      </c>
      <c r="N4517" s="15">
        <v>421.89</v>
      </c>
      <c r="O4517" s="15">
        <v>364.69</v>
      </c>
      <c r="P4517" s="15">
        <v>352700.04</v>
      </c>
      <c r="Q4517" s="15">
        <v>304880.84000000003</v>
      </c>
      <c r="R4517" s="15">
        <v>47819.199999999997</v>
      </c>
      <c r="S4517" s="54"/>
      <c r="T4517" s="54"/>
      <c r="Z4517" s="1"/>
      <c r="AA4517" s="1"/>
      <c r="XFB4517"/>
      <c r="XFC4517"/>
    </row>
    <row r="4518" spans="2:27 16382:16383" ht="21" customHeight="1">
      <c r="B4518" s="1" t="s">
        <v>26</v>
      </c>
      <c r="C4518" s="1" t="s">
        <v>186</v>
      </c>
      <c r="D4518" s="1" t="s">
        <v>79</v>
      </c>
      <c r="E4518" s="1" t="s">
        <v>17</v>
      </c>
      <c r="F4518" s="1" t="s">
        <v>235</v>
      </c>
      <c r="G4518" s="9">
        <v>41995</v>
      </c>
      <c r="H4518" s="2" t="s">
        <v>228</v>
      </c>
      <c r="I4518" s="1">
        <v>2014</v>
      </c>
      <c r="J4518" s="1">
        <v>340928781</v>
      </c>
      <c r="K4518" s="1">
        <f>_xlfn.DAYS(clean_data[[#This Row],[Ship Date]],clean_data[[#This Row],[Order Date]])</f>
        <v>18</v>
      </c>
      <c r="L4518" s="9">
        <v>42013</v>
      </c>
      <c r="M4518" s="4">
        <v>7257</v>
      </c>
      <c r="N4518" s="13">
        <v>668.27</v>
      </c>
      <c r="O4518" s="13">
        <v>502.54</v>
      </c>
      <c r="P4518" s="13">
        <v>4849635.3899999997</v>
      </c>
      <c r="Q4518" s="13">
        <v>3646932.78</v>
      </c>
      <c r="R4518" s="13">
        <v>1202702.6100000001</v>
      </c>
      <c r="S4518" s="54"/>
      <c r="T4518" s="54"/>
      <c r="Z4518" s="1"/>
      <c r="AA4518" s="1"/>
      <c r="XFB4518"/>
      <c r="XFC4518"/>
    </row>
    <row r="4519" spans="2:27 16382:16383" ht="21" customHeight="1">
      <c r="B4519" s="10" t="s">
        <v>23</v>
      </c>
      <c r="C4519" s="10" t="s">
        <v>192</v>
      </c>
      <c r="D4519" s="10" t="s">
        <v>71</v>
      </c>
      <c r="E4519" s="10" t="s">
        <v>21</v>
      </c>
      <c r="F4519" s="10" t="s">
        <v>229</v>
      </c>
      <c r="G4519" s="11">
        <v>42048</v>
      </c>
      <c r="H4519" s="12" t="s">
        <v>242</v>
      </c>
      <c r="I4519" s="10">
        <v>2015</v>
      </c>
      <c r="J4519" s="10">
        <v>706176555</v>
      </c>
      <c r="K4519" s="10">
        <f>_xlfn.DAYS(clean_data[[#This Row],[Ship Date]],clean_data[[#This Row],[Order Date]])</f>
        <v>13</v>
      </c>
      <c r="L4519" s="11">
        <v>42061</v>
      </c>
      <c r="M4519" s="14">
        <v>2190</v>
      </c>
      <c r="N4519" s="15">
        <v>154.06</v>
      </c>
      <c r="O4519" s="15">
        <v>90.93</v>
      </c>
      <c r="P4519" s="15">
        <v>337391.4</v>
      </c>
      <c r="Q4519" s="15">
        <v>199136.7</v>
      </c>
      <c r="R4519" s="15">
        <v>138254.70000000001</v>
      </c>
      <c r="S4519" s="54"/>
      <c r="T4519" s="54"/>
      <c r="Z4519" s="1"/>
      <c r="AA4519" s="1"/>
      <c r="XFB4519"/>
      <c r="XFC4519"/>
    </row>
    <row r="4520" spans="2:27 16382:16383" ht="21" customHeight="1">
      <c r="B4520" s="1" t="s">
        <v>40</v>
      </c>
      <c r="C4520" s="1" t="s">
        <v>93</v>
      </c>
      <c r="D4520" s="1" t="s">
        <v>71</v>
      </c>
      <c r="E4520" s="1" t="s">
        <v>21</v>
      </c>
      <c r="F4520" s="1" t="s">
        <v>235</v>
      </c>
      <c r="G4520" s="9">
        <v>40887</v>
      </c>
      <c r="H4520" s="2" t="s">
        <v>228</v>
      </c>
      <c r="I4520" s="1">
        <v>2011</v>
      </c>
      <c r="J4520" s="1">
        <v>245650708</v>
      </c>
      <c r="K4520" s="1">
        <f>_xlfn.DAYS(clean_data[[#This Row],[Ship Date]],clean_data[[#This Row],[Order Date]])</f>
        <v>30</v>
      </c>
      <c r="L4520" s="9">
        <v>40917</v>
      </c>
      <c r="M4520" s="4">
        <v>2358</v>
      </c>
      <c r="N4520" s="13">
        <v>154.06</v>
      </c>
      <c r="O4520" s="13">
        <v>90.93</v>
      </c>
      <c r="P4520" s="13">
        <v>363273.48</v>
      </c>
      <c r="Q4520" s="13">
        <v>214412.94</v>
      </c>
      <c r="R4520" s="13">
        <v>148860.54</v>
      </c>
      <c r="S4520" s="54"/>
      <c r="T4520" s="54"/>
      <c r="Z4520" s="1"/>
      <c r="AA4520" s="1"/>
      <c r="XFB4520"/>
      <c r="XFC4520"/>
    </row>
    <row r="4521" spans="2:27 16382:16383" ht="21" customHeight="1">
      <c r="B4521" s="10" t="s">
        <v>31</v>
      </c>
      <c r="C4521" s="10" t="s">
        <v>57</v>
      </c>
      <c r="D4521" s="10" t="s">
        <v>33</v>
      </c>
      <c r="E4521" s="10" t="s">
        <v>17</v>
      </c>
      <c r="F4521" s="10" t="s">
        <v>235</v>
      </c>
      <c r="G4521" s="11">
        <v>41598</v>
      </c>
      <c r="H4521" s="12" t="s">
        <v>234</v>
      </c>
      <c r="I4521" s="10">
        <v>2013</v>
      </c>
      <c r="J4521" s="10">
        <v>896900069</v>
      </c>
      <c r="K4521" s="10">
        <f>_xlfn.DAYS(clean_data[[#This Row],[Ship Date]],clean_data[[#This Row],[Order Date]])</f>
        <v>22</v>
      </c>
      <c r="L4521" s="11">
        <v>41620</v>
      </c>
      <c r="M4521" s="14">
        <v>1516</v>
      </c>
      <c r="N4521" s="15">
        <v>81.73</v>
      </c>
      <c r="O4521" s="15">
        <v>56.67</v>
      </c>
      <c r="P4521" s="15">
        <v>123902.68</v>
      </c>
      <c r="Q4521" s="15">
        <v>85911.72</v>
      </c>
      <c r="R4521" s="15">
        <v>37990.959999999999</v>
      </c>
      <c r="S4521" s="54"/>
      <c r="T4521" s="54"/>
      <c r="Z4521" s="1"/>
      <c r="AA4521" s="1"/>
      <c r="XFB4521"/>
      <c r="XFC4521"/>
    </row>
    <row r="4522" spans="2:27 16382:16383" ht="21" customHeight="1">
      <c r="B4522" s="1" t="s">
        <v>53</v>
      </c>
      <c r="C4522" s="1" t="s">
        <v>142</v>
      </c>
      <c r="D4522" s="1" t="s">
        <v>79</v>
      </c>
      <c r="E4522" s="1" t="s">
        <v>17</v>
      </c>
      <c r="F4522" s="1" t="s">
        <v>232</v>
      </c>
      <c r="G4522" s="9">
        <v>42124</v>
      </c>
      <c r="H4522" s="2" t="s">
        <v>239</v>
      </c>
      <c r="I4522" s="1">
        <v>2015</v>
      </c>
      <c r="J4522" s="1">
        <v>617785966</v>
      </c>
      <c r="K4522" s="1">
        <f>_xlfn.DAYS(clean_data[[#This Row],[Ship Date]],clean_data[[#This Row],[Order Date]])</f>
        <v>5</v>
      </c>
      <c r="L4522" s="9">
        <v>42129</v>
      </c>
      <c r="M4522" s="4">
        <v>5451</v>
      </c>
      <c r="N4522" s="13">
        <v>668.27</v>
      </c>
      <c r="O4522" s="13">
        <v>502.54</v>
      </c>
      <c r="P4522" s="13">
        <v>3642739.77</v>
      </c>
      <c r="Q4522" s="13">
        <v>2739345.54</v>
      </c>
      <c r="R4522" s="13">
        <v>903394.23</v>
      </c>
      <c r="S4522" s="54"/>
      <c r="T4522" s="54"/>
      <c r="Z4522" s="1"/>
      <c r="AA4522" s="1"/>
      <c r="XFB4522"/>
      <c r="XFC4522"/>
    </row>
    <row r="4523" spans="2:27 16382:16383" ht="21" customHeight="1">
      <c r="B4523" s="10" t="s">
        <v>40</v>
      </c>
      <c r="C4523" s="10" t="s">
        <v>91</v>
      </c>
      <c r="D4523" s="10" t="s">
        <v>50</v>
      </c>
      <c r="E4523" s="10" t="s">
        <v>21</v>
      </c>
      <c r="F4523" s="10" t="s">
        <v>232</v>
      </c>
      <c r="G4523" s="11">
        <v>42180</v>
      </c>
      <c r="H4523" s="12" t="s">
        <v>241</v>
      </c>
      <c r="I4523" s="10">
        <v>2015</v>
      </c>
      <c r="J4523" s="10">
        <v>136482226</v>
      </c>
      <c r="K4523" s="10">
        <f>_xlfn.DAYS(clean_data[[#This Row],[Ship Date]],clean_data[[#This Row],[Order Date]])</f>
        <v>31</v>
      </c>
      <c r="L4523" s="11">
        <v>42211</v>
      </c>
      <c r="M4523" s="14">
        <v>6979</v>
      </c>
      <c r="N4523" s="15">
        <v>421.89</v>
      </c>
      <c r="O4523" s="15">
        <v>364.69</v>
      </c>
      <c r="P4523" s="15">
        <v>2944370.31</v>
      </c>
      <c r="Q4523" s="15">
        <v>2545171.5099999998</v>
      </c>
      <c r="R4523" s="15">
        <v>399198.8</v>
      </c>
      <c r="S4523" s="54"/>
      <c r="T4523" s="54"/>
      <c r="Z4523" s="1"/>
      <c r="AA4523" s="1"/>
      <c r="XFB4523"/>
      <c r="XFC4523"/>
    </row>
    <row r="4524" spans="2:27 16382:16383" ht="21" customHeight="1">
      <c r="B4524" s="1" t="s">
        <v>40</v>
      </c>
      <c r="C4524" s="1" t="s">
        <v>114</v>
      </c>
      <c r="D4524" s="1" t="s">
        <v>43</v>
      </c>
      <c r="E4524" s="1" t="s">
        <v>17</v>
      </c>
      <c r="F4524" s="1" t="s">
        <v>227</v>
      </c>
      <c r="G4524" s="9">
        <v>41869</v>
      </c>
      <c r="H4524" s="2" t="s">
        <v>238</v>
      </c>
      <c r="I4524" s="1">
        <v>2014</v>
      </c>
      <c r="J4524" s="1">
        <v>701475179</v>
      </c>
      <c r="K4524" s="1">
        <f>_xlfn.DAYS(clean_data[[#This Row],[Ship Date]],clean_data[[#This Row],[Order Date]])</f>
        <v>18</v>
      </c>
      <c r="L4524" s="9">
        <v>41887</v>
      </c>
      <c r="M4524" s="4">
        <v>949</v>
      </c>
      <c r="N4524" s="13">
        <v>651.21</v>
      </c>
      <c r="O4524" s="13">
        <v>524.96</v>
      </c>
      <c r="P4524" s="13">
        <v>617998.29</v>
      </c>
      <c r="Q4524" s="13">
        <v>498187.04</v>
      </c>
      <c r="R4524" s="13">
        <v>119811.25</v>
      </c>
      <c r="S4524" s="54"/>
      <c r="T4524" s="54"/>
      <c r="Z4524" s="1"/>
      <c r="AA4524" s="1"/>
      <c r="XFB4524"/>
      <c r="XFC4524"/>
    </row>
    <row r="4525" spans="2:27 16382:16383" ht="21" customHeight="1">
      <c r="B4525" s="10" t="s">
        <v>26</v>
      </c>
      <c r="C4525" s="10" t="s">
        <v>183</v>
      </c>
      <c r="D4525" s="10" t="s">
        <v>28</v>
      </c>
      <c r="E4525" s="10" t="s">
        <v>21</v>
      </c>
      <c r="F4525" s="10" t="s">
        <v>232</v>
      </c>
      <c r="G4525" s="11">
        <v>40303</v>
      </c>
      <c r="H4525" s="12" t="s">
        <v>233</v>
      </c>
      <c r="I4525" s="10">
        <v>2010</v>
      </c>
      <c r="J4525" s="10">
        <v>931563651</v>
      </c>
      <c r="K4525" s="10">
        <f>_xlfn.DAYS(clean_data[[#This Row],[Ship Date]],clean_data[[#This Row],[Order Date]])</f>
        <v>21</v>
      </c>
      <c r="L4525" s="11">
        <v>40324</v>
      </c>
      <c r="M4525" s="14">
        <v>9241</v>
      </c>
      <c r="N4525" s="15">
        <v>205.7</v>
      </c>
      <c r="O4525" s="15">
        <v>117.11</v>
      </c>
      <c r="P4525" s="15">
        <v>1900873.7</v>
      </c>
      <c r="Q4525" s="15">
        <v>1082213.51</v>
      </c>
      <c r="R4525" s="15">
        <v>818660.19</v>
      </c>
      <c r="S4525" s="54"/>
      <c r="T4525" s="54"/>
      <c r="Z4525" s="1"/>
      <c r="AA4525" s="1"/>
      <c r="XFB4525"/>
      <c r="XFC4525"/>
    </row>
    <row r="4526" spans="2:27 16382:16383" ht="21" customHeight="1">
      <c r="B4526" s="1" t="s">
        <v>26</v>
      </c>
      <c r="C4526" s="1" t="s">
        <v>203</v>
      </c>
      <c r="D4526" s="1" t="s">
        <v>25</v>
      </c>
      <c r="E4526" s="1" t="s">
        <v>17</v>
      </c>
      <c r="F4526" s="1" t="s">
        <v>227</v>
      </c>
      <c r="G4526" s="9">
        <v>42512</v>
      </c>
      <c r="H4526" s="2" t="s">
        <v>233</v>
      </c>
      <c r="I4526" s="1">
        <v>2016</v>
      </c>
      <c r="J4526" s="1">
        <v>865858972</v>
      </c>
      <c r="K4526" s="1">
        <f>_xlfn.DAYS(clean_data[[#This Row],[Ship Date]],clean_data[[#This Row],[Order Date]])</f>
        <v>9</v>
      </c>
      <c r="L4526" s="9">
        <v>42521</v>
      </c>
      <c r="M4526" s="4">
        <v>5766</v>
      </c>
      <c r="N4526" s="13">
        <v>47.45</v>
      </c>
      <c r="O4526" s="13">
        <v>31.79</v>
      </c>
      <c r="P4526" s="13">
        <v>273596.7</v>
      </c>
      <c r="Q4526" s="13">
        <v>183301.14</v>
      </c>
      <c r="R4526" s="13">
        <v>90295.56</v>
      </c>
      <c r="S4526" s="54"/>
      <c r="T4526" s="54"/>
      <c r="Z4526" s="1"/>
      <c r="AA4526" s="1"/>
      <c r="XFB4526"/>
      <c r="XFC4526"/>
    </row>
    <row r="4527" spans="2:27 16382:16383" ht="21" customHeight="1">
      <c r="B4527" s="10" t="s">
        <v>34</v>
      </c>
      <c r="C4527" s="10" t="s">
        <v>68</v>
      </c>
      <c r="D4527" s="10" t="s">
        <v>59</v>
      </c>
      <c r="E4527" s="10" t="s">
        <v>21</v>
      </c>
      <c r="F4527" s="10" t="s">
        <v>227</v>
      </c>
      <c r="G4527" s="11">
        <v>41469</v>
      </c>
      <c r="H4527" s="12" t="s">
        <v>230</v>
      </c>
      <c r="I4527" s="10">
        <v>2013</v>
      </c>
      <c r="J4527" s="10">
        <v>613784968</v>
      </c>
      <c r="K4527" s="10">
        <f>_xlfn.DAYS(clean_data[[#This Row],[Ship Date]],clean_data[[#This Row],[Order Date]])</f>
        <v>38</v>
      </c>
      <c r="L4527" s="11">
        <v>41507</v>
      </c>
      <c r="M4527" s="14">
        <v>1467</v>
      </c>
      <c r="N4527" s="15">
        <v>9.33</v>
      </c>
      <c r="O4527" s="15">
        <v>6.92</v>
      </c>
      <c r="P4527" s="15">
        <v>13687.11</v>
      </c>
      <c r="Q4527" s="15">
        <v>10151.64</v>
      </c>
      <c r="R4527" s="15">
        <v>3535.47</v>
      </c>
      <c r="S4527" s="54"/>
      <c r="T4527" s="54"/>
      <c r="Z4527" s="1"/>
      <c r="AA4527" s="1"/>
      <c r="XFB4527"/>
      <c r="XFC4527"/>
    </row>
    <row r="4528" spans="2:27 16382:16383" ht="21" customHeight="1">
      <c r="B4528" s="1" t="s">
        <v>40</v>
      </c>
      <c r="C4528" s="1" t="s">
        <v>150</v>
      </c>
      <c r="D4528" s="1" t="s">
        <v>59</v>
      </c>
      <c r="E4528" s="1" t="s">
        <v>17</v>
      </c>
      <c r="F4528" s="1" t="s">
        <v>235</v>
      </c>
      <c r="G4528" s="9">
        <v>41599</v>
      </c>
      <c r="H4528" s="2" t="s">
        <v>234</v>
      </c>
      <c r="I4528" s="1">
        <v>2013</v>
      </c>
      <c r="J4528" s="1">
        <v>805077970</v>
      </c>
      <c r="K4528" s="1">
        <f>_xlfn.DAYS(clean_data[[#This Row],[Ship Date]],clean_data[[#This Row],[Order Date]])</f>
        <v>28</v>
      </c>
      <c r="L4528" s="9">
        <v>41627</v>
      </c>
      <c r="M4528" s="4">
        <v>9317</v>
      </c>
      <c r="N4528" s="13">
        <v>9.33</v>
      </c>
      <c r="O4528" s="13">
        <v>6.92</v>
      </c>
      <c r="P4528" s="13">
        <v>86927.61</v>
      </c>
      <c r="Q4528" s="13">
        <v>64473.64</v>
      </c>
      <c r="R4528" s="13">
        <v>22453.97</v>
      </c>
      <c r="S4528" s="54"/>
      <c r="T4528" s="54"/>
      <c r="Z4528" s="1"/>
      <c r="AA4528" s="1"/>
      <c r="XFB4528"/>
      <c r="XFC4528"/>
    </row>
    <row r="4529" spans="2:27 16382:16383" ht="21" customHeight="1">
      <c r="B4529" s="10" t="s">
        <v>23</v>
      </c>
      <c r="C4529" s="10" t="s">
        <v>70</v>
      </c>
      <c r="D4529" s="10" t="s">
        <v>43</v>
      </c>
      <c r="E4529" s="10" t="s">
        <v>21</v>
      </c>
      <c r="F4529" s="10" t="s">
        <v>235</v>
      </c>
      <c r="G4529" s="11">
        <v>40803</v>
      </c>
      <c r="H4529" s="12" t="s">
        <v>231</v>
      </c>
      <c r="I4529" s="10">
        <v>2011</v>
      </c>
      <c r="J4529" s="10">
        <v>339786803</v>
      </c>
      <c r="K4529" s="10">
        <f>_xlfn.DAYS(clean_data[[#This Row],[Ship Date]],clean_data[[#This Row],[Order Date]])</f>
        <v>38</v>
      </c>
      <c r="L4529" s="11">
        <v>40841</v>
      </c>
      <c r="M4529" s="14">
        <v>9321</v>
      </c>
      <c r="N4529" s="15">
        <v>651.21</v>
      </c>
      <c r="O4529" s="15">
        <v>524.96</v>
      </c>
      <c r="P4529" s="15">
        <v>6069928.4100000001</v>
      </c>
      <c r="Q4529" s="15">
        <v>4893152.16</v>
      </c>
      <c r="R4529" s="15">
        <v>1176776.25</v>
      </c>
      <c r="S4529" s="54"/>
      <c r="T4529" s="54"/>
      <c r="Z4529" s="1"/>
      <c r="AA4529" s="1"/>
      <c r="XFB4529"/>
      <c r="XFC4529"/>
    </row>
    <row r="4530" spans="2:27 16382:16383" ht="21" customHeight="1">
      <c r="B4530" s="1" t="s">
        <v>31</v>
      </c>
      <c r="C4530" s="1" t="s">
        <v>100</v>
      </c>
      <c r="D4530" s="1" t="s">
        <v>50</v>
      </c>
      <c r="E4530" s="1" t="s">
        <v>17</v>
      </c>
      <c r="F4530" s="1" t="s">
        <v>229</v>
      </c>
      <c r="G4530" s="9">
        <v>42902</v>
      </c>
      <c r="H4530" s="2" t="s">
        <v>241</v>
      </c>
      <c r="I4530" s="1">
        <v>2017</v>
      </c>
      <c r="J4530" s="1">
        <v>438272798</v>
      </c>
      <c r="K4530" s="1">
        <f>_xlfn.DAYS(clean_data[[#This Row],[Ship Date]],clean_data[[#This Row],[Order Date]])</f>
        <v>38</v>
      </c>
      <c r="L4530" s="9">
        <v>42940</v>
      </c>
      <c r="M4530" s="4">
        <v>3515</v>
      </c>
      <c r="N4530" s="13">
        <v>421.89</v>
      </c>
      <c r="O4530" s="13">
        <v>364.69</v>
      </c>
      <c r="P4530" s="13">
        <v>1482943.35</v>
      </c>
      <c r="Q4530" s="13">
        <v>1281885.3500000001</v>
      </c>
      <c r="R4530" s="13">
        <v>201058</v>
      </c>
      <c r="S4530" s="54"/>
      <c r="T4530" s="54"/>
      <c r="Z4530" s="1"/>
      <c r="AA4530" s="1"/>
      <c r="XFB4530"/>
      <c r="XFC4530"/>
    </row>
    <row r="4531" spans="2:27 16382:16383" ht="21" customHeight="1">
      <c r="B4531" s="10" t="s">
        <v>26</v>
      </c>
      <c r="C4531" s="10" t="s">
        <v>180</v>
      </c>
      <c r="D4531" s="10" t="s">
        <v>20</v>
      </c>
      <c r="E4531" s="10" t="s">
        <v>17</v>
      </c>
      <c r="F4531" s="10" t="s">
        <v>227</v>
      </c>
      <c r="G4531" s="11">
        <v>42423</v>
      </c>
      <c r="H4531" s="12" t="s">
        <v>242</v>
      </c>
      <c r="I4531" s="10">
        <v>2016</v>
      </c>
      <c r="J4531" s="10">
        <v>591209781</v>
      </c>
      <c r="K4531" s="10">
        <f>_xlfn.DAYS(clean_data[[#This Row],[Ship Date]],clean_data[[#This Row],[Order Date]])</f>
        <v>40</v>
      </c>
      <c r="L4531" s="11">
        <v>42463</v>
      </c>
      <c r="M4531" s="14">
        <v>967</v>
      </c>
      <c r="N4531" s="15">
        <v>152.58000000000001</v>
      </c>
      <c r="O4531" s="15">
        <v>97.44</v>
      </c>
      <c r="P4531" s="15">
        <v>147544.85999999999</v>
      </c>
      <c r="Q4531" s="15">
        <v>94224.48</v>
      </c>
      <c r="R4531" s="15">
        <v>53320.38</v>
      </c>
      <c r="S4531" s="54"/>
      <c r="T4531" s="54"/>
      <c r="Z4531" s="1"/>
      <c r="AA4531" s="1"/>
      <c r="XFB4531"/>
      <c r="XFC4531"/>
    </row>
    <row r="4532" spans="2:27 16382:16383" ht="21" customHeight="1">
      <c r="B4532" s="1" t="s">
        <v>40</v>
      </c>
      <c r="C4532" s="1" t="s">
        <v>167</v>
      </c>
      <c r="D4532" s="1" t="s">
        <v>45</v>
      </c>
      <c r="E4532" s="1" t="s">
        <v>17</v>
      </c>
      <c r="F4532" s="1" t="s">
        <v>232</v>
      </c>
      <c r="G4532" s="9">
        <v>42584</v>
      </c>
      <c r="H4532" s="2" t="s">
        <v>238</v>
      </c>
      <c r="I4532" s="1">
        <v>2016</v>
      </c>
      <c r="J4532" s="1">
        <v>809584081</v>
      </c>
      <c r="K4532" s="1">
        <f>_xlfn.DAYS(clean_data[[#This Row],[Ship Date]],clean_data[[#This Row],[Order Date]])</f>
        <v>16</v>
      </c>
      <c r="L4532" s="9">
        <v>42600</v>
      </c>
      <c r="M4532" s="4">
        <v>2775</v>
      </c>
      <c r="N4532" s="13">
        <v>437.2</v>
      </c>
      <c r="O4532" s="13">
        <v>263.33</v>
      </c>
      <c r="P4532" s="13">
        <v>1213230</v>
      </c>
      <c r="Q4532" s="13">
        <v>730740.75</v>
      </c>
      <c r="R4532" s="13">
        <v>482489.25</v>
      </c>
      <c r="S4532" s="54"/>
      <c r="T4532" s="54"/>
      <c r="Z4532" s="1"/>
      <c r="AA4532" s="1"/>
      <c r="XFB4532"/>
      <c r="XFC4532"/>
    </row>
    <row r="4533" spans="2:27 16382:16383" ht="21" customHeight="1">
      <c r="B4533" s="10" t="s">
        <v>23</v>
      </c>
      <c r="C4533" s="10" t="s">
        <v>120</v>
      </c>
      <c r="D4533" s="10" t="s">
        <v>33</v>
      </c>
      <c r="E4533" s="10" t="s">
        <v>21</v>
      </c>
      <c r="F4533" s="10" t="s">
        <v>229</v>
      </c>
      <c r="G4533" s="11">
        <v>42838</v>
      </c>
      <c r="H4533" s="12" t="s">
        <v>239</v>
      </c>
      <c r="I4533" s="10">
        <v>2017</v>
      </c>
      <c r="J4533" s="10">
        <v>274694526</v>
      </c>
      <c r="K4533" s="10">
        <f>_xlfn.DAYS(clean_data[[#This Row],[Ship Date]],clean_data[[#This Row],[Order Date]])</f>
        <v>28</v>
      </c>
      <c r="L4533" s="11">
        <v>42866</v>
      </c>
      <c r="M4533" s="14">
        <v>7069</v>
      </c>
      <c r="N4533" s="15">
        <v>81.73</v>
      </c>
      <c r="O4533" s="15">
        <v>56.67</v>
      </c>
      <c r="P4533" s="15">
        <v>577749.37</v>
      </c>
      <c r="Q4533" s="15">
        <v>400600.23</v>
      </c>
      <c r="R4533" s="15">
        <v>177149.14</v>
      </c>
      <c r="S4533" s="54"/>
      <c r="T4533" s="54"/>
      <c r="Z4533" s="1"/>
      <c r="AA4533" s="1"/>
      <c r="XFB4533"/>
      <c r="XFC4533"/>
    </row>
    <row r="4534" spans="2:27 16382:16383" ht="21" customHeight="1">
      <c r="B4534" s="1" t="s">
        <v>31</v>
      </c>
      <c r="C4534" s="1" t="s">
        <v>44</v>
      </c>
      <c r="D4534" s="1" t="s">
        <v>79</v>
      </c>
      <c r="E4534" s="1" t="s">
        <v>17</v>
      </c>
      <c r="F4534" s="1" t="s">
        <v>232</v>
      </c>
      <c r="G4534" s="9">
        <v>40267</v>
      </c>
      <c r="H4534" s="2" t="s">
        <v>236</v>
      </c>
      <c r="I4534" s="1">
        <v>2010</v>
      </c>
      <c r="J4534" s="1">
        <v>488152444</v>
      </c>
      <c r="K4534" s="1">
        <f>_xlfn.DAYS(clean_data[[#This Row],[Ship Date]],clean_data[[#This Row],[Order Date]])</f>
        <v>0</v>
      </c>
      <c r="L4534" s="9">
        <v>40267</v>
      </c>
      <c r="M4534" s="4">
        <v>4011</v>
      </c>
      <c r="N4534" s="13">
        <v>668.27</v>
      </c>
      <c r="O4534" s="13">
        <v>502.54</v>
      </c>
      <c r="P4534" s="13">
        <v>2680430.9700000002</v>
      </c>
      <c r="Q4534" s="13">
        <v>2015687.94</v>
      </c>
      <c r="R4534" s="13">
        <v>664743.03</v>
      </c>
      <c r="S4534" s="54"/>
      <c r="T4534" s="54"/>
      <c r="Z4534" s="1"/>
      <c r="AA4534" s="1"/>
      <c r="XFB4534"/>
      <c r="XFC4534"/>
    </row>
    <row r="4535" spans="2:27 16382:16383" ht="21" customHeight="1">
      <c r="B4535" s="10" t="s">
        <v>53</v>
      </c>
      <c r="C4535" s="10" t="s">
        <v>142</v>
      </c>
      <c r="D4535" s="10" t="s">
        <v>43</v>
      </c>
      <c r="E4535" s="10" t="s">
        <v>21</v>
      </c>
      <c r="F4535" s="10" t="s">
        <v>232</v>
      </c>
      <c r="G4535" s="11">
        <v>42017</v>
      </c>
      <c r="H4535" s="12" t="s">
        <v>240</v>
      </c>
      <c r="I4535" s="10">
        <v>2015</v>
      </c>
      <c r="J4535" s="10">
        <v>321881663</v>
      </c>
      <c r="K4535" s="10">
        <f>_xlfn.DAYS(clean_data[[#This Row],[Ship Date]],clean_data[[#This Row],[Order Date]])</f>
        <v>46</v>
      </c>
      <c r="L4535" s="11">
        <v>42063</v>
      </c>
      <c r="M4535" s="14">
        <v>792</v>
      </c>
      <c r="N4535" s="15">
        <v>651.21</v>
      </c>
      <c r="O4535" s="15">
        <v>524.96</v>
      </c>
      <c r="P4535" s="15">
        <v>515758.32</v>
      </c>
      <c r="Q4535" s="15">
        <v>415768.32000000001</v>
      </c>
      <c r="R4535" s="15">
        <v>99990</v>
      </c>
      <c r="S4535" s="54"/>
      <c r="T4535" s="54"/>
      <c r="Z4535" s="1"/>
      <c r="AA4535" s="1"/>
      <c r="XFB4535"/>
      <c r="XFC4535"/>
    </row>
    <row r="4536" spans="2:27 16382:16383" ht="21" customHeight="1">
      <c r="B4536" s="1" t="s">
        <v>40</v>
      </c>
      <c r="C4536" s="1" t="s">
        <v>41</v>
      </c>
      <c r="D4536" s="1" t="s">
        <v>59</v>
      </c>
      <c r="E4536" s="1" t="s">
        <v>21</v>
      </c>
      <c r="F4536" s="1" t="s">
        <v>232</v>
      </c>
      <c r="G4536" s="9">
        <v>41796</v>
      </c>
      <c r="H4536" s="2" t="s">
        <v>241</v>
      </c>
      <c r="I4536" s="1">
        <v>2014</v>
      </c>
      <c r="J4536" s="1">
        <v>968118512</v>
      </c>
      <c r="K4536" s="1">
        <f>_xlfn.DAYS(clean_data[[#This Row],[Ship Date]],clean_data[[#This Row],[Order Date]])</f>
        <v>42</v>
      </c>
      <c r="L4536" s="9">
        <v>41838</v>
      </c>
      <c r="M4536" s="4">
        <v>6636</v>
      </c>
      <c r="N4536" s="13">
        <v>9.33</v>
      </c>
      <c r="O4536" s="13">
        <v>6.92</v>
      </c>
      <c r="P4536" s="13">
        <v>61913.88</v>
      </c>
      <c r="Q4536" s="13">
        <v>45921.120000000003</v>
      </c>
      <c r="R4536" s="13">
        <v>15992.76</v>
      </c>
      <c r="S4536" s="54"/>
      <c r="T4536" s="54"/>
      <c r="Z4536" s="1"/>
      <c r="AA4536" s="1"/>
      <c r="XFB4536"/>
      <c r="XFC4536"/>
    </row>
    <row r="4537" spans="2:27 16382:16383" ht="21" customHeight="1">
      <c r="B4537" s="10" t="s">
        <v>14</v>
      </c>
      <c r="C4537" s="10" t="s">
        <v>111</v>
      </c>
      <c r="D4537" s="10" t="s">
        <v>20</v>
      </c>
      <c r="E4537" s="10" t="s">
        <v>21</v>
      </c>
      <c r="F4537" s="10" t="s">
        <v>229</v>
      </c>
      <c r="G4537" s="11">
        <v>40617</v>
      </c>
      <c r="H4537" s="12" t="s">
        <v>236</v>
      </c>
      <c r="I4537" s="10">
        <v>2011</v>
      </c>
      <c r="J4537" s="10">
        <v>989411818</v>
      </c>
      <c r="K4537" s="10">
        <f>_xlfn.DAYS(clean_data[[#This Row],[Ship Date]],clean_data[[#This Row],[Order Date]])</f>
        <v>1</v>
      </c>
      <c r="L4537" s="11">
        <v>40618</v>
      </c>
      <c r="M4537" s="14">
        <v>7799</v>
      </c>
      <c r="N4537" s="15">
        <v>152.58000000000001</v>
      </c>
      <c r="O4537" s="15">
        <v>97.44</v>
      </c>
      <c r="P4537" s="15">
        <v>1189971.42</v>
      </c>
      <c r="Q4537" s="15">
        <v>759934.56</v>
      </c>
      <c r="R4537" s="15">
        <v>430036.86</v>
      </c>
      <c r="S4537" s="54"/>
      <c r="T4537" s="54"/>
      <c r="Z4537" s="1"/>
      <c r="AA4537" s="1"/>
      <c r="XFB4537"/>
      <c r="XFC4537"/>
    </row>
    <row r="4538" spans="2:27 16382:16383" ht="21" customHeight="1">
      <c r="B4538" s="1" t="s">
        <v>14</v>
      </c>
      <c r="C4538" s="1" t="s">
        <v>64</v>
      </c>
      <c r="D4538" s="1" t="s">
        <v>79</v>
      </c>
      <c r="E4538" s="1" t="s">
        <v>21</v>
      </c>
      <c r="F4538" s="1" t="s">
        <v>232</v>
      </c>
      <c r="G4538" s="9">
        <v>42645</v>
      </c>
      <c r="H4538" s="2" t="s">
        <v>237</v>
      </c>
      <c r="I4538" s="1">
        <v>2016</v>
      </c>
      <c r="J4538" s="1">
        <v>368622910</v>
      </c>
      <c r="K4538" s="1">
        <f>_xlfn.DAYS(clean_data[[#This Row],[Ship Date]],clean_data[[#This Row],[Order Date]])</f>
        <v>3</v>
      </c>
      <c r="L4538" s="9">
        <v>42648</v>
      </c>
      <c r="M4538" s="4">
        <v>2566</v>
      </c>
      <c r="N4538" s="13">
        <v>668.27</v>
      </c>
      <c r="O4538" s="13">
        <v>502.54</v>
      </c>
      <c r="P4538" s="13">
        <v>1714780.82</v>
      </c>
      <c r="Q4538" s="13">
        <v>1289517.6399999999</v>
      </c>
      <c r="R4538" s="13">
        <v>425263.18</v>
      </c>
      <c r="S4538" s="54"/>
      <c r="T4538" s="54"/>
      <c r="Z4538" s="1"/>
      <c r="AA4538" s="1"/>
      <c r="XFB4538"/>
      <c r="XFC4538"/>
    </row>
    <row r="4539" spans="2:27 16382:16383" ht="21" customHeight="1">
      <c r="B4539" s="10" t="s">
        <v>40</v>
      </c>
      <c r="C4539" s="10" t="s">
        <v>130</v>
      </c>
      <c r="D4539" s="10" t="s">
        <v>59</v>
      </c>
      <c r="E4539" s="10" t="s">
        <v>21</v>
      </c>
      <c r="F4539" s="10" t="s">
        <v>235</v>
      </c>
      <c r="G4539" s="11">
        <v>42756</v>
      </c>
      <c r="H4539" s="12" t="s">
        <v>240</v>
      </c>
      <c r="I4539" s="10">
        <v>2017</v>
      </c>
      <c r="J4539" s="10">
        <v>958925616</v>
      </c>
      <c r="K4539" s="10">
        <f>_xlfn.DAYS(clean_data[[#This Row],[Ship Date]],clean_data[[#This Row],[Order Date]])</f>
        <v>13</v>
      </c>
      <c r="L4539" s="11">
        <v>42769</v>
      </c>
      <c r="M4539" s="14">
        <v>6254</v>
      </c>
      <c r="N4539" s="15">
        <v>9.33</v>
      </c>
      <c r="O4539" s="15">
        <v>6.92</v>
      </c>
      <c r="P4539" s="15">
        <v>58349.82</v>
      </c>
      <c r="Q4539" s="15">
        <v>43277.68</v>
      </c>
      <c r="R4539" s="15">
        <v>15072.14</v>
      </c>
      <c r="S4539" s="54"/>
      <c r="T4539" s="54"/>
      <c r="Z4539" s="1"/>
      <c r="AA4539" s="1"/>
      <c r="XFB4539"/>
      <c r="XFC4539"/>
    </row>
    <row r="4540" spans="2:27 16382:16383" ht="21" customHeight="1">
      <c r="B4540" s="1" t="s">
        <v>23</v>
      </c>
      <c r="C4540" s="1" t="s">
        <v>168</v>
      </c>
      <c r="D4540" s="1" t="s">
        <v>36</v>
      </c>
      <c r="E4540" s="1" t="s">
        <v>17</v>
      </c>
      <c r="F4540" s="1" t="s">
        <v>227</v>
      </c>
      <c r="G4540" s="9">
        <v>41744</v>
      </c>
      <c r="H4540" s="2" t="s">
        <v>239</v>
      </c>
      <c r="I4540" s="1">
        <v>2014</v>
      </c>
      <c r="J4540" s="1">
        <v>633806264</v>
      </c>
      <c r="K4540" s="1">
        <f>_xlfn.DAYS(clean_data[[#This Row],[Ship Date]],clean_data[[#This Row],[Order Date]])</f>
        <v>11</v>
      </c>
      <c r="L4540" s="9">
        <v>41755</v>
      </c>
      <c r="M4540" s="4">
        <v>6213</v>
      </c>
      <c r="N4540" s="13">
        <v>109.28</v>
      </c>
      <c r="O4540" s="13">
        <v>35.840000000000003</v>
      </c>
      <c r="P4540" s="13">
        <v>678956.64</v>
      </c>
      <c r="Q4540" s="13">
        <v>222673.92000000001</v>
      </c>
      <c r="R4540" s="13">
        <v>456282.72</v>
      </c>
      <c r="S4540" s="54"/>
      <c r="T4540" s="54"/>
      <c r="Z4540" s="1"/>
      <c r="AA4540" s="1"/>
      <c r="XFB4540"/>
      <c r="XFC4540"/>
    </row>
    <row r="4541" spans="2:27 16382:16383" ht="21" customHeight="1">
      <c r="B4541" s="10" t="s">
        <v>31</v>
      </c>
      <c r="C4541" s="10" t="s">
        <v>73</v>
      </c>
      <c r="D4541" s="10" t="s">
        <v>33</v>
      </c>
      <c r="E4541" s="10" t="s">
        <v>21</v>
      </c>
      <c r="F4541" s="10" t="s">
        <v>235</v>
      </c>
      <c r="G4541" s="11">
        <v>42178</v>
      </c>
      <c r="H4541" s="12" t="s">
        <v>241</v>
      </c>
      <c r="I4541" s="10">
        <v>2015</v>
      </c>
      <c r="J4541" s="10">
        <v>937063682</v>
      </c>
      <c r="K4541" s="10">
        <f>_xlfn.DAYS(clean_data[[#This Row],[Ship Date]],clean_data[[#This Row],[Order Date]])</f>
        <v>15</v>
      </c>
      <c r="L4541" s="11">
        <v>42193</v>
      </c>
      <c r="M4541" s="14">
        <v>6822</v>
      </c>
      <c r="N4541" s="15">
        <v>81.73</v>
      </c>
      <c r="O4541" s="15">
        <v>56.67</v>
      </c>
      <c r="P4541" s="15">
        <v>557562.06000000006</v>
      </c>
      <c r="Q4541" s="15">
        <v>386602.74</v>
      </c>
      <c r="R4541" s="15">
        <v>170959.32</v>
      </c>
      <c r="S4541" s="54"/>
      <c r="T4541" s="54"/>
      <c r="Z4541" s="1"/>
      <c r="AA4541" s="1"/>
      <c r="XFB4541"/>
      <c r="XFC4541"/>
    </row>
    <row r="4542" spans="2:27 16382:16383" ht="21" customHeight="1">
      <c r="B4542" s="1" t="s">
        <v>40</v>
      </c>
      <c r="C4542" s="1" t="s">
        <v>200</v>
      </c>
      <c r="D4542" s="1" t="s">
        <v>36</v>
      </c>
      <c r="E4542" s="1" t="s">
        <v>17</v>
      </c>
      <c r="F4542" s="1" t="s">
        <v>232</v>
      </c>
      <c r="G4542" s="9">
        <v>41481</v>
      </c>
      <c r="H4542" s="2" t="s">
        <v>230</v>
      </c>
      <c r="I4542" s="1">
        <v>2013</v>
      </c>
      <c r="J4542" s="1">
        <v>332809197</v>
      </c>
      <c r="K4542" s="1">
        <f>_xlfn.DAYS(clean_data[[#This Row],[Ship Date]],clean_data[[#This Row],[Order Date]])</f>
        <v>4</v>
      </c>
      <c r="L4542" s="9">
        <v>41485</v>
      </c>
      <c r="M4542" s="4">
        <v>4492</v>
      </c>
      <c r="N4542" s="13">
        <v>109.28</v>
      </c>
      <c r="O4542" s="13">
        <v>35.840000000000003</v>
      </c>
      <c r="P4542" s="13">
        <v>490885.76</v>
      </c>
      <c r="Q4542" s="13">
        <v>160993.28</v>
      </c>
      <c r="R4542" s="13">
        <v>329892.47999999998</v>
      </c>
      <c r="S4542" s="54"/>
      <c r="T4542" s="54"/>
      <c r="Z4542" s="1"/>
      <c r="AA4542" s="1"/>
      <c r="XFB4542"/>
      <c r="XFC4542"/>
    </row>
    <row r="4543" spans="2:27 16382:16383" ht="21" customHeight="1">
      <c r="B4543" s="10" t="s">
        <v>23</v>
      </c>
      <c r="C4543" s="10" t="s">
        <v>171</v>
      </c>
      <c r="D4543" s="10" t="s">
        <v>33</v>
      </c>
      <c r="E4543" s="10" t="s">
        <v>17</v>
      </c>
      <c r="F4543" s="10" t="s">
        <v>229</v>
      </c>
      <c r="G4543" s="11">
        <v>41616</v>
      </c>
      <c r="H4543" s="12" t="s">
        <v>228</v>
      </c>
      <c r="I4543" s="10">
        <v>2013</v>
      </c>
      <c r="J4543" s="10">
        <v>955466639</v>
      </c>
      <c r="K4543" s="10">
        <f>_xlfn.DAYS(clean_data[[#This Row],[Ship Date]],clean_data[[#This Row],[Order Date]])</f>
        <v>50</v>
      </c>
      <c r="L4543" s="11">
        <v>41666</v>
      </c>
      <c r="M4543" s="14">
        <v>2666</v>
      </c>
      <c r="N4543" s="15">
        <v>81.73</v>
      </c>
      <c r="O4543" s="15">
        <v>56.67</v>
      </c>
      <c r="P4543" s="15">
        <v>217892.18</v>
      </c>
      <c r="Q4543" s="15">
        <v>151082.22</v>
      </c>
      <c r="R4543" s="15">
        <v>66809.960000000006</v>
      </c>
      <c r="S4543" s="54"/>
      <c r="T4543" s="54"/>
      <c r="Z4543" s="1"/>
      <c r="AA4543" s="1"/>
      <c r="XFB4543"/>
      <c r="XFC4543"/>
    </row>
    <row r="4544" spans="2:27 16382:16383" ht="21" customHeight="1">
      <c r="B4544" s="1" t="s">
        <v>40</v>
      </c>
      <c r="C4544" s="1" t="s">
        <v>117</v>
      </c>
      <c r="D4544" s="1" t="s">
        <v>25</v>
      </c>
      <c r="E4544" s="1" t="s">
        <v>21</v>
      </c>
      <c r="F4544" s="1" t="s">
        <v>229</v>
      </c>
      <c r="G4544" s="9">
        <v>42169</v>
      </c>
      <c r="H4544" s="2" t="s">
        <v>241</v>
      </c>
      <c r="I4544" s="1">
        <v>2015</v>
      </c>
      <c r="J4544" s="1">
        <v>959772336</v>
      </c>
      <c r="K4544" s="1">
        <f>_xlfn.DAYS(clean_data[[#This Row],[Ship Date]],clean_data[[#This Row],[Order Date]])</f>
        <v>34</v>
      </c>
      <c r="L4544" s="9">
        <v>42203</v>
      </c>
      <c r="M4544" s="4">
        <v>6817</v>
      </c>
      <c r="N4544" s="13">
        <v>47.45</v>
      </c>
      <c r="O4544" s="13">
        <v>31.79</v>
      </c>
      <c r="P4544" s="13">
        <v>323466.65000000002</v>
      </c>
      <c r="Q4544" s="13">
        <v>216712.43</v>
      </c>
      <c r="R4544" s="13">
        <v>106754.22</v>
      </c>
      <c r="S4544" s="54"/>
      <c r="T4544" s="54"/>
      <c r="Z4544" s="1"/>
      <c r="AA4544" s="1"/>
      <c r="XFB4544"/>
      <c r="XFC4544"/>
    </row>
    <row r="4545" spans="2:27 16382:16383" ht="21" customHeight="1">
      <c r="B4545" s="10" t="s">
        <v>40</v>
      </c>
      <c r="C4545" s="10" t="s">
        <v>113</v>
      </c>
      <c r="D4545" s="10" t="s">
        <v>20</v>
      </c>
      <c r="E4545" s="10" t="s">
        <v>17</v>
      </c>
      <c r="F4545" s="10" t="s">
        <v>232</v>
      </c>
      <c r="G4545" s="11">
        <v>41730</v>
      </c>
      <c r="H4545" s="12" t="s">
        <v>239</v>
      </c>
      <c r="I4545" s="10">
        <v>2014</v>
      </c>
      <c r="J4545" s="10">
        <v>370775115</v>
      </c>
      <c r="K4545" s="10">
        <f>_xlfn.DAYS(clean_data[[#This Row],[Ship Date]],clean_data[[#This Row],[Order Date]])</f>
        <v>26</v>
      </c>
      <c r="L4545" s="11">
        <v>41756</v>
      </c>
      <c r="M4545" s="14">
        <v>9451</v>
      </c>
      <c r="N4545" s="15">
        <v>152.58000000000001</v>
      </c>
      <c r="O4545" s="15">
        <v>97.44</v>
      </c>
      <c r="P4545" s="15">
        <v>1442033.58</v>
      </c>
      <c r="Q4545" s="15">
        <v>920905.44</v>
      </c>
      <c r="R4545" s="15">
        <v>521128.14</v>
      </c>
      <c r="S4545" s="54"/>
      <c r="T4545" s="54"/>
      <c r="Z4545" s="1"/>
      <c r="AA4545" s="1"/>
      <c r="XFB4545"/>
      <c r="XFC4545"/>
    </row>
    <row r="4546" spans="2:27 16382:16383" ht="21" customHeight="1">
      <c r="B4546" s="1" t="s">
        <v>26</v>
      </c>
      <c r="C4546" s="1" t="s">
        <v>104</v>
      </c>
      <c r="D4546" s="1" t="s">
        <v>28</v>
      </c>
      <c r="E4546" s="1" t="s">
        <v>17</v>
      </c>
      <c r="F4546" s="1" t="s">
        <v>229</v>
      </c>
      <c r="G4546" s="9">
        <v>42046</v>
      </c>
      <c r="H4546" s="2" t="s">
        <v>242</v>
      </c>
      <c r="I4546" s="1">
        <v>2015</v>
      </c>
      <c r="J4546" s="1">
        <v>633836305</v>
      </c>
      <c r="K4546" s="1">
        <f>_xlfn.DAYS(clean_data[[#This Row],[Ship Date]],clean_data[[#This Row],[Order Date]])</f>
        <v>12</v>
      </c>
      <c r="L4546" s="9">
        <v>42058</v>
      </c>
      <c r="M4546" s="4">
        <v>5103</v>
      </c>
      <c r="N4546" s="13">
        <v>205.7</v>
      </c>
      <c r="O4546" s="13">
        <v>117.11</v>
      </c>
      <c r="P4546" s="13">
        <v>1049687.1000000001</v>
      </c>
      <c r="Q4546" s="13">
        <v>597612.32999999996</v>
      </c>
      <c r="R4546" s="13">
        <v>452074.77</v>
      </c>
      <c r="S4546" s="54"/>
      <c r="T4546" s="54"/>
      <c r="Z4546" s="1"/>
      <c r="AA4546" s="1"/>
      <c r="XFB4546"/>
      <c r="XFC4546"/>
    </row>
    <row r="4547" spans="2:27 16382:16383" ht="21" customHeight="1">
      <c r="B4547" s="10" t="s">
        <v>40</v>
      </c>
      <c r="C4547" s="10" t="s">
        <v>97</v>
      </c>
      <c r="D4547" s="10" t="s">
        <v>33</v>
      </c>
      <c r="E4547" s="10" t="s">
        <v>17</v>
      </c>
      <c r="F4547" s="10" t="s">
        <v>235</v>
      </c>
      <c r="G4547" s="11">
        <v>41103</v>
      </c>
      <c r="H4547" s="12" t="s">
        <v>230</v>
      </c>
      <c r="I4547" s="10">
        <v>2012</v>
      </c>
      <c r="J4547" s="10">
        <v>564629733</v>
      </c>
      <c r="K4547" s="10">
        <f>_xlfn.DAYS(clean_data[[#This Row],[Ship Date]],clean_data[[#This Row],[Order Date]])</f>
        <v>13</v>
      </c>
      <c r="L4547" s="11">
        <v>41116</v>
      </c>
      <c r="M4547" s="14">
        <v>5340</v>
      </c>
      <c r="N4547" s="15">
        <v>81.73</v>
      </c>
      <c r="O4547" s="15">
        <v>56.67</v>
      </c>
      <c r="P4547" s="15">
        <v>436438.2</v>
      </c>
      <c r="Q4547" s="15">
        <v>302617.8</v>
      </c>
      <c r="R4547" s="15">
        <v>133820.4</v>
      </c>
      <c r="S4547" s="54"/>
      <c r="T4547" s="54"/>
      <c r="Z4547" s="1"/>
      <c r="AA4547" s="1"/>
      <c r="XFB4547"/>
      <c r="XFC4547"/>
    </row>
    <row r="4548" spans="2:27 16382:16383" ht="21" customHeight="1">
      <c r="B4548" s="1" t="s">
        <v>40</v>
      </c>
      <c r="C4548" s="1" t="s">
        <v>169</v>
      </c>
      <c r="D4548" s="1" t="s">
        <v>25</v>
      </c>
      <c r="E4548" s="1" t="s">
        <v>21</v>
      </c>
      <c r="F4548" s="1" t="s">
        <v>229</v>
      </c>
      <c r="G4548" s="9">
        <v>42809</v>
      </c>
      <c r="H4548" s="2" t="s">
        <v>236</v>
      </c>
      <c r="I4548" s="1">
        <v>2017</v>
      </c>
      <c r="J4548" s="1">
        <v>399141728</v>
      </c>
      <c r="K4548" s="1">
        <f>_xlfn.DAYS(clean_data[[#This Row],[Ship Date]],clean_data[[#This Row],[Order Date]])</f>
        <v>16</v>
      </c>
      <c r="L4548" s="9">
        <v>42825</v>
      </c>
      <c r="M4548" s="4">
        <v>3762</v>
      </c>
      <c r="N4548" s="13">
        <v>47.45</v>
      </c>
      <c r="O4548" s="13">
        <v>31.79</v>
      </c>
      <c r="P4548" s="13">
        <v>178506.9</v>
      </c>
      <c r="Q4548" s="13">
        <v>119593.98</v>
      </c>
      <c r="R4548" s="13">
        <v>58912.92</v>
      </c>
      <c r="S4548" s="54"/>
      <c r="T4548" s="54"/>
      <c r="Z4548" s="1"/>
      <c r="AA4548" s="1"/>
      <c r="XFB4548"/>
      <c r="XFC4548"/>
    </row>
    <row r="4549" spans="2:27 16382:16383" ht="21" customHeight="1">
      <c r="B4549" s="10" t="s">
        <v>40</v>
      </c>
      <c r="C4549" s="10" t="s">
        <v>150</v>
      </c>
      <c r="D4549" s="10" t="s">
        <v>20</v>
      </c>
      <c r="E4549" s="10" t="s">
        <v>17</v>
      </c>
      <c r="F4549" s="10" t="s">
        <v>232</v>
      </c>
      <c r="G4549" s="11">
        <v>41779</v>
      </c>
      <c r="H4549" s="12" t="s">
        <v>233</v>
      </c>
      <c r="I4549" s="10">
        <v>2014</v>
      </c>
      <c r="J4549" s="10">
        <v>443671119</v>
      </c>
      <c r="K4549" s="10">
        <f>_xlfn.DAYS(clean_data[[#This Row],[Ship Date]],clean_data[[#This Row],[Order Date]])</f>
        <v>44</v>
      </c>
      <c r="L4549" s="11">
        <v>41823</v>
      </c>
      <c r="M4549" s="14">
        <v>998</v>
      </c>
      <c r="N4549" s="15">
        <v>152.58000000000001</v>
      </c>
      <c r="O4549" s="15">
        <v>97.44</v>
      </c>
      <c r="P4549" s="15">
        <v>152274.84</v>
      </c>
      <c r="Q4549" s="15">
        <v>97245.119999999995</v>
      </c>
      <c r="R4549" s="15">
        <v>55029.72</v>
      </c>
      <c r="S4549" s="54"/>
      <c r="T4549" s="54"/>
      <c r="Z4549" s="1"/>
      <c r="AA4549" s="1"/>
      <c r="XFB4549"/>
      <c r="XFC4549"/>
    </row>
    <row r="4550" spans="2:27 16382:16383" ht="21" customHeight="1">
      <c r="B4550" s="1" t="s">
        <v>34</v>
      </c>
      <c r="C4550" s="1" t="s">
        <v>134</v>
      </c>
      <c r="D4550" s="1" t="s">
        <v>20</v>
      </c>
      <c r="E4550" s="1" t="s">
        <v>21</v>
      </c>
      <c r="F4550" s="1" t="s">
        <v>227</v>
      </c>
      <c r="G4550" s="9">
        <v>41315</v>
      </c>
      <c r="H4550" s="2" t="s">
        <v>242</v>
      </c>
      <c r="I4550" s="1">
        <v>2013</v>
      </c>
      <c r="J4550" s="1">
        <v>624829232</v>
      </c>
      <c r="K4550" s="1">
        <f>_xlfn.DAYS(clean_data[[#This Row],[Ship Date]],clean_data[[#This Row],[Order Date]])</f>
        <v>34</v>
      </c>
      <c r="L4550" s="9">
        <v>41349</v>
      </c>
      <c r="M4550" s="4">
        <v>9710</v>
      </c>
      <c r="N4550" s="13">
        <v>152.58000000000001</v>
      </c>
      <c r="O4550" s="13">
        <v>97.44</v>
      </c>
      <c r="P4550" s="13">
        <v>1481551.8</v>
      </c>
      <c r="Q4550" s="13">
        <v>946142.4</v>
      </c>
      <c r="R4550" s="13">
        <v>535409.4</v>
      </c>
      <c r="S4550" s="54"/>
      <c r="T4550" s="54"/>
      <c r="Z4550" s="1"/>
      <c r="AA4550" s="1"/>
      <c r="XFB4550"/>
      <c r="XFC4550"/>
    </row>
    <row r="4551" spans="2:27 16382:16383" ht="21" customHeight="1">
      <c r="B4551" s="10" t="s">
        <v>26</v>
      </c>
      <c r="C4551" s="10" t="s">
        <v>164</v>
      </c>
      <c r="D4551" s="10" t="s">
        <v>43</v>
      </c>
      <c r="E4551" s="10" t="s">
        <v>21</v>
      </c>
      <c r="F4551" s="10" t="s">
        <v>232</v>
      </c>
      <c r="G4551" s="11">
        <v>40959</v>
      </c>
      <c r="H4551" s="12" t="s">
        <v>242</v>
      </c>
      <c r="I4551" s="10">
        <v>2012</v>
      </c>
      <c r="J4551" s="10">
        <v>939539897</v>
      </c>
      <c r="K4551" s="10">
        <f>_xlfn.DAYS(clean_data[[#This Row],[Ship Date]],clean_data[[#This Row],[Order Date]])</f>
        <v>12</v>
      </c>
      <c r="L4551" s="11">
        <v>40971</v>
      </c>
      <c r="M4551" s="14">
        <v>9589</v>
      </c>
      <c r="N4551" s="15">
        <v>651.21</v>
      </c>
      <c r="O4551" s="15">
        <v>524.96</v>
      </c>
      <c r="P4551" s="15">
        <v>6244452.6900000004</v>
      </c>
      <c r="Q4551" s="15">
        <v>5033841.4400000004</v>
      </c>
      <c r="R4551" s="15">
        <v>1210611.25</v>
      </c>
      <c r="S4551" s="54"/>
      <c r="T4551" s="54"/>
      <c r="Z4551" s="1"/>
      <c r="AA4551" s="1"/>
      <c r="XFB4551"/>
      <c r="XFC4551"/>
    </row>
    <row r="4552" spans="2:27 16382:16383" ht="21" customHeight="1">
      <c r="B4552" s="1" t="s">
        <v>14</v>
      </c>
      <c r="C4552" s="1" t="s">
        <v>161</v>
      </c>
      <c r="D4552" s="1" t="s">
        <v>16</v>
      </c>
      <c r="E4552" s="1" t="s">
        <v>21</v>
      </c>
      <c r="F4552" s="1" t="s">
        <v>229</v>
      </c>
      <c r="G4552" s="9">
        <v>40642</v>
      </c>
      <c r="H4552" s="2" t="s">
        <v>239</v>
      </c>
      <c r="I4552" s="1">
        <v>2011</v>
      </c>
      <c r="J4552" s="1">
        <v>105039441</v>
      </c>
      <c r="K4552" s="1">
        <f>_xlfn.DAYS(clean_data[[#This Row],[Ship Date]],clean_data[[#This Row],[Order Date]])</f>
        <v>17</v>
      </c>
      <c r="L4552" s="9">
        <v>40659</v>
      </c>
      <c r="M4552" s="4">
        <v>2360</v>
      </c>
      <c r="N4552" s="13">
        <v>255.28</v>
      </c>
      <c r="O4552" s="13">
        <v>159.41999999999999</v>
      </c>
      <c r="P4552" s="13">
        <v>602460.80000000005</v>
      </c>
      <c r="Q4552" s="13">
        <v>376231.2</v>
      </c>
      <c r="R4552" s="13">
        <v>226229.6</v>
      </c>
      <c r="S4552" s="54"/>
      <c r="T4552" s="54"/>
      <c r="Z4552" s="1"/>
      <c r="AA4552" s="1"/>
      <c r="XFB4552"/>
      <c r="XFC4552"/>
    </row>
    <row r="4553" spans="2:27 16382:16383" ht="21" customHeight="1">
      <c r="B4553" s="10" t="s">
        <v>53</v>
      </c>
      <c r="C4553" s="10" t="s">
        <v>54</v>
      </c>
      <c r="D4553" s="10" t="s">
        <v>25</v>
      </c>
      <c r="E4553" s="10" t="s">
        <v>21</v>
      </c>
      <c r="F4553" s="10" t="s">
        <v>235</v>
      </c>
      <c r="G4553" s="11">
        <v>42067</v>
      </c>
      <c r="H4553" s="12" t="s">
        <v>236</v>
      </c>
      <c r="I4553" s="10">
        <v>2015</v>
      </c>
      <c r="J4553" s="10">
        <v>508876693</v>
      </c>
      <c r="K4553" s="10">
        <f>_xlfn.DAYS(clean_data[[#This Row],[Ship Date]],clean_data[[#This Row],[Order Date]])</f>
        <v>25</v>
      </c>
      <c r="L4553" s="11">
        <v>42092</v>
      </c>
      <c r="M4553" s="14">
        <v>6777</v>
      </c>
      <c r="N4553" s="15">
        <v>47.45</v>
      </c>
      <c r="O4553" s="15">
        <v>31.79</v>
      </c>
      <c r="P4553" s="15">
        <v>321568.65000000002</v>
      </c>
      <c r="Q4553" s="15">
        <v>215440.83</v>
      </c>
      <c r="R4553" s="15">
        <v>106127.82</v>
      </c>
      <c r="S4553" s="54"/>
      <c r="T4553" s="54"/>
      <c r="Z4553" s="1"/>
      <c r="AA4553" s="1"/>
      <c r="XFB4553"/>
      <c r="XFC4553"/>
    </row>
    <row r="4554" spans="2:27 16382:16383" ht="21" customHeight="1">
      <c r="B4554" s="1" t="s">
        <v>40</v>
      </c>
      <c r="C4554" s="1" t="s">
        <v>245</v>
      </c>
      <c r="D4554" s="1" t="s">
        <v>59</v>
      </c>
      <c r="E4554" s="1" t="s">
        <v>21</v>
      </c>
      <c r="F4554" s="1" t="s">
        <v>235</v>
      </c>
      <c r="G4554" s="9">
        <v>41795</v>
      </c>
      <c r="H4554" s="2" t="s">
        <v>241</v>
      </c>
      <c r="I4554" s="1">
        <v>2014</v>
      </c>
      <c r="J4554" s="1">
        <v>558912980</v>
      </c>
      <c r="K4554" s="1">
        <f>_xlfn.DAYS(clean_data[[#This Row],[Ship Date]],clean_data[[#This Row],[Order Date]])</f>
        <v>28</v>
      </c>
      <c r="L4554" s="9">
        <v>41823</v>
      </c>
      <c r="M4554" s="4">
        <v>3626</v>
      </c>
      <c r="N4554" s="13">
        <v>9.33</v>
      </c>
      <c r="O4554" s="13">
        <v>6.92</v>
      </c>
      <c r="P4554" s="13">
        <v>33830.58</v>
      </c>
      <c r="Q4554" s="13">
        <v>25091.919999999998</v>
      </c>
      <c r="R4554" s="13">
        <v>8738.66</v>
      </c>
      <c r="S4554" s="54"/>
      <c r="T4554" s="54"/>
      <c r="Z4554" s="1"/>
      <c r="AA4554" s="1"/>
      <c r="XFB4554"/>
      <c r="XFC4554"/>
    </row>
    <row r="4555" spans="2:27 16382:16383" ht="21" customHeight="1">
      <c r="B4555" s="10" t="s">
        <v>40</v>
      </c>
      <c r="C4555" s="10" t="s">
        <v>189</v>
      </c>
      <c r="D4555" s="10" t="s">
        <v>50</v>
      </c>
      <c r="E4555" s="10" t="s">
        <v>17</v>
      </c>
      <c r="F4555" s="10" t="s">
        <v>232</v>
      </c>
      <c r="G4555" s="11">
        <v>40923</v>
      </c>
      <c r="H4555" s="12" t="s">
        <v>240</v>
      </c>
      <c r="I4555" s="10">
        <v>2012</v>
      </c>
      <c r="J4555" s="10">
        <v>533322131</v>
      </c>
      <c r="K4555" s="10">
        <f>_xlfn.DAYS(clean_data[[#This Row],[Ship Date]],clean_data[[#This Row],[Order Date]])</f>
        <v>3</v>
      </c>
      <c r="L4555" s="11">
        <v>40926</v>
      </c>
      <c r="M4555" s="14">
        <v>725</v>
      </c>
      <c r="N4555" s="15">
        <v>421.89</v>
      </c>
      <c r="O4555" s="15">
        <v>364.69</v>
      </c>
      <c r="P4555" s="15">
        <v>305870.25</v>
      </c>
      <c r="Q4555" s="15">
        <v>264400.25</v>
      </c>
      <c r="R4555" s="15">
        <v>41470</v>
      </c>
      <c r="S4555" s="54"/>
      <c r="T4555" s="54"/>
      <c r="Z4555" s="1"/>
      <c r="AA4555" s="1"/>
      <c r="XFB4555"/>
      <c r="XFC4555"/>
    </row>
    <row r="4556" spans="2:27 16382:16383" ht="21" customHeight="1">
      <c r="B4556" s="1" t="s">
        <v>23</v>
      </c>
      <c r="C4556" s="1" t="s">
        <v>128</v>
      </c>
      <c r="D4556" s="1" t="s">
        <v>43</v>
      </c>
      <c r="E4556" s="1" t="s">
        <v>17</v>
      </c>
      <c r="F4556" s="1" t="s">
        <v>232</v>
      </c>
      <c r="G4556" s="9">
        <v>40938</v>
      </c>
      <c r="H4556" s="2" t="s">
        <v>240</v>
      </c>
      <c r="I4556" s="1">
        <v>2012</v>
      </c>
      <c r="J4556" s="1">
        <v>330590474</v>
      </c>
      <c r="K4556" s="1">
        <f>_xlfn.DAYS(clean_data[[#This Row],[Ship Date]],clean_data[[#This Row],[Order Date]])</f>
        <v>44</v>
      </c>
      <c r="L4556" s="9">
        <v>40982</v>
      </c>
      <c r="M4556" s="4">
        <v>7923</v>
      </c>
      <c r="N4556" s="13">
        <v>651.21</v>
      </c>
      <c r="O4556" s="13">
        <v>524.96</v>
      </c>
      <c r="P4556" s="13">
        <v>5159536.83</v>
      </c>
      <c r="Q4556" s="13">
        <v>4159258.08</v>
      </c>
      <c r="R4556" s="13">
        <v>1000278.75</v>
      </c>
      <c r="S4556" s="54"/>
      <c r="T4556" s="54"/>
      <c r="Z4556" s="1"/>
      <c r="AA4556" s="1"/>
      <c r="XFB4556"/>
      <c r="XFC4556"/>
    </row>
    <row r="4557" spans="2:27 16382:16383" ht="21" customHeight="1">
      <c r="B4557" s="10" t="s">
        <v>23</v>
      </c>
      <c r="C4557" s="10" t="s">
        <v>120</v>
      </c>
      <c r="D4557" s="10" t="s">
        <v>45</v>
      </c>
      <c r="E4557" s="10" t="s">
        <v>21</v>
      </c>
      <c r="F4557" s="10" t="s">
        <v>229</v>
      </c>
      <c r="G4557" s="11">
        <v>42334</v>
      </c>
      <c r="H4557" s="12" t="s">
        <v>234</v>
      </c>
      <c r="I4557" s="10">
        <v>2015</v>
      </c>
      <c r="J4557" s="10">
        <v>819516837</v>
      </c>
      <c r="K4557" s="10">
        <f>_xlfn.DAYS(clean_data[[#This Row],[Ship Date]],clean_data[[#This Row],[Order Date]])</f>
        <v>29</v>
      </c>
      <c r="L4557" s="11">
        <v>42363</v>
      </c>
      <c r="M4557" s="14">
        <v>2098</v>
      </c>
      <c r="N4557" s="15">
        <v>437.2</v>
      </c>
      <c r="O4557" s="15">
        <v>263.33</v>
      </c>
      <c r="P4557" s="15">
        <v>917245.6</v>
      </c>
      <c r="Q4557" s="15">
        <v>552466.34</v>
      </c>
      <c r="R4557" s="15">
        <v>364779.26</v>
      </c>
      <c r="S4557" s="54"/>
      <c r="T4557" s="54"/>
      <c r="Z4557" s="1"/>
      <c r="AA4557" s="1"/>
      <c r="XFB4557"/>
      <c r="XFC4557"/>
    </row>
    <row r="4558" spans="2:27 16382:16383" ht="21" customHeight="1">
      <c r="B4558" s="1" t="s">
        <v>26</v>
      </c>
      <c r="C4558" s="1" t="s">
        <v>129</v>
      </c>
      <c r="D4558" s="1" t="s">
        <v>79</v>
      </c>
      <c r="E4558" s="1" t="s">
        <v>21</v>
      </c>
      <c r="F4558" s="1" t="s">
        <v>235</v>
      </c>
      <c r="G4558" s="9">
        <v>40460</v>
      </c>
      <c r="H4558" s="2" t="s">
        <v>237</v>
      </c>
      <c r="I4558" s="1">
        <v>2010</v>
      </c>
      <c r="J4558" s="1">
        <v>689212548</v>
      </c>
      <c r="K4558" s="1">
        <f>_xlfn.DAYS(clean_data[[#This Row],[Ship Date]],clean_data[[#This Row],[Order Date]])</f>
        <v>1</v>
      </c>
      <c r="L4558" s="9">
        <v>40461</v>
      </c>
      <c r="M4558" s="4">
        <v>2164</v>
      </c>
      <c r="N4558" s="13">
        <v>668.27</v>
      </c>
      <c r="O4558" s="13">
        <v>502.54</v>
      </c>
      <c r="P4558" s="13">
        <v>1446136.28</v>
      </c>
      <c r="Q4558" s="13">
        <v>1087496.56</v>
      </c>
      <c r="R4558" s="13">
        <v>358639.72</v>
      </c>
      <c r="S4558" s="54"/>
      <c r="T4558" s="54"/>
      <c r="Z4558" s="1"/>
      <c r="AA4558" s="1"/>
      <c r="XFB4558"/>
      <c r="XFC4558"/>
    </row>
    <row r="4559" spans="2:27 16382:16383" ht="21" customHeight="1">
      <c r="B4559" s="10" t="s">
        <v>23</v>
      </c>
      <c r="C4559" s="10" t="s">
        <v>147</v>
      </c>
      <c r="D4559" s="10" t="s">
        <v>20</v>
      </c>
      <c r="E4559" s="10" t="s">
        <v>21</v>
      </c>
      <c r="F4559" s="10" t="s">
        <v>229</v>
      </c>
      <c r="G4559" s="11">
        <v>40737</v>
      </c>
      <c r="H4559" s="12" t="s">
        <v>230</v>
      </c>
      <c r="I4559" s="10">
        <v>2011</v>
      </c>
      <c r="J4559" s="10">
        <v>499101436</v>
      </c>
      <c r="K4559" s="10">
        <f>_xlfn.DAYS(clean_data[[#This Row],[Ship Date]],clean_data[[#This Row],[Order Date]])</f>
        <v>46</v>
      </c>
      <c r="L4559" s="11">
        <v>40783</v>
      </c>
      <c r="M4559" s="14">
        <v>4061</v>
      </c>
      <c r="N4559" s="15">
        <v>152.58000000000001</v>
      </c>
      <c r="O4559" s="15">
        <v>97.44</v>
      </c>
      <c r="P4559" s="15">
        <v>619627.38</v>
      </c>
      <c r="Q4559" s="15">
        <v>395703.84</v>
      </c>
      <c r="R4559" s="15">
        <v>223923.54</v>
      </c>
      <c r="S4559" s="54"/>
      <c r="T4559" s="54"/>
      <c r="Z4559" s="1"/>
      <c r="AA4559" s="1"/>
      <c r="XFB4559"/>
      <c r="XFC4559"/>
    </row>
    <row r="4560" spans="2:27 16382:16383" ht="21" customHeight="1">
      <c r="B4560" s="1" t="s">
        <v>34</v>
      </c>
      <c r="C4560" s="1" t="s">
        <v>84</v>
      </c>
      <c r="D4560" s="1" t="s">
        <v>71</v>
      </c>
      <c r="E4560" s="1" t="s">
        <v>17</v>
      </c>
      <c r="F4560" s="1" t="s">
        <v>235</v>
      </c>
      <c r="G4560" s="9">
        <v>40674</v>
      </c>
      <c r="H4560" s="2" t="s">
        <v>233</v>
      </c>
      <c r="I4560" s="1">
        <v>2011</v>
      </c>
      <c r="J4560" s="1">
        <v>428919827</v>
      </c>
      <c r="K4560" s="1">
        <f>_xlfn.DAYS(clean_data[[#This Row],[Ship Date]],clean_data[[#This Row],[Order Date]])</f>
        <v>3</v>
      </c>
      <c r="L4560" s="9">
        <v>40677</v>
      </c>
      <c r="M4560" s="4">
        <v>5763</v>
      </c>
      <c r="N4560" s="13">
        <v>154.06</v>
      </c>
      <c r="O4560" s="13">
        <v>90.93</v>
      </c>
      <c r="P4560" s="13">
        <v>887847.78</v>
      </c>
      <c r="Q4560" s="13">
        <v>524029.59</v>
      </c>
      <c r="R4560" s="13">
        <v>363818.19</v>
      </c>
      <c r="S4560" s="54"/>
      <c r="T4560" s="54"/>
      <c r="Z4560" s="1"/>
      <c r="AA4560" s="1"/>
      <c r="XFB4560"/>
      <c r="XFC4560"/>
    </row>
    <row r="4561" spans="2:27 16382:16383" ht="21" customHeight="1">
      <c r="B4561" s="10" t="s">
        <v>40</v>
      </c>
      <c r="C4561" s="10" t="s">
        <v>213</v>
      </c>
      <c r="D4561" s="10" t="s">
        <v>25</v>
      </c>
      <c r="E4561" s="10" t="s">
        <v>17</v>
      </c>
      <c r="F4561" s="10" t="s">
        <v>235</v>
      </c>
      <c r="G4561" s="11">
        <v>42321</v>
      </c>
      <c r="H4561" s="12" t="s">
        <v>234</v>
      </c>
      <c r="I4561" s="10">
        <v>2015</v>
      </c>
      <c r="J4561" s="10">
        <v>728716552</v>
      </c>
      <c r="K4561" s="10">
        <f>_xlfn.DAYS(clean_data[[#This Row],[Ship Date]],clean_data[[#This Row],[Order Date]])</f>
        <v>11</v>
      </c>
      <c r="L4561" s="11">
        <v>42332</v>
      </c>
      <c r="M4561" s="14">
        <v>2276</v>
      </c>
      <c r="N4561" s="15">
        <v>47.45</v>
      </c>
      <c r="O4561" s="15">
        <v>31.79</v>
      </c>
      <c r="P4561" s="15">
        <v>107996.2</v>
      </c>
      <c r="Q4561" s="15">
        <v>72354.039999999994</v>
      </c>
      <c r="R4561" s="15">
        <v>35642.160000000003</v>
      </c>
      <c r="S4561" s="54"/>
      <c r="T4561" s="54"/>
      <c r="Z4561" s="1"/>
      <c r="AA4561" s="1"/>
      <c r="XFB4561"/>
      <c r="XFC4561"/>
    </row>
    <row r="4562" spans="2:27 16382:16383" ht="21" customHeight="1">
      <c r="B4562" s="1" t="s">
        <v>31</v>
      </c>
      <c r="C4562" s="1" t="s">
        <v>172</v>
      </c>
      <c r="D4562" s="1" t="s">
        <v>45</v>
      </c>
      <c r="E4562" s="1" t="s">
        <v>17</v>
      </c>
      <c r="F4562" s="1" t="s">
        <v>232</v>
      </c>
      <c r="G4562" s="9">
        <v>42584</v>
      </c>
      <c r="H4562" s="2" t="s">
        <v>238</v>
      </c>
      <c r="I4562" s="1">
        <v>2016</v>
      </c>
      <c r="J4562" s="1">
        <v>368852937</v>
      </c>
      <c r="K4562" s="1">
        <f>_xlfn.DAYS(clean_data[[#This Row],[Ship Date]],clean_data[[#This Row],[Order Date]])</f>
        <v>13</v>
      </c>
      <c r="L4562" s="9">
        <v>42597</v>
      </c>
      <c r="M4562" s="4">
        <v>636</v>
      </c>
      <c r="N4562" s="13">
        <v>437.2</v>
      </c>
      <c r="O4562" s="13">
        <v>263.33</v>
      </c>
      <c r="P4562" s="13">
        <v>278059.2</v>
      </c>
      <c r="Q4562" s="13">
        <v>167477.88</v>
      </c>
      <c r="R4562" s="13">
        <v>110581.32</v>
      </c>
      <c r="S4562" s="54"/>
      <c r="T4562" s="54"/>
      <c r="Z4562" s="1"/>
      <c r="AA4562" s="1"/>
      <c r="XFB4562"/>
      <c r="XFC4562"/>
    </row>
    <row r="4563" spans="2:27 16382:16383" ht="21" customHeight="1">
      <c r="B4563" s="10" t="s">
        <v>23</v>
      </c>
      <c r="C4563" s="10" t="s">
        <v>191</v>
      </c>
      <c r="D4563" s="10" t="s">
        <v>36</v>
      </c>
      <c r="E4563" s="10" t="s">
        <v>17</v>
      </c>
      <c r="F4563" s="10" t="s">
        <v>229</v>
      </c>
      <c r="G4563" s="11">
        <v>42906</v>
      </c>
      <c r="H4563" s="12" t="s">
        <v>241</v>
      </c>
      <c r="I4563" s="10">
        <v>2017</v>
      </c>
      <c r="J4563" s="10">
        <v>190002810</v>
      </c>
      <c r="K4563" s="10">
        <f>_xlfn.DAYS(clean_data[[#This Row],[Ship Date]],clean_data[[#This Row],[Order Date]])</f>
        <v>46</v>
      </c>
      <c r="L4563" s="11">
        <v>42952</v>
      </c>
      <c r="M4563" s="14">
        <v>4909</v>
      </c>
      <c r="N4563" s="15">
        <v>109.28</v>
      </c>
      <c r="O4563" s="15">
        <v>35.840000000000003</v>
      </c>
      <c r="P4563" s="15">
        <v>536455.52</v>
      </c>
      <c r="Q4563" s="15">
        <v>175938.56</v>
      </c>
      <c r="R4563" s="15">
        <v>360516.96</v>
      </c>
      <c r="S4563" s="54"/>
      <c r="T4563" s="54"/>
      <c r="Z4563" s="1"/>
      <c r="AA4563" s="1"/>
      <c r="XFB4563"/>
      <c r="XFC4563"/>
    </row>
    <row r="4564" spans="2:27 16382:16383" ht="21" customHeight="1">
      <c r="B4564" s="1" t="s">
        <v>23</v>
      </c>
      <c r="C4564" s="1" t="s">
        <v>178</v>
      </c>
      <c r="D4564" s="1" t="s">
        <v>25</v>
      </c>
      <c r="E4564" s="1" t="s">
        <v>21</v>
      </c>
      <c r="F4564" s="1" t="s">
        <v>227</v>
      </c>
      <c r="G4564" s="9">
        <v>42355</v>
      </c>
      <c r="H4564" s="2" t="s">
        <v>228</v>
      </c>
      <c r="I4564" s="1">
        <v>2015</v>
      </c>
      <c r="J4564" s="1">
        <v>653152501</v>
      </c>
      <c r="K4564" s="1">
        <f>_xlfn.DAYS(clean_data[[#This Row],[Ship Date]],clean_data[[#This Row],[Order Date]])</f>
        <v>5</v>
      </c>
      <c r="L4564" s="9">
        <v>42360</v>
      </c>
      <c r="M4564" s="4">
        <v>1194</v>
      </c>
      <c r="N4564" s="13">
        <v>47.45</v>
      </c>
      <c r="O4564" s="13">
        <v>31.79</v>
      </c>
      <c r="P4564" s="13">
        <v>56655.3</v>
      </c>
      <c r="Q4564" s="13">
        <v>37957.26</v>
      </c>
      <c r="R4564" s="13">
        <v>18698.04</v>
      </c>
      <c r="S4564" s="54"/>
      <c r="T4564" s="54"/>
      <c r="Z4564" s="1"/>
      <c r="AA4564" s="1"/>
      <c r="XFB4564"/>
      <c r="XFC4564"/>
    </row>
    <row r="4565" spans="2:27 16382:16383" ht="21" customHeight="1">
      <c r="B4565" s="10" t="s">
        <v>23</v>
      </c>
      <c r="C4565" s="10" t="s">
        <v>51</v>
      </c>
      <c r="D4565" s="10" t="s">
        <v>71</v>
      </c>
      <c r="E4565" s="10" t="s">
        <v>21</v>
      </c>
      <c r="F4565" s="10" t="s">
        <v>229</v>
      </c>
      <c r="G4565" s="11">
        <v>41768</v>
      </c>
      <c r="H4565" s="12" t="s">
        <v>233</v>
      </c>
      <c r="I4565" s="10">
        <v>2014</v>
      </c>
      <c r="J4565" s="10">
        <v>489600837</v>
      </c>
      <c r="K4565" s="10">
        <f>_xlfn.DAYS(clean_data[[#This Row],[Ship Date]],clean_data[[#This Row],[Order Date]])</f>
        <v>31</v>
      </c>
      <c r="L4565" s="11">
        <v>41799</v>
      </c>
      <c r="M4565" s="14">
        <v>2622</v>
      </c>
      <c r="N4565" s="15">
        <v>154.06</v>
      </c>
      <c r="O4565" s="15">
        <v>90.93</v>
      </c>
      <c r="P4565" s="15">
        <v>403945.32</v>
      </c>
      <c r="Q4565" s="15">
        <v>238418.46</v>
      </c>
      <c r="R4565" s="15">
        <v>165526.85999999999</v>
      </c>
      <c r="S4565" s="54"/>
      <c r="T4565" s="54"/>
      <c r="Z4565" s="1"/>
      <c r="AA4565" s="1"/>
      <c r="XFB4565"/>
      <c r="XFC4565"/>
    </row>
    <row r="4566" spans="2:27 16382:16383" ht="21" customHeight="1">
      <c r="B4566" s="1" t="s">
        <v>23</v>
      </c>
      <c r="C4566" s="1" t="s">
        <v>63</v>
      </c>
      <c r="D4566" s="1" t="s">
        <v>16</v>
      </c>
      <c r="E4566" s="1" t="s">
        <v>17</v>
      </c>
      <c r="F4566" s="1" t="s">
        <v>227</v>
      </c>
      <c r="G4566" s="9">
        <v>42374</v>
      </c>
      <c r="H4566" s="2" t="s">
        <v>240</v>
      </c>
      <c r="I4566" s="1">
        <v>2016</v>
      </c>
      <c r="J4566" s="1">
        <v>750959146</v>
      </c>
      <c r="K4566" s="1">
        <f>_xlfn.DAYS(clean_data[[#This Row],[Ship Date]],clean_data[[#This Row],[Order Date]])</f>
        <v>20</v>
      </c>
      <c r="L4566" s="9">
        <v>42394</v>
      </c>
      <c r="M4566" s="4">
        <v>4354</v>
      </c>
      <c r="N4566" s="13">
        <v>255.28</v>
      </c>
      <c r="O4566" s="13">
        <v>159.41999999999999</v>
      </c>
      <c r="P4566" s="13">
        <v>1111489.1200000001</v>
      </c>
      <c r="Q4566" s="13">
        <v>694114.68</v>
      </c>
      <c r="R4566" s="13">
        <v>417374.44</v>
      </c>
      <c r="S4566" s="54"/>
      <c r="T4566" s="54"/>
      <c r="Z4566" s="1"/>
      <c r="AA4566" s="1"/>
      <c r="XFB4566"/>
      <c r="XFC4566"/>
    </row>
    <row r="4567" spans="2:27 16382:16383" ht="21" customHeight="1">
      <c r="B4567" s="10" t="s">
        <v>40</v>
      </c>
      <c r="C4567" s="10" t="s">
        <v>201</v>
      </c>
      <c r="D4567" s="10" t="s">
        <v>43</v>
      </c>
      <c r="E4567" s="10" t="s">
        <v>21</v>
      </c>
      <c r="F4567" s="10" t="s">
        <v>235</v>
      </c>
      <c r="G4567" s="11">
        <v>41641</v>
      </c>
      <c r="H4567" s="12" t="s">
        <v>240</v>
      </c>
      <c r="I4567" s="10">
        <v>2014</v>
      </c>
      <c r="J4567" s="10">
        <v>759151256</v>
      </c>
      <c r="K4567" s="10">
        <f>_xlfn.DAYS(clean_data[[#This Row],[Ship Date]],clean_data[[#This Row],[Order Date]])</f>
        <v>11</v>
      </c>
      <c r="L4567" s="11">
        <v>41652</v>
      </c>
      <c r="M4567" s="14">
        <v>8581</v>
      </c>
      <c r="N4567" s="15">
        <v>651.21</v>
      </c>
      <c r="O4567" s="15">
        <v>524.96</v>
      </c>
      <c r="P4567" s="15">
        <v>5588033.0099999998</v>
      </c>
      <c r="Q4567" s="15">
        <v>4504681.76</v>
      </c>
      <c r="R4567" s="15">
        <v>1083351.25</v>
      </c>
      <c r="S4567" s="54"/>
      <c r="T4567" s="54"/>
      <c r="Z4567" s="1"/>
      <c r="AA4567" s="1"/>
      <c r="XFB4567"/>
      <c r="XFC4567"/>
    </row>
    <row r="4568" spans="2:27 16382:16383" ht="21" customHeight="1">
      <c r="B4568" s="1" t="s">
        <v>23</v>
      </c>
      <c r="C4568" s="1" t="s">
        <v>38</v>
      </c>
      <c r="D4568" s="1" t="s">
        <v>33</v>
      </c>
      <c r="E4568" s="1" t="s">
        <v>21</v>
      </c>
      <c r="F4568" s="1" t="s">
        <v>232</v>
      </c>
      <c r="G4568" s="9">
        <v>40190</v>
      </c>
      <c r="H4568" s="2" t="s">
        <v>240</v>
      </c>
      <c r="I4568" s="1">
        <v>2010</v>
      </c>
      <c r="J4568" s="1">
        <v>356413495</v>
      </c>
      <c r="K4568" s="1">
        <f>_xlfn.DAYS(clean_data[[#This Row],[Ship Date]],clean_data[[#This Row],[Order Date]])</f>
        <v>6</v>
      </c>
      <c r="L4568" s="9">
        <v>40196</v>
      </c>
      <c r="M4568" s="4">
        <v>9528</v>
      </c>
      <c r="N4568" s="13">
        <v>81.73</v>
      </c>
      <c r="O4568" s="13">
        <v>56.67</v>
      </c>
      <c r="P4568" s="13">
        <v>778723.44</v>
      </c>
      <c r="Q4568" s="13">
        <v>539951.76</v>
      </c>
      <c r="R4568" s="13">
        <v>238771.68</v>
      </c>
      <c r="S4568" s="54"/>
      <c r="T4568" s="54"/>
      <c r="Z4568" s="1"/>
      <c r="AA4568" s="1"/>
      <c r="XFB4568"/>
      <c r="XFC4568"/>
    </row>
    <row r="4569" spans="2:27 16382:16383" ht="21" customHeight="1">
      <c r="B4569" s="10" t="s">
        <v>26</v>
      </c>
      <c r="C4569" s="10" t="s">
        <v>104</v>
      </c>
      <c r="D4569" s="10" t="s">
        <v>33</v>
      </c>
      <c r="E4569" s="10" t="s">
        <v>17</v>
      </c>
      <c r="F4569" s="10" t="s">
        <v>235</v>
      </c>
      <c r="G4569" s="11">
        <v>40417</v>
      </c>
      <c r="H4569" s="12" t="s">
        <v>238</v>
      </c>
      <c r="I4569" s="10">
        <v>2010</v>
      </c>
      <c r="J4569" s="10">
        <v>355294692</v>
      </c>
      <c r="K4569" s="10">
        <f>_xlfn.DAYS(clean_data[[#This Row],[Ship Date]],clean_data[[#This Row],[Order Date]])</f>
        <v>46</v>
      </c>
      <c r="L4569" s="11">
        <v>40463</v>
      </c>
      <c r="M4569" s="14">
        <v>8450</v>
      </c>
      <c r="N4569" s="15">
        <v>81.73</v>
      </c>
      <c r="O4569" s="15">
        <v>56.67</v>
      </c>
      <c r="P4569" s="15">
        <v>690618.5</v>
      </c>
      <c r="Q4569" s="15">
        <v>478861.5</v>
      </c>
      <c r="R4569" s="15">
        <v>211757</v>
      </c>
      <c r="S4569" s="54"/>
      <c r="T4569" s="54"/>
      <c r="Z4569" s="1"/>
      <c r="AA4569" s="1"/>
      <c r="XFB4569"/>
      <c r="XFC4569"/>
    </row>
    <row r="4570" spans="2:27 16382:16383" ht="21" customHeight="1">
      <c r="B4570" s="1" t="s">
        <v>23</v>
      </c>
      <c r="C4570" s="1" t="s">
        <v>38</v>
      </c>
      <c r="D4570" s="1" t="s">
        <v>43</v>
      </c>
      <c r="E4570" s="1" t="s">
        <v>21</v>
      </c>
      <c r="F4570" s="1" t="s">
        <v>232</v>
      </c>
      <c r="G4570" s="9">
        <v>42338</v>
      </c>
      <c r="H4570" s="2" t="s">
        <v>234</v>
      </c>
      <c r="I4570" s="1">
        <v>2015</v>
      </c>
      <c r="J4570" s="1">
        <v>288656175</v>
      </c>
      <c r="K4570" s="1">
        <f>_xlfn.DAYS(clean_data[[#This Row],[Ship Date]],clean_data[[#This Row],[Order Date]])</f>
        <v>30</v>
      </c>
      <c r="L4570" s="9">
        <v>42368</v>
      </c>
      <c r="M4570" s="4">
        <v>8632</v>
      </c>
      <c r="N4570" s="13">
        <v>651.21</v>
      </c>
      <c r="O4570" s="13">
        <v>524.96</v>
      </c>
      <c r="P4570" s="13">
        <v>5621244.7199999997</v>
      </c>
      <c r="Q4570" s="13">
        <v>4531454.72</v>
      </c>
      <c r="R4570" s="13">
        <v>1089790</v>
      </c>
      <c r="S4570" s="54"/>
      <c r="T4570" s="54"/>
      <c r="Z4570" s="1"/>
      <c r="AA4570" s="1"/>
      <c r="XFB4570"/>
      <c r="XFC4570"/>
    </row>
    <row r="4571" spans="2:27 16382:16383" ht="21" customHeight="1">
      <c r="B4571" s="10" t="s">
        <v>23</v>
      </c>
      <c r="C4571" s="10" t="s">
        <v>98</v>
      </c>
      <c r="D4571" s="10" t="s">
        <v>45</v>
      </c>
      <c r="E4571" s="10" t="s">
        <v>21</v>
      </c>
      <c r="F4571" s="10" t="s">
        <v>229</v>
      </c>
      <c r="G4571" s="11">
        <v>42213</v>
      </c>
      <c r="H4571" s="12" t="s">
        <v>230</v>
      </c>
      <c r="I4571" s="10">
        <v>2015</v>
      </c>
      <c r="J4571" s="10">
        <v>659671771</v>
      </c>
      <c r="K4571" s="10">
        <f>_xlfn.DAYS(clean_data[[#This Row],[Ship Date]],clean_data[[#This Row],[Order Date]])</f>
        <v>1</v>
      </c>
      <c r="L4571" s="11">
        <v>42214</v>
      </c>
      <c r="M4571" s="14">
        <v>391</v>
      </c>
      <c r="N4571" s="15">
        <v>437.2</v>
      </c>
      <c r="O4571" s="15">
        <v>263.33</v>
      </c>
      <c r="P4571" s="15">
        <v>170945.2</v>
      </c>
      <c r="Q4571" s="15">
        <v>102962.03</v>
      </c>
      <c r="R4571" s="15">
        <v>67983.17</v>
      </c>
      <c r="S4571" s="54"/>
      <c r="T4571" s="54"/>
      <c r="Z4571" s="1"/>
      <c r="AA4571" s="1"/>
      <c r="XFB4571"/>
      <c r="XFC4571"/>
    </row>
    <row r="4572" spans="2:27 16382:16383" ht="21" customHeight="1">
      <c r="B4572" s="1" t="s">
        <v>34</v>
      </c>
      <c r="C4572" s="1" t="s">
        <v>66</v>
      </c>
      <c r="D4572" s="1" t="s">
        <v>71</v>
      </c>
      <c r="E4572" s="1" t="s">
        <v>17</v>
      </c>
      <c r="F4572" s="1" t="s">
        <v>232</v>
      </c>
      <c r="G4572" s="9">
        <v>42218</v>
      </c>
      <c r="H4572" s="2" t="s">
        <v>238</v>
      </c>
      <c r="I4572" s="1">
        <v>2015</v>
      </c>
      <c r="J4572" s="1">
        <v>691827809</v>
      </c>
      <c r="K4572" s="1">
        <f>_xlfn.DAYS(clean_data[[#This Row],[Ship Date]],clean_data[[#This Row],[Order Date]])</f>
        <v>15</v>
      </c>
      <c r="L4572" s="9">
        <v>42233</v>
      </c>
      <c r="M4572" s="4">
        <v>6078</v>
      </c>
      <c r="N4572" s="13">
        <v>154.06</v>
      </c>
      <c r="O4572" s="13">
        <v>90.93</v>
      </c>
      <c r="P4572" s="13">
        <v>936376.68</v>
      </c>
      <c r="Q4572" s="13">
        <v>552672.54</v>
      </c>
      <c r="R4572" s="13">
        <v>383704.14</v>
      </c>
      <c r="S4572" s="54"/>
      <c r="T4572" s="54"/>
      <c r="Z4572" s="1"/>
      <c r="AA4572" s="1"/>
      <c r="XFB4572"/>
      <c r="XFC4572"/>
    </row>
    <row r="4573" spans="2:27 16382:16383" ht="21" customHeight="1">
      <c r="B4573" s="10" t="s">
        <v>40</v>
      </c>
      <c r="C4573" s="10" t="s">
        <v>184</v>
      </c>
      <c r="D4573" s="10" t="s">
        <v>16</v>
      </c>
      <c r="E4573" s="10" t="s">
        <v>17</v>
      </c>
      <c r="F4573" s="10" t="s">
        <v>229</v>
      </c>
      <c r="G4573" s="11">
        <v>40773</v>
      </c>
      <c r="H4573" s="12" t="s">
        <v>238</v>
      </c>
      <c r="I4573" s="10">
        <v>2011</v>
      </c>
      <c r="J4573" s="10">
        <v>578923118</v>
      </c>
      <c r="K4573" s="10">
        <f>_xlfn.DAYS(clean_data[[#This Row],[Ship Date]],clean_data[[#This Row],[Order Date]])</f>
        <v>12</v>
      </c>
      <c r="L4573" s="11">
        <v>40785</v>
      </c>
      <c r="M4573" s="14">
        <v>5070</v>
      </c>
      <c r="N4573" s="15">
        <v>255.28</v>
      </c>
      <c r="O4573" s="15">
        <v>159.41999999999999</v>
      </c>
      <c r="P4573" s="15">
        <v>1294269.6000000001</v>
      </c>
      <c r="Q4573" s="15">
        <v>808259.4</v>
      </c>
      <c r="R4573" s="15">
        <v>486010.2</v>
      </c>
      <c r="S4573" s="54"/>
      <c r="T4573" s="54"/>
      <c r="Z4573" s="1"/>
      <c r="AA4573" s="1"/>
      <c r="XFB4573"/>
      <c r="XFC4573"/>
    </row>
    <row r="4574" spans="2:27 16382:16383" ht="21" customHeight="1">
      <c r="B4574" s="1" t="s">
        <v>31</v>
      </c>
      <c r="C4574" s="1" t="s">
        <v>100</v>
      </c>
      <c r="D4574" s="1" t="s">
        <v>79</v>
      </c>
      <c r="E4574" s="1" t="s">
        <v>17</v>
      </c>
      <c r="F4574" s="1" t="s">
        <v>235</v>
      </c>
      <c r="G4574" s="9">
        <v>42217</v>
      </c>
      <c r="H4574" s="2" t="s">
        <v>238</v>
      </c>
      <c r="I4574" s="1">
        <v>2015</v>
      </c>
      <c r="J4574" s="1">
        <v>135069024</v>
      </c>
      <c r="K4574" s="1">
        <f>_xlfn.DAYS(clean_data[[#This Row],[Ship Date]],clean_data[[#This Row],[Order Date]])</f>
        <v>0</v>
      </c>
      <c r="L4574" s="9">
        <v>42217</v>
      </c>
      <c r="M4574" s="4">
        <v>8781</v>
      </c>
      <c r="N4574" s="13">
        <v>668.27</v>
      </c>
      <c r="O4574" s="13">
        <v>502.54</v>
      </c>
      <c r="P4574" s="13">
        <v>5868078.8700000001</v>
      </c>
      <c r="Q4574" s="13">
        <v>4412803.74</v>
      </c>
      <c r="R4574" s="13">
        <v>1455275.13</v>
      </c>
      <c r="S4574" s="54"/>
      <c r="T4574" s="54"/>
      <c r="Z4574" s="1"/>
      <c r="AA4574" s="1"/>
      <c r="XFB4574"/>
      <c r="XFC4574"/>
    </row>
    <row r="4575" spans="2:27 16382:16383" ht="21" customHeight="1">
      <c r="B4575" s="10" t="s">
        <v>14</v>
      </c>
      <c r="C4575" s="10" t="s">
        <v>108</v>
      </c>
      <c r="D4575" s="10" t="s">
        <v>16</v>
      </c>
      <c r="E4575" s="10" t="s">
        <v>17</v>
      </c>
      <c r="F4575" s="10" t="s">
        <v>227</v>
      </c>
      <c r="G4575" s="11">
        <v>41597</v>
      </c>
      <c r="H4575" s="12" t="s">
        <v>234</v>
      </c>
      <c r="I4575" s="10">
        <v>2013</v>
      </c>
      <c r="J4575" s="10">
        <v>144689357</v>
      </c>
      <c r="K4575" s="10">
        <f>_xlfn.DAYS(clean_data[[#This Row],[Ship Date]],clean_data[[#This Row],[Order Date]])</f>
        <v>23</v>
      </c>
      <c r="L4575" s="11">
        <v>41620</v>
      </c>
      <c r="M4575" s="14">
        <v>5651</v>
      </c>
      <c r="N4575" s="15">
        <v>255.28</v>
      </c>
      <c r="O4575" s="15">
        <v>159.41999999999999</v>
      </c>
      <c r="P4575" s="15">
        <v>1442587.28</v>
      </c>
      <c r="Q4575" s="15">
        <v>900882.42</v>
      </c>
      <c r="R4575" s="15">
        <v>541704.86</v>
      </c>
      <c r="S4575" s="54"/>
      <c r="T4575" s="54"/>
      <c r="Z4575" s="1"/>
      <c r="AA4575" s="1"/>
      <c r="XFB4575"/>
      <c r="XFC4575"/>
    </row>
    <row r="4576" spans="2:27 16382:16383" ht="21" customHeight="1">
      <c r="B4576" s="1" t="s">
        <v>40</v>
      </c>
      <c r="C4576" s="1" t="s">
        <v>130</v>
      </c>
      <c r="D4576" s="1" t="s">
        <v>50</v>
      </c>
      <c r="E4576" s="1" t="s">
        <v>21</v>
      </c>
      <c r="F4576" s="1" t="s">
        <v>229</v>
      </c>
      <c r="G4576" s="9">
        <v>42648</v>
      </c>
      <c r="H4576" s="2" t="s">
        <v>237</v>
      </c>
      <c r="I4576" s="1">
        <v>2016</v>
      </c>
      <c r="J4576" s="1">
        <v>112520444</v>
      </c>
      <c r="K4576" s="1">
        <f>_xlfn.DAYS(clean_data[[#This Row],[Ship Date]],clean_data[[#This Row],[Order Date]])</f>
        <v>38</v>
      </c>
      <c r="L4576" s="9">
        <v>42686</v>
      </c>
      <c r="M4576" s="4">
        <v>6155</v>
      </c>
      <c r="N4576" s="13">
        <v>421.89</v>
      </c>
      <c r="O4576" s="13">
        <v>364.69</v>
      </c>
      <c r="P4576" s="13">
        <v>2596732.9500000002</v>
      </c>
      <c r="Q4576" s="13">
        <v>2244666.9500000002</v>
      </c>
      <c r="R4576" s="13">
        <v>352066</v>
      </c>
      <c r="S4576" s="54"/>
      <c r="T4576" s="54"/>
      <c r="Z4576" s="1"/>
      <c r="AA4576" s="1"/>
      <c r="XFB4576"/>
      <c r="XFC4576"/>
    </row>
    <row r="4577" spans="2:27 16382:16383" ht="21" customHeight="1">
      <c r="B4577" s="10" t="s">
        <v>23</v>
      </c>
      <c r="C4577" s="10" t="s">
        <v>94</v>
      </c>
      <c r="D4577" s="10" t="s">
        <v>36</v>
      </c>
      <c r="E4577" s="10" t="s">
        <v>21</v>
      </c>
      <c r="F4577" s="10" t="s">
        <v>235</v>
      </c>
      <c r="G4577" s="11">
        <v>42577</v>
      </c>
      <c r="H4577" s="12" t="s">
        <v>230</v>
      </c>
      <c r="I4577" s="10">
        <v>2016</v>
      </c>
      <c r="J4577" s="10">
        <v>513611114</v>
      </c>
      <c r="K4577" s="10">
        <f>_xlfn.DAYS(clean_data[[#This Row],[Ship Date]],clean_data[[#This Row],[Order Date]])</f>
        <v>41</v>
      </c>
      <c r="L4577" s="11">
        <v>42618</v>
      </c>
      <c r="M4577" s="14">
        <v>7797</v>
      </c>
      <c r="N4577" s="15">
        <v>109.28</v>
      </c>
      <c r="O4577" s="15">
        <v>35.840000000000003</v>
      </c>
      <c r="P4577" s="15">
        <v>852056.16</v>
      </c>
      <c r="Q4577" s="15">
        <v>279444.47999999998</v>
      </c>
      <c r="R4577" s="15">
        <v>572611.68000000005</v>
      </c>
      <c r="S4577" s="54"/>
      <c r="T4577" s="54"/>
      <c r="Z4577" s="1"/>
      <c r="AA4577" s="1"/>
      <c r="XFB4577"/>
      <c r="XFC4577"/>
    </row>
    <row r="4578" spans="2:27 16382:16383" ht="21" customHeight="1">
      <c r="B4578" s="1" t="s">
        <v>23</v>
      </c>
      <c r="C4578" s="1" t="s">
        <v>98</v>
      </c>
      <c r="D4578" s="1" t="s">
        <v>25</v>
      </c>
      <c r="E4578" s="1" t="s">
        <v>21</v>
      </c>
      <c r="F4578" s="1" t="s">
        <v>227</v>
      </c>
      <c r="G4578" s="9">
        <v>41750</v>
      </c>
      <c r="H4578" s="2" t="s">
        <v>239</v>
      </c>
      <c r="I4578" s="1">
        <v>2014</v>
      </c>
      <c r="J4578" s="1">
        <v>543322694</v>
      </c>
      <c r="K4578" s="1">
        <f>_xlfn.DAYS(clean_data[[#This Row],[Ship Date]],clean_data[[#This Row],[Order Date]])</f>
        <v>41</v>
      </c>
      <c r="L4578" s="9">
        <v>41791</v>
      </c>
      <c r="M4578" s="4">
        <v>114</v>
      </c>
      <c r="N4578" s="13">
        <v>47.45</v>
      </c>
      <c r="O4578" s="13">
        <v>31.79</v>
      </c>
      <c r="P4578" s="13">
        <v>5409.3</v>
      </c>
      <c r="Q4578" s="13">
        <v>3624.06</v>
      </c>
      <c r="R4578" s="13">
        <v>1785.24</v>
      </c>
      <c r="S4578" s="54"/>
      <c r="T4578" s="54"/>
      <c r="Z4578" s="1"/>
      <c r="AA4578" s="1"/>
      <c r="XFB4578"/>
      <c r="XFC4578"/>
    </row>
    <row r="4579" spans="2:27 16382:16383" ht="21" customHeight="1">
      <c r="B4579" s="10" t="s">
        <v>14</v>
      </c>
      <c r="C4579" s="10" t="s">
        <v>152</v>
      </c>
      <c r="D4579" s="10" t="s">
        <v>43</v>
      </c>
      <c r="E4579" s="10" t="s">
        <v>17</v>
      </c>
      <c r="F4579" s="10" t="s">
        <v>227</v>
      </c>
      <c r="G4579" s="11">
        <v>42300</v>
      </c>
      <c r="H4579" s="12" t="s">
        <v>237</v>
      </c>
      <c r="I4579" s="10">
        <v>2015</v>
      </c>
      <c r="J4579" s="10">
        <v>367329013</v>
      </c>
      <c r="K4579" s="10">
        <f>_xlfn.DAYS(clean_data[[#This Row],[Ship Date]],clean_data[[#This Row],[Order Date]])</f>
        <v>35</v>
      </c>
      <c r="L4579" s="11">
        <v>42335</v>
      </c>
      <c r="M4579" s="14">
        <v>9673</v>
      </c>
      <c r="N4579" s="15">
        <v>651.21</v>
      </c>
      <c r="O4579" s="15">
        <v>524.96</v>
      </c>
      <c r="P4579" s="15">
        <v>6299154.3300000001</v>
      </c>
      <c r="Q4579" s="15">
        <v>5077938.08</v>
      </c>
      <c r="R4579" s="15">
        <v>1221216.25</v>
      </c>
      <c r="S4579" s="54"/>
      <c r="T4579" s="54"/>
      <c r="Z4579" s="1"/>
      <c r="AA4579" s="1"/>
      <c r="XFB4579"/>
      <c r="XFC4579"/>
    </row>
    <row r="4580" spans="2:27 16382:16383" ht="21" customHeight="1">
      <c r="B4580" s="1" t="s">
        <v>23</v>
      </c>
      <c r="C4580" s="1" t="s">
        <v>125</v>
      </c>
      <c r="D4580" s="1" t="s">
        <v>71</v>
      </c>
      <c r="E4580" s="1" t="s">
        <v>21</v>
      </c>
      <c r="F4580" s="1" t="s">
        <v>229</v>
      </c>
      <c r="G4580" s="9">
        <v>41219</v>
      </c>
      <c r="H4580" s="2" t="s">
        <v>234</v>
      </c>
      <c r="I4580" s="1">
        <v>2012</v>
      </c>
      <c r="J4580" s="1">
        <v>671616399</v>
      </c>
      <c r="K4580" s="1">
        <f>_xlfn.DAYS(clean_data[[#This Row],[Ship Date]],clean_data[[#This Row],[Order Date]])</f>
        <v>34</v>
      </c>
      <c r="L4580" s="9">
        <v>41253</v>
      </c>
      <c r="M4580" s="4">
        <v>5072</v>
      </c>
      <c r="N4580" s="13">
        <v>154.06</v>
      </c>
      <c r="O4580" s="13">
        <v>90.93</v>
      </c>
      <c r="P4580" s="13">
        <v>781392.32</v>
      </c>
      <c r="Q4580" s="13">
        <v>461196.96</v>
      </c>
      <c r="R4580" s="13">
        <v>320195.36</v>
      </c>
      <c r="S4580" s="54"/>
      <c r="T4580" s="54"/>
      <c r="Z4580" s="1"/>
      <c r="AA4580" s="1"/>
      <c r="XFB4580"/>
      <c r="XFC4580"/>
    </row>
    <row r="4581" spans="2:27 16382:16383" ht="21" customHeight="1">
      <c r="B4581" s="10" t="s">
        <v>40</v>
      </c>
      <c r="C4581" s="10" t="s">
        <v>244</v>
      </c>
      <c r="D4581" s="10" t="s">
        <v>16</v>
      </c>
      <c r="E4581" s="10" t="s">
        <v>17</v>
      </c>
      <c r="F4581" s="10" t="s">
        <v>235</v>
      </c>
      <c r="G4581" s="11">
        <v>42805</v>
      </c>
      <c r="H4581" s="12" t="s">
        <v>236</v>
      </c>
      <c r="I4581" s="10">
        <v>2017</v>
      </c>
      <c r="J4581" s="10">
        <v>412483680</v>
      </c>
      <c r="K4581" s="10">
        <f>_xlfn.DAYS(clean_data[[#This Row],[Ship Date]],clean_data[[#This Row],[Order Date]])</f>
        <v>38</v>
      </c>
      <c r="L4581" s="11">
        <v>42843</v>
      </c>
      <c r="M4581" s="14">
        <v>1942</v>
      </c>
      <c r="N4581" s="15">
        <v>255.28</v>
      </c>
      <c r="O4581" s="15">
        <v>159.41999999999999</v>
      </c>
      <c r="P4581" s="15">
        <v>495753.76</v>
      </c>
      <c r="Q4581" s="15">
        <v>309593.64</v>
      </c>
      <c r="R4581" s="15">
        <v>186160.12</v>
      </c>
      <c r="S4581" s="54"/>
      <c r="T4581" s="54"/>
      <c r="Z4581" s="1"/>
      <c r="AA4581" s="1"/>
      <c r="XFB4581"/>
      <c r="XFC4581"/>
    </row>
    <row r="4582" spans="2:27 16382:16383" ht="21" customHeight="1">
      <c r="B4582" s="1" t="s">
        <v>14</v>
      </c>
      <c r="C4582" s="1" t="s">
        <v>185</v>
      </c>
      <c r="D4582" s="1" t="s">
        <v>71</v>
      </c>
      <c r="E4582" s="1" t="s">
        <v>17</v>
      </c>
      <c r="F4582" s="1" t="s">
        <v>229</v>
      </c>
      <c r="G4582" s="9">
        <v>40678</v>
      </c>
      <c r="H4582" s="2" t="s">
        <v>233</v>
      </c>
      <c r="I4582" s="1">
        <v>2011</v>
      </c>
      <c r="J4582" s="1">
        <v>866542184</v>
      </c>
      <c r="K4582" s="1">
        <f>_xlfn.DAYS(clean_data[[#This Row],[Ship Date]],clean_data[[#This Row],[Order Date]])</f>
        <v>7</v>
      </c>
      <c r="L4582" s="9">
        <v>40685</v>
      </c>
      <c r="M4582" s="4">
        <v>7944</v>
      </c>
      <c r="N4582" s="13">
        <v>154.06</v>
      </c>
      <c r="O4582" s="13">
        <v>90.93</v>
      </c>
      <c r="P4582" s="13">
        <v>1223852.6399999999</v>
      </c>
      <c r="Q4582" s="13">
        <v>722347.92</v>
      </c>
      <c r="R4582" s="13">
        <v>501504.72</v>
      </c>
      <c r="S4582" s="54"/>
      <c r="T4582" s="54"/>
      <c r="Z4582" s="1"/>
      <c r="AA4582" s="1"/>
      <c r="XFB4582"/>
      <c r="XFC4582"/>
    </row>
    <row r="4583" spans="2:27 16382:16383" ht="21" customHeight="1">
      <c r="B4583" s="10" t="s">
        <v>34</v>
      </c>
      <c r="C4583" s="10" t="s">
        <v>195</v>
      </c>
      <c r="D4583" s="10" t="s">
        <v>43</v>
      </c>
      <c r="E4583" s="10" t="s">
        <v>17</v>
      </c>
      <c r="F4583" s="10" t="s">
        <v>235</v>
      </c>
      <c r="G4583" s="11">
        <v>41296</v>
      </c>
      <c r="H4583" s="12" t="s">
        <v>240</v>
      </c>
      <c r="I4583" s="10">
        <v>2013</v>
      </c>
      <c r="J4583" s="10">
        <v>680715739</v>
      </c>
      <c r="K4583" s="10">
        <f>_xlfn.DAYS(clean_data[[#This Row],[Ship Date]],clean_data[[#This Row],[Order Date]])</f>
        <v>44</v>
      </c>
      <c r="L4583" s="11">
        <v>41340</v>
      </c>
      <c r="M4583" s="14">
        <v>7769</v>
      </c>
      <c r="N4583" s="15">
        <v>651.21</v>
      </c>
      <c r="O4583" s="15">
        <v>524.96</v>
      </c>
      <c r="P4583" s="15">
        <v>5059250.49</v>
      </c>
      <c r="Q4583" s="15">
        <v>4078414.24</v>
      </c>
      <c r="R4583" s="15">
        <v>980836.25</v>
      </c>
      <c r="S4583" s="54"/>
      <c r="T4583" s="54"/>
      <c r="Z4583" s="1"/>
      <c r="AA4583" s="1"/>
      <c r="XFB4583"/>
      <c r="XFC4583"/>
    </row>
    <row r="4584" spans="2:27 16382:16383" ht="21" customHeight="1">
      <c r="B4584" s="1" t="s">
        <v>34</v>
      </c>
      <c r="C4584" s="1" t="s">
        <v>60</v>
      </c>
      <c r="D4584" s="1" t="s">
        <v>16</v>
      </c>
      <c r="E4584" s="1" t="s">
        <v>21</v>
      </c>
      <c r="F4584" s="1" t="s">
        <v>229</v>
      </c>
      <c r="G4584" s="9">
        <v>40440</v>
      </c>
      <c r="H4584" s="2" t="s">
        <v>231</v>
      </c>
      <c r="I4584" s="1">
        <v>2010</v>
      </c>
      <c r="J4584" s="1">
        <v>822240674</v>
      </c>
      <c r="K4584" s="1">
        <f>_xlfn.DAYS(clean_data[[#This Row],[Ship Date]],clean_data[[#This Row],[Order Date]])</f>
        <v>10</v>
      </c>
      <c r="L4584" s="9">
        <v>40450</v>
      </c>
      <c r="M4584" s="4">
        <v>8142</v>
      </c>
      <c r="N4584" s="13">
        <v>255.28</v>
      </c>
      <c r="O4584" s="13">
        <v>159.41999999999999</v>
      </c>
      <c r="P4584" s="13">
        <v>2078489.76</v>
      </c>
      <c r="Q4584" s="13">
        <v>1297997.6399999999</v>
      </c>
      <c r="R4584" s="13">
        <v>780492.12</v>
      </c>
      <c r="S4584" s="54"/>
      <c r="T4584" s="54"/>
      <c r="Z4584" s="1"/>
      <c r="AA4584" s="1"/>
      <c r="XFB4584"/>
      <c r="XFC4584"/>
    </row>
    <row r="4585" spans="2:27 16382:16383" ht="21" customHeight="1">
      <c r="B4585" s="10" t="s">
        <v>31</v>
      </c>
      <c r="C4585" s="10" t="s">
        <v>145</v>
      </c>
      <c r="D4585" s="10" t="s">
        <v>16</v>
      </c>
      <c r="E4585" s="10" t="s">
        <v>21</v>
      </c>
      <c r="F4585" s="10" t="s">
        <v>232</v>
      </c>
      <c r="G4585" s="11">
        <v>41197</v>
      </c>
      <c r="H4585" s="12" t="s">
        <v>237</v>
      </c>
      <c r="I4585" s="10">
        <v>2012</v>
      </c>
      <c r="J4585" s="10">
        <v>528665816</v>
      </c>
      <c r="K4585" s="10">
        <f>_xlfn.DAYS(clean_data[[#This Row],[Ship Date]],clean_data[[#This Row],[Order Date]])</f>
        <v>10</v>
      </c>
      <c r="L4585" s="11">
        <v>41207</v>
      </c>
      <c r="M4585" s="14">
        <v>2818</v>
      </c>
      <c r="N4585" s="15">
        <v>255.28</v>
      </c>
      <c r="O4585" s="15">
        <v>159.41999999999999</v>
      </c>
      <c r="P4585" s="15">
        <v>719379.04</v>
      </c>
      <c r="Q4585" s="15">
        <v>449245.56</v>
      </c>
      <c r="R4585" s="15">
        <v>270133.48</v>
      </c>
      <c r="S4585" s="54"/>
      <c r="T4585" s="54"/>
      <c r="Z4585" s="1"/>
      <c r="AA4585" s="1"/>
      <c r="XFB4585"/>
      <c r="XFC4585"/>
    </row>
    <row r="4586" spans="2:27 16382:16383" ht="21" customHeight="1">
      <c r="B4586" s="1" t="s">
        <v>34</v>
      </c>
      <c r="C4586" s="1" t="s">
        <v>197</v>
      </c>
      <c r="D4586" s="1" t="s">
        <v>45</v>
      </c>
      <c r="E4586" s="1" t="s">
        <v>21</v>
      </c>
      <c r="F4586" s="1" t="s">
        <v>229</v>
      </c>
      <c r="G4586" s="9">
        <v>41510</v>
      </c>
      <c r="H4586" s="2" t="s">
        <v>238</v>
      </c>
      <c r="I4586" s="1">
        <v>2013</v>
      </c>
      <c r="J4586" s="1">
        <v>457852494</v>
      </c>
      <c r="K4586" s="1">
        <f>_xlfn.DAYS(clean_data[[#This Row],[Ship Date]],clean_data[[#This Row],[Order Date]])</f>
        <v>8</v>
      </c>
      <c r="L4586" s="9">
        <v>41518</v>
      </c>
      <c r="M4586" s="4">
        <v>7582</v>
      </c>
      <c r="N4586" s="13">
        <v>437.2</v>
      </c>
      <c r="O4586" s="13">
        <v>263.33</v>
      </c>
      <c r="P4586" s="13">
        <v>3314850.4</v>
      </c>
      <c r="Q4586" s="13">
        <v>1996568.06</v>
      </c>
      <c r="R4586" s="13">
        <v>1318282.3400000001</v>
      </c>
      <c r="S4586" s="54"/>
      <c r="T4586" s="54"/>
      <c r="Z4586" s="1"/>
      <c r="AA4586" s="1"/>
      <c r="XFB4586"/>
      <c r="XFC4586"/>
    </row>
    <row r="4587" spans="2:27 16382:16383" ht="21" customHeight="1">
      <c r="B4587" s="10" t="s">
        <v>34</v>
      </c>
      <c r="C4587" s="10" t="s">
        <v>134</v>
      </c>
      <c r="D4587" s="10" t="s">
        <v>59</v>
      </c>
      <c r="E4587" s="10" t="s">
        <v>17</v>
      </c>
      <c r="F4587" s="10" t="s">
        <v>227</v>
      </c>
      <c r="G4587" s="11">
        <v>41093</v>
      </c>
      <c r="H4587" s="12" t="s">
        <v>230</v>
      </c>
      <c r="I4587" s="10">
        <v>2012</v>
      </c>
      <c r="J4587" s="10">
        <v>437974536</v>
      </c>
      <c r="K4587" s="10">
        <f>_xlfn.DAYS(clean_data[[#This Row],[Ship Date]],clean_data[[#This Row],[Order Date]])</f>
        <v>7</v>
      </c>
      <c r="L4587" s="11">
        <v>41100</v>
      </c>
      <c r="M4587" s="14">
        <v>5253</v>
      </c>
      <c r="N4587" s="15">
        <v>9.33</v>
      </c>
      <c r="O4587" s="15">
        <v>6.92</v>
      </c>
      <c r="P4587" s="15">
        <v>49010.49</v>
      </c>
      <c r="Q4587" s="15">
        <v>36350.76</v>
      </c>
      <c r="R4587" s="15">
        <v>12659.73</v>
      </c>
      <c r="S4587" s="54"/>
      <c r="T4587" s="54"/>
      <c r="Z4587" s="1"/>
      <c r="AA4587" s="1"/>
      <c r="XFB4587"/>
      <c r="XFC4587"/>
    </row>
    <row r="4588" spans="2:27 16382:16383" ht="21" customHeight="1">
      <c r="B4588" s="1" t="s">
        <v>34</v>
      </c>
      <c r="C4588" s="1" t="s">
        <v>134</v>
      </c>
      <c r="D4588" s="1" t="s">
        <v>79</v>
      </c>
      <c r="E4588" s="1" t="s">
        <v>21</v>
      </c>
      <c r="F4588" s="1" t="s">
        <v>229</v>
      </c>
      <c r="G4588" s="9">
        <v>42817</v>
      </c>
      <c r="H4588" s="2" t="s">
        <v>236</v>
      </c>
      <c r="I4588" s="1">
        <v>2017</v>
      </c>
      <c r="J4588" s="1">
        <v>817518270</v>
      </c>
      <c r="K4588" s="1">
        <f>_xlfn.DAYS(clean_data[[#This Row],[Ship Date]],clean_data[[#This Row],[Order Date]])</f>
        <v>26</v>
      </c>
      <c r="L4588" s="9">
        <v>42843</v>
      </c>
      <c r="M4588" s="4">
        <v>678</v>
      </c>
      <c r="N4588" s="13">
        <v>668.27</v>
      </c>
      <c r="O4588" s="13">
        <v>502.54</v>
      </c>
      <c r="P4588" s="13">
        <v>453087.06</v>
      </c>
      <c r="Q4588" s="13">
        <v>340722.12</v>
      </c>
      <c r="R4588" s="13">
        <v>112364.94</v>
      </c>
      <c r="S4588" s="54"/>
      <c r="T4588" s="54"/>
      <c r="Z4588" s="1"/>
      <c r="AA4588" s="1"/>
      <c r="XFB4588"/>
      <c r="XFC4588"/>
    </row>
    <row r="4589" spans="2:27 16382:16383" ht="21" customHeight="1">
      <c r="B4589" s="10" t="s">
        <v>34</v>
      </c>
      <c r="C4589" s="10" t="s">
        <v>134</v>
      </c>
      <c r="D4589" s="10" t="s">
        <v>28</v>
      </c>
      <c r="E4589" s="10" t="s">
        <v>21</v>
      </c>
      <c r="F4589" s="10" t="s">
        <v>229</v>
      </c>
      <c r="G4589" s="11">
        <v>40259</v>
      </c>
      <c r="H4589" s="12" t="s">
        <v>236</v>
      </c>
      <c r="I4589" s="10">
        <v>2010</v>
      </c>
      <c r="J4589" s="10">
        <v>215282523</v>
      </c>
      <c r="K4589" s="10">
        <f>_xlfn.DAYS(clean_data[[#This Row],[Ship Date]],clean_data[[#This Row],[Order Date]])</f>
        <v>17</v>
      </c>
      <c r="L4589" s="11">
        <v>40276</v>
      </c>
      <c r="M4589" s="14">
        <v>5738</v>
      </c>
      <c r="N4589" s="15">
        <v>205.7</v>
      </c>
      <c r="O4589" s="15">
        <v>117.11</v>
      </c>
      <c r="P4589" s="15">
        <v>1180306.6000000001</v>
      </c>
      <c r="Q4589" s="15">
        <v>671977.18</v>
      </c>
      <c r="R4589" s="15">
        <v>508329.42</v>
      </c>
      <c r="S4589" s="54"/>
      <c r="T4589" s="54"/>
      <c r="Z4589" s="1"/>
      <c r="AA4589" s="1"/>
      <c r="XFB4589"/>
      <c r="XFC4589"/>
    </row>
    <row r="4590" spans="2:27 16382:16383" ht="21" customHeight="1">
      <c r="B4590" s="1" t="s">
        <v>34</v>
      </c>
      <c r="C4590" s="1" t="s">
        <v>154</v>
      </c>
      <c r="D4590" s="1" t="s">
        <v>36</v>
      </c>
      <c r="E4590" s="1" t="s">
        <v>21</v>
      </c>
      <c r="F4590" s="1" t="s">
        <v>232</v>
      </c>
      <c r="G4590" s="9">
        <v>41218</v>
      </c>
      <c r="H4590" s="2" t="s">
        <v>234</v>
      </c>
      <c r="I4590" s="1">
        <v>2012</v>
      </c>
      <c r="J4590" s="1">
        <v>470378625</v>
      </c>
      <c r="K4590" s="1">
        <f>_xlfn.DAYS(clean_data[[#This Row],[Ship Date]],clean_data[[#This Row],[Order Date]])</f>
        <v>1</v>
      </c>
      <c r="L4590" s="9">
        <v>41219</v>
      </c>
      <c r="M4590" s="4">
        <v>4343</v>
      </c>
      <c r="N4590" s="13">
        <v>109.28</v>
      </c>
      <c r="O4590" s="13">
        <v>35.840000000000003</v>
      </c>
      <c r="P4590" s="13">
        <v>474603.04</v>
      </c>
      <c r="Q4590" s="13">
        <v>155653.12</v>
      </c>
      <c r="R4590" s="13">
        <v>318949.92</v>
      </c>
      <c r="S4590" s="54"/>
      <c r="T4590" s="54"/>
      <c r="Z4590" s="1"/>
      <c r="AA4590" s="1"/>
      <c r="XFB4590"/>
      <c r="XFC4590"/>
    </row>
    <row r="4591" spans="2:27 16382:16383" ht="21" customHeight="1">
      <c r="B4591" s="10" t="s">
        <v>26</v>
      </c>
      <c r="C4591" s="10" t="s">
        <v>146</v>
      </c>
      <c r="D4591" s="10" t="s">
        <v>45</v>
      </c>
      <c r="E4591" s="10" t="s">
        <v>17</v>
      </c>
      <c r="F4591" s="10" t="s">
        <v>227</v>
      </c>
      <c r="G4591" s="11">
        <v>41430</v>
      </c>
      <c r="H4591" s="12" t="s">
        <v>241</v>
      </c>
      <c r="I4591" s="10">
        <v>2013</v>
      </c>
      <c r="J4591" s="10">
        <v>792230403</v>
      </c>
      <c r="K4591" s="10">
        <f>_xlfn.DAYS(clean_data[[#This Row],[Ship Date]],clean_data[[#This Row],[Order Date]])</f>
        <v>35</v>
      </c>
      <c r="L4591" s="11">
        <v>41465</v>
      </c>
      <c r="M4591" s="14">
        <v>7436</v>
      </c>
      <c r="N4591" s="15">
        <v>437.2</v>
      </c>
      <c r="O4591" s="15">
        <v>263.33</v>
      </c>
      <c r="P4591" s="15">
        <v>3251019.2</v>
      </c>
      <c r="Q4591" s="15">
        <v>1958121.88</v>
      </c>
      <c r="R4591" s="15">
        <v>1292897.32</v>
      </c>
      <c r="S4591" s="54"/>
      <c r="T4591" s="54"/>
      <c r="Z4591" s="1"/>
      <c r="AA4591" s="1"/>
      <c r="XFB4591"/>
      <c r="XFC4591"/>
    </row>
    <row r="4592" spans="2:27 16382:16383" ht="21" customHeight="1">
      <c r="B4592" s="1" t="s">
        <v>40</v>
      </c>
      <c r="C4592" s="1" t="s">
        <v>78</v>
      </c>
      <c r="D4592" s="1" t="s">
        <v>33</v>
      </c>
      <c r="E4592" s="1" t="s">
        <v>17</v>
      </c>
      <c r="F4592" s="1" t="s">
        <v>235</v>
      </c>
      <c r="G4592" s="9">
        <v>42557</v>
      </c>
      <c r="H4592" s="2" t="s">
        <v>230</v>
      </c>
      <c r="I4592" s="1">
        <v>2016</v>
      </c>
      <c r="J4592" s="1">
        <v>910574185</v>
      </c>
      <c r="K4592" s="1">
        <f>_xlfn.DAYS(clean_data[[#This Row],[Ship Date]],clean_data[[#This Row],[Order Date]])</f>
        <v>37</v>
      </c>
      <c r="L4592" s="9">
        <v>42594</v>
      </c>
      <c r="M4592" s="4">
        <v>7991</v>
      </c>
      <c r="N4592" s="13">
        <v>81.73</v>
      </c>
      <c r="O4592" s="13">
        <v>56.67</v>
      </c>
      <c r="P4592" s="13">
        <v>653104.43000000005</v>
      </c>
      <c r="Q4592" s="13">
        <v>452849.97</v>
      </c>
      <c r="R4592" s="13">
        <v>200254.46</v>
      </c>
      <c r="S4592" s="54"/>
      <c r="T4592" s="54"/>
      <c r="Z4592" s="1"/>
      <c r="AA4592" s="1"/>
      <c r="XFB4592"/>
      <c r="XFC4592"/>
    </row>
    <row r="4593" spans="2:27 16382:16383" ht="21" customHeight="1">
      <c r="B4593" s="10" t="s">
        <v>14</v>
      </c>
      <c r="C4593" s="10" t="s">
        <v>185</v>
      </c>
      <c r="D4593" s="10" t="s">
        <v>59</v>
      </c>
      <c r="E4593" s="10" t="s">
        <v>21</v>
      </c>
      <c r="F4593" s="10" t="s">
        <v>229</v>
      </c>
      <c r="G4593" s="11">
        <v>42499</v>
      </c>
      <c r="H4593" s="12" t="s">
        <v>233</v>
      </c>
      <c r="I4593" s="10">
        <v>2016</v>
      </c>
      <c r="J4593" s="10">
        <v>625458800</v>
      </c>
      <c r="K4593" s="10">
        <f>_xlfn.DAYS(clean_data[[#This Row],[Ship Date]],clean_data[[#This Row],[Order Date]])</f>
        <v>16</v>
      </c>
      <c r="L4593" s="11">
        <v>42515</v>
      </c>
      <c r="M4593" s="14">
        <v>6013</v>
      </c>
      <c r="N4593" s="15">
        <v>9.33</v>
      </c>
      <c r="O4593" s="15">
        <v>6.92</v>
      </c>
      <c r="P4593" s="15">
        <v>56101.29</v>
      </c>
      <c r="Q4593" s="15">
        <v>41609.96</v>
      </c>
      <c r="R4593" s="15">
        <v>14491.33</v>
      </c>
      <c r="S4593" s="54"/>
      <c r="T4593" s="54"/>
      <c r="Z4593" s="1"/>
      <c r="AA4593" s="1"/>
      <c r="XFB4593"/>
      <c r="XFC4593"/>
    </row>
    <row r="4594" spans="2:27 16382:16383" ht="21" customHeight="1">
      <c r="B4594" s="1" t="s">
        <v>34</v>
      </c>
      <c r="C4594" s="1" t="s">
        <v>195</v>
      </c>
      <c r="D4594" s="1" t="s">
        <v>45</v>
      </c>
      <c r="E4594" s="1" t="s">
        <v>17</v>
      </c>
      <c r="F4594" s="1" t="s">
        <v>232</v>
      </c>
      <c r="G4594" s="9">
        <v>42309</v>
      </c>
      <c r="H4594" s="2" t="s">
        <v>234</v>
      </c>
      <c r="I4594" s="1">
        <v>2015</v>
      </c>
      <c r="J4594" s="1">
        <v>257245576</v>
      </c>
      <c r="K4594" s="1">
        <f>_xlfn.DAYS(clean_data[[#This Row],[Ship Date]],clean_data[[#This Row],[Order Date]])</f>
        <v>45</v>
      </c>
      <c r="L4594" s="9">
        <v>42354</v>
      </c>
      <c r="M4594" s="4">
        <v>3537</v>
      </c>
      <c r="N4594" s="13">
        <v>437.2</v>
      </c>
      <c r="O4594" s="13">
        <v>263.33</v>
      </c>
      <c r="P4594" s="13">
        <v>1546376.4</v>
      </c>
      <c r="Q4594" s="13">
        <v>931398.21</v>
      </c>
      <c r="R4594" s="13">
        <v>614978.18999999994</v>
      </c>
      <c r="S4594" s="54"/>
      <c r="T4594" s="54"/>
      <c r="Z4594" s="1"/>
      <c r="AA4594" s="1"/>
      <c r="XFB4594"/>
      <c r="XFC4594"/>
    </row>
    <row r="4595" spans="2:27 16382:16383" ht="21" customHeight="1">
      <c r="B4595" s="10" t="s">
        <v>40</v>
      </c>
      <c r="C4595" s="10" t="s">
        <v>140</v>
      </c>
      <c r="D4595" s="10" t="s">
        <v>50</v>
      </c>
      <c r="E4595" s="10" t="s">
        <v>17</v>
      </c>
      <c r="F4595" s="10" t="s">
        <v>235</v>
      </c>
      <c r="G4595" s="11">
        <v>42050</v>
      </c>
      <c r="H4595" s="12" t="s">
        <v>242</v>
      </c>
      <c r="I4595" s="10">
        <v>2015</v>
      </c>
      <c r="J4595" s="10">
        <v>196608340</v>
      </c>
      <c r="K4595" s="10">
        <f>_xlfn.DAYS(clean_data[[#This Row],[Ship Date]],clean_data[[#This Row],[Order Date]])</f>
        <v>33</v>
      </c>
      <c r="L4595" s="11">
        <v>42083</v>
      </c>
      <c r="M4595" s="14">
        <v>9632</v>
      </c>
      <c r="N4595" s="15">
        <v>421.89</v>
      </c>
      <c r="O4595" s="15">
        <v>364.69</v>
      </c>
      <c r="P4595" s="15">
        <v>4063644.48</v>
      </c>
      <c r="Q4595" s="15">
        <v>3512694.08</v>
      </c>
      <c r="R4595" s="15">
        <v>550950.40000000002</v>
      </c>
      <c r="S4595" s="54"/>
      <c r="T4595" s="54"/>
      <c r="Z4595" s="1"/>
      <c r="AA4595" s="1"/>
      <c r="XFB4595"/>
      <c r="XFC4595"/>
    </row>
    <row r="4596" spans="2:27 16382:16383" ht="21" customHeight="1">
      <c r="B4596" s="1" t="s">
        <v>40</v>
      </c>
      <c r="C4596" s="1" t="s">
        <v>136</v>
      </c>
      <c r="D4596" s="1" t="s">
        <v>28</v>
      </c>
      <c r="E4596" s="1" t="s">
        <v>17</v>
      </c>
      <c r="F4596" s="1" t="s">
        <v>227</v>
      </c>
      <c r="G4596" s="9">
        <v>42169</v>
      </c>
      <c r="H4596" s="2" t="s">
        <v>241</v>
      </c>
      <c r="I4596" s="1">
        <v>2015</v>
      </c>
      <c r="J4596" s="1">
        <v>454533421</v>
      </c>
      <c r="K4596" s="1">
        <f>_xlfn.DAYS(clean_data[[#This Row],[Ship Date]],clean_data[[#This Row],[Order Date]])</f>
        <v>1</v>
      </c>
      <c r="L4596" s="9">
        <v>42170</v>
      </c>
      <c r="M4596" s="4">
        <v>5395</v>
      </c>
      <c r="N4596" s="13">
        <v>205.7</v>
      </c>
      <c r="O4596" s="13">
        <v>117.11</v>
      </c>
      <c r="P4596" s="13">
        <v>1109751.5</v>
      </c>
      <c r="Q4596" s="13">
        <v>631808.44999999995</v>
      </c>
      <c r="R4596" s="13">
        <v>477943.05</v>
      </c>
      <c r="S4596" s="54"/>
      <c r="T4596" s="54"/>
      <c r="Z4596" s="1"/>
      <c r="AA4596" s="1"/>
      <c r="XFB4596"/>
      <c r="XFC4596"/>
    </row>
    <row r="4597" spans="2:27 16382:16383" ht="21" customHeight="1">
      <c r="B4597" s="10" t="s">
        <v>23</v>
      </c>
      <c r="C4597" s="10" t="s">
        <v>178</v>
      </c>
      <c r="D4597" s="10" t="s">
        <v>25</v>
      </c>
      <c r="E4597" s="10" t="s">
        <v>21</v>
      </c>
      <c r="F4597" s="10" t="s">
        <v>232</v>
      </c>
      <c r="G4597" s="11">
        <v>42124</v>
      </c>
      <c r="H4597" s="12" t="s">
        <v>239</v>
      </c>
      <c r="I4597" s="10">
        <v>2015</v>
      </c>
      <c r="J4597" s="10">
        <v>212319648</v>
      </c>
      <c r="K4597" s="10">
        <f>_xlfn.DAYS(clean_data[[#This Row],[Ship Date]],clean_data[[#This Row],[Order Date]])</f>
        <v>15</v>
      </c>
      <c r="L4597" s="11">
        <v>42139</v>
      </c>
      <c r="M4597" s="14">
        <v>8957</v>
      </c>
      <c r="N4597" s="15">
        <v>47.45</v>
      </c>
      <c r="O4597" s="15">
        <v>31.79</v>
      </c>
      <c r="P4597" s="15">
        <v>425009.65</v>
      </c>
      <c r="Q4597" s="15">
        <v>284743.03000000003</v>
      </c>
      <c r="R4597" s="15">
        <v>140266.62</v>
      </c>
      <c r="S4597" s="54"/>
      <c r="T4597" s="54"/>
      <c r="Z4597" s="1"/>
      <c r="AA4597" s="1"/>
      <c r="XFB4597"/>
      <c r="XFC4597"/>
    </row>
    <row r="4598" spans="2:27 16382:16383" ht="21" customHeight="1">
      <c r="B4598" s="1" t="s">
        <v>23</v>
      </c>
      <c r="C4598" s="1" t="s">
        <v>125</v>
      </c>
      <c r="D4598" s="1" t="s">
        <v>79</v>
      </c>
      <c r="E4598" s="1" t="s">
        <v>17</v>
      </c>
      <c r="F4598" s="1" t="s">
        <v>232</v>
      </c>
      <c r="G4598" s="9">
        <v>41759</v>
      </c>
      <c r="H4598" s="2" t="s">
        <v>239</v>
      </c>
      <c r="I4598" s="1">
        <v>2014</v>
      </c>
      <c r="J4598" s="1">
        <v>971578347</v>
      </c>
      <c r="K4598" s="1">
        <f>_xlfn.DAYS(clean_data[[#This Row],[Ship Date]],clean_data[[#This Row],[Order Date]])</f>
        <v>47</v>
      </c>
      <c r="L4598" s="9">
        <v>41806</v>
      </c>
      <c r="M4598" s="4">
        <v>478</v>
      </c>
      <c r="N4598" s="13">
        <v>668.27</v>
      </c>
      <c r="O4598" s="13">
        <v>502.54</v>
      </c>
      <c r="P4598" s="13">
        <v>319433.06</v>
      </c>
      <c r="Q4598" s="13">
        <v>240214.12</v>
      </c>
      <c r="R4598" s="13">
        <v>79218.94</v>
      </c>
      <c r="S4598" s="54"/>
      <c r="T4598" s="54"/>
      <c r="Z4598" s="1"/>
      <c r="AA4598" s="1"/>
      <c r="XFB4598"/>
      <c r="XFC4598"/>
    </row>
    <row r="4599" spans="2:27 16382:16383" ht="21" customHeight="1">
      <c r="B4599" s="10" t="s">
        <v>23</v>
      </c>
      <c r="C4599" s="10" t="s">
        <v>181</v>
      </c>
      <c r="D4599" s="10" t="s">
        <v>59</v>
      </c>
      <c r="E4599" s="10" t="s">
        <v>21</v>
      </c>
      <c r="F4599" s="10" t="s">
        <v>232</v>
      </c>
      <c r="G4599" s="11">
        <v>42691</v>
      </c>
      <c r="H4599" s="12" t="s">
        <v>234</v>
      </c>
      <c r="I4599" s="10">
        <v>2016</v>
      </c>
      <c r="J4599" s="10">
        <v>704233348</v>
      </c>
      <c r="K4599" s="10">
        <f>_xlfn.DAYS(clean_data[[#This Row],[Ship Date]],clean_data[[#This Row],[Order Date]])</f>
        <v>9</v>
      </c>
      <c r="L4599" s="11">
        <v>42700</v>
      </c>
      <c r="M4599" s="14">
        <v>7152</v>
      </c>
      <c r="N4599" s="15">
        <v>9.33</v>
      </c>
      <c r="O4599" s="15">
        <v>6.92</v>
      </c>
      <c r="P4599" s="15">
        <v>66728.160000000003</v>
      </c>
      <c r="Q4599" s="15">
        <v>49491.839999999997</v>
      </c>
      <c r="R4599" s="15">
        <v>17236.32</v>
      </c>
      <c r="S4599" s="54"/>
      <c r="T4599" s="54"/>
      <c r="Z4599" s="1"/>
      <c r="AA4599" s="1"/>
      <c r="XFB4599"/>
      <c r="XFC4599"/>
    </row>
    <row r="4600" spans="2:27 16382:16383" ht="21" customHeight="1">
      <c r="B4600" s="1" t="s">
        <v>14</v>
      </c>
      <c r="C4600" s="1" t="s">
        <v>158</v>
      </c>
      <c r="D4600" s="1" t="s">
        <v>45</v>
      </c>
      <c r="E4600" s="1" t="s">
        <v>17</v>
      </c>
      <c r="F4600" s="1" t="s">
        <v>229</v>
      </c>
      <c r="G4600" s="9">
        <v>41393</v>
      </c>
      <c r="H4600" s="2" t="s">
        <v>239</v>
      </c>
      <c r="I4600" s="1">
        <v>2013</v>
      </c>
      <c r="J4600" s="1">
        <v>602520978</v>
      </c>
      <c r="K4600" s="1">
        <f>_xlfn.DAYS(clean_data[[#This Row],[Ship Date]],clean_data[[#This Row],[Order Date]])</f>
        <v>29</v>
      </c>
      <c r="L4600" s="9">
        <v>41422</v>
      </c>
      <c r="M4600" s="4">
        <v>8202</v>
      </c>
      <c r="N4600" s="13">
        <v>437.2</v>
      </c>
      <c r="O4600" s="13">
        <v>263.33</v>
      </c>
      <c r="P4600" s="13">
        <v>3585914.4</v>
      </c>
      <c r="Q4600" s="13">
        <v>2159832.66</v>
      </c>
      <c r="R4600" s="13">
        <v>1426081.74</v>
      </c>
      <c r="S4600" s="54"/>
      <c r="T4600" s="54"/>
      <c r="Z4600" s="1"/>
      <c r="AA4600" s="1"/>
      <c r="XFB4600"/>
      <c r="XFC4600"/>
    </row>
    <row r="4601" spans="2:27 16382:16383" ht="21" customHeight="1">
      <c r="B4601" s="10" t="s">
        <v>40</v>
      </c>
      <c r="C4601" s="10" t="s">
        <v>144</v>
      </c>
      <c r="D4601" s="10" t="s">
        <v>45</v>
      </c>
      <c r="E4601" s="10" t="s">
        <v>17</v>
      </c>
      <c r="F4601" s="10" t="s">
        <v>235</v>
      </c>
      <c r="G4601" s="11">
        <v>41642</v>
      </c>
      <c r="H4601" s="12" t="s">
        <v>240</v>
      </c>
      <c r="I4601" s="10">
        <v>2014</v>
      </c>
      <c r="J4601" s="10">
        <v>128990066</v>
      </c>
      <c r="K4601" s="10">
        <f>_xlfn.DAYS(clean_data[[#This Row],[Ship Date]],clean_data[[#This Row],[Order Date]])</f>
        <v>21</v>
      </c>
      <c r="L4601" s="11">
        <v>41663</v>
      </c>
      <c r="M4601" s="14">
        <v>9882</v>
      </c>
      <c r="N4601" s="15">
        <v>437.2</v>
      </c>
      <c r="O4601" s="15">
        <v>263.33</v>
      </c>
      <c r="P4601" s="15">
        <v>4320410.4000000004</v>
      </c>
      <c r="Q4601" s="15">
        <v>2602227.06</v>
      </c>
      <c r="R4601" s="15">
        <v>1718183.34</v>
      </c>
      <c r="S4601" s="54"/>
      <c r="T4601" s="54"/>
      <c r="Z4601" s="1"/>
      <c r="AA4601" s="1"/>
      <c r="XFB4601"/>
      <c r="XFC4601"/>
    </row>
    <row r="4602" spans="2:27 16382:16383" ht="21" customHeight="1">
      <c r="B4602" s="1" t="s">
        <v>40</v>
      </c>
      <c r="C4602" s="1" t="s">
        <v>200</v>
      </c>
      <c r="D4602" s="1" t="s">
        <v>50</v>
      </c>
      <c r="E4602" s="1" t="s">
        <v>17</v>
      </c>
      <c r="F4602" s="1" t="s">
        <v>235</v>
      </c>
      <c r="G4602" s="9">
        <v>42075</v>
      </c>
      <c r="H4602" s="2" t="s">
        <v>236</v>
      </c>
      <c r="I4602" s="1">
        <v>2015</v>
      </c>
      <c r="J4602" s="1">
        <v>166501939</v>
      </c>
      <c r="K4602" s="1">
        <f>_xlfn.DAYS(clean_data[[#This Row],[Ship Date]],clean_data[[#This Row],[Order Date]])</f>
        <v>13</v>
      </c>
      <c r="L4602" s="9">
        <v>42088</v>
      </c>
      <c r="M4602" s="4">
        <v>479</v>
      </c>
      <c r="N4602" s="13">
        <v>421.89</v>
      </c>
      <c r="O4602" s="13">
        <v>364.69</v>
      </c>
      <c r="P4602" s="13">
        <v>202085.31</v>
      </c>
      <c r="Q4602" s="13">
        <v>174686.51</v>
      </c>
      <c r="R4602" s="13">
        <v>27398.799999999999</v>
      </c>
      <c r="S4602" s="54"/>
      <c r="T4602" s="54"/>
      <c r="Z4602" s="1"/>
      <c r="AA4602" s="1"/>
      <c r="XFB4602"/>
      <c r="XFC4602"/>
    </row>
    <row r="4603" spans="2:27 16382:16383" ht="21" customHeight="1">
      <c r="B4603" s="10" t="s">
        <v>23</v>
      </c>
      <c r="C4603" s="10" t="s">
        <v>52</v>
      </c>
      <c r="D4603" s="10" t="s">
        <v>20</v>
      </c>
      <c r="E4603" s="10" t="s">
        <v>17</v>
      </c>
      <c r="F4603" s="10" t="s">
        <v>229</v>
      </c>
      <c r="G4603" s="11">
        <v>40329</v>
      </c>
      <c r="H4603" s="12" t="s">
        <v>233</v>
      </c>
      <c r="I4603" s="10">
        <v>2010</v>
      </c>
      <c r="J4603" s="10">
        <v>768230426</v>
      </c>
      <c r="K4603" s="10">
        <f>_xlfn.DAYS(clean_data[[#This Row],[Ship Date]],clean_data[[#This Row],[Order Date]])</f>
        <v>22</v>
      </c>
      <c r="L4603" s="11">
        <v>40351</v>
      </c>
      <c r="M4603" s="14">
        <v>5310</v>
      </c>
      <c r="N4603" s="15">
        <v>152.58000000000001</v>
      </c>
      <c r="O4603" s="15">
        <v>97.44</v>
      </c>
      <c r="P4603" s="15">
        <v>810199.8</v>
      </c>
      <c r="Q4603" s="15">
        <v>517406.4</v>
      </c>
      <c r="R4603" s="15">
        <v>292793.40000000002</v>
      </c>
      <c r="S4603" s="54"/>
      <c r="T4603" s="54"/>
      <c r="Z4603" s="1"/>
      <c r="AA4603" s="1"/>
      <c r="XFB4603"/>
      <c r="XFC4603"/>
    </row>
    <row r="4604" spans="2:27 16382:16383" ht="21" customHeight="1">
      <c r="B4604" s="1" t="s">
        <v>23</v>
      </c>
      <c r="C4604" s="1" t="s">
        <v>70</v>
      </c>
      <c r="D4604" s="1" t="s">
        <v>59</v>
      </c>
      <c r="E4604" s="1" t="s">
        <v>21</v>
      </c>
      <c r="F4604" s="1" t="s">
        <v>227</v>
      </c>
      <c r="G4604" s="9">
        <v>42735</v>
      </c>
      <c r="H4604" s="2" t="s">
        <v>228</v>
      </c>
      <c r="I4604" s="1">
        <v>2016</v>
      </c>
      <c r="J4604" s="1">
        <v>707661855</v>
      </c>
      <c r="K4604" s="1">
        <f>_xlfn.DAYS(clean_data[[#This Row],[Ship Date]],clean_data[[#This Row],[Order Date]])</f>
        <v>26</v>
      </c>
      <c r="L4604" s="9">
        <v>42761</v>
      </c>
      <c r="M4604" s="4">
        <v>1723</v>
      </c>
      <c r="N4604" s="13">
        <v>9.33</v>
      </c>
      <c r="O4604" s="13">
        <v>6.92</v>
      </c>
      <c r="P4604" s="13">
        <v>16075.59</v>
      </c>
      <c r="Q4604" s="13">
        <v>11923.16</v>
      </c>
      <c r="R4604" s="13">
        <v>4152.43</v>
      </c>
      <c r="S4604" s="54"/>
      <c r="T4604" s="54"/>
      <c r="Z4604" s="1"/>
      <c r="AA4604" s="1"/>
      <c r="XFB4604"/>
      <c r="XFC4604"/>
    </row>
    <row r="4605" spans="2:27 16382:16383" ht="21" customHeight="1">
      <c r="B4605" s="10" t="s">
        <v>23</v>
      </c>
      <c r="C4605" s="10" t="s">
        <v>148</v>
      </c>
      <c r="D4605" s="10" t="s">
        <v>59</v>
      </c>
      <c r="E4605" s="10" t="s">
        <v>21</v>
      </c>
      <c r="F4605" s="10" t="s">
        <v>227</v>
      </c>
      <c r="G4605" s="11">
        <v>40794</v>
      </c>
      <c r="H4605" s="12" t="s">
        <v>231</v>
      </c>
      <c r="I4605" s="10">
        <v>2011</v>
      </c>
      <c r="J4605" s="10">
        <v>628595054</v>
      </c>
      <c r="K4605" s="10">
        <f>_xlfn.DAYS(clean_data[[#This Row],[Ship Date]],clean_data[[#This Row],[Order Date]])</f>
        <v>43</v>
      </c>
      <c r="L4605" s="11">
        <v>40837</v>
      </c>
      <c r="M4605" s="14">
        <v>4100</v>
      </c>
      <c r="N4605" s="15">
        <v>9.33</v>
      </c>
      <c r="O4605" s="15">
        <v>6.92</v>
      </c>
      <c r="P4605" s="15">
        <v>38253</v>
      </c>
      <c r="Q4605" s="15">
        <v>28372</v>
      </c>
      <c r="R4605" s="15">
        <v>9881</v>
      </c>
      <c r="S4605" s="54"/>
      <c r="T4605" s="54"/>
      <c r="Z4605" s="1"/>
      <c r="AA4605" s="1"/>
      <c r="XFB4605"/>
      <c r="XFC4605"/>
    </row>
    <row r="4606" spans="2:27 16382:16383" ht="21" customHeight="1">
      <c r="B4606" s="1" t="s">
        <v>23</v>
      </c>
      <c r="C4606" s="1" t="s">
        <v>179</v>
      </c>
      <c r="D4606" s="1" t="s">
        <v>25</v>
      </c>
      <c r="E4606" s="1" t="s">
        <v>21</v>
      </c>
      <c r="F4606" s="1" t="s">
        <v>235</v>
      </c>
      <c r="G4606" s="9">
        <v>40229</v>
      </c>
      <c r="H4606" s="2" t="s">
        <v>242</v>
      </c>
      <c r="I4606" s="1">
        <v>2010</v>
      </c>
      <c r="J4606" s="1">
        <v>795141351</v>
      </c>
      <c r="K4606" s="1">
        <f>_xlfn.DAYS(clean_data[[#This Row],[Ship Date]],clean_data[[#This Row],[Order Date]])</f>
        <v>4</v>
      </c>
      <c r="L4606" s="9">
        <v>40233</v>
      </c>
      <c r="M4606" s="4">
        <v>8850</v>
      </c>
      <c r="N4606" s="13">
        <v>47.45</v>
      </c>
      <c r="O4606" s="13">
        <v>31.79</v>
      </c>
      <c r="P4606" s="13">
        <v>419932.5</v>
      </c>
      <c r="Q4606" s="13">
        <v>281341.5</v>
      </c>
      <c r="R4606" s="13">
        <v>138591</v>
      </c>
      <c r="S4606" s="54"/>
      <c r="T4606" s="54"/>
      <c r="Z4606" s="1"/>
      <c r="AA4606" s="1"/>
      <c r="XFB4606"/>
      <c r="XFC4606"/>
    </row>
    <row r="4607" spans="2:27 16382:16383" ht="21" customHeight="1">
      <c r="B4607" s="10" t="s">
        <v>34</v>
      </c>
      <c r="C4607" s="10" t="s">
        <v>243</v>
      </c>
      <c r="D4607" s="10" t="s">
        <v>71</v>
      </c>
      <c r="E4607" s="10" t="s">
        <v>21</v>
      </c>
      <c r="F4607" s="10" t="s">
        <v>229</v>
      </c>
      <c r="G4607" s="11">
        <v>40238</v>
      </c>
      <c r="H4607" s="12" t="s">
        <v>236</v>
      </c>
      <c r="I4607" s="10">
        <v>2010</v>
      </c>
      <c r="J4607" s="10">
        <v>641724574</v>
      </c>
      <c r="K4607" s="10">
        <f>_xlfn.DAYS(clean_data[[#This Row],[Ship Date]],clean_data[[#This Row],[Order Date]])</f>
        <v>29</v>
      </c>
      <c r="L4607" s="11">
        <v>40267</v>
      </c>
      <c r="M4607" s="14">
        <v>9417</v>
      </c>
      <c r="N4607" s="15">
        <v>154.06</v>
      </c>
      <c r="O4607" s="15">
        <v>90.93</v>
      </c>
      <c r="P4607" s="15">
        <v>1450783.02</v>
      </c>
      <c r="Q4607" s="15">
        <v>856287.81</v>
      </c>
      <c r="R4607" s="15">
        <v>594495.21</v>
      </c>
      <c r="S4607" s="54"/>
      <c r="T4607" s="54"/>
      <c r="Z4607" s="1"/>
      <c r="AA4607" s="1"/>
      <c r="XFB4607"/>
      <c r="XFC4607"/>
    </row>
    <row r="4608" spans="2:27 16382:16383" ht="21" customHeight="1">
      <c r="B4608" s="1" t="s">
        <v>40</v>
      </c>
      <c r="C4608" s="1" t="s">
        <v>72</v>
      </c>
      <c r="D4608" s="1" t="s">
        <v>50</v>
      </c>
      <c r="E4608" s="1" t="s">
        <v>21</v>
      </c>
      <c r="F4608" s="1" t="s">
        <v>235</v>
      </c>
      <c r="G4608" s="9">
        <v>40404</v>
      </c>
      <c r="H4608" s="2" t="s">
        <v>238</v>
      </c>
      <c r="I4608" s="1">
        <v>2010</v>
      </c>
      <c r="J4608" s="1">
        <v>123081052</v>
      </c>
      <c r="K4608" s="1">
        <f>_xlfn.DAYS(clean_data[[#This Row],[Ship Date]],clean_data[[#This Row],[Order Date]])</f>
        <v>50</v>
      </c>
      <c r="L4608" s="9">
        <v>40454</v>
      </c>
      <c r="M4608" s="4">
        <v>1273</v>
      </c>
      <c r="N4608" s="13">
        <v>421.89</v>
      </c>
      <c r="O4608" s="13">
        <v>364.69</v>
      </c>
      <c r="P4608" s="13">
        <v>537065.97</v>
      </c>
      <c r="Q4608" s="13">
        <v>464250.37</v>
      </c>
      <c r="R4608" s="13">
        <v>72815.600000000006</v>
      </c>
      <c r="S4608" s="54"/>
      <c r="T4608" s="54"/>
      <c r="Z4608" s="1"/>
      <c r="AA4608" s="1"/>
      <c r="XFB4608"/>
      <c r="XFC4608"/>
    </row>
    <row r="4609" spans="2:27 16382:16383" ht="21" customHeight="1">
      <c r="B4609" s="10" t="s">
        <v>23</v>
      </c>
      <c r="C4609" s="10" t="s">
        <v>82</v>
      </c>
      <c r="D4609" s="10" t="s">
        <v>50</v>
      </c>
      <c r="E4609" s="10" t="s">
        <v>21</v>
      </c>
      <c r="F4609" s="10" t="s">
        <v>227</v>
      </c>
      <c r="G4609" s="11">
        <v>42085</v>
      </c>
      <c r="H4609" s="12" t="s">
        <v>236</v>
      </c>
      <c r="I4609" s="10">
        <v>2015</v>
      </c>
      <c r="J4609" s="10">
        <v>164259612</v>
      </c>
      <c r="K4609" s="10">
        <f>_xlfn.DAYS(clean_data[[#This Row],[Ship Date]],clean_data[[#This Row],[Order Date]])</f>
        <v>38</v>
      </c>
      <c r="L4609" s="11">
        <v>42123</v>
      </c>
      <c r="M4609" s="14">
        <v>6924</v>
      </c>
      <c r="N4609" s="15">
        <v>421.89</v>
      </c>
      <c r="O4609" s="15">
        <v>364.69</v>
      </c>
      <c r="P4609" s="15">
        <v>2921166.36</v>
      </c>
      <c r="Q4609" s="15">
        <v>2525113.56</v>
      </c>
      <c r="R4609" s="15">
        <v>396052.8</v>
      </c>
      <c r="S4609" s="54"/>
      <c r="T4609" s="54"/>
      <c r="Z4609" s="1"/>
      <c r="AA4609" s="1"/>
      <c r="XFB4609"/>
      <c r="XFC4609"/>
    </row>
    <row r="4610" spans="2:27 16382:16383" ht="21" customHeight="1">
      <c r="B4610" s="1" t="s">
        <v>14</v>
      </c>
      <c r="C4610" s="1" t="s">
        <v>158</v>
      </c>
      <c r="D4610" s="1" t="s">
        <v>16</v>
      </c>
      <c r="E4610" s="1" t="s">
        <v>17</v>
      </c>
      <c r="F4610" s="1" t="s">
        <v>235</v>
      </c>
      <c r="G4610" s="9">
        <v>41497</v>
      </c>
      <c r="H4610" s="2" t="s">
        <v>238</v>
      </c>
      <c r="I4610" s="1">
        <v>2013</v>
      </c>
      <c r="J4610" s="1">
        <v>410621583</v>
      </c>
      <c r="K4610" s="1">
        <f>_xlfn.DAYS(clean_data[[#This Row],[Ship Date]],clean_data[[#This Row],[Order Date]])</f>
        <v>26</v>
      </c>
      <c r="L4610" s="9">
        <v>41523</v>
      </c>
      <c r="M4610" s="4">
        <v>906</v>
      </c>
      <c r="N4610" s="13">
        <v>255.28</v>
      </c>
      <c r="O4610" s="13">
        <v>159.41999999999999</v>
      </c>
      <c r="P4610" s="13">
        <v>231283.68</v>
      </c>
      <c r="Q4610" s="13">
        <v>144434.51999999999</v>
      </c>
      <c r="R4610" s="13">
        <v>86849.16</v>
      </c>
      <c r="S4610" s="54"/>
      <c r="T4610" s="54"/>
      <c r="Z4610" s="1"/>
      <c r="AA4610" s="1"/>
      <c r="XFB4610"/>
      <c r="XFC4610"/>
    </row>
    <row r="4611" spans="2:27 16382:16383" ht="21" customHeight="1">
      <c r="B4611" s="10" t="s">
        <v>40</v>
      </c>
      <c r="C4611" s="10" t="s">
        <v>189</v>
      </c>
      <c r="D4611" s="10" t="s">
        <v>16</v>
      </c>
      <c r="E4611" s="10" t="s">
        <v>17</v>
      </c>
      <c r="F4611" s="10" t="s">
        <v>232</v>
      </c>
      <c r="G4611" s="11">
        <v>42156</v>
      </c>
      <c r="H4611" s="12" t="s">
        <v>241</v>
      </c>
      <c r="I4611" s="10">
        <v>2015</v>
      </c>
      <c r="J4611" s="10">
        <v>577840793</v>
      </c>
      <c r="K4611" s="10">
        <f>_xlfn.DAYS(clean_data[[#This Row],[Ship Date]],clean_data[[#This Row],[Order Date]])</f>
        <v>38</v>
      </c>
      <c r="L4611" s="11">
        <v>42194</v>
      </c>
      <c r="M4611" s="14">
        <v>4786</v>
      </c>
      <c r="N4611" s="15">
        <v>255.28</v>
      </c>
      <c r="O4611" s="15">
        <v>159.41999999999999</v>
      </c>
      <c r="P4611" s="15">
        <v>1221770.08</v>
      </c>
      <c r="Q4611" s="15">
        <v>762984.12</v>
      </c>
      <c r="R4611" s="15">
        <v>458785.96</v>
      </c>
      <c r="S4611" s="54"/>
      <c r="T4611" s="54"/>
      <c r="Z4611" s="1"/>
      <c r="AA4611" s="1"/>
      <c r="XFB4611"/>
      <c r="XFC4611"/>
    </row>
    <row r="4612" spans="2:27 16382:16383" ht="21" customHeight="1">
      <c r="B4612" s="1" t="s">
        <v>40</v>
      </c>
      <c r="C4612" s="1" t="s">
        <v>156</v>
      </c>
      <c r="D4612" s="1" t="s">
        <v>28</v>
      </c>
      <c r="E4612" s="1" t="s">
        <v>17</v>
      </c>
      <c r="F4612" s="1" t="s">
        <v>235</v>
      </c>
      <c r="G4612" s="9">
        <v>42439</v>
      </c>
      <c r="H4612" s="2" t="s">
        <v>236</v>
      </c>
      <c r="I4612" s="1">
        <v>2016</v>
      </c>
      <c r="J4612" s="1">
        <v>901903569</v>
      </c>
      <c r="K4612" s="1">
        <f>_xlfn.DAYS(clean_data[[#This Row],[Ship Date]],clean_data[[#This Row],[Order Date]])</f>
        <v>9</v>
      </c>
      <c r="L4612" s="9">
        <v>42448</v>
      </c>
      <c r="M4612" s="4">
        <v>2163</v>
      </c>
      <c r="N4612" s="13">
        <v>205.7</v>
      </c>
      <c r="O4612" s="13">
        <v>117.11</v>
      </c>
      <c r="P4612" s="13">
        <v>444929.1</v>
      </c>
      <c r="Q4612" s="13">
        <v>253308.93</v>
      </c>
      <c r="R4612" s="13">
        <v>191620.17</v>
      </c>
      <c r="S4612" s="54"/>
      <c r="T4612" s="54"/>
      <c r="Z4612" s="1"/>
      <c r="AA4612" s="1"/>
      <c r="XFB4612"/>
      <c r="XFC4612"/>
    </row>
    <row r="4613" spans="2:27 16382:16383" ht="21" customHeight="1">
      <c r="B4613" s="10" t="s">
        <v>26</v>
      </c>
      <c r="C4613" s="10" t="s">
        <v>107</v>
      </c>
      <c r="D4613" s="10" t="s">
        <v>16</v>
      </c>
      <c r="E4613" s="10" t="s">
        <v>17</v>
      </c>
      <c r="F4613" s="10" t="s">
        <v>227</v>
      </c>
      <c r="G4613" s="11">
        <v>42491</v>
      </c>
      <c r="H4613" s="12" t="s">
        <v>233</v>
      </c>
      <c r="I4613" s="10">
        <v>2016</v>
      </c>
      <c r="J4613" s="10">
        <v>789108741</v>
      </c>
      <c r="K4613" s="10">
        <f>_xlfn.DAYS(clean_data[[#This Row],[Ship Date]],clean_data[[#This Row],[Order Date]])</f>
        <v>13</v>
      </c>
      <c r="L4613" s="11">
        <v>42504</v>
      </c>
      <c r="M4613" s="14">
        <v>3667</v>
      </c>
      <c r="N4613" s="15">
        <v>255.28</v>
      </c>
      <c r="O4613" s="15">
        <v>159.41999999999999</v>
      </c>
      <c r="P4613" s="15">
        <v>936111.76</v>
      </c>
      <c r="Q4613" s="15">
        <v>584593.14</v>
      </c>
      <c r="R4613" s="15">
        <v>351518.62</v>
      </c>
      <c r="S4613" s="54"/>
      <c r="T4613" s="54"/>
      <c r="Z4613" s="1"/>
      <c r="AA4613" s="1"/>
      <c r="XFB4613"/>
      <c r="XFC4613"/>
    </row>
    <row r="4614" spans="2:27 16382:16383" ht="21" customHeight="1">
      <c r="B4614" s="1" t="s">
        <v>34</v>
      </c>
      <c r="C4614" s="1" t="s">
        <v>212</v>
      </c>
      <c r="D4614" s="1" t="s">
        <v>28</v>
      </c>
      <c r="E4614" s="1" t="s">
        <v>21</v>
      </c>
      <c r="F4614" s="1" t="s">
        <v>232</v>
      </c>
      <c r="G4614" s="9">
        <v>42851</v>
      </c>
      <c r="H4614" s="2" t="s">
        <v>239</v>
      </c>
      <c r="I4614" s="1">
        <v>2017</v>
      </c>
      <c r="J4614" s="1">
        <v>166067636</v>
      </c>
      <c r="K4614" s="1">
        <f>_xlfn.DAYS(clean_data[[#This Row],[Ship Date]],clean_data[[#This Row],[Order Date]])</f>
        <v>37</v>
      </c>
      <c r="L4614" s="9">
        <v>42888</v>
      </c>
      <c r="M4614" s="4">
        <v>1959</v>
      </c>
      <c r="N4614" s="13">
        <v>205.7</v>
      </c>
      <c r="O4614" s="13">
        <v>117.11</v>
      </c>
      <c r="P4614" s="13">
        <v>402966.3</v>
      </c>
      <c r="Q4614" s="13">
        <v>229418.49</v>
      </c>
      <c r="R4614" s="13">
        <v>173547.81</v>
      </c>
      <c r="S4614" s="54"/>
      <c r="T4614" s="54"/>
      <c r="Z4614" s="1"/>
      <c r="AA4614" s="1"/>
      <c r="XFB4614"/>
      <c r="XFC4614"/>
    </row>
    <row r="4615" spans="2:27 16382:16383" ht="21" customHeight="1">
      <c r="B4615" s="10" t="s">
        <v>26</v>
      </c>
      <c r="C4615" s="10" t="s">
        <v>87</v>
      </c>
      <c r="D4615" s="10" t="s">
        <v>28</v>
      </c>
      <c r="E4615" s="10" t="s">
        <v>21</v>
      </c>
      <c r="F4615" s="10" t="s">
        <v>227</v>
      </c>
      <c r="G4615" s="11">
        <v>40293</v>
      </c>
      <c r="H4615" s="12" t="s">
        <v>239</v>
      </c>
      <c r="I4615" s="10">
        <v>2010</v>
      </c>
      <c r="J4615" s="10">
        <v>829704082</v>
      </c>
      <c r="K4615" s="10">
        <f>_xlfn.DAYS(clean_data[[#This Row],[Ship Date]],clean_data[[#This Row],[Order Date]])</f>
        <v>7</v>
      </c>
      <c r="L4615" s="11">
        <v>40300</v>
      </c>
      <c r="M4615" s="14">
        <v>6730</v>
      </c>
      <c r="N4615" s="15">
        <v>205.7</v>
      </c>
      <c r="O4615" s="15">
        <v>117.11</v>
      </c>
      <c r="P4615" s="15">
        <v>1384361</v>
      </c>
      <c r="Q4615" s="15">
        <v>788150.3</v>
      </c>
      <c r="R4615" s="15">
        <v>596210.69999999995</v>
      </c>
      <c r="S4615" s="54"/>
      <c r="T4615" s="54"/>
      <c r="Z4615" s="1"/>
      <c r="AA4615" s="1"/>
      <c r="XFB4615"/>
      <c r="XFC4615"/>
    </row>
    <row r="4616" spans="2:27 16382:16383" ht="21" customHeight="1">
      <c r="B4616" s="1" t="s">
        <v>31</v>
      </c>
      <c r="C4616" s="1" t="s">
        <v>145</v>
      </c>
      <c r="D4616" s="1" t="s">
        <v>59</v>
      </c>
      <c r="E4616" s="1" t="s">
        <v>21</v>
      </c>
      <c r="F4616" s="1" t="s">
        <v>227</v>
      </c>
      <c r="G4616" s="9">
        <v>40282</v>
      </c>
      <c r="H4616" s="2" t="s">
        <v>239</v>
      </c>
      <c r="I4616" s="1">
        <v>2010</v>
      </c>
      <c r="J4616" s="1">
        <v>597254407</v>
      </c>
      <c r="K4616" s="1">
        <f>_xlfn.DAYS(clean_data[[#This Row],[Ship Date]],clean_data[[#This Row],[Order Date]])</f>
        <v>11</v>
      </c>
      <c r="L4616" s="9">
        <v>40293</v>
      </c>
      <c r="M4616" s="4">
        <v>9706</v>
      </c>
      <c r="N4616" s="13">
        <v>9.33</v>
      </c>
      <c r="O4616" s="13">
        <v>6.92</v>
      </c>
      <c r="P4616" s="13">
        <v>90556.98</v>
      </c>
      <c r="Q4616" s="13">
        <v>67165.52</v>
      </c>
      <c r="R4616" s="13">
        <v>23391.46</v>
      </c>
      <c r="S4616" s="54"/>
      <c r="T4616" s="54"/>
      <c r="Z4616" s="1"/>
      <c r="AA4616" s="1"/>
      <c r="XFB4616"/>
      <c r="XFC4616"/>
    </row>
    <row r="4617" spans="2:27 16382:16383" ht="21" customHeight="1">
      <c r="B4617" s="10" t="s">
        <v>26</v>
      </c>
      <c r="C4617" s="10" t="s">
        <v>183</v>
      </c>
      <c r="D4617" s="10" t="s">
        <v>16</v>
      </c>
      <c r="E4617" s="10" t="s">
        <v>17</v>
      </c>
      <c r="F4617" s="10" t="s">
        <v>235</v>
      </c>
      <c r="G4617" s="11">
        <v>41753</v>
      </c>
      <c r="H4617" s="12" t="s">
        <v>239</v>
      </c>
      <c r="I4617" s="10">
        <v>2014</v>
      </c>
      <c r="J4617" s="10">
        <v>956267440</v>
      </c>
      <c r="K4617" s="10">
        <f>_xlfn.DAYS(clean_data[[#This Row],[Ship Date]],clean_data[[#This Row],[Order Date]])</f>
        <v>27</v>
      </c>
      <c r="L4617" s="11">
        <v>41780</v>
      </c>
      <c r="M4617" s="14">
        <v>9641</v>
      </c>
      <c r="N4617" s="15">
        <v>255.28</v>
      </c>
      <c r="O4617" s="15">
        <v>159.41999999999999</v>
      </c>
      <c r="P4617" s="15">
        <v>2461154.48</v>
      </c>
      <c r="Q4617" s="15">
        <v>1536968.22</v>
      </c>
      <c r="R4617" s="15">
        <v>924186.26</v>
      </c>
      <c r="S4617" s="54"/>
      <c r="T4617" s="54"/>
      <c r="Z4617" s="1"/>
      <c r="AA4617" s="1"/>
      <c r="XFB4617"/>
      <c r="XFC4617"/>
    </row>
    <row r="4618" spans="2:27 16382:16383" ht="21" customHeight="1">
      <c r="B4618" s="1" t="s">
        <v>40</v>
      </c>
      <c r="C4618" s="1" t="s">
        <v>214</v>
      </c>
      <c r="D4618" s="1" t="s">
        <v>43</v>
      </c>
      <c r="E4618" s="1" t="s">
        <v>17</v>
      </c>
      <c r="F4618" s="1" t="s">
        <v>229</v>
      </c>
      <c r="G4618" s="9">
        <v>41267</v>
      </c>
      <c r="H4618" s="2" t="s">
        <v>228</v>
      </c>
      <c r="I4618" s="1">
        <v>2012</v>
      </c>
      <c r="J4618" s="1">
        <v>314604508</v>
      </c>
      <c r="K4618" s="1">
        <f>_xlfn.DAYS(clean_data[[#This Row],[Ship Date]],clean_data[[#This Row],[Order Date]])</f>
        <v>46</v>
      </c>
      <c r="L4618" s="9">
        <v>41313</v>
      </c>
      <c r="M4618" s="4">
        <v>7320</v>
      </c>
      <c r="N4618" s="13">
        <v>651.21</v>
      </c>
      <c r="O4618" s="13">
        <v>524.96</v>
      </c>
      <c r="P4618" s="13">
        <v>4766857.2</v>
      </c>
      <c r="Q4618" s="13">
        <v>3842707.2</v>
      </c>
      <c r="R4618" s="13">
        <v>924150</v>
      </c>
      <c r="S4618" s="54"/>
      <c r="T4618" s="54"/>
      <c r="Z4618" s="1"/>
      <c r="AA4618" s="1"/>
      <c r="XFB4618"/>
      <c r="XFC4618"/>
    </row>
    <row r="4619" spans="2:27 16382:16383" ht="21" customHeight="1">
      <c r="B4619" s="10" t="s">
        <v>23</v>
      </c>
      <c r="C4619" s="10" t="s">
        <v>128</v>
      </c>
      <c r="D4619" s="10" t="s">
        <v>20</v>
      </c>
      <c r="E4619" s="10" t="s">
        <v>17</v>
      </c>
      <c r="F4619" s="10" t="s">
        <v>235</v>
      </c>
      <c r="G4619" s="11">
        <v>42689</v>
      </c>
      <c r="H4619" s="12" t="s">
        <v>234</v>
      </c>
      <c r="I4619" s="10">
        <v>2016</v>
      </c>
      <c r="J4619" s="10">
        <v>750439441</v>
      </c>
      <c r="K4619" s="10">
        <f>_xlfn.DAYS(clean_data[[#This Row],[Ship Date]],clean_data[[#This Row],[Order Date]])</f>
        <v>44</v>
      </c>
      <c r="L4619" s="11">
        <v>42733</v>
      </c>
      <c r="M4619" s="14">
        <v>562</v>
      </c>
      <c r="N4619" s="15">
        <v>152.58000000000001</v>
      </c>
      <c r="O4619" s="15">
        <v>97.44</v>
      </c>
      <c r="P4619" s="15">
        <v>85749.96</v>
      </c>
      <c r="Q4619" s="15">
        <v>54761.279999999999</v>
      </c>
      <c r="R4619" s="15">
        <v>30988.68</v>
      </c>
      <c r="S4619" s="54"/>
      <c r="T4619" s="54"/>
      <c r="Z4619" s="1"/>
      <c r="AA4619" s="1"/>
      <c r="XFB4619"/>
      <c r="XFC4619"/>
    </row>
    <row r="4620" spans="2:27 16382:16383" ht="21" customHeight="1">
      <c r="B4620" s="1" t="s">
        <v>23</v>
      </c>
      <c r="C4620" s="1" t="s">
        <v>132</v>
      </c>
      <c r="D4620" s="1" t="s">
        <v>59</v>
      </c>
      <c r="E4620" s="1" t="s">
        <v>21</v>
      </c>
      <c r="F4620" s="1" t="s">
        <v>229</v>
      </c>
      <c r="G4620" s="9">
        <v>41972</v>
      </c>
      <c r="H4620" s="2" t="s">
        <v>234</v>
      </c>
      <c r="I4620" s="1">
        <v>2014</v>
      </c>
      <c r="J4620" s="1">
        <v>362258565</v>
      </c>
      <c r="K4620" s="1">
        <f>_xlfn.DAYS(clean_data[[#This Row],[Ship Date]],clean_data[[#This Row],[Order Date]])</f>
        <v>15</v>
      </c>
      <c r="L4620" s="9">
        <v>41987</v>
      </c>
      <c r="M4620" s="4">
        <v>9214</v>
      </c>
      <c r="N4620" s="13">
        <v>9.33</v>
      </c>
      <c r="O4620" s="13">
        <v>6.92</v>
      </c>
      <c r="P4620" s="13">
        <v>85966.62</v>
      </c>
      <c r="Q4620" s="13">
        <v>63760.88</v>
      </c>
      <c r="R4620" s="13">
        <v>22205.74</v>
      </c>
      <c r="S4620" s="54"/>
      <c r="T4620" s="54"/>
      <c r="Z4620" s="1"/>
      <c r="AA4620" s="1"/>
      <c r="XFB4620"/>
      <c r="XFC4620"/>
    </row>
    <row r="4621" spans="2:27 16382:16383" ht="21" customHeight="1">
      <c r="B4621" s="10" t="s">
        <v>40</v>
      </c>
      <c r="C4621" s="10" t="s">
        <v>244</v>
      </c>
      <c r="D4621" s="10" t="s">
        <v>79</v>
      </c>
      <c r="E4621" s="10" t="s">
        <v>17</v>
      </c>
      <c r="F4621" s="10" t="s">
        <v>229</v>
      </c>
      <c r="G4621" s="11">
        <v>42377</v>
      </c>
      <c r="H4621" s="12" t="s">
        <v>240</v>
      </c>
      <c r="I4621" s="10">
        <v>2016</v>
      </c>
      <c r="J4621" s="10">
        <v>918860709</v>
      </c>
      <c r="K4621" s="10">
        <f>_xlfn.DAYS(clean_data[[#This Row],[Ship Date]],clean_data[[#This Row],[Order Date]])</f>
        <v>39</v>
      </c>
      <c r="L4621" s="11">
        <v>42416</v>
      </c>
      <c r="M4621" s="14">
        <v>158</v>
      </c>
      <c r="N4621" s="15">
        <v>668.27</v>
      </c>
      <c r="O4621" s="15">
        <v>502.54</v>
      </c>
      <c r="P4621" s="15">
        <v>105586.66</v>
      </c>
      <c r="Q4621" s="15">
        <v>79401.320000000007</v>
      </c>
      <c r="R4621" s="15">
        <v>26185.34</v>
      </c>
      <c r="S4621" s="54"/>
      <c r="T4621" s="54"/>
      <c r="Z4621" s="1"/>
      <c r="AA4621" s="1"/>
      <c r="XFB4621"/>
      <c r="XFC4621"/>
    </row>
    <row r="4622" spans="2:27 16382:16383" ht="21" customHeight="1">
      <c r="B4622" s="1" t="s">
        <v>23</v>
      </c>
      <c r="C4622" s="1" t="s">
        <v>198</v>
      </c>
      <c r="D4622" s="1" t="s">
        <v>28</v>
      </c>
      <c r="E4622" s="1" t="s">
        <v>17</v>
      </c>
      <c r="F4622" s="1" t="s">
        <v>235</v>
      </c>
      <c r="G4622" s="9">
        <v>42018</v>
      </c>
      <c r="H4622" s="2" t="s">
        <v>240</v>
      </c>
      <c r="I4622" s="1">
        <v>2015</v>
      </c>
      <c r="J4622" s="1">
        <v>209357202</v>
      </c>
      <c r="K4622" s="1">
        <f>_xlfn.DAYS(clean_data[[#This Row],[Ship Date]],clean_data[[#This Row],[Order Date]])</f>
        <v>8</v>
      </c>
      <c r="L4622" s="9">
        <v>42026</v>
      </c>
      <c r="M4622" s="4">
        <v>2303</v>
      </c>
      <c r="N4622" s="13">
        <v>205.7</v>
      </c>
      <c r="O4622" s="13">
        <v>117.11</v>
      </c>
      <c r="P4622" s="13">
        <v>473727.1</v>
      </c>
      <c r="Q4622" s="13">
        <v>269704.33</v>
      </c>
      <c r="R4622" s="13">
        <v>204022.77</v>
      </c>
      <c r="S4622" s="54"/>
      <c r="T4622" s="54"/>
      <c r="Z4622" s="1"/>
      <c r="AA4622" s="1"/>
      <c r="XFB4622"/>
      <c r="XFC4622"/>
    </row>
    <row r="4623" spans="2:27 16382:16383" ht="21" customHeight="1">
      <c r="B4623" s="10" t="s">
        <v>26</v>
      </c>
      <c r="C4623" s="10" t="s">
        <v>146</v>
      </c>
      <c r="D4623" s="10" t="s">
        <v>43</v>
      </c>
      <c r="E4623" s="10" t="s">
        <v>17</v>
      </c>
      <c r="F4623" s="10" t="s">
        <v>232</v>
      </c>
      <c r="G4623" s="11">
        <v>40784</v>
      </c>
      <c r="H4623" s="12" t="s">
        <v>238</v>
      </c>
      <c r="I4623" s="10">
        <v>2011</v>
      </c>
      <c r="J4623" s="10">
        <v>593171870</v>
      </c>
      <c r="K4623" s="10">
        <f>_xlfn.DAYS(clean_data[[#This Row],[Ship Date]],clean_data[[#This Row],[Order Date]])</f>
        <v>6</v>
      </c>
      <c r="L4623" s="11">
        <v>40790</v>
      </c>
      <c r="M4623" s="14">
        <v>1593</v>
      </c>
      <c r="N4623" s="15">
        <v>651.21</v>
      </c>
      <c r="O4623" s="15">
        <v>524.96</v>
      </c>
      <c r="P4623" s="15">
        <v>1037377.53</v>
      </c>
      <c r="Q4623" s="15">
        <v>836261.28</v>
      </c>
      <c r="R4623" s="15">
        <v>201116.25</v>
      </c>
      <c r="S4623" s="54"/>
      <c r="T4623" s="54"/>
      <c r="Z4623" s="1"/>
      <c r="AA4623" s="1"/>
      <c r="XFB4623"/>
      <c r="XFC4623"/>
    </row>
    <row r="4624" spans="2:27 16382:16383" ht="21" customHeight="1">
      <c r="B4624" s="1" t="s">
        <v>23</v>
      </c>
      <c r="C4624" s="1" t="s">
        <v>110</v>
      </c>
      <c r="D4624" s="1" t="s">
        <v>45</v>
      </c>
      <c r="E4624" s="1" t="s">
        <v>21</v>
      </c>
      <c r="F4624" s="1" t="s">
        <v>232</v>
      </c>
      <c r="G4624" s="9">
        <v>41718</v>
      </c>
      <c r="H4624" s="2" t="s">
        <v>236</v>
      </c>
      <c r="I4624" s="1">
        <v>2014</v>
      </c>
      <c r="J4624" s="1">
        <v>450041043</v>
      </c>
      <c r="K4624" s="1">
        <f>_xlfn.DAYS(clean_data[[#This Row],[Ship Date]],clean_data[[#This Row],[Order Date]])</f>
        <v>27</v>
      </c>
      <c r="L4624" s="9">
        <v>41745</v>
      </c>
      <c r="M4624" s="4">
        <v>6000</v>
      </c>
      <c r="N4624" s="13">
        <v>437.2</v>
      </c>
      <c r="O4624" s="13">
        <v>263.33</v>
      </c>
      <c r="P4624" s="13">
        <v>2623200</v>
      </c>
      <c r="Q4624" s="13">
        <v>1579980</v>
      </c>
      <c r="R4624" s="13">
        <v>1043220</v>
      </c>
      <c r="S4624" s="54"/>
      <c r="T4624" s="54"/>
      <c r="Z4624" s="1"/>
      <c r="AA4624" s="1"/>
      <c r="XFB4624"/>
      <c r="XFC4624"/>
    </row>
    <row r="4625" spans="2:27 16382:16383" ht="21" customHeight="1">
      <c r="B4625" s="10" t="s">
        <v>14</v>
      </c>
      <c r="C4625" s="10" t="s">
        <v>62</v>
      </c>
      <c r="D4625" s="10" t="s">
        <v>43</v>
      </c>
      <c r="E4625" s="10" t="s">
        <v>21</v>
      </c>
      <c r="F4625" s="10" t="s">
        <v>232</v>
      </c>
      <c r="G4625" s="11">
        <v>41337</v>
      </c>
      <c r="H4625" s="12" t="s">
        <v>236</v>
      </c>
      <c r="I4625" s="10">
        <v>2013</v>
      </c>
      <c r="J4625" s="10">
        <v>930013549</v>
      </c>
      <c r="K4625" s="10">
        <f>_xlfn.DAYS(clean_data[[#This Row],[Ship Date]],clean_data[[#This Row],[Order Date]])</f>
        <v>3</v>
      </c>
      <c r="L4625" s="11">
        <v>41340</v>
      </c>
      <c r="M4625" s="14">
        <v>531</v>
      </c>
      <c r="N4625" s="15">
        <v>651.21</v>
      </c>
      <c r="O4625" s="15">
        <v>524.96</v>
      </c>
      <c r="P4625" s="15">
        <v>345792.51</v>
      </c>
      <c r="Q4625" s="15">
        <v>278753.76</v>
      </c>
      <c r="R4625" s="15">
        <v>67038.75</v>
      </c>
      <c r="S4625" s="54"/>
      <c r="T4625" s="54"/>
      <c r="Z4625" s="1"/>
      <c r="AA4625" s="1"/>
      <c r="XFB4625"/>
      <c r="XFC4625"/>
    </row>
    <row r="4626" spans="2:27 16382:16383" ht="21" customHeight="1">
      <c r="B4626" s="1" t="s">
        <v>23</v>
      </c>
      <c r="C4626" s="1" t="s">
        <v>198</v>
      </c>
      <c r="D4626" s="1" t="s">
        <v>43</v>
      </c>
      <c r="E4626" s="1" t="s">
        <v>17</v>
      </c>
      <c r="F4626" s="1" t="s">
        <v>235</v>
      </c>
      <c r="G4626" s="9">
        <v>42078</v>
      </c>
      <c r="H4626" s="2" t="s">
        <v>236</v>
      </c>
      <c r="I4626" s="1">
        <v>2015</v>
      </c>
      <c r="J4626" s="1">
        <v>103450715</v>
      </c>
      <c r="K4626" s="1">
        <f>_xlfn.DAYS(clean_data[[#This Row],[Ship Date]],clean_data[[#This Row],[Order Date]])</f>
        <v>34</v>
      </c>
      <c r="L4626" s="9">
        <v>42112</v>
      </c>
      <c r="M4626" s="4">
        <v>2220</v>
      </c>
      <c r="N4626" s="13">
        <v>651.21</v>
      </c>
      <c r="O4626" s="13">
        <v>524.96</v>
      </c>
      <c r="P4626" s="13">
        <v>1445686.2</v>
      </c>
      <c r="Q4626" s="13">
        <v>1165411.2</v>
      </c>
      <c r="R4626" s="13">
        <v>280275</v>
      </c>
      <c r="S4626" s="54"/>
      <c r="T4626" s="54"/>
      <c r="Z4626" s="1"/>
      <c r="AA4626" s="1"/>
      <c r="XFB4626"/>
      <c r="XFC4626"/>
    </row>
    <row r="4627" spans="2:27 16382:16383" ht="21" customHeight="1">
      <c r="B4627" s="10" t="s">
        <v>14</v>
      </c>
      <c r="C4627" s="10" t="s">
        <v>62</v>
      </c>
      <c r="D4627" s="10" t="s">
        <v>16</v>
      </c>
      <c r="E4627" s="10" t="s">
        <v>17</v>
      </c>
      <c r="F4627" s="10" t="s">
        <v>235</v>
      </c>
      <c r="G4627" s="11">
        <v>42619</v>
      </c>
      <c r="H4627" s="12" t="s">
        <v>231</v>
      </c>
      <c r="I4627" s="10">
        <v>2016</v>
      </c>
      <c r="J4627" s="10">
        <v>611026370</v>
      </c>
      <c r="K4627" s="10">
        <f>_xlfn.DAYS(clean_data[[#This Row],[Ship Date]],clean_data[[#This Row],[Order Date]])</f>
        <v>1</v>
      </c>
      <c r="L4627" s="11">
        <v>42620</v>
      </c>
      <c r="M4627" s="14">
        <v>5136</v>
      </c>
      <c r="N4627" s="15">
        <v>255.28</v>
      </c>
      <c r="O4627" s="15">
        <v>159.41999999999999</v>
      </c>
      <c r="P4627" s="15">
        <v>1311118.08</v>
      </c>
      <c r="Q4627" s="15">
        <v>818781.12</v>
      </c>
      <c r="R4627" s="15">
        <v>492336.96</v>
      </c>
      <c r="S4627" s="54"/>
      <c r="T4627" s="54"/>
      <c r="Z4627" s="1"/>
      <c r="AA4627" s="1"/>
      <c r="XFB4627"/>
      <c r="XFC4627"/>
    </row>
    <row r="4628" spans="2:27 16382:16383" ht="21" customHeight="1">
      <c r="B4628" s="1" t="s">
        <v>26</v>
      </c>
      <c r="C4628" s="1" t="s">
        <v>146</v>
      </c>
      <c r="D4628" s="1" t="s">
        <v>43</v>
      </c>
      <c r="E4628" s="1" t="s">
        <v>17</v>
      </c>
      <c r="F4628" s="1" t="s">
        <v>229</v>
      </c>
      <c r="G4628" s="9">
        <v>42027</v>
      </c>
      <c r="H4628" s="2" t="s">
        <v>240</v>
      </c>
      <c r="I4628" s="1">
        <v>2015</v>
      </c>
      <c r="J4628" s="1">
        <v>213726842</v>
      </c>
      <c r="K4628" s="1">
        <f>_xlfn.DAYS(clean_data[[#This Row],[Ship Date]],clean_data[[#This Row],[Order Date]])</f>
        <v>5</v>
      </c>
      <c r="L4628" s="9">
        <v>42032</v>
      </c>
      <c r="M4628" s="4">
        <v>5377</v>
      </c>
      <c r="N4628" s="13">
        <v>651.21</v>
      </c>
      <c r="O4628" s="13">
        <v>524.96</v>
      </c>
      <c r="P4628" s="13">
        <v>3501556.17</v>
      </c>
      <c r="Q4628" s="13">
        <v>2822709.92</v>
      </c>
      <c r="R4628" s="13">
        <v>678846.25</v>
      </c>
      <c r="S4628" s="54"/>
      <c r="T4628" s="54"/>
      <c r="Z4628" s="1"/>
      <c r="AA4628" s="1"/>
      <c r="XFB4628"/>
      <c r="XFC4628"/>
    </row>
    <row r="4629" spans="2:27 16382:16383" ht="21" customHeight="1">
      <c r="B4629" s="10" t="s">
        <v>40</v>
      </c>
      <c r="C4629" s="10" t="s">
        <v>78</v>
      </c>
      <c r="D4629" s="10" t="s">
        <v>59</v>
      </c>
      <c r="E4629" s="10" t="s">
        <v>21</v>
      </c>
      <c r="F4629" s="10" t="s">
        <v>227</v>
      </c>
      <c r="G4629" s="11">
        <v>41141</v>
      </c>
      <c r="H4629" s="12" t="s">
        <v>238</v>
      </c>
      <c r="I4629" s="10">
        <v>2012</v>
      </c>
      <c r="J4629" s="10">
        <v>342850959</v>
      </c>
      <c r="K4629" s="10">
        <f>_xlfn.DAYS(clean_data[[#This Row],[Ship Date]],clean_data[[#This Row],[Order Date]])</f>
        <v>32</v>
      </c>
      <c r="L4629" s="11">
        <v>41173</v>
      </c>
      <c r="M4629" s="14">
        <v>6072</v>
      </c>
      <c r="N4629" s="15">
        <v>9.33</v>
      </c>
      <c r="O4629" s="15">
        <v>6.92</v>
      </c>
      <c r="P4629" s="15">
        <v>56651.76</v>
      </c>
      <c r="Q4629" s="15">
        <v>42018.239999999998</v>
      </c>
      <c r="R4629" s="15">
        <v>14633.52</v>
      </c>
      <c r="S4629" s="54"/>
      <c r="T4629" s="54"/>
      <c r="Z4629" s="1"/>
      <c r="AA4629" s="1"/>
      <c r="XFB4629"/>
      <c r="XFC4629"/>
    </row>
    <row r="4630" spans="2:27 16382:16383" ht="21" customHeight="1">
      <c r="B4630" s="1" t="s">
        <v>31</v>
      </c>
      <c r="C4630" s="1" t="s">
        <v>172</v>
      </c>
      <c r="D4630" s="1" t="s">
        <v>33</v>
      </c>
      <c r="E4630" s="1" t="s">
        <v>21</v>
      </c>
      <c r="F4630" s="1" t="s">
        <v>235</v>
      </c>
      <c r="G4630" s="9">
        <v>41188</v>
      </c>
      <c r="H4630" s="2" t="s">
        <v>237</v>
      </c>
      <c r="I4630" s="1">
        <v>2012</v>
      </c>
      <c r="J4630" s="1">
        <v>250010049</v>
      </c>
      <c r="K4630" s="1">
        <f>_xlfn.DAYS(clean_data[[#This Row],[Ship Date]],clean_data[[#This Row],[Order Date]])</f>
        <v>30</v>
      </c>
      <c r="L4630" s="9">
        <v>41218</v>
      </c>
      <c r="M4630" s="4">
        <v>2384</v>
      </c>
      <c r="N4630" s="13">
        <v>81.73</v>
      </c>
      <c r="O4630" s="13">
        <v>56.67</v>
      </c>
      <c r="P4630" s="13">
        <v>194844.32</v>
      </c>
      <c r="Q4630" s="13">
        <v>135101.28</v>
      </c>
      <c r="R4630" s="13">
        <v>59743.040000000001</v>
      </c>
      <c r="S4630" s="54"/>
      <c r="T4630" s="54"/>
      <c r="Z4630" s="1"/>
      <c r="AA4630" s="1"/>
      <c r="XFB4630"/>
      <c r="XFC4630"/>
    </row>
    <row r="4631" spans="2:27 16382:16383" ht="21" customHeight="1">
      <c r="B4631" s="10" t="s">
        <v>31</v>
      </c>
      <c r="C4631" s="10" t="s">
        <v>56</v>
      </c>
      <c r="D4631" s="10" t="s">
        <v>25</v>
      </c>
      <c r="E4631" s="10" t="s">
        <v>21</v>
      </c>
      <c r="F4631" s="10" t="s">
        <v>229</v>
      </c>
      <c r="G4631" s="11">
        <v>42401</v>
      </c>
      <c r="H4631" s="12" t="s">
        <v>242</v>
      </c>
      <c r="I4631" s="10">
        <v>2016</v>
      </c>
      <c r="J4631" s="10">
        <v>157127940</v>
      </c>
      <c r="K4631" s="10">
        <f>_xlfn.DAYS(clean_data[[#This Row],[Ship Date]],clean_data[[#This Row],[Order Date]])</f>
        <v>39</v>
      </c>
      <c r="L4631" s="11">
        <v>42440</v>
      </c>
      <c r="M4631" s="14">
        <v>6504</v>
      </c>
      <c r="N4631" s="15">
        <v>47.45</v>
      </c>
      <c r="O4631" s="15">
        <v>31.79</v>
      </c>
      <c r="P4631" s="15">
        <v>308614.8</v>
      </c>
      <c r="Q4631" s="15">
        <v>206762.16</v>
      </c>
      <c r="R4631" s="15">
        <v>101852.64</v>
      </c>
      <c r="S4631" s="54"/>
      <c r="T4631" s="54"/>
      <c r="Z4631" s="1"/>
      <c r="AA4631" s="1"/>
      <c r="XFB4631"/>
      <c r="XFC4631"/>
    </row>
    <row r="4632" spans="2:27 16382:16383" ht="21" customHeight="1">
      <c r="B4632" s="1" t="s">
        <v>40</v>
      </c>
      <c r="C4632" s="1" t="s">
        <v>167</v>
      </c>
      <c r="D4632" s="1" t="s">
        <v>28</v>
      </c>
      <c r="E4632" s="1" t="s">
        <v>17</v>
      </c>
      <c r="F4632" s="1" t="s">
        <v>227</v>
      </c>
      <c r="G4632" s="9">
        <v>42639</v>
      </c>
      <c r="H4632" s="2" t="s">
        <v>231</v>
      </c>
      <c r="I4632" s="1">
        <v>2016</v>
      </c>
      <c r="J4632" s="1">
        <v>806440961</v>
      </c>
      <c r="K4632" s="1">
        <f>_xlfn.DAYS(clean_data[[#This Row],[Ship Date]],clean_data[[#This Row],[Order Date]])</f>
        <v>8</v>
      </c>
      <c r="L4632" s="9">
        <v>42647</v>
      </c>
      <c r="M4632" s="4">
        <v>2656</v>
      </c>
      <c r="N4632" s="13">
        <v>205.7</v>
      </c>
      <c r="O4632" s="13">
        <v>117.11</v>
      </c>
      <c r="P4632" s="13">
        <v>546339.19999999995</v>
      </c>
      <c r="Q4632" s="13">
        <v>311044.15999999997</v>
      </c>
      <c r="R4632" s="13">
        <v>235295.04</v>
      </c>
      <c r="S4632" s="54"/>
      <c r="T4632" s="54"/>
      <c r="Z4632" s="1"/>
      <c r="AA4632" s="1"/>
      <c r="XFB4632"/>
      <c r="XFC4632"/>
    </row>
    <row r="4633" spans="2:27 16382:16383" ht="21" customHeight="1">
      <c r="B4633" s="10" t="s">
        <v>34</v>
      </c>
      <c r="C4633" s="10" t="s">
        <v>215</v>
      </c>
      <c r="D4633" s="10" t="s">
        <v>50</v>
      </c>
      <c r="E4633" s="10" t="s">
        <v>21</v>
      </c>
      <c r="F4633" s="10" t="s">
        <v>229</v>
      </c>
      <c r="G4633" s="11">
        <v>41529</v>
      </c>
      <c r="H4633" s="12" t="s">
        <v>231</v>
      </c>
      <c r="I4633" s="10">
        <v>2013</v>
      </c>
      <c r="J4633" s="10">
        <v>310497939</v>
      </c>
      <c r="K4633" s="10">
        <f>_xlfn.DAYS(clean_data[[#This Row],[Ship Date]],clean_data[[#This Row],[Order Date]])</f>
        <v>29</v>
      </c>
      <c r="L4633" s="11">
        <v>41558</v>
      </c>
      <c r="M4633" s="14">
        <v>2095</v>
      </c>
      <c r="N4633" s="15">
        <v>421.89</v>
      </c>
      <c r="O4633" s="15">
        <v>364.69</v>
      </c>
      <c r="P4633" s="15">
        <v>883859.55</v>
      </c>
      <c r="Q4633" s="15">
        <v>764025.55</v>
      </c>
      <c r="R4633" s="15">
        <v>119834</v>
      </c>
      <c r="S4633" s="54"/>
      <c r="T4633" s="54"/>
      <c r="Z4633" s="1"/>
      <c r="AA4633" s="1"/>
      <c r="XFB4633"/>
      <c r="XFC4633"/>
    </row>
    <row r="4634" spans="2:27 16382:16383" ht="21" customHeight="1">
      <c r="B4634" s="1" t="s">
        <v>34</v>
      </c>
      <c r="C4634" s="1" t="s">
        <v>60</v>
      </c>
      <c r="D4634" s="1" t="s">
        <v>20</v>
      </c>
      <c r="E4634" s="1" t="s">
        <v>17</v>
      </c>
      <c r="F4634" s="1" t="s">
        <v>229</v>
      </c>
      <c r="G4634" s="9">
        <v>41854</v>
      </c>
      <c r="H4634" s="2" t="s">
        <v>238</v>
      </c>
      <c r="I4634" s="1">
        <v>2014</v>
      </c>
      <c r="J4634" s="1">
        <v>902160203</v>
      </c>
      <c r="K4634" s="1">
        <f>_xlfn.DAYS(clean_data[[#This Row],[Ship Date]],clean_data[[#This Row],[Order Date]])</f>
        <v>4</v>
      </c>
      <c r="L4634" s="9">
        <v>41858</v>
      </c>
      <c r="M4634" s="4">
        <v>8107</v>
      </c>
      <c r="N4634" s="13">
        <v>152.58000000000001</v>
      </c>
      <c r="O4634" s="13">
        <v>97.44</v>
      </c>
      <c r="P4634" s="13">
        <v>1236966.06</v>
      </c>
      <c r="Q4634" s="13">
        <v>789946.08</v>
      </c>
      <c r="R4634" s="13">
        <v>447019.98</v>
      </c>
      <c r="S4634" s="54"/>
      <c r="T4634" s="54"/>
      <c r="Z4634" s="1"/>
      <c r="AA4634" s="1"/>
      <c r="XFB4634"/>
      <c r="XFC4634"/>
    </row>
    <row r="4635" spans="2:27 16382:16383" ht="21" customHeight="1">
      <c r="B4635" s="10" t="s">
        <v>23</v>
      </c>
      <c r="C4635" s="10" t="s">
        <v>70</v>
      </c>
      <c r="D4635" s="10" t="s">
        <v>59</v>
      </c>
      <c r="E4635" s="10" t="s">
        <v>17</v>
      </c>
      <c r="F4635" s="10" t="s">
        <v>227</v>
      </c>
      <c r="G4635" s="11">
        <v>42638</v>
      </c>
      <c r="H4635" s="12" t="s">
        <v>231</v>
      </c>
      <c r="I4635" s="10">
        <v>2016</v>
      </c>
      <c r="J4635" s="10">
        <v>384601581</v>
      </c>
      <c r="K4635" s="10">
        <f>_xlfn.DAYS(clean_data[[#This Row],[Ship Date]],clean_data[[#This Row],[Order Date]])</f>
        <v>24</v>
      </c>
      <c r="L4635" s="11">
        <v>42662</v>
      </c>
      <c r="M4635" s="14">
        <v>1009</v>
      </c>
      <c r="N4635" s="15">
        <v>9.33</v>
      </c>
      <c r="O4635" s="15">
        <v>6.92</v>
      </c>
      <c r="P4635" s="15">
        <v>9413.9699999999993</v>
      </c>
      <c r="Q4635" s="15">
        <v>6982.28</v>
      </c>
      <c r="R4635" s="15">
        <v>2431.69</v>
      </c>
      <c r="S4635" s="54"/>
      <c r="T4635" s="54"/>
      <c r="Z4635" s="1"/>
      <c r="AA4635" s="1"/>
      <c r="XFB4635"/>
      <c r="XFC4635"/>
    </row>
    <row r="4636" spans="2:27 16382:16383" ht="21" customHeight="1">
      <c r="B4636" s="1" t="s">
        <v>14</v>
      </c>
      <c r="C4636" s="1" t="s">
        <v>185</v>
      </c>
      <c r="D4636" s="1" t="s">
        <v>50</v>
      </c>
      <c r="E4636" s="1" t="s">
        <v>17</v>
      </c>
      <c r="F4636" s="1" t="s">
        <v>227</v>
      </c>
      <c r="G4636" s="9">
        <v>40529</v>
      </c>
      <c r="H4636" s="2" t="s">
        <v>228</v>
      </c>
      <c r="I4636" s="1">
        <v>2010</v>
      </c>
      <c r="J4636" s="1">
        <v>681308400</v>
      </c>
      <c r="K4636" s="1">
        <f>_xlfn.DAYS(clean_data[[#This Row],[Ship Date]],clean_data[[#This Row],[Order Date]])</f>
        <v>44</v>
      </c>
      <c r="L4636" s="9">
        <v>40573</v>
      </c>
      <c r="M4636" s="4">
        <v>3151</v>
      </c>
      <c r="N4636" s="13">
        <v>421.89</v>
      </c>
      <c r="O4636" s="13">
        <v>364.69</v>
      </c>
      <c r="P4636" s="13">
        <v>1329375.3899999999</v>
      </c>
      <c r="Q4636" s="13">
        <v>1149138.19</v>
      </c>
      <c r="R4636" s="13">
        <v>180237.2</v>
      </c>
      <c r="S4636" s="54"/>
      <c r="T4636" s="54"/>
      <c r="Z4636" s="1"/>
      <c r="AA4636" s="1"/>
      <c r="XFB4636"/>
      <c r="XFC4636"/>
    </row>
    <row r="4637" spans="2:27 16382:16383" ht="21" customHeight="1">
      <c r="B4637" s="10" t="s">
        <v>23</v>
      </c>
      <c r="C4637" s="10" t="s">
        <v>138</v>
      </c>
      <c r="D4637" s="10" t="s">
        <v>71</v>
      </c>
      <c r="E4637" s="10" t="s">
        <v>17</v>
      </c>
      <c r="F4637" s="10" t="s">
        <v>232</v>
      </c>
      <c r="G4637" s="11">
        <v>42241</v>
      </c>
      <c r="H4637" s="12" t="s">
        <v>238</v>
      </c>
      <c r="I4637" s="10">
        <v>2015</v>
      </c>
      <c r="J4637" s="10">
        <v>186079490</v>
      </c>
      <c r="K4637" s="10">
        <f>_xlfn.DAYS(clean_data[[#This Row],[Ship Date]],clean_data[[#This Row],[Order Date]])</f>
        <v>4</v>
      </c>
      <c r="L4637" s="11">
        <v>42245</v>
      </c>
      <c r="M4637" s="14">
        <v>3911</v>
      </c>
      <c r="N4637" s="15">
        <v>154.06</v>
      </c>
      <c r="O4637" s="15">
        <v>90.93</v>
      </c>
      <c r="P4637" s="15">
        <v>602528.66</v>
      </c>
      <c r="Q4637" s="15">
        <v>355627.23</v>
      </c>
      <c r="R4637" s="15">
        <v>246901.43</v>
      </c>
      <c r="S4637" s="54"/>
      <c r="T4637" s="54"/>
      <c r="Z4637" s="1"/>
      <c r="AA4637" s="1"/>
      <c r="XFB4637"/>
      <c r="XFC4637"/>
    </row>
    <row r="4638" spans="2:27 16382:16383" ht="21" customHeight="1">
      <c r="B4638" s="1" t="s">
        <v>23</v>
      </c>
      <c r="C4638" s="1" t="s">
        <v>52</v>
      </c>
      <c r="D4638" s="1" t="s">
        <v>43</v>
      </c>
      <c r="E4638" s="1" t="s">
        <v>17</v>
      </c>
      <c r="F4638" s="1" t="s">
        <v>227</v>
      </c>
      <c r="G4638" s="9">
        <v>41051</v>
      </c>
      <c r="H4638" s="2" t="s">
        <v>233</v>
      </c>
      <c r="I4638" s="1">
        <v>2012</v>
      </c>
      <c r="J4638" s="1">
        <v>513026177</v>
      </c>
      <c r="K4638" s="1">
        <f>_xlfn.DAYS(clean_data[[#This Row],[Ship Date]],clean_data[[#This Row],[Order Date]])</f>
        <v>14</v>
      </c>
      <c r="L4638" s="9">
        <v>41065</v>
      </c>
      <c r="M4638" s="4">
        <v>4701</v>
      </c>
      <c r="N4638" s="13">
        <v>651.21</v>
      </c>
      <c r="O4638" s="13">
        <v>524.96</v>
      </c>
      <c r="P4638" s="13">
        <v>3061338.21</v>
      </c>
      <c r="Q4638" s="13">
        <v>2467836.96</v>
      </c>
      <c r="R4638" s="13">
        <v>593501.25</v>
      </c>
      <c r="S4638" s="54"/>
      <c r="T4638" s="54"/>
      <c r="Z4638" s="1"/>
      <c r="AA4638" s="1"/>
      <c r="XFB4638"/>
      <c r="XFC4638"/>
    </row>
    <row r="4639" spans="2:27 16382:16383" ht="21" customHeight="1">
      <c r="B4639" s="10" t="s">
        <v>14</v>
      </c>
      <c r="C4639" s="10" t="s">
        <v>64</v>
      </c>
      <c r="D4639" s="10" t="s">
        <v>43</v>
      </c>
      <c r="E4639" s="10" t="s">
        <v>17</v>
      </c>
      <c r="F4639" s="10" t="s">
        <v>235</v>
      </c>
      <c r="G4639" s="11">
        <v>40305</v>
      </c>
      <c r="H4639" s="12" t="s">
        <v>233</v>
      </c>
      <c r="I4639" s="10">
        <v>2010</v>
      </c>
      <c r="J4639" s="10">
        <v>646572291</v>
      </c>
      <c r="K4639" s="10">
        <f>_xlfn.DAYS(clean_data[[#This Row],[Ship Date]],clean_data[[#This Row],[Order Date]])</f>
        <v>16</v>
      </c>
      <c r="L4639" s="11">
        <v>40321</v>
      </c>
      <c r="M4639" s="14">
        <v>3964</v>
      </c>
      <c r="N4639" s="15">
        <v>651.21</v>
      </c>
      <c r="O4639" s="15">
        <v>524.96</v>
      </c>
      <c r="P4639" s="15">
        <v>2581396.44</v>
      </c>
      <c r="Q4639" s="15">
        <v>2080941.44</v>
      </c>
      <c r="R4639" s="15">
        <v>500455</v>
      </c>
      <c r="S4639" s="54"/>
      <c r="T4639" s="54"/>
      <c r="Z4639" s="1"/>
      <c r="AA4639" s="1"/>
      <c r="XFB4639"/>
      <c r="XFC4639"/>
    </row>
    <row r="4640" spans="2:27 16382:16383" ht="21" customHeight="1">
      <c r="B4640" s="1" t="s">
        <v>31</v>
      </c>
      <c r="C4640" s="1" t="s">
        <v>133</v>
      </c>
      <c r="D4640" s="1" t="s">
        <v>36</v>
      </c>
      <c r="E4640" s="1" t="s">
        <v>21</v>
      </c>
      <c r="F4640" s="1" t="s">
        <v>232</v>
      </c>
      <c r="G4640" s="9">
        <v>40969</v>
      </c>
      <c r="H4640" s="2" t="s">
        <v>236</v>
      </c>
      <c r="I4640" s="1">
        <v>2012</v>
      </c>
      <c r="J4640" s="1">
        <v>991454160</v>
      </c>
      <c r="K4640" s="1">
        <f>_xlfn.DAYS(clean_data[[#This Row],[Ship Date]],clean_data[[#This Row],[Order Date]])</f>
        <v>18</v>
      </c>
      <c r="L4640" s="9">
        <v>40987</v>
      </c>
      <c r="M4640" s="4">
        <v>2173</v>
      </c>
      <c r="N4640" s="13">
        <v>109.28</v>
      </c>
      <c r="O4640" s="13">
        <v>35.840000000000003</v>
      </c>
      <c r="P4640" s="13">
        <v>237465.44</v>
      </c>
      <c r="Q4640" s="13">
        <v>77880.320000000007</v>
      </c>
      <c r="R4640" s="13">
        <v>159585.12</v>
      </c>
      <c r="S4640" s="54"/>
      <c r="T4640" s="54"/>
      <c r="Z4640" s="1"/>
      <c r="AA4640" s="1"/>
      <c r="XFB4640"/>
      <c r="XFC4640"/>
    </row>
    <row r="4641" spans="2:27 16382:16383" ht="21" customHeight="1">
      <c r="B4641" s="10" t="s">
        <v>23</v>
      </c>
      <c r="C4641" s="10" t="s">
        <v>120</v>
      </c>
      <c r="D4641" s="10" t="s">
        <v>16</v>
      </c>
      <c r="E4641" s="10" t="s">
        <v>21</v>
      </c>
      <c r="F4641" s="10" t="s">
        <v>232</v>
      </c>
      <c r="G4641" s="11">
        <v>40253</v>
      </c>
      <c r="H4641" s="12" t="s">
        <v>236</v>
      </c>
      <c r="I4641" s="10">
        <v>2010</v>
      </c>
      <c r="J4641" s="10">
        <v>222720611</v>
      </c>
      <c r="K4641" s="10">
        <f>_xlfn.DAYS(clean_data[[#This Row],[Ship Date]],clean_data[[#This Row],[Order Date]])</f>
        <v>16</v>
      </c>
      <c r="L4641" s="11">
        <v>40269</v>
      </c>
      <c r="M4641" s="14">
        <v>6833</v>
      </c>
      <c r="N4641" s="15">
        <v>255.28</v>
      </c>
      <c r="O4641" s="15">
        <v>159.41999999999999</v>
      </c>
      <c r="P4641" s="15">
        <v>1744328.24</v>
      </c>
      <c r="Q4641" s="15">
        <v>1089316.8600000001</v>
      </c>
      <c r="R4641" s="15">
        <v>655011.38</v>
      </c>
      <c r="S4641" s="54"/>
      <c r="T4641" s="54"/>
      <c r="Z4641" s="1"/>
      <c r="AA4641" s="1"/>
      <c r="XFB4641"/>
      <c r="XFC4641"/>
    </row>
    <row r="4642" spans="2:27 16382:16383" ht="21" customHeight="1">
      <c r="B4642" s="1" t="s">
        <v>53</v>
      </c>
      <c r="C4642" s="1" t="s">
        <v>54</v>
      </c>
      <c r="D4642" s="1" t="s">
        <v>43</v>
      </c>
      <c r="E4642" s="1" t="s">
        <v>21</v>
      </c>
      <c r="F4642" s="1" t="s">
        <v>235</v>
      </c>
      <c r="G4642" s="9">
        <v>41287</v>
      </c>
      <c r="H4642" s="2" t="s">
        <v>240</v>
      </c>
      <c r="I4642" s="1">
        <v>2013</v>
      </c>
      <c r="J4642" s="1">
        <v>235732972</v>
      </c>
      <c r="K4642" s="1">
        <f>_xlfn.DAYS(clean_data[[#This Row],[Ship Date]],clean_data[[#This Row],[Order Date]])</f>
        <v>18</v>
      </c>
      <c r="L4642" s="9">
        <v>41305</v>
      </c>
      <c r="M4642" s="4">
        <v>7480</v>
      </c>
      <c r="N4642" s="13">
        <v>651.21</v>
      </c>
      <c r="O4642" s="13">
        <v>524.96</v>
      </c>
      <c r="P4642" s="13">
        <v>4871050.8</v>
      </c>
      <c r="Q4642" s="13">
        <v>3926700.8</v>
      </c>
      <c r="R4642" s="13">
        <v>944350</v>
      </c>
      <c r="S4642" s="54"/>
      <c r="T4642" s="54"/>
      <c r="Z4642" s="1"/>
      <c r="AA4642" s="1"/>
      <c r="XFB4642"/>
      <c r="XFC4642"/>
    </row>
    <row r="4643" spans="2:27 16382:16383" ht="21" customHeight="1">
      <c r="B4643" s="10" t="s">
        <v>31</v>
      </c>
      <c r="C4643" s="10" t="s">
        <v>145</v>
      </c>
      <c r="D4643" s="10" t="s">
        <v>43</v>
      </c>
      <c r="E4643" s="10" t="s">
        <v>17</v>
      </c>
      <c r="F4643" s="10" t="s">
        <v>232</v>
      </c>
      <c r="G4643" s="11">
        <v>40673</v>
      </c>
      <c r="H4643" s="12" t="s">
        <v>233</v>
      </c>
      <c r="I4643" s="10">
        <v>2011</v>
      </c>
      <c r="J4643" s="10">
        <v>296165072</v>
      </c>
      <c r="K4643" s="10">
        <f>_xlfn.DAYS(clean_data[[#This Row],[Ship Date]],clean_data[[#This Row],[Order Date]])</f>
        <v>23</v>
      </c>
      <c r="L4643" s="11">
        <v>40696</v>
      </c>
      <c r="M4643" s="14">
        <v>681</v>
      </c>
      <c r="N4643" s="15">
        <v>651.21</v>
      </c>
      <c r="O4643" s="15">
        <v>524.96</v>
      </c>
      <c r="P4643" s="15">
        <v>443474.01</v>
      </c>
      <c r="Q4643" s="15">
        <v>357497.76</v>
      </c>
      <c r="R4643" s="15">
        <v>85976.25</v>
      </c>
      <c r="S4643" s="54"/>
      <c r="T4643" s="54"/>
      <c r="Z4643" s="1"/>
      <c r="AA4643" s="1"/>
      <c r="XFB4643"/>
      <c r="XFC4643"/>
    </row>
    <row r="4644" spans="2:27 16382:16383" ht="21" customHeight="1">
      <c r="B4644" s="1" t="s">
        <v>40</v>
      </c>
      <c r="C4644" s="1" t="s">
        <v>216</v>
      </c>
      <c r="D4644" s="1" t="s">
        <v>28</v>
      </c>
      <c r="E4644" s="1" t="s">
        <v>17</v>
      </c>
      <c r="F4644" s="1" t="s">
        <v>232</v>
      </c>
      <c r="G4644" s="9">
        <v>40935</v>
      </c>
      <c r="H4644" s="2" t="s">
        <v>240</v>
      </c>
      <c r="I4644" s="1">
        <v>2012</v>
      </c>
      <c r="J4644" s="1">
        <v>190003240</v>
      </c>
      <c r="K4644" s="1">
        <f>_xlfn.DAYS(clean_data[[#This Row],[Ship Date]],clean_data[[#This Row],[Order Date]])</f>
        <v>41</v>
      </c>
      <c r="L4644" s="9">
        <v>40976</v>
      </c>
      <c r="M4644" s="4">
        <v>5036</v>
      </c>
      <c r="N4644" s="13">
        <v>205.7</v>
      </c>
      <c r="O4644" s="13">
        <v>117.11</v>
      </c>
      <c r="P4644" s="13">
        <v>1035905.2</v>
      </c>
      <c r="Q4644" s="13">
        <v>589765.96</v>
      </c>
      <c r="R4644" s="13">
        <v>446139.24</v>
      </c>
      <c r="S4644" s="54"/>
      <c r="T4644" s="54"/>
      <c r="Z4644" s="1"/>
      <c r="AA4644" s="1"/>
      <c r="XFB4644"/>
      <c r="XFC4644"/>
    </row>
    <row r="4645" spans="2:27 16382:16383" ht="21" customHeight="1">
      <c r="B4645" s="10" t="s">
        <v>14</v>
      </c>
      <c r="C4645" s="10" t="s">
        <v>115</v>
      </c>
      <c r="D4645" s="10" t="s">
        <v>36</v>
      </c>
      <c r="E4645" s="10" t="s">
        <v>17</v>
      </c>
      <c r="F4645" s="10" t="s">
        <v>227</v>
      </c>
      <c r="G4645" s="11">
        <v>40838</v>
      </c>
      <c r="H4645" s="12" t="s">
        <v>237</v>
      </c>
      <c r="I4645" s="10">
        <v>2011</v>
      </c>
      <c r="J4645" s="10">
        <v>673546302</v>
      </c>
      <c r="K4645" s="10">
        <f>_xlfn.DAYS(clean_data[[#This Row],[Ship Date]],clean_data[[#This Row],[Order Date]])</f>
        <v>20</v>
      </c>
      <c r="L4645" s="11">
        <v>40858</v>
      </c>
      <c r="M4645" s="14">
        <v>6173</v>
      </c>
      <c r="N4645" s="15">
        <v>109.28</v>
      </c>
      <c r="O4645" s="15">
        <v>35.840000000000003</v>
      </c>
      <c r="P4645" s="15">
        <v>674585.44</v>
      </c>
      <c r="Q4645" s="15">
        <v>221240.32000000001</v>
      </c>
      <c r="R4645" s="15">
        <v>453345.12</v>
      </c>
      <c r="S4645" s="54"/>
      <c r="T4645" s="54"/>
      <c r="Z4645" s="1"/>
      <c r="AA4645" s="1"/>
      <c r="XFB4645"/>
      <c r="XFC4645"/>
    </row>
    <row r="4646" spans="2:27 16382:16383" ht="21" customHeight="1">
      <c r="B4646" s="1" t="s">
        <v>26</v>
      </c>
      <c r="C4646" s="1" t="s">
        <v>122</v>
      </c>
      <c r="D4646" s="1" t="s">
        <v>45</v>
      </c>
      <c r="E4646" s="1" t="s">
        <v>17</v>
      </c>
      <c r="F4646" s="1" t="s">
        <v>232</v>
      </c>
      <c r="G4646" s="9">
        <v>42301</v>
      </c>
      <c r="H4646" s="2" t="s">
        <v>237</v>
      </c>
      <c r="I4646" s="1">
        <v>2015</v>
      </c>
      <c r="J4646" s="1">
        <v>323405587</v>
      </c>
      <c r="K4646" s="1">
        <f>_xlfn.DAYS(clean_data[[#This Row],[Ship Date]],clean_data[[#This Row],[Order Date]])</f>
        <v>24</v>
      </c>
      <c r="L4646" s="9">
        <v>42325</v>
      </c>
      <c r="M4646" s="4">
        <v>1755</v>
      </c>
      <c r="N4646" s="13">
        <v>437.2</v>
      </c>
      <c r="O4646" s="13">
        <v>263.33</v>
      </c>
      <c r="P4646" s="13">
        <v>767286</v>
      </c>
      <c r="Q4646" s="13">
        <v>462144.15</v>
      </c>
      <c r="R4646" s="13">
        <v>305141.84999999998</v>
      </c>
      <c r="S4646" s="54"/>
      <c r="T4646" s="54"/>
      <c r="Z4646" s="1"/>
      <c r="AA4646" s="1"/>
      <c r="XFB4646"/>
      <c r="XFC4646"/>
    </row>
    <row r="4647" spans="2:27 16382:16383" ht="21" customHeight="1">
      <c r="B4647" s="10" t="s">
        <v>14</v>
      </c>
      <c r="C4647" s="10" t="s">
        <v>185</v>
      </c>
      <c r="D4647" s="10" t="s">
        <v>79</v>
      </c>
      <c r="E4647" s="10" t="s">
        <v>21</v>
      </c>
      <c r="F4647" s="10" t="s">
        <v>232</v>
      </c>
      <c r="G4647" s="11">
        <v>40717</v>
      </c>
      <c r="H4647" s="12" t="s">
        <v>241</v>
      </c>
      <c r="I4647" s="10">
        <v>2011</v>
      </c>
      <c r="J4647" s="10">
        <v>486504924</v>
      </c>
      <c r="K4647" s="10">
        <f>_xlfn.DAYS(clean_data[[#This Row],[Ship Date]],clean_data[[#This Row],[Order Date]])</f>
        <v>2</v>
      </c>
      <c r="L4647" s="11">
        <v>40719</v>
      </c>
      <c r="M4647" s="14">
        <v>6473</v>
      </c>
      <c r="N4647" s="15">
        <v>668.27</v>
      </c>
      <c r="O4647" s="15">
        <v>502.54</v>
      </c>
      <c r="P4647" s="15">
        <v>4325711.71</v>
      </c>
      <c r="Q4647" s="15">
        <v>3252941.42</v>
      </c>
      <c r="R4647" s="15">
        <v>1072770.29</v>
      </c>
      <c r="S4647" s="54"/>
      <c r="T4647" s="54"/>
      <c r="Z4647" s="1"/>
      <c r="AA4647" s="1"/>
      <c r="XFB4647"/>
      <c r="XFC4647"/>
    </row>
    <row r="4648" spans="2:27 16382:16383" ht="21" customHeight="1">
      <c r="B4648" s="1" t="s">
        <v>31</v>
      </c>
      <c r="C4648" s="1" t="s">
        <v>202</v>
      </c>
      <c r="D4648" s="1" t="s">
        <v>20</v>
      </c>
      <c r="E4648" s="1" t="s">
        <v>17</v>
      </c>
      <c r="F4648" s="1" t="s">
        <v>235</v>
      </c>
      <c r="G4648" s="9">
        <v>42932</v>
      </c>
      <c r="H4648" s="2" t="s">
        <v>230</v>
      </c>
      <c r="I4648" s="1">
        <v>2017</v>
      </c>
      <c r="J4648" s="1">
        <v>330080640</v>
      </c>
      <c r="K4648" s="1">
        <f>_xlfn.DAYS(clean_data[[#This Row],[Ship Date]],clean_data[[#This Row],[Order Date]])</f>
        <v>19</v>
      </c>
      <c r="L4648" s="9">
        <v>42951</v>
      </c>
      <c r="M4648" s="4">
        <v>7051</v>
      </c>
      <c r="N4648" s="13">
        <v>152.58000000000001</v>
      </c>
      <c r="O4648" s="13">
        <v>97.44</v>
      </c>
      <c r="P4648" s="13">
        <v>1075841.58</v>
      </c>
      <c r="Q4648" s="13">
        <v>687049.44</v>
      </c>
      <c r="R4648" s="13">
        <v>388792.14</v>
      </c>
      <c r="S4648" s="54"/>
      <c r="T4648" s="54"/>
      <c r="Z4648" s="1"/>
      <c r="AA4648" s="1"/>
      <c r="XFB4648"/>
      <c r="XFC4648"/>
    </row>
    <row r="4649" spans="2:27 16382:16383" ht="21" customHeight="1">
      <c r="B4649" s="10" t="s">
        <v>23</v>
      </c>
      <c r="C4649" s="10" t="s">
        <v>38</v>
      </c>
      <c r="D4649" s="10" t="s">
        <v>79</v>
      </c>
      <c r="E4649" s="10" t="s">
        <v>21</v>
      </c>
      <c r="F4649" s="10" t="s">
        <v>227</v>
      </c>
      <c r="G4649" s="11">
        <v>40969</v>
      </c>
      <c r="H4649" s="12" t="s">
        <v>236</v>
      </c>
      <c r="I4649" s="10">
        <v>2012</v>
      </c>
      <c r="J4649" s="10">
        <v>891681563</v>
      </c>
      <c r="K4649" s="10">
        <f>_xlfn.DAYS(clean_data[[#This Row],[Ship Date]],clean_data[[#This Row],[Order Date]])</f>
        <v>26</v>
      </c>
      <c r="L4649" s="11">
        <v>40995</v>
      </c>
      <c r="M4649" s="14">
        <v>7245</v>
      </c>
      <c r="N4649" s="15">
        <v>668.27</v>
      </c>
      <c r="O4649" s="15">
        <v>502.54</v>
      </c>
      <c r="P4649" s="15">
        <v>4841616.1500000004</v>
      </c>
      <c r="Q4649" s="15">
        <v>3640902.3</v>
      </c>
      <c r="R4649" s="15">
        <v>1200713.8500000001</v>
      </c>
      <c r="S4649" s="54"/>
      <c r="T4649" s="54"/>
      <c r="Z4649" s="1"/>
      <c r="AA4649" s="1"/>
      <c r="XFB4649"/>
      <c r="XFC4649"/>
    </row>
    <row r="4650" spans="2:27 16382:16383" ht="21" customHeight="1">
      <c r="B4650" s="1" t="s">
        <v>23</v>
      </c>
      <c r="C4650" s="1" t="s">
        <v>147</v>
      </c>
      <c r="D4650" s="1" t="s">
        <v>25</v>
      </c>
      <c r="E4650" s="1" t="s">
        <v>21</v>
      </c>
      <c r="F4650" s="1" t="s">
        <v>227</v>
      </c>
      <c r="G4650" s="9">
        <v>41068</v>
      </c>
      <c r="H4650" s="2" t="s">
        <v>241</v>
      </c>
      <c r="I4650" s="1">
        <v>2012</v>
      </c>
      <c r="J4650" s="1">
        <v>129169023</v>
      </c>
      <c r="K4650" s="1">
        <f>_xlfn.DAYS(clean_data[[#This Row],[Ship Date]],clean_data[[#This Row],[Order Date]])</f>
        <v>40</v>
      </c>
      <c r="L4650" s="9">
        <v>41108</v>
      </c>
      <c r="M4650" s="4">
        <v>2839</v>
      </c>
      <c r="N4650" s="13">
        <v>47.45</v>
      </c>
      <c r="O4650" s="13">
        <v>31.79</v>
      </c>
      <c r="P4650" s="13">
        <v>134710.54999999999</v>
      </c>
      <c r="Q4650" s="13">
        <v>90251.81</v>
      </c>
      <c r="R4650" s="13">
        <v>44458.74</v>
      </c>
      <c r="S4650" s="54"/>
      <c r="T4650" s="54"/>
      <c r="Z4650" s="1"/>
      <c r="AA4650" s="1"/>
      <c r="XFB4650"/>
      <c r="XFC4650"/>
    </row>
    <row r="4651" spans="2:27 16382:16383" ht="21" customHeight="1">
      <c r="B4651" s="10" t="s">
        <v>31</v>
      </c>
      <c r="C4651" s="10" t="s">
        <v>172</v>
      </c>
      <c r="D4651" s="10" t="s">
        <v>45</v>
      </c>
      <c r="E4651" s="10" t="s">
        <v>21</v>
      </c>
      <c r="F4651" s="10" t="s">
        <v>232</v>
      </c>
      <c r="G4651" s="11">
        <v>40179</v>
      </c>
      <c r="H4651" s="12" t="s">
        <v>240</v>
      </c>
      <c r="I4651" s="10">
        <v>2010</v>
      </c>
      <c r="J4651" s="10">
        <v>570716845</v>
      </c>
      <c r="K4651" s="10">
        <f>_xlfn.DAYS(clean_data[[#This Row],[Ship Date]],clean_data[[#This Row],[Order Date]])</f>
        <v>12</v>
      </c>
      <c r="L4651" s="11">
        <v>40191</v>
      </c>
      <c r="M4651" s="14">
        <v>6652</v>
      </c>
      <c r="N4651" s="15">
        <v>437.2</v>
      </c>
      <c r="O4651" s="15">
        <v>263.33</v>
      </c>
      <c r="P4651" s="15">
        <v>2908254.4</v>
      </c>
      <c r="Q4651" s="15">
        <v>1751671.16</v>
      </c>
      <c r="R4651" s="15">
        <v>1156583.24</v>
      </c>
      <c r="S4651" s="54"/>
      <c r="T4651" s="54"/>
      <c r="Z4651" s="1"/>
      <c r="AA4651" s="1"/>
      <c r="XFB4651"/>
      <c r="XFC4651"/>
    </row>
    <row r="4652" spans="2:27 16382:16383" ht="21" customHeight="1">
      <c r="B4652" s="1" t="s">
        <v>23</v>
      </c>
      <c r="C4652" s="1" t="s">
        <v>168</v>
      </c>
      <c r="D4652" s="1" t="s">
        <v>28</v>
      </c>
      <c r="E4652" s="1" t="s">
        <v>17</v>
      </c>
      <c r="F4652" s="1" t="s">
        <v>229</v>
      </c>
      <c r="G4652" s="9">
        <v>41171</v>
      </c>
      <c r="H4652" s="2" t="s">
        <v>231</v>
      </c>
      <c r="I4652" s="1">
        <v>2012</v>
      </c>
      <c r="J4652" s="1">
        <v>764811360</v>
      </c>
      <c r="K4652" s="1">
        <f>_xlfn.DAYS(clean_data[[#This Row],[Ship Date]],clean_data[[#This Row],[Order Date]])</f>
        <v>11</v>
      </c>
      <c r="L4652" s="9">
        <v>41182</v>
      </c>
      <c r="M4652" s="4">
        <v>3532</v>
      </c>
      <c r="N4652" s="13">
        <v>205.7</v>
      </c>
      <c r="O4652" s="13">
        <v>117.11</v>
      </c>
      <c r="P4652" s="13">
        <v>726532.4</v>
      </c>
      <c r="Q4652" s="13">
        <v>413632.52</v>
      </c>
      <c r="R4652" s="13">
        <v>312899.88</v>
      </c>
      <c r="S4652" s="54"/>
      <c r="T4652" s="54"/>
      <c r="Z4652" s="1"/>
      <c r="AA4652" s="1"/>
      <c r="XFB4652"/>
      <c r="XFC4652"/>
    </row>
    <row r="4653" spans="2:27 16382:16383" ht="21" customHeight="1">
      <c r="B4653" s="10" t="s">
        <v>40</v>
      </c>
      <c r="C4653" s="10" t="s">
        <v>117</v>
      </c>
      <c r="D4653" s="10" t="s">
        <v>45</v>
      </c>
      <c r="E4653" s="10" t="s">
        <v>17</v>
      </c>
      <c r="F4653" s="10" t="s">
        <v>232</v>
      </c>
      <c r="G4653" s="11">
        <v>40388</v>
      </c>
      <c r="H4653" s="12" t="s">
        <v>230</v>
      </c>
      <c r="I4653" s="10">
        <v>2010</v>
      </c>
      <c r="J4653" s="10">
        <v>230251395</v>
      </c>
      <c r="K4653" s="10">
        <f>_xlfn.DAYS(clean_data[[#This Row],[Ship Date]],clean_data[[#This Row],[Order Date]])</f>
        <v>42</v>
      </c>
      <c r="L4653" s="11">
        <v>40430</v>
      </c>
      <c r="M4653" s="14">
        <v>5359</v>
      </c>
      <c r="N4653" s="15">
        <v>437.2</v>
      </c>
      <c r="O4653" s="15">
        <v>263.33</v>
      </c>
      <c r="P4653" s="15">
        <v>2342954.7999999998</v>
      </c>
      <c r="Q4653" s="15">
        <v>1411185.47</v>
      </c>
      <c r="R4653" s="15">
        <v>931769.33</v>
      </c>
      <c r="S4653" s="54"/>
      <c r="T4653" s="54"/>
      <c r="Z4653" s="1"/>
      <c r="AA4653" s="1"/>
      <c r="XFB4653"/>
      <c r="XFC4653"/>
    </row>
    <row r="4654" spans="2:27 16382:16383" ht="21" customHeight="1">
      <c r="B4654" s="1" t="s">
        <v>40</v>
      </c>
      <c r="C4654" s="1" t="s">
        <v>244</v>
      </c>
      <c r="D4654" s="1" t="s">
        <v>36</v>
      </c>
      <c r="E4654" s="1" t="s">
        <v>17</v>
      </c>
      <c r="F4654" s="1" t="s">
        <v>235</v>
      </c>
      <c r="G4654" s="9">
        <v>42862</v>
      </c>
      <c r="H4654" s="2" t="s">
        <v>233</v>
      </c>
      <c r="I4654" s="1">
        <v>2017</v>
      </c>
      <c r="J4654" s="1">
        <v>806148278</v>
      </c>
      <c r="K4654" s="1">
        <f>_xlfn.DAYS(clean_data[[#This Row],[Ship Date]],clean_data[[#This Row],[Order Date]])</f>
        <v>22</v>
      </c>
      <c r="L4654" s="9">
        <v>42884</v>
      </c>
      <c r="M4654" s="4">
        <v>6045</v>
      </c>
      <c r="N4654" s="13">
        <v>109.28</v>
      </c>
      <c r="O4654" s="13">
        <v>35.840000000000003</v>
      </c>
      <c r="P4654" s="13">
        <v>660597.6</v>
      </c>
      <c r="Q4654" s="13">
        <v>216652.79999999999</v>
      </c>
      <c r="R4654" s="13">
        <v>443944.8</v>
      </c>
      <c r="S4654" s="54"/>
      <c r="T4654" s="54"/>
      <c r="Z4654" s="1"/>
      <c r="AA4654" s="1"/>
      <c r="XFB4654"/>
      <c r="XFC4654"/>
    </row>
    <row r="4655" spans="2:27 16382:16383" ht="21" customHeight="1">
      <c r="B4655" s="10" t="s">
        <v>23</v>
      </c>
      <c r="C4655" s="10" t="s">
        <v>116</v>
      </c>
      <c r="D4655" s="10" t="s">
        <v>71</v>
      </c>
      <c r="E4655" s="10" t="s">
        <v>21</v>
      </c>
      <c r="F4655" s="10" t="s">
        <v>229</v>
      </c>
      <c r="G4655" s="11">
        <v>41564</v>
      </c>
      <c r="H4655" s="12" t="s">
        <v>237</v>
      </c>
      <c r="I4655" s="10">
        <v>2013</v>
      </c>
      <c r="J4655" s="10">
        <v>801925837</v>
      </c>
      <c r="K4655" s="10">
        <f>_xlfn.DAYS(clean_data[[#This Row],[Ship Date]],clean_data[[#This Row],[Order Date]])</f>
        <v>9</v>
      </c>
      <c r="L4655" s="11">
        <v>41573</v>
      </c>
      <c r="M4655" s="14">
        <v>6531</v>
      </c>
      <c r="N4655" s="15">
        <v>154.06</v>
      </c>
      <c r="O4655" s="15">
        <v>90.93</v>
      </c>
      <c r="P4655" s="15">
        <v>1006165.86</v>
      </c>
      <c r="Q4655" s="15">
        <v>593863.82999999996</v>
      </c>
      <c r="R4655" s="15">
        <v>412302.03</v>
      </c>
      <c r="S4655" s="54"/>
      <c r="T4655" s="54"/>
      <c r="Z4655" s="1"/>
      <c r="AA4655" s="1"/>
      <c r="XFB4655"/>
      <c r="XFC4655"/>
    </row>
    <row r="4656" spans="2:27 16382:16383" ht="21" customHeight="1">
      <c r="B4656" s="1" t="s">
        <v>40</v>
      </c>
      <c r="C4656" s="1" t="s">
        <v>213</v>
      </c>
      <c r="D4656" s="1" t="s">
        <v>28</v>
      </c>
      <c r="E4656" s="1" t="s">
        <v>21</v>
      </c>
      <c r="F4656" s="1" t="s">
        <v>227</v>
      </c>
      <c r="G4656" s="9">
        <v>40922</v>
      </c>
      <c r="H4656" s="2" t="s">
        <v>240</v>
      </c>
      <c r="I4656" s="1">
        <v>2012</v>
      </c>
      <c r="J4656" s="1">
        <v>847320401</v>
      </c>
      <c r="K4656" s="1">
        <f>_xlfn.DAYS(clean_data[[#This Row],[Ship Date]],clean_data[[#This Row],[Order Date]])</f>
        <v>24</v>
      </c>
      <c r="L4656" s="9">
        <v>40946</v>
      </c>
      <c r="M4656" s="4">
        <v>9791</v>
      </c>
      <c r="N4656" s="13">
        <v>205.7</v>
      </c>
      <c r="O4656" s="13">
        <v>117.11</v>
      </c>
      <c r="P4656" s="13">
        <v>2014008.7</v>
      </c>
      <c r="Q4656" s="13">
        <v>1146624.01</v>
      </c>
      <c r="R4656" s="13">
        <v>867384.69</v>
      </c>
      <c r="S4656" s="54"/>
      <c r="T4656" s="54"/>
      <c r="Z4656" s="1"/>
      <c r="AA4656" s="1"/>
      <c r="XFB4656"/>
      <c r="XFC4656"/>
    </row>
    <row r="4657" spans="2:27 16382:16383" ht="21" customHeight="1">
      <c r="B4657" s="10" t="s">
        <v>40</v>
      </c>
      <c r="C4657" s="10" t="s">
        <v>201</v>
      </c>
      <c r="D4657" s="10" t="s">
        <v>71</v>
      </c>
      <c r="E4657" s="10" t="s">
        <v>21</v>
      </c>
      <c r="F4657" s="10" t="s">
        <v>235</v>
      </c>
      <c r="G4657" s="11">
        <v>41601</v>
      </c>
      <c r="H4657" s="12" t="s">
        <v>234</v>
      </c>
      <c r="I4657" s="10">
        <v>2013</v>
      </c>
      <c r="J4657" s="10">
        <v>742380797</v>
      </c>
      <c r="K4657" s="10">
        <f>_xlfn.DAYS(clean_data[[#This Row],[Ship Date]],clean_data[[#This Row],[Order Date]])</f>
        <v>23</v>
      </c>
      <c r="L4657" s="11">
        <v>41624</v>
      </c>
      <c r="M4657" s="14">
        <v>5830</v>
      </c>
      <c r="N4657" s="15">
        <v>154.06</v>
      </c>
      <c r="O4657" s="15">
        <v>90.93</v>
      </c>
      <c r="P4657" s="15">
        <v>898169.8</v>
      </c>
      <c r="Q4657" s="15">
        <v>530121.9</v>
      </c>
      <c r="R4657" s="15">
        <v>368047.9</v>
      </c>
      <c r="S4657" s="54"/>
      <c r="T4657" s="54"/>
      <c r="Z4657" s="1"/>
      <c r="AA4657" s="1"/>
      <c r="XFB4657"/>
      <c r="XFC4657"/>
    </row>
    <row r="4658" spans="2:27 16382:16383" ht="21" customHeight="1">
      <c r="B4658" s="1" t="s">
        <v>40</v>
      </c>
      <c r="C4658" s="1" t="s">
        <v>156</v>
      </c>
      <c r="D4658" s="1" t="s">
        <v>16</v>
      </c>
      <c r="E4658" s="1" t="s">
        <v>21</v>
      </c>
      <c r="F4658" s="1" t="s">
        <v>229</v>
      </c>
      <c r="G4658" s="9">
        <v>41890</v>
      </c>
      <c r="H4658" s="2" t="s">
        <v>231</v>
      </c>
      <c r="I4658" s="1">
        <v>2014</v>
      </c>
      <c r="J4658" s="1">
        <v>807468354</v>
      </c>
      <c r="K4658" s="1">
        <f>_xlfn.DAYS(clean_data[[#This Row],[Ship Date]],clean_data[[#This Row],[Order Date]])</f>
        <v>30</v>
      </c>
      <c r="L4658" s="9">
        <v>41920</v>
      </c>
      <c r="M4658" s="4">
        <v>6685</v>
      </c>
      <c r="N4658" s="13">
        <v>255.28</v>
      </c>
      <c r="O4658" s="13">
        <v>159.41999999999999</v>
      </c>
      <c r="P4658" s="13">
        <v>1706546.8</v>
      </c>
      <c r="Q4658" s="13">
        <v>1065722.7</v>
      </c>
      <c r="R4658" s="13">
        <v>640824.1</v>
      </c>
      <c r="S4658" s="54"/>
      <c r="T4658" s="54"/>
      <c r="Z4658" s="1"/>
      <c r="AA4658" s="1"/>
      <c r="XFB4658"/>
      <c r="XFC4658"/>
    </row>
    <row r="4659" spans="2:27 16382:16383" ht="21" customHeight="1">
      <c r="B4659" s="10" t="s">
        <v>14</v>
      </c>
      <c r="C4659" s="10" t="s">
        <v>19</v>
      </c>
      <c r="D4659" s="10" t="s">
        <v>71</v>
      </c>
      <c r="E4659" s="10" t="s">
        <v>21</v>
      </c>
      <c r="F4659" s="10" t="s">
        <v>235</v>
      </c>
      <c r="G4659" s="11">
        <v>41849</v>
      </c>
      <c r="H4659" s="12" t="s">
        <v>230</v>
      </c>
      <c r="I4659" s="10">
        <v>2014</v>
      </c>
      <c r="J4659" s="10">
        <v>533256900</v>
      </c>
      <c r="K4659" s="10">
        <f>_xlfn.DAYS(clean_data[[#This Row],[Ship Date]],clean_data[[#This Row],[Order Date]])</f>
        <v>2</v>
      </c>
      <c r="L4659" s="11">
        <v>41851</v>
      </c>
      <c r="M4659" s="14">
        <v>1422</v>
      </c>
      <c r="N4659" s="15">
        <v>154.06</v>
      </c>
      <c r="O4659" s="15">
        <v>90.93</v>
      </c>
      <c r="P4659" s="15">
        <v>219073.32</v>
      </c>
      <c r="Q4659" s="15">
        <v>129302.46</v>
      </c>
      <c r="R4659" s="15">
        <v>89770.86</v>
      </c>
      <c r="S4659" s="54"/>
      <c r="T4659" s="54"/>
      <c r="Z4659" s="1"/>
      <c r="AA4659" s="1"/>
      <c r="XFB4659"/>
      <c r="XFC4659"/>
    </row>
    <row r="4660" spans="2:27 16382:16383" ht="21" customHeight="1">
      <c r="B4660" s="1" t="s">
        <v>26</v>
      </c>
      <c r="C4660" s="1" t="s">
        <v>87</v>
      </c>
      <c r="D4660" s="1" t="s">
        <v>28</v>
      </c>
      <c r="E4660" s="1" t="s">
        <v>17</v>
      </c>
      <c r="F4660" s="1" t="s">
        <v>232</v>
      </c>
      <c r="G4660" s="9">
        <v>41928</v>
      </c>
      <c r="H4660" s="2" t="s">
        <v>237</v>
      </c>
      <c r="I4660" s="1">
        <v>2014</v>
      </c>
      <c r="J4660" s="1">
        <v>830732762</v>
      </c>
      <c r="K4660" s="1">
        <f>_xlfn.DAYS(clean_data[[#This Row],[Ship Date]],clean_data[[#This Row],[Order Date]])</f>
        <v>16</v>
      </c>
      <c r="L4660" s="9">
        <v>41944</v>
      </c>
      <c r="M4660" s="4">
        <v>1140</v>
      </c>
      <c r="N4660" s="13">
        <v>205.7</v>
      </c>
      <c r="O4660" s="13">
        <v>117.11</v>
      </c>
      <c r="P4660" s="13">
        <v>234498</v>
      </c>
      <c r="Q4660" s="13">
        <v>133505.4</v>
      </c>
      <c r="R4660" s="13">
        <v>100992.6</v>
      </c>
      <c r="S4660" s="54"/>
      <c r="T4660" s="54"/>
      <c r="Z4660" s="1"/>
      <c r="AA4660" s="1"/>
      <c r="XFB4660"/>
      <c r="XFC4660"/>
    </row>
    <row r="4661" spans="2:27 16382:16383" ht="21" customHeight="1">
      <c r="B4661" s="10" t="s">
        <v>23</v>
      </c>
      <c r="C4661" s="10" t="s">
        <v>83</v>
      </c>
      <c r="D4661" s="10" t="s">
        <v>43</v>
      </c>
      <c r="E4661" s="10" t="s">
        <v>21</v>
      </c>
      <c r="F4661" s="10" t="s">
        <v>229</v>
      </c>
      <c r="G4661" s="11">
        <v>41583</v>
      </c>
      <c r="H4661" s="12" t="s">
        <v>234</v>
      </c>
      <c r="I4661" s="10">
        <v>2013</v>
      </c>
      <c r="J4661" s="10">
        <v>881194770</v>
      </c>
      <c r="K4661" s="10">
        <f>_xlfn.DAYS(clean_data[[#This Row],[Ship Date]],clean_data[[#This Row],[Order Date]])</f>
        <v>30</v>
      </c>
      <c r="L4661" s="11">
        <v>41613</v>
      </c>
      <c r="M4661" s="14">
        <v>3969</v>
      </c>
      <c r="N4661" s="15">
        <v>651.21</v>
      </c>
      <c r="O4661" s="15">
        <v>524.96</v>
      </c>
      <c r="P4661" s="15">
        <v>2584652.4900000002</v>
      </c>
      <c r="Q4661" s="15">
        <v>2083566.24</v>
      </c>
      <c r="R4661" s="15">
        <v>501086.25</v>
      </c>
      <c r="S4661" s="54"/>
      <c r="T4661" s="54"/>
      <c r="Z4661" s="1"/>
      <c r="AA4661" s="1"/>
      <c r="XFB4661"/>
      <c r="XFC4661"/>
    </row>
    <row r="4662" spans="2:27 16382:16383" ht="21" customHeight="1">
      <c r="B4662" s="1" t="s">
        <v>40</v>
      </c>
      <c r="C4662" s="1" t="s">
        <v>167</v>
      </c>
      <c r="D4662" s="1" t="s">
        <v>20</v>
      </c>
      <c r="E4662" s="1" t="s">
        <v>21</v>
      </c>
      <c r="F4662" s="1" t="s">
        <v>229</v>
      </c>
      <c r="G4662" s="9">
        <v>40659</v>
      </c>
      <c r="H4662" s="2" t="s">
        <v>239</v>
      </c>
      <c r="I4662" s="1">
        <v>2011</v>
      </c>
      <c r="J4662" s="1">
        <v>386254251</v>
      </c>
      <c r="K4662" s="1">
        <f>_xlfn.DAYS(clean_data[[#This Row],[Ship Date]],clean_data[[#This Row],[Order Date]])</f>
        <v>20</v>
      </c>
      <c r="L4662" s="9">
        <v>40679</v>
      </c>
      <c r="M4662" s="4">
        <v>71</v>
      </c>
      <c r="N4662" s="13">
        <v>152.58000000000001</v>
      </c>
      <c r="O4662" s="13">
        <v>97.44</v>
      </c>
      <c r="P4662" s="13">
        <v>10833.18</v>
      </c>
      <c r="Q4662" s="13">
        <v>6918.24</v>
      </c>
      <c r="R4662" s="13">
        <v>3914.94</v>
      </c>
      <c r="S4662" s="54"/>
      <c r="T4662" s="54"/>
      <c r="Z4662" s="1"/>
      <c r="AA4662" s="1"/>
      <c r="XFB4662"/>
      <c r="XFC4662"/>
    </row>
    <row r="4663" spans="2:27 16382:16383" ht="21" customHeight="1">
      <c r="B4663" s="10" t="s">
        <v>23</v>
      </c>
      <c r="C4663" s="10" t="s">
        <v>51</v>
      </c>
      <c r="D4663" s="10" t="s">
        <v>71</v>
      </c>
      <c r="E4663" s="10" t="s">
        <v>21</v>
      </c>
      <c r="F4663" s="10" t="s">
        <v>229</v>
      </c>
      <c r="G4663" s="11">
        <v>40772</v>
      </c>
      <c r="H4663" s="12" t="s">
        <v>238</v>
      </c>
      <c r="I4663" s="10">
        <v>2011</v>
      </c>
      <c r="J4663" s="10">
        <v>917835032</v>
      </c>
      <c r="K4663" s="10">
        <f>_xlfn.DAYS(clean_data[[#This Row],[Ship Date]],clean_data[[#This Row],[Order Date]])</f>
        <v>50</v>
      </c>
      <c r="L4663" s="11">
        <v>40822</v>
      </c>
      <c r="M4663" s="14">
        <v>6637</v>
      </c>
      <c r="N4663" s="15">
        <v>154.06</v>
      </c>
      <c r="O4663" s="15">
        <v>90.93</v>
      </c>
      <c r="P4663" s="15">
        <v>1022496.22</v>
      </c>
      <c r="Q4663" s="15">
        <v>603502.41</v>
      </c>
      <c r="R4663" s="15">
        <v>418993.81</v>
      </c>
      <c r="S4663" s="54"/>
      <c r="T4663" s="54"/>
      <c r="Z4663" s="1"/>
      <c r="AA4663" s="1"/>
      <c r="XFB4663"/>
      <c r="XFC4663"/>
    </row>
    <row r="4664" spans="2:27 16382:16383" ht="21" customHeight="1">
      <c r="B4664" s="1" t="s">
        <v>14</v>
      </c>
      <c r="C4664" s="1" t="s">
        <v>161</v>
      </c>
      <c r="D4664" s="1" t="s">
        <v>71</v>
      </c>
      <c r="E4664" s="1" t="s">
        <v>21</v>
      </c>
      <c r="F4664" s="1" t="s">
        <v>227</v>
      </c>
      <c r="G4664" s="9">
        <v>41162</v>
      </c>
      <c r="H4664" s="2" t="s">
        <v>231</v>
      </c>
      <c r="I4664" s="1">
        <v>2012</v>
      </c>
      <c r="J4664" s="1">
        <v>968173444</v>
      </c>
      <c r="K4664" s="1">
        <f>_xlfn.DAYS(clean_data[[#This Row],[Ship Date]],clean_data[[#This Row],[Order Date]])</f>
        <v>45</v>
      </c>
      <c r="L4664" s="9">
        <v>41207</v>
      </c>
      <c r="M4664" s="4">
        <v>2892</v>
      </c>
      <c r="N4664" s="13">
        <v>154.06</v>
      </c>
      <c r="O4664" s="13">
        <v>90.93</v>
      </c>
      <c r="P4664" s="13">
        <v>445541.52</v>
      </c>
      <c r="Q4664" s="13">
        <v>262969.56</v>
      </c>
      <c r="R4664" s="13">
        <v>182571.96</v>
      </c>
      <c r="S4664" s="54"/>
      <c r="T4664" s="54"/>
      <c r="Z4664" s="1"/>
      <c r="AA4664" s="1"/>
      <c r="XFB4664"/>
      <c r="XFC4664"/>
    </row>
    <row r="4665" spans="2:27 16382:16383" ht="21" customHeight="1">
      <c r="B4665" s="10" t="s">
        <v>31</v>
      </c>
      <c r="C4665" s="10" t="s">
        <v>248</v>
      </c>
      <c r="D4665" s="10" t="s">
        <v>33</v>
      </c>
      <c r="E4665" s="10" t="s">
        <v>21</v>
      </c>
      <c r="F4665" s="10" t="s">
        <v>232</v>
      </c>
      <c r="G4665" s="11">
        <v>42841</v>
      </c>
      <c r="H4665" s="12" t="s">
        <v>239</v>
      </c>
      <c r="I4665" s="10">
        <v>2017</v>
      </c>
      <c r="J4665" s="10">
        <v>899818313</v>
      </c>
      <c r="K4665" s="10">
        <f>_xlfn.DAYS(clean_data[[#This Row],[Ship Date]],clean_data[[#This Row],[Order Date]])</f>
        <v>19</v>
      </c>
      <c r="L4665" s="11">
        <v>42860</v>
      </c>
      <c r="M4665" s="14">
        <v>5090</v>
      </c>
      <c r="N4665" s="15">
        <v>81.73</v>
      </c>
      <c r="O4665" s="15">
        <v>56.67</v>
      </c>
      <c r="P4665" s="15">
        <v>416005.7</v>
      </c>
      <c r="Q4665" s="15">
        <v>288450.3</v>
      </c>
      <c r="R4665" s="15">
        <v>127555.4</v>
      </c>
      <c r="S4665" s="54"/>
      <c r="T4665" s="54"/>
      <c r="Z4665" s="1"/>
      <c r="AA4665" s="1"/>
      <c r="XFB4665"/>
      <c r="XFC4665"/>
    </row>
    <row r="4666" spans="2:27 16382:16383" ht="21" customHeight="1">
      <c r="B4666" s="1" t="s">
        <v>34</v>
      </c>
      <c r="C4666" s="1" t="s">
        <v>134</v>
      </c>
      <c r="D4666" s="1" t="s">
        <v>50</v>
      </c>
      <c r="E4666" s="1" t="s">
        <v>17</v>
      </c>
      <c r="F4666" s="1" t="s">
        <v>229</v>
      </c>
      <c r="G4666" s="9">
        <v>41677</v>
      </c>
      <c r="H4666" s="2" t="s">
        <v>242</v>
      </c>
      <c r="I4666" s="1">
        <v>2014</v>
      </c>
      <c r="J4666" s="1">
        <v>695630967</v>
      </c>
      <c r="K4666" s="1">
        <f>_xlfn.DAYS(clean_data[[#This Row],[Ship Date]],clean_data[[#This Row],[Order Date]])</f>
        <v>1</v>
      </c>
      <c r="L4666" s="9">
        <v>41678</v>
      </c>
      <c r="M4666" s="4">
        <v>1516</v>
      </c>
      <c r="N4666" s="13">
        <v>421.89</v>
      </c>
      <c r="O4666" s="13">
        <v>364.69</v>
      </c>
      <c r="P4666" s="13">
        <v>639585.24</v>
      </c>
      <c r="Q4666" s="13">
        <v>552870.04</v>
      </c>
      <c r="R4666" s="13">
        <v>86715.199999999997</v>
      </c>
      <c r="S4666" s="54"/>
      <c r="T4666" s="54"/>
      <c r="Z4666" s="1"/>
      <c r="AA4666" s="1"/>
      <c r="XFB4666"/>
      <c r="XFC4666"/>
    </row>
    <row r="4667" spans="2:27 16382:16383" ht="21" customHeight="1">
      <c r="B4667" s="10" t="s">
        <v>40</v>
      </c>
      <c r="C4667" s="10" t="s">
        <v>189</v>
      </c>
      <c r="D4667" s="10" t="s">
        <v>33</v>
      </c>
      <c r="E4667" s="10" t="s">
        <v>21</v>
      </c>
      <c r="F4667" s="10" t="s">
        <v>229</v>
      </c>
      <c r="G4667" s="11">
        <v>40842</v>
      </c>
      <c r="H4667" s="12" t="s">
        <v>237</v>
      </c>
      <c r="I4667" s="10">
        <v>2011</v>
      </c>
      <c r="J4667" s="10">
        <v>408785235</v>
      </c>
      <c r="K4667" s="10">
        <f>_xlfn.DAYS(clean_data[[#This Row],[Ship Date]],clean_data[[#This Row],[Order Date]])</f>
        <v>8</v>
      </c>
      <c r="L4667" s="11">
        <v>40850</v>
      </c>
      <c r="M4667" s="14">
        <v>7490</v>
      </c>
      <c r="N4667" s="15">
        <v>81.73</v>
      </c>
      <c r="O4667" s="15">
        <v>56.67</v>
      </c>
      <c r="P4667" s="15">
        <v>612157.69999999995</v>
      </c>
      <c r="Q4667" s="15">
        <v>424458.3</v>
      </c>
      <c r="R4667" s="15">
        <v>187699.4</v>
      </c>
      <c r="S4667" s="54"/>
      <c r="T4667" s="54"/>
      <c r="Z4667" s="1"/>
      <c r="AA4667" s="1"/>
      <c r="XFB4667"/>
      <c r="XFC4667"/>
    </row>
    <row r="4668" spans="2:27 16382:16383" ht="21" customHeight="1">
      <c r="B4668" s="1" t="s">
        <v>53</v>
      </c>
      <c r="C4668" s="1" t="s">
        <v>210</v>
      </c>
      <c r="D4668" s="1" t="s">
        <v>16</v>
      </c>
      <c r="E4668" s="1" t="s">
        <v>17</v>
      </c>
      <c r="F4668" s="1" t="s">
        <v>232</v>
      </c>
      <c r="G4668" s="9">
        <v>41132</v>
      </c>
      <c r="H4668" s="2" t="s">
        <v>238</v>
      </c>
      <c r="I4668" s="1">
        <v>2012</v>
      </c>
      <c r="J4668" s="1">
        <v>612767446</v>
      </c>
      <c r="K4668" s="1">
        <f>_xlfn.DAYS(clean_data[[#This Row],[Ship Date]],clean_data[[#This Row],[Order Date]])</f>
        <v>18</v>
      </c>
      <c r="L4668" s="9">
        <v>41150</v>
      </c>
      <c r="M4668" s="4">
        <v>359</v>
      </c>
      <c r="N4668" s="13">
        <v>255.28</v>
      </c>
      <c r="O4668" s="13">
        <v>159.41999999999999</v>
      </c>
      <c r="P4668" s="13">
        <v>91645.52</v>
      </c>
      <c r="Q4668" s="13">
        <v>57231.78</v>
      </c>
      <c r="R4668" s="13">
        <v>34413.74</v>
      </c>
      <c r="S4668" s="54"/>
      <c r="T4668" s="54"/>
      <c r="Z4668" s="1"/>
      <c r="AA4668" s="1"/>
      <c r="XFB4668"/>
      <c r="XFC4668"/>
    </row>
    <row r="4669" spans="2:27 16382:16383" ht="21" customHeight="1">
      <c r="B4669" s="10" t="s">
        <v>14</v>
      </c>
      <c r="C4669" s="10" t="s">
        <v>161</v>
      </c>
      <c r="D4669" s="10" t="s">
        <v>45</v>
      </c>
      <c r="E4669" s="10" t="s">
        <v>21</v>
      </c>
      <c r="F4669" s="10" t="s">
        <v>229</v>
      </c>
      <c r="G4669" s="11">
        <v>42349</v>
      </c>
      <c r="H4669" s="12" t="s">
        <v>228</v>
      </c>
      <c r="I4669" s="10">
        <v>2015</v>
      </c>
      <c r="J4669" s="10">
        <v>151376426</v>
      </c>
      <c r="K4669" s="10">
        <f>_xlfn.DAYS(clean_data[[#This Row],[Ship Date]],clean_data[[#This Row],[Order Date]])</f>
        <v>49</v>
      </c>
      <c r="L4669" s="11">
        <v>42398</v>
      </c>
      <c r="M4669" s="14">
        <v>4503</v>
      </c>
      <c r="N4669" s="15">
        <v>437.2</v>
      </c>
      <c r="O4669" s="15">
        <v>263.33</v>
      </c>
      <c r="P4669" s="15">
        <v>1968711.6</v>
      </c>
      <c r="Q4669" s="15">
        <v>1185774.99</v>
      </c>
      <c r="R4669" s="15">
        <v>782936.61</v>
      </c>
      <c r="S4669" s="54"/>
      <c r="T4669" s="54"/>
      <c r="Z4669" s="1"/>
      <c r="AA4669" s="1"/>
      <c r="XFB4669"/>
      <c r="XFC4669"/>
    </row>
    <row r="4670" spans="2:27 16382:16383" ht="21" customHeight="1">
      <c r="B4670" s="1" t="s">
        <v>26</v>
      </c>
      <c r="C4670" s="1" t="s">
        <v>141</v>
      </c>
      <c r="D4670" s="1" t="s">
        <v>45</v>
      </c>
      <c r="E4670" s="1" t="s">
        <v>21</v>
      </c>
      <c r="F4670" s="1" t="s">
        <v>235</v>
      </c>
      <c r="G4670" s="9">
        <v>41917</v>
      </c>
      <c r="H4670" s="2" t="s">
        <v>237</v>
      </c>
      <c r="I4670" s="1">
        <v>2014</v>
      </c>
      <c r="J4670" s="1">
        <v>188723504</v>
      </c>
      <c r="K4670" s="1">
        <f>_xlfn.DAYS(clean_data[[#This Row],[Ship Date]],clean_data[[#This Row],[Order Date]])</f>
        <v>32</v>
      </c>
      <c r="L4670" s="9">
        <v>41949</v>
      </c>
      <c r="M4670" s="4">
        <v>6334</v>
      </c>
      <c r="N4670" s="13">
        <v>437.2</v>
      </c>
      <c r="O4670" s="13">
        <v>263.33</v>
      </c>
      <c r="P4670" s="13">
        <v>2769224.8</v>
      </c>
      <c r="Q4670" s="13">
        <v>1667932.22</v>
      </c>
      <c r="R4670" s="13">
        <v>1101292.58</v>
      </c>
      <c r="S4670" s="54"/>
      <c r="T4670" s="54"/>
      <c r="Z4670" s="1"/>
      <c r="AA4670" s="1"/>
      <c r="XFB4670"/>
      <c r="XFC4670"/>
    </row>
    <row r="4671" spans="2:27 16382:16383" ht="21" customHeight="1">
      <c r="B4671" s="10" t="s">
        <v>23</v>
      </c>
      <c r="C4671" s="10" t="s">
        <v>74</v>
      </c>
      <c r="D4671" s="10" t="s">
        <v>59</v>
      </c>
      <c r="E4671" s="10" t="s">
        <v>17</v>
      </c>
      <c r="F4671" s="10" t="s">
        <v>235</v>
      </c>
      <c r="G4671" s="11">
        <v>41798</v>
      </c>
      <c r="H4671" s="12" t="s">
        <v>241</v>
      </c>
      <c r="I4671" s="10">
        <v>2014</v>
      </c>
      <c r="J4671" s="10">
        <v>159232509</v>
      </c>
      <c r="K4671" s="10">
        <f>_xlfn.DAYS(clean_data[[#This Row],[Ship Date]],clean_data[[#This Row],[Order Date]])</f>
        <v>36</v>
      </c>
      <c r="L4671" s="11">
        <v>41834</v>
      </c>
      <c r="M4671" s="14">
        <v>9293</v>
      </c>
      <c r="N4671" s="15">
        <v>9.33</v>
      </c>
      <c r="O4671" s="15">
        <v>6.92</v>
      </c>
      <c r="P4671" s="15">
        <v>86703.69</v>
      </c>
      <c r="Q4671" s="15">
        <v>64307.56</v>
      </c>
      <c r="R4671" s="15">
        <v>22396.13</v>
      </c>
      <c r="S4671" s="54"/>
      <c r="T4671" s="54"/>
      <c r="Z4671" s="1"/>
      <c r="AA4671" s="1"/>
      <c r="XFB4671"/>
      <c r="XFC4671"/>
    </row>
    <row r="4672" spans="2:27 16382:16383" ht="21" customHeight="1">
      <c r="B4672" s="1" t="s">
        <v>23</v>
      </c>
      <c r="C4672" s="1" t="s">
        <v>106</v>
      </c>
      <c r="D4672" s="1" t="s">
        <v>71</v>
      </c>
      <c r="E4672" s="1" t="s">
        <v>17</v>
      </c>
      <c r="F4672" s="1" t="s">
        <v>232</v>
      </c>
      <c r="G4672" s="9">
        <v>41578</v>
      </c>
      <c r="H4672" s="2" t="s">
        <v>237</v>
      </c>
      <c r="I4672" s="1">
        <v>2013</v>
      </c>
      <c r="J4672" s="1">
        <v>917639768</v>
      </c>
      <c r="K4672" s="1">
        <f>_xlfn.DAYS(clean_data[[#This Row],[Ship Date]],clean_data[[#This Row],[Order Date]])</f>
        <v>44</v>
      </c>
      <c r="L4672" s="9">
        <v>41622</v>
      </c>
      <c r="M4672" s="4">
        <v>8854</v>
      </c>
      <c r="N4672" s="13">
        <v>154.06</v>
      </c>
      <c r="O4672" s="13">
        <v>90.93</v>
      </c>
      <c r="P4672" s="13">
        <v>1364047.24</v>
      </c>
      <c r="Q4672" s="13">
        <v>805094.22</v>
      </c>
      <c r="R4672" s="13">
        <v>558953.02</v>
      </c>
      <c r="S4672" s="54"/>
      <c r="T4672" s="54"/>
      <c r="Z4672" s="1"/>
      <c r="AA4672" s="1"/>
      <c r="XFB4672"/>
      <c r="XFC4672"/>
    </row>
    <row r="4673" spans="2:27 16382:16383" ht="21" customHeight="1">
      <c r="B4673" s="10" t="s">
        <v>40</v>
      </c>
      <c r="C4673" s="10" t="s">
        <v>135</v>
      </c>
      <c r="D4673" s="10" t="s">
        <v>71</v>
      </c>
      <c r="E4673" s="10" t="s">
        <v>17</v>
      </c>
      <c r="F4673" s="10" t="s">
        <v>227</v>
      </c>
      <c r="G4673" s="11">
        <v>42614</v>
      </c>
      <c r="H4673" s="12" t="s">
        <v>231</v>
      </c>
      <c r="I4673" s="10">
        <v>2016</v>
      </c>
      <c r="J4673" s="10">
        <v>688994109</v>
      </c>
      <c r="K4673" s="10">
        <f>_xlfn.DAYS(clean_data[[#This Row],[Ship Date]],clean_data[[#This Row],[Order Date]])</f>
        <v>26</v>
      </c>
      <c r="L4673" s="11">
        <v>42640</v>
      </c>
      <c r="M4673" s="14">
        <v>7523</v>
      </c>
      <c r="N4673" s="15">
        <v>154.06</v>
      </c>
      <c r="O4673" s="15">
        <v>90.93</v>
      </c>
      <c r="P4673" s="15">
        <v>1158993.3799999999</v>
      </c>
      <c r="Q4673" s="15">
        <v>684066.39</v>
      </c>
      <c r="R4673" s="15">
        <v>474926.99</v>
      </c>
      <c r="S4673" s="54"/>
      <c r="T4673" s="54"/>
      <c r="Z4673" s="1"/>
      <c r="AA4673" s="1"/>
      <c r="XFB4673"/>
      <c r="XFC4673"/>
    </row>
    <row r="4674" spans="2:27 16382:16383" ht="21" customHeight="1">
      <c r="B4674" s="1" t="s">
        <v>31</v>
      </c>
      <c r="C4674" s="1" t="s">
        <v>89</v>
      </c>
      <c r="D4674" s="1" t="s">
        <v>45</v>
      </c>
      <c r="E4674" s="1" t="s">
        <v>21</v>
      </c>
      <c r="F4674" s="1" t="s">
        <v>227</v>
      </c>
      <c r="G4674" s="9">
        <v>41120</v>
      </c>
      <c r="H4674" s="2" t="s">
        <v>230</v>
      </c>
      <c r="I4674" s="1">
        <v>2012</v>
      </c>
      <c r="J4674" s="1">
        <v>918656861</v>
      </c>
      <c r="K4674" s="1">
        <f>_xlfn.DAYS(clean_data[[#This Row],[Ship Date]],clean_data[[#This Row],[Order Date]])</f>
        <v>18</v>
      </c>
      <c r="L4674" s="9">
        <v>41138</v>
      </c>
      <c r="M4674" s="4">
        <v>9835</v>
      </c>
      <c r="N4674" s="13">
        <v>437.2</v>
      </c>
      <c r="O4674" s="13">
        <v>263.33</v>
      </c>
      <c r="P4674" s="13">
        <v>4299862</v>
      </c>
      <c r="Q4674" s="13">
        <v>2589850.5499999998</v>
      </c>
      <c r="R4674" s="13">
        <v>1710011.45</v>
      </c>
      <c r="S4674" s="54"/>
      <c r="T4674" s="54"/>
      <c r="Z4674" s="1"/>
      <c r="AA4674" s="1"/>
      <c r="XFB4674"/>
      <c r="XFC4674"/>
    </row>
    <row r="4675" spans="2:27 16382:16383" ht="21" customHeight="1">
      <c r="B4675" s="10" t="s">
        <v>40</v>
      </c>
      <c r="C4675" s="10" t="s">
        <v>93</v>
      </c>
      <c r="D4675" s="10" t="s">
        <v>79</v>
      </c>
      <c r="E4675" s="10" t="s">
        <v>17</v>
      </c>
      <c r="F4675" s="10" t="s">
        <v>232</v>
      </c>
      <c r="G4675" s="11">
        <v>40615</v>
      </c>
      <c r="H4675" s="12" t="s">
        <v>236</v>
      </c>
      <c r="I4675" s="10">
        <v>2011</v>
      </c>
      <c r="J4675" s="10">
        <v>422301852</v>
      </c>
      <c r="K4675" s="10">
        <f>_xlfn.DAYS(clean_data[[#This Row],[Ship Date]],clean_data[[#This Row],[Order Date]])</f>
        <v>41</v>
      </c>
      <c r="L4675" s="11">
        <v>40656</v>
      </c>
      <c r="M4675" s="14">
        <v>7357</v>
      </c>
      <c r="N4675" s="15">
        <v>668.27</v>
      </c>
      <c r="O4675" s="15">
        <v>502.54</v>
      </c>
      <c r="P4675" s="15">
        <v>4916462.3899999997</v>
      </c>
      <c r="Q4675" s="15">
        <v>3697186.78</v>
      </c>
      <c r="R4675" s="15">
        <v>1219275.6100000001</v>
      </c>
      <c r="S4675" s="54"/>
      <c r="T4675" s="54"/>
      <c r="Z4675" s="1"/>
      <c r="AA4675" s="1"/>
      <c r="XFB4675"/>
      <c r="XFC4675"/>
    </row>
    <row r="4676" spans="2:27 16382:16383" ht="21" customHeight="1">
      <c r="B4676" s="1" t="s">
        <v>40</v>
      </c>
      <c r="C4676" s="1" t="s">
        <v>69</v>
      </c>
      <c r="D4676" s="1" t="s">
        <v>43</v>
      </c>
      <c r="E4676" s="1" t="s">
        <v>17</v>
      </c>
      <c r="F4676" s="1" t="s">
        <v>232</v>
      </c>
      <c r="G4676" s="9">
        <v>42240</v>
      </c>
      <c r="H4676" s="2" t="s">
        <v>238</v>
      </c>
      <c r="I4676" s="1">
        <v>2015</v>
      </c>
      <c r="J4676" s="1">
        <v>335915410</v>
      </c>
      <c r="K4676" s="1">
        <f>_xlfn.DAYS(clean_data[[#This Row],[Ship Date]],clean_data[[#This Row],[Order Date]])</f>
        <v>30</v>
      </c>
      <c r="L4676" s="9">
        <v>42270</v>
      </c>
      <c r="M4676" s="4">
        <v>3689</v>
      </c>
      <c r="N4676" s="13">
        <v>651.21</v>
      </c>
      <c r="O4676" s="13">
        <v>524.96</v>
      </c>
      <c r="P4676" s="13">
        <v>2402313.69</v>
      </c>
      <c r="Q4676" s="13">
        <v>1936577.44</v>
      </c>
      <c r="R4676" s="13">
        <v>465736.25</v>
      </c>
      <c r="S4676" s="54"/>
      <c r="T4676" s="54"/>
      <c r="Z4676" s="1"/>
      <c r="AA4676" s="1"/>
      <c r="XFB4676"/>
      <c r="XFC4676"/>
    </row>
    <row r="4677" spans="2:27 16382:16383" ht="21" customHeight="1">
      <c r="B4677" s="10" t="s">
        <v>23</v>
      </c>
      <c r="C4677" s="10" t="s">
        <v>155</v>
      </c>
      <c r="D4677" s="10" t="s">
        <v>59</v>
      </c>
      <c r="E4677" s="10" t="s">
        <v>17</v>
      </c>
      <c r="F4677" s="10" t="s">
        <v>227</v>
      </c>
      <c r="G4677" s="11">
        <v>40611</v>
      </c>
      <c r="H4677" s="12" t="s">
        <v>236</v>
      </c>
      <c r="I4677" s="10">
        <v>2011</v>
      </c>
      <c r="J4677" s="10">
        <v>965796363</v>
      </c>
      <c r="K4677" s="10">
        <f>_xlfn.DAYS(clean_data[[#This Row],[Ship Date]],clean_data[[#This Row],[Order Date]])</f>
        <v>10</v>
      </c>
      <c r="L4677" s="11">
        <v>40621</v>
      </c>
      <c r="M4677" s="14">
        <v>9461</v>
      </c>
      <c r="N4677" s="15">
        <v>9.33</v>
      </c>
      <c r="O4677" s="15">
        <v>6.92</v>
      </c>
      <c r="P4677" s="15">
        <v>88271.13</v>
      </c>
      <c r="Q4677" s="15">
        <v>65470.12</v>
      </c>
      <c r="R4677" s="15">
        <v>22801.01</v>
      </c>
      <c r="S4677" s="54"/>
      <c r="T4677" s="54"/>
      <c r="Z4677" s="1"/>
      <c r="AA4677" s="1"/>
      <c r="XFB4677"/>
      <c r="XFC4677"/>
    </row>
    <row r="4678" spans="2:27 16382:16383" ht="21" customHeight="1">
      <c r="B4678" s="1" t="s">
        <v>26</v>
      </c>
      <c r="C4678" s="1" t="s">
        <v>121</v>
      </c>
      <c r="D4678" s="1" t="s">
        <v>33</v>
      </c>
      <c r="E4678" s="1" t="s">
        <v>17</v>
      </c>
      <c r="F4678" s="1" t="s">
        <v>235</v>
      </c>
      <c r="G4678" s="9">
        <v>41794</v>
      </c>
      <c r="H4678" s="2" t="s">
        <v>241</v>
      </c>
      <c r="I4678" s="1">
        <v>2014</v>
      </c>
      <c r="J4678" s="1">
        <v>438556039</v>
      </c>
      <c r="K4678" s="1">
        <f>_xlfn.DAYS(clean_data[[#This Row],[Ship Date]],clean_data[[#This Row],[Order Date]])</f>
        <v>18</v>
      </c>
      <c r="L4678" s="9">
        <v>41812</v>
      </c>
      <c r="M4678" s="4">
        <v>7332</v>
      </c>
      <c r="N4678" s="13">
        <v>81.73</v>
      </c>
      <c r="O4678" s="13">
        <v>56.67</v>
      </c>
      <c r="P4678" s="13">
        <v>599244.36</v>
      </c>
      <c r="Q4678" s="13">
        <v>415504.44</v>
      </c>
      <c r="R4678" s="13">
        <v>183739.92</v>
      </c>
      <c r="S4678" s="54"/>
      <c r="T4678" s="54"/>
      <c r="Z4678" s="1"/>
      <c r="AA4678" s="1"/>
      <c r="XFB4678"/>
      <c r="XFC4678"/>
    </row>
    <row r="4679" spans="2:27 16382:16383" ht="21" customHeight="1">
      <c r="B4679" s="10" t="s">
        <v>23</v>
      </c>
      <c r="C4679" s="10" t="s">
        <v>38</v>
      </c>
      <c r="D4679" s="10" t="s">
        <v>16</v>
      </c>
      <c r="E4679" s="10" t="s">
        <v>17</v>
      </c>
      <c r="F4679" s="10" t="s">
        <v>232</v>
      </c>
      <c r="G4679" s="11">
        <v>42567</v>
      </c>
      <c r="H4679" s="12" t="s">
        <v>230</v>
      </c>
      <c r="I4679" s="10">
        <v>2016</v>
      </c>
      <c r="J4679" s="10">
        <v>551118266</v>
      </c>
      <c r="K4679" s="10">
        <f>_xlfn.DAYS(clean_data[[#This Row],[Ship Date]],clean_data[[#This Row],[Order Date]])</f>
        <v>30</v>
      </c>
      <c r="L4679" s="11">
        <v>42597</v>
      </c>
      <c r="M4679" s="14">
        <v>6997</v>
      </c>
      <c r="N4679" s="15">
        <v>255.28</v>
      </c>
      <c r="O4679" s="15">
        <v>159.41999999999999</v>
      </c>
      <c r="P4679" s="15">
        <v>1786194.16</v>
      </c>
      <c r="Q4679" s="15">
        <v>1115461.74</v>
      </c>
      <c r="R4679" s="15">
        <v>670732.42000000004</v>
      </c>
      <c r="S4679" s="54"/>
      <c r="T4679" s="54"/>
      <c r="Z4679" s="1"/>
      <c r="AA4679" s="1"/>
      <c r="XFB4679"/>
      <c r="XFC4679"/>
    </row>
    <row r="4680" spans="2:27 16382:16383" ht="21" customHeight="1">
      <c r="B4680" s="1" t="s">
        <v>40</v>
      </c>
      <c r="C4680" s="1" t="s">
        <v>136</v>
      </c>
      <c r="D4680" s="1" t="s">
        <v>79</v>
      </c>
      <c r="E4680" s="1" t="s">
        <v>21</v>
      </c>
      <c r="F4680" s="1" t="s">
        <v>235</v>
      </c>
      <c r="G4680" s="9">
        <v>42860</v>
      </c>
      <c r="H4680" s="2" t="s">
        <v>233</v>
      </c>
      <c r="I4680" s="1">
        <v>2017</v>
      </c>
      <c r="J4680" s="1">
        <v>920719373</v>
      </c>
      <c r="K4680" s="1">
        <f>_xlfn.DAYS(clean_data[[#This Row],[Ship Date]],clean_data[[#This Row],[Order Date]])</f>
        <v>34</v>
      </c>
      <c r="L4680" s="9">
        <v>42894</v>
      </c>
      <c r="M4680" s="4">
        <v>178</v>
      </c>
      <c r="N4680" s="13">
        <v>668.27</v>
      </c>
      <c r="O4680" s="13">
        <v>502.54</v>
      </c>
      <c r="P4680" s="13">
        <v>118952.06</v>
      </c>
      <c r="Q4680" s="13">
        <v>89452.12</v>
      </c>
      <c r="R4680" s="13">
        <v>29499.94</v>
      </c>
      <c r="S4680" s="54"/>
      <c r="T4680" s="54"/>
      <c r="Z4680" s="1"/>
      <c r="AA4680" s="1"/>
      <c r="XFB4680"/>
      <c r="XFC4680"/>
    </row>
    <row r="4681" spans="2:27 16382:16383" ht="21" customHeight="1">
      <c r="B4681" s="10" t="s">
        <v>40</v>
      </c>
      <c r="C4681" s="10" t="s">
        <v>131</v>
      </c>
      <c r="D4681" s="10" t="s">
        <v>59</v>
      </c>
      <c r="E4681" s="10" t="s">
        <v>21</v>
      </c>
      <c r="F4681" s="10" t="s">
        <v>232</v>
      </c>
      <c r="G4681" s="11">
        <v>41612</v>
      </c>
      <c r="H4681" s="12" t="s">
        <v>228</v>
      </c>
      <c r="I4681" s="10">
        <v>2013</v>
      </c>
      <c r="J4681" s="10">
        <v>334908187</v>
      </c>
      <c r="K4681" s="10">
        <f>_xlfn.DAYS(clean_data[[#This Row],[Ship Date]],clean_data[[#This Row],[Order Date]])</f>
        <v>7</v>
      </c>
      <c r="L4681" s="11">
        <v>41619</v>
      </c>
      <c r="M4681" s="14">
        <v>5630</v>
      </c>
      <c r="N4681" s="15">
        <v>9.33</v>
      </c>
      <c r="O4681" s="15">
        <v>6.92</v>
      </c>
      <c r="P4681" s="15">
        <v>52527.9</v>
      </c>
      <c r="Q4681" s="15">
        <v>38959.599999999999</v>
      </c>
      <c r="R4681" s="15">
        <v>13568.3</v>
      </c>
      <c r="S4681" s="54"/>
      <c r="T4681" s="54"/>
      <c r="Z4681" s="1"/>
      <c r="AA4681" s="1"/>
      <c r="XFB4681"/>
      <c r="XFC4681"/>
    </row>
    <row r="4682" spans="2:27 16382:16383" ht="21" customHeight="1">
      <c r="B4682" s="1" t="s">
        <v>40</v>
      </c>
      <c r="C4682" s="1" t="s">
        <v>65</v>
      </c>
      <c r="D4682" s="1" t="s">
        <v>79</v>
      </c>
      <c r="E4682" s="1" t="s">
        <v>17</v>
      </c>
      <c r="F4682" s="1" t="s">
        <v>235</v>
      </c>
      <c r="G4682" s="9">
        <v>40913</v>
      </c>
      <c r="H4682" s="2" t="s">
        <v>240</v>
      </c>
      <c r="I4682" s="1">
        <v>2012</v>
      </c>
      <c r="J4682" s="1">
        <v>801546037</v>
      </c>
      <c r="K4682" s="1">
        <f>_xlfn.DAYS(clean_data[[#This Row],[Ship Date]],clean_data[[#This Row],[Order Date]])</f>
        <v>41</v>
      </c>
      <c r="L4682" s="9">
        <v>40954</v>
      </c>
      <c r="M4682" s="4">
        <v>4139</v>
      </c>
      <c r="N4682" s="13">
        <v>668.27</v>
      </c>
      <c r="O4682" s="13">
        <v>502.54</v>
      </c>
      <c r="P4682" s="13">
        <v>2765969.53</v>
      </c>
      <c r="Q4682" s="13">
        <v>2080013.06</v>
      </c>
      <c r="R4682" s="13">
        <v>685956.47</v>
      </c>
      <c r="S4682" s="54"/>
      <c r="T4682" s="54"/>
      <c r="Z4682" s="1"/>
      <c r="AA4682" s="1"/>
      <c r="XFB4682"/>
      <c r="XFC4682"/>
    </row>
    <row r="4683" spans="2:27 16382:16383" ht="21" customHeight="1">
      <c r="B4683" s="10" t="s">
        <v>31</v>
      </c>
      <c r="C4683" s="10" t="s">
        <v>133</v>
      </c>
      <c r="D4683" s="10" t="s">
        <v>43</v>
      </c>
      <c r="E4683" s="10" t="s">
        <v>21</v>
      </c>
      <c r="F4683" s="10" t="s">
        <v>229</v>
      </c>
      <c r="G4683" s="11">
        <v>41861</v>
      </c>
      <c r="H4683" s="12" t="s">
        <v>238</v>
      </c>
      <c r="I4683" s="10">
        <v>2014</v>
      </c>
      <c r="J4683" s="10">
        <v>798806750</v>
      </c>
      <c r="K4683" s="10">
        <f>_xlfn.DAYS(clean_data[[#This Row],[Ship Date]],clean_data[[#This Row],[Order Date]])</f>
        <v>12</v>
      </c>
      <c r="L4683" s="11">
        <v>41873</v>
      </c>
      <c r="M4683" s="14">
        <v>3524</v>
      </c>
      <c r="N4683" s="15">
        <v>651.21</v>
      </c>
      <c r="O4683" s="15">
        <v>524.96</v>
      </c>
      <c r="P4683" s="15">
        <v>2294864.04</v>
      </c>
      <c r="Q4683" s="15">
        <v>1849959.04</v>
      </c>
      <c r="R4683" s="15">
        <v>444905</v>
      </c>
      <c r="S4683" s="54"/>
      <c r="T4683" s="54"/>
      <c r="Z4683" s="1"/>
      <c r="AA4683" s="1"/>
      <c r="XFB4683"/>
      <c r="XFC4683"/>
    </row>
    <row r="4684" spans="2:27 16382:16383" ht="21" customHeight="1">
      <c r="B4684" s="1" t="s">
        <v>31</v>
      </c>
      <c r="C4684" s="1" t="s">
        <v>96</v>
      </c>
      <c r="D4684" s="1" t="s">
        <v>59</v>
      </c>
      <c r="E4684" s="1" t="s">
        <v>21</v>
      </c>
      <c r="F4684" s="1" t="s">
        <v>227</v>
      </c>
      <c r="G4684" s="9">
        <v>40413</v>
      </c>
      <c r="H4684" s="2" t="s">
        <v>238</v>
      </c>
      <c r="I4684" s="1">
        <v>2010</v>
      </c>
      <c r="J4684" s="1">
        <v>225176656</v>
      </c>
      <c r="K4684" s="1">
        <f>_xlfn.DAYS(clean_data[[#This Row],[Ship Date]],clean_data[[#This Row],[Order Date]])</f>
        <v>14</v>
      </c>
      <c r="L4684" s="9">
        <v>40427</v>
      </c>
      <c r="M4684" s="4">
        <v>3631</v>
      </c>
      <c r="N4684" s="13">
        <v>9.33</v>
      </c>
      <c r="O4684" s="13">
        <v>6.92</v>
      </c>
      <c r="P4684" s="13">
        <v>33877.230000000003</v>
      </c>
      <c r="Q4684" s="13">
        <v>25126.52</v>
      </c>
      <c r="R4684" s="13">
        <v>8750.7099999999991</v>
      </c>
      <c r="S4684" s="54"/>
      <c r="T4684" s="54"/>
      <c r="Z4684" s="1"/>
      <c r="AA4684" s="1"/>
      <c r="XFB4684"/>
      <c r="XFC4684"/>
    </row>
    <row r="4685" spans="2:27 16382:16383" ht="21" customHeight="1">
      <c r="B4685" s="10" t="s">
        <v>23</v>
      </c>
      <c r="C4685" s="10" t="s">
        <v>159</v>
      </c>
      <c r="D4685" s="10" t="s">
        <v>43</v>
      </c>
      <c r="E4685" s="10" t="s">
        <v>17</v>
      </c>
      <c r="F4685" s="10" t="s">
        <v>227</v>
      </c>
      <c r="G4685" s="11">
        <v>42592</v>
      </c>
      <c r="H4685" s="12" t="s">
        <v>238</v>
      </c>
      <c r="I4685" s="10">
        <v>2016</v>
      </c>
      <c r="J4685" s="10">
        <v>849454581</v>
      </c>
      <c r="K4685" s="10">
        <f>_xlfn.DAYS(clean_data[[#This Row],[Ship Date]],clean_data[[#This Row],[Order Date]])</f>
        <v>27</v>
      </c>
      <c r="L4685" s="11">
        <v>42619</v>
      </c>
      <c r="M4685" s="14">
        <v>1342</v>
      </c>
      <c r="N4685" s="15">
        <v>651.21</v>
      </c>
      <c r="O4685" s="15">
        <v>524.96</v>
      </c>
      <c r="P4685" s="15">
        <v>873923.82</v>
      </c>
      <c r="Q4685" s="15">
        <v>704496.32</v>
      </c>
      <c r="R4685" s="15">
        <v>169427.5</v>
      </c>
      <c r="S4685" s="54"/>
      <c r="T4685" s="54"/>
      <c r="Z4685" s="1"/>
      <c r="AA4685" s="1"/>
      <c r="XFB4685"/>
      <c r="XFC4685"/>
    </row>
    <row r="4686" spans="2:27 16382:16383" ht="21" customHeight="1">
      <c r="B4686" s="1" t="s">
        <v>40</v>
      </c>
      <c r="C4686" s="1" t="s">
        <v>216</v>
      </c>
      <c r="D4686" s="1" t="s">
        <v>36</v>
      </c>
      <c r="E4686" s="1" t="s">
        <v>21</v>
      </c>
      <c r="F4686" s="1" t="s">
        <v>227</v>
      </c>
      <c r="G4686" s="9">
        <v>40983</v>
      </c>
      <c r="H4686" s="2" t="s">
        <v>236</v>
      </c>
      <c r="I4686" s="1">
        <v>2012</v>
      </c>
      <c r="J4686" s="1">
        <v>460751855</v>
      </c>
      <c r="K4686" s="1">
        <f>_xlfn.DAYS(clean_data[[#This Row],[Ship Date]],clean_data[[#This Row],[Order Date]])</f>
        <v>43</v>
      </c>
      <c r="L4686" s="9">
        <v>41026</v>
      </c>
      <c r="M4686" s="4">
        <v>5568</v>
      </c>
      <c r="N4686" s="13">
        <v>109.28</v>
      </c>
      <c r="O4686" s="13">
        <v>35.840000000000003</v>
      </c>
      <c r="P4686" s="13">
        <v>608471.04000000004</v>
      </c>
      <c r="Q4686" s="13">
        <v>199557.12</v>
      </c>
      <c r="R4686" s="13">
        <v>408913.91999999998</v>
      </c>
      <c r="S4686" s="54"/>
      <c r="T4686" s="54"/>
      <c r="Z4686" s="1"/>
      <c r="AA4686" s="1"/>
      <c r="XFB4686"/>
      <c r="XFC4686"/>
    </row>
    <row r="4687" spans="2:27 16382:16383" ht="21" customHeight="1">
      <c r="B4687" s="10" t="s">
        <v>34</v>
      </c>
      <c r="C4687" s="10" t="s">
        <v>215</v>
      </c>
      <c r="D4687" s="10" t="s">
        <v>45</v>
      </c>
      <c r="E4687" s="10" t="s">
        <v>21</v>
      </c>
      <c r="F4687" s="10" t="s">
        <v>232</v>
      </c>
      <c r="G4687" s="11">
        <v>41005</v>
      </c>
      <c r="H4687" s="12" t="s">
        <v>239</v>
      </c>
      <c r="I4687" s="10">
        <v>2012</v>
      </c>
      <c r="J4687" s="10">
        <v>518492305</v>
      </c>
      <c r="K4687" s="10">
        <f>_xlfn.DAYS(clean_data[[#This Row],[Ship Date]],clean_data[[#This Row],[Order Date]])</f>
        <v>45</v>
      </c>
      <c r="L4687" s="11">
        <v>41050</v>
      </c>
      <c r="M4687" s="14">
        <v>2250</v>
      </c>
      <c r="N4687" s="15">
        <v>437.2</v>
      </c>
      <c r="O4687" s="15">
        <v>263.33</v>
      </c>
      <c r="P4687" s="15">
        <v>983700</v>
      </c>
      <c r="Q4687" s="15">
        <v>592492.5</v>
      </c>
      <c r="R4687" s="15">
        <v>391207.5</v>
      </c>
      <c r="S4687" s="54"/>
      <c r="T4687" s="54"/>
      <c r="Z4687" s="1"/>
      <c r="AA4687" s="1"/>
      <c r="XFB4687"/>
      <c r="XFC4687"/>
    </row>
    <row r="4688" spans="2:27 16382:16383" ht="21" customHeight="1">
      <c r="B4688" s="1" t="s">
        <v>26</v>
      </c>
      <c r="C4688" s="1" t="s">
        <v>151</v>
      </c>
      <c r="D4688" s="1" t="s">
        <v>71</v>
      </c>
      <c r="E4688" s="1" t="s">
        <v>17</v>
      </c>
      <c r="F4688" s="1" t="s">
        <v>232</v>
      </c>
      <c r="G4688" s="9">
        <v>42936</v>
      </c>
      <c r="H4688" s="2" t="s">
        <v>230</v>
      </c>
      <c r="I4688" s="1">
        <v>2017</v>
      </c>
      <c r="J4688" s="1">
        <v>302412259</v>
      </c>
      <c r="K4688" s="1">
        <f>_xlfn.DAYS(clean_data[[#This Row],[Ship Date]],clean_data[[#This Row],[Order Date]])</f>
        <v>28</v>
      </c>
      <c r="L4688" s="9">
        <v>42964</v>
      </c>
      <c r="M4688" s="4">
        <v>9363</v>
      </c>
      <c r="N4688" s="13">
        <v>154.06</v>
      </c>
      <c r="O4688" s="13">
        <v>90.93</v>
      </c>
      <c r="P4688" s="13">
        <v>1442463.78</v>
      </c>
      <c r="Q4688" s="13">
        <v>851377.59</v>
      </c>
      <c r="R4688" s="13">
        <v>591086.18999999994</v>
      </c>
      <c r="S4688" s="54"/>
      <c r="T4688" s="54"/>
      <c r="Z4688" s="1"/>
      <c r="AA4688" s="1"/>
      <c r="XFB4688"/>
      <c r="XFC4688"/>
    </row>
    <row r="4689" spans="2:27 16382:16383" ht="21" customHeight="1">
      <c r="B4689" s="10" t="s">
        <v>23</v>
      </c>
      <c r="C4689" s="10" t="s">
        <v>218</v>
      </c>
      <c r="D4689" s="10" t="s">
        <v>28</v>
      </c>
      <c r="E4689" s="10" t="s">
        <v>21</v>
      </c>
      <c r="F4689" s="10" t="s">
        <v>227</v>
      </c>
      <c r="G4689" s="11">
        <v>40526</v>
      </c>
      <c r="H4689" s="12" t="s">
        <v>228</v>
      </c>
      <c r="I4689" s="10">
        <v>2010</v>
      </c>
      <c r="J4689" s="10">
        <v>962560546</v>
      </c>
      <c r="K4689" s="10">
        <f>_xlfn.DAYS(clean_data[[#This Row],[Ship Date]],clean_data[[#This Row],[Order Date]])</f>
        <v>25</v>
      </c>
      <c r="L4689" s="11">
        <v>40551</v>
      </c>
      <c r="M4689" s="14">
        <v>1911</v>
      </c>
      <c r="N4689" s="15">
        <v>205.7</v>
      </c>
      <c r="O4689" s="15">
        <v>117.11</v>
      </c>
      <c r="P4689" s="15">
        <v>393092.7</v>
      </c>
      <c r="Q4689" s="15">
        <v>223797.21</v>
      </c>
      <c r="R4689" s="15">
        <v>169295.49</v>
      </c>
      <c r="S4689" s="54"/>
      <c r="T4689" s="54"/>
      <c r="Z4689" s="1"/>
      <c r="AA4689" s="1"/>
      <c r="XFB4689"/>
      <c r="XFC4689"/>
    </row>
    <row r="4690" spans="2:27 16382:16383" ht="21" customHeight="1">
      <c r="B4690" s="1" t="s">
        <v>40</v>
      </c>
      <c r="C4690" s="1" t="s">
        <v>113</v>
      </c>
      <c r="D4690" s="1" t="s">
        <v>25</v>
      </c>
      <c r="E4690" s="1" t="s">
        <v>17</v>
      </c>
      <c r="F4690" s="1" t="s">
        <v>229</v>
      </c>
      <c r="G4690" s="9">
        <v>41745</v>
      </c>
      <c r="H4690" s="2" t="s">
        <v>239</v>
      </c>
      <c r="I4690" s="1">
        <v>2014</v>
      </c>
      <c r="J4690" s="1">
        <v>569298493</v>
      </c>
      <c r="K4690" s="1">
        <f>_xlfn.DAYS(clean_data[[#This Row],[Ship Date]],clean_data[[#This Row],[Order Date]])</f>
        <v>33</v>
      </c>
      <c r="L4690" s="9">
        <v>41778</v>
      </c>
      <c r="M4690" s="4">
        <v>6930</v>
      </c>
      <c r="N4690" s="13">
        <v>47.45</v>
      </c>
      <c r="O4690" s="13">
        <v>31.79</v>
      </c>
      <c r="P4690" s="13">
        <v>328828.5</v>
      </c>
      <c r="Q4690" s="13">
        <v>220304.7</v>
      </c>
      <c r="R4690" s="13">
        <v>108523.8</v>
      </c>
      <c r="S4690" s="54"/>
      <c r="T4690" s="54"/>
      <c r="Z4690" s="1"/>
      <c r="AA4690" s="1"/>
      <c r="XFB4690"/>
      <c r="XFC4690"/>
    </row>
    <row r="4691" spans="2:27 16382:16383" ht="21" customHeight="1">
      <c r="B4691" s="10" t="s">
        <v>34</v>
      </c>
      <c r="C4691" s="10" t="s">
        <v>35</v>
      </c>
      <c r="D4691" s="10" t="s">
        <v>43</v>
      </c>
      <c r="E4691" s="10" t="s">
        <v>21</v>
      </c>
      <c r="F4691" s="10" t="s">
        <v>235</v>
      </c>
      <c r="G4691" s="11">
        <v>42505</v>
      </c>
      <c r="H4691" s="12" t="s">
        <v>233</v>
      </c>
      <c r="I4691" s="10">
        <v>2016</v>
      </c>
      <c r="J4691" s="10">
        <v>863299930</v>
      </c>
      <c r="K4691" s="10">
        <f>_xlfn.DAYS(clean_data[[#This Row],[Ship Date]],clean_data[[#This Row],[Order Date]])</f>
        <v>36</v>
      </c>
      <c r="L4691" s="11">
        <v>42541</v>
      </c>
      <c r="M4691" s="14">
        <v>8488</v>
      </c>
      <c r="N4691" s="15">
        <v>651.21</v>
      </c>
      <c r="O4691" s="15">
        <v>524.96</v>
      </c>
      <c r="P4691" s="15">
        <v>5527470.4800000004</v>
      </c>
      <c r="Q4691" s="15">
        <v>4455860.4800000004</v>
      </c>
      <c r="R4691" s="15">
        <v>1071610</v>
      </c>
      <c r="S4691" s="54"/>
      <c r="T4691" s="54"/>
      <c r="Z4691" s="1"/>
      <c r="AA4691" s="1"/>
      <c r="XFB4691"/>
      <c r="XFC4691"/>
    </row>
    <row r="4692" spans="2:27 16382:16383" ht="21" customHeight="1">
      <c r="B4692" s="1" t="s">
        <v>40</v>
      </c>
      <c r="C4692" s="1" t="s">
        <v>117</v>
      </c>
      <c r="D4692" s="1" t="s">
        <v>28</v>
      </c>
      <c r="E4692" s="1" t="s">
        <v>17</v>
      </c>
      <c r="F4692" s="1" t="s">
        <v>232</v>
      </c>
      <c r="G4692" s="9">
        <v>41872</v>
      </c>
      <c r="H4692" s="2" t="s">
        <v>238</v>
      </c>
      <c r="I4692" s="1">
        <v>2014</v>
      </c>
      <c r="J4692" s="1">
        <v>505551183</v>
      </c>
      <c r="K4692" s="1">
        <f>_xlfn.DAYS(clean_data[[#This Row],[Ship Date]],clean_data[[#This Row],[Order Date]])</f>
        <v>33</v>
      </c>
      <c r="L4692" s="9">
        <v>41905</v>
      </c>
      <c r="M4692" s="4">
        <v>2684</v>
      </c>
      <c r="N4692" s="13">
        <v>205.7</v>
      </c>
      <c r="O4692" s="13">
        <v>117.11</v>
      </c>
      <c r="P4692" s="13">
        <v>552098.80000000005</v>
      </c>
      <c r="Q4692" s="13">
        <v>314323.24</v>
      </c>
      <c r="R4692" s="13">
        <v>237775.56</v>
      </c>
      <c r="S4692" s="54"/>
      <c r="T4692" s="54"/>
      <c r="Z4692" s="1"/>
      <c r="AA4692" s="1"/>
      <c r="XFB4692"/>
      <c r="XFC4692"/>
    </row>
    <row r="4693" spans="2:27 16382:16383" ht="21" customHeight="1">
      <c r="B4693" s="10" t="s">
        <v>23</v>
      </c>
      <c r="C4693" s="10" t="s">
        <v>116</v>
      </c>
      <c r="D4693" s="10" t="s">
        <v>71</v>
      </c>
      <c r="E4693" s="10" t="s">
        <v>21</v>
      </c>
      <c r="F4693" s="10" t="s">
        <v>235</v>
      </c>
      <c r="G4693" s="11">
        <v>40686</v>
      </c>
      <c r="H4693" s="12" t="s">
        <v>233</v>
      </c>
      <c r="I4693" s="10">
        <v>2011</v>
      </c>
      <c r="J4693" s="10">
        <v>927351081</v>
      </c>
      <c r="K4693" s="10">
        <f>_xlfn.DAYS(clean_data[[#This Row],[Ship Date]],clean_data[[#This Row],[Order Date]])</f>
        <v>10</v>
      </c>
      <c r="L4693" s="11">
        <v>40696</v>
      </c>
      <c r="M4693" s="14">
        <v>2647</v>
      </c>
      <c r="N4693" s="15">
        <v>154.06</v>
      </c>
      <c r="O4693" s="15">
        <v>90.93</v>
      </c>
      <c r="P4693" s="15">
        <v>407796.82</v>
      </c>
      <c r="Q4693" s="15">
        <v>240691.71</v>
      </c>
      <c r="R4693" s="15">
        <v>167105.10999999999</v>
      </c>
      <c r="S4693" s="54"/>
      <c r="T4693" s="54"/>
      <c r="Z4693" s="1"/>
      <c r="AA4693" s="1"/>
      <c r="XFB4693"/>
      <c r="XFC4693"/>
    </row>
    <row r="4694" spans="2:27 16382:16383" ht="21" customHeight="1">
      <c r="B4694" s="1" t="s">
        <v>34</v>
      </c>
      <c r="C4694" s="1" t="s">
        <v>66</v>
      </c>
      <c r="D4694" s="1" t="s">
        <v>43</v>
      </c>
      <c r="E4694" s="1" t="s">
        <v>17</v>
      </c>
      <c r="F4694" s="1" t="s">
        <v>229</v>
      </c>
      <c r="G4694" s="9">
        <v>42940</v>
      </c>
      <c r="H4694" s="2" t="s">
        <v>230</v>
      </c>
      <c r="I4694" s="1">
        <v>2017</v>
      </c>
      <c r="J4694" s="1">
        <v>480310952</v>
      </c>
      <c r="K4694" s="1">
        <f>_xlfn.DAYS(clean_data[[#This Row],[Ship Date]],clean_data[[#This Row],[Order Date]])</f>
        <v>18</v>
      </c>
      <c r="L4694" s="9">
        <v>42958</v>
      </c>
      <c r="M4694" s="4">
        <v>3539</v>
      </c>
      <c r="N4694" s="13">
        <v>651.21</v>
      </c>
      <c r="O4694" s="13">
        <v>524.96</v>
      </c>
      <c r="P4694" s="13">
        <v>2304632.19</v>
      </c>
      <c r="Q4694" s="13">
        <v>1857833.44</v>
      </c>
      <c r="R4694" s="13">
        <v>446798.75</v>
      </c>
      <c r="S4694" s="54"/>
      <c r="T4694" s="54"/>
      <c r="Z4694" s="1"/>
      <c r="AA4694" s="1"/>
      <c r="XFB4694"/>
      <c r="XFC4694"/>
    </row>
    <row r="4695" spans="2:27 16382:16383" ht="21" customHeight="1">
      <c r="B4695" s="10" t="s">
        <v>14</v>
      </c>
      <c r="C4695" s="10" t="s">
        <v>246</v>
      </c>
      <c r="D4695" s="10" t="s">
        <v>33</v>
      </c>
      <c r="E4695" s="10" t="s">
        <v>21</v>
      </c>
      <c r="F4695" s="10" t="s">
        <v>229</v>
      </c>
      <c r="G4695" s="11">
        <v>40569</v>
      </c>
      <c r="H4695" s="12" t="s">
        <v>240</v>
      </c>
      <c r="I4695" s="10">
        <v>2011</v>
      </c>
      <c r="J4695" s="10">
        <v>286354625</v>
      </c>
      <c r="K4695" s="10">
        <f>_xlfn.DAYS(clean_data[[#This Row],[Ship Date]],clean_data[[#This Row],[Order Date]])</f>
        <v>44</v>
      </c>
      <c r="L4695" s="11">
        <v>40613</v>
      </c>
      <c r="M4695" s="14">
        <v>7552</v>
      </c>
      <c r="N4695" s="15">
        <v>81.73</v>
      </c>
      <c r="O4695" s="15">
        <v>56.67</v>
      </c>
      <c r="P4695" s="15">
        <v>617224.95999999996</v>
      </c>
      <c r="Q4695" s="15">
        <v>427971.84000000003</v>
      </c>
      <c r="R4695" s="15">
        <v>189253.12</v>
      </c>
      <c r="S4695" s="54"/>
      <c r="T4695" s="54"/>
      <c r="Z4695" s="1"/>
      <c r="AA4695" s="1"/>
      <c r="XFB4695"/>
      <c r="XFC4695"/>
    </row>
    <row r="4696" spans="2:27 16382:16383" ht="21" customHeight="1">
      <c r="B4696" s="1" t="s">
        <v>31</v>
      </c>
      <c r="C4696" s="1" t="s">
        <v>96</v>
      </c>
      <c r="D4696" s="1" t="s">
        <v>20</v>
      </c>
      <c r="E4696" s="1" t="s">
        <v>21</v>
      </c>
      <c r="F4696" s="1" t="s">
        <v>227</v>
      </c>
      <c r="G4696" s="9">
        <v>42495</v>
      </c>
      <c r="H4696" s="2" t="s">
        <v>233</v>
      </c>
      <c r="I4696" s="1">
        <v>2016</v>
      </c>
      <c r="J4696" s="1">
        <v>187718427</v>
      </c>
      <c r="K4696" s="1">
        <f>_xlfn.DAYS(clean_data[[#This Row],[Ship Date]],clean_data[[#This Row],[Order Date]])</f>
        <v>38</v>
      </c>
      <c r="L4696" s="9">
        <v>42533</v>
      </c>
      <c r="M4696" s="4">
        <v>8909</v>
      </c>
      <c r="N4696" s="13">
        <v>152.58000000000001</v>
      </c>
      <c r="O4696" s="13">
        <v>97.44</v>
      </c>
      <c r="P4696" s="13">
        <v>1359335.22</v>
      </c>
      <c r="Q4696" s="13">
        <v>868092.96</v>
      </c>
      <c r="R4696" s="13">
        <v>491242.26</v>
      </c>
      <c r="S4696" s="54"/>
      <c r="T4696" s="54"/>
      <c r="Z4696" s="1"/>
      <c r="AA4696" s="1"/>
      <c r="XFB4696"/>
      <c r="XFC4696"/>
    </row>
    <row r="4697" spans="2:27 16382:16383" ht="21" customHeight="1">
      <c r="B4697" s="10" t="s">
        <v>40</v>
      </c>
      <c r="C4697" s="10" t="s">
        <v>201</v>
      </c>
      <c r="D4697" s="10" t="s">
        <v>33</v>
      </c>
      <c r="E4697" s="10" t="s">
        <v>17</v>
      </c>
      <c r="F4697" s="10" t="s">
        <v>235</v>
      </c>
      <c r="G4697" s="11">
        <v>42813</v>
      </c>
      <c r="H4697" s="12" t="s">
        <v>236</v>
      </c>
      <c r="I4697" s="10">
        <v>2017</v>
      </c>
      <c r="J4697" s="10">
        <v>996951186</v>
      </c>
      <c r="K4697" s="10">
        <f>_xlfn.DAYS(clean_data[[#This Row],[Ship Date]],clean_data[[#This Row],[Order Date]])</f>
        <v>42</v>
      </c>
      <c r="L4697" s="11">
        <v>42855</v>
      </c>
      <c r="M4697" s="14">
        <v>8865</v>
      </c>
      <c r="N4697" s="15">
        <v>81.73</v>
      </c>
      <c r="O4697" s="15">
        <v>56.67</v>
      </c>
      <c r="P4697" s="15">
        <v>724536.45</v>
      </c>
      <c r="Q4697" s="15">
        <v>502379.55</v>
      </c>
      <c r="R4697" s="15">
        <v>222156.9</v>
      </c>
      <c r="S4697" s="54"/>
      <c r="T4697" s="54"/>
      <c r="Z4697" s="1"/>
      <c r="AA4697" s="1"/>
      <c r="XFB4697"/>
      <c r="XFC4697"/>
    </row>
    <row r="4698" spans="2:27 16382:16383" ht="21" customHeight="1">
      <c r="B4698" s="1" t="s">
        <v>40</v>
      </c>
      <c r="C4698" s="1" t="s">
        <v>102</v>
      </c>
      <c r="D4698" s="1" t="s">
        <v>43</v>
      </c>
      <c r="E4698" s="1" t="s">
        <v>21</v>
      </c>
      <c r="F4698" s="1" t="s">
        <v>235</v>
      </c>
      <c r="G4698" s="9">
        <v>41542</v>
      </c>
      <c r="H4698" s="2" t="s">
        <v>231</v>
      </c>
      <c r="I4698" s="1">
        <v>2013</v>
      </c>
      <c r="J4698" s="1">
        <v>446914231</v>
      </c>
      <c r="K4698" s="1">
        <f>_xlfn.DAYS(clean_data[[#This Row],[Ship Date]],clean_data[[#This Row],[Order Date]])</f>
        <v>6</v>
      </c>
      <c r="L4698" s="9">
        <v>41548</v>
      </c>
      <c r="M4698" s="4">
        <v>707</v>
      </c>
      <c r="N4698" s="13">
        <v>651.21</v>
      </c>
      <c r="O4698" s="13">
        <v>524.96</v>
      </c>
      <c r="P4698" s="13">
        <v>460405.47</v>
      </c>
      <c r="Q4698" s="13">
        <v>371146.72</v>
      </c>
      <c r="R4698" s="13">
        <v>89258.75</v>
      </c>
      <c r="S4698" s="54"/>
      <c r="T4698" s="54"/>
      <c r="Z4698" s="1"/>
      <c r="AA4698" s="1"/>
      <c r="XFB4698"/>
      <c r="XFC4698"/>
    </row>
    <row r="4699" spans="2:27 16382:16383" ht="21" customHeight="1">
      <c r="B4699" s="10" t="s">
        <v>23</v>
      </c>
      <c r="C4699" s="10" t="s">
        <v>70</v>
      </c>
      <c r="D4699" s="10" t="s">
        <v>79</v>
      </c>
      <c r="E4699" s="10" t="s">
        <v>17</v>
      </c>
      <c r="F4699" s="10" t="s">
        <v>235</v>
      </c>
      <c r="G4699" s="11">
        <v>40471</v>
      </c>
      <c r="H4699" s="12" t="s">
        <v>237</v>
      </c>
      <c r="I4699" s="10">
        <v>2010</v>
      </c>
      <c r="J4699" s="10">
        <v>840781390</v>
      </c>
      <c r="K4699" s="10">
        <f>_xlfn.DAYS(clean_data[[#This Row],[Ship Date]],clean_data[[#This Row],[Order Date]])</f>
        <v>24</v>
      </c>
      <c r="L4699" s="11">
        <v>40495</v>
      </c>
      <c r="M4699" s="14">
        <v>4752</v>
      </c>
      <c r="N4699" s="15">
        <v>668.27</v>
      </c>
      <c r="O4699" s="15">
        <v>502.54</v>
      </c>
      <c r="P4699" s="15">
        <v>3175619.04</v>
      </c>
      <c r="Q4699" s="15">
        <v>2388070.08</v>
      </c>
      <c r="R4699" s="15">
        <v>787548.96</v>
      </c>
      <c r="S4699" s="54"/>
      <c r="T4699" s="54"/>
      <c r="Z4699" s="1"/>
      <c r="AA4699" s="1"/>
      <c r="XFB4699"/>
      <c r="XFC4699"/>
    </row>
    <row r="4700" spans="2:27 16382:16383" ht="21" customHeight="1">
      <c r="B4700" s="1" t="s">
        <v>31</v>
      </c>
      <c r="C4700" s="1" t="s">
        <v>248</v>
      </c>
      <c r="D4700" s="1" t="s">
        <v>20</v>
      </c>
      <c r="E4700" s="1" t="s">
        <v>17</v>
      </c>
      <c r="F4700" s="1" t="s">
        <v>227</v>
      </c>
      <c r="G4700" s="9">
        <v>41778</v>
      </c>
      <c r="H4700" s="2" t="s">
        <v>233</v>
      </c>
      <c r="I4700" s="1">
        <v>2014</v>
      </c>
      <c r="J4700" s="1">
        <v>502038991</v>
      </c>
      <c r="K4700" s="1">
        <f>_xlfn.DAYS(clean_data[[#This Row],[Ship Date]],clean_data[[#This Row],[Order Date]])</f>
        <v>50</v>
      </c>
      <c r="L4700" s="9">
        <v>41828</v>
      </c>
      <c r="M4700" s="4">
        <v>3349</v>
      </c>
      <c r="N4700" s="13">
        <v>152.58000000000001</v>
      </c>
      <c r="O4700" s="13">
        <v>97.44</v>
      </c>
      <c r="P4700" s="13">
        <v>510990.42</v>
      </c>
      <c r="Q4700" s="13">
        <v>326326.56</v>
      </c>
      <c r="R4700" s="13">
        <v>184663.86</v>
      </c>
      <c r="S4700" s="54"/>
      <c r="T4700" s="54"/>
      <c r="Z4700" s="1"/>
      <c r="AA4700" s="1"/>
      <c r="XFB4700"/>
      <c r="XFC4700"/>
    </row>
    <row r="4701" spans="2:27 16382:16383" ht="21" customHeight="1">
      <c r="B4701" s="10" t="s">
        <v>26</v>
      </c>
      <c r="C4701" s="10" t="s">
        <v>27</v>
      </c>
      <c r="D4701" s="10" t="s">
        <v>20</v>
      </c>
      <c r="E4701" s="10" t="s">
        <v>21</v>
      </c>
      <c r="F4701" s="10" t="s">
        <v>229</v>
      </c>
      <c r="G4701" s="11">
        <v>41117</v>
      </c>
      <c r="H4701" s="12" t="s">
        <v>230</v>
      </c>
      <c r="I4701" s="10">
        <v>2012</v>
      </c>
      <c r="J4701" s="10">
        <v>524485862</v>
      </c>
      <c r="K4701" s="10">
        <f>_xlfn.DAYS(clean_data[[#This Row],[Ship Date]],clean_data[[#This Row],[Order Date]])</f>
        <v>25</v>
      </c>
      <c r="L4701" s="11">
        <v>41142</v>
      </c>
      <c r="M4701" s="14">
        <v>5877</v>
      </c>
      <c r="N4701" s="15">
        <v>152.58000000000001</v>
      </c>
      <c r="O4701" s="15">
        <v>97.44</v>
      </c>
      <c r="P4701" s="15">
        <v>896712.66</v>
      </c>
      <c r="Q4701" s="15">
        <v>572654.88</v>
      </c>
      <c r="R4701" s="15">
        <v>324057.78000000003</v>
      </c>
      <c r="S4701" s="54"/>
      <c r="T4701" s="54"/>
      <c r="Z4701" s="1"/>
      <c r="AA4701" s="1"/>
      <c r="XFB4701"/>
      <c r="XFC4701"/>
    </row>
    <row r="4702" spans="2:27 16382:16383" ht="21" customHeight="1">
      <c r="B4702" s="1" t="s">
        <v>23</v>
      </c>
      <c r="C4702" s="1" t="s">
        <v>171</v>
      </c>
      <c r="D4702" s="1" t="s">
        <v>71</v>
      </c>
      <c r="E4702" s="1" t="s">
        <v>17</v>
      </c>
      <c r="F4702" s="1" t="s">
        <v>235</v>
      </c>
      <c r="G4702" s="9">
        <v>42825</v>
      </c>
      <c r="H4702" s="2" t="s">
        <v>236</v>
      </c>
      <c r="I4702" s="1">
        <v>2017</v>
      </c>
      <c r="J4702" s="1">
        <v>722233331</v>
      </c>
      <c r="K4702" s="1">
        <f>_xlfn.DAYS(clean_data[[#This Row],[Ship Date]],clean_data[[#This Row],[Order Date]])</f>
        <v>6</v>
      </c>
      <c r="L4702" s="9">
        <v>42831</v>
      </c>
      <c r="M4702" s="4">
        <v>3747</v>
      </c>
      <c r="N4702" s="13">
        <v>154.06</v>
      </c>
      <c r="O4702" s="13">
        <v>90.93</v>
      </c>
      <c r="P4702" s="13">
        <v>577262.81999999995</v>
      </c>
      <c r="Q4702" s="13">
        <v>340714.71</v>
      </c>
      <c r="R4702" s="13">
        <v>236548.11</v>
      </c>
      <c r="S4702" s="54"/>
      <c r="T4702" s="54"/>
      <c r="Z4702" s="1"/>
      <c r="AA4702" s="1"/>
      <c r="XFB4702"/>
      <c r="XFC4702"/>
    </row>
    <row r="4703" spans="2:27 16382:16383" ht="21" customHeight="1">
      <c r="B4703" s="10" t="s">
        <v>40</v>
      </c>
      <c r="C4703" s="10" t="s">
        <v>222</v>
      </c>
      <c r="D4703" s="10" t="s">
        <v>25</v>
      </c>
      <c r="E4703" s="10" t="s">
        <v>21</v>
      </c>
      <c r="F4703" s="10" t="s">
        <v>229</v>
      </c>
      <c r="G4703" s="11">
        <v>41951</v>
      </c>
      <c r="H4703" s="12" t="s">
        <v>234</v>
      </c>
      <c r="I4703" s="10">
        <v>2014</v>
      </c>
      <c r="J4703" s="10">
        <v>979705226</v>
      </c>
      <c r="K4703" s="10">
        <f>_xlfn.DAYS(clean_data[[#This Row],[Ship Date]],clean_data[[#This Row],[Order Date]])</f>
        <v>38</v>
      </c>
      <c r="L4703" s="11">
        <v>41989</v>
      </c>
      <c r="M4703" s="14">
        <v>5402</v>
      </c>
      <c r="N4703" s="15">
        <v>47.45</v>
      </c>
      <c r="O4703" s="15">
        <v>31.79</v>
      </c>
      <c r="P4703" s="15">
        <v>256324.9</v>
      </c>
      <c r="Q4703" s="15">
        <v>171729.58</v>
      </c>
      <c r="R4703" s="15">
        <v>84595.32</v>
      </c>
      <c r="S4703" s="54"/>
      <c r="T4703" s="54"/>
      <c r="Z4703" s="1"/>
      <c r="AA4703" s="1"/>
      <c r="XFB4703"/>
      <c r="XFC4703"/>
    </row>
    <row r="4704" spans="2:27 16382:16383" ht="21" customHeight="1">
      <c r="B4704" s="1" t="s">
        <v>53</v>
      </c>
      <c r="C4704" s="1" t="s">
        <v>54</v>
      </c>
      <c r="D4704" s="1" t="s">
        <v>45</v>
      </c>
      <c r="E4704" s="1" t="s">
        <v>21</v>
      </c>
      <c r="F4704" s="1" t="s">
        <v>235</v>
      </c>
      <c r="G4704" s="9">
        <v>42230</v>
      </c>
      <c r="H4704" s="2" t="s">
        <v>238</v>
      </c>
      <c r="I4704" s="1">
        <v>2015</v>
      </c>
      <c r="J4704" s="1">
        <v>801637876</v>
      </c>
      <c r="K4704" s="1">
        <f>_xlfn.DAYS(clean_data[[#This Row],[Ship Date]],clean_data[[#This Row],[Order Date]])</f>
        <v>26</v>
      </c>
      <c r="L4704" s="9">
        <v>42256</v>
      </c>
      <c r="M4704" s="4">
        <v>1316</v>
      </c>
      <c r="N4704" s="13">
        <v>437.2</v>
      </c>
      <c r="O4704" s="13">
        <v>263.33</v>
      </c>
      <c r="P4704" s="13">
        <v>575355.19999999995</v>
      </c>
      <c r="Q4704" s="13">
        <v>346542.28</v>
      </c>
      <c r="R4704" s="13">
        <v>228812.92</v>
      </c>
      <c r="S4704" s="54"/>
      <c r="T4704" s="54"/>
      <c r="Z4704" s="1"/>
      <c r="AA4704" s="1"/>
      <c r="XFB4704"/>
      <c r="XFC4704"/>
    </row>
    <row r="4705" spans="2:27 16382:16383" ht="21" customHeight="1">
      <c r="B4705" s="10" t="s">
        <v>23</v>
      </c>
      <c r="C4705" s="10" t="s">
        <v>110</v>
      </c>
      <c r="D4705" s="10" t="s">
        <v>50</v>
      </c>
      <c r="E4705" s="10" t="s">
        <v>17</v>
      </c>
      <c r="F4705" s="10" t="s">
        <v>235</v>
      </c>
      <c r="G4705" s="11">
        <v>40868</v>
      </c>
      <c r="H4705" s="12" t="s">
        <v>234</v>
      </c>
      <c r="I4705" s="10">
        <v>2011</v>
      </c>
      <c r="J4705" s="10">
        <v>663080108</v>
      </c>
      <c r="K4705" s="10">
        <f>_xlfn.DAYS(clean_data[[#This Row],[Ship Date]],clean_data[[#This Row],[Order Date]])</f>
        <v>19</v>
      </c>
      <c r="L4705" s="11">
        <v>40887</v>
      </c>
      <c r="M4705" s="14">
        <v>8994</v>
      </c>
      <c r="N4705" s="15">
        <v>421.89</v>
      </c>
      <c r="O4705" s="15">
        <v>364.69</v>
      </c>
      <c r="P4705" s="15">
        <v>3794478.66</v>
      </c>
      <c r="Q4705" s="15">
        <v>3280021.86</v>
      </c>
      <c r="R4705" s="15">
        <v>514456.8</v>
      </c>
      <c r="S4705" s="54"/>
      <c r="T4705" s="54"/>
      <c r="Z4705" s="1"/>
      <c r="AA4705" s="1"/>
      <c r="XFB4705"/>
      <c r="XFC4705"/>
    </row>
    <row r="4706" spans="2:27 16382:16383" ht="21" customHeight="1">
      <c r="B4706" s="1" t="s">
        <v>40</v>
      </c>
      <c r="C4706" s="1" t="s">
        <v>222</v>
      </c>
      <c r="D4706" s="1" t="s">
        <v>45</v>
      </c>
      <c r="E4706" s="1" t="s">
        <v>21</v>
      </c>
      <c r="F4706" s="1" t="s">
        <v>235</v>
      </c>
      <c r="G4706" s="9">
        <v>40997</v>
      </c>
      <c r="H4706" s="2" t="s">
        <v>236</v>
      </c>
      <c r="I4706" s="1">
        <v>2012</v>
      </c>
      <c r="J4706" s="1">
        <v>659393250</v>
      </c>
      <c r="K4706" s="1">
        <f>_xlfn.DAYS(clean_data[[#This Row],[Ship Date]],clean_data[[#This Row],[Order Date]])</f>
        <v>24</v>
      </c>
      <c r="L4706" s="9">
        <v>41021</v>
      </c>
      <c r="M4706" s="4">
        <v>7971</v>
      </c>
      <c r="N4706" s="13">
        <v>437.2</v>
      </c>
      <c r="O4706" s="13">
        <v>263.33</v>
      </c>
      <c r="P4706" s="13">
        <v>3484921.2</v>
      </c>
      <c r="Q4706" s="13">
        <v>2099003.4300000002</v>
      </c>
      <c r="R4706" s="13">
        <v>1385917.77</v>
      </c>
      <c r="S4706" s="54"/>
      <c r="T4706" s="54"/>
      <c r="Z4706" s="1"/>
      <c r="AA4706" s="1"/>
      <c r="XFB4706"/>
      <c r="XFC4706"/>
    </row>
    <row r="4707" spans="2:27 16382:16383" ht="21" customHeight="1">
      <c r="B4707" s="10" t="s">
        <v>40</v>
      </c>
      <c r="C4707" s="10" t="s">
        <v>201</v>
      </c>
      <c r="D4707" s="10" t="s">
        <v>79</v>
      </c>
      <c r="E4707" s="10" t="s">
        <v>17</v>
      </c>
      <c r="F4707" s="10" t="s">
        <v>227</v>
      </c>
      <c r="G4707" s="11">
        <v>41984</v>
      </c>
      <c r="H4707" s="12" t="s">
        <v>228</v>
      </c>
      <c r="I4707" s="10">
        <v>2014</v>
      </c>
      <c r="J4707" s="10">
        <v>956251132</v>
      </c>
      <c r="K4707" s="10">
        <f>_xlfn.DAYS(clean_data[[#This Row],[Ship Date]],clean_data[[#This Row],[Order Date]])</f>
        <v>40</v>
      </c>
      <c r="L4707" s="11">
        <v>42024</v>
      </c>
      <c r="M4707" s="14">
        <v>4815</v>
      </c>
      <c r="N4707" s="15">
        <v>668.27</v>
      </c>
      <c r="O4707" s="15">
        <v>502.54</v>
      </c>
      <c r="P4707" s="15">
        <v>3217720.05</v>
      </c>
      <c r="Q4707" s="15">
        <v>2419730.1</v>
      </c>
      <c r="R4707" s="15">
        <v>797989.95</v>
      </c>
      <c r="S4707" s="54"/>
      <c r="T4707" s="54"/>
      <c r="Z4707" s="1"/>
      <c r="AA4707" s="1"/>
      <c r="XFB4707"/>
      <c r="XFC4707"/>
    </row>
    <row r="4708" spans="2:27 16382:16383" ht="21" customHeight="1">
      <c r="B4708" s="1" t="s">
        <v>23</v>
      </c>
      <c r="C4708" s="1" t="s">
        <v>112</v>
      </c>
      <c r="D4708" s="1" t="s">
        <v>28</v>
      </c>
      <c r="E4708" s="1" t="s">
        <v>17</v>
      </c>
      <c r="F4708" s="1" t="s">
        <v>232</v>
      </c>
      <c r="G4708" s="9">
        <v>40823</v>
      </c>
      <c r="H4708" s="2" t="s">
        <v>237</v>
      </c>
      <c r="I4708" s="1">
        <v>2011</v>
      </c>
      <c r="J4708" s="1">
        <v>439640080</v>
      </c>
      <c r="K4708" s="1">
        <f>_xlfn.DAYS(clean_data[[#This Row],[Ship Date]],clean_data[[#This Row],[Order Date]])</f>
        <v>26</v>
      </c>
      <c r="L4708" s="9">
        <v>40849</v>
      </c>
      <c r="M4708" s="4">
        <v>8124</v>
      </c>
      <c r="N4708" s="13">
        <v>205.7</v>
      </c>
      <c r="O4708" s="13">
        <v>117.11</v>
      </c>
      <c r="P4708" s="13">
        <v>1671106.8</v>
      </c>
      <c r="Q4708" s="13">
        <v>951401.64</v>
      </c>
      <c r="R4708" s="13">
        <v>719705.16</v>
      </c>
      <c r="S4708" s="54"/>
      <c r="T4708" s="54"/>
      <c r="Z4708" s="1"/>
      <c r="AA4708" s="1"/>
      <c r="XFB4708"/>
      <c r="XFC4708"/>
    </row>
    <row r="4709" spans="2:27 16382:16383" ht="21" customHeight="1">
      <c r="B4709" s="10" t="s">
        <v>23</v>
      </c>
      <c r="C4709" s="10" t="s">
        <v>217</v>
      </c>
      <c r="D4709" s="10" t="s">
        <v>79</v>
      </c>
      <c r="E4709" s="10" t="s">
        <v>21</v>
      </c>
      <c r="F4709" s="10" t="s">
        <v>235</v>
      </c>
      <c r="G4709" s="11">
        <v>41809</v>
      </c>
      <c r="H4709" s="12" t="s">
        <v>241</v>
      </c>
      <c r="I4709" s="10">
        <v>2014</v>
      </c>
      <c r="J4709" s="10">
        <v>765858924</v>
      </c>
      <c r="K4709" s="10">
        <f>_xlfn.DAYS(clean_data[[#This Row],[Ship Date]],clean_data[[#This Row],[Order Date]])</f>
        <v>32</v>
      </c>
      <c r="L4709" s="11">
        <v>41841</v>
      </c>
      <c r="M4709" s="14">
        <v>3530</v>
      </c>
      <c r="N4709" s="15">
        <v>668.27</v>
      </c>
      <c r="O4709" s="15">
        <v>502.54</v>
      </c>
      <c r="P4709" s="15">
        <v>2358993.1</v>
      </c>
      <c r="Q4709" s="15">
        <v>1773966.2</v>
      </c>
      <c r="R4709" s="15">
        <v>585026.9</v>
      </c>
      <c r="S4709" s="54"/>
      <c r="T4709" s="54"/>
      <c r="Z4709" s="1"/>
      <c r="AA4709" s="1"/>
      <c r="XFB4709"/>
      <c r="XFC4709"/>
    </row>
    <row r="4710" spans="2:27 16382:16383" ht="21" customHeight="1">
      <c r="B4710" s="1" t="s">
        <v>40</v>
      </c>
      <c r="C4710" s="1" t="s">
        <v>222</v>
      </c>
      <c r="D4710" s="1" t="s">
        <v>59</v>
      </c>
      <c r="E4710" s="1" t="s">
        <v>17</v>
      </c>
      <c r="F4710" s="1" t="s">
        <v>229</v>
      </c>
      <c r="G4710" s="9">
        <v>41330</v>
      </c>
      <c r="H4710" s="2" t="s">
        <v>242</v>
      </c>
      <c r="I4710" s="1">
        <v>2013</v>
      </c>
      <c r="J4710" s="1">
        <v>511518990</v>
      </c>
      <c r="K4710" s="1">
        <f>_xlfn.DAYS(clean_data[[#This Row],[Ship Date]],clean_data[[#This Row],[Order Date]])</f>
        <v>19</v>
      </c>
      <c r="L4710" s="9">
        <v>41349</v>
      </c>
      <c r="M4710" s="4">
        <v>8691</v>
      </c>
      <c r="N4710" s="13">
        <v>9.33</v>
      </c>
      <c r="O4710" s="13">
        <v>6.92</v>
      </c>
      <c r="P4710" s="13">
        <v>81087.03</v>
      </c>
      <c r="Q4710" s="13">
        <v>60141.72</v>
      </c>
      <c r="R4710" s="13">
        <v>20945.310000000001</v>
      </c>
      <c r="S4710" s="54"/>
      <c r="T4710" s="54"/>
      <c r="Z4710" s="1"/>
      <c r="AA4710" s="1"/>
      <c r="XFB4710"/>
      <c r="XFC4710"/>
    </row>
    <row r="4711" spans="2:27 16382:16383" ht="21" customHeight="1">
      <c r="B4711" s="10" t="s">
        <v>23</v>
      </c>
      <c r="C4711" s="10" t="s">
        <v>51</v>
      </c>
      <c r="D4711" s="10" t="s">
        <v>28</v>
      </c>
      <c r="E4711" s="10" t="s">
        <v>17</v>
      </c>
      <c r="F4711" s="10" t="s">
        <v>227</v>
      </c>
      <c r="G4711" s="11">
        <v>40311</v>
      </c>
      <c r="H4711" s="12" t="s">
        <v>233</v>
      </c>
      <c r="I4711" s="10">
        <v>2010</v>
      </c>
      <c r="J4711" s="10">
        <v>123544108</v>
      </c>
      <c r="K4711" s="10">
        <f>_xlfn.DAYS(clean_data[[#This Row],[Ship Date]],clean_data[[#This Row],[Order Date]])</f>
        <v>40</v>
      </c>
      <c r="L4711" s="11">
        <v>40351</v>
      </c>
      <c r="M4711" s="14">
        <v>8302</v>
      </c>
      <c r="N4711" s="15">
        <v>205.7</v>
      </c>
      <c r="O4711" s="15">
        <v>117.11</v>
      </c>
      <c r="P4711" s="15">
        <v>1707721.4</v>
      </c>
      <c r="Q4711" s="15">
        <v>972247.22</v>
      </c>
      <c r="R4711" s="15">
        <v>735474.18</v>
      </c>
      <c r="S4711" s="54"/>
      <c r="T4711" s="54"/>
      <c r="Z4711" s="1"/>
      <c r="AA4711" s="1"/>
      <c r="XFB4711"/>
      <c r="XFC4711"/>
    </row>
    <row r="4712" spans="2:27 16382:16383" ht="21" customHeight="1">
      <c r="B4712" s="1" t="s">
        <v>23</v>
      </c>
      <c r="C4712" s="1" t="s">
        <v>105</v>
      </c>
      <c r="D4712" s="1" t="s">
        <v>20</v>
      </c>
      <c r="E4712" s="1" t="s">
        <v>21</v>
      </c>
      <c r="F4712" s="1" t="s">
        <v>227</v>
      </c>
      <c r="G4712" s="9">
        <v>42832</v>
      </c>
      <c r="H4712" s="2" t="s">
        <v>239</v>
      </c>
      <c r="I4712" s="1">
        <v>2017</v>
      </c>
      <c r="J4712" s="1">
        <v>569170606</v>
      </c>
      <c r="K4712" s="1">
        <f>_xlfn.DAYS(clean_data[[#This Row],[Ship Date]],clean_data[[#This Row],[Order Date]])</f>
        <v>6</v>
      </c>
      <c r="L4712" s="9">
        <v>42838</v>
      </c>
      <c r="M4712" s="4">
        <v>9085</v>
      </c>
      <c r="N4712" s="13">
        <v>152.58000000000001</v>
      </c>
      <c r="O4712" s="13">
        <v>97.44</v>
      </c>
      <c r="P4712" s="13">
        <v>1386189.3</v>
      </c>
      <c r="Q4712" s="13">
        <v>885242.4</v>
      </c>
      <c r="R4712" s="13">
        <v>500946.9</v>
      </c>
      <c r="S4712" s="54"/>
      <c r="T4712" s="54"/>
      <c r="Z4712" s="1"/>
      <c r="AA4712" s="1"/>
      <c r="XFB4712"/>
      <c r="XFC4712"/>
    </row>
    <row r="4713" spans="2:27 16382:16383" ht="21" customHeight="1">
      <c r="B4713" s="10" t="s">
        <v>23</v>
      </c>
      <c r="C4713" s="10" t="s">
        <v>83</v>
      </c>
      <c r="D4713" s="10" t="s">
        <v>33</v>
      </c>
      <c r="E4713" s="10" t="s">
        <v>17</v>
      </c>
      <c r="F4713" s="10" t="s">
        <v>232</v>
      </c>
      <c r="G4713" s="11">
        <v>40914</v>
      </c>
      <c r="H4713" s="12" t="s">
        <v>240</v>
      </c>
      <c r="I4713" s="10">
        <v>2012</v>
      </c>
      <c r="J4713" s="10">
        <v>185947310</v>
      </c>
      <c r="K4713" s="10">
        <f>_xlfn.DAYS(clean_data[[#This Row],[Ship Date]],clean_data[[#This Row],[Order Date]])</f>
        <v>21</v>
      </c>
      <c r="L4713" s="11">
        <v>40935</v>
      </c>
      <c r="M4713" s="14">
        <v>4796</v>
      </c>
      <c r="N4713" s="15">
        <v>81.73</v>
      </c>
      <c r="O4713" s="15">
        <v>56.67</v>
      </c>
      <c r="P4713" s="15">
        <v>391977.08</v>
      </c>
      <c r="Q4713" s="15">
        <v>271789.32</v>
      </c>
      <c r="R4713" s="15">
        <v>120187.76</v>
      </c>
      <c r="S4713" s="54"/>
      <c r="T4713" s="54"/>
      <c r="Z4713" s="1"/>
      <c r="AA4713" s="1"/>
      <c r="XFB4713"/>
      <c r="XFC4713"/>
    </row>
    <row r="4714" spans="2:27 16382:16383" ht="21" customHeight="1">
      <c r="B4714" s="1" t="s">
        <v>40</v>
      </c>
      <c r="C4714" s="1" t="s">
        <v>117</v>
      </c>
      <c r="D4714" s="1" t="s">
        <v>36</v>
      </c>
      <c r="E4714" s="1" t="s">
        <v>17</v>
      </c>
      <c r="F4714" s="1" t="s">
        <v>235</v>
      </c>
      <c r="G4714" s="9">
        <v>40800</v>
      </c>
      <c r="H4714" s="2" t="s">
        <v>231</v>
      </c>
      <c r="I4714" s="1">
        <v>2011</v>
      </c>
      <c r="J4714" s="1">
        <v>531735551</v>
      </c>
      <c r="K4714" s="1">
        <f>_xlfn.DAYS(clean_data[[#This Row],[Ship Date]],clean_data[[#This Row],[Order Date]])</f>
        <v>49</v>
      </c>
      <c r="L4714" s="9">
        <v>40849</v>
      </c>
      <c r="M4714" s="4">
        <v>1221</v>
      </c>
      <c r="N4714" s="13">
        <v>109.28</v>
      </c>
      <c r="O4714" s="13">
        <v>35.840000000000003</v>
      </c>
      <c r="P4714" s="13">
        <v>133430.88</v>
      </c>
      <c r="Q4714" s="13">
        <v>43760.639999999999</v>
      </c>
      <c r="R4714" s="13">
        <v>89670.24</v>
      </c>
      <c r="S4714" s="54"/>
      <c r="T4714" s="54"/>
      <c r="Z4714" s="1"/>
      <c r="AA4714" s="1"/>
      <c r="XFB4714"/>
      <c r="XFC4714"/>
    </row>
    <row r="4715" spans="2:27 16382:16383" ht="21" customHeight="1">
      <c r="B4715" s="10" t="s">
        <v>23</v>
      </c>
      <c r="C4715" s="10" t="s">
        <v>112</v>
      </c>
      <c r="D4715" s="10" t="s">
        <v>71</v>
      </c>
      <c r="E4715" s="10" t="s">
        <v>17</v>
      </c>
      <c r="F4715" s="10" t="s">
        <v>235</v>
      </c>
      <c r="G4715" s="11">
        <v>42204</v>
      </c>
      <c r="H4715" s="12" t="s">
        <v>230</v>
      </c>
      <c r="I4715" s="10">
        <v>2015</v>
      </c>
      <c r="J4715" s="10">
        <v>534709155</v>
      </c>
      <c r="K4715" s="10">
        <f>_xlfn.DAYS(clean_data[[#This Row],[Ship Date]],clean_data[[#This Row],[Order Date]])</f>
        <v>45</v>
      </c>
      <c r="L4715" s="11">
        <v>42249</v>
      </c>
      <c r="M4715" s="14">
        <v>1176</v>
      </c>
      <c r="N4715" s="15">
        <v>154.06</v>
      </c>
      <c r="O4715" s="15">
        <v>90.93</v>
      </c>
      <c r="P4715" s="15">
        <v>181174.56</v>
      </c>
      <c r="Q4715" s="15">
        <v>106933.68</v>
      </c>
      <c r="R4715" s="15">
        <v>74240.88</v>
      </c>
      <c r="S4715" s="54"/>
      <c r="T4715" s="54"/>
      <c r="Z4715" s="1"/>
      <c r="AA4715" s="1"/>
      <c r="XFB4715"/>
      <c r="XFC4715"/>
    </row>
    <row r="4716" spans="2:27 16382:16383" ht="21" customHeight="1">
      <c r="B4716" s="1" t="s">
        <v>40</v>
      </c>
      <c r="C4716" s="1" t="s">
        <v>65</v>
      </c>
      <c r="D4716" s="1" t="s">
        <v>79</v>
      </c>
      <c r="E4716" s="1" t="s">
        <v>17</v>
      </c>
      <c r="F4716" s="1" t="s">
        <v>235</v>
      </c>
      <c r="G4716" s="9">
        <v>42464</v>
      </c>
      <c r="H4716" s="2" t="s">
        <v>239</v>
      </c>
      <c r="I4716" s="1">
        <v>2016</v>
      </c>
      <c r="J4716" s="1">
        <v>543354451</v>
      </c>
      <c r="K4716" s="1">
        <f>_xlfn.DAYS(clean_data[[#This Row],[Ship Date]],clean_data[[#This Row],[Order Date]])</f>
        <v>24</v>
      </c>
      <c r="L4716" s="9">
        <v>42488</v>
      </c>
      <c r="M4716" s="4">
        <v>9511</v>
      </c>
      <c r="N4716" s="13">
        <v>668.27</v>
      </c>
      <c r="O4716" s="13">
        <v>502.54</v>
      </c>
      <c r="P4716" s="13">
        <v>6355915.9699999997</v>
      </c>
      <c r="Q4716" s="13">
        <v>4779657.9400000004</v>
      </c>
      <c r="R4716" s="13">
        <v>1576258.03</v>
      </c>
      <c r="S4716" s="54"/>
      <c r="T4716" s="54"/>
      <c r="Z4716" s="1"/>
      <c r="AA4716" s="1"/>
      <c r="XFB4716"/>
      <c r="XFC4716"/>
    </row>
    <row r="4717" spans="2:27 16382:16383" ht="21" customHeight="1">
      <c r="B4717" s="10" t="s">
        <v>40</v>
      </c>
      <c r="C4717" s="10" t="s">
        <v>188</v>
      </c>
      <c r="D4717" s="10" t="s">
        <v>50</v>
      </c>
      <c r="E4717" s="10" t="s">
        <v>17</v>
      </c>
      <c r="F4717" s="10" t="s">
        <v>229</v>
      </c>
      <c r="G4717" s="11">
        <v>40690</v>
      </c>
      <c r="H4717" s="12" t="s">
        <v>233</v>
      </c>
      <c r="I4717" s="10">
        <v>2011</v>
      </c>
      <c r="J4717" s="10">
        <v>976470267</v>
      </c>
      <c r="K4717" s="10">
        <f>_xlfn.DAYS(clean_data[[#This Row],[Ship Date]],clean_data[[#This Row],[Order Date]])</f>
        <v>44</v>
      </c>
      <c r="L4717" s="11">
        <v>40734</v>
      </c>
      <c r="M4717" s="14">
        <v>8106</v>
      </c>
      <c r="N4717" s="15">
        <v>421.89</v>
      </c>
      <c r="O4717" s="15">
        <v>364.69</v>
      </c>
      <c r="P4717" s="15">
        <v>3419840.34</v>
      </c>
      <c r="Q4717" s="15">
        <v>2956177.14</v>
      </c>
      <c r="R4717" s="15">
        <v>463663.2</v>
      </c>
      <c r="S4717" s="54"/>
      <c r="T4717" s="54"/>
      <c r="Z4717" s="1"/>
      <c r="AA4717" s="1"/>
      <c r="XFB4717"/>
      <c r="XFC4717"/>
    </row>
    <row r="4718" spans="2:27 16382:16383" ht="21" customHeight="1">
      <c r="B4718" s="1" t="s">
        <v>40</v>
      </c>
      <c r="C4718" s="1" t="s">
        <v>205</v>
      </c>
      <c r="D4718" s="1" t="s">
        <v>16</v>
      </c>
      <c r="E4718" s="1" t="s">
        <v>21</v>
      </c>
      <c r="F4718" s="1" t="s">
        <v>229</v>
      </c>
      <c r="G4718" s="9">
        <v>41913</v>
      </c>
      <c r="H4718" s="2" t="s">
        <v>237</v>
      </c>
      <c r="I4718" s="1">
        <v>2014</v>
      </c>
      <c r="J4718" s="1">
        <v>973167932</v>
      </c>
      <c r="K4718" s="1">
        <f>_xlfn.DAYS(clean_data[[#This Row],[Ship Date]],clean_data[[#This Row],[Order Date]])</f>
        <v>21</v>
      </c>
      <c r="L4718" s="9">
        <v>41934</v>
      </c>
      <c r="M4718" s="4">
        <v>872</v>
      </c>
      <c r="N4718" s="13">
        <v>255.28</v>
      </c>
      <c r="O4718" s="13">
        <v>159.41999999999999</v>
      </c>
      <c r="P4718" s="13">
        <v>222604.16</v>
      </c>
      <c r="Q4718" s="13">
        <v>139014.24</v>
      </c>
      <c r="R4718" s="13">
        <v>83589.919999999998</v>
      </c>
      <c r="S4718" s="54"/>
      <c r="T4718" s="54"/>
      <c r="Z4718" s="1"/>
      <c r="AA4718" s="1"/>
      <c r="XFB4718"/>
      <c r="XFC4718"/>
    </row>
    <row r="4719" spans="2:27 16382:16383" ht="21" customHeight="1">
      <c r="B4719" s="10" t="s">
        <v>40</v>
      </c>
      <c r="C4719" s="10" t="s">
        <v>127</v>
      </c>
      <c r="D4719" s="10" t="s">
        <v>79</v>
      </c>
      <c r="E4719" s="10" t="s">
        <v>17</v>
      </c>
      <c r="F4719" s="10" t="s">
        <v>232</v>
      </c>
      <c r="G4719" s="11">
        <v>41871</v>
      </c>
      <c r="H4719" s="12" t="s">
        <v>238</v>
      </c>
      <c r="I4719" s="10">
        <v>2014</v>
      </c>
      <c r="J4719" s="10">
        <v>642871272</v>
      </c>
      <c r="K4719" s="10">
        <f>_xlfn.DAYS(clean_data[[#This Row],[Ship Date]],clean_data[[#This Row],[Order Date]])</f>
        <v>12</v>
      </c>
      <c r="L4719" s="11">
        <v>41883</v>
      </c>
      <c r="M4719" s="14">
        <v>8750</v>
      </c>
      <c r="N4719" s="15">
        <v>668.27</v>
      </c>
      <c r="O4719" s="15">
        <v>502.54</v>
      </c>
      <c r="P4719" s="15">
        <v>5847362.5</v>
      </c>
      <c r="Q4719" s="15">
        <v>4397225</v>
      </c>
      <c r="R4719" s="15">
        <v>1450137.5</v>
      </c>
      <c r="S4719" s="54"/>
      <c r="T4719" s="54"/>
      <c r="Z4719" s="1"/>
      <c r="AA4719" s="1"/>
      <c r="XFB4719"/>
      <c r="XFC4719"/>
    </row>
    <row r="4720" spans="2:27 16382:16383" ht="21" customHeight="1">
      <c r="B4720" s="1" t="s">
        <v>34</v>
      </c>
      <c r="C4720" s="1" t="s">
        <v>134</v>
      </c>
      <c r="D4720" s="1" t="s">
        <v>20</v>
      </c>
      <c r="E4720" s="1" t="s">
        <v>21</v>
      </c>
      <c r="F4720" s="1" t="s">
        <v>235</v>
      </c>
      <c r="G4720" s="9">
        <v>42226</v>
      </c>
      <c r="H4720" s="2" t="s">
        <v>238</v>
      </c>
      <c r="I4720" s="1">
        <v>2015</v>
      </c>
      <c r="J4720" s="1">
        <v>615316617</v>
      </c>
      <c r="K4720" s="1">
        <f>_xlfn.DAYS(clean_data[[#This Row],[Ship Date]],clean_data[[#This Row],[Order Date]])</f>
        <v>39</v>
      </c>
      <c r="L4720" s="9">
        <v>42265</v>
      </c>
      <c r="M4720" s="4">
        <v>4716</v>
      </c>
      <c r="N4720" s="13">
        <v>152.58000000000001</v>
      </c>
      <c r="O4720" s="13">
        <v>97.44</v>
      </c>
      <c r="P4720" s="13">
        <v>719567.28</v>
      </c>
      <c r="Q4720" s="13">
        <v>459527.04</v>
      </c>
      <c r="R4720" s="13">
        <v>260040.24</v>
      </c>
      <c r="S4720" s="54"/>
      <c r="T4720" s="54"/>
      <c r="Z4720" s="1"/>
      <c r="AA4720" s="1"/>
      <c r="XFB4720"/>
      <c r="XFC4720"/>
    </row>
    <row r="4721" spans="2:27 16382:16383" ht="21" customHeight="1">
      <c r="B4721" s="10" t="s">
        <v>26</v>
      </c>
      <c r="C4721" s="10" t="s">
        <v>87</v>
      </c>
      <c r="D4721" s="10" t="s">
        <v>33</v>
      </c>
      <c r="E4721" s="10" t="s">
        <v>21</v>
      </c>
      <c r="F4721" s="10" t="s">
        <v>232</v>
      </c>
      <c r="G4721" s="11">
        <v>40876</v>
      </c>
      <c r="H4721" s="12" t="s">
        <v>234</v>
      </c>
      <c r="I4721" s="10">
        <v>2011</v>
      </c>
      <c r="J4721" s="10">
        <v>690552794</v>
      </c>
      <c r="K4721" s="10">
        <f>_xlfn.DAYS(clean_data[[#This Row],[Ship Date]],clean_data[[#This Row],[Order Date]])</f>
        <v>8</v>
      </c>
      <c r="L4721" s="11">
        <v>40884</v>
      </c>
      <c r="M4721" s="14">
        <v>8772</v>
      </c>
      <c r="N4721" s="15">
        <v>81.73</v>
      </c>
      <c r="O4721" s="15">
        <v>56.67</v>
      </c>
      <c r="P4721" s="15">
        <v>716935.56</v>
      </c>
      <c r="Q4721" s="15">
        <v>497109.24</v>
      </c>
      <c r="R4721" s="15">
        <v>219826.32</v>
      </c>
      <c r="S4721" s="54"/>
      <c r="T4721" s="54"/>
      <c r="Z4721" s="1"/>
      <c r="AA4721" s="1"/>
      <c r="XFB4721"/>
      <c r="XFC4721"/>
    </row>
    <row r="4722" spans="2:27 16382:16383" ht="21" customHeight="1">
      <c r="B4722" s="1" t="s">
        <v>40</v>
      </c>
      <c r="C4722" s="1" t="s">
        <v>123</v>
      </c>
      <c r="D4722" s="1" t="s">
        <v>28</v>
      </c>
      <c r="E4722" s="1" t="s">
        <v>21</v>
      </c>
      <c r="F4722" s="1" t="s">
        <v>227</v>
      </c>
      <c r="G4722" s="9">
        <v>41643</v>
      </c>
      <c r="H4722" s="2" t="s">
        <v>240</v>
      </c>
      <c r="I4722" s="1">
        <v>2014</v>
      </c>
      <c r="J4722" s="1">
        <v>288941133</v>
      </c>
      <c r="K4722" s="1">
        <f>_xlfn.DAYS(clean_data[[#This Row],[Ship Date]],clean_data[[#This Row],[Order Date]])</f>
        <v>43</v>
      </c>
      <c r="L4722" s="9">
        <v>41686</v>
      </c>
      <c r="M4722" s="4">
        <v>2957</v>
      </c>
      <c r="N4722" s="13">
        <v>205.7</v>
      </c>
      <c r="O4722" s="13">
        <v>117.11</v>
      </c>
      <c r="P4722" s="13">
        <v>608254.9</v>
      </c>
      <c r="Q4722" s="13">
        <v>346294.27</v>
      </c>
      <c r="R4722" s="13">
        <v>261960.63</v>
      </c>
      <c r="S4722" s="54"/>
      <c r="T4722" s="54"/>
      <c r="Z4722" s="1"/>
      <c r="AA4722" s="1"/>
      <c r="XFB4722"/>
      <c r="XFC4722"/>
    </row>
    <row r="4723" spans="2:27 16382:16383" ht="21" customHeight="1">
      <c r="B4723" s="10" t="s">
        <v>53</v>
      </c>
      <c r="C4723" s="10" t="s">
        <v>219</v>
      </c>
      <c r="D4723" s="10" t="s">
        <v>71</v>
      </c>
      <c r="E4723" s="10" t="s">
        <v>21</v>
      </c>
      <c r="F4723" s="10" t="s">
        <v>232</v>
      </c>
      <c r="G4723" s="11">
        <v>41821</v>
      </c>
      <c r="H4723" s="12" t="s">
        <v>230</v>
      </c>
      <c r="I4723" s="10">
        <v>2014</v>
      </c>
      <c r="J4723" s="10">
        <v>701155459</v>
      </c>
      <c r="K4723" s="10">
        <f>_xlfn.DAYS(clean_data[[#This Row],[Ship Date]],clean_data[[#This Row],[Order Date]])</f>
        <v>1</v>
      </c>
      <c r="L4723" s="11">
        <v>41822</v>
      </c>
      <c r="M4723" s="14">
        <v>6337</v>
      </c>
      <c r="N4723" s="15">
        <v>154.06</v>
      </c>
      <c r="O4723" s="15">
        <v>90.93</v>
      </c>
      <c r="P4723" s="15">
        <v>976278.22</v>
      </c>
      <c r="Q4723" s="15">
        <v>576223.41</v>
      </c>
      <c r="R4723" s="15">
        <v>400054.81</v>
      </c>
      <c r="S4723" s="54"/>
      <c r="T4723" s="54"/>
      <c r="Z4723" s="1"/>
      <c r="AA4723" s="1"/>
      <c r="XFB4723"/>
      <c r="XFC4723"/>
    </row>
    <row r="4724" spans="2:27 16382:16383" ht="21" customHeight="1">
      <c r="B4724" s="1" t="s">
        <v>23</v>
      </c>
      <c r="C4724" s="1" t="s">
        <v>94</v>
      </c>
      <c r="D4724" s="1" t="s">
        <v>43</v>
      </c>
      <c r="E4724" s="1" t="s">
        <v>17</v>
      </c>
      <c r="F4724" s="1" t="s">
        <v>229</v>
      </c>
      <c r="G4724" s="9">
        <v>41860</v>
      </c>
      <c r="H4724" s="2" t="s">
        <v>238</v>
      </c>
      <c r="I4724" s="1">
        <v>2014</v>
      </c>
      <c r="J4724" s="1">
        <v>138182103</v>
      </c>
      <c r="K4724" s="1">
        <f>_xlfn.DAYS(clean_data[[#This Row],[Ship Date]],clean_data[[#This Row],[Order Date]])</f>
        <v>7</v>
      </c>
      <c r="L4724" s="9">
        <v>41867</v>
      </c>
      <c r="M4724" s="4">
        <v>10</v>
      </c>
      <c r="N4724" s="13">
        <v>651.21</v>
      </c>
      <c r="O4724" s="13">
        <v>524.96</v>
      </c>
      <c r="P4724" s="13">
        <v>6512.1</v>
      </c>
      <c r="Q4724" s="13">
        <v>5249.6</v>
      </c>
      <c r="R4724" s="13">
        <v>1262.5</v>
      </c>
      <c r="S4724" s="54"/>
      <c r="T4724" s="54"/>
      <c r="Z4724" s="1"/>
      <c r="AA4724" s="1"/>
      <c r="XFB4724"/>
      <c r="XFC4724"/>
    </row>
    <row r="4725" spans="2:27 16382:16383" ht="21" customHeight="1">
      <c r="B4725" s="10" t="s">
        <v>14</v>
      </c>
      <c r="C4725" s="10" t="s">
        <v>211</v>
      </c>
      <c r="D4725" s="10" t="s">
        <v>28</v>
      </c>
      <c r="E4725" s="10" t="s">
        <v>21</v>
      </c>
      <c r="F4725" s="10" t="s">
        <v>227</v>
      </c>
      <c r="G4725" s="11">
        <v>41215</v>
      </c>
      <c r="H4725" s="12" t="s">
        <v>234</v>
      </c>
      <c r="I4725" s="10">
        <v>2012</v>
      </c>
      <c r="J4725" s="10">
        <v>481319892</v>
      </c>
      <c r="K4725" s="10">
        <f>_xlfn.DAYS(clean_data[[#This Row],[Ship Date]],clean_data[[#This Row],[Order Date]])</f>
        <v>23</v>
      </c>
      <c r="L4725" s="11">
        <v>41238</v>
      </c>
      <c r="M4725" s="14">
        <v>2107</v>
      </c>
      <c r="N4725" s="15">
        <v>205.7</v>
      </c>
      <c r="O4725" s="15">
        <v>117.11</v>
      </c>
      <c r="P4725" s="15">
        <v>433409.9</v>
      </c>
      <c r="Q4725" s="15">
        <v>246750.77</v>
      </c>
      <c r="R4725" s="15">
        <v>186659.13</v>
      </c>
      <c r="S4725" s="54"/>
      <c r="T4725" s="54"/>
      <c r="Z4725" s="1"/>
      <c r="AA4725" s="1"/>
      <c r="XFB4725"/>
      <c r="XFC4725"/>
    </row>
    <row r="4726" spans="2:27 16382:16383" ht="21" customHeight="1">
      <c r="B4726" s="1" t="s">
        <v>26</v>
      </c>
      <c r="C4726" s="1" t="s">
        <v>27</v>
      </c>
      <c r="D4726" s="1" t="s">
        <v>59</v>
      </c>
      <c r="E4726" s="1" t="s">
        <v>21</v>
      </c>
      <c r="F4726" s="1" t="s">
        <v>227</v>
      </c>
      <c r="G4726" s="9">
        <v>42498</v>
      </c>
      <c r="H4726" s="2" t="s">
        <v>233</v>
      </c>
      <c r="I4726" s="1">
        <v>2016</v>
      </c>
      <c r="J4726" s="1">
        <v>532180154</v>
      </c>
      <c r="K4726" s="1">
        <f>_xlfn.DAYS(clean_data[[#This Row],[Ship Date]],clean_data[[#This Row],[Order Date]])</f>
        <v>23</v>
      </c>
      <c r="L4726" s="9">
        <v>42521</v>
      </c>
      <c r="M4726" s="4">
        <v>2789</v>
      </c>
      <c r="N4726" s="13">
        <v>9.33</v>
      </c>
      <c r="O4726" s="13">
        <v>6.92</v>
      </c>
      <c r="P4726" s="13">
        <v>26021.37</v>
      </c>
      <c r="Q4726" s="13">
        <v>19299.88</v>
      </c>
      <c r="R4726" s="13">
        <v>6721.49</v>
      </c>
      <c r="S4726" s="54"/>
      <c r="T4726" s="54"/>
      <c r="Z4726" s="1"/>
      <c r="AA4726" s="1"/>
      <c r="XFB4726"/>
      <c r="XFC4726"/>
    </row>
    <row r="4727" spans="2:27 16382:16383" ht="21" customHeight="1">
      <c r="B4727" s="10" t="s">
        <v>31</v>
      </c>
      <c r="C4727" s="10" t="s">
        <v>42</v>
      </c>
      <c r="D4727" s="10" t="s">
        <v>33</v>
      </c>
      <c r="E4727" s="10" t="s">
        <v>17</v>
      </c>
      <c r="F4727" s="10" t="s">
        <v>227</v>
      </c>
      <c r="G4727" s="11">
        <v>41792</v>
      </c>
      <c r="H4727" s="12" t="s">
        <v>241</v>
      </c>
      <c r="I4727" s="10">
        <v>2014</v>
      </c>
      <c r="J4727" s="10">
        <v>962686717</v>
      </c>
      <c r="K4727" s="10">
        <f>_xlfn.DAYS(clean_data[[#This Row],[Ship Date]],clean_data[[#This Row],[Order Date]])</f>
        <v>19</v>
      </c>
      <c r="L4727" s="11">
        <v>41811</v>
      </c>
      <c r="M4727" s="14">
        <v>9247</v>
      </c>
      <c r="N4727" s="15">
        <v>81.73</v>
      </c>
      <c r="O4727" s="15">
        <v>56.67</v>
      </c>
      <c r="P4727" s="15">
        <v>755757.31</v>
      </c>
      <c r="Q4727" s="15">
        <v>524027.49</v>
      </c>
      <c r="R4727" s="15">
        <v>231729.82</v>
      </c>
      <c r="S4727" s="54"/>
      <c r="T4727" s="54"/>
      <c r="Z4727" s="1"/>
      <c r="AA4727" s="1"/>
      <c r="XFB4727"/>
      <c r="XFC4727"/>
    </row>
    <row r="4728" spans="2:27 16382:16383" ht="21" customHeight="1">
      <c r="B4728" s="1" t="s">
        <v>14</v>
      </c>
      <c r="C4728" s="1" t="s">
        <v>161</v>
      </c>
      <c r="D4728" s="1" t="s">
        <v>79</v>
      </c>
      <c r="E4728" s="1" t="s">
        <v>21</v>
      </c>
      <c r="F4728" s="1" t="s">
        <v>235</v>
      </c>
      <c r="G4728" s="9">
        <v>41105</v>
      </c>
      <c r="H4728" s="2" t="s">
        <v>230</v>
      </c>
      <c r="I4728" s="1">
        <v>2012</v>
      </c>
      <c r="J4728" s="1">
        <v>265075910</v>
      </c>
      <c r="K4728" s="1">
        <f>_xlfn.DAYS(clean_data[[#This Row],[Ship Date]],clean_data[[#This Row],[Order Date]])</f>
        <v>39</v>
      </c>
      <c r="L4728" s="9">
        <v>41144</v>
      </c>
      <c r="M4728" s="4">
        <v>707</v>
      </c>
      <c r="N4728" s="13">
        <v>668.27</v>
      </c>
      <c r="O4728" s="13">
        <v>502.54</v>
      </c>
      <c r="P4728" s="13">
        <v>472466.89</v>
      </c>
      <c r="Q4728" s="13">
        <v>355295.78</v>
      </c>
      <c r="R4728" s="13">
        <v>117171.11</v>
      </c>
      <c r="S4728" s="54"/>
      <c r="T4728" s="54"/>
      <c r="Z4728" s="1"/>
      <c r="AA4728" s="1"/>
      <c r="XFB4728"/>
      <c r="XFC4728"/>
    </row>
    <row r="4729" spans="2:27 16382:16383" ht="21" customHeight="1">
      <c r="B4729" s="10" t="s">
        <v>40</v>
      </c>
      <c r="C4729" s="10" t="s">
        <v>123</v>
      </c>
      <c r="D4729" s="10" t="s">
        <v>59</v>
      </c>
      <c r="E4729" s="10" t="s">
        <v>21</v>
      </c>
      <c r="F4729" s="10" t="s">
        <v>232</v>
      </c>
      <c r="G4729" s="11">
        <v>41446</v>
      </c>
      <c r="H4729" s="12" t="s">
        <v>241</v>
      </c>
      <c r="I4729" s="10">
        <v>2013</v>
      </c>
      <c r="J4729" s="10">
        <v>601896560</v>
      </c>
      <c r="K4729" s="10">
        <f>_xlfn.DAYS(clean_data[[#This Row],[Ship Date]],clean_data[[#This Row],[Order Date]])</f>
        <v>46</v>
      </c>
      <c r="L4729" s="11">
        <v>41492</v>
      </c>
      <c r="M4729" s="14">
        <v>3422</v>
      </c>
      <c r="N4729" s="15">
        <v>9.33</v>
      </c>
      <c r="O4729" s="15">
        <v>6.92</v>
      </c>
      <c r="P4729" s="15">
        <v>31927.26</v>
      </c>
      <c r="Q4729" s="15">
        <v>23680.240000000002</v>
      </c>
      <c r="R4729" s="15">
        <v>8247.02</v>
      </c>
      <c r="S4729" s="54"/>
      <c r="T4729" s="54"/>
      <c r="Z4729" s="1"/>
      <c r="AA4729" s="1"/>
      <c r="XFB4729"/>
      <c r="XFC4729"/>
    </row>
    <row r="4730" spans="2:27 16382:16383" ht="21" customHeight="1">
      <c r="B4730" s="1" t="s">
        <v>31</v>
      </c>
      <c r="C4730" s="1" t="s">
        <v>177</v>
      </c>
      <c r="D4730" s="1" t="s">
        <v>79</v>
      </c>
      <c r="E4730" s="1" t="s">
        <v>21</v>
      </c>
      <c r="F4730" s="1" t="s">
        <v>229</v>
      </c>
      <c r="G4730" s="9">
        <v>41451</v>
      </c>
      <c r="H4730" s="2" t="s">
        <v>241</v>
      </c>
      <c r="I4730" s="1">
        <v>2013</v>
      </c>
      <c r="J4730" s="1">
        <v>156009995</v>
      </c>
      <c r="K4730" s="1">
        <f>_xlfn.DAYS(clean_data[[#This Row],[Ship Date]],clean_data[[#This Row],[Order Date]])</f>
        <v>18</v>
      </c>
      <c r="L4730" s="9">
        <v>41469</v>
      </c>
      <c r="M4730" s="4">
        <v>5679</v>
      </c>
      <c r="N4730" s="13">
        <v>668.27</v>
      </c>
      <c r="O4730" s="13">
        <v>502.54</v>
      </c>
      <c r="P4730" s="13">
        <v>3795105.33</v>
      </c>
      <c r="Q4730" s="13">
        <v>2853924.66</v>
      </c>
      <c r="R4730" s="13">
        <v>941180.67</v>
      </c>
      <c r="S4730" s="54"/>
      <c r="T4730" s="54"/>
      <c r="Z4730" s="1"/>
      <c r="AA4730" s="1"/>
      <c r="XFB4730"/>
      <c r="XFC4730"/>
    </row>
    <row r="4731" spans="2:27 16382:16383" ht="21" customHeight="1">
      <c r="B4731" s="10" t="s">
        <v>23</v>
      </c>
      <c r="C4731" s="10" t="s">
        <v>52</v>
      </c>
      <c r="D4731" s="10" t="s">
        <v>50</v>
      </c>
      <c r="E4731" s="10" t="s">
        <v>21</v>
      </c>
      <c r="F4731" s="10" t="s">
        <v>235</v>
      </c>
      <c r="G4731" s="11">
        <v>41527</v>
      </c>
      <c r="H4731" s="12" t="s">
        <v>231</v>
      </c>
      <c r="I4731" s="10">
        <v>2013</v>
      </c>
      <c r="J4731" s="10">
        <v>780590045</v>
      </c>
      <c r="K4731" s="10">
        <f>_xlfn.DAYS(clean_data[[#This Row],[Ship Date]],clean_data[[#This Row],[Order Date]])</f>
        <v>23</v>
      </c>
      <c r="L4731" s="11">
        <v>41550</v>
      </c>
      <c r="M4731" s="14">
        <v>2796</v>
      </c>
      <c r="N4731" s="15">
        <v>421.89</v>
      </c>
      <c r="O4731" s="15">
        <v>364.69</v>
      </c>
      <c r="P4731" s="15">
        <v>1179604.44</v>
      </c>
      <c r="Q4731" s="15">
        <v>1019673.24</v>
      </c>
      <c r="R4731" s="15">
        <v>159931.20000000001</v>
      </c>
      <c r="S4731" s="54"/>
      <c r="T4731" s="54"/>
      <c r="Z4731" s="1"/>
      <c r="AA4731" s="1"/>
      <c r="XFB4731"/>
      <c r="XFC4731"/>
    </row>
    <row r="4732" spans="2:27 16382:16383" ht="21" customHeight="1">
      <c r="B4732" s="1" t="s">
        <v>40</v>
      </c>
      <c r="C4732" s="1" t="s">
        <v>127</v>
      </c>
      <c r="D4732" s="1" t="s">
        <v>25</v>
      </c>
      <c r="E4732" s="1" t="s">
        <v>21</v>
      </c>
      <c r="F4732" s="1" t="s">
        <v>235</v>
      </c>
      <c r="G4732" s="9">
        <v>42468</v>
      </c>
      <c r="H4732" s="2" t="s">
        <v>239</v>
      </c>
      <c r="I4732" s="1">
        <v>2016</v>
      </c>
      <c r="J4732" s="1">
        <v>349123036</v>
      </c>
      <c r="K4732" s="1">
        <f>_xlfn.DAYS(clean_data[[#This Row],[Ship Date]],clean_data[[#This Row],[Order Date]])</f>
        <v>39</v>
      </c>
      <c r="L4732" s="9">
        <v>42507</v>
      </c>
      <c r="M4732" s="4">
        <v>2120</v>
      </c>
      <c r="N4732" s="13">
        <v>47.45</v>
      </c>
      <c r="O4732" s="13">
        <v>31.79</v>
      </c>
      <c r="P4732" s="13">
        <v>100594</v>
      </c>
      <c r="Q4732" s="13">
        <v>67394.8</v>
      </c>
      <c r="R4732" s="13">
        <v>33199.199999999997</v>
      </c>
      <c r="S4732" s="54"/>
      <c r="T4732" s="54"/>
      <c r="Z4732" s="1"/>
      <c r="AA4732" s="1"/>
      <c r="XFB4732"/>
      <c r="XFC4732"/>
    </row>
    <row r="4733" spans="2:27 16382:16383" ht="21" customHeight="1">
      <c r="B4733" s="10" t="s">
        <v>40</v>
      </c>
      <c r="C4733" s="10" t="s">
        <v>78</v>
      </c>
      <c r="D4733" s="10" t="s">
        <v>71</v>
      </c>
      <c r="E4733" s="10" t="s">
        <v>21</v>
      </c>
      <c r="F4733" s="10" t="s">
        <v>229</v>
      </c>
      <c r="G4733" s="11">
        <v>41311</v>
      </c>
      <c r="H4733" s="12" t="s">
        <v>242</v>
      </c>
      <c r="I4733" s="10">
        <v>2013</v>
      </c>
      <c r="J4733" s="10">
        <v>405407798</v>
      </c>
      <c r="K4733" s="10">
        <f>_xlfn.DAYS(clean_data[[#This Row],[Ship Date]],clean_data[[#This Row],[Order Date]])</f>
        <v>33</v>
      </c>
      <c r="L4733" s="11">
        <v>41344</v>
      </c>
      <c r="M4733" s="14">
        <v>8031</v>
      </c>
      <c r="N4733" s="15">
        <v>154.06</v>
      </c>
      <c r="O4733" s="15">
        <v>90.93</v>
      </c>
      <c r="P4733" s="15">
        <v>1237255.8600000001</v>
      </c>
      <c r="Q4733" s="15">
        <v>730258.83</v>
      </c>
      <c r="R4733" s="15">
        <v>506997.03</v>
      </c>
      <c r="S4733" s="54"/>
      <c r="T4733" s="54"/>
      <c r="Z4733" s="1"/>
      <c r="AA4733" s="1"/>
      <c r="XFB4733"/>
      <c r="XFC4733"/>
    </row>
    <row r="4734" spans="2:27 16382:16383" ht="21" customHeight="1">
      <c r="B4734" s="1" t="s">
        <v>40</v>
      </c>
      <c r="C4734" s="1" t="s">
        <v>41</v>
      </c>
      <c r="D4734" s="1" t="s">
        <v>36</v>
      </c>
      <c r="E4734" s="1" t="s">
        <v>17</v>
      </c>
      <c r="F4734" s="1" t="s">
        <v>227</v>
      </c>
      <c r="G4734" s="9">
        <v>41011</v>
      </c>
      <c r="H4734" s="2" t="s">
        <v>239</v>
      </c>
      <c r="I4734" s="1">
        <v>2012</v>
      </c>
      <c r="J4734" s="1">
        <v>313555657</v>
      </c>
      <c r="K4734" s="1">
        <f>_xlfn.DAYS(clean_data[[#This Row],[Ship Date]],clean_data[[#This Row],[Order Date]])</f>
        <v>38</v>
      </c>
      <c r="L4734" s="9">
        <v>41049</v>
      </c>
      <c r="M4734" s="4">
        <v>6942</v>
      </c>
      <c r="N4734" s="13">
        <v>109.28</v>
      </c>
      <c r="O4734" s="13">
        <v>35.840000000000003</v>
      </c>
      <c r="P4734" s="13">
        <v>758621.76</v>
      </c>
      <c r="Q4734" s="13">
        <v>248801.28</v>
      </c>
      <c r="R4734" s="13">
        <v>509820.48</v>
      </c>
      <c r="S4734" s="54"/>
      <c r="T4734" s="54"/>
      <c r="Z4734" s="1"/>
      <c r="AA4734" s="1"/>
      <c r="XFB4734"/>
      <c r="XFC4734"/>
    </row>
    <row r="4735" spans="2:27 16382:16383" ht="21" customHeight="1">
      <c r="B4735" s="10" t="s">
        <v>26</v>
      </c>
      <c r="C4735" s="10" t="s">
        <v>30</v>
      </c>
      <c r="D4735" s="10" t="s">
        <v>43</v>
      </c>
      <c r="E4735" s="10" t="s">
        <v>21</v>
      </c>
      <c r="F4735" s="10" t="s">
        <v>232</v>
      </c>
      <c r="G4735" s="11">
        <v>40765</v>
      </c>
      <c r="H4735" s="12" t="s">
        <v>238</v>
      </c>
      <c r="I4735" s="10">
        <v>2011</v>
      </c>
      <c r="J4735" s="10">
        <v>407990443</v>
      </c>
      <c r="K4735" s="10">
        <f>_xlfn.DAYS(clean_data[[#This Row],[Ship Date]],clean_data[[#This Row],[Order Date]])</f>
        <v>21</v>
      </c>
      <c r="L4735" s="11">
        <v>40786</v>
      </c>
      <c r="M4735" s="14">
        <v>2293</v>
      </c>
      <c r="N4735" s="15">
        <v>651.21</v>
      </c>
      <c r="O4735" s="15">
        <v>524.96</v>
      </c>
      <c r="P4735" s="15">
        <v>1493224.53</v>
      </c>
      <c r="Q4735" s="15">
        <v>1203733.28</v>
      </c>
      <c r="R4735" s="15">
        <v>289491.25</v>
      </c>
      <c r="S4735" s="54"/>
      <c r="T4735" s="54"/>
      <c r="Z4735" s="1"/>
      <c r="AA4735" s="1"/>
      <c r="XFB4735"/>
      <c r="XFC4735"/>
    </row>
    <row r="4736" spans="2:27 16382:16383" ht="21" customHeight="1">
      <c r="B4736" s="1" t="s">
        <v>23</v>
      </c>
      <c r="C4736" s="1" t="s">
        <v>179</v>
      </c>
      <c r="D4736" s="1" t="s">
        <v>59</v>
      </c>
      <c r="E4736" s="1" t="s">
        <v>17</v>
      </c>
      <c r="F4736" s="1" t="s">
        <v>232</v>
      </c>
      <c r="G4736" s="9">
        <v>42925</v>
      </c>
      <c r="H4736" s="2" t="s">
        <v>230</v>
      </c>
      <c r="I4736" s="1">
        <v>2017</v>
      </c>
      <c r="J4736" s="1">
        <v>643448483</v>
      </c>
      <c r="K4736" s="1">
        <f>_xlfn.DAYS(clean_data[[#This Row],[Ship Date]],clean_data[[#This Row],[Order Date]])</f>
        <v>16</v>
      </c>
      <c r="L4736" s="9">
        <v>42941</v>
      </c>
      <c r="M4736" s="4">
        <v>9560</v>
      </c>
      <c r="N4736" s="13">
        <v>9.33</v>
      </c>
      <c r="O4736" s="13">
        <v>6.92</v>
      </c>
      <c r="P4736" s="13">
        <v>89194.8</v>
      </c>
      <c r="Q4736" s="13">
        <v>66155.199999999997</v>
      </c>
      <c r="R4736" s="13">
        <v>23039.599999999999</v>
      </c>
      <c r="S4736" s="54"/>
      <c r="T4736" s="54"/>
      <c r="Z4736" s="1"/>
      <c r="AA4736" s="1"/>
      <c r="XFB4736"/>
      <c r="XFC4736"/>
    </row>
    <row r="4737" spans="2:27 16382:16383" ht="21" customHeight="1">
      <c r="B4737" s="10" t="s">
        <v>23</v>
      </c>
      <c r="C4737" s="10" t="s">
        <v>208</v>
      </c>
      <c r="D4737" s="10" t="s">
        <v>43</v>
      </c>
      <c r="E4737" s="10" t="s">
        <v>17</v>
      </c>
      <c r="F4737" s="10" t="s">
        <v>229</v>
      </c>
      <c r="G4737" s="11">
        <v>40549</v>
      </c>
      <c r="H4737" s="12" t="s">
        <v>240</v>
      </c>
      <c r="I4737" s="10">
        <v>2011</v>
      </c>
      <c r="J4737" s="10">
        <v>144978606</v>
      </c>
      <c r="K4737" s="10">
        <f>_xlfn.DAYS(clean_data[[#This Row],[Ship Date]],clean_data[[#This Row],[Order Date]])</f>
        <v>44</v>
      </c>
      <c r="L4737" s="11">
        <v>40593</v>
      </c>
      <c r="M4737" s="14">
        <v>1246</v>
      </c>
      <c r="N4737" s="15">
        <v>651.21</v>
      </c>
      <c r="O4737" s="15">
        <v>524.96</v>
      </c>
      <c r="P4737" s="15">
        <v>811407.66</v>
      </c>
      <c r="Q4737" s="15">
        <v>654100.16</v>
      </c>
      <c r="R4737" s="15">
        <v>157307.5</v>
      </c>
      <c r="S4737" s="54"/>
      <c r="T4737" s="54"/>
      <c r="Z4737" s="1"/>
      <c r="AA4737" s="1"/>
      <c r="XFB4737"/>
      <c r="XFC4737"/>
    </row>
    <row r="4738" spans="2:27 16382:16383" ht="21" customHeight="1">
      <c r="B4738" s="1" t="s">
        <v>40</v>
      </c>
      <c r="C4738" s="1" t="s">
        <v>136</v>
      </c>
      <c r="D4738" s="1" t="s">
        <v>50</v>
      </c>
      <c r="E4738" s="1" t="s">
        <v>21</v>
      </c>
      <c r="F4738" s="1" t="s">
        <v>227</v>
      </c>
      <c r="G4738" s="9">
        <v>40917</v>
      </c>
      <c r="H4738" s="2" t="s">
        <v>240</v>
      </c>
      <c r="I4738" s="1">
        <v>2012</v>
      </c>
      <c r="J4738" s="1">
        <v>357942140</v>
      </c>
      <c r="K4738" s="1">
        <f>_xlfn.DAYS(clean_data[[#This Row],[Ship Date]],clean_data[[#This Row],[Order Date]])</f>
        <v>38</v>
      </c>
      <c r="L4738" s="9">
        <v>40955</v>
      </c>
      <c r="M4738" s="4">
        <v>1888</v>
      </c>
      <c r="N4738" s="13">
        <v>421.89</v>
      </c>
      <c r="O4738" s="13">
        <v>364.69</v>
      </c>
      <c r="P4738" s="13">
        <v>796528.32</v>
      </c>
      <c r="Q4738" s="13">
        <v>688534.72</v>
      </c>
      <c r="R4738" s="13">
        <v>107993.60000000001</v>
      </c>
      <c r="S4738" s="54"/>
      <c r="T4738" s="54"/>
      <c r="Z4738" s="1"/>
      <c r="AA4738" s="1"/>
      <c r="XFB4738"/>
      <c r="XFC4738"/>
    </row>
    <row r="4739" spans="2:27 16382:16383" ht="21" customHeight="1">
      <c r="B4739" s="10" t="s">
        <v>26</v>
      </c>
      <c r="C4739" s="10" t="s">
        <v>151</v>
      </c>
      <c r="D4739" s="10" t="s">
        <v>50</v>
      </c>
      <c r="E4739" s="10" t="s">
        <v>21</v>
      </c>
      <c r="F4739" s="10" t="s">
        <v>229</v>
      </c>
      <c r="G4739" s="11">
        <v>42014</v>
      </c>
      <c r="H4739" s="12" t="s">
        <v>240</v>
      </c>
      <c r="I4739" s="10">
        <v>2015</v>
      </c>
      <c r="J4739" s="10">
        <v>998012912</v>
      </c>
      <c r="K4739" s="10">
        <f>_xlfn.DAYS(clean_data[[#This Row],[Ship Date]],clean_data[[#This Row],[Order Date]])</f>
        <v>21</v>
      </c>
      <c r="L4739" s="11">
        <v>42035</v>
      </c>
      <c r="M4739" s="14">
        <v>3054</v>
      </c>
      <c r="N4739" s="15">
        <v>421.89</v>
      </c>
      <c r="O4739" s="15">
        <v>364.69</v>
      </c>
      <c r="P4739" s="15">
        <v>1288452.06</v>
      </c>
      <c r="Q4739" s="15">
        <v>1113763.26</v>
      </c>
      <c r="R4739" s="15">
        <v>174688.8</v>
      </c>
      <c r="S4739" s="54"/>
      <c r="T4739" s="54"/>
      <c r="Z4739" s="1"/>
      <c r="AA4739" s="1"/>
      <c r="XFB4739"/>
      <c r="XFC4739"/>
    </row>
    <row r="4740" spans="2:27 16382:16383" ht="21" customHeight="1">
      <c r="B4740" s="1" t="s">
        <v>40</v>
      </c>
      <c r="C4740" s="1" t="s">
        <v>92</v>
      </c>
      <c r="D4740" s="1" t="s">
        <v>16</v>
      </c>
      <c r="E4740" s="1" t="s">
        <v>17</v>
      </c>
      <c r="F4740" s="1" t="s">
        <v>227</v>
      </c>
      <c r="G4740" s="9">
        <v>42215</v>
      </c>
      <c r="H4740" s="2" t="s">
        <v>230</v>
      </c>
      <c r="I4740" s="1">
        <v>2015</v>
      </c>
      <c r="J4740" s="1">
        <v>501177251</v>
      </c>
      <c r="K4740" s="1">
        <f>_xlfn.DAYS(clean_data[[#This Row],[Ship Date]],clean_data[[#This Row],[Order Date]])</f>
        <v>29</v>
      </c>
      <c r="L4740" s="9">
        <v>42244</v>
      </c>
      <c r="M4740" s="4">
        <v>8341</v>
      </c>
      <c r="N4740" s="13">
        <v>255.28</v>
      </c>
      <c r="O4740" s="13">
        <v>159.41999999999999</v>
      </c>
      <c r="P4740" s="13">
        <v>2129290.48</v>
      </c>
      <c r="Q4740" s="13">
        <v>1329722.22</v>
      </c>
      <c r="R4740" s="13">
        <v>799568.26</v>
      </c>
      <c r="S4740" s="54"/>
      <c r="T4740" s="54"/>
      <c r="Z4740" s="1"/>
      <c r="AA4740" s="1"/>
      <c r="XFB4740"/>
      <c r="XFC4740"/>
    </row>
    <row r="4741" spans="2:27 16382:16383" ht="21" customHeight="1">
      <c r="B4741" s="10" t="s">
        <v>40</v>
      </c>
      <c r="C4741" s="10" t="s">
        <v>156</v>
      </c>
      <c r="D4741" s="10" t="s">
        <v>36</v>
      </c>
      <c r="E4741" s="10" t="s">
        <v>21</v>
      </c>
      <c r="F4741" s="10" t="s">
        <v>232</v>
      </c>
      <c r="G4741" s="11">
        <v>41668</v>
      </c>
      <c r="H4741" s="12" t="s">
        <v>240</v>
      </c>
      <c r="I4741" s="10">
        <v>2014</v>
      </c>
      <c r="J4741" s="10">
        <v>973733985</v>
      </c>
      <c r="K4741" s="10">
        <f>_xlfn.DAYS(clean_data[[#This Row],[Ship Date]],clean_data[[#This Row],[Order Date]])</f>
        <v>36</v>
      </c>
      <c r="L4741" s="11">
        <v>41704</v>
      </c>
      <c r="M4741" s="14">
        <v>8380</v>
      </c>
      <c r="N4741" s="15">
        <v>109.28</v>
      </c>
      <c r="O4741" s="15">
        <v>35.840000000000003</v>
      </c>
      <c r="P4741" s="15">
        <v>915766.4</v>
      </c>
      <c r="Q4741" s="15">
        <v>300339.20000000001</v>
      </c>
      <c r="R4741" s="15">
        <v>615427.19999999995</v>
      </c>
      <c r="S4741" s="54"/>
      <c r="T4741" s="54"/>
      <c r="Z4741" s="1"/>
      <c r="AA4741" s="1"/>
      <c r="XFB4741"/>
      <c r="XFC4741"/>
    </row>
    <row r="4742" spans="2:27 16382:16383" ht="21" customHeight="1">
      <c r="B4742" s="1" t="s">
        <v>26</v>
      </c>
      <c r="C4742" s="1" t="s">
        <v>81</v>
      </c>
      <c r="D4742" s="1" t="s">
        <v>59</v>
      </c>
      <c r="E4742" s="1" t="s">
        <v>17</v>
      </c>
      <c r="F4742" s="1" t="s">
        <v>235</v>
      </c>
      <c r="G4742" s="9">
        <v>40910</v>
      </c>
      <c r="H4742" s="2" t="s">
        <v>240</v>
      </c>
      <c r="I4742" s="1">
        <v>2012</v>
      </c>
      <c r="J4742" s="1">
        <v>542294442</v>
      </c>
      <c r="K4742" s="1">
        <f>_xlfn.DAYS(clean_data[[#This Row],[Ship Date]],clean_data[[#This Row],[Order Date]])</f>
        <v>28</v>
      </c>
      <c r="L4742" s="9">
        <v>40938</v>
      </c>
      <c r="M4742" s="4">
        <v>5831</v>
      </c>
      <c r="N4742" s="13">
        <v>9.33</v>
      </c>
      <c r="O4742" s="13">
        <v>6.92</v>
      </c>
      <c r="P4742" s="13">
        <v>54403.23</v>
      </c>
      <c r="Q4742" s="13">
        <v>40350.519999999997</v>
      </c>
      <c r="R4742" s="13">
        <v>14052.71</v>
      </c>
      <c r="S4742" s="54"/>
      <c r="T4742" s="54"/>
      <c r="Z4742" s="1"/>
      <c r="AA4742" s="1"/>
      <c r="XFB4742"/>
      <c r="XFC4742"/>
    </row>
    <row r="4743" spans="2:27 16382:16383" ht="21" customHeight="1">
      <c r="B4743" s="10" t="s">
        <v>53</v>
      </c>
      <c r="C4743" s="10" t="s">
        <v>210</v>
      </c>
      <c r="D4743" s="10" t="s">
        <v>16</v>
      </c>
      <c r="E4743" s="10" t="s">
        <v>21</v>
      </c>
      <c r="F4743" s="10" t="s">
        <v>235</v>
      </c>
      <c r="G4743" s="11">
        <v>42247</v>
      </c>
      <c r="H4743" s="12" t="s">
        <v>238</v>
      </c>
      <c r="I4743" s="10">
        <v>2015</v>
      </c>
      <c r="J4743" s="10">
        <v>103782451</v>
      </c>
      <c r="K4743" s="10">
        <f>_xlfn.DAYS(clean_data[[#This Row],[Ship Date]],clean_data[[#This Row],[Order Date]])</f>
        <v>31</v>
      </c>
      <c r="L4743" s="11">
        <v>42278</v>
      </c>
      <c r="M4743" s="14">
        <v>388</v>
      </c>
      <c r="N4743" s="15">
        <v>255.28</v>
      </c>
      <c r="O4743" s="15">
        <v>159.41999999999999</v>
      </c>
      <c r="P4743" s="15">
        <v>99048.639999999999</v>
      </c>
      <c r="Q4743" s="15">
        <v>61854.96</v>
      </c>
      <c r="R4743" s="15">
        <v>37193.68</v>
      </c>
      <c r="S4743" s="54"/>
      <c r="T4743" s="54"/>
      <c r="Z4743" s="1"/>
      <c r="AA4743" s="1"/>
      <c r="XFB4743"/>
      <c r="XFC4743"/>
    </row>
    <row r="4744" spans="2:27 16382:16383" ht="21" customHeight="1">
      <c r="B4744" s="1" t="s">
        <v>40</v>
      </c>
      <c r="C4744" s="1" t="s">
        <v>77</v>
      </c>
      <c r="D4744" s="1" t="s">
        <v>71</v>
      </c>
      <c r="E4744" s="1" t="s">
        <v>21</v>
      </c>
      <c r="F4744" s="1" t="s">
        <v>235</v>
      </c>
      <c r="G4744" s="9">
        <v>42846</v>
      </c>
      <c r="H4744" s="2" t="s">
        <v>239</v>
      </c>
      <c r="I4744" s="1">
        <v>2017</v>
      </c>
      <c r="J4744" s="1">
        <v>175434339</v>
      </c>
      <c r="K4744" s="1">
        <f>_xlfn.DAYS(clean_data[[#This Row],[Ship Date]],clean_data[[#This Row],[Order Date]])</f>
        <v>35</v>
      </c>
      <c r="L4744" s="9">
        <v>42881</v>
      </c>
      <c r="M4744" s="4">
        <v>3774</v>
      </c>
      <c r="N4744" s="13">
        <v>154.06</v>
      </c>
      <c r="O4744" s="13">
        <v>90.93</v>
      </c>
      <c r="P4744" s="13">
        <v>581422.43999999994</v>
      </c>
      <c r="Q4744" s="13">
        <v>343169.82</v>
      </c>
      <c r="R4744" s="13">
        <v>238252.62</v>
      </c>
      <c r="S4744" s="54"/>
      <c r="T4744" s="54"/>
      <c r="Z4744" s="1"/>
      <c r="AA4744" s="1"/>
      <c r="XFB4744"/>
      <c r="XFC4744"/>
    </row>
    <row r="4745" spans="2:27 16382:16383" ht="21" customHeight="1">
      <c r="B4745" s="10" t="s">
        <v>23</v>
      </c>
      <c r="C4745" s="10" t="s">
        <v>110</v>
      </c>
      <c r="D4745" s="10" t="s">
        <v>79</v>
      </c>
      <c r="E4745" s="10" t="s">
        <v>17</v>
      </c>
      <c r="F4745" s="10" t="s">
        <v>227</v>
      </c>
      <c r="G4745" s="11">
        <v>41643</v>
      </c>
      <c r="H4745" s="12" t="s">
        <v>240</v>
      </c>
      <c r="I4745" s="10">
        <v>2014</v>
      </c>
      <c r="J4745" s="10">
        <v>444798934</v>
      </c>
      <c r="K4745" s="10">
        <f>_xlfn.DAYS(clean_data[[#This Row],[Ship Date]],clean_data[[#This Row],[Order Date]])</f>
        <v>16</v>
      </c>
      <c r="L4745" s="11">
        <v>41659</v>
      </c>
      <c r="M4745" s="14">
        <v>4744</v>
      </c>
      <c r="N4745" s="15">
        <v>668.27</v>
      </c>
      <c r="O4745" s="15">
        <v>502.54</v>
      </c>
      <c r="P4745" s="15">
        <v>3170272.88</v>
      </c>
      <c r="Q4745" s="15">
        <v>2384049.7599999998</v>
      </c>
      <c r="R4745" s="15">
        <v>786223.12</v>
      </c>
      <c r="S4745" s="54"/>
      <c r="T4745" s="54"/>
      <c r="Z4745" s="1"/>
      <c r="AA4745" s="1"/>
      <c r="XFB4745"/>
      <c r="XFC4745"/>
    </row>
    <row r="4746" spans="2:27 16382:16383" ht="21" customHeight="1">
      <c r="B4746" s="1" t="s">
        <v>40</v>
      </c>
      <c r="C4746" s="1" t="s">
        <v>244</v>
      </c>
      <c r="D4746" s="1" t="s">
        <v>45</v>
      </c>
      <c r="E4746" s="1" t="s">
        <v>21</v>
      </c>
      <c r="F4746" s="1" t="s">
        <v>232</v>
      </c>
      <c r="G4746" s="9">
        <v>40731</v>
      </c>
      <c r="H4746" s="2" t="s">
        <v>230</v>
      </c>
      <c r="I4746" s="1">
        <v>2011</v>
      </c>
      <c r="J4746" s="1">
        <v>219737565</v>
      </c>
      <c r="K4746" s="1">
        <f>_xlfn.DAYS(clean_data[[#This Row],[Ship Date]],clean_data[[#This Row],[Order Date]])</f>
        <v>14</v>
      </c>
      <c r="L4746" s="9">
        <v>40745</v>
      </c>
      <c r="M4746" s="4">
        <v>4083</v>
      </c>
      <c r="N4746" s="13">
        <v>437.2</v>
      </c>
      <c r="O4746" s="13">
        <v>263.33</v>
      </c>
      <c r="P4746" s="13">
        <v>1785087.6</v>
      </c>
      <c r="Q4746" s="13">
        <v>1075176.3899999999</v>
      </c>
      <c r="R4746" s="13">
        <v>709911.21</v>
      </c>
      <c r="S4746" s="54"/>
      <c r="T4746" s="54"/>
      <c r="Z4746" s="1"/>
      <c r="AA4746" s="1"/>
      <c r="XFB4746"/>
      <c r="XFC4746"/>
    </row>
    <row r="4747" spans="2:27 16382:16383" ht="21" customHeight="1">
      <c r="B4747" s="10" t="s">
        <v>34</v>
      </c>
      <c r="C4747" s="10" t="s">
        <v>134</v>
      </c>
      <c r="D4747" s="10" t="s">
        <v>28</v>
      </c>
      <c r="E4747" s="10" t="s">
        <v>17</v>
      </c>
      <c r="F4747" s="10" t="s">
        <v>235</v>
      </c>
      <c r="G4747" s="11">
        <v>41207</v>
      </c>
      <c r="H4747" s="12" t="s">
        <v>237</v>
      </c>
      <c r="I4747" s="10">
        <v>2012</v>
      </c>
      <c r="J4747" s="10">
        <v>678424060</v>
      </c>
      <c r="K4747" s="10">
        <f>_xlfn.DAYS(clean_data[[#This Row],[Ship Date]],clean_data[[#This Row],[Order Date]])</f>
        <v>9</v>
      </c>
      <c r="L4747" s="11">
        <v>41216</v>
      </c>
      <c r="M4747" s="14">
        <v>9610</v>
      </c>
      <c r="N4747" s="15">
        <v>205.7</v>
      </c>
      <c r="O4747" s="15">
        <v>117.11</v>
      </c>
      <c r="P4747" s="15">
        <v>1976777</v>
      </c>
      <c r="Q4747" s="15">
        <v>1125427.1000000001</v>
      </c>
      <c r="R4747" s="15">
        <v>851349.9</v>
      </c>
      <c r="S4747" s="54"/>
      <c r="T4747" s="54"/>
      <c r="Z4747" s="1"/>
      <c r="AA4747" s="1"/>
      <c r="XFB4747"/>
      <c r="XFC4747"/>
    </row>
    <row r="4748" spans="2:27 16382:16383" ht="21" customHeight="1">
      <c r="B4748" s="1" t="s">
        <v>26</v>
      </c>
      <c r="C4748" s="1" t="s">
        <v>146</v>
      </c>
      <c r="D4748" s="1" t="s">
        <v>43</v>
      </c>
      <c r="E4748" s="1" t="s">
        <v>17</v>
      </c>
      <c r="F4748" s="1" t="s">
        <v>227</v>
      </c>
      <c r="G4748" s="9">
        <v>41792</v>
      </c>
      <c r="H4748" s="2" t="s">
        <v>241</v>
      </c>
      <c r="I4748" s="1">
        <v>2014</v>
      </c>
      <c r="J4748" s="1">
        <v>819344747</v>
      </c>
      <c r="K4748" s="1">
        <f>_xlfn.DAYS(clean_data[[#This Row],[Ship Date]],clean_data[[#This Row],[Order Date]])</f>
        <v>42</v>
      </c>
      <c r="L4748" s="9">
        <v>41834</v>
      </c>
      <c r="M4748" s="4">
        <v>1173</v>
      </c>
      <c r="N4748" s="13">
        <v>651.21</v>
      </c>
      <c r="O4748" s="13">
        <v>524.96</v>
      </c>
      <c r="P4748" s="13">
        <v>763869.33</v>
      </c>
      <c r="Q4748" s="13">
        <v>615778.07999999996</v>
      </c>
      <c r="R4748" s="13">
        <v>148091.25</v>
      </c>
      <c r="S4748" s="54"/>
      <c r="T4748" s="54"/>
      <c r="Z4748" s="1"/>
      <c r="AA4748" s="1"/>
      <c r="XFB4748"/>
      <c r="XFC4748"/>
    </row>
    <row r="4749" spans="2:27 16382:16383" ht="21" customHeight="1">
      <c r="B4749" s="10" t="s">
        <v>40</v>
      </c>
      <c r="C4749" s="10" t="s">
        <v>156</v>
      </c>
      <c r="D4749" s="10" t="s">
        <v>71</v>
      </c>
      <c r="E4749" s="10" t="s">
        <v>17</v>
      </c>
      <c r="F4749" s="10" t="s">
        <v>235</v>
      </c>
      <c r="G4749" s="11">
        <v>40214</v>
      </c>
      <c r="H4749" s="12" t="s">
        <v>242</v>
      </c>
      <c r="I4749" s="10">
        <v>2010</v>
      </c>
      <c r="J4749" s="10">
        <v>611298453</v>
      </c>
      <c r="K4749" s="10">
        <f>_xlfn.DAYS(clean_data[[#This Row],[Ship Date]],clean_data[[#This Row],[Order Date]])</f>
        <v>43</v>
      </c>
      <c r="L4749" s="11">
        <v>40257</v>
      </c>
      <c r="M4749" s="14">
        <v>5652</v>
      </c>
      <c r="N4749" s="15">
        <v>154.06</v>
      </c>
      <c r="O4749" s="15">
        <v>90.93</v>
      </c>
      <c r="P4749" s="15">
        <v>870747.12</v>
      </c>
      <c r="Q4749" s="15">
        <v>513936.36</v>
      </c>
      <c r="R4749" s="15">
        <v>356810.76</v>
      </c>
      <c r="S4749" s="54"/>
      <c r="T4749" s="54"/>
      <c r="Z4749" s="1"/>
      <c r="AA4749" s="1"/>
      <c r="XFB4749"/>
      <c r="XFC4749"/>
    </row>
    <row r="4750" spans="2:27 16382:16383" ht="21" customHeight="1">
      <c r="B4750" s="1" t="s">
        <v>23</v>
      </c>
      <c r="C4750" s="1" t="s">
        <v>116</v>
      </c>
      <c r="D4750" s="1" t="s">
        <v>50</v>
      </c>
      <c r="E4750" s="1" t="s">
        <v>17</v>
      </c>
      <c r="F4750" s="1" t="s">
        <v>229</v>
      </c>
      <c r="G4750" s="9">
        <v>42886</v>
      </c>
      <c r="H4750" s="2" t="s">
        <v>233</v>
      </c>
      <c r="I4750" s="1">
        <v>2017</v>
      </c>
      <c r="J4750" s="1">
        <v>543396508</v>
      </c>
      <c r="K4750" s="1">
        <f>_xlfn.DAYS(clean_data[[#This Row],[Ship Date]],clean_data[[#This Row],[Order Date]])</f>
        <v>5</v>
      </c>
      <c r="L4750" s="9">
        <v>42891</v>
      </c>
      <c r="M4750" s="4">
        <v>1957</v>
      </c>
      <c r="N4750" s="13">
        <v>421.89</v>
      </c>
      <c r="O4750" s="13">
        <v>364.69</v>
      </c>
      <c r="P4750" s="13">
        <v>825638.73</v>
      </c>
      <c r="Q4750" s="13">
        <v>713698.33</v>
      </c>
      <c r="R4750" s="13">
        <v>111940.4</v>
      </c>
      <c r="S4750" s="54"/>
      <c r="T4750" s="54"/>
      <c r="Z4750" s="1"/>
      <c r="AA4750" s="1"/>
      <c r="XFB4750"/>
      <c r="XFC4750"/>
    </row>
    <row r="4751" spans="2:27 16382:16383" ht="21" customHeight="1">
      <c r="B4751" s="10" t="s">
        <v>40</v>
      </c>
      <c r="C4751" s="10" t="s">
        <v>140</v>
      </c>
      <c r="D4751" s="10" t="s">
        <v>28</v>
      </c>
      <c r="E4751" s="10" t="s">
        <v>21</v>
      </c>
      <c r="F4751" s="10" t="s">
        <v>235</v>
      </c>
      <c r="G4751" s="11">
        <v>41398</v>
      </c>
      <c r="H4751" s="12" t="s">
        <v>233</v>
      </c>
      <c r="I4751" s="10">
        <v>2013</v>
      </c>
      <c r="J4751" s="10">
        <v>275062739</v>
      </c>
      <c r="K4751" s="10">
        <f>_xlfn.DAYS(clean_data[[#This Row],[Ship Date]],clean_data[[#This Row],[Order Date]])</f>
        <v>12</v>
      </c>
      <c r="L4751" s="11">
        <v>41410</v>
      </c>
      <c r="M4751" s="14">
        <v>6032</v>
      </c>
      <c r="N4751" s="15">
        <v>205.7</v>
      </c>
      <c r="O4751" s="15">
        <v>117.11</v>
      </c>
      <c r="P4751" s="15">
        <v>1240782.3999999999</v>
      </c>
      <c r="Q4751" s="15">
        <v>706407.52</v>
      </c>
      <c r="R4751" s="15">
        <v>534374.88</v>
      </c>
      <c r="S4751" s="54"/>
      <c r="T4751" s="54"/>
      <c r="Z4751" s="1"/>
      <c r="AA4751" s="1"/>
      <c r="XFB4751"/>
      <c r="XFC4751"/>
    </row>
    <row r="4752" spans="2:27 16382:16383" ht="21" customHeight="1">
      <c r="B4752" s="1" t="s">
        <v>40</v>
      </c>
      <c r="C4752" s="1" t="s">
        <v>123</v>
      </c>
      <c r="D4752" s="1" t="s">
        <v>33</v>
      </c>
      <c r="E4752" s="1" t="s">
        <v>17</v>
      </c>
      <c r="F4752" s="1" t="s">
        <v>229</v>
      </c>
      <c r="G4752" s="9">
        <v>41560</v>
      </c>
      <c r="H4752" s="2" t="s">
        <v>237</v>
      </c>
      <c r="I4752" s="1">
        <v>2013</v>
      </c>
      <c r="J4752" s="1">
        <v>886033475</v>
      </c>
      <c r="K4752" s="1">
        <f>_xlfn.DAYS(clean_data[[#This Row],[Ship Date]],clean_data[[#This Row],[Order Date]])</f>
        <v>7</v>
      </c>
      <c r="L4752" s="9">
        <v>41567</v>
      </c>
      <c r="M4752" s="4">
        <v>5850</v>
      </c>
      <c r="N4752" s="13">
        <v>81.73</v>
      </c>
      <c r="O4752" s="13">
        <v>56.67</v>
      </c>
      <c r="P4752" s="13">
        <v>478120.5</v>
      </c>
      <c r="Q4752" s="13">
        <v>331519.5</v>
      </c>
      <c r="R4752" s="13">
        <v>146601</v>
      </c>
      <c r="S4752" s="54"/>
      <c r="T4752" s="54"/>
      <c r="Z4752" s="1"/>
      <c r="AA4752" s="1"/>
      <c r="XFB4752"/>
      <c r="XFC4752"/>
    </row>
    <row r="4753" spans="2:27 16382:16383" ht="21" customHeight="1">
      <c r="B4753" s="10" t="s">
        <v>31</v>
      </c>
      <c r="C4753" s="10" t="s">
        <v>172</v>
      </c>
      <c r="D4753" s="10" t="s">
        <v>25</v>
      </c>
      <c r="E4753" s="10" t="s">
        <v>17</v>
      </c>
      <c r="F4753" s="10" t="s">
        <v>232</v>
      </c>
      <c r="G4753" s="11">
        <v>42653</v>
      </c>
      <c r="H4753" s="12" t="s">
        <v>237</v>
      </c>
      <c r="I4753" s="10">
        <v>2016</v>
      </c>
      <c r="J4753" s="10">
        <v>826357543</v>
      </c>
      <c r="K4753" s="10">
        <f>_xlfn.DAYS(clean_data[[#This Row],[Ship Date]],clean_data[[#This Row],[Order Date]])</f>
        <v>24</v>
      </c>
      <c r="L4753" s="11">
        <v>42677</v>
      </c>
      <c r="M4753" s="14">
        <v>6415</v>
      </c>
      <c r="N4753" s="15">
        <v>47.45</v>
      </c>
      <c r="O4753" s="15">
        <v>31.79</v>
      </c>
      <c r="P4753" s="15">
        <v>304391.75</v>
      </c>
      <c r="Q4753" s="15">
        <v>203932.85</v>
      </c>
      <c r="R4753" s="15">
        <v>100458.9</v>
      </c>
      <c r="S4753" s="54"/>
      <c r="T4753" s="54"/>
      <c r="Z4753" s="1"/>
      <c r="AA4753" s="1"/>
      <c r="XFB4753"/>
      <c r="XFC4753"/>
    </row>
    <row r="4754" spans="2:27 16382:16383" ht="21" customHeight="1">
      <c r="B4754" s="1" t="s">
        <v>23</v>
      </c>
      <c r="C4754" s="1" t="s">
        <v>51</v>
      </c>
      <c r="D4754" s="1" t="s">
        <v>50</v>
      </c>
      <c r="E4754" s="1" t="s">
        <v>17</v>
      </c>
      <c r="F4754" s="1" t="s">
        <v>235</v>
      </c>
      <c r="G4754" s="9">
        <v>41584</v>
      </c>
      <c r="H4754" s="2" t="s">
        <v>234</v>
      </c>
      <c r="I4754" s="1">
        <v>2013</v>
      </c>
      <c r="J4754" s="1">
        <v>866396272</v>
      </c>
      <c r="K4754" s="1">
        <f>_xlfn.DAYS(clean_data[[#This Row],[Ship Date]],clean_data[[#This Row],[Order Date]])</f>
        <v>10</v>
      </c>
      <c r="L4754" s="9">
        <v>41594</v>
      </c>
      <c r="M4754" s="4">
        <v>4765</v>
      </c>
      <c r="N4754" s="13">
        <v>421.89</v>
      </c>
      <c r="O4754" s="13">
        <v>364.69</v>
      </c>
      <c r="P4754" s="13">
        <v>2010305.85</v>
      </c>
      <c r="Q4754" s="13">
        <v>1737747.85</v>
      </c>
      <c r="R4754" s="13">
        <v>272558</v>
      </c>
      <c r="S4754" s="54"/>
      <c r="T4754" s="54"/>
      <c r="Z4754" s="1"/>
      <c r="AA4754" s="1"/>
      <c r="XFB4754"/>
      <c r="XFC4754"/>
    </row>
    <row r="4755" spans="2:27 16382:16383" ht="21" customHeight="1">
      <c r="B4755" s="10" t="s">
        <v>23</v>
      </c>
      <c r="C4755" s="10" t="s">
        <v>208</v>
      </c>
      <c r="D4755" s="10" t="s">
        <v>28</v>
      </c>
      <c r="E4755" s="10" t="s">
        <v>17</v>
      </c>
      <c r="F4755" s="10" t="s">
        <v>235</v>
      </c>
      <c r="G4755" s="11">
        <v>42563</v>
      </c>
      <c r="H4755" s="12" t="s">
        <v>230</v>
      </c>
      <c r="I4755" s="10">
        <v>2016</v>
      </c>
      <c r="J4755" s="10">
        <v>946823489</v>
      </c>
      <c r="K4755" s="10">
        <f>_xlfn.DAYS(clean_data[[#This Row],[Ship Date]],clean_data[[#This Row],[Order Date]])</f>
        <v>49</v>
      </c>
      <c r="L4755" s="11">
        <v>42612</v>
      </c>
      <c r="M4755" s="14">
        <v>4966</v>
      </c>
      <c r="N4755" s="15">
        <v>205.7</v>
      </c>
      <c r="O4755" s="15">
        <v>117.11</v>
      </c>
      <c r="P4755" s="15">
        <v>1021506.2</v>
      </c>
      <c r="Q4755" s="15">
        <v>581568.26</v>
      </c>
      <c r="R4755" s="15">
        <v>439937.94</v>
      </c>
      <c r="S4755" s="54"/>
      <c r="T4755" s="54"/>
      <c r="Z4755" s="1"/>
      <c r="AA4755" s="1"/>
      <c r="XFB4755"/>
      <c r="XFC4755"/>
    </row>
    <row r="4756" spans="2:27 16382:16383" ht="21" customHeight="1">
      <c r="B4756" s="1" t="s">
        <v>40</v>
      </c>
      <c r="C4756" s="1" t="s">
        <v>41</v>
      </c>
      <c r="D4756" s="1" t="s">
        <v>16</v>
      </c>
      <c r="E4756" s="1" t="s">
        <v>21</v>
      </c>
      <c r="F4756" s="1" t="s">
        <v>232</v>
      </c>
      <c r="G4756" s="9">
        <v>41890</v>
      </c>
      <c r="H4756" s="2" t="s">
        <v>231</v>
      </c>
      <c r="I4756" s="1">
        <v>2014</v>
      </c>
      <c r="J4756" s="1">
        <v>628625524</v>
      </c>
      <c r="K4756" s="1">
        <f>_xlfn.DAYS(clean_data[[#This Row],[Ship Date]],clean_data[[#This Row],[Order Date]])</f>
        <v>40</v>
      </c>
      <c r="L4756" s="9">
        <v>41930</v>
      </c>
      <c r="M4756" s="4">
        <v>3117</v>
      </c>
      <c r="N4756" s="13">
        <v>255.28</v>
      </c>
      <c r="O4756" s="13">
        <v>159.41999999999999</v>
      </c>
      <c r="P4756" s="13">
        <v>795707.76</v>
      </c>
      <c r="Q4756" s="13">
        <v>496912.14</v>
      </c>
      <c r="R4756" s="13">
        <v>298795.62</v>
      </c>
      <c r="S4756" s="54"/>
      <c r="T4756" s="54"/>
      <c r="Z4756" s="1"/>
      <c r="AA4756" s="1"/>
      <c r="XFB4756"/>
      <c r="XFC4756"/>
    </row>
    <row r="4757" spans="2:27 16382:16383" ht="21" customHeight="1">
      <c r="B4757" s="10" t="s">
        <v>26</v>
      </c>
      <c r="C4757" s="10" t="s">
        <v>90</v>
      </c>
      <c r="D4757" s="10" t="s">
        <v>79</v>
      </c>
      <c r="E4757" s="10" t="s">
        <v>21</v>
      </c>
      <c r="F4757" s="10" t="s">
        <v>235</v>
      </c>
      <c r="G4757" s="11">
        <v>40404</v>
      </c>
      <c r="H4757" s="12" t="s">
        <v>238</v>
      </c>
      <c r="I4757" s="10">
        <v>2010</v>
      </c>
      <c r="J4757" s="10">
        <v>443101203</v>
      </c>
      <c r="K4757" s="10">
        <f>_xlfn.DAYS(clean_data[[#This Row],[Ship Date]],clean_data[[#This Row],[Order Date]])</f>
        <v>18</v>
      </c>
      <c r="L4757" s="11">
        <v>40422</v>
      </c>
      <c r="M4757" s="14">
        <v>2347</v>
      </c>
      <c r="N4757" s="15">
        <v>668.27</v>
      </c>
      <c r="O4757" s="15">
        <v>502.54</v>
      </c>
      <c r="P4757" s="15">
        <v>1568429.69</v>
      </c>
      <c r="Q4757" s="15">
        <v>1179461.3799999999</v>
      </c>
      <c r="R4757" s="15">
        <v>388968.31</v>
      </c>
      <c r="S4757" s="54"/>
      <c r="T4757" s="54"/>
      <c r="Z4757" s="1"/>
      <c r="AA4757" s="1"/>
      <c r="XFB4757"/>
      <c r="XFC4757"/>
    </row>
    <row r="4758" spans="2:27 16382:16383" ht="21" customHeight="1">
      <c r="B4758" s="1" t="s">
        <v>40</v>
      </c>
      <c r="C4758" s="1" t="s">
        <v>213</v>
      </c>
      <c r="D4758" s="1" t="s">
        <v>71</v>
      </c>
      <c r="E4758" s="1" t="s">
        <v>17</v>
      </c>
      <c r="F4758" s="1" t="s">
        <v>235</v>
      </c>
      <c r="G4758" s="9">
        <v>42099</v>
      </c>
      <c r="H4758" s="2" t="s">
        <v>239</v>
      </c>
      <c r="I4758" s="1">
        <v>2015</v>
      </c>
      <c r="J4758" s="1">
        <v>541861855</v>
      </c>
      <c r="K4758" s="1">
        <f>_xlfn.DAYS(clean_data[[#This Row],[Ship Date]],clean_data[[#This Row],[Order Date]])</f>
        <v>34</v>
      </c>
      <c r="L4758" s="9">
        <v>42133</v>
      </c>
      <c r="M4758" s="4">
        <v>7819</v>
      </c>
      <c r="N4758" s="13">
        <v>154.06</v>
      </c>
      <c r="O4758" s="13">
        <v>90.93</v>
      </c>
      <c r="P4758" s="13">
        <v>1204595.1399999999</v>
      </c>
      <c r="Q4758" s="13">
        <v>710981.67</v>
      </c>
      <c r="R4758" s="13">
        <v>493613.47</v>
      </c>
      <c r="S4758" s="54"/>
      <c r="T4758" s="54"/>
      <c r="Z4758" s="1"/>
      <c r="AA4758" s="1"/>
      <c r="XFB4758"/>
      <c r="XFC4758"/>
    </row>
    <row r="4759" spans="2:27 16382:16383" ht="21" customHeight="1">
      <c r="B4759" s="10" t="s">
        <v>26</v>
      </c>
      <c r="C4759" s="10" t="s">
        <v>87</v>
      </c>
      <c r="D4759" s="10" t="s">
        <v>43</v>
      </c>
      <c r="E4759" s="10" t="s">
        <v>17</v>
      </c>
      <c r="F4759" s="10" t="s">
        <v>235</v>
      </c>
      <c r="G4759" s="11">
        <v>41676</v>
      </c>
      <c r="H4759" s="12" t="s">
        <v>242</v>
      </c>
      <c r="I4759" s="10">
        <v>2014</v>
      </c>
      <c r="J4759" s="10">
        <v>246831309</v>
      </c>
      <c r="K4759" s="10">
        <f>_xlfn.DAYS(clean_data[[#This Row],[Ship Date]],clean_data[[#This Row],[Order Date]])</f>
        <v>27</v>
      </c>
      <c r="L4759" s="11">
        <v>41703</v>
      </c>
      <c r="M4759" s="14">
        <v>1724</v>
      </c>
      <c r="N4759" s="15">
        <v>651.21</v>
      </c>
      <c r="O4759" s="15">
        <v>524.96</v>
      </c>
      <c r="P4759" s="15">
        <v>1122686.04</v>
      </c>
      <c r="Q4759" s="15">
        <v>905031.04</v>
      </c>
      <c r="R4759" s="15">
        <v>217655</v>
      </c>
      <c r="S4759" s="54"/>
      <c r="T4759" s="54"/>
      <c r="Z4759" s="1"/>
      <c r="AA4759" s="1"/>
      <c r="XFB4759"/>
      <c r="XFC4759"/>
    </row>
    <row r="4760" spans="2:27 16382:16383" ht="21" customHeight="1">
      <c r="B4760" s="1" t="s">
        <v>40</v>
      </c>
      <c r="C4760" s="1" t="s">
        <v>153</v>
      </c>
      <c r="D4760" s="1" t="s">
        <v>20</v>
      </c>
      <c r="E4760" s="1" t="s">
        <v>17</v>
      </c>
      <c r="F4760" s="1" t="s">
        <v>229</v>
      </c>
      <c r="G4760" s="9">
        <v>42524</v>
      </c>
      <c r="H4760" s="2" t="s">
        <v>241</v>
      </c>
      <c r="I4760" s="1">
        <v>2016</v>
      </c>
      <c r="J4760" s="1">
        <v>300245893</v>
      </c>
      <c r="K4760" s="1">
        <f>_xlfn.DAYS(clean_data[[#This Row],[Ship Date]],clean_data[[#This Row],[Order Date]])</f>
        <v>46</v>
      </c>
      <c r="L4760" s="9">
        <v>42570</v>
      </c>
      <c r="M4760" s="4">
        <v>8287</v>
      </c>
      <c r="N4760" s="13">
        <v>152.58000000000001</v>
      </c>
      <c r="O4760" s="13">
        <v>97.44</v>
      </c>
      <c r="P4760" s="13">
        <v>1264430.46</v>
      </c>
      <c r="Q4760" s="13">
        <v>807485.28</v>
      </c>
      <c r="R4760" s="13">
        <v>456945.18</v>
      </c>
      <c r="S4760" s="54"/>
      <c r="T4760" s="54"/>
      <c r="Z4760" s="1"/>
      <c r="AA4760" s="1"/>
      <c r="XFB4760"/>
      <c r="XFC4760"/>
    </row>
    <row r="4761" spans="2:27 16382:16383" ht="21" customHeight="1">
      <c r="B4761" s="10" t="s">
        <v>40</v>
      </c>
      <c r="C4761" s="10" t="s">
        <v>69</v>
      </c>
      <c r="D4761" s="10" t="s">
        <v>20</v>
      </c>
      <c r="E4761" s="10" t="s">
        <v>21</v>
      </c>
      <c r="F4761" s="10" t="s">
        <v>229</v>
      </c>
      <c r="G4761" s="11">
        <v>41505</v>
      </c>
      <c r="H4761" s="12" t="s">
        <v>238</v>
      </c>
      <c r="I4761" s="10">
        <v>2013</v>
      </c>
      <c r="J4761" s="10">
        <v>614654433</v>
      </c>
      <c r="K4761" s="10">
        <f>_xlfn.DAYS(clean_data[[#This Row],[Ship Date]],clean_data[[#This Row],[Order Date]])</f>
        <v>32</v>
      </c>
      <c r="L4761" s="11">
        <v>41537</v>
      </c>
      <c r="M4761" s="14">
        <v>8761</v>
      </c>
      <c r="N4761" s="15">
        <v>152.58000000000001</v>
      </c>
      <c r="O4761" s="15">
        <v>97.44</v>
      </c>
      <c r="P4761" s="15">
        <v>1336753.3799999999</v>
      </c>
      <c r="Q4761" s="15">
        <v>853671.84</v>
      </c>
      <c r="R4761" s="15">
        <v>483081.54</v>
      </c>
      <c r="S4761" s="54"/>
      <c r="T4761" s="54"/>
      <c r="Z4761" s="1"/>
      <c r="AA4761" s="1"/>
      <c r="XFB4761"/>
      <c r="XFC4761"/>
    </row>
    <row r="4762" spans="2:27 16382:16383" ht="21" customHeight="1">
      <c r="B4762" s="1" t="s">
        <v>14</v>
      </c>
      <c r="C4762" s="1" t="s">
        <v>226</v>
      </c>
      <c r="D4762" s="1" t="s">
        <v>59</v>
      </c>
      <c r="E4762" s="1" t="s">
        <v>17</v>
      </c>
      <c r="F4762" s="1" t="s">
        <v>235</v>
      </c>
      <c r="G4762" s="9">
        <v>41404</v>
      </c>
      <c r="H4762" s="2" t="s">
        <v>233</v>
      </c>
      <c r="I4762" s="1">
        <v>2013</v>
      </c>
      <c r="J4762" s="1">
        <v>722918260</v>
      </c>
      <c r="K4762" s="1">
        <f>_xlfn.DAYS(clean_data[[#This Row],[Ship Date]],clean_data[[#This Row],[Order Date]])</f>
        <v>37</v>
      </c>
      <c r="L4762" s="9">
        <v>41441</v>
      </c>
      <c r="M4762" s="4">
        <v>6433</v>
      </c>
      <c r="N4762" s="13">
        <v>9.33</v>
      </c>
      <c r="O4762" s="13">
        <v>6.92</v>
      </c>
      <c r="P4762" s="13">
        <v>60019.89</v>
      </c>
      <c r="Q4762" s="13">
        <v>44516.36</v>
      </c>
      <c r="R4762" s="13">
        <v>15503.53</v>
      </c>
      <c r="S4762" s="54"/>
      <c r="T4762" s="54"/>
      <c r="Z4762" s="1"/>
      <c r="AA4762" s="1"/>
      <c r="XFB4762"/>
      <c r="XFC4762"/>
    </row>
    <row r="4763" spans="2:27 16382:16383" ht="21" customHeight="1">
      <c r="B4763" s="10" t="s">
        <v>23</v>
      </c>
      <c r="C4763" s="10" t="s">
        <v>83</v>
      </c>
      <c r="D4763" s="10" t="s">
        <v>45</v>
      </c>
      <c r="E4763" s="10" t="s">
        <v>17</v>
      </c>
      <c r="F4763" s="10" t="s">
        <v>235</v>
      </c>
      <c r="G4763" s="11">
        <v>41243</v>
      </c>
      <c r="H4763" s="12" t="s">
        <v>234</v>
      </c>
      <c r="I4763" s="10">
        <v>2012</v>
      </c>
      <c r="J4763" s="10">
        <v>228211200</v>
      </c>
      <c r="K4763" s="10">
        <f>_xlfn.DAYS(clean_data[[#This Row],[Ship Date]],clean_data[[#This Row],[Order Date]])</f>
        <v>3</v>
      </c>
      <c r="L4763" s="11">
        <v>41246</v>
      </c>
      <c r="M4763" s="14">
        <v>1620</v>
      </c>
      <c r="N4763" s="15">
        <v>437.2</v>
      </c>
      <c r="O4763" s="15">
        <v>263.33</v>
      </c>
      <c r="P4763" s="15">
        <v>708264</v>
      </c>
      <c r="Q4763" s="15">
        <v>426594.6</v>
      </c>
      <c r="R4763" s="15">
        <v>281669.40000000002</v>
      </c>
      <c r="S4763" s="54"/>
      <c r="T4763" s="54"/>
      <c r="Z4763" s="1"/>
      <c r="AA4763" s="1"/>
      <c r="XFB4763"/>
      <c r="XFC4763"/>
    </row>
    <row r="4764" spans="2:27 16382:16383" ht="21" customHeight="1">
      <c r="B4764" s="1" t="s">
        <v>34</v>
      </c>
      <c r="C4764" s="1" t="s">
        <v>243</v>
      </c>
      <c r="D4764" s="1" t="s">
        <v>71</v>
      </c>
      <c r="E4764" s="1" t="s">
        <v>21</v>
      </c>
      <c r="F4764" s="1" t="s">
        <v>232</v>
      </c>
      <c r="G4764" s="9">
        <v>40435</v>
      </c>
      <c r="H4764" s="2" t="s">
        <v>231</v>
      </c>
      <c r="I4764" s="1">
        <v>2010</v>
      </c>
      <c r="J4764" s="1">
        <v>154019582</v>
      </c>
      <c r="K4764" s="1">
        <f>_xlfn.DAYS(clean_data[[#This Row],[Ship Date]],clean_data[[#This Row],[Order Date]])</f>
        <v>34</v>
      </c>
      <c r="L4764" s="9">
        <v>40469</v>
      </c>
      <c r="M4764" s="4">
        <v>6672</v>
      </c>
      <c r="N4764" s="13">
        <v>154.06</v>
      </c>
      <c r="O4764" s="13">
        <v>90.93</v>
      </c>
      <c r="P4764" s="13">
        <v>1027888.32</v>
      </c>
      <c r="Q4764" s="13">
        <v>606684.96</v>
      </c>
      <c r="R4764" s="13">
        <v>421203.36</v>
      </c>
      <c r="S4764" s="54"/>
      <c r="T4764" s="54"/>
      <c r="Z4764" s="1"/>
      <c r="AA4764" s="1"/>
      <c r="XFB4764"/>
      <c r="XFC4764"/>
    </row>
    <row r="4765" spans="2:27 16382:16383" ht="21" customHeight="1">
      <c r="B4765" s="10" t="s">
        <v>40</v>
      </c>
      <c r="C4765" s="10" t="s">
        <v>201</v>
      </c>
      <c r="D4765" s="10" t="s">
        <v>33</v>
      </c>
      <c r="E4765" s="10" t="s">
        <v>17</v>
      </c>
      <c r="F4765" s="10" t="s">
        <v>227</v>
      </c>
      <c r="G4765" s="11">
        <v>42931</v>
      </c>
      <c r="H4765" s="12" t="s">
        <v>230</v>
      </c>
      <c r="I4765" s="10">
        <v>2017</v>
      </c>
      <c r="J4765" s="10">
        <v>694142234</v>
      </c>
      <c r="K4765" s="10">
        <f>_xlfn.DAYS(clean_data[[#This Row],[Ship Date]],clean_data[[#This Row],[Order Date]])</f>
        <v>23</v>
      </c>
      <c r="L4765" s="11">
        <v>42954</v>
      </c>
      <c r="M4765" s="14">
        <v>967</v>
      </c>
      <c r="N4765" s="15">
        <v>81.73</v>
      </c>
      <c r="O4765" s="15">
        <v>56.67</v>
      </c>
      <c r="P4765" s="15">
        <v>79032.91</v>
      </c>
      <c r="Q4765" s="15">
        <v>54799.89</v>
      </c>
      <c r="R4765" s="15">
        <v>24233.02</v>
      </c>
      <c r="S4765" s="54"/>
      <c r="T4765" s="54"/>
      <c r="Z4765" s="1"/>
      <c r="AA4765" s="1"/>
      <c r="XFB4765"/>
      <c r="XFC4765"/>
    </row>
    <row r="4766" spans="2:27 16382:16383" ht="21" customHeight="1">
      <c r="B4766" s="1" t="s">
        <v>40</v>
      </c>
      <c r="C4766" s="1" t="s">
        <v>126</v>
      </c>
      <c r="D4766" s="1" t="s">
        <v>43</v>
      </c>
      <c r="E4766" s="1" t="s">
        <v>21</v>
      </c>
      <c r="F4766" s="1" t="s">
        <v>229</v>
      </c>
      <c r="G4766" s="9">
        <v>42006</v>
      </c>
      <c r="H4766" s="2" t="s">
        <v>240</v>
      </c>
      <c r="I4766" s="1">
        <v>2015</v>
      </c>
      <c r="J4766" s="1">
        <v>762690484</v>
      </c>
      <c r="K4766" s="1">
        <f>_xlfn.DAYS(clean_data[[#This Row],[Ship Date]],clean_data[[#This Row],[Order Date]])</f>
        <v>26</v>
      </c>
      <c r="L4766" s="9">
        <v>42032</v>
      </c>
      <c r="M4766" s="4">
        <v>5918</v>
      </c>
      <c r="N4766" s="13">
        <v>651.21</v>
      </c>
      <c r="O4766" s="13">
        <v>524.96</v>
      </c>
      <c r="P4766" s="13">
        <v>3853860.78</v>
      </c>
      <c r="Q4766" s="13">
        <v>3106713.28</v>
      </c>
      <c r="R4766" s="13">
        <v>747147.5</v>
      </c>
      <c r="S4766" s="54"/>
      <c r="T4766" s="54"/>
      <c r="Z4766" s="1"/>
      <c r="AA4766" s="1"/>
      <c r="XFB4766"/>
      <c r="XFC4766"/>
    </row>
    <row r="4767" spans="2:27 16382:16383" ht="21" customHeight="1">
      <c r="B4767" s="10" t="s">
        <v>40</v>
      </c>
      <c r="C4767" s="10" t="s">
        <v>135</v>
      </c>
      <c r="D4767" s="10" t="s">
        <v>79</v>
      </c>
      <c r="E4767" s="10" t="s">
        <v>17</v>
      </c>
      <c r="F4767" s="10" t="s">
        <v>235</v>
      </c>
      <c r="G4767" s="11">
        <v>41005</v>
      </c>
      <c r="H4767" s="12" t="s">
        <v>239</v>
      </c>
      <c r="I4767" s="10">
        <v>2012</v>
      </c>
      <c r="J4767" s="10">
        <v>244088160</v>
      </c>
      <c r="K4767" s="10">
        <f>_xlfn.DAYS(clean_data[[#This Row],[Ship Date]],clean_data[[#This Row],[Order Date]])</f>
        <v>37</v>
      </c>
      <c r="L4767" s="11">
        <v>41042</v>
      </c>
      <c r="M4767" s="14">
        <v>9966</v>
      </c>
      <c r="N4767" s="15">
        <v>668.27</v>
      </c>
      <c r="O4767" s="15">
        <v>502.54</v>
      </c>
      <c r="P4767" s="15">
        <v>6659978.8200000003</v>
      </c>
      <c r="Q4767" s="15">
        <v>5008313.6399999997</v>
      </c>
      <c r="R4767" s="15">
        <v>1651665.18</v>
      </c>
      <c r="S4767" s="54"/>
      <c r="T4767" s="54"/>
      <c r="Z4767" s="1"/>
      <c r="AA4767" s="1"/>
      <c r="XFB4767"/>
      <c r="XFC4767"/>
    </row>
    <row r="4768" spans="2:27 16382:16383" ht="21" customHeight="1">
      <c r="B4768" s="1" t="s">
        <v>34</v>
      </c>
      <c r="C4768" s="1" t="s">
        <v>195</v>
      </c>
      <c r="D4768" s="1" t="s">
        <v>36</v>
      </c>
      <c r="E4768" s="1" t="s">
        <v>21</v>
      </c>
      <c r="F4768" s="1" t="s">
        <v>232</v>
      </c>
      <c r="G4768" s="9">
        <v>40897</v>
      </c>
      <c r="H4768" s="2" t="s">
        <v>228</v>
      </c>
      <c r="I4768" s="1">
        <v>2011</v>
      </c>
      <c r="J4768" s="1">
        <v>443071591</v>
      </c>
      <c r="K4768" s="1">
        <f>_xlfn.DAYS(clean_data[[#This Row],[Ship Date]],clean_data[[#This Row],[Order Date]])</f>
        <v>12</v>
      </c>
      <c r="L4768" s="9">
        <v>40909</v>
      </c>
      <c r="M4768" s="4">
        <v>3585</v>
      </c>
      <c r="N4768" s="13">
        <v>109.28</v>
      </c>
      <c r="O4768" s="13">
        <v>35.840000000000003</v>
      </c>
      <c r="P4768" s="13">
        <v>391768.8</v>
      </c>
      <c r="Q4768" s="13">
        <v>128486.39999999999</v>
      </c>
      <c r="R4768" s="13">
        <v>263282.40000000002</v>
      </c>
      <c r="S4768" s="54"/>
      <c r="T4768" s="54"/>
      <c r="Z4768" s="1"/>
      <c r="AA4768" s="1"/>
      <c r="XFB4768"/>
      <c r="XFC4768"/>
    </row>
    <row r="4769" spans="2:27 16382:16383" ht="21" customHeight="1">
      <c r="B4769" s="10" t="s">
        <v>14</v>
      </c>
      <c r="C4769" s="10" t="s">
        <v>161</v>
      </c>
      <c r="D4769" s="10" t="s">
        <v>28</v>
      </c>
      <c r="E4769" s="10" t="s">
        <v>17</v>
      </c>
      <c r="F4769" s="10" t="s">
        <v>235</v>
      </c>
      <c r="G4769" s="11">
        <v>41656</v>
      </c>
      <c r="H4769" s="12" t="s">
        <v>240</v>
      </c>
      <c r="I4769" s="10">
        <v>2014</v>
      </c>
      <c r="J4769" s="10">
        <v>934689605</v>
      </c>
      <c r="K4769" s="10">
        <f>_xlfn.DAYS(clean_data[[#This Row],[Ship Date]],clean_data[[#This Row],[Order Date]])</f>
        <v>0</v>
      </c>
      <c r="L4769" s="11">
        <v>41656</v>
      </c>
      <c r="M4769" s="14">
        <v>4280</v>
      </c>
      <c r="N4769" s="15">
        <v>205.7</v>
      </c>
      <c r="O4769" s="15">
        <v>117.11</v>
      </c>
      <c r="P4769" s="15">
        <v>880396</v>
      </c>
      <c r="Q4769" s="15">
        <v>501230.8</v>
      </c>
      <c r="R4769" s="15">
        <v>379165.2</v>
      </c>
      <c r="S4769" s="54"/>
      <c r="T4769" s="54"/>
      <c r="Z4769" s="1"/>
      <c r="AA4769" s="1"/>
      <c r="XFB4769"/>
      <c r="XFC4769"/>
    </row>
    <row r="4770" spans="2:27 16382:16383" ht="21" customHeight="1">
      <c r="B4770" s="1" t="s">
        <v>40</v>
      </c>
      <c r="C4770" s="1" t="s">
        <v>92</v>
      </c>
      <c r="D4770" s="1" t="s">
        <v>28</v>
      </c>
      <c r="E4770" s="1" t="s">
        <v>21</v>
      </c>
      <c r="F4770" s="1" t="s">
        <v>232</v>
      </c>
      <c r="G4770" s="9">
        <v>40880</v>
      </c>
      <c r="H4770" s="2" t="s">
        <v>228</v>
      </c>
      <c r="I4770" s="1">
        <v>2011</v>
      </c>
      <c r="J4770" s="1">
        <v>914303529</v>
      </c>
      <c r="K4770" s="1">
        <f>_xlfn.DAYS(clean_data[[#This Row],[Ship Date]],clean_data[[#This Row],[Order Date]])</f>
        <v>8</v>
      </c>
      <c r="L4770" s="9">
        <v>40888</v>
      </c>
      <c r="M4770" s="4">
        <v>1587</v>
      </c>
      <c r="N4770" s="13">
        <v>205.7</v>
      </c>
      <c r="O4770" s="13">
        <v>117.11</v>
      </c>
      <c r="P4770" s="13">
        <v>326445.90000000002</v>
      </c>
      <c r="Q4770" s="13">
        <v>185853.57</v>
      </c>
      <c r="R4770" s="13">
        <v>140592.32999999999</v>
      </c>
      <c r="S4770" s="54"/>
      <c r="T4770" s="54"/>
      <c r="Z4770" s="1"/>
      <c r="AA4770" s="1"/>
      <c r="XFB4770"/>
      <c r="XFC4770"/>
    </row>
    <row r="4771" spans="2:27 16382:16383" ht="21" customHeight="1">
      <c r="B4771" s="10" t="s">
        <v>23</v>
      </c>
      <c r="C4771" s="10" t="s">
        <v>206</v>
      </c>
      <c r="D4771" s="10" t="s">
        <v>28</v>
      </c>
      <c r="E4771" s="10" t="s">
        <v>17</v>
      </c>
      <c r="F4771" s="10" t="s">
        <v>227</v>
      </c>
      <c r="G4771" s="11">
        <v>40703</v>
      </c>
      <c r="H4771" s="12" t="s">
        <v>241</v>
      </c>
      <c r="I4771" s="10">
        <v>2011</v>
      </c>
      <c r="J4771" s="10">
        <v>547587192</v>
      </c>
      <c r="K4771" s="10">
        <f>_xlfn.DAYS(clean_data[[#This Row],[Ship Date]],clean_data[[#This Row],[Order Date]])</f>
        <v>35</v>
      </c>
      <c r="L4771" s="11">
        <v>40738</v>
      </c>
      <c r="M4771" s="14">
        <v>2073</v>
      </c>
      <c r="N4771" s="15">
        <v>205.7</v>
      </c>
      <c r="O4771" s="15">
        <v>117.11</v>
      </c>
      <c r="P4771" s="15">
        <v>426416.1</v>
      </c>
      <c r="Q4771" s="15">
        <v>242769.03</v>
      </c>
      <c r="R4771" s="15">
        <v>183647.07</v>
      </c>
      <c r="S4771" s="54"/>
      <c r="T4771" s="54"/>
      <c r="Z4771" s="1"/>
      <c r="AA4771" s="1"/>
      <c r="XFB4771"/>
      <c r="XFC4771"/>
    </row>
    <row r="4772" spans="2:27 16382:16383" ht="21" customHeight="1">
      <c r="B4772" s="1" t="s">
        <v>26</v>
      </c>
      <c r="C4772" s="1" t="s">
        <v>76</v>
      </c>
      <c r="D4772" s="1" t="s">
        <v>59</v>
      </c>
      <c r="E4772" s="1" t="s">
        <v>21</v>
      </c>
      <c r="F4772" s="1" t="s">
        <v>235</v>
      </c>
      <c r="G4772" s="9">
        <v>40884</v>
      </c>
      <c r="H4772" s="2" t="s">
        <v>228</v>
      </c>
      <c r="I4772" s="1">
        <v>2011</v>
      </c>
      <c r="J4772" s="1">
        <v>520526921</v>
      </c>
      <c r="K4772" s="1">
        <f>_xlfn.DAYS(clean_data[[#This Row],[Ship Date]],clean_data[[#This Row],[Order Date]])</f>
        <v>39</v>
      </c>
      <c r="L4772" s="9">
        <v>40923</v>
      </c>
      <c r="M4772" s="4">
        <v>4338</v>
      </c>
      <c r="N4772" s="13">
        <v>9.33</v>
      </c>
      <c r="O4772" s="13">
        <v>6.92</v>
      </c>
      <c r="P4772" s="13">
        <v>40473.54</v>
      </c>
      <c r="Q4772" s="13">
        <v>30018.959999999999</v>
      </c>
      <c r="R4772" s="13">
        <v>10454.58</v>
      </c>
      <c r="S4772" s="54"/>
      <c r="T4772" s="54"/>
      <c r="Z4772" s="1"/>
      <c r="AA4772" s="1"/>
      <c r="XFB4772"/>
      <c r="XFC4772"/>
    </row>
    <row r="4773" spans="2:27 16382:16383" ht="21" customHeight="1">
      <c r="B4773" s="10" t="s">
        <v>23</v>
      </c>
      <c r="C4773" s="10" t="s">
        <v>181</v>
      </c>
      <c r="D4773" s="10" t="s">
        <v>36</v>
      </c>
      <c r="E4773" s="10" t="s">
        <v>17</v>
      </c>
      <c r="F4773" s="10" t="s">
        <v>235</v>
      </c>
      <c r="G4773" s="11">
        <v>40188</v>
      </c>
      <c r="H4773" s="12" t="s">
        <v>240</v>
      </c>
      <c r="I4773" s="10">
        <v>2010</v>
      </c>
      <c r="J4773" s="10">
        <v>689421546</v>
      </c>
      <c r="K4773" s="10">
        <f>_xlfn.DAYS(clean_data[[#This Row],[Ship Date]],clean_data[[#This Row],[Order Date]])</f>
        <v>21</v>
      </c>
      <c r="L4773" s="11">
        <v>40209</v>
      </c>
      <c r="M4773" s="14">
        <v>4011</v>
      </c>
      <c r="N4773" s="15">
        <v>109.28</v>
      </c>
      <c r="O4773" s="15">
        <v>35.840000000000003</v>
      </c>
      <c r="P4773" s="15">
        <v>438322.08</v>
      </c>
      <c r="Q4773" s="15">
        <v>143754.23999999999</v>
      </c>
      <c r="R4773" s="15">
        <v>294567.84000000003</v>
      </c>
      <c r="S4773" s="54"/>
      <c r="T4773" s="54"/>
      <c r="Z4773" s="1"/>
      <c r="AA4773" s="1"/>
      <c r="XFB4773"/>
      <c r="XFC4773"/>
    </row>
    <row r="4774" spans="2:27 16382:16383" ht="21" customHeight="1">
      <c r="B4774" s="1" t="s">
        <v>23</v>
      </c>
      <c r="C4774" s="1" t="s">
        <v>196</v>
      </c>
      <c r="D4774" s="1" t="s">
        <v>50</v>
      </c>
      <c r="E4774" s="1" t="s">
        <v>17</v>
      </c>
      <c r="F4774" s="1" t="s">
        <v>227</v>
      </c>
      <c r="G4774" s="9">
        <v>40533</v>
      </c>
      <c r="H4774" s="2" t="s">
        <v>228</v>
      </c>
      <c r="I4774" s="1">
        <v>2010</v>
      </c>
      <c r="J4774" s="1">
        <v>530882394</v>
      </c>
      <c r="K4774" s="1">
        <f>_xlfn.DAYS(clean_data[[#This Row],[Ship Date]],clean_data[[#This Row],[Order Date]])</f>
        <v>43</v>
      </c>
      <c r="L4774" s="9">
        <v>40576</v>
      </c>
      <c r="M4774" s="4">
        <v>8753</v>
      </c>
      <c r="N4774" s="13">
        <v>421.89</v>
      </c>
      <c r="O4774" s="13">
        <v>364.69</v>
      </c>
      <c r="P4774" s="13">
        <v>3692803.17</v>
      </c>
      <c r="Q4774" s="13">
        <v>3192131.57</v>
      </c>
      <c r="R4774" s="13">
        <v>500671.6</v>
      </c>
      <c r="S4774" s="54"/>
      <c r="T4774" s="54"/>
      <c r="Z4774" s="1"/>
      <c r="AA4774" s="1"/>
      <c r="XFB4774"/>
      <c r="XFC4774"/>
    </row>
    <row r="4775" spans="2:27 16382:16383" ht="21" customHeight="1">
      <c r="B4775" s="10" t="s">
        <v>26</v>
      </c>
      <c r="C4775" s="10" t="s">
        <v>27</v>
      </c>
      <c r="D4775" s="10" t="s">
        <v>36</v>
      </c>
      <c r="E4775" s="10" t="s">
        <v>17</v>
      </c>
      <c r="F4775" s="10" t="s">
        <v>232</v>
      </c>
      <c r="G4775" s="11">
        <v>42844</v>
      </c>
      <c r="H4775" s="12" t="s">
        <v>239</v>
      </c>
      <c r="I4775" s="10">
        <v>2017</v>
      </c>
      <c r="J4775" s="10">
        <v>491833293</v>
      </c>
      <c r="K4775" s="10">
        <f>_xlfn.DAYS(clean_data[[#This Row],[Ship Date]],clean_data[[#This Row],[Order Date]])</f>
        <v>4</v>
      </c>
      <c r="L4775" s="11">
        <v>42848</v>
      </c>
      <c r="M4775" s="14">
        <v>3256</v>
      </c>
      <c r="N4775" s="15">
        <v>109.28</v>
      </c>
      <c r="O4775" s="15">
        <v>35.840000000000003</v>
      </c>
      <c r="P4775" s="15">
        <v>355815.67999999999</v>
      </c>
      <c r="Q4775" s="15">
        <v>116695.03999999999</v>
      </c>
      <c r="R4775" s="15">
        <v>239120.64000000001</v>
      </c>
      <c r="S4775" s="54"/>
      <c r="T4775" s="54"/>
      <c r="Z4775" s="1"/>
      <c r="AA4775" s="1"/>
      <c r="XFB4775"/>
      <c r="XFC4775"/>
    </row>
    <row r="4776" spans="2:27 16382:16383" ht="21" customHeight="1">
      <c r="B4776" s="1" t="s">
        <v>40</v>
      </c>
      <c r="C4776" s="1" t="s">
        <v>123</v>
      </c>
      <c r="D4776" s="1" t="s">
        <v>28</v>
      </c>
      <c r="E4776" s="1" t="s">
        <v>17</v>
      </c>
      <c r="F4776" s="1" t="s">
        <v>235</v>
      </c>
      <c r="G4776" s="9">
        <v>42904</v>
      </c>
      <c r="H4776" s="2" t="s">
        <v>241</v>
      </c>
      <c r="I4776" s="1">
        <v>2017</v>
      </c>
      <c r="J4776" s="1">
        <v>639510571</v>
      </c>
      <c r="K4776" s="1">
        <f>_xlfn.DAYS(clean_data[[#This Row],[Ship Date]],clean_data[[#This Row],[Order Date]])</f>
        <v>21</v>
      </c>
      <c r="L4776" s="9">
        <v>42925</v>
      </c>
      <c r="M4776" s="4">
        <v>4244</v>
      </c>
      <c r="N4776" s="13">
        <v>205.7</v>
      </c>
      <c r="O4776" s="13">
        <v>117.11</v>
      </c>
      <c r="P4776" s="13">
        <v>872990.8</v>
      </c>
      <c r="Q4776" s="13">
        <v>497014.84</v>
      </c>
      <c r="R4776" s="13">
        <v>375975.96</v>
      </c>
      <c r="S4776" s="54"/>
      <c r="T4776" s="54"/>
      <c r="Z4776" s="1"/>
      <c r="AA4776" s="1"/>
      <c r="XFB4776"/>
      <c r="XFC4776"/>
    </row>
    <row r="4777" spans="2:27 16382:16383" ht="21" customHeight="1">
      <c r="B4777" s="10" t="s">
        <v>40</v>
      </c>
      <c r="C4777" s="10" t="s">
        <v>167</v>
      </c>
      <c r="D4777" s="10" t="s">
        <v>33</v>
      </c>
      <c r="E4777" s="10" t="s">
        <v>21</v>
      </c>
      <c r="F4777" s="10" t="s">
        <v>229</v>
      </c>
      <c r="G4777" s="11">
        <v>41032</v>
      </c>
      <c r="H4777" s="12" t="s">
        <v>233</v>
      </c>
      <c r="I4777" s="10">
        <v>2012</v>
      </c>
      <c r="J4777" s="10">
        <v>211463057</v>
      </c>
      <c r="K4777" s="10">
        <f>_xlfn.DAYS(clean_data[[#This Row],[Ship Date]],clean_data[[#This Row],[Order Date]])</f>
        <v>43</v>
      </c>
      <c r="L4777" s="11">
        <v>41075</v>
      </c>
      <c r="M4777" s="14">
        <v>5473</v>
      </c>
      <c r="N4777" s="15">
        <v>81.73</v>
      </c>
      <c r="O4777" s="15">
        <v>56.67</v>
      </c>
      <c r="P4777" s="15">
        <v>447308.29</v>
      </c>
      <c r="Q4777" s="15">
        <v>310154.90999999997</v>
      </c>
      <c r="R4777" s="15">
        <v>137153.38</v>
      </c>
      <c r="S4777" s="54"/>
      <c r="T4777" s="54"/>
      <c r="Z4777" s="1"/>
      <c r="AA4777" s="1"/>
      <c r="XFB4777"/>
      <c r="XFC4777"/>
    </row>
    <row r="4778" spans="2:27 16382:16383" ht="21" customHeight="1">
      <c r="B4778" s="1" t="s">
        <v>23</v>
      </c>
      <c r="C4778" s="1" t="s">
        <v>198</v>
      </c>
      <c r="D4778" s="1" t="s">
        <v>20</v>
      </c>
      <c r="E4778" s="1" t="s">
        <v>21</v>
      </c>
      <c r="F4778" s="1" t="s">
        <v>227</v>
      </c>
      <c r="G4778" s="9">
        <v>40704</v>
      </c>
      <c r="H4778" s="2" t="s">
        <v>241</v>
      </c>
      <c r="I4778" s="1">
        <v>2011</v>
      </c>
      <c r="J4778" s="1">
        <v>765552079</v>
      </c>
      <c r="K4778" s="1">
        <f>_xlfn.DAYS(clean_data[[#This Row],[Ship Date]],clean_data[[#This Row],[Order Date]])</f>
        <v>37</v>
      </c>
      <c r="L4778" s="9">
        <v>40741</v>
      </c>
      <c r="M4778" s="4">
        <v>2727</v>
      </c>
      <c r="N4778" s="13">
        <v>152.58000000000001</v>
      </c>
      <c r="O4778" s="13">
        <v>97.44</v>
      </c>
      <c r="P4778" s="13">
        <v>416085.66</v>
      </c>
      <c r="Q4778" s="13">
        <v>265718.88</v>
      </c>
      <c r="R4778" s="13">
        <v>150366.78</v>
      </c>
      <c r="S4778" s="54"/>
      <c r="T4778" s="54"/>
      <c r="Z4778" s="1"/>
      <c r="AA4778" s="1"/>
      <c r="XFB4778"/>
      <c r="XFC4778"/>
    </row>
    <row r="4779" spans="2:27 16382:16383" ht="21" customHeight="1">
      <c r="B4779" s="10" t="s">
        <v>40</v>
      </c>
      <c r="C4779" s="10" t="s">
        <v>214</v>
      </c>
      <c r="D4779" s="10" t="s">
        <v>79</v>
      </c>
      <c r="E4779" s="10" t="s">
        <v>17</v>
      </c>
      <c r="F4779" s="10" t="s">
        <v>229</v>
      </c>
      <c r="G4779" s="11">
        <v>41636</v>
      </c>
      <c r="H4779" s="12" t="s">
        <v>228</v>
      </c>
      <c r="I4779" s="10">
        <v>2013</v>
      </c>
      <c r="J4779" s="10">
        <v>329951465</v>
      </c>
      <c r="K4779" s="10">
        <f>_xlfn.DAYS(clean_data[[#This Row],[Ship Date]],clean_data[[#This Row],[Order Date]])</f>
        <v>5</v>
      </c>
      <c r="L4779" s="11">
        <v>41641</v>
      </c>
      <c r="M4779" s="14">
        <v>8825</v>
      </c>
      <c r="N4779" s="15">
        <v>668.27</v>
      </c>
      <c r="O4779" s="15">
        <v>502.54</v>
      </c>
      <c r="P4779" s="15">
        <v>5897482.75</v>
      </c>
      <c r="Q4779" s="15">
        <v>4434915.5</v>
      </c>
      <c r="R4779" s="15">
        <v>1462567.25</v>
      </c>
      <c r="S4779" s="54"/>
      <c r="T4779" s="54"/>
      <c r="Z4779" s="1"/>
      <c r="AA4779" s="1"/>
      <c r="XFB4779"/>
      <c r="XFC4779"/>
    </row>
    <row r="4780" spans="2:27 16382:16383" ht="21" customHeight="1">
      <c r="B4780" s="1" t="s">
        <v>31</v>
      </c>
      <c r="C4780" s="1" t="s">
        <v>42</v>
      </c>
      <c r="D4780" s="1" t="s">
        <v>50</v>
      </c>
      <c r="E4780" s="1" t="s">
        <v>21</v>
      </c>
      <c r="F4780" s="1" t="s">
        <v>229</v>
      </c>
      <c r="G4780" s="9">
        <v>41163</v>
      </c>
      <c r="H4780" s="2" t="s">
        <v>231</v>
      </c>
      <c r="I4780" s="1">
        <v>2012</v>
      </c>
      <c r="J4780" s="1">
        <v>153147542</v>
      </c>
      <c r="K4780" s="1">
        <f>_xlfn.DAYS(clean_data[[#This Row],[Ship Date]],clean_data[[#This Row],[Order Date]])</f>
        <v>16</v>
      </c>
      <c r="L4780" s="9">
        <v>41179</v>
      </c>
      <c r="M4780" s="4">
        <v>8616</v>
      </c>
      <c r="N4780" s="13">
        <v>421.89</v>
      </c>
      <c r="O4780" s="13">
        <v>364.69</v>
      </c>
      <c r="P4780" s="13">
        <v>3635004.24</v>
      </c>
      <c r="Q4780" s="13">
        <v>3142169.04</v>
      </c>
      <c r="R4780" s="13">
        <v>492835.2</v>
      </c>
      <c r="S4780" s="54"/>
      <c r="T4780" s="54"/>
      <c r="Z4780" s="1"/>
      <c r="AA4780" s="1"/>
      <c r="XFB4780"/>
      <c r="XFC4780"/>
    </row>
    <row r="4781" spans="2:27 16382:16383" ht="21" customHeight="1">
      <c r="B4781" s="10" t="s">
        <v>34</v>
      </c>
      <c r="C4781" s="10" t="s">
        <v>35</v>
      </c>
      <c r="D4781" s="10" t="s">
        <v>16</v>
      </c>
      <c r="E4781" s="10" t="s">
        <v>21</v>
      </c>
      <c r="F4781" s="10" t="s">
        <v>235</v>
      </c>
      <c r="G4781" s="11">
        <v>41164</v>
      </c>
      <c r="H4781" s="12" t="s">
        <v>231</v>
      </c>
      <c r="I4781" s="10">
        <v>2012</v>
      </c>
      <c r="J4781" s="10">
        <v>653939139</v>
      </c>
      <c r="K4781" s="10">
        <f>_xlfn.DAYS(clean_data[[#This Row],[Ship Date]],clean_data[[#This Row],[Order Date]])</f>
        <v>24</v>
      </c>
      <c r="L4781" s="11">
        <v>41188</v>
      </c>
      <c r="M4781" s="14">
        <v>3978</v>
      </c>
      <c r="N4781" s="15">
        <v>255.28</v>
      </c>
      <c r="O4781" s="15">
        <v>159.41999999999999</v>
      </c>
      <c r="P4781" s="15">
        <v>1015503.84</v>
      </c>
      <c r="Q4781" s="15">
        <v>634172.76</v>
      </c>
      <c r="R4781" s="15">
        <v>381331.08</v>
      </c>
      <c r="S4781" s="54"/>
      <c r="T4781" s="54"/>
      <c r="Z4781" s="1"/>
      <c r="AA4781" s="1"/>
      <c r="XFB4781"/>
      <c r="XFC4781"/>
    </row>
    <row r="4782" spans="2:27 16382:16383" ht="21" customHeight="1">
      <c r="B4782" s="1" t="s">
        <v>40</v>
      </c>
      <c r="C4782" s="1" t="s">
        <v>140</v>
      </c>
      <c r="D4782" s="1" t="s">
        <v>43</v>
      </c>
      <c r="E4782" s="1" t="s">
        <v>21</v>
      </c>
      <c r="F4782" s="1" t="s">
        <v>235</v>
      </c>
      <c r="G4782" s="9">
        <v>41136</v>
      </c>
      <c r="H4782" s="2" t="s">
        <v>238</v>
      </c>
      <c r="I4782" s="1">
        <v>2012</v>
      </c>
      <c r="J4782" s="1">
        <v>971437585</v>
      </c>
      <c r="K4782" s="1">
        <f>_xlfn.DAYS(clean_data[[#This Row],[Ship Date]],clean_data[[#This Row],[Order Date]])</f>
        <v>48</v>
      </c>
      <c r="L4782" s="9">
        <v>41184</v>
      </c>
      <c r="M4782" s="4">
        <v>8824</v>
      </c>
      <c r="N4782" s="13">
        <v>651.21</v>
      </c>
      <c r="O4782" s="13">
        <v>524.96</v>
      </c>
      <c r="P4782" s="13">
        <v>5746277.04</v>
      </c>
      <c r="Q4782" s="13">
        <v>4632247.04</v>
      </c>
      <c r="R4782" s="13">
        <v>1114030</v>
      </c>
      <c r="S4782" s="54"/>
      <c r="T4782" s="54"/>
      <c r="Z4782" s="1"/>
      <c r="AA4782" s="1"/>
      <c r="XFB4782"/>
      <c r="XFC4782"/>
    </row>
    <row r="4783" spans="2:27 16382:16383" ht="21" customHeight="1">
      <c r="B4783" s="10" t="s">
        <v>26</v>
      </c>
      <c r="C4783" s="10" t="s">
        <v>146</v>
      </c>
      <c r="D4783" s="10" t="s">
        <v>59</v>
      </c>
      <c r="E4783" s="10" t="s">
        <v>21</v>
      </c>
      <c r="F4783" s="10" t="s">
        <v>232</v>
      </c>
      <c r="G4783" s="11">
        <v>42351</v>
      </c>
      <c r="H4783" s="12" t="s">
        <v>228</v>
      </c>
      <c r="I4783" s="10">
        <v>2015</v>
      </c>
      <c r="J4783" s="10">
        <v>315066707</v>
      </c>
      <c r="K4783" s="10">
        <f>_xlfn.DAYS(clean_data[[#This Row],[Ship Date]],clean_data[[#This Row],[Order Date]])</f>
        <v>44</v>
      </c>
      <c r="L4783" s="11">
        <v>42395</v>
      </c>
      <c r="M4783" s="14">
        <v>4095</v>
      </c>
      <c r="N4783" s="15">
        <v>9.33</v>
      </c>
      <c r="O4783" s="15">
        <v>6.92</v>
      </c>
      <c r="P4783" s="15">
        <v>38206.35</v>
      </c>
      <c r="Q4783" s="15">
        <v>28337.4</v>
      </c>
      <c r="R4783" s="15">
        <v>9868.9500000000007</v>
      </c>
      <c r="S4783" s="54"/>
      <c r="T4783" s="54"/>
      <c r="Z4783" s="1"/>
      <c r="AA4783" s="1"/>
      <c r="XFB4783"/>
      <c r="XFC4783"/>
    </row>
    <row r="4784" spans="2:27 16382:16383" ht="21" customHeight="1">
      <c r="B4784" s="1" t="s">
        <v>31</v>
      </c>
      <c r="C4784" s="1" t="s">
        <v>202</v>
      </c>
      <c r="D4784" s="1" t="s">
        <v>79</v>
      </c>
      <c r="E4784" s="1" t="s">
        <v>17</v>
      </c>
      <c r="F4784" s="1" t="s">
        <v>229</v>
      </c>
      <c r="G4784" s="9">
        <v>40937</v>
      </c>
      <c r="H4784" s="2" t="s">
        <v>240</v>
      </c>
      <c r="I4784" s="1">
        <v>2012</v>
      </c>
      <c r="J4784" s="1">
        <v>214562833</v>
      </c>
      <c r="K4784" s="1">
        <f>_xlfn.DAYS(clean_data[[#This Row],[Ship Date]],clean_data[[#This Row],[Order Date]])</f>
        <v>33</v>
      </c>
      <c r="L4784" s="9">
        <v>40970</v>
      </c>
      <c r="M4784" s="4">
        <v>2765</v>
      </c>
      <c r="N4784" s="13">
        <v>668.27</v>
      </c>
      <c r="O4784" s="13">
        <v>502.54</v>
      </c>
      <c r="P4784" s="13">
        <v>1847766.55</v>
      </c>
      <c r="Q4784" s="13">
        <v>1389523.1</v>
      </c>
      <c r="R4784" s="13">
        <v>458243.45</v>
      </c>
      <c r="S4784" s="54"/>
      <c r="T4784" s="54"/>
      <c r="Z4784" s="1"/>
      <c r="AA4784" s="1"/>
      <c r="XFB4784"/>
      <c r="XFC4784"/>
    </row>
    <row r="4785" spans="2:27 16382:16383" ht="21" customHeight="1">
      <c r="B4785" s="10" t="s">
        <v>23</v>
      </c>
      <c r="C4785" s="10" t="s">
        <v>175</v>
      </c>
      <c r="D4785" s="10" t="s">
        <v>16</v>
      </c>
      <c r="E4785" s="10" t="s">
        <v>21</v>
      </c>
      <c r="F4785" s="10" t="s">
        <v>227</v>
      </c>
      <c r="G4785" s="11">
        <v>40324</v>
      </c>
      <c r="H4785" s="12" t="s">
        <v>233</v>
      </c>
      <c r="I4785" s="10">
        <v>2010</v>
      </c>
      <c r="J4785" s="10">
        <v>469974792</v>
      </c>
      <c r="K4785" s="10">
        <f>_xlfn.DAYS(clean_data[[#This Row],[Ship Date]],clean_data[[#This Row],[Order Date]])</f>
        <v>22</v>
      </c>
      <c r="L4785" s="11">
        <v>40346</v>
      </c>
      <c r="M4785" s="14">
        <v>4840</v>
      </c>
      <c r="N4785" s="15">
        <v>255.28</v>
      </c>
      <c r="O4785" s="15">
        <v>159.41999999999999</v>
      </c>
      <c r="P4785" s="15">
        <v>1235555.2</v>
      </c>
      <c r="Q4785" s="15">
        <v>771592.8</v>
      </c>
      <c r="R4785" s="15">
        <v>463962.4</v>
      </c>
      <c r="S4785" s="54"/>
      <c r="T4785" s="54"/>
      <c r="Z4785" s="1"/>
      <c r="AA4785" s="1"/>
      <c r="XFB4785"/>
      <c r="XFC4785"/>
    </row>
    <row r="4786" spans="2:27 16382:16383" ht="21" customHeight="1">
      <c r="B4786" s="1" t="s">
        <v>14</v>
      </c>
      <c r="C4786" s="1" t="s">
        <v>48</v>
      </c>
      <c r="D4786" s="1" t="s">
        <v>59</v>
      </c>
      <c r="E4786" s="1" t="s">
        <v>21</v>
      </c>
      <c r="F4786" s="1" t="s">
        <v>235</v>
      </c>
      <c r="G4786" s="9">
        <v>41569</v>
      </c>
      <c r="H4786" s="2" t="s">
        <v>237</v>
      </c>
      <c r="I4786" s="1">
        <v>2013</v>
      </c>
      <c r="J4786" s="1">
        <v>501663911</v>
      </c>
      <c r="K4786" s="1">
        <f>_xlfn.DAYS(clean_data[[#This Row],[Ship Date]],clean_data[[#This Row],[Order Date]])</f>
        <v>34</v>
      </c>
      <c r="L4786" s="9">
        <v>41603</v>
      </c>
      <c r="M4786" s="4">
        <v>2354</v>
      </c>
      <c r="N4786" s="13">
        <v>9.33</v>
      </c>
      <c r="O4786" s="13">
        <v>6.92</v>
      </c>
      <c r="P4786" s="13">
        <v>21962.82</v>
      </c>
      <c r="Q4786" s="13">
        <v>16289.68</v>
      </c>
      <c r="R4786" s="13">
        <v>5673.14</v>
      </c>
      <c r="S4786" s="54"/>
      <c r="T4786" s="54"/>
      <c r="Z4786" s="1"/>
      <c r="AA4786" s="1"/>
      <c r="XFB4786"/>
      <c r="XFC4786"/>
    </row>
    <row r="4787" spans="2:27 16382:16383" ht="21" customHeight="1">
      <c r="B4787" s="10" t="s">
        <v>23</v>
      </c>
      <c r="C4787" s="10" t="s">
        <v>119</v>
      </c>
      <c r="D4787" s="10" t="s">
        <v>33</v>
      </c>
      <c r="E4787" s="10" t="s">
        <v>21</v>
      </c>
      <c r="F4787" s="10" t="s">
        <v>227</v>
      </c>
      <c r="G4787" s="11">
        <v>41966</v>
      </c>
      <c r="H4787" s="12" t="s">
        <v>234</v>
      </c>
      <c r="I4787" s="10">
        <v>2014</v>
      </c>
      <c r="J4787" s="10">
        <v>700304019</v>
      </c>
      <c r="K4787" s="10">
        <f>_xlfn.DAYS(clean_data[[#This Row],[Ship Date]],clean_data[[#This Row],[Order Date]])</f>
        <v>28</v>
      </c>
      <c r="L4787" s="11">
        <v>41994</v>
      </c>
      <c r="M4787" s="14">
        <v>4376</v>
      </c>
      <c r="N4787" s="15">
        <v>81.73</v>
      </c>
      <c r="O4787" s="15">
        <v>56.67</v>
      </c>
      <c r="P4787" s="15">
        <v>357650.48</v>
      </c>
      <c r="Q4787" s="15">
        <v>247987.92</v>
      </c>
      <c r="R4787" s="15">
        <v>109662.56</v>
      </c>
      <c r="S4787" s="54"/>
      <c r="T4787" s="54"/>
      <c r="Z4787" s="1"/>
      <c r="AA4787" s="1"/>
      <c r="XFB4787"/>
      <c r="XFC4787"/>
    </row>
    <row r="4788" spans="2:27 16382:16383" ht="21" customHeight="1">
      <c r="B4788" s="1" t="s">
        <v>40</v>
      </c>
      <c r="C4788" s="1" t="s">
        <v>78</v>
      </c>
      <c r="D4788" s="1" t="s">
        <v>20</v>
      </c>
      <c r="E4788" s="1" t="s">
        <v>21</v>
      </c>
      <c r="F4788" s="1" t="s">
        <v>232</v>
      </c>
      <c r="G4788" s="9">
        <v>41964</v>
      </c>
      <c r="H4788" s="2" t="s">
        <v>234</v>
      </c>
      <c r="I4788" s="1">
        <v>2014</v>
      </c>
      <c r="J4788" s="1">
        <v>176881444</v>
      </c>
      <c r="K4788" s="1">
        <f>_xlfn.DAYS(clean_data[[#This Row],[Ship Date]],clean_data[[#This Row],[Order Date]])</f>
        <v>28</v>
      </c>
      <c r="L4788" s="9">
        <v>41992</v>
      </c>
      <c r="M4788" s="4">
        <v>2005</v>
      </c>
      <c r="N4788" s="13">
        <v>152.58000000000001</v>
      </c>
      <c r="O4788" s="13">
        <v>97.44</v>
      </c>
      <c r="P4788" s="13">
        <v>305922.90000000002</v>
      </c>
      <c r="Q4788" s="13">
        <v>195367.2</v>
      </c>
      <c r="R4788" s="13">
        <v>110555.7</v>
      </c>
      <c r="S4788" s="54"/>
      <c r="T4788" s="54"/>
      <c r="Z4788" s="1"/>
      <c r="AA4788" s="1"/>
      <c r="XFB4788"/>
      <c r="XFC4788"/>
    </row>
    <row r="4789" spans="2:27 16382:16383" ht="21" customHeight="1">
      <c r="B4789" s="10" t="s">
        <v>40</v>
      </c>
      <c r="C4789" s="10" t="s">
        <v>189</v>
      </c>
      <c r="D4789" s="10" t="s">
        <v>16</v>
      </c>
      <c r="E4789" s="10" t="s">
        <v>17</v>
      </c>
      <c r="F4789" s="10" t="s">
        <v>235</v>
      </c>
      <c r="G4789" s="11">
        <v>41019</v>
      </c>
      <c r="H4789" s="12" t="s">
        <v>239</v>
      </c>
      <c r="I4789" s="10">
        <v>2012</v>
      </c>
      <c r="J4789" s="10">
        <v>812695014</v>
      </c>
      <c r="K4789" s="10">
        <f>_xlfn.DAYS(clean_data[[#This Row],[Ship Date]],clean_data[[#This Row],[Order Date]])</f>
        <v>45</v>
      </c>
      <c r="L4789" s="11">
        <v>41064</v>
      </c>
      <c r="M4789" s="14">
        <v>3369</v>
      </c>
      <c r="N4789" s="15">
        <v>255.28</v>
      </c>
      <c r="O4789" s="15">
        <v>159.41999999999999</v>
      </c>
      <c r="P4789" s="15">
        <v>860038.32</v>
      </c>
      <c r="Q4789" s="15">
        <v>537085.98</v>
      </c>
      <c r="R4789" s="15">
        <v>322952.34000000003</v>
      </c>
      <c r="S4789" s="54"/>
      <c r="T4789" s="54"/>
      <c r="Z4789" s="1"/>
      <c r="AA4789" s="1"/>
      <c r="XFB4789"/>
      <c r="XFC4789"/>
    </row>
    <row r="4790" spans="2:27 16382:16383" ht="21" customHeight="1">
      <c r="B4790" s="1" t="s">
        <v>23</v>
      </c>
      <c r="C4790" s="1" t="s">
        <v>128</v>
      </c>
      <c r="D4790" s="1" t="s">
        <v>36</v>
      </c>
      <c r="E4790" s="1" t="s">
        <v>17</v>
      </c>
      <c r="F4790" s="1" t="s">
        <v>235</v>
      </c>
      <c r="G4790" s="9">
        <v>41743</v>
      </c>
      <c r="H4790" s="2" t="s">
        <v>239</v>
      </c>
      <c r="I4790" s="1">
        <v>2014</v>
      </c>
      <c r="J4790" s="1">
        <v>509356057</v>
      </c>
      <c r="K4790" s="1">
        <f>_xlfn.DAYS(clean_data[[#This Row],[Ship Date]],clean_data[[#This Row],[Order Date]])</f>
        <v>3</v>
      </c>
      <c r="L4790" s="9">
        <v>41746</v>
      </c>
      <c r="M4790" s="4">
        <v>8631</v>
      </c>
      <c r="N4790" s="13">
        <v>109.28</v>
      </c>
      <c r="O4790" s="13">
        <v>35.840000000000003</v>
      </c>
      <c r="P4790" s="13">
        <v>943195.68</v>
      </c>
      <c r="Q4790" s="13">
        <v>309335.03999999998</v>
      </c>
      <c r="R4790" s="13">
        <v>633860.64</v>
      </c>
      <c r="S4790" s="54"/>
      <c r="T4790" s="54"/>
      <c r="Z4790" s="1"/>
      <c r="AA4790" s="1"/>
      <c r="XFB4790"/>
      <c r="XFC4790"/>
    </row>
    <row r="4791" spans="2:27 16382:16383" ht="21" customHeight="1">
      <c r="B4791" s="10" t="s">
        <v>23</v>
      </c>
      <c r="C4791" s="10" t="s">
        <v>132</v>
      </c>
      <c r="D4791" s="10" t="s">
        <v>16</v>
      </c>
      <c r="E4791" s="10" t="s">
        <v>21</v>
      </c>
      <c r="F4791" s="10" t="s">
        <v>227</v>
      </c>
      <c r="G4791" s="11">
        <v>40219</v>
      </c>
      <c r="H4791" s="12" t="s">
        <v>242</v>
      </c>
      <c r="I4791" s="10">
        <v>2010</v>
      </c>
      <c r="J4791" s="10">
        <v>838788402</v>
      </c>
      <c r="K4791" s="10">
        <f>_xlfn.DAYS(clean_data[[#This Row],[Ship Date]],clean_data[[#This Row],[Order Date]])</f>
        <v>16</v>
      </c>
      <c r="L4791" s="11">
        <v>40235</v>
      </c>
      <c r="M4791" s="14">
        <v>4983</v>
      </c>
      <c r="N4791" s="15">
        <v>255.28</v>
      </c>
      <c r="O4791" s="15">
        <v>159.41999999999999</v>
      </c>
      <c r="P4791" s="15">
        <v>1272060.24</v>
      </c>
      <c r="Q4791" s="15">
        <v>794389.86</v>
      </c>
      <c r="R4791" s="15">
        <v>477670.38</v>
      </c>
      <c r="S4791" s="54"/>
      <c r="T4791" s="54"/>
      <c r="Z4791" s="1"/>
      <c r="AA4791" s="1"/>
      <c r="XFB4791"/>
      <c r="XFC4791"/>
    </row>
    <row r="4792" spans="2:27 16382:16383" ht="21" customHeight="1">
      <c r="B4792" s="1" t="s">
        <v>14</v>
      </c>
      <c r="C4792" s="1" t="s">
        <v>174</v>
      </c>
      <c r="D4792" s="1" t="s">
        <v>59</v>
      </c>
      <c r="E4792" s="1" t="s">
        <v>21</v>
      </c>
      <c r="F4792" s="1" t="s">
        <v>235</v>
      </c>
      <c r="G4792" s="9">
        <v>41220</v>
      </c>
      <c r="H4792" s="2" t="s">
        <v>234</v>
      </c>
      <c r="I4792" s="1">
        <v>2012</v>
      </c>
      <c r="J4792" s="1">
        <v>293228375</v>
      </c>
      <c r="K4792" s="1">
        <f>_xlfn.DAYS(clean_data[[#This Row],[Ship Date]],clean_data[[#This Row],[Order Date]])</f>
        <v>10</v>
      </c>
      <c r="L4792" s="9">
        <v>41230</v>
      </c>
      <c r="M4792" s="4">
        <v>1647</v>
      </c>
      <c r="N4792" s="13">
        <v>9.33</v>
      </c>
      <c r="O4792" s="13">
        <v>6.92</v>
      </c>
      <c r="P4792" s="13">
        <v>15366.51</v>
      </c>
      <c r="Q4792" s="13">
        <v>11397.24</v>
      </c>
      <c r="R4792" s="13">
        <v>3969.27</v>
      </c>
      <c r="S4792" s="54"/>
      <c r="T4792" s="54"/>
      <c r="Z4792" s="1"/>
      <c r="AA4792" s="1"/>
      <c r="XFB4792"/>
      <c r="XFC4792"/>
    </row>
    <row r="4793" spans="2:27 16382:16383" ht="21" customHeight="1">
      <c r="B4793" s="10" t="s">
        <v>31</v>
      </c>
      <c r="C4793" s="10" t="s">
        <v>172</v>
      </c>
      <c r="D4793" s="10" t="s">
        <v>28</v>
      </c>
      <c r="E4793" s="10" t="s">
        <v>17</v>
      </c>
      <c r="F4793" s="10" t="s">
        <v>229</v>
      </c>
      <c r="G4793" s="11">
        <v>40224</v>
      </c>
      <c r="H4793" s="12" t="s">
        <v>242</v>
      </c>
      <c r="I4793" s="10">
        <v>2010</v>
      </c>
      <c r="J4793" s="10">
        <v>135224807</v>
      </c>
      <c r="K4793" s="10">
        <f>_xlfn.DAYS(clean_data[[#This Row],[Ship Date]],clean_data[[#This Row],[Order Date]])</f>
        <v>50</v>
      </c>
      <c r="L4793" s="11">
        <v>40274</v>
      </c>
      <c r="M4793" s="14">
        <v>4880</v>
      </c>
      <c r="N4793" s="15">
        <v>205.7</v>
      </c>
      <c r="O4793" s="15">
        <v>117.11</v>
      </c>
      <c r="P4793" s="15">
        <v>1003816</v>
      </c>
      <c r="Q4793" s="15">
        <v>571496.80000000005</v>
      </c>
      <c r="R4793" s="15">
        <v>432319.2</v>
      </c>
      <c r="S4793" s="54"/>
      <c r="T4793" s="54"/>
      <c r="Z4793" s="1"/>
      <c r="AA4793" s="1"/>
      <c r="XFB4793"/>
      <c r="XFC4793"/>
    </row>
    <row r="4794" spans="2:27 16382:16383" ht="21" customHeight="1">
      <c r="B4794" s="1" t="s">
        <v>14</v>
      </c>
      <c r="C4794" s="1" t="s">
        <v>115</v>
      </c>
      <c r="D4794" s="1" t="s">
        <v>28</v>
      </c>
      <c r="E4794" s="1" t="s">
        <v>21</v>
      </c>
      <c r="F4794" s="1" t="s">
        <v>227</v>
      </c>
      <c r="G4794" s="9">
        <v>41399</v>
      </c>
      <c r="H4794" s="2" t="s">
        <v>233</v>
      </c>
      <c r="I4794" s="1">
        <v>2013</v>
      </c>
      <c r="J4794" s="1">
        <v>347639024</v>
      </c>
      <c r="K4794" s="1">
        <f>_xlfn.DAYS(clean_data[[#This Row],[Ship Date]],clean_data[[#This Row],[Order Date]])</f>
        <v>13</v>
      </c>
      <c r="L4794" s="9">
        <v>41412</v>
      </c>
      <c r="M4794" s="4">
        <v>2967</v>
      </c>
      <c r="N4794" s="13">
        <v>205.7</v>
      </c>
      <c r="O4794" s="13">
        <v>117.11</v>
      </c>
      <c r="P4794" s="13">
        <v>610311.9</v>
      </c>
      <c r="Q4794" s="13">
        <v>347465.37</v>
      </c>
      <c r="R4794" s="13">
        <v>262846.53000000003</v>
      </c>
      <c r="S4794" s="54"/>
      <c r="T4794" s="54"/>
      <c r="Z4794" s="1"/>
      <c r="AA4794" s="1"/>
      <c r="XFB4794"/>
      <c r="XFC4794"/>
    </row>
    <row r="4795" spans="2:27 16382:16383" ht="21" customHeight="1">
      <c r="B4795" s="10" t="s">
        <v>40</v>
      </c>
      <c r="C4795" s="10" t="s">
        <v>117</v>
      </c>
      <c r="D4795" s="10" t="s">
        <v>79</v>
      </c>
      <c r="E4795" s="10" t="s">
        <v>17</v>
      </c>
      <c r="F4795" s="10" t="s">
        <v>229</v>
      </c>
      <c r="G4795" s="11">
        <v>42385</v>
      </c>
      <c r="H4795" s="12" t="s">
        <v>240</v>
      </c>
      <c r="I4795" s="10">
        <v>2016</v>
      </c>
      <c r="J4795" s="10">
        <v>983644855</v>
      </c>
      <c r="K4795" s="10">
        <f>_xlfn.DAYS(clean_data[[#This Row],[Ship Date]],clean_data[[#This Row],[Order Date]])</f>
        <v>15</v>
      </c>
      <c r="L4795" s="11">
        <v>42400</v>
      </c>
      <c r="M4795" s="14">
        <v>1226</v>
      </c>
      <c r="N4795" s="15">
        <v>668.27</v>
      </c>
      <c r="O4795" s="15">
        <v>502.54</v>
      </c>
      <c r="P4795" s="15">
        <v>819299.02</v>
      </c>
      <c r="Q4795" s="15">
        <v>616114.04</v>
      </c>
      <c r="R4795" s="15">
        <v>203184.98</v>
      </c>
      <c r="S4795" s="54"/>
      <c r="T4795" s="54"/>
      <c r="Z4795" s="1"/>
      <c r="AA4795" s="1"/>
      <c r="XFB4795"/>
      <c r="XFC4795"/>
    </row>
    <row r="4796" spans="2:27 16382:16383" ht="21" customHeight="1">
      <c r="B4796" s="1" t="s">
        <v>34</v>
      </c>
      <c r="C4796" s="1" t="s">
        <v>95</v>
      </c>
      <c r="D4796" s="1" t="s">
        <v>16</v>
      </c>
      <c r="E4796" s="1" t="s">
        <v>17</v>
      </c>
      <c r="F4796" s="1" t="s">
        <v>235</v>
      </c>
      <c r="G4796" s="9">
        <v>41211</v>
      </c>
      <c r="H4796" s="2" t="s">
        <v>237</v>
      </c>
      <c r="I4796" s="1">
        <v>2012</v>
      </c>
      <c r="J4796" s="1">
        <v>816728627</v>
      </c>
      <c r="K4796" s="1">
        <f>_xlfn.DAYS(clean_data[[#This Row],[Ship Date]],clean_data[[#This Row],[Order Date]])</f>
        <v>37</v>
      </c>
      <c r="L4796" s="9">
        <v>41248</v>
      </c>
      <c r="M4796" s="4">
        <v>7005</v>
      </c>
      <c r="N4796" s="13">
        <v>255.28</v>
      </c>
      <c r="O4796" s="13">
        <v>159.41999999999999</v>
      </c>
      <c r="P4796" s="13">
        <v>1788236.4</v>
      </c>
      <c r="Q4796" s="13">
        <v>1116737.1000000001</v>
      </c>
      <c r="R4796" s="13">
        <v>671499.3</v>
      </c>
      <c r="S4796" s="54"/>
      <c r="T4796" s="54"/>
      <c r="Z4796" s="1"/>
      <c r="AA4796" s="1"/>
      <c r="XFB4796"/>
      <c r="XFC4796"/>
    </row>
    <row r="4797" spans="2:27 16382:16383" ht="21" customHeight="1">
      <c r="B4797" s="10" t="s">
        <v>26</v>
      </c>
      <c r="C4797" s="10" t="s">
        <v>129</v>
      </c>
      <c r="D4797" s="10" t="s">
        <v>33</v>
      </c>
      <c r="E4797" s="10" t="s">
        <v>21</v>
      </c>
      <c r="F4797" s="10" t="s">
        <v>229</v>
      </c>
      <c r="G4797" s="11">
        <v>40445</v>
      </c>
      <c r="H4797" s="12" t="s">
        <v>231</v>
      </c>
      <c r="I4797" s="10">
        <v>2010</v>
      </c>
      <c r="J4797" s="10">
        <v>490689170</v>
      </c>
      <c r="K4797" s="10">
        <f>_xlfn.DAYS(clean_data[[#This Row],[Ship Date]],clean_data[[#This Row],[Order Date]])</f>
        <v>46</v>
      </c>
      <c r="L4797" s="11">
        <v>40491</v>
      </c>
      <c r="M4797" s="14">
        <v>4684</v>
      </c>
      <c r="N4797" s="15">
        <v>81.73</v>
      </c>
      <c r="O4797" s="15">
        <v>56.67</v>
      </c>
      <c r="P4797" s="15">
        <v>382823.32</v>
      </c>
      <c r="Q4797" s="15">
        <v>265442.28000000003</v>
      </c>
      <c r="R4797" s="15">
        <v>117381.04</v>
      </c>
      <c r="S4797" s="54"/>
      <c r="T4797" s="54"/>
      <c r="Z4797" s="1"/>
      <c r="AA4797" s="1"/>
      <c r="XFB4797"/>
      <c r="XFC4797"/>
    </row>
    <row r="4798" spans="2:27 16382:16383" ht="21" customHeight="1">
      <c r="B4798" s="1" t="s">
        <v>53</v>
      </c>
      <c r="C4798" s="1" t="s">
        <v>219</v>
      </c>
      <c r="D4798" s="1" t="s">
        <v>43</v>
      </c>
      <c r="E4798" s="1" t="s">
        <v>21</v>
      </c>
      <c r="F4798" s="1" t="s">
        <v>229</v>
      </c>
      <c r="G4798" s="9">
        <v>40278</v>
      </c>
      <c r="H4798" s="2" t="s">
        <v>239</v>
      </c>
      <c r="I4798" s="1">
        <v>2010</v>
      </c>
      <c r="J4798" s="1">
        <v>269637811</v>
      </c>
      <c r="K4798" s="1">
        <f>_xlfn.DAYS(clean_data[[#This Row],[Ship Date]],clean_data[[#This Row],[Order Date]])</f>
        <v>21</v>
      </c>
      <c r="L4798" s="9">
        <v>40299</v>
      </c>
      <c r="M4798" s="4">
        <v>675</v>
      </c>
      <c r="N4798" s="13">
        <v>651.21</v>
      </c>
      <c r="O4798" s="13">
        <v>524.96</v>
      </c>
      <c r="P4798" s="13">
        <v>439566.75</v>
      </c>
      <c r="Q4798" s="13">
        <v>354348</v>
      </c>
      <c r="R4798" s="13">
        <v>85218.75</v>
      </c>
      <c r="S4798" s="54"/>
      <c r="T4798" s="54"/>
      <c r="Z4798" s="1"/>
      <c r="AA4798" s="1"/>
      <c r="XFB4798"/>
      <c r="XFC4798"/>
    </row>
    <row r="4799" spans="2:27 16382:16383" ht="21" customHeight="1">
      <c r="B4799" s="10" t="s">
        <v>40</v>
      </c>
      <c r="C4799" s="10" t="s">
        <v>65</v>
      </c>
      <c r="D4799" s="10" t="s">
        <v>36</v>
      </c>
      <c r="E4799" s="10" t="s">
        <v>21</v>
      </c>
      <c r="F4799" s="10" t="s">
        <v>227</v>
      </c>
      <c r="G4799" s="11">
        <v>42671</v>
      </c>
      <c r="H4799" s="12" t="s">
        <v>237</v>
      </c>
      <c r="I4799" s="10">
        <v>2016</v>
      </c>
      <c r="J4799" s="10">
        <v>487998378</v>
      </c>
      <c r="K4799" s="10">
        <f>_xlfn.DAYS(clean_data[[#This Row],[Ship Date]],clean_data[[#This Row],[Order Date]])</f>
        <v>34</v>
      </c>
      <c r="L4799" s="11">
        <v>42705</v>
      </c>
      <c r="M4799" s="14">
        <v>8419</v>
      </c>
      <c r="N4799" s="15">
        <v>109.28</v>
      </c>
      <c r="O4799" s="15">
        <v>35.840000000000003</v>
      </c>
      <c r="P4799" s="15">
        <v>920028.32</v>
      </c>
      <c r="Q4799" s="15">
        <v>301736.96000000002</v>
      </c>
      <c r="R4799" s="15">
        <v>618291.36</v>
      </c>
      <c r="S4799" s="54"/>
      <c r="T4799" s="54"/>
      <c r="Z4799" s="1"/>
      <c r="AA4799" s="1"/>
      <c r="XFB4799"/>
      <c r="XFC4799"/>
    </row>
    <row r="4800" spans="2:27 16382:16383" ht="21" customHeight="1">
      <c r="B4800" s="1" t="s">
        <v>23</v>
      </c>
      <c r="C4800" s="1" t="s">
        <v>52</v>
      </c>
      <c r="D4800" s="1" t="s">
        <v>43</v>
      </c>
      <c r="E4800" s="1" t="s">
        <v>21</v>
      </c>
      <c r="F4800" s="1" t="s">
        <v>229</v>
      </c>
      <c r="G4800" s="9">
        <v>41679</v>
      </c>
      <c r="H4800" s="2" t="s">
        <v>242</v>
      </c>
      <c r="I4800" s="1">
        <v>2014</v>
      </c>
      <c r="J4800" s="1">
        <v>200507199</v>
      </c>
      <c r="K4800" s="1">
        <f>_xlfn.DAYS(clean_data[[#This Row],[Ship Date]],clean_data[[#This Row],[Order Date]])</f>
        <v>16</v>
      </c>
      <c r="L4800" s="9">
        <v>41695</v>
      </c>
      <c r="M4800" s="4">
        <v>3391</v>
      </c>
      <c r="N4800" s="13">
        <v>651.21</v>
      </c>
      <c r="O4800" s="13">
        <v>524.96</v>
      </c>
      <c r="P4800" s="13">
        <v>2208253.11</v>
      </c>
      <c r="Q4800" s="13">
        <v>1780139.36</v>
      </c>
      <c r="R4800" s="13">
        <v>428113.75</v>
      </c>
      <c r="S4800" s="54"/>
      <c r="T4800" s="54"/>
      <c r="Z4800" s="1"/>
      <c r="AA4800" s="1"/>
      <c r="XFB4800"/>
      <c r="XFC4800"/>
    </row>
    <row r="4801" spans="2:27 16382:16383" ht="21" customHeight="1">
      <c r="B4801" s="10" t="s">
        <v>26</v>
      </c>
      <c r="C4801" s="10" t="s">
        <v>121</v>
      </c>
      <c r="D4801" s="10" t="s">
        <v>79</v>
      </c>
      <c r="E4801" s="10" t="s">
        <v>17</v>
      </c>
      <c r="F4801" s="10" t="s">
        <v>227</v>
      </c>
      <c r="G4801" s="11">
        <v>41423</v>
      </c>
      <c r="H4801" s="12" t="s">
        <v>233</v>
      </c>
      <c r="I4801" s="10">
        <v>2013</v>
      </c>
      <c r="J4801" s="10">
        <v>332213103</v>
      </c>
      <c r="K4801" s="10">
        <f>_xlfn.DAYS(clean_data[[#This Row],[Ship Date]],clean_data[[#This Row],[Order Date]])</f>
        <v>39</v>
      </c>
      <c r="L4801" s="11">
        <v>41462</v>
      </c>
      <c r="M4801" s="14">
        <v>8095</v>
      </c>
      <c r="N4801" s="15">
        <v>668.27</v>
      </c>
      <c r="O4801" s="15">
        <v>502.54</v>
      </c>
      <c r="P4801" s="15">
        <v>5409645.6500000004</v>
      </c>
      <c r="Q4801" s="15">
        <v>4068061.3</v>
      </c>
      <c r="R4801" s="15">
        <v>1341584.3500000001</v>
      </c>
      <c r="S4801" s="54"/>
      <c r="T4801" s="54"/>
      <c r="Z4801" s="1"/>
      <c r="AA4801" s="1"/>
      <c r="XFB4801"/>
      <c r="XFC4801"/>
    </row>
    <row r="4802" spans="2:27 16382:16383" ht="21" customHeight="1">
      <c r="B4802" s="1" t="s">
        <v>14</v>
      </c>
      <c r="C4802" s="1" t="s">
        <v>174</v>
      </c>
      <c r="D4802" s="1" t="s">
        <v>16</v>
      </c>
      <c r="E4802" s="1" t="s">
        <v>17</v>
      </c>
      <c r="F4802" s="1" t="s">
        <v>227</v>
      </c>
      <c r="G4802" s="9">
        <v>40886</v>
      </c>
      <c r="H4802" s="2" t="s">
        <v>228</v>
      </c>
      <c r="I4802" s="1">
        <v>2011</v>
      </c>
      <c r="J4802" s="1">
        <v>528477418</v>
      </c>
      <c r="K4802" s="1">
        <f>_xlfn.DAYS(clean_data[[#This Row],[Ship Date]],clean_data[[#This Row],[Order Date]])</f>
        <v>36</v>
      </c>
      <c r="L4802" s="9">
        <v>40922</v>
      </c>
      <c r="M4802" s="4">
        <v>7067</v>
      </c>
      <c r="N4802" s="13">
        <v>255.28</v>
      </c>
      <c r="O4802" s="13">
        <v>159.41999999999999</v>
      </c>
      <c r="P4802" s="13">
        <v>1804063.76</v>
      </c>
      <c r="Q4802" s="13">
        <v>1126621.1399999999</v>
      </c>
      <c r="R4802" s="13">
        <v>677442.62</v>
      </c>
      <c r="S4802" s="54"/>
      <c r="T4802" s="54"/>
      <c r="Z4802" s="1"/>
      <c r="AA4802" s="1"/>
      <c r="XFB4802"/>
      <c r="XFC4802"/>
    </row>
    <row r="4803" spans="2:27 16382:16383" ht="21" customHeight="1">
      <c r="B4803" s="10" t="s">
        <v>23</v>
      </c>
      <c r="C4803" s="10" t="s">
        <v>191</v>
      </c>
      <c r="D4803" s="10" t="s">
        <v>50</v>
      </c>
      <c r="E4803" s="10" t="s">
        <v>17</v>
      </c>
      <c r="F4803" s="10" t="s">
        <v>227</v>
      </c>
      <c r="G4803" s="11">
        <v>40819</v>
      </c>
      <c r="H4803" s="12" t="s">
        <v>237</v>
      </c>
      <c r="I4803" s="10">
        <v>2011</v>
      </c>
      <c r="J4803" s="10">
        <v>504973971</v>
      </c>
      <c r="K4803" s="10">
        <f>_xlfn.DAYS(clean_data[[#This Row],[Ship Date]],clean_data[[#This Row],[Order Date]])</f>
        <v>30</v>
      </c>
      <c r="L4803" s="11">
        <v>40849</v>
      </c>
      <c r="M4803" s="14">
        <v>1875</v>
      </c>
      <c r="N4803" s="15">
        <v>421.89</v>
      </c>
      <c r="O4803" s="15">
        <v>364.69</v>
      </c>
      <c r="P4803" s="15">
        <v>791043.75</v>
      </c>
      <c r="Q4803" s="15">
        <v>683793.75</v>
      </c>
      <c r="R4803" s="15">
        <v>107250</v>
      </c>
      <c r="S4803" s="54"/>
      <c r="T4803" s="54"/>
      <c r="Z4803" s="1"/>
      <c r="AA4803" s="1"/>
      <c r="XFB4803"/>
      <c r="XFC4803"/>
    </row>
    <row r="4804" spans="2:27 16382:16383" ht="21" customHeight="1">
      <c r="B4804" s="1" t="s">
        <v>26</v>
      </c>
      <c r="C4804" s="1" t="s">
        <v>121</v>
      </c>
      <c r="D4804" s="1" t="s">
        <v>36</v>
      </c>
      <c r="E4804" s="1" t="s">
        <v>17</v>
      </c>
      <c r="F4804" s="1" t="s">
        <v>227</v>
      </c>
      <c r="G4804" s="9">
        <v>42363</v>
      </c>
      <c r="H4804" s="2" t="s">
        <v>228</v>
      </c>
      <c r="I4804" s="1">
        <v>2015</v>
      </c>
      <c r="J4804" s="1">
        <v>497689092</v>
      </c>
      <c r="K4804" s="1">
        <f>_xlfn.DAYS(clean_data[[#This Row],[Ship Date]],clean_data[[#This Row],[Order Date]])</f>
        <v>6</v>
      </c>
      <c r="L4804" s="9">
        <v>42369</v>
      </c>
      <c r="M4804" s="4">
        <v>6117</v>
      </c>
      <c r="N4804" s="13">
        <v>109.28</v>
      </c>
      <c r="O4804" s="13">
        <v>35.840000000000003</v>
      </c>
      <c r="P4804" s="13">
        <v>668465.76</v>
      </c>
      <c r="Q4804" s="13">
        <v>219233.28</v>
      </c>
      <c r="R4804" s="13">
        <v>449232.48</v>
      </c>
      <c r="S4804" s="54"/>
      <c r="T4804" s="54"/>
      <c r="Z4804" s="1"/>
      <c r="AA4804" s="1"/>
      <c r="XFB4804"/>
      <c r="XFC4804"/>
    </row>
    <row r="4805" spans="2:27 16382:16383" ht="21" customHeight="1">
      <c r="B4805" s="10" t="s">
        <v>31</v>
      </c>
      <c r="C4805" s="10" t="s">
        <v>73</v>
      </c>
      <c r="D4805" s="10" t="s">
        <v>50</v>
      </c>
      <c r="E4805" s="10" t="s">
        <v>17</v>
      </c>
      <c r="F4805" s="10" t="s">
        <v>235</v>
      </c>
      <c r="G4805" s="11">
        <v>42899</v>
      </c>
      <c r="H4805" s="12" t="s">
        <v>241</v>
      </c>
      <c r="I4805" s="10">
        <v>2017</v>
      </c>
      <c r="J4805" s="10">
        <v>812921607</v>
      </c>
      <c r="K4805" s="10">
        <f>_xlfn.DAYS(clean_data[[#This Row],[Ship Date]],clean_data[[#This Row],[Order Date]])</f>
        <v>39</v>
      </c>
      <c r="L4805" s="11">
        <v>42938</v>
      </c>
      <c r="M4805" s="14">
        <v>423</v>
      </c>
      <c r="N4805" s="15">
        <v>421.89</v>
      </c>
      <c r="O4805" s="15">
        <v>364.69</v>
      </c>
      <c r="P4805" s="15">
        <v>178459.47</v>
      </c>
      <c r="Q4805" s="15">
        <v>154263.87</v>
      </c>
      <c r="R4805" s="15">
        <v>24195.599999999999</v>
      </c>
      <c r="S4805" s="54"/>
      <c r="T4805" s="54"/>
      <c r="Z4805" s="1"/>
      <c r="AA4805" s="1"/>
      <c r="XFB4805"/>
      <c r="XFC4805"/>
    </row>
    <row r="4806" spans="2:27 16382:16383" ht="21" customHeight="1">
      <c r="B4806" s="1" t="s">
        <v>23</v>
      </c>
      <c r="C4806" s="1" t="s">
        <v>132</v>
      </c>
      <c r="D4806" s="1" t="s">
        <v>28</v>
      </c>
      <c r="E4806" s="1" t="s">
        <v>21</v>
      </c>
      <c r="F4806" s="1" t="s">
        <v>235</v>
      </c>
      <c r="G4806" s="9">
        <v>40198</v>
      </c>
      <c r="H4806" s="2" t="s">
        <v>240</v>
      </c>
      <c r="I4806" s="1">
        <v>2010</v>
      </c>
      <c r="J4806" s="1">
        <v>477282845</v>
      </c>
      <c r="K4806" s="1">
        <f>_xlfn.DAYS(clean_data[[#This Row],[Ship Date]],clean_data[[#This Row],[Order Date]])</f>
        <v>15</v>
      </c>
      <c r="L4806" s="9">
        <v>40213</v>
      </c>
      <c r="M4806" s="4">
        <v>7455</v>
      </c>
      <c r="N4806" s="13">
        <v>205.7</v>
      </c>
      <c r="O4806" s="13">
        <v>117.11</v>
      </c>
      <c r="P4806" s="13">
        <v>1533493.5</v>
      </c>
      <c r="Q4806" s="13">
        <v>873055.05</v>
      </c>
      <c r="R4806" s="13">
        <v>660438.44999999995</v>
      </c>
      <c r="S4806" s="54"/>
      <c r="T4806" s="54"/>
      <c r="Z4806" s="1"/>
      <c r="AA4806" s="1"/>
      <c r="XFB4806"/>
      <c r="XFC4806"/>
    </row>
    <row r="4807" spans="2:27 16382:16383" ht="21" customHeight="1">
      <c r="B4807" s="10" t="s">
        <v>40</v>
      </c>
      <c r="C4807" s="10" t="s">
        <v>201</v>
      </c>
      <c r="D4807" s="10" t="s">
        <v>59</v>
      </c>
      <c r="E4807" s="10" t="s">
        <v>17</v>
      </c>
      <c r="F4807" s="10" t="s">
        <v>229</v>
      </c>
      <c r="G4807" s="11">
        <v>42100</v>
      </c>
      <c r="H4807" s="12" t="s">
        <v>239</v>
      </c>
      <c r="I4807" s="10">
        <v>2015</v>
      </c>
      <c r="J4807" s="10">
        <v>387696635</v>
      </c>
      <c r="K4807" s="10">
        <f>_xlfn.DAYS(clean_data[[#This Row],[Ship Date]],clean_data[[#This Row],[Order Date]])</f>
        <v>10</v>
      </c>
      <c r="L4807" s="11">
        <v>42110</v>
      </c>
      <c r="M4807" s="14">
        <v>6905</v>
      </c>
      <c r="N4807" s="15">
        <v>9.33</v>
      </c>
      <c r="O4807" s="15">
        <v>6.92</v>
      </c>
      <c r="P4807" s="15">
        <v>64423.65</v>
      </c>
      <c r="Q4807" s="15">
        <v>47782.6</v>
      </c>
      <c r="R4807" s="15">
        <v>16641.05</v>
      </c>
      <c r="S4807" s="54"/>
      <c r="T4807" s="54"/>
      <c r="Z4807" s="1"/>
      <c r="AA4807" s="1"/>
      <c r="XFB4807"/>
      <c r="XFC4807"/>
    </row>
    <row r="4808" spans="2:27 16382:16383" ht="21" customHeight="1">
      <c r="B4808" s="1" t="s">
        <v>23</v>
      </c>
      <c r="C4808" s="1" t="s">
        <v>198</v>
      </c>
      <c r="D4808" s="1" t="s">
        <v>45</v>
      </c>
      <c r="E4808" s="1" t="s">
        <v>17</v>
      </c>
      <c r="F4808" s="1" t="s">
        <v>232</v>
      </c>
      <c r="G4808" s="9">
        <v>40238</v>
      </c>
      <c r="H4808" s="2" t="s">
        <v>236</v>
      </c>
      <c r="I4808" s="1">
        <v>2010</v>
      </c>
      <c r="J4808" s="1">
        <v>161399304</v>
      </c>
      <c r="K4808" s="1">
        <f>_xlfn.DAYS(clean_data[[#This Row],[Ship Date]],clean_data[[#This Row],[Order Date]])</f>
        <v>14</v>
      </c>
      <c r="L4808" s="9">
        <v>40252</v>
      </c>
      <c r="M4808" s="4">
        <v>496</v>
      </c>
      <c r="N4808" s="13">
        <v>437.2</v>
      </c>
      <c r="O4808" s="13">
        <v>263.33</v>
      </c>
      <c r="P4808" s="13">
        <v>216851.20000000001</v>
      </c>
      <c r="Q4808" s="13">
        <v>130611.68</v>
      </c>
      <c r="R4808" s="13">
        <v>86239.52</v>
      </c>
      <c r="S4808" s="54"/>
      <c r="T4808" s="54"/>
      <c r="Z4808" s="1"/>
      <c r="AA4808" s="1"/>
      <c r="XFB4808"/>
      <c r="XFC4808"/>
    </row>
    <row r="4809" spans="2:27 16382:16383" ht="21" customHeight="1">
      <c r="B4809" s="10" t="s">
        <v>31</v>
      </c>
      <c r="C4809" s="10" t="s">
        <v>149</v>
      </c>
      <c r="D4809" s="10" t="s">
        <v>71</v>
      </c>
      <c r="E4809" s="10" t="s">
        <v>17</v>
      </c>
      <c r="F4809" s="10" t="s">
        <v>227</v>
      </c>
      <c r="G4809" s="11">
        <v>41847</v>
      </c>
      <c r="H4809" s="12" t="s">
        <v>230</v>
      </c>
      <c r="I4809" s="10">
        <v>2014</v>
      </c>
      <c r="J4809" s="10">
        <v>385939681</v>
      </c>
      <c r="K4809" s="10">
        <f>_xlfn.DAYS(clean_data[[#This Row],[Ship Date]],clean_data[[#This Row],[Order Date]])</f>
        <v>2</v>
      </c>
      <c r="L4809" s="11">
        <v>41849</v>
      </c>
      <c r="M4809" s="14">
        <v>6983</v>
      </c>
      <c r="N4809" s="15">
        <v>154.06</v>
      </c>
      <c r="O4809" s="15">
        <v>90.93</v>
      </c>
      <c r="P4809" s="15">
        <v>1075800.98</v>
      </c>
      <c r="Q4809" s="15">
        <v>634964.18999999994</v>
      </c>
      <c r="R4809" s="15">
        <v>440836.79</v>
      </c>
      <c r="S4809" s="54"/>
      <c r="T4809" s="54"/>
      <c r="Z4809" s="1"/>
      <c r="AA4809" s="1"/>
      <c r="XFB4809"/>
      <c r="XFC4809"/>
    </row>
    <row r="4810" spans="2:27 16382:16383" ht="21" customHeight="1">
      <c r="B4810" s="1" t="s">
        <v>34</v>
      </c>
      <c r="C4810" s="1" t="s">
        <v>154</v>
      </c>
      <c r="D4810" s="1" t="s">
        <v>20</v>
      </c>
      <c r="E4810" s="1" t="s">
        <v>21</v>
      </c>
      <c r="F4810" s="1" t="s">
        <v>227</v>
      </c>
      <c r="G4810" s="9">
        <v>40722</v>
      </c>
      <c r="H4810" s="2" t="s">
        <v>241</v>
      </c>
      <c r="I4810" s="1">
        <v>2011</v>
      </c>
      <c r="J4810" s="1">
        <v>369179093</v>
      </c>
      <c r="K4810" s="1">
        <f>_xlfn.DAYS(clean_data[[#This Row],[Ship Date]],clean_data[[#This Row],[Order Date]])</f>
        <v>16</v>
      </c>
      <c r="L4810" s="9">
        <v>40738</v>
      </c>
      <c r="M4810" s="4">
        <v>7153</v>
      </c>
      <c r="N4810" s="13">
        <v>152.58000000000001</v>
      </c>
      <c r="O4810" s="13">
        <v>97.44</v>
      </c>
      <c r="P4810" s="13">
        <v>1091404.74</v>
      </c>
      <c r="Q4810" s="13">
        <v>696988.32</v>
      </c>
      <c r="R4810" s="13">
        <v>394416.42</v>
      </c>
      <c r="S4810" s="54"/>
      <c r="T4810" s="54"/>
      <c r="Z4810" s="1"/>
      <c r="AA4810" s="1"/>
      <c r="XFB4810"/>
      <c r="XFC4810"/>
    </row>
    <row r="4811" spans="2:27 16382:16383" ht="21" customHeight="1">
      <c r="B4811" s="10" t="s">
        <v>40</v>
      </c>
      <c r="C4811" s="10" t="s">
        <v>169</v>
      </c>
      <c r="D4811" s="10" t="s">
        <v>16</v>
      </c>
      <c r="E4811" s="10" t="s">
        <v>21</v>
      </c>
      <c r="F4811" s="10" t="s">
        <v>232</v>
      </c>
      <c r="G4811" s="11">
        <v>40725</v>
      </c>
      <c r="H4811" s="12" t="s">
        <v>230</v>
      </c>
      <c r="I4811" s="10">
        <v>2011</v>
      </c>
      <c r="J4811" s="10">
        <v>389291369</v>
      </c>
      <c r="K4811" s="10">
        <f>_xlfn.DAYS(clean_data[[#This Row],[Ship Date]],clean_data[[#This Row],[Order Date]])</f>
        <v>34</v>
      </c>
      <c r="L4811" s="11">
        <v>40759</v>
      </c>
      <c r="M4811" s="14">
        <v>8822</v>
      </c>
      <c r="N4811" s="15">
        <v>255.28</v>
      </c>
      <c r="O4811" s="15">
        <v>159.41999999999999</v>
      </c>
      <c r="P4811" s="15">
        <v>2252080.16</v>
      </c>
      <c r="Q4811" s="15">
        <v>1406403.24</v>
      </c>
      <c r="R4811" s="15">
        <v>845676.92</v>
      </c>
      <c r="S4811" s="54"/>
      <c r="T4811" s="54"/>
      <c r="Z4811" s="1"/>
      <c r="AA4811" s="1"/>
      <c r="XFB4811"/>
      <c r="XFC4811"/>
    </row>
    <row r="4812" spans="2:27 16382:16383" ht="21" customHeight="1">
      <c r="B4812" s="1" t="s">
        <v>31</v>
      </c>
      <c r="C4812" s="1" t="s">
        <v>39</v>
      </c>
      <c r="D4812" s="1" t="s">
        <v>20</v>
      </c>
      <c r="E4812" s="1" t="s">
        <v>21</v>
      </c>
      <c r="F4812" s="1" t="s">
        <v>232</v>
      </c>
      <c r="G4812" s="9">
        <v>40578</v>
      </c>
      <c r="H4812" s="2" t="s">
        <v>242</v>
      </c>
      <c r="I4812" s="1">
        <v>2011</v>
      </c>
      <c r="J4812" s="1">
        <v>344762837</v>
      </c>
      <c r="K4812" s="1">
        <f>_xlfn.DAYS(clean_data[[#This Row],[Ship Date]],clean_data[[#This Row],[Order Date]])</f>
        <v>48</v>
      </c>
      <c r="L4812" s="9">
        <v>40626</v>
      </c>
      <c r="M4812" s="4">
        <v>1840</v>
      </c>
      <c r="N4812" s="13">
        <v>152.58000000000001</v>
      </c>
      <c r="O4812" s="13">
        <v>97.44</v>
      </c>
      <c r="P4812" s="13">
        <v>280747.2</v>
      </c>
      <c r="Q4812" s="13">
        <v>179289.60000000001</v>
      </c>
      <c r="R4812" s="13">
        <v>101457.60000000001</v>
      </c>
      <c r="S4812" s="54"/>
      <c r="T4812" s="54"/>
      <c r="Z4812" s="1"/>
      <c r="AA4812" s="1"/>
      <c r="XFB4812"/>
      <c r="XFC4812"/>
    </row>
    <row r="4813" spans="2:27 16382:16383" ht="21" customHeight="1">
      <c r="B4813" s="10" t="s">
        <v>23</v>
      </c>
      <c r="C4813" s="10" t="s">
        <v>148</v>
      </c>
      <c r="D4813" s="10" t="s">
        <v>43</v>
      </c>
      <c r="E4813" s="10" t="s">
        <v>17</v>
      </c>
      <c r="F4813" s="10" t="s">
        <v>235</v>
      </c>
      <c r="G4813" s="11">
        <v>40775</v>
      </c>
      <c r="H4813" s="12" t="s">
        <v>238</v>
      </c>
      <c r="I4813" s="10">
        <v>2011</v>
      </c>
      <c r="J4813" s="10">
        <v>204392325</v>
      </c>
      <c r="K4813" s="10">
        <f>_xlfn.DAYS(clean_data[[#This Row],[Ship Date]],clean_data[[#This Row],[Order Date]])</f>
        <v>37</v>
      </c>
      <c r="L4813" s="11">
        <v>40812</v>
      </c>
      <c r="M4813" s="14">
        <v>3086</v>
      </c>
      <c r="N4813" s="15">
        <v>651.21</v>
      </c>
      <c r="O4813" s="15">
        <v>524.96</v>
      </c>
      <c r="P4813" s="15">
        <v>2009634.06</v>
      </c>
      <c r="Q4813" s="15">
        <v>1620026.56</v>
      </c>
      <c r="R4813" s="15">
        <v>389607.5</v>
      </c>
      <c r="S4813" s="54"/>
      <c r="T4813" s="54"/>
      <c r="Z4813" s="1"/>
      <c r="AA4813" s="1"/>
      <c r="XFB4813"/>
      <c r="XFC4813"/>
    </row>
    <row r="4814" spans="2:27 16382:16383" ht="21" customHeight="1">
      <c r="B4814" s="1" t="s">
        <v>34</v>
      </c>
      <c r="C4814" s="1" t="s">
        <v>195</v>
      </c>
      <c r="D4814" s="1" t="s">
        <v>50</v>
      </c>
      <c r="E4814" s="1" t="s">
        <v>17</v>
      </c>
      <c r="F4814" s="1" t="s">
        <v>232</v>
      </c>
      <c r="G4814" s="9">
        <v>42196</v>
      </c>
      <c r="H4814" s="2" t="s">
        <v>230</v>
      </c>
      <c r="I4814" s="1">
        <v>2015</v>
      </c>
      <c r="J4814" s="1">
        <v>457291162</v>
      </c>
      <c r="K4814" s="1">
        <f>_xlfn.DAYS(clean_data[[#This Row],[Ship Date]],clean_data[[#This Row],[Order Date]])</f>
        <v>47</v>
      </c>
      <c r="L4814" s="9">
        <v>42243</v>
      </c>
      <c r="M4814" s="4">
        <v>1472</v>
      </c>
      <c r="N4814" s="13">
        <v>421.89</v>
      </c>
      <c r="O4814" s="13">
        <v>364.69</v>
      </c>
      <c r="P4814" s="13">
        <v>621022.07999999996</v>
      </c>
      <c r="Q4814" s="13">
        <v>536823.68000000005</v>
      </c>
      <c r="R4814" s="13">
        <v>84198.399999999994</v>
      </c>
      <c r="S4814" s="54"/>
      <c r="T4814" s="54"/>
      <c r="Z4814" s="1"/>
      <c r="AA4814" s="1"/>
      <c r="XFB4814"/>
      <c r="XFC4814"/>
    </row>
    <row r="4815" spans="2:27 16382:16383" ht="21" customHeight="1">
      <c r="B4815" s="10" t="s">
        <v>40</v>
      </c>
      <c r="C4815" s="10" t="s">
        <v>170</v>
      </c>
      <c r="D4815" s="10" t="s">
        <v>45</v>
      </c>
      <c r="E4815" s="10" t="s">
        <v>17</v>
      </c>
      <c r="F4815" s="10" t="s">
        <v>229</v>
      </c>
      <c r="G4815" s="11">
        <v>41965</v>
      </c>
      <c r="H4815" s="12" t="s">
        <v>234</v>
      </c>
      <c r="I4815" s="10">
        <v>2014</v>
      </c>
      <c r="J4815" s="10">
        <v>762883174</v>
      </c>
      <c r="K4815" s="10">
        <f>_xlfn.DAYS(clean_data[[#This Row],[Ship Date]],clean_data[[#This Row],[Order Date]])</f>
        <v>7</v>
      </c>
      <c r="L4815" s="11">
        <v>41972</v>
      </c>
      <c r="M4815" s="14">
        <v>2939</v>
      </c>
      <c r="N4815" s="15">
        <v>437.2</v>
      </c>
      <c r="O4815" s="15">
        <v>263.33</v>
      </c>
      <c r="P4815" s="15">
        <v>1284930.8</v>
      </c>
      <c r="Q4815" s="15">
        <v>773926.87</v>
      </c>
      <c r="R4815" s="15">
        <v>511003.93</v>
      </c>
      <c r="S4815" s="54"/>
      <c r="T4815" s="54"/>
      <c r="Z4815" s="1"/>
      <c r="AA4815" s="1"/>
      <c r="XFB4815"/>
      <c r="XFC4815"/>
    </row>
    <row r="4816" spans="2:27 16382:16383" ht="21" customHeight="1">
      <c r="B4816" s="1" t="s">
        <v>23</v>
      </c>
      <c r="C4816" s="1" t="s">
        <v>105</v>
      </c>
      <c r="D4816" s="1" t="s">
        <v>28</v>
      </c>
      <c r="E4816" s="1" t="s">
        <v>21</v>
      </c>
      <c r="F4816" s="1" t="s">
        <v>227</v>
      </c>
      <c r="G4816" s="9">
        <v>40357</v>
      </c>
      <c r="H4816" s="2" t="s">
        <v>241</v>
      </c>
      <c r="I4816" s="1">
        <v>2010</v>
      </c>
      <c r="J4816" s="1">
        <v>400904691</v>
      </c>
      <c r="K4816" s="1">
        <f>_xlfn.DAYS(clean_data[[#This Row],[Ship Date]],clean_data[[#This Row],[Order Date]])</f>
        <v>14</v>
      </c>
      <c r="L4816" s="9">
        <v>40371</v>
      </c>
      <c r="M4816" s="4">
        <v>5462</v>
      </c>
      <c r="N4816" s="13">
        <v>205.7</v>
      </c>
      <c r="O4816" s="13">
        <v>117.11</v>
      </c>
      <c r="P4816" s="13">
        <v>1123533.3999999999</v>
      </c>
      <c r="Q4816" s="13">
        <v>639654.81999999995</v>
      </c>
      <c r="R4816" s="13">
        <v>483878.58</v>
      </c>
      <c r="S4816" s="54"/>
      <c r="T4816" s="54"/>
      <c r="Z4816" s="1"/>
      <c r="AA4816" s="1"/>
      <c r="XFB4816"/>
      <c r="XFC4816"/>
    </row>
    <row r="4817" spans="2:27 16382:16383" ht="21" customHeight="1">
      <c r="B4817" s="10" t="s">
        <v>26</v>
      </c>
      <c r="C4817" s="10" t="s">
        <v>107</v>
      </c>
      <c r="D4817" s="10" t="s">
        <v>25</v>
      </c>
      <c r="E4817" s="10" t="s">
        <v>17</v>
      </c>
      <c r="F4817" s="10" t="s">
        <v>235</v>
      </c>
      <c r="G4817" s="11">
        <v>42188</v>
      </c>
      <c r="H4817" s="12" t="s">
        <v>230</v>
      </c>
      <c r="I4817" s="10">
        <v>2015</v>
      </c>
      <c r="J4817" s="10">
        <v>521404540</v>
      </c>
      <c r="K4817" s="10">
        <f>_xlfn.DAYS(clean_data[[#This Row],[Ship Date]],clean_data[[#This Row],[Order Date]])</f>
        <v>1</v>
      </c>
      <c r="L4817" s="11">
        <v>42189</v>
      </c>
      <c r="M4817" s="14">
        <v>4045</v>
      </c>
      <c r="N4817" s="15">
        <v>47.45</v>
      </c>
      <c r="O4817" s="15">
        <v>31.79</v>
      </c>
      <c r="P4817" s="15">
        <v>191935.25</v>
      </c>
      <c r="Q4817" s="15">
        <v>128590.55</v>
      </c>
      <c r="R4817" s="15">
        <v>63344.7</v>
      </c>
      <c r="S4817" s="54"/>
      <c r="T4817" s="54"/>
      <c r="Z4817" s="1"/>
      <c r="AA4817" s="1"/>
      <c r="XFB4817"/>
      <c r="XFC4817"/>
    </row>
    <row r="4818" spans="2:27 16382:16383" ht="21" customHeight="1">
      <c r="B4818" s="1" t="s">
        <v>40</v>
      </c>
      <c r="C4818" s="1" t="s">
        <v>189</v>
      </c>
      <c r="D4818" s="1" t="s">
        <v>71</v>
      </c>
      <c r="E4818" s="1" t="s">
        <v>21</v>
      </c>
      <c r="F4818" s="1" t="s">
        <v>227</v>
      </c>
      <c r="G4818" s="9">
        <v>41597</v>
      </c>
      <c r="H4818" s="2" t="s">
        <v>234</v>
      </c>
      <c r="I4818" s="1">
        <v>2013</v>
      </c>
      <c r="J4818" s="1">
        <v>994744050</v>
      </c>
      <c r="K4818" s="1">
        <f>_xlfn.DAYS(clean_data[[#This Row],[Ship Date]],clean_data[[#This Row],[Order Date]])</f>
        <v>15</v>
      </c>
      <c r="L4818" s="9">
        <v>41612</v>
      </c>
      <c r="M4818" s="4">
        <v>5725</v>
      </c>
      <c r="N4818" s="13">
        <v>154.06</v>
      </c>
      <c r="O4818" s="13">
        <v>90.93</v>
      </c>
      <c r="P4818" s="13">
        <v>881993.5</v>
      </c>
      <c r="Q4818" s="13">
        <v>520574.25</v>
      </c>
      <c r="R4818" s="13">
        <v>361419.25</v>
      </c>
      <c r="S4818" s="54"/>
      <c r="T4818" s="54"/>
      <c r="Z4818" s="1"/>
      <c r="AA4818" s="1"/>
      <c r="XFB4818"/>
      <c r="XFC4818"/>
    </row>
    <row r="4819" spans="2:27 16382:16383" ht="21" customHeight="1">
      <c r="B4819" s="10" t="s">
        <v>40</v>
      </c>
      <c r="C4819" s="10" t="s">
        <v>92</v>
      </c>
      <c r="D4819" s="10" t="s">
        <v>25</v>
      </c>
      <c r="E4819" s="10" t="s">
        <v>21</v>
      </c>
      <c r="F4819" s="10" t="s">
        <v>227</v>
      </c>
      <c r="G4819" s="11">
        <v>42794</v>
      </c>
      <c r="H4819" s="12" t="s">
        <v>242</v>
      </c>
      <c r="I4819" s="10">
        <v>2017</v>
      </c>
      <c r="J4819" s="10">
        <v>861597049</v>
      </c>
      <c r="K4819" s="10">
        <f>_xlfn.DAYS(clean_data[[#This Row],[Ship Date]],clean_data[[#This Row],[Order Date]])</f>
        <v>40</v>
      </c>
      <c r="L4819" s="11">
        <v>42834</v>
      </c>
      <c r="M4819" s="14">
        <v>4568</v>
      </c>
      <c r="N4819" s="15">
        <v>47.45</v>
      </c>
      <c r="O4819" s="15">
        <v>31.79</v>
      </c>
      <c r="P4819" s="15">
        <v>216751.6</v>
      </c>
      <c r="Q4819" s="15">
        <v>145216.72</v>
      </c>
      <c r="R4819" s="15">
        <v>71534.880000000005</v>
      </c>
      <c r="S4819" s="54"/>
      <c r="T4819" s="54"/>
      <c r="Z4819" s="1"/>
      <c r="AA4819" s="1"/>
      <c r="XFB4819"/>
      <c r="XFC4819"/>
    </row>
    <row r="4820" spans="2:27 16382:16383" ht="21" customHeight="1">
      <c r="B4820" s="1" t="s">
        <v>14</v>
      </c>
      <c r="C4820" s="1" t="s">
        <v>47</v>
      </c>
      <c r="D4820" s="1" t="s">
        <v>16</v>
      </c>
      <c r="E4820" s="1" t="s">
        <v>17</v>
      </c>
      <c r="F4820" s="1" t="s">
        <v>235</v>
      </c>
      <c r="G4820" s="9">
        <v>42081</v>
      </c>
      <c r="H4820" s="2" t="s">
        <v>236</v>
      </c>
      <c r="I4820" s="1">
        <v>2015</v>
      </c>
      <c r="J4820" s="1">
        <v>582949864</v>
      </c>
      <c r="K4820" s="1">
        <f>_xlfn.DAYS(clean_data[[#This Row],[Ship Date]],clean_data[[#This Row],[Order Date]])</f>
        <v>23</v>
      </c>
      <c r="L4820" s="9">
        <v>42104</v>
      </c>
      <c r="M4820" s="4">
        <v>6674</v>
      </c>
      <c r="N4820" s="13">
        <v>255.28</v>
      </c>
      <c r="O4820" s="13">
        <v>159.41999999999999</v>
      </c>
      <c r="P4820" s="13">
        <v>1703738.72</v>
      </c>
      <c r="Q4820" s="13">
        <v>1063969.08</v>
      </c>
      <c r="R4820" s="13">
        <v>639769.64</v>
      </c>
      <c r="S4820" s="54"/>
      <c r="T4820" s="54"/>
      <c r="Z4820" s="1"/>
      <c r="AA4820" s="1"/>
      <c r="XFB4820"/>
      <c r="XFC4820"/>
    </row>
    <row r="4821" spans="2:27 16382:16383" ht="21" customHeight="1">
      <c r="B4821" s="10" t="s">
        <v>40</v>
      </c>
      <c r="C4821" s="10" t="s">
        <v>65</v>
      </c>
      <c r="D4821" s="10" t="s">
        <v>45</v>
      </c>
      <c r="E4821" s="10" t="s">
        <v>17</v>
      </c>
      <c r="F4821" s="10" t="s">
        <v>232</v>
      </c>
      <c r="G4821" s="11">
        <v>40295</v>
      </c>
      <c r="H4821" s="12" t="s">
        <v>239</v>
      </c>
      <c r="I4821" s="10">
        <v>2010</v>
      </c>
      <c r="J4821" s="10">
        <v>690101325</v>
      </c>
      <c r="K4821" s="10">
        <f>_xlfn.DAYS(clean_data[[#This Row],[Ship Date]],clean_data[[#This Row],[Order Date]])</f>
        <v>3</v>
      </c>
      <c r="L4821" s="11">
        <v>40298</v>
      </c>
      <c r="M4821" s="14">
        <v>5173</v>
      </c>
      <c r="N4821" s="15">
        <v>437.2</v>
      </c>
      <c r="O4821" s="15">
        <v>263.33</v>
      </c>
      <c r="P4821" s="15">
        <v>2261635.6</v>
      </c>
      <c r="Q4821" s="15">
        <v>1362206.09</v>
      </c>
      <c r="R4821" s="15">
        <v>899429.51</v>
      </c>
      <c r="S4821" s="54"/>
      <c r="T4821" s="54"/>
      <c r="Z4821" s="1"/>
      <c r="AA4821" s="1"/>
      <c r="XFB4821"/>
      <c r="XFC4821"/>
    </row>
    <row r="4822" spans="2:27 16382:16383" ht="21" customHeight="1">
      <c r="B4822" s="1" t="s">
        <v>40</v>
      </c>
      <c r="C4822" s="1" t="s">
        <v>69</v>
      </c>
      <c r="D4822" s="1" t="s">
        <v>50</v>
      </c>
      <c r="E4822" s="1" t="s">
        <v>21</v>
      </c>
      <c r="F4822" s="1" t="s">
        <v>232</v>
      </c>
      <c r="G4822" s="9">
        <v>41431</v>
      </c>
      <c r="H4822" s="2" t="s">
        <v>241</v>
      </c>
      <c r="I4822" s="1">
        <v>2013</v>
      </c>
      <c r="J4822" s="1">
        <v>434662759</v>
      </c>
      <c r="K4822" s="1">
        <f>_xlfn.DAYS(clean_data[[#This Row],[Ship Date]],clean_data[[#This Row],[Order Date]])</f>
        <v>29</v>
      </c>
      <c r="L4822" s="9">
        <v>41460</v>
      </c>
      <c r="M4822" s="4">
        <v>5224</v>
      </c>
      <c r="N4822" s="13">
        <v>421.89</v>
      </c>
      <c r="O4822" s="13">
        <v>364.69</v>
      </c>
      <c r="P4822" s="13">
        <v>2203953.36</v>
      </c>
      <c r="Q4822" s="13">
        <v>1905140.56</v>
      </c>
      <c r="R4822" s="13">
        <v>298812.79999999999</v>
      </c>
      <c r="S4822" s="54"/>
      <c r="T4822" s="54"/>
      <c r="Z4822" s="1"/>
      <c r="AA4822" s="1"/>
      <c r="XFB4822"/>
      <c r="XFC4822"/>
    </row>
    <row r="4823" spans="2:27 16382:16383" ht="21" customHeight="1">
      <c r="B4823" s="10" t="s">
        <v>40</v>
      </c>
      <c r="C4823" s="10" t="s">
        <v>86</v>
      </c>
      <c r="D4823" s="10" t="s">
        <v>43</v>
      </c>
      <c r="E4823" s="10" t="s">
        <v>21</v>
      </c>
      <c r="F4823" s="10" t="s">
        <v>232</v>
      </c>
      <c r="G4823" s="11">
        <v>40189</v>
      </c>
      <c r="H4823" s="12" t="s">
        <v>240</v>
      </c>
      <c r="I4823" s="10">
        <v>2010</v>
      </c>
      <c r="J4823" s="10">
        <v>938557994</v>
      </c>
      <c r="K4823" s="10">
        <f>_xlfn.DAYS(clean_data[[#This Row],[Ship Date]],clean_data[[#This Row],[Order Date]])</f>
        <v>38</v>
      </c>
      <c r="L4823" s="11">
        <v>40227</v>
      </c>
      <c r="M4823" s="14">
        <v>9022</v>
      </c>
      <c r="N4823" s="15">
        <v>651.21</v>
      </c>
      <c r="O4823" s="15">
        <v>524.96</v>
      </c>
      <c r="P4823" s="15">
        <v>5875216.6200000001</v>
      </c>
      <c r="Q4823" s="15">
        <v>4736189.12</v>
      </c>
      <c r="R4823" s="15">
        <v>1139027.5</v>
      </c>
      <c r="S4823" s="54"/>
      <c r="T4823" s="54"/>
      <c r="Z4823" s="1"/>
      <c r="AA4823" s="1"/>
      <c r="XFB4823"/>
      <c r="XFC4823"/>
    </row>
    <row r="4824" spans="2:27 16382:16383" ht="21" customHeight="1">
      <c r="B4824" s="1" t="s">
        <v>23</v>
      </c>
      <c r="C4824" s="1" t="s">
        <v>82</v>
      </c>
      <c r="D4824" s="1" t="s">
        <v>25</v>
      </c>
      <c r="E4824" s="1" t="s">
        <v>21</v>
      </c>
      <c r="F4824" s="1" t="s">
        <v>232</v>
      </c>
      <c r="G4824" s="9">
        <v>42725</v>
      </c>
      <c r="H4824" s="2" t="s">
        <v>228</v>
      </c>
      <c r="I4824" s="1">
        <v>2016</v>
      </c>
      <c r="J4824" s="1">
        <v>244023358</v>
      </c>
      <c r="K4824" s="1">
        <f>_xlfn.DAYS(clean_data[[#This Row],[Ship Date]],clean_data[[#This Row],[Order Date]])</f>
        <v>32</v>
      </c>
      <c r="L4824" s="9">
        <v>42757</v>
      </c>
      <c r="M4824" s="4">
        <v>789</v>
      </c>
      <c r="N4824" s="13">
        <v>47.45</v>
      </c>
      <c r="O4824" s="13">
        <v>31.79</v>
      </c>
      <c r="P4824" s="13">
        <v>37438.050000000003</v>
      </c>
      <c r="Q4824" s="13">
        <v>25082.31</v>
      </c>
      <c r="R4824" s="13">
        <v>12355.74</v>
      </c>
      <c r="S4824" s="54"/>
      <c r="T4824" s="54"/>
      <c r="Z4824" s="1"/>
      <c r="AA4824" s="1"/>
      <c r="XFB4824"/>
      <c r="XFC4824"/>
    </row>
    <row r="4825" spans="2:27 16382:16383" ht="21" customHeight="1">
      <c r="B4825" s="10" t="s">
        <v>40</v>
      </c>
      <c r="C4825" s="10" t="s">
        <v>201</v>
      </c>
      <c r="D4825" s="10" t="s">
        <v>59</v>
      </c>
      <c r="E4825" s="10" t="s">
        <v>17</v>
      </c>
      <c r="F4825" s="10" t="s">
        <v>232</v>
      </c>
      <c r="G4825" s="11">
        <v>40370</v>
      </c>
      <c r="H4825" s="12" t="s">
        <v>230</v>
      </c>
      <c r="I4825" s="10">
        <v>2010</v>
      </c>
      <c r="J4825" s="10">
        <v>963607680</v>
      </c>
      <c r="K4825" s="10">
        <f>_xlfn.DAYS(clean_data[[#This Row],[Ship Date]],clean_data[[#This Row],[Order Date]])</f>
        <v>0</v>
      </c>
      <c r="L4825" s="11">
        <v>40370</v>
      </c>
      <c r="M4825" s="14">
        <v>1781</v>
      </c>
      <c r="N4825" s="15">
        <v>9.33</v>
      </c>
      <c r="O4825" s="15">
        <v>6.92</v>
      </c>
      <c r="P4825" s="15">
        <v>16616.73</v>
      </c>
      <c r="Q4825" s="15">
        <v>12324.52</v>
      </c>
      <c r="R4825" s="15">
        <v>4292.21</v>
      </c>
      <c r="S4825" s="54"/>
      <c r="T4825" s="54"/>
      <c r="Z4825" s="1"/>
      <c r="AA4825" s="1"/>
      <c r="XFB4825"/>
      <c r="XFC4825"/>
    </row>
    <row r="4826" spans="2:27 16382:16383" ht="21" customHeight="1">
      <c r="B4826" s="1" t="s">
        <v>23</v>
      </c>
      <c r="C4826" s="1" t="s">
        <v>247</v>
      </c>
      <c r="D4826" s="1" t="s">
        <v>45</v>
      </c>
      <c r="E4826" s="1" t="s">
        <v>17</v>
      </c>
      <c r="F4826" s="1" t="s">
        <v>235</v>
      </c>
      <c r="G4826" s="9">
        <v>41438</v>
      </c>
      <c r="H4826" s="2" t="s">
        <v>241</v>
      </c>
      <c r="I4826" s="1">
        <v>2013</v>
      </c>
      <c r="J4826" s="1">
        <v>830172288</v>
      </c>
      <c r="K4826" s="1">
        <f>_xlfn.DAYS(clean_data[[#This Row],[Ship Date]],clean_data[[#This Row],[Order Date]])</f>
        <v>46</v>
      </c>
      <c r="L4826" s="9">
        <v>41484</v>
      </c>
      <c r="M4826" s="4">
        <v>5283</v>
      </c>
      <c r="N4826" s="13">
        <v>437.2</v>
      </c>
      <c r="O4826" s="13">
        <v>263.33</v>
      </c>
      <c r="P4826" s="13">
        <v>2309727.6</v>
      </c>
      <c r="Q4826" s="13">
        <v>1391172.39</v>
      </c>
      <c r="R4826" s="13">
        <v>918555.21</v>
      </c>
      <c r="S4826" s="54"/>
      <c r="T4826" s="54"/>
      <c r="Z4826" s="1"/>
      <c r="AA4826" s="1"/>
      <c r="XFB4826"/>
      <c r="XFC4826"/>
    </row>
    <row r="4827" spans="2:27 16382:16383" ht="21" customHeight="1">
      <c r="B4827" s="10" t="s">
        <v>14</v>
      </c>
      <c r="C4827" s="10" t="s">
        <v>108</v>
      </c>
      <c r="D4827" s="10" t="s">
        <v>25</v>
      </c>
      <c r="E4827" s="10" t="s">
        <v>17</v>
      </c>
      <c r="F4827" s="10" t="s">
        <v>227</v>
      </c>
      <c r="G4827" s="11">
        <v>42187</v>
      </c>
      <c r="H4827" s="12" t="s">
        <v>230</v>
      </c>
      <c r="I4827" s="10">
        <v>2015</v>
      </c>
      <c r="J4827" s="10">
        <v>346891009</v>
      </c>
      <c r="K4827" s="10">
        <f>_xlfn.DAYS(clean_data[[#This Row],[Ship Date]],clean_data[[#This Row],[Order Date]])</f>
        <v>10</v>
      </c>
      <c r="L4827" s="11">
        <v>42197</v>
      </c>
      <c r="M4827" s="14">
        <v>1613</v>
      </c>
      <c r="N4827" s="15">
        <v>47.45</v>
      </c>
      <c r="O4827" s="15">
        <v>31.79</v>
      </c>
      <c r="P4827" s="15">
        <v>76536.850000000006</v>
      </c>
      <c r="Q4827" s="15">
        <v>51277.27</v>
      </c>
      <c r="R4827" s="15">
        <v>25259.58</v>
      </c>
      <c r="S4827" s="54"/>
      <c r="T4827" s="54"/>
      <c r="Z4827" s="1"/>
      <c r="AA4827" s="1"/>
      <c r="XFB4827"/>
      <c r="XFC4827"/>
    </row>
    <row r="4828" spans="2:27 16382:16383" ht="21" customHeight="1">
      <c r="B4828" s="1" t="s">
        <v>40</v>
      </c>
      <c r="C4828" s="1" t="s">
        <v>126</v>
      </c>
      <c r="D4828" s="1" t="s">
        <v>16</v>
      </c>
      <c r="E4828" s="1" t="s">
        <v>17</v>
      </c>
      <c r="F4828" s="1" t="s">
        <v>235</v>
      </c>
      <c r="G4828" s="9">
        <v>42031</v>
      </c>
      <c r="H4828" s="2" t="s">
        <v>240</v>
      </c>
      <c r="I4828" s="1">
        <v>2015</v>
      </c>
      <c r="J4828" s="1">
        <v>537250173</v>
      </c>
      <c r="K4828" s="1">
        <f>_xlfn.DAYS(clean_data[[#This Row],[Ship Date]],clean_data[[#This Row],[Order Date]])</f>
        <v>47</v>
      </c>
      <c r="L4828" s="9">
        <v>42078</v>
      </c>
      <c r="M4828" s="4">
        <v>3120</v>
      </c>
      <c r="N4828" s="13">
        <v>255.28</v>
      </c>
      <c r="O4828" s="13">
        <v>159.41999999999999</v>
      </c>
      <c r="P4828" s="13">
        <v>796473.6</v>
      </c>
      <c r="Q4828" s="13">
        <v>497390.4</v>
      </c>
      <c r="R4828" s="13">
        <v>299083.2</v>
      </c>
      <c r="S4828" s="54"/>
      <c r="T4828" s="54"/>
      <c r="Z4828" s="1"/>
      <c r="AA4828" s="1"/>
      <c r="XFB4828"/>
      <c r="XFC4828"/>
    </row>
    <row r="4829" spans="2:27 16382:16383" ht="21" customHeight="1">
      <c r="B4829" s="10" t="s">
        <v>40</v>
      </c>
      <c r="C4829" s="10" t="s">
        <v>114</v>
      </c>
      <c r="D4829" s="10" t="s">
        <v>43</v>
      </c>
      <c r="E4829" s="10" t="s">
        <v>21</v>
      </c>
      <c r="F4829" s="10" t="s">
        <v>227</v>
      </c>
      <c r="G4829" s="11">
        <v>42152</v>
      </c>
      <c r="H4829" s="12" t="s">
        <v>233</v>
      </c>
      <c r="I4829" s="10">
        <v>2015</v>
      </c>
      <c r="J4829" s="10">
        <v>695048606</v>
      </c>
      <c r="K4829" s="10">
        <f>_xlfn.DAYS(clean_data[[#This Row],[Ship Date]],clean_data[[#This Row],[Order Date]])</f>
        <v>50</v>
      </c>
      <c r="L4829" s="11">
        <v>42202</v>
      </c>
      <c r="M4829" s="14">
        <v>9183</v>
      </c>
      <c r="N4829" s="15">
        <v>651.21</v>
      </c>
      <c r="O4829" s="15">
        <v>524.96</v>
      </c>
      <c r="P4829" s="15">
        <v>5980061.4299999997</v>
      </c>
      <c r="Q4829" s="15">
        <v>4820707.68</v>
      </c>
      <c r="R4829" s="15">
        <v>1159353.75</v>
      </c>
      <c r="S4829" s="54"/>
      <c r="T4829" s="54"/>
      <c r="Z4829" s="1"/>
      <c r="AA4829" s="1"/>
      <c r="XFB4829"/>
      <c r="XFC4829"/>
    </row>
    <row r="4830" spans="2:27 16382:16383" ht="21" customHeight="1">
      <c r="B4830" s="1" t="s">
        <v>26</v>
      </c>
      <c r="C4830" s="1" t="s">
        <v>46</v>
      </c>
      <c r="D4830" s="1" t="s">
        <v>36</v>
      </c>
      <c r="E4830" s="1" t="s">
        <v>21</v>
      </c>
      <c r="F4830" s="1" t="s">
        <v>235</v>
      </c>
      <c r="G4830" s="9">
        <v>41359</v>
      </c>
      <c r="H4830" s="2" t="s">
        <v>236</v>
      </c>
      <c r="I4830" s="1">
        <v>2013</v>
      </c>
      <c r="J4830" s="1">
        <v>634397637</v>
      </c>
      <c r="K4830" s="1">
        <f>_xlfn.DAYS(clean_data[[#This Row],[Ship Date]],clean_data[[#This Row],[Order Date]])</f>
        <v>24</v>
      </c>
      <c r="L4830" s="9">
        <v>41383</v>
      </c>
      <c r="M4830" s="4">
        <v>1213</v>
      </c>
      <c r="N4830" s="13">
        <v>109.28</v>
      </c>
      <c r="O4830" s="13">
        <v>35.840000000000003</v>
      </c>
      <c r="P4830" s="13">
        <v>132556.64000000001</v>
      </c>
      <c r="Q4830" s="13">
        <v>43473.919999999998</v>
      </c>
      <c r="R4830" s="13">
        <v>89082.72</v>
      </c>
      <c r="S4830" s="54"/>
      <c r="T4830" s="54"/>
      <c r="Z4830" s="1"/>
      <c r="AA4830" s="1"/>
      <c r="XFB4830"/>
      <c r="XFC4830"/>
    </row>
    <row r="4831" spans="2:27 16382:16383" ht="21" customHeight="1">
      <c r="B4831" s="10" t="s">
        <v>34</v>
      </c>
      <c r="C4831" s="10" t="s">
        <v>66</v>
      </c>
      <c r="D4831" s="10" t="s">
        <v>33</v>
      </c>
      <c r="E4831" s="10" t="s">
        <v>21</v>
      </c>
      <c r="F4831" s="10" t="s">
        <v>232</v>
      </c>
      <c r="G4831" s="11">
        <v>40232</v>
      </c>
      <c r="H4831" s="12" t="s">
        <v>242</v>
      </c>
      <c r="I4831" s="10">
        <v>2010</v>
      </c>
      <c r="J4831" s="10">
        <v>239721095</v>
      </c>
      <c r="K4831" s="10">
        <f>_xlfn.DAYS(clean_data[[#This Row],[Ship Date]],clean_data[[#This Row],[Order Date]])</f>
        <v>14</v>
      </c>
      <c r="L4831" s="11">
        <v>40246</v>
      </c>
      <c r="M4831" s="14">
        <v>7654</v>
      </c>
      <c r="N4831" s="15">
        <v>81.73</v>
      </c>
      <c r="O4831" s="15">
        <v>56.67</v>
      </c>
      <c r="P4831" s="15">
        <v>625561.42000000004</v>
      </c>
      <c r="Q4831" s="15">
        <v>433752.18</v>
      </c>
      <c r="R4831" s="15">
        <v>191809.24</v>
      </c>
      <c r="S4831" s="54"/>
      <c r="T4831" s="54"/>
      <c r="Z4831" s="1"/>
      <c r="AA4831" s="1"/>
      <c r="XFB4831"/>
      <c r="XFC4831"/>
    </row>
    <row r="4832" spans="2:27 16382:16383" ht="21" customHeight="1">
      <c r="B4832" s="1" t="s">
        <v>23</v>
      </c>
      <c r="C4832" s="1" t="s">
        <v>247</v>
      </c>
      <c r="D4832" s="1" t="s">
        <v>50</v>
      </c>
      <c r="E4832" s="1" t="s">
        <v>21</v>
      </c>
      <c r="F4832" s="1" t="s">
        <v>232</v>
      </c>
      <c r="G4832" s="9">
        <v>42503</v>
      </c>
      <c r="H4832" s="2" t="s">
        <v>233</v>
      </c>
      <c r="I4832" s="1">
        <v>2016</v>
      </c>
      <c r="J4832" s="1">
        <v>815755307</v>
      </c>
      <c r="K4832" s="1">
        <f>_xlfn.DAYS(clean_data[[#This Row],[Ship Date]],clean_data[[#This Row],[Order Date]])</f>
        <v>27</v>
      </c>
      <c r="L4832" s="9">
        <v>42530</v>
      </c>
      <c r="M4832" s="4">
        <v>8978</v>
      </c>
      <c r="N4832" s="13">
        <v>421.89</v>
      </c>
      <c r="O4832" s="13">
        <v>364.69</v>
      </c>
      <c r="P4832" s="13">
        <v>3787728.42</v>
      </c>
      <c r="Q4832" s="13">
        <v>3274186.82</v>
      </c>
      <c r="R4832" s="13">
        <v>513541.6</v>
      </c>
      <c r="S4832" s="54"/>
      <c r="T4832" s="54"/>
      <c r="Z4832" s="1"/>
      <c r="AA4832" s="1"/>
      <c r="XFB4832"/>
      <c r="XFC4832"/>
    </row>
    <row r="4833" spans="2:27 16382:16383" ht="21" customHeight="1">
      <c r="B4833" s="10" t="s">
        <v>40</v>
      </c>
      <c r="C4833" s="10" t="s">
        <v>170</v>
      </c>
      <c r="D4833" s="10" t="s">
        <v>25</v>
      </c>
      <c r="E4833" s="10" t="s">
        <v>21</v>
      </c>
      <c r="F4833" s="10" t="s">
        <v>232</v>
      </c>
      <c r="G4833" s="11">
        <v>42617</v>
      </c>
      <c r="H4833" s="12" t="s">
        <v>231</v>
      </c>
      <c r="I4833" s="10">
        <v>2016</v>
      </c>
      <c r="J4833" s="10">
        <v>137549102</v>
      </c>
      <c r="K4833" s="10">
        <f>_xlfn.DAYS(clean_data[[#This Row],[Ship Date]],clean_data[[#This Row],[Order Date]])</f>
        <v>9</v>
      </c>
      <c r="L4833" s="11">
        <v>42626</v>
      </c>
      <c r="M4833" s="14">
        <v>2691</v>
      </c>
      <c r="N4833" s="15">
        <v>47.45</v>
      </c>
      <c r="O4833" s="15">
        <v>31.79</v>
      </c>
      <c r="P4833" s="15">
        <v>127687.95</v>
      </c>
      <c r="Q4833" s="15">
        <v>85546.89</v>
      </c>
      <c r="R4833" s="15">
        <v>42141.06</v>
      </c>
      <c r="S4833" s="54"/>
      <c r="T4833" s="54"/>
      <c r="Z4833" s="1"/>
      <c r="AA4833" s="1"/>
      <c r="XFB4833"/>
      <c r="XFC4833"/>
    </row>
    <row r="4834" spans="2:27 16382:16383" ht="21" customHeight="1">
      <c r="B4834" s="1" t="s">
        <v>26</v>
      </c>
      <c r="C4834" s="1" t="s">
        <v>146</v>
      </c>
      <c r="D4834" s="1" t="s">
        <v>59</v>
      </c>
      <c r="E4834" s="1" t="s">
        <v>17</v>
      </c>
      <c r="F4834" s="1" t="s">
        <v>227</v>
      </c>
      <c r="G4834" s="9">
        <v>40936</v>
      </c>
      <c r="H4834" s="2" t="s">
        <v>240</v>
      </c>
      <c r="I4834" s="1">
        <v>2012</v>
      </c>
      <c r="J4834" s="1">
        <v>100463807</v>
      </c>
      <c r="K4834" s="1">
        <f>_xlfn.DAYS(clean_data[[#This Row],[Ship Date]],clean_data[[#This Row],[Order Date]])</f>
        <v>21</v>
      </c>
      <c r="L4834" s="9">
        <v>40957</v>
      </c>
      <c r="M4834" s="4">
        <v>8328</v>
      </c>
      <c r="N4834" s="13">
        <v>9.33</v>
      </c>
      <c r="O4834" s="13">
        <v>6.92</v>
      </c>
      <c r="P4834" s="13">
        <v>77700.240000000005</v>
      </c>
      <c r="Q4834" s="13">
        <v>57629.760000000002</v>
      </c>
      <c r="R4834" s="13">
        <v>20070.48</v>
      </c>
      <c r="S4834" s="54"/>
      <c r="T4834" s="54"/>
      <c r="Z4834" s="1"/>
      <c r="AA4834" s="1"/>
      <c r="XFB4834"/>
      <c r="XFC4834"/>
    </row>
    <row r="4835" spans="2:27 16382:16383" ht="21" customHeight="1">
      <c r="B4835" s="10" t="s">
        <v>23</v>
      </c>
      <c r="C4835" s="10" t="s">
        <v>51</v>
      </c>
      <c r="D4835" s="10" t="s">
        <v>36</v>
      </c>
      <c r="E4835" s="10" t="s">
        <v>17</v>
      </c>
      <c r="F4835" s="10" t="s">
        <v>227</v>
      </c>
      <c r="G4835" s="11">
        <v>42361</v>
      </c>
      <c r="H4835" s="12" t="s">
        <v>228</v>
      </c>
      <c r="I4835" s="10">
        <v>2015</v>
      </c>
      <c r="J4835" s="10">
        <v>870173251</v>
      </c>
      <c r="K4835" s="10">
        <f>_xlfn.DAYS(clean_data[[#This Row],[Ship Date]],clean_data[[#This Row],[Order Date]])</f>
        <v>7</v>
      </c>
      <c r="L4835" s="11">
        <v>42368</v>
      </c>
      <c r="M4835" s="14">
        <v>2457</v>
      </c>
      <c r="N4835" s="15">
        <v>109.28</v>
      </c>
      <c r="O4835" s="15">
        <v>35.840000000000003</v>
      </c>
      <c r="P4835" s="15">
        <v>268500.96000000002</v>
      </c>
      <c r="Q4835" s="15">
        <v>88058.880000000005</v>
      </c>
      <c r="R4835" s="15">
        <v>180442.08</v>
      </c>
      <c r="S4835" s="54"/>
      <c r="T4835" s="54"/>
      <c r="Z4835" s="1"/>
      <c r="AA4835" s="1"/>
      <c r="XFB4835"/>
      <c r="XFC4835"/>
    </row>
    <row r="4836" spans="2:27 16382:16383" ht="21" customHeight="1">
      <c r="B4836" s="1" t="s">
        <v>40</v>
      </c>
      <c r="C4836" s="1" t="s">
        <v>170</v>
      </c>
      <c r="D4836" s="1" t="s">
        <v>33</v>
      </c>
      <c r="E4836" s="1" t="s">
        <v>21</v>
      </c>
      <c r="F4836" s="1" t="s">
        <v>229</v>
      </c>
      <c r="G4836" s="9">
        <v>41118</v>
      </c>
      <c r="H4836" s="2" t="s">
        <v>230</v>
      </c>
      <c r="I4836" s="1">
        <v>2012</v>
      </c>
      <c r="J4836" s="1">
        <v>432663762</v>
      </c>
      <c r="K4836" s="1">
        <f>_xlfn.DAYS(clean_data[[#This Row],[Ship Date]],clean_data[[#This Row],[Order Date]])</f>
        <v>30</v>
      </c>
      <c r="L4836" s="9">
        <v>41148</v>
      </c>
      <c r="M4836" s="4">
        <v>3677</v>
      </c>
      <c r="N4836" s="13">
        <v>81.73</v>
      </c>
      <c r="O4836" s="13">
        <v>56.67</v>
      </c>
      <c r="P4836" s="13">
        <v>300521.21000000002</v>
      </c>
      <c r="Q4836" s="13">
        <v>208375.59</v>
      </c>
      <c r="R4836" s="13">
        <v>92145.62</v>
      </c>
      <c r="S4836" s="54"/>
      <c r="T4836" s="54"/>
      <c r="Z4836" s="1"/>
      <c r="AA4836" s="1"/>
      <c r="XFB4836"/>
      <c r="XFC4836"/>
    </row>
    <row r="4837" spans="2:27 16382:16383" ht="21" customHeight="1">
      <c r="B4837" s="10" t="s">
        <v>23</v>
      </c>
      <c r="C4837" s="10" t="s">
        <v>179</v>
      </c>
      <c r="D4837" s="10" t="s">
        <v>16</v>
      </c>
      <c r="E4837" s="10" t="s">
        <v>17</v>
      </c>
      <c r="F4837" s="10" t="s">
        <v>227</v>
      </c>
      <c r="G4837" s="11">
        <v>41505</v>
      </c>
      <c r="H4837" s="12" t="s">
        <v>238</v>
      </c>
      <c r="I4837" s="10">
        <v>2013</v>
      </c>
      <c r="J4837" s="10">
        <v>444234168</v>
      </c>
      <c r="K4837" s="10">
        <f>_xlfn.DAYS(clean_data[[#This Row],[Ship Date]],clean_data[[#This Row],[Order Date]])</f>
        <v>39</v>
      </c>
      <c r="L4837" s="11">
        <v>41544</v>
      </c>
      <c r="M4837" s="14">
        <v>7617</v>
      </c>
      <c r="N4837" s="15">
        <v>255.28</v>
      </c>
      <c r="O4837" s="15">
        <v>159.41999999999999</v>
      </c>
      <c r="P4837" s="15">
        <v>1944467.76</v>
      </c>
      <c r="Q4837" s="15">
        <v>1214302.1399999999</v>
      </c>
      <c r="R4837" s="15">
        <v>730165.62</v>
      </c>
      <c r="S4837" s="54"/>
      <c r="T4837" s="54"/>
      <c r="Z4837" s="1"/>
      <c r="AA4837" s="1"/>
      <c r="XFB4837"/>
      <c r="XFC4837"/>
    </row>
    <row r="4838" spans="2:27 16382:16383" ht="21" customHeight="1">
      <c r="B4838" s="1" t="s">
        <v>26</v>
      </c>
      <c r="C4838" s="1" t="s">
        <v>194</v>
      </c>
      <c r="D4838" s="1" t="s">
        <v>16</v>
      </c>
      <c r="E4838" s="1" t="s">
        <v>21</v>
      </c>
      <c r="F4838" s="1" t="s">
        <v>227</v>
      </c>
      <c r="G4838" s="9">
        <v>42674</v>
      </c>
      <c r="H4838" s="2" t="s">
        <v>237</v>
      </c>
      <c r="I4838" s="1">
        <v>2016</v>
      </c>
      <c r="J4838" s="1">
        <v>381495797</v>
      </c>
      <c r="K4838" s="1">
        <f>_xlfn.DAYS(clean_data[[#This Row],[Ship Date]],clean_data[[#This Row],[Order Date]])</f>
        <v>45</v>
      </c>
      <c r="L4838" s="9">
        <v>42719</v>
      </c>
      <c r="M4838" s="4">
        <v>1939</v>
      </c>
      <c r="N4838" s="13">
        <v>255.28</v>
      </c>
      <c r="O4838" s="13">
        <v>159.41999999999999</v>
      </c>
      <c r="P4838" s="13">
        <v>494987.92</v>
      </c>
      <c r="Q4838" s="13">
        <v>309115.38</v>
      </c>
      <c r="R4838" s="13">
        <v>185872.54</v>
      </c>
      <c r="S4838" s="54"/>
      <c r="T4838" s="54"/>
      <c r="Z4838" s="1"/>
      <c r="AA4838" s="1"/>
      <c r="XFB4838"/>
      <c r="XFC4838"/>
    </row>
    <row r="4839" spans="2:27 16382:16383" ht="21" customHeight="1">
      <c r="B4839" s="10" t="s">
        <v>40</v>
      </c>
      <c r="C4839" s="10" t="s">
        <v>144</v>
      </c>
      <c r="D4839" s="10" t="s">
        <v>50</v>
      </c>
      <c r="E4839" s="10" t="s">
        <v>21</v>
      </c>
      <c r="F4839" s="10" t="s">
        <v>229</v>
      </c>
      <c r="G4839" s="11">
        <v>42783</v>
      </c>
      <c r="H4839" s="12" t="s">
        <v>242</v>
      </c>
      <c r="I4839" s="10">
        <v>2017</v>
      </c>
      <c r="J4839" s="10">
        <v>691372478</v>
      </c>
      <c r="K4839" s="10">
        <f>_xlfn.DAYS(clean_data[[#This Row],[Ship Date]],clean_data[[#This Row],[Order Date]])</f>
        <v>49</v>
      </c>
      <c r="L4839" s="11">
        <v>42832</v>
      </c>
      <c r="M4839" s="14">
        <v>1335</v>
      </c>
      <c r="N4839" s="15">
        <v>421.89</v>
      </c>
      <c r="O4839" s="15">
        <v>364.69</v>
      </c>
      <c r="P4839" s="15">
        <v>563223.15</v>
      </c>
      <c r="Q4839" s="15">
        <v>486861.15</v>
      </c>
      <c r="R4839" s="15">
        <v>76362</v>
      </c>
      <c r="S4839" s="54"/>
      <c r="T4839" s="54"/>
      <c r="Z4839" s="1"/>
      <c r="AA4839" s="1"/>
      <c r="XFB4839"/>
      <c r="XFC4839"/>
    </row>
    <row r="4840" spans="2:27 16382:16383" ht="21" customHeight="1">
      <c r="B4840" s="1" t="s">
        <v>26</v>
      </c>
      <c r="C4840" s="1" t="s">
        <v>27</v>
      </c>
      <c r="D4840" s="1" t="s">
        <v>50</v>
      </c>
      <c r="E4840" s="1" t="s">
        <v>21</v>
      </c>
      <c r="F4840" s="1" t="s">
        <v>227</v>
      </c>
      <c r="G4840" s="9">
        <v>40382</v>
      </c>
      <c r="H4840" s="2" t="s">
        <v>230</v>
      </c>
      <c r="I4840" s="1">
        <v>2010</v>
      </c>
      <c r="J4840" s="1">
        <v>541100537</v>
      </c>
      <c r="K4840" s="1">
        <f>_xlfn.DAYS(clean_data[[#This Row],[Ship Date]],clean_data[[#This Row],[Order Date]])</f>
        <v>14</v>
      </c>
      <c r="L4840" s="9">
        <v>40396</v>
      </c>
      <c r="M4840" s="4">
        <v>2528</v>
      </c>
      <c r="N4840" s="13">
        <v>421.89</v>
      </c>
      <c r="O4840" s="13">
        <v>364.69</v>
      </c>
      <c r="P4840" s="13">
        <v>1066537.92</v>
      </c>
      <c r="Q4840" s="13">
        <v>921936.32</v>
      </c>
      <c r="R4840" s="13">
        <v>144601.60000000001</v>
      </c>
      <c r="S4840" s="54"/>
      <c r="T4840" s="54"/>
      <c r="Z4840" s="1"/>
      <c r="AA4840" s="1"/>
      <c r="XFB4840"/>
      <c r="XFC4840"/>
    </row>
    <row r="4841" spans="2:27 16382:16383" ht="21" customHeight="1">
      <c r="B4841" s="10" t="s">
        <v>26</v>
      </c>
      <c r="C4841" s="10" t="s">
        <v>121</v>
      </c>
      <c r="D4841" s="10" t="s">
        <v>20</v>
      </c>
      <c r="E4841" s="10" t="s">
        <v>17</v>
      </c>
      <c r="F4841" s="10" t="s">
        <v>232</v>
      </c>
      <c r="G4841" s="11">
        <v>41323</v>
      </c>
      <c r="H4841" s="12" t="s">
        <v>242</v>
      </c>
      <c r="I4841" s="10">
        <v>2013</v>
      </c>
      <c r="J4841" s="10">
        <v>968228805</v>
      </c>
      <c r="K4841" s="10">
        <f>_xlfn.DAYS(clean_data[[#This Row],[Ship Date]],clean_data[[#This Row],[Order Date]])</f>
        <v>44</v>
      </c>
      <c r="L4841" s="11">
        <v>41367</v>
      </c>
      <c r="M4841" s="14">
        <v>9274</v>
      </c>
      <c r="N4841" s="15">
        <v>152.58000000000001</v>
      </c>
      <c r="O4841" s="15">
        <v>97.44</v>
      </c>
      <c r="P4841" s="15">
        <v>1415026.92</v>
      </c>
      <c r="Q4841" s="15">
        <v>903658.56</v>
      </c>
      <c r="R4841" s="15">
        <v>511368.36</v>
      </c>
      <c r="S4841" s="54"/>
      <c r="T4841" s="54"/>
      <c r="Z4841" s="1"/>
      <c r="AA4841" s="1"/>
      <c r="XFB4841"/>
      <c r="XFC4841"/>
    </row>
    <row r="4842" spans="2:27 16382:16383" ht="21" customHeight="1">
      <c r="B4842" s="1" t="s">
        <v>26</v>
      </c>
      <c r="C4842" s="1" t="s">
        <v>129</v>
      </c>
      <c r="D4842" s="1" t="s">
        <v>45</v>
      </c>
      <c r="E4842" s="1" t="s">
        <v>21</v>
      </c>
      <c r="F4842" s="1" t="s">
        <v>232</v>
      </c>
      <c r="G4842" s="9">
        <v>40782</v>
      </c>
      <c r="H4842" s="2" t="s">
        <v>238</v>
      </c>
      <c r="I4842" s="1">
        <v>2011</v>
      </c>
      <c r="J4842" s="1">
        <v>830618607</v>
      </c>
      <c r="K4842" s="1">
        <f>_xlfn.DAYS(clean_data[[#This Row],[Ship Date]],clean_data[[#This Row],[Order Date]])</f>
        <v>2</v>
      </c>
      <c r="L4842" s="9">
        <v>40784</v>
      </c>
      <c r="M4842" s="4">
        <v>7359</v>
      </c>
      <c r="N4842" s="13">
        <v>437.2</v>
      </c>
      <c r="O4842" s="13">
        <v>263.33</v>
      </c>
      <c r="P4842" s="13">
        <v>3217354.8</v>
      </c>
      <c r="Q4842" s="13">
        <v>1937845.47</v>
      </c>
      <c r="R4842" s="13">
        <v>1279509.33</v>
      </c>
      <c r="S4842" s="54"/>
      <c r="T4842" s="54"/>
      <c r="Z4842" s="1"/>
      <c r="AA4842" s="1"/>
      <c r="XFB4842"/>
      <c r="XFC4842"/>
    </row>
    <row r="4843" spans="2:27 16382:16383" ht="21" customHeight="1">
      <c r="B4843" s="10" t="s">
        <v>31</v>
      </c>
      <c r="C4843" s="10" t="s">
        <v>96</v>
      </c>
      <c r="D4843" s="10" t="s">
        <v>45</v>
      </c>
      <c r="E4843" s="10" t="s">
        <v>21</v>
      </c>
      <c r="F4843" s="10" t="s">
        <v>235</v>
      </c>
      <c r="G4843" s="11">
        <v>41240</v>
      </c>
      <c r="H4843" s="12" t="s">
        <v>234</v>
      </c>
      <c r="I4843" s="10">
        <v>2012</v>
      </c>
      <c r="J4843" s="10">
        <v>856443774</v>
      </c>
      <c r="K4843" s="10">
        <f>_xlfn.DAYS(clean_data[[#This Row],[Ship Date]],clean_data[[#This Row],[Order Date]])</f>
        <v>44</v>
      </c>
      <c r="L4843" s="11">
        <v>41284</v>
      </c>
      <c r="M4843" s="14">
        <v>9600</v>
      </c>
      <c r="N4843" s="15">
        <v>437.2</v>
      </c>
      <c r="O4843" s="15">
        <v>263.33</v>
      </c>
      <c r="P4843" s="15">
        <v>4197120</v>
      </c>
      <c r="Q4843" s="15">
        <v>2527968</v>
      </c>
      <c r="R4843" s="15">
        <v>1669152</v>
      </c>
      <c r="S4843" s="54"/>
      <c r="T4843" s="54"/>
      <c r="Z4843" s="1"/>
      <c r="AA4843" s="1"/>
      <c r="XFB4843"/>
      <c r="XFC4843"/>
    </row>
    <row r="4844" spans="2:27 16382:16383" ht="21" customHeight="1">
      <c r="B4844" s="1" t="s">
        <v>40</v>
      </c>
      <c r="C4844" s="1" t="s">
        <v>135</v>
      </c>
      <c r="D4844" s="1" t="s">
        <v>50</v>
      </c>
      <c r="E4844" s="1" t="s">
        <v>21</v>
      </c>
      <c r="F4844" s="1" t="s">
        <v>232</v>
      </c>
      <c r="G4844" s="9">
        <v>42802</v>
      </c>
      <c r="H4844" s="2" t="s">
        <v>236</v>
      </c>
      <c r="I4844" s="1">
        <v>2017</v>
      </c>
      <c r="J4844" s="1">
        <v>494190633</v>
      </c>
      <c r="K4844" s="1">
        <f>_xlfn.DAYS(clean_data[[#This Row],[Ship Date]],clean_data[[#This Row],[Order Date]])</f>
        <v>36</v>
      </c>
      <c r="L4844" s="9">
        <v>42838</v>
      </c>
      <c r="M4844" s="4">
        <v>845</v>
      </c>
      <c r="N4844" s="13">
        <v>421.89</v>
      </c>
      <c r="O4844" s="13">
        <v>364.69</v>
      </c>
      <c r="P4844" s="13">
        <v>356497.05</v>
      </c>
      <c r="Q4844" s="13">
        <v>308163.05</v>
      </c>
      <c r="R4844" s="13">
        <v>48334</v>
      </c>
      <c r="S4844" s="54"/>
      <c r="T4844" s="54"/>
      <c r="Z4844" s="1"/>
      <c r="AA4844" s="1"/>
      <c r="XFB4844"/>
      <c r="XFC4844"/>
    </row>
    <row r="4845" spans="2:27 16382:16383" ht="21" customHeight="1">
      <c r="B4845" s="10" t="s">
        <v>26</v>
      </c>
      <c r="C4845" s="10" t="s">
        <v>76</v>
      </c>
      <c r="D4845" s="10" t="s">
        <v>79</v>
      </c>
      <c r="E4845" s="10" t="s">
        <v>21</v>
      </c>
      <c r="F4845" s="10" t="s">
        <v>229</v>
      </c>
      <c r="G4845" s="11">
        <v>41811</v>
      </c>
      <c r="H4845" s="12" t="s">
        <v>241</v>
      </c>
      <c r="I4845" s="10">
        <v>2014</v>
      </c>
      <c r="J4845" s="10">
        <v>162658011</v>
      </c>
      <c r="K4845" s="10">
        <f>_xlfn.DAYS(clean_data[[#This Row],[Ship Date]],clean_data[[#This Row],[Order Date]])</f>
        <v>33</v>
      </c>
      <c r="L4845" s="11">
        <v>41844</v>
      </c>
      <c r="M4845" s="14">
        <v>2975</v>
      </c>
      <c r="N4845" s="15">
        <v>668.27</v>
      </c>
      <c r="O4845" s="15">
        <v>502.54</v>
      </c>
      <c r="P4845" s="15">
        <v>1988103.25</v>
      </c>
      <c r="Q4845" s="15">
        <v>1495056.5</v>
      </c>
      <c r="R4845" s="15">
        <v>493046.75</v>
      </c>
      <c r="S4845" s="54"/>
      <c r="T4845" s="54"/>
      <c r="Z4845" s="1"/>
      <c r="AA4845" s="1"/>
      <c r="XFB4845"/>
      <c r="XFC4845"/>
    </row>
    <row r="4846" spans="2:27 16382:16383" ht="21" customHeight="1">
      <c r="B4846" s="1" t="s">
        <v>40</v>
      </c>
      <c r="C4846" s="1" t="s">
        <v>144</v>
      </c>
      <c r="D4846" s="1" t="s">
        <v>16</v>
      </c>
      <c r="E4846" s="1" t="s">
        <v>21</v>
      </c>
      <c r="F4846" s="1" t="s">
        <v>232</v>
      </c>
      <c r="G4846" s="9">
        <v>40533</v>
      </c>
      <c r="H4846" s="2" t="s">
        <v>228</v>
      </c>
      <c r="I4846" s="1">
        <v>2010</v>
      </c>
      <c r="J4846" s="1">
        <v>800957238</v>
      </c>
      <c r="K4846" s="1">
        <f>_xlfn.DAYS(clean_data[[#This Row],[Ship Date]],clean_data[[#This Row],[Order Date]])</f>
        <v>2</v>
      </c>
      <c r="L4846" s="9">
        <v>40535</v>
      </c>
      <c r="M4846" s="4">
        <v>9901</v>
      </c>
      <c r="N4846" s="13">
        <v>255.28</v>
      </c>
      <c r="O4846" s="13">
        <v>159.41999999999999</v>
      </c>
      <c r="P4846" s="13">
        <v>2527527.2799999998</v>
      </c>
      <c r="Q4846" s="13">
        <v>1578417.42</v>
      </c>
      <c r="R4846" s="13">
        <v>949109.86</v>
      </c>
      <c r="S4846" s="54"/>
      <c r="T4846" s="54"/>
      <c r="Z4846" s="1"/>
      <c r="AA4846" s="1"/>
      <c r="XFB4846"/>
      <c r="XFC4846"/>
    </row>
    <row r="4847" spans="2:27 16382:16383" ht="21" customHeight="1">
      <c r="B4847" s="10" t="s">
        <v>14</v>
      </c>
      <c r="C4847" s="10" t="s">
        <v>88</v>
      </c>
      <c r="D4847" s="10" t="s">
        <v>25</v>
      </c>
      <c r="E4847" s="10" t="s">
        <v>21</v>
      </c>
      <c r="F4847" s="10" t="s">
        <v>229</v>
      </c>
      <c r="G4847" s="11">
        <v>40238</v>
      </c>
      <c r="H4847" s="12" t="s">
        <v>236</v>
      </c>
      <c r="I4847" s="10">
        <v>2010</v>
      </c>
      <c r="J4847" s="10">
        <v>718512141</v>
      </c>
      <c r="K4847" s="10">
        <f>_xlfn.DAYS(clean_data[[#This Row],[Ship Date]],clean_data[[#This Row],[Order Date]])</f>
        <v>3</v>
      </c>
      <c r="L4847" s="11">
        <v>40241</v>
      </c>
      <c r="M4847" s="14">
        <v>2564</v>
      </c>
      <c r="N4847" s="15">
        <v>47.45</v>
      </c>
      <c r="O4847" s="15">
        <v>31.79</v>
      </c>
      <c r="P4847" s="15">
        <v>121661.8</v>
      </c>
      <c r="Q4847" s="15">
        <v>81509.56</v>
      </c>
      <c r="R4847" s="15">
        <v>40152.239999999998</v>
      </c>
      <c r="S4847" s="54"/>
      <c r="T4847" s="54"/>
      <c r="Z4847" s="1"/>
      <c r="AA4847" s="1"/>
      <c r="XFB4847"/>
      <c r="XFC4847"/>
    </row>
    <row r="4848" spans="2:27 16382:16383" ht="21" customHeight="1">
      <c r="B4848" s="1" t="s">
        <v>23</v>
      </c>
      <c r="C4848" s="1" t="s">
        <v>116</v>
      </c>
      <c r="D4848" s="1" t="s">
        <v>36</v>
      </c>
      <c r="E4848" s="1" t="s">
        <v>21</v>
      </c>
      <c r="F4848" s="1" t="s">
        <v>235</v>
      </c>
      <c r="G4848" s="9">
        <v>42586</v>
      </c>
      <c r="H4848" s="2" t="s">
        <v>238</v>
      </c>
      <c r="I4848" s="1">
        <v>2016</v>
      </c>
      <c r="J4848" s="1">
        <v>545059049</v>
      </c>
      <c r="K4848" s="1">
        <f>_xlfn.DAYS(clean_data[[#This Row],[Ship Date]],clean_data[[#This Row],[Order Date]])</f>
        <v>4</v>
      </c>
      <c r="L4848" s="9">
        <v>42590</v>
      </c>
      <c r="M4848" s="4">
        <v>3940</v>
      </c>
      <c r="N4848" s="13">
        <v>109.28</v>
      </c>
      <c r="O4848" s="13">
        <v>35.840000000000003</v>
      </c>
      <c r="P4848" s="13">
        <v>430563.2</v>
      </c>
      <c r="Q4848" s="13">
        <v>141209.60000000001</v>
      </c>
      <c r="R4848" s="13">
        <v>289353.59999999998</v>
      </c>
      <c r="S4848" s="54"/>
      <c r="T4848" s="54"/>
      <c r="Z4848" s="1"/>
      <c r="AA4848" s="1"/>
      <c r="XFB4848"/>
      <c r="XFC4848"/>
    </row>
    <row r="4849" spans="2:27 16382:16383" ht="21" customHeight="1">
      <c r="B4849" s="10" t="s">
        <v>34</v>
      </c>
      <c r="C4849" s="10" t="s">
        <v>215</v>
      </c>
      <c r="D4849" s="10" t="s">
        <v>79</v>
      </c>
      <c r="E4849" s="10" t="s">
        <v>21</v>
      </c>
      <c r="F4849" s="10" t="s">
        <v>232</v>
      </c>
      <c r="G4849" s="11">
        <v>42711</v>
      </c>
      <c r="H4849" s="12" t="s">
        <v>228</v>
      </c>
      <c r="I4849" s="10">
        <v>2016</v>
      </c>
      <c r="J4849" s="10">
        <v>980646789</v>
      </c>
      <c r="K4849" s="10">
        <f>_xlfn.DAYS(clean_data[[#This Row],[Ship Date]],clean_data[[#This Row],[Order Date]])</f>
        <v>13</v>
      </c>
      <c r="L4849" s="11">
        <v>42724</v>
      </c>
      <c r="M4849" s="14">
        <v>4032</v>
      </c>
      <c r="N4849" s="15">
        <v>668.27</v>
      </c>
      <c r="O4849" s="15">
        <v>502.54</v>
      </c>
      <c r="P4849" s="15">
        <v>2694464.64</v>
      </c>
      <c r="Q4849" s="15">
        <v>2026241.28</v>
      </c>
      <c r="R4849" s="15">
        <v>668223.36</v>
      </c>
      <c r="S4849" s="54"/>
      <c r="T4849" s="54"/>
      <c r="Z4849" s="1"/>
      <c r="AA4849" s="1"/>
      <c r="XFB4849"/>
      <c r="XFC4849"/>
    </row>
    <row r="4850" spans="2:27 16382:16383" ht="21" customHeight="1">
      <c r="B4850" s="1" t="s">
        <v>40</v>
      </c>
      <c r="C4850" s="1" t="s">
        <v>184</v>
      </c>
      <c r="D4850" s="1" t="s">
        <v>79</v>
      </c>
      <c r="E4850" s="1" t="s">
        <v>21</v>
      </c>
      <c r="F4850" s="1" t="s">
        <v>235</v>
      </c>
      <c r="G4850" s="9">
        <v>41668</v>
      </c>
      <c r="H4850" s="2" t="s">
        <v>240</v>
      </c>
      <c r="I4850" s="1">
        <v>2014</v>
      </c>
      <c r="J4850" s="1">
        <v>545636689</v>
      </c>
      <c r="K4850" s="1">
        <f>_xlfn.DAYS(clean_data[[#This Row],[Ship Date]],clean_data[[#This Row],[Order Date]])</f>
        <v>3</v>
      </c>
      <c r="L4850" s="9">
        <v>41671</v>
      </c>
      <c r="M4850" s="4">
        <v>4876</v>
      </c>
      <c r="N4850" s="13">
        <v>668.27</v>
      </c>
      <c r="O4850" s="13">
        <v>502.54</v>
      </c>
      <c r="P4850" s="13">
        <v>3258484.52</v>
      </c>
      <c r="Q4850" s="13">
        <v>2450385.04</v>
      </c>
      <c r="R4850" s="13">
        <v>808099.48</v>
      </c>
      <c r="S4850" s="54"/>
      <c r="T4850" s="54"/>
      <c r="Z4850" s="1"/>
      <c r="AA4850" s="1"/>
      <c r="XFB4850"/>
      <c r="XFC4850"/>
    </row>
    <row r="4851" spans="2:27 16382:16383" ht="21" customHeight="1">
      <c r="B4851" s="10" t="s">
        <v>23</v>
      </c>
      <c r="C4851" s="10" t="s">
        <v>118</v>
      </c>
      <c r="D4851" s="10" t="s">
        <v>16</v>
      </c>
      <c r="E4851" s="10" t="s">
        <v>21</v>
      </c>
      <c r="F4851" s="10" t="s">
        <v>227</v>
      </c>
      <c r="G4851" s="11">
        <v>42284</v>
      </c>
      <c r="H4851" s="12" t="s">
        <v>237</v>
      </c>
      <c r="I4851" s="10">
        <v>2015</v>
      </c>
      <c r="J4851" s="10">
        <v>530702579</v>
      </c>
      <c r="K4851" s="10">
        <f>_xlfn.DAYS(clean_data[[#This Row],[Ship Date]],clean_data[[#This Row],[Order Date]])</f>
        <v>33</v>
      </c>
      <c r="L4851" s="11">
        <v>42317</v>
      </c>
      <c r="M4851" s="14">
        <v>5541</v>
      </c>
      <c r="N4851" s="15">
        <v>255.28</v>
      </c>
      <c r="O4851" s="15">
        <v>159.41999999999999</v>
      </c>
      <c r="P4851" s="15">
        <v>1414506.48</v>
      </c>
      <c r="Q4851" s="15">
        <v>883346.22</v>
      </c>
      <c r="R4851" s="15">
        <v>531160.26</v>
      </c>
      <c r="S4851" s="54"/>
      <c r="T4851" s="54"/>
      <c r="Z4851" s="1"/>
      <c r="AA4851" s="1"/>
      <c r="XFB4851"/>
      <c r="XFC4851"/>
    </row>
    <row r="4852" spans="2:27 16382:16383" ht="21" customHeight="1">
      <c r="B4852" s="1" t="s">
        <v>31</v>
      </c>
      <c r="C4852" s="1" t="s">
        <v>223</v>
      </c>
      <c r="D4852" s="1" t="s">
        <v>50</v>
      </c>
      <c r="E4852" s="1" t="s">
        <v>21</v>
      </c>
      <c r="F4852" s="1" t="s">
        <v>229</v>
      </c>
      <c r="G4852" s="9">
        <v>42241</v>
      </c>
      <c r="H4852" s="2" t="s">
        <v>238</v>
      </c>
      <c r="I4852" s="1">
        <v>2015</v>
      </c>
      <c r="J4852" s="1">
        <v>946830785</v>
      </c>
      <c r="K4852" s="1">
        <f>_xlfn.DAYS(clean_data[[#This Row],[Ship Date]],clean_data[[#This Row],[Order Date]])</f>
        <v>26</v>
      </c>
      <c r="L4852" s="9">
        <v>42267</v>
      </c>
      <c r="M4852" s="4">
        <v>7125</v>
      </c>
      <c r="N4852" s="13">
        <v>421.89</v>
      </c>
      <c r="O4852" s="13">
        <v>364.69</v>
      </c>
      <c r="P4852" s="13">
        <v>3005966.25</v>
      </c>
      <c r="Q4852" s="13">
        <v>2598416.25</v>
      </c>
      <c r="R4852" s="13">
        <v>407550</v>
      </c>
      <c r="S4852" s="54"/>
      <c r="T4852" s="54"/>
      <c r="Z4852" s="1"/>
      <c r="AA4852" s="1"/>
      <c r="XFB4852"/>
      <c r="XFC4852"/>
    </row>
    <row r="4853" spans="2:27 16382:16383" ht="21" customHeight="1">
      <c r="B4853" s="10" t="s">
        <v>26</v>
      </c>
      <c r="C4853" s="10" t="s">
        <v>141</v>
      </c>
      <c r="D4853" s="10" t="s">
        <v>28</v>
      </c>
      <c r="E4853" s="10" t="s">
        <v>21</v>
      </c>
      <c r="F4853" s="10" t="s">
        <v>235</v>
      </c>
      <c r="G4853" s="11">
        <v>40997</v>
      </c>
      <c r="H4853" s="12" t="s">
        <v>236</v>
      </c>
      <c r="I4853" s="10">
        <v>2012</v>
      </c>
      <c r="J4853" s="10">
        <v>975320136</v>
      </c>
      <c r="K4853" s="10">
        <f>_xlfn.DAYS(clean_data[[#This Row],[Ship Date]],clean_data[[#This Row],[Order Date]])</f>
        <v>44</v>
      </c>
      <c r="L4853" s="11">
        <v>41041</v>
      </c>
      <c r="M4853" s="14">
        <v>7757</v>
      </c>
      <c r="N4853" s="15">
        <v>205.7</v>
      </c>
      <c r="O4853" s="15">
        <v>117.11</v>
      </c>
      <c r="P4853" s="15">
        <v>1595614.9</v>
      </c>
      <c r="Q4853" s="15">
        <v>908422.27</v>
      </c>
      <c r="R4853" s="15">
        <v>687192.63</v>
      </c>
      <c r="S4853" s="54"/>
      <c r="T4853" s="54"/>
      <c r="Z4853" s="1"/>
      <c r="AA4853" s="1"/>
      <c r="XFB4853"/>
      <c r="XFC4853"/>
    </row>
    <row r="4854" spans="2:27 16382:16383" ht="21" customHeight="1">
      <c r="B4854" s="1" t="s">
        <v>40</v>
      </c>
      <c r="C4854" s="1" t="s">
        <v>216</v>
      </c>
      <c r="D4854" s="1" t="s">
        <v>50</v>
      </c>
      <c r="E4854" s="1" t="s">
        <v>21</v>
      </c>
      <c r="F4854" s="1" t="s">
        <v>227</v>
      </c>
      <c r="G4854" s="9">
        <v>41161</v>
      </c>
      <c r="H4854" s="2" t="s">
        <v>231</v>
      </c>
      <c r="I4854" s="1">
        <v>2012</v>
      </c>
      <c r="J4854" s="1">
        <v>317781960</v>
      </c>
      <c r="K4854" s="1">
        <f>_xlfn.DAYS(clean_data[[#This Row],[Ship Date]],clean_data[[#This Row],[Order Date]])</f>
        <v>11</v>
      </c>
      <c r="L4854" s="9">
        <v>41172</v>
      </c>
      <c r="M4854" s="4">
        <v>7599</v>
      </c>
      <c r="N4854" s="13">
        <v>421.89</v>
      </c>
      <c r="O4854" s="13">
        <v>364.69</v>
      </c>
      <c r="P4854" s="13">
        <v>3205942.11</v>
      </c>
      <c r="Q4854" s="13">
        <v>2771279.31</v>
      </c>
      <c r="R4854" s="13">
        <v>434662.8</v>
      </c>
      <c r="S4854" s="54"/>
      <c r="T4854" s="54"/>
      <c r="Z4854" s="1"/>
      <c r="AA4854" s="1"/>
      <c r="XFB4854"/>
      <c r="XFC4854"/>
    </row>
    <row r="4855" spans="2:27 16382:16383" ht="21" customHeight="1">
      <c r="B4855" s="10" t="s">
        <v>23</v>
      </c>
      <c r="C4855" s="10" t="s">
        <v>192</v>
      </c>
      <c r="D4855" s="10" t="s">
        <v>33</v>
      </c>
      <c r="E4855" s="10" t="s">
        <v>21</v>
      </c>
      <c r="F4855" s="10" t="s">
        <v>232</v>
      </c>
      <c r="G4855" s="11">
        <v>41585</v>
      </c>
      <c r="H4855" s="12" t="s">
        <v>234</v>
      </c>
      <c r="I4855" s="10">
        <v>2013</v>
      </c>
      <c r="J4855" s="10">
        <v>546140086</v>
      </c>
      <c r="K4855" s="10">
        <f>_xlfn.DAYS(clean_data[[#This Row],[Ship Date]],clean_data[[#This Row],[Order Date]])</f>
        <v>42</v>
      </c>
      <c r="L4855" s="11">
        <v>41627</v>
      </c>
      <c r="M4855" s="14">
        <v>3843</v>
      </c>
      <c r="N4855" s="15">
        <v>81.73</v>
      </c>
      <c r="O4855" s="15">
        <v>56.67</v>
      </c>
      <c r="P4855" s="15">
        <v>314088.39</v>
      </c>
      <c r="Q4855" s="15">
        <v>217782.81</v>
      </c>
      <c r="R4855" s="15">
        <v>96305.58</v>
      </c>
      <c r="S4855" s="54"/>
      <c r="T4855" s="54"/>
      <c r="Z4855" s="1"/>
      <c r="AA4855" s="1"/>
      <c r="XFB4855"/>
      <c r="XFC4855"/>
    </row>
    <row r="4856" spans="2:27 16382:16383" ht="21" customHeight="1">
      <c r="B4856" s="1" t="s">
        <v>40</v>
      </c>
      <c r="C4856" s="1" t="s">
        <v>102</v>
      </c>
      <c r="D4856" s="1" t="s">
        <v>25</v>
      </c>
      <c r="E4856" s="1" t="s">
        <v>21</v>
      </c>
      <c r="F4856" s="1" t="s">
        <v>232</v>
      </c>
      <c r="G4856" s="9">
        <v>41508</v>
      </c>
      <c r="H4856" s="2" t="s">
        <v>238</v>
      </c>
      <c r="I4856" s="1">
        <v>2013</v>
      </c>
      <c r="J4856" s="1">
        <v>152630841</v>
      </c>
      <c r="K4856" s="1">
        <f>_xlfn.DAYS(clean_data[[#This Row],[Ship Date]],clean_data[[#This Row],[Order Date]])</f>
        <v>10</v>
      </c>
      <c r="L4856" s="9">
        <v>41518</v>
      </c>
      <c r="M4856" s="4">
        <v>5713</v>
      </c>
      <c r="N4856" s="13">
        <v>47.45</v>
      </c>
      <c r="O4856" s="13">
        <v>31.79</v>
      </c>
      <c r="P4856" s="13">
        <v>271081.84999999998</v>
      </c>
      <c r="Q4856" s="13">
        <v>181616.27</v>
      </c>
      <c r="R4856" s="13">
        <v>89465.58</v>
      </c>
      <c r="S4856" s="54"/>
      <c r="T4856" s="54"/>
      <c r="Z4856" s="1"/>
      <c r="AA4856" s="1"/>
      <c r="XFB4856"/>
      <c r="XFC4856"/>
    </row>
    <row r="4857" spans="2:27 16382:16383" ht="21" customHeight="1">
      <c r="B4857" s="10" t="s">
        <v>40</v>
      </c>
      <c r="C4857" s="10" t="s">
        <v>41</v>
      </c>
      <c r="D4857" s="10" t="s">
        <v>45</v>
      </c>
      <c r="E4857" s="10" t="s">
        <v>21</v>
      </c>
      <c r="F4857" s="10" t="s">
        <v>227</v>
      </c>
      <c r="G4857" s="11">
        <v>41941</v>
      </c>
      <c r="H4857" s="12" t="s">
        <v>237</v>
      </c>
      <c r="I4857" s="10">
        <v>2014</v>
      </c>
      <c r="J4857" s="10">
        <v>399803054</v>
      </c>
      <c r="K4857" s="10">
        <f>_xlfn.DAYS(clean_data[[#This Row],[Ship Date]],clean_data[[#This Row],[Order Date]])</f>
        <v>32</v>
      </c>
      <c r="L4857" s="11">
        <v>41973</v>
      </c>
      <c r="M4857" s="14">
        <v>9463</v>
      </c>
      <c r="N4857" s="15">
        <v>437.2</v>
      </c>
      <c r="O4857" s="15">
        <v>263.33</v>
      </c>
      <c r="P4857" s="15">
        <v>4137223.6</v>
      </c>
      <c r="Q4857" s="15">
        <v>2491891.79</v>
      </c>
      <c r="R4857" s="15">
        <v>1645331.81</v>
      </c>
      <c r="S4857" s="54"/>
      <c r="T4857" s="54"/>
      <c r="Z4857" s="1"/>
      <c r="AA4857" s="1"/>
      <c r="XFB4857"/>
      <c r="XFC4857"/>
    </row>
    <row r="4858" spans="2:27 16382:16383" ht="21" customHeight="1">
      <c r="B4858" s="1" t="s">
        <v>26</v>
      </c>
      <c r="C4858" s="1" t="s">
        <v>180</v>
      </c>
      <c r="D4858" s="1" t="s">
        <v>79</v>
      </c>
      <c r="E4858" s="1" t="s">
        <v>21</v>
      </c>
      <c r="F4858" s="1" t="s">
        <v>235</v>
      </c>
      <c r="G4858" s="9">
        <v>41520</v>
      </c>
      <c r="H4858" s="2" t="s">
        <v>231</v>
      </c>
      <c r="I4858" s="1">
        <v>2013</v>
      </c>
      <c r="J4858" s="1">
        <v>370518052</v>
      </c>
      <c r="K4858" s="1">
        <f>_xlfn.DAYS(clean_data[[#This Row],[Ship Date]],clean_data[[#This Row],[Order Date]])</f>
        <v>36</v>
      </c>
      <c r="L4858" s="9">
        <v>41556</v>
      </c>
      <c r="M4858" s="4">
        <v>3380</v>
      </c>
      <c r="N4858" s="13">
        <v>668.27</v>
      </c>
      <c r="O4858" s="13">
        <v>502.54</v>
      </c>
      <c r="P4858" s="13">
        <v>2258752.6</v>
      </c>
      <c r="Q4858" s="13">
        <v>1698585.2</v>
      </c>
      <c r="R4858" s="13">
        <v>560167.4</v>
      </c>
      <c r="S4858" s="54"/>
      <c r="T4858" s="54"/>
      <c r="Z4858" s="1"/>
      <c r="AA4858" s="1"/>
      <c r="XFB4858"/>
      <c r="XFC4858"/>
    </row>
    <row r="4859" spans="2:27 16382:16383" ht="21" customHeight="1">
      <c r="B4859" s="10" t="s">
        <v>14</v>
      </c>
      <c r="C4859" s="10" t="s">
        <v>111</v>
      </c>
      <c r="D4859" s="10" t="s">
        <v>25</v>
      </c>
      <c r="E4859" s="10" t="s">
        <v>21</v>
      </c>
      <c r="F4859" s="10" t="s">
        <v>229</v>
      </c>
      <c r="G4859" s="11">
        <v>40650</v>
      </c>
      <c r="H4859" s="12" t="s">
        <v>239</v>
      </c>
      <c r="I4859" s="10">
        <v>2011</v>
      </c>
      <c r="J4859" s="10">
        <v>117949664</v>
      </c>
      <c r="K4859" s="10">
        <f>_xlfn.DAYS(clean_data[[#This Row],[Ship Date]],clean_data[[#This Row],[Order Date]])</f>
        <v>37</v>
      </c>
      <c r="L4859" s="11">
        <v>40687</v>
      </c>
      <c r="M4859" s="14">
        <v>2782</v>
      </c>
      <c r="N4859" s="15">
        <v>47.45</v>
      </c>
      <c r="O4859" s="15">
        <v>31.79</v>
      </c>
      <c r="P4859" s="15">
        <v>132005.9</v>
      </c>
      <c r="Q4859" s="15">
        <v>88439.78</v>
      </c>
      <c r="R4859" s="15">
        <v>43566.12</v>
      </c>
      <c r="S4859" s="54"/>
      <c r="T4859" s="54"/>
      <c r="Z4859" s="1"/>
      <c r="AA4859" s="1"/>
      <c r="XFB4859"/>
      <c r="XFC4859"/>
    </row>
    <row r="4860" spans="2:27 16382:16383" ht="21" customHeight="1">
      <c r="B4860" s="1" t="s">
        <v>23</v>
      </c>
      <c r="C4860" s="1" t="s">
        <v>207</v>
      </c>
      <c r="D4860" s="1" t="s">
        <v>71</v>
      </c>
      <c r="E4860" s="1" t="s">
        <v>21</v>
      </c>
      <c r="F4860" s="1" t="s">
        <v>227</v>
      </c>
      <c r="G4860" s="9">
        <v>42893</v>
      </c>
      <c r="H4860" s="2" t="s">
        <v>241</v>
      </c>
      <c r="I4860" s="1">
        <v>2017</v>
      </c>
      <c r="J4860" s="1">
        <v>215584218</v>
      </c>
      <c r="K4860" s="1">
        <f>_xlfn.DAYS(clean_data[[#This Row],[Ship Date]],clean_data[[#This Row],[Order Date]])</f>
        <v>14</v>
      </c>
      <c r="L4860" s="9">
        <v>42907</v>
      </c>
      <c r="M4860" s="4">
        <v>5016</v>
      </c>
      <c r="N4860" s="13">
        <v>154.06</v>
      </c>
      <c r="O4860" s="13">
        <v>90.93</v>
      </c>
      <c r="P4860" s="13">
        <v>772764.96</v>
      </c>
      <c r="Q4860" s="13">
        <v>456104.88</v>
      </c>
      <c r="R4860" s="13">
        <v>316660.08</v>
      </c>
      <c r="S4860" s="54"/>
      <c r="T4860" s="54"/>
      <c r="Z4860" s="1"/>
      <c r="AA4860" s="1"/>
      <c r="XFB4860"/>
      <c r="XFC4860"/>
    </row>
    <row r="4861" spans="2:27 16382:16383" ht="21" customHeight="1">
      <c r="B4861" s="10" t="s">
        <v>23</v>
      </c>
      <c r="C4861" s="10" t="s">
        <v>175</v>
      </c>
      <c r="D4861" s="10" t="s">
        <v>28</v>
      </c>
      <c r="E4861" s="10" t="s">
        <v>17</v>
      </c>
      <c r="F4861" s="10" t="s">
        <v>232</v>
      </c>
      <c r="G4861" s="11">
        <v>42519</v>
      </c>
      <c r="H4861" s="12" t="s">
        <v>233</v>
      </c>
      <c r="I4861" s="10">
        <v>2016</v>
      </c>
      <c r="J4861" s="10">
        <v>407220542</v>
      </c>
      <c r="K4861" s="10">
        <f>_xlfn.DAYS(clean_data[[#This Row],[Ship Date]],clean_data[[#This Row],[Order Date]])</f>
        <v>36</v>
      </c>
      <c r="L4861" s="11">
        <v>42555</v>
      </c>
      <c r="M4861" s="14">
        <v>4463</v>
      </c>
      <c r="N4861" s="15">
        <v>205.7</v>
      </c>
      <c r="O4861" s="15">
        <v>117.11</v>
      </c>
      <c r="P4861" s="15">
        <v>918039.1</v>
      </c>
      <c r="Q4861" s="15">
        <v>522661.93</v>
      </c>
      <c r="R4861" s="15">
        <v>395377.17</v>
      </c>
      <c r="S4861" s="54"/>
      <c r="T4861" s="54"/>
      <c r="Z4861" s="1"/>
      <c r="AA4861" s="1"/>
      <c r="XFB4861"/>
      <c r="XFC4861"/>
    </row>
    <row r="4862" spans="2:27 16382:16383" ht="21" customHeight="1">
      <c r="B4862" s="1" t="s">
        <v>23</v>
      </c>
      <c r="C4862" s="1" t="s">
        <v>208</v>
      </c>
      <c r="D4862" s="1" t="s">
        <v>71</v>
      </c>
      <c r="E4862" s="1" t="s">
        <v>17</v>
      </c>
      <c r="F4862" s="1" t="s">
        <v>232</v>
      </c>
      <c r="G4862" s="9">
        <v>42484</v>
      </c>
      <c r="H4862" s="2" t="s">
        <v>239</v>
      </c>
      <c r="I4862" s="1">
        <v>2016</v>
      </c>
      <c r="J4862" s="1">
        <v>956969964</v>
      </c>
      <c r="K4862" s="1">
        <f>_xlfn.DAYS(clean_data[[#This Row],[Ship Date]],clean_data[[#This Row],[Order Date]])</f>
        <v>33</v>
      </c>
      <c r="L4862" s="9">
        <v>42517</v>
      </c>
      <c r="M4862" s="4">
        <v>7533</v>
      </c>
      <c r="N4862" s="13">
        <v>154.06</v>
      </c>
      <c r="O4862" s="13">
        <v>90.93</v>
      </c>
      <c r="P4862" s="13">
        <v>1160533.98</v>
      </c>
      <c r="Q4862" s="13">
        <v>684975.69</v>
      </c>
      <c r="R4862" s="13">
        <v>475558.29</v>
      </c>
      <c r="S4862" s="54"/>
      <c r="T4862" s="54"/>
      <c r="Z4862" s="1"/>
      <c r="AA4862" s="1"/>
      <c r="XFB4862"/>
      <c r="XFC4862"/>
    </row>
    <row r="4863" spans="2:27 16382:16383" ht="21" customHeight="1">
      <c r="B4863" s="10" t="s">
        <v>23</v>
      </c>
      <c r="C4863" s="10" t="s">
        <v>119</v>
      </c>
      <c r="D4863" s="10" t="s">
        <v>59</v>
      </c>
      <c r="E4863" s="10" t="s">
        <v>17</v>
      </c>
      <c r="F4863" s="10" t="s">
        <v>232</v>
      </c>
      <c r="G4863" s="11">
        <v>41984</v>
      </c>
      <c r="H4863" s="12" t="s">
        <v>228</v>
      </c>
      <c r="I4863" s="10">
        <v>2014</v>
      </c>
      <c r="J4863" s="10">
        <v>399256312</v>
      </c>
      <c r="K4863" s="10">
        <f>_xlfn.DAYS(clean_data[[#This Row],[Ship Date]],clean_data[[#This Row],[Order Date]])</f>
        <v>25</v>
      </c>
      <c r="L4863" s="11">
        <v>42009</v>
      </c>
      <c r="M4863" s="14">
        <v>7670</v>
      </c>
      <c r="N4863" s="15">
        <v>9.33</v>
      </c>
      <c r="O4863" s="15">
        <v>6.92</v>
      </c>
      <c r="P4863" s="15">
        <v>71561.100000000006</v>
      </c>
      <c r="Q4863" s="15">
        <v>53076.4</v>
      </c>
      <c r="R4863" s="15">
        <v>18484.7</v>
      </c>
      <c r="S4863" s="54"/>
      <c r="T4863" s="54"/>
      <c r="Z4863" s="1"/>
      <c r="AA4863" s="1"/>
      <c r="XFB4863"/>
      <c r="XFC4863"/>
    </row>
    <row r="4864" spans="2:27 16382:16383" ht="21" customHeight="1">
      <c r="B4864" s="1" t="s">
        <v>23</v>
      </c>
      <c r="C4864" s="1" t="s">
        <v>196</v>
      </c>
      <c r="D4864" s="1" t="s">
        <v>20</v>
      </c>
      <c r="E4864" s="1" t="s">
        <v>21</v>
      </c>
      <c r="F4864" s="1" t="s">
        <v>227</v>
      </c>
      <c r="G4864" s="9">
        <v>40605</v>
      </c>
      <c r="H4864" s="2" t="s">
        <v>236</v>
      </c>
      <c r="I4864" s="1">
        <v>2011</v>
      </c>
      <c r="J4864" s="1">
        <v>488815915</v>
      </c>
      <c r="K4864" s="1">
        <f>_xlfn.DAYS(clean_data[[#This Row],[Ship Date]],clean_data[[#This Row],[Order Date]])</f>
        <v>45</v>
      </c>
      <c r="L4864" s="9">
        <v>40650</v>
      </c>
      <c r="M4864" s="4">
        <v>347</v>
      </c>
      <c r="N4864" s="13">
        <v>152.58000000000001</v>
      </c>
      <c r="O4864" s="13">
        <v>97.44</v>
      </c>
      <c r="P4864" s="13">
        <v>52945.26</v>
      </c>
      <c r="Q4864" s="13">
        <v>33811.68</v>
      </c>
      <c r="R4864" s="13">
        <v>19133.580000000002</v>
      </c>
      <c r="S4864" s="54"/>
      <c r="T4864" s="54"/>
      <c r="Z4864" s="1"/>
      <c r="AA4864" s="1"/>
      <c r="XFB4864"/>
      <c r="XFC4864"/>
    </row>
    <row r="4865" spans="2:27 16382:16383" ht="21" customHeight="1">
      <c r="B4865" s="10" t="s">
        <v>40</v>
      </c>
      <c r="C4865" s="10" t="s">
        <v>153</v>
      </c>
      <c r="D4865" s="10" t="s">
        <v>28</v>
      </c>
      <c r="E4865" s="10" t="s">
        <v>17</v>
      </c>
      <c r="F4865" s="10" t="s">
        <v>227</v>
      </c>
      <c r="G4865" s="11">
        <v>42471</v>
      </c>
      <c r="H4865" s="12" t="s">
        <v>239</v>
      </c>
      <c r="I4865" s="10">
        <v>2016</v>
      </c>
      <c r="J4865" s="10">
        <v>350697600</v>
      </c>
      <c r="K4865" s="10">
        <f>_xlfn.DAYS(clean_data[[#This Row],[Ship Date]],clean_data[[#This Row],[Order Date]])</f>
        <v>12</v>
      </c>
      <c r="L4865" s="11">
        <v>42483</v>
      </c>
      <c r="M4865" s="14">
        <v>8068</v>
      </c>
      <c r="N4865" s="15">
        <v>205.7</v>
      </c>
      <c r="O4865" s="15">
        <v>117.11</v>
      </c>
      <c r="P4865" s="15">
        <v>1659587.6</v>
      </c>
      <c r="Q4865" s="15">
        <v>944843.48</v>
      </c>
      <c r="R4865" s="15">
        <v>714744.12</v>
      </c>
      <c r="S4865" s="54"/>
      <c r="T4865" s="54"/>
      <c r="Z4865" s="1"/>
      <c r="AA4865" s="1"/>
      <c r="XFB4865"/>
      <c r="XFC4865"/>
    </row>
    <row r="4866" spans="2:27 16382:16383" ht="21" customHeight="1">
      <c r="B4866" s="1" t="s">
        <v>23</v>
      </c>
      <c r="C4866" s="1" t="s">
        <v>155</v>
      </c>
      <c r="D4866" s="1" t="s">
        <v>36</v>
      </c>
      <c r="E4866" s="1" t="s">
        <v>21</v>
      </c>
      <c r="F4866" s="1" t="s">
        <v>229</v>
      </c>
      <c r="G4866" s="9">
        <v>41028</v>
      </c>
      <c r="H4866" s="2" t="s">
        <v>239</v>
      </c>
      <c r="I4866" s="1">
        <v>2012</v>
      </c>
      <c r="J4866" s="1">
        <v>530262696</v>
      </c>
      <c r="K4866" s="1">
        <f>_xlfn.DAYS(clean_data[[#This Row],[Ship Date]],clean_data[[#This Row],[Order Date]])</f>
        <v>12</v>
      </c>
      <c r="L4866" s="9">
        <v>41040</v>
      </c>
      <c r="M4866" s="4">
        <v>5370</v>
      </c>
      <c r="N4866" s="13">
        <v>109.28</v>
      </c>
      <c r="O4866" s="13">
        <v>35.840000000000003</v>
      </c>
      <c r="P4866" s="13">
        <v>586833.6</v>
      </c>
      <c r="Q4866" s="13">
        <v>192460.79999999999</v>
      </c>
      <c r="R4866" s="13">
        <v>394372.8</v>
      </c>
      <c r="S4866" s="54"/>
      <c r="T4866" s="54"/>
      <c r="Z4866" s="1"/>
      <c r="AA4866" s="1"/>
      <c r="XFB4866"/>
      <c r="XFC4866"/>
    </row>
    <row r="4867" spans="2:27 16382:16383" ht="21" customHeight="1">
      <c r="B4867" s="10" t="s">
        <v>14</v>
      </c>
      <c r="C4867" s="10" t="s">
        <v>111</v>
      </c>
      <c r="D4867" s="10" t="s">
        <v>36</v>
      </c>
      <c r="E4867" s="10" t="s">
        <v>21</v>
      </c>
      <c r="F4867" s="10" t="s">
        <v>227</v>
      </c>
      <c r="G4867" s="11">
        <v>42563</v>
      </c>
      <c r="H4867" s="12" t="s">
        <v>230</v>
      </c>
      <c r="I4867" s="10">
        <v>2016</v>
      </c>
      <c r="J4867" s="10">
        <v>743185031</v>
      </c>
      <c r="K4867" s="10">
        <f>_xlfn.DAYS(clean_data[[#This Row],[Ship Date]],clean_data[[#This Row],[Order Date]])</f>
        <v>17</v>
      </c>
      <c r="L4867" s="11">
        <v>42580</v>
      </c>
      <c r="M4867" s="14">
        <v>3821</v>
      </c>
      <c r="N4867" s="15">
        <v>109.28</v>
      </c>
      <c r="O4867" s="15">
        <v>35.840000000000003</v>
      </c>
      <c r="P4867" s="15">
        <v>417558.88</v>
      </c>
      <c r="Q4867" s="15">
        <v>136944.64000000001</v>
      </c>
      <c r="R4867" s="15">
        <v>280614.24</v>
      </c>
      <c r="S4867" s="54"/>
      <c r="T4867" s="54"/>
      <c r="Z4867" s="1"/>
      <c r="AA4867" s="1"/>
      <c r="XFB4867"/>
      <c r="XFC4867"/>
    </row>
    <row r="4868" spans="2:27 16382:16383" ht="21" customHeight="1">
      <c r="B4868" s="1" t="s">
        <v>31</v>
      </c>
      <c r="C4868" s="1" t="s">
        <v>56</v>
      </c>
      <c r="D4868" s="1" t="s">
        <v>79</v>
      </c>
      <c r="E4868" s="1" t="s">
        <v>17</v>
      </c>
      <c r="F4868" s="1" t="s">
        <v>229</v>
      </c>
      <c r="G4868" s="9">
        <v>42683</v>
      </c>
      <c r="H4868" s="2" t="s">
        <v>234</v>
      </c>
      <c r="I4868" s="1">
        <v>2016</v>
      </c>
      <c r="J4868" s="1">
        <v>325450932</v>
      </c>
      <c r="K4868" s="1">
        <f>_xlfn.DAYS(clean_data[[#This Row],[Ship Date]],clean_data[[#This Row],[Order Date]])</f>
        <v>11</v>
      </c>
      <c r="L4868" s="9">
        <v>42694</v>
      </c>
      <c r="M4868" s="4">
        <v>7018</v>
      </c>
      <c r="N4868" s="13">
        <v>668.27</v>
      </c>
      <c r="O4868" s="13">
        <v>502.54</v>
      </c>
      <c r="P4868" s="13">
        <v>4689918.8600000003</v>
      </c>
      <c r="Q4868" s="13">
        <v>3526825.72</v>
      </c>
      <c r="R4868" s="13">
        <v>1163093.1399999999</v>
      </c>
      <c r="S4868" s="54"/>
      <c r="T4868" s="54"/>
      <c r="Z4868" s="1"/>
      <c r="AA4868" s="1"/>
      <c r="XFB4868"/>
      <c r="XFC4868"/>
    </row>
    <row r="4869" spans="2:27 16382:16383" ht="21" customHeight="1">
      <c r="B4869" s="10" t="s">
        <v>40</v>
      </c>
      <c r="C4869" s="10" t="s">
        <v>126</v>
      </c>
      <c r="D4869" s="10" t="s">
        <v>71</v>
      </c>
      <c r="E4869" s="10" t="s">
        <v>21</v>
      </c>
      <c r="F4869" s="10" t="s">
        <v>235</v>
      </c>
      <c r="G4869" s="11">
        <v>41537</v>
      </c>
      <c r="H4869" s="12" t="s">
        <v>231</v>
      </c>
      <c r="I4869" s="10">
        <v>2013</v>
      </c>
      <c r="J4869" s="10">
        <v>483359229</v>
      </c>
      <c r="K4869" s="10">
        <f>_xlfn.DAYS(clean_data[[#This Row],[Ship Date]],clean_data[[#This Row],[Order Date]])</f>
        <v>20</v>
      </c>
      <c r="L4869" s="11">
        <v>41557</v>
      </c>
      <c r="M4869" s="14">
        <v>5592</v>
      </c>
      <c r="N4869" s="15">
        <v>154.06</v>
      </c>
      <c r="O4869" s="15">
        <v>90.93</v>
      </c>
      <c r="P4869" s="15">
        <v>861503.52</v>
      </c>
      <c r="Q4869" s="15">
        <v>508480.56</v>
      </c>
      <c r="R4869" s="15">
        <v>353022.96</v>
      </c>
      <c r="S4869" s="54"/>
      <c r="T4869" s="54"/>
      <c r="Z4869" s="1"/>
      <c r="AA4869" s="1"/>
      <c r="XFB4869"/>
      <c r="XFC4869"/>
    </row>
    <row r="4870" spans="2:27 16382:16383" ht="21" customHeight="1">
      <c r="B4870" s="1" t="s">
        <v>23</v>
      </c>
      <c r="C4870" s="1" t="s">
        <v>74</v>
      </c>
      <c r="D4870" s="1" t="s">
        <v>45</v>
      </c>
      <c r="E4870" s="1" t="s">
        <v>17</v>
      </c>
      <c r="F4870" s="1" t="s">
        <v>232</v>
      </c>
      <c r="G4870" s="9">
        <v>42426</v>
      </c>
      <c r="H4870" s="2" t="s">
        <v>242</v>
      </c>
      <c r="I4870" s="1">
        <v>2016</v>
      </c>
      <c r="J4870" s="1">
        <v>243521249</v>
      </c>
      <c r="K4870" s="1">
        <f>_xlfn.DAYS(clean_data[[#This Row],[Ship Date]],clean_data[[#This Row],[Order Date]])</f>
        <v>31</v>
      </c>
      <c r="L4870" s="9">
        <v>42457</v>
      </c>
      <c r="M4870" s="4">
        <v>2204</v>
      </c>
      <c r="N4870" s="13">
        <v>437.2</v>
      </c>
      <c r="O4870" s="13">
        <v>263.33</v>
      </c>
      <c r="P4870" s="13">
        <v>963588.8</v>
      </c>
      <c r="Q4870" s="13">
        <v>580379.31999999995</v>
      </c>
      <c r="R4870" s="13">
        <v>383209.48</v>
      </c>
      <c r="S4870" s="54"/>
      <c r="T4870" s="54"/>
      <c r="Z4870" s="1"/>
      <c r="AA4870" s="1"/>
      <c r="XFB4870"/>
      <c r="XFC4870"/>
    </row>
    <row r="4871" spans="2:27 16382:16383" ht="21" customHeight="1">
      <c r="B4871" s="10" t="s">
        <v>31</v>
      </c>
      <c r="C4871" s="10" t="s">
        <v>133</v>
      </c>
      <c r="D4871" s="10" t="s">
        <v>79</v>
      </c>
      <c r="E4871" s="10" t="s">
        <v>21</v>
      </c>
      <c r="F4871" s="10" t="s">
        <v>229</v>
      </c>
      <c r="G4871" s="11">
        <v>42127</v>
      </c>
      <c r="H4871" s="12" t="s">
        <v>233</v>
      </c>
      <c r="I4871" s="10">
        <v>2015</v>
      </c>
      <c r="J4871" s="10">
        <v>502860820</v>
      </c>
      <c r="K4871" s="10">
        <f>_xlfn.DAYS(clean_data[[#This Row],[Ship Date]],clean_data[[#This Row],[Order Date]])</f>
        <v>18</v>
      </c>
      <c r="L4871" s="11">
        <v>42145</v>
      </c>
      <c r="M4871" s="14">
        <v>6546</v>
      </c>
      <c r="N4871" s="15">
        <v>668.27</v>
      </c>
      <c r="O4871" s="15">
        <v>502.54</v>
      </c>
      <c r="P4871" s="15">
        <v>4374495.42</v>
      </c>
      <c r="Q4871" s="15">
        <v>3289626.84</v>
      </c>
      <c r="R4871" s="15">
        <v>1084868.58</v>
      </c>
      <c r="S4871" s="54"/>
      <c r="T4871" s="54"/>
      <c r="Z4871" s="1"/>
      <c r="AA4871" s="1"/>
      <c r="XFB4871"/>
      <c r="XFC4871"/>
    </row>
    <row r="4872" spans="2:27 16382:16383" ht="21" customHeight="1">
      <c r="B4872" s="1" t="s">
        <v>23</v>
      </c>
      <c r="C4872" s="1" t="s">
        <v>192</v>
      </c>
      <c r="D4872" s="1" t="s">
        <v>45</v>
      </c>
      <c r="E4872" s="1" t="s">
        <v>17</v>
      </c>
      <c r="F4872" s="1" t="s">
        <v>227</v>
      </c>
      <c r="G4872" s="9">
        <v>40570</v>
      </c>
      <c r="H4872" s="2" t="s">
        <v>240</v>
      </c>
      <c r="I4872" s="1">
        <v>2011</v>
      </c>
      <c r="J4872" s="1">
        <v>878614270</v>
      </c>
      <c r="K4872" s="1">
        <f>_xlfn.DAYS(clean_data[[#This Row],[Ship Date]],clean_data[[#This Row],[Order Date]])</f>
        <v>21</v>
      </c>
      <c r="L4872" s="9">
        <v>40591</v>
      </c>
      <c r="M4872" s="4">
        <v>342</v>
      </c>
      <c r="N4872" s="13">
        <v>437.2</v>
      </c>
      <c r="O4872" s="13">
        <v>263.33</v>
      </c>
      <c r="P4872" s="13">
        <v>149522.4</v>
      </c>
      <c r="Q4872" s="13">
        <v>90058.86</v>
      </c>
      <c r="R4872" s="13">
        <v>59463.54</v>
      </c>
      <c r="S4872" s="54"/>
      <c r="T4872" s="54"/>
      <c r="Z4872" s="1"/>
      <c r="AA4872" s="1"/>
      <c r="XFB4872"/>
      <c r="XFC4872"/>
    </row>
    <row r="4873" spans="2:27 16382:16383" ht="21" customHeight="1">
      <c r="B4873" s="10" t="s">
        <v>26</v>
      </c>
      <c r="C4873" s="10" t="s">
        <v>90</v>
      </c>
      <c r="D4873" s="10" t="s">
        <v>45</v>
      </c>
      <c r="E4873" s="10" t="s">
        <v>21</v>
      </c>
      <c r="F4873" s="10" t="s">
        <v>229</v>
      </c>
      <c r="G4873" s="11">
        <v>42225</v>
      </c>
      <c r="H4873" s="12" t="s">
        <v>238</v>
      </c>
      <c r="I4873" s="10">
        <v>2015</v>
      </c>
      <c r="J4873" s="10">
        <v>158330428</v>
      </c>
      <c r="K4873" s="10">
        <f>_xlfn.DAYS(clean_data[[#This Row],[Ship Date]],clean_data[[#This Row],[Order Date]])</f>
        <v>16</v>
      </c>
      <c r="L4873" s="11">
        <v>42241</v>
      </c>
      <c r="M4873" s="14">
        <v>2347</v>
      </c>
      <c r="N4873" s="15">
        <v>437.2</v>
      </c>
      <c r="O4873" s="15">
        <v>263.33</v>
      </c>
      <c r="P4873" s="15">
        <v>1026108.4</v>
      </c>
      <c r="Q4873" s="15">
        <v>618035.51</v>
      </c>
      <c r="R4873" s="15">
        <v>408072.89</v>
      </c>
      <c r="S4873" s="54"/>
      <c r="T4873" s="54"/>
      <c r="Z4873" s="1"/>
      <c r="AA4873" s="1"/>
      <c r="XFB4873"/>
      <c r="XFC4873"/>
    </row>
    <row r="4874" spans="2:27 16382:16383" ht="21" customHeight="1">
      <c r="B4874" s="1" t="s">
        <v>26</v>
      </c>
      <c r="C4874" s="1" t="s">
        <v>143</v>
      </c>
      <c r="D4874" s="1" t="s">
        <v>36</v>
      </c>
      <c r="E4874" s="1" t="s">
        <v>17</v>
      </c>
      <c r="F4874" s="1" t="s">
        <v>227</v>
      </c>
      <c r="G4874" s="9">
        <v>40885</v>
      </c>
      <c r="H4874" s="2" t="s">
        <v>228</v>
      </c>
      <c r="I4874" s="1">
        <v>2011</v>
      </c>
      <c r="J4874" s="1">
        <v>349870622</v>
      </c>
      <c r="K4874" s="1">
        <f>_xlfn.DAYS(clean_data[[#This Row],[Ship Date]],clean_data[[#This Row],[Order Date]])</f>
        <v>46</v>
      </c>
      <c r="L4874" s="9">
        <v>40931</v>
      </c>
      <c r="M4874" s="4">
        <v>3347</v>
      </c>
      <c r="N4874" s="13">
        <v>109.28</v>
      </c>
      <c r="O4874" s="13">
        <v>35.840000000000003</v>
      </c>
      <c r="P4874" s="13">
        <v>365760.16</v>
      </c>
      <c r="Q4874" s="13">
        <v>119956.48</v>
      </c>
      <c r="R4874" s="13">
        <v>245803.68</v>
      </c>
      <c r="S4874" s="54"/>
      <c r="T4874" s="54"/>
      <c r="Z4874" s="1"/>
      <c r="AA4874" s="1"/>
      <c r="XFB4874"/>
      <c r="XFC4874"/>
    </row>
    <row r="4875" spans="2:27 16382:16383" ht="21" customHeight="1">
      <c r="B4875" s="10" t="s">
        <v>40</v>
      </c>
      <c r="C4875" s="10" t="s">
        <v>65</v>
      </c>
      <c r="D4875" s="10" t="s">
        <v>45</v>
      </c>
      <c r="E4875" s="10" t="s">
        <v>17</v>
      </c>
      <c r="F4875" s="10" t="s">
        <v>227</v>
      </c>
      <c r="G4875" s="11">
        <v>40416</v>
      </c>
      <c r="H4875" s="12" t="s">
        <v>238</v>
      </c>
      <c r="I4875" s="10">
        <v>2010</v>
      </c>
      <c r="J4875" s="10">
        <v>831408679</v>
      </c>
      <c r="K4875" s="10">
        <f>_xlfn.DAYS(clean_data[[#This Row],[Ship Date]],clean_data[[#This Row],[Order Date]])</f>
        <v>37</v>
      </c>
      <c r="L4875" s="11">
        <v>40453</v>
      </c>
      <c r="M4875" s="14">
        <v>1159</v>
      </c>
      <c r="N4875" s="15">
        <v>437.2</v>
      </c>
      <c r="O4875" s="15">
        <v>263.33</v>
      </c>
      <c r="P4875" s="15">
        <v>506714.8</v>
      </c>
      <c r="Q4875" s="15">
        <v>305199.46999999997</v>
      </c>
      <c r="R4875" s="15">
        <v>201515.33</v>
      </c>
      <c r="S4875" s="54"/>
      <c r="T4875" s="54"/>
      <c r="Z4875" s="1"/>
      <c r="AA4875" s="1"/>
      <c r="XFB4875"/>
      <c r="XFC4875"/>
    </row>
    <row r="4876" spans="2:27 16382:16383" ht="21" customHeight="1">
      <c r="B4876" s="1" t="s">
        <v>31</v>
      </c>
      <c r="C4876" s="1" t="s">
        <v>89</v>
      </c>
      <c r="D4876" s="1" t="s">
        <v>43</v>
      </c>
      <c r="E4876" s="1" t="s">
        <v>17</v>
      </c>
      <c r="F4876" s="1" t="s">
        <v>235</v>
      </c>
      <c r="G4876" s="9">
        <v>42303</v>
      </c>
      <c r="H4876" s="2" t="s">
        <v>237</v>
      </c>
      <c r="I4876" s="1">
        <v>2015</v>
      </c>
      <c r="J4876" s="1">
        <v>601430928</v>
      </c>
      <c r="K4876" s="1">
        <f>_xlfn.DAYS(clean_data[[#This Row],[Ship Date]],clean_data[[#This Row],[Order Date]])</f>
        <v>31</v>
      </c>
      <c r="L4876" s="9">
        <v>42334</v>
      </c>
      <c r="M4876" s="4">
        <v>5632</v>
      </c>
      <c r="N4876" s="13">
        <v>651.21</v>
      </c>
      <c r="O4876" s="13">
        <v>524.96</v>
      </c>
      <c r="P4876" s="13">
        <v>3667614.72</v>
      </c>
      <c r="Q4876" s="13">
        <v>2956574.7200000002</v>
      </c>
      <c r="R4876" s="13">
        <v>711040</v>
      </c>
      <c r="S4876" s="54"/>
      <c r="T4876" s="54"/>
      <c r="Z4876" s="1"/>
      <c r="AA4876" s="1"/>
      <c r="XFB4876"/>
      <c r="XFC4876"/>
    </row>
    <row r="4877" spans="2:27 16382:16383" ht="21" customHeight="1">
      <c r="B4877" s="10" t="s">
        <v>26</v>
      </c>
      <c r="C4877" s="10" t="s">
        <v>194</v>
      </c>
      <c r="D4877" s="10" t="s">
        <v>79</v>
      </c>
      <c r="E4877" s="10" t="s">
        <v>17</v>
      </c>
      <c r="F4877" s="10" t="s">
        <v>227</v>
      </c>
      <c r="G4877" s="11">
        <v>41508</v>
      </c>
      <c r="H4877" s="12" t="s">
        <v>238</v>
      </c>
      <c r="I4877" s="10">
        <v>2013</v>
      </c>
      <c r="J4877" s="10">
        <v>528736197</v>
      </c>
      <c r="K4877" s="10">
        <f>_xlfn.DAYS(clean_data[[#This Row],[Ship Date]],clean_data[[#This Row],[Order Date]])</f>
        <v>9</v>
      </c>
      <c r="L4877" s="11">
        <v>41517</v>
      </c>
      <c r="M4877" s="14">
        <v>3645</v>
      </c>
      <c r="N4877" s="15">
        <v>668.27</v>
      </c>
      <c r="O4877" s="15">
        <v>502.54</v>
      </c>
      <c r="P4877" s="15">
        <v>2435844.15</v>
      </c>
      <c r="Q4877" s="15">
        <v>1831758.3</v>
      </c>
      <c r="R4877" s="15">
        <v>604085.85</v>
      </c>
      <c r="S4877" s="54"/>
      <c r="T4877" s="54"/>
      <c r="Z4877" s="1"/>
      <c r="AA4877" s="1"/>
      <c r="XFB4877"/>
      <c r="XFC4877"/>
    </row>
    <row r="4878" spans="2:27 16382:16383" ht="21" customHeight="1">
      <c r="B4878" s="1" t="s">
        <v>14</v>
      </c>
      <c r="C4878" s="1" t="s">
        <v>220</v>
      </c>
      <c r="D4878" s="1" t="s">
        <v>36</v>
      </c>
      <c r="E4878" s="1" t="s">
        <v>17</v>
      </c>
      <c r="F4878" s="1" t="s">
        <v>229</v>
      </c>
      <c r="G4878" s="9">
        <v>41679</v>
      </c>
      <c r="H4878" s="2" t="s">
        <v>242</v>
      </c>
      <c r="I4878" s="1">
        <v>2014</v>
      </c>
      <c r="J4878" s="1">
        <v>202435815</v>
      </c>
      <c r="K4878" s="1">
        <f>_xlfn.DAYS(clean_data[[#This Row],[Ship Date]],clean_data[[#This Row],[Order Date]])</f>
        <v>15</v>
      </c>
      <c r="L4878" s="9">
        <v>41694</v>
      </c>
      <c r="M4878" s="4">
        <v>4111</v>
      </c>
      <c r="N4878" s="13">
        <v>109.28</v>
      </c>
      <c r="O4878" s="13">
        <v>35.840000000000003</v>
      </c>
      <c r="P4878" s="13">
        <v>449250.08</v>
      </c>
      <c r="Q4878" s="13">
        <v>147338.23999999999</v>
      </c>
      <c r="R4878" s="13">
        <v>301911.84000000003</v>
      </c>
      <c r="S4878" s="54"/>
      <c r="T4878" s="54"/>
      <c r="Z4878" s="1"/>
      <c r="AA4878" s="1"/>
      <c r="XFB4878"/>
      <c r="XFC4878"/>
    </row>
    <row r="4879" spans="2:27 16382:16383" ht="21" customHeight="1">
      <c r="B4879" s="10" t="s">
        <v>40</v>
      </c>
      <c r="C4879" s="10" t="s">
        <v>166</v>
      </c>
      <c r="D4879" s="10" t="s">
        <v>50</v>
      </c>
      <c r="E4879" s="10" t="s">
        <v>21</v>
      </c>
      <c r="F4879" s="10" t="s">
        <v>229</v>
      </c>
      <c r="G4879" s="11">
        <v>42704</v>
      </c>
      <c r="H4879" s="12" t="s">
        <v>234</v>
      </c>
      <c r="I4879" s="10">
        <v>2016</v>
      </c>
      <c r="J4879" s="10">
        <v>181953608</v>
      </c>
      <c r="K4879" s="10">
        <f>_xlfn.DAYS(clean_data[[#This Row],[Ship Date]],clean_data[[#This Row],[Order Date]])</f>
        <v>31</v>
      </c>
      <c r="L4879" s="11">
        <v>42735</v>
      </c>
      <c r="M4879" s="14">
        <v>2971</v>
      </c>
      <c r="N4879" s="15">
        <v>421.89</v>
      </c>
      <c r="O4879" s="15">
        <v>364.69</v>
      </c>
      <c r="P4879" s="15">
        <v>1253435.19</v>
      </c>
      <c r="Q4879" s="15">
        <v>1083493.99</v>
      </c>
      <c r="R4879" s="15">
        <v>169941.2</v>
      </c>
      <c r="S4879" s="54"/>
      <c r="T4879" s="54"/>
      <c r="Z4879" s="1"/>
      <c r="AA4879" s="1"/>
      <c r="XFB4879"/>
      <c r="XFC4879"/>
    </row>
    <row r="4880" spans="2:27 16382:16383" ht="21" customHeight="1">
      <c r="B4880" s="1" t="s">
        <v>31</v>
      </c>
      <c r="C4880" s="1" t="s">
        <v>163</v>
      </c>
      <c r="D4880" s="1" t="s">
        <v>36</v>
      </c>
      <c r="E4880" s="1" t="s">
        <v>21</v>
      </c>
      <c r="F4880" s="1" t="s">
        <v>227</v>
      </c>
      <c r="G4880" s="9">
        <v>42093</v>
      </c>
      <c r="H4880" s="2" t="s">
        <v>236</v>
      </c>
      <c r="I4880" s="1">
        <v>2015</v>
      </c>
      <c r="J4880" s="1">
        <v>647025907</v>
      </c>
      <c r="K4880" s="1">
        <f>_xlfn.DAYS(clean_data[[#This Row],[Ship Date]],clean_data[[#This Row],[Order Date]])</f>
        <v>0</v>
      </c>
      <c r="L4880" s="9">
        <v>42093</v>
      </c>
      <c r="M4880" s="4">
        <v>8199</v>
      </c>
      <c r="N4880" s="13">
        <v>109.28</v>
      </c>
      <c r="O4880" s="13">
        <v>35.840000000000003</v>
      </c>
      <c r="P4880" s="13">
        <v>895986.72</v>
      </c>
      <c r="Q4880" s="13">
        <v>293852.15999999997</v>
      </c>
      <c r="R4880" s="13">
        <v>602134.56000000006</v>
      </c>
      <c r="S4880" s="54"/>
      <c r="T4880" s="54"/>
      <c r="Z4880" s="1"/>
      <c r="AA4880" s="1"/>
      <c r="XFB4880"/>
      <c r="XFC4880"/>
    </row>
    <row r="4881" spans="2:27 16382:16383" ht="21" customHeight="1">
      <c r="B4881" s="10" t="s">
        <v>26</v>
      </c>
      <c r="C4881" s="10" t="s">
        <v>151</v>
      </c>
      <c r="D4881" s="10" t="s">
        <v>45</v>
      </c>
      <c r="E4881" s="10" t="s">
        <v>21</v>
      </c>
      <c r="F4881" s="10" t="s">
        <v>229</v>
      </c>
      <c r="G4881" s="11">
        <v>41895</v>
      </c>
      <c r="H4881" s="12" t="s">
        <v>231</v>
      </c>
      <c r="I4881" s="10">
        <v>2014</v>
      </c>
      <c r="J4881" s="10">
        <v>947701537</v>
      </c>
      <c r="K4881" s="10">
        <f>_xlfn.DAYS(clean_data[[#This Row],[Ship Date]],clean_data[[#This Row],[Order Date]])</f>
        <v>7</v>
      </c>
      <c r="L4881" s="11">
        <v>41902</v>
      </c>
      <c r="M4881" s="14">
        <v>4800</v>
      </c>
      <c r="N4881" s="15">
        <v>437.2</v>
      </c>
      <c r="O4881" s="15">
        <v>263.33</v>
      </c>
      <c r="P4881" s="15">
        <v>2098560</v>
      </c>
      <c r="Q4881" s="15">
        <v>1263984</v>
      </c>
      <c r="R4881" s="15">
        <v>834576</v>
      </c>
      <c r="S4881" s="54"/>
      <c r="T4881" s="54"/>
      <c r="Z4881" s="1"/>
      <c r="AA4881" s="1"/>
      <c r="XFB4881"/>
      <c r="XFC4881"/>
    </row>
    <row r="4882" spans="2:27 16382:16383" ht="21" customHeight="1">
      <c r="B4882" s="1" t="s">
        <v>23</v>
      </c>
      <c r="C4882" s="1" t="s">
        <v>138</v>
      </c>
      <c r="D4882" s="1" t="s">
        <v>71</v>
      </c>
      <c r="E4882" s="1" t="s">
        <v>21</v>
      </c>
      <c r="F4882" s="1" t="s">
        <v>235</v>
      </c>
      <c r="G4882" s="9">
        <v>41782</v>
      </c>
      <c r="H4882" s="2" t="s">
        <v>233</v>
      </c>
      <c r="I4882" s="1">
        <v>2014</v>
      </c>
      <c r="J4882" s="1">
        <v>954341828</v>
      </c>
      <c r="K4882" s="1">
        <f>_xlfn.DAYS(clean_data[[#This Row],[Ship Date]],clean_data[[#This Row],[Order Date]])</f>
        <v>49</v>
      </c>
      <c r="L4882" s="9">
        <v>41831</v>
      </c>
      <c r="M4882" s="4">
        <v>9809</v>
      </c>
      <c r="N4882" s="13">
        <v>154.06</v>
      </c>
      <c r="O4882" s="13">
        <v>90.93</v>
      </c>
      <c r="P4882" s="13">
        <v>1511174.54</v>
      </c>
      <c r="Q4882" s="13">
        <v>891932.37</v>
      </c>
      <c r="R4882" s="13">
        <v>619242.17000000004</v>
      </c>
      <c r="S4882" s="54"/>
      <c r="T4882" s="54"/>
      <c r="Z4882" s="1"/>
      <c r="AA4882" s="1"/>
      <c r="XFB4882"/>
      <c r="XFC4882"/>
    </row>
    <row r="4883" spans="2:27 16382:16383" ht="21" customHeight="1">
      <c r="B4883" s="10" t="s">
        <v>23</v>
      </c>
      <c r="C4883" s="10" t="s">
        <v>247</v>
      </c>
      <c r="D4883" s="10" t="s">
        <v>25</v>
      </c>
      <c r="E4883" s="10" t="s">
        <v>17</v>
      </c>
      <c r="F4883" s="10" t="s">
        <v>235</v>
      </c>
      <c r="G4883" s="11">
        <v>40433</v>
      </c>
      <c r="H4883" s="12" t="s">
        <v>231</v>
      </c>
      <c r="I4883" s="10">
        <v>2010</v>
      </c>
      <c r="J4883" s="10">
        <v>607620608</v>
      </c>
      <c r="K4883" s="10">
        <f>_xlfn.DAYS(clean_data[[#This Row],[Ship Date]],clean_data[[#This Row],[Order Date]])</f>
        <v>8</v>
      </c>
      <c r="L4883" s="11">
        <v>40441</v>
      </c>
      <c r="M4883" s="14">
        <v>7296</v>
      </c>
      <c r="N4883" s="15">
        <v>47.45</v>
      </c>
      <c r="O4883" s="15">
        <v>31.79</v>
      </c>
      <c r="P4883" s="15">
        <v>346195.20000000001</v>
      </c>
      <c r="Q4883" s="15">
        <v>231939.84</v>
      </c>
      <c r="R4883" s="15">
        <v>114255.36</v>
      </c>
      <c r="S4883" s="54"/>
      <c r="T4883" s="54"/>
      <c r="Z4883" s="1"/>
      <c r="AA4883" s="1"/>
      <c r="XFB4883"/>
      <c r="XFC4883"/>
    </row>
    <row r="4884" spans="2:27 16382:16383" ht="21" customHeight="1">
      <c r="B4884" s="1" t="s">
        <v>14</v>
      </c>
      <c r="C4884" s="1" t="s">
        <v>64</v>
      </c>
      <c r="D4884" s="1" t="s">
        <v>59</v>
      </c>
      <c r="E4884" s="1" t="s">
        <v>21</v>
      </c>
      <c r="F4884" s="1" t="s">
        <v>229</v>
      </c>
      <c r="G4884" s="9">
        <v>42445</v>
      </c>
      <c r="H4884" s="2" t="s">
        <v>236</v>
      </c>
      <c r="I4884" s="1">
        <v>2016</v>
      </c>
      <c r="J4884" s="1">
        <v>368524205</v>
      </c>
      <c r="K4884" s="1">
        <f>_xlfn.DAYS(clean_data[[#This Row],[Ship Date]],clean_data[[#This Row],[Order Date]])</f>
        <v>36</v>
      </c>
      <c r="L4884" s="9">
        <v>42481</v>
      </c>
      <c r="M4884" s="4">
        <v>3357</v>
      </c>
      <c r="N4884" s="13">
        <v>9.33</v>
      </c>
      <c r="O4884" s="13">
        <v>6.92</v>
      </c>
      <c r="P4884" s="13">
        <v>31320.81</v>
      </c>
      <c r="Q4884" s="13">
        <v>23230.44</v>
      </c>
      <c r="R4884" s="13">
        <v>8090.37</v>
      </c>
      <c r="S4884" s="54"/>
      <c r="T4884" s="54"/>
      <c r="Z4884" s="1"/>
      <c r="AA4884" s="1"/>
      <c r="XFB4884"/>
      <c r="XFC4884"/>
    </row>
    <row r="4885" spans="2:27 16382:16383" ht="21" customHeight="1">
      <c r="B4885" s="10" t="s">
        <v>53</v>
      </c>
      <c r="C4885" s="10" t="s">
        <v>142</v>
      </c>
      <c r="D4885" s="10" t="s">
        <v>20</v>
      </c>
      <c r="E4885" s="10" t="s">
        <v>17</v>
      </c>
      <c r="F4885" s="10" t="s">
        <v>227</v>
      </c>
      <c r="G4885" s="11">
        <v>40359</v>
      </c>
      <c r="H4885" s="12" t="s">
        <v>241</v>
      </c>
      <c r="I4885" s="10">
        <v>2010</v>
      </c>
      <c r="J4885" s="10">
        <v>768351447</v>
      </c>
      <c r="K4885" s="10">
        <f>_xlfn.DAYS(clean_data[[#This Row],[Ship Date]],clean_data[[#This Row],[Order Date]])</f>
        <v>17</v>
      </c>
      <c r="L4885" s="11">
        <v>40376</v>
      </c>
      <c r="M4885" s="14">
        <v>1123</v>
      </c>
      <c r="N4885" s="15">
        <v>152.58000000000001</v>
      </c>
      <c r="O4885" s="15">
        <v>97.44</v>
      </c>
      <c r="P4885" s="15">
        <v>171347.34</v>
      </c>
      <c r="Q4885" s="15">
        <v>109425.12</v>
      </c>
      <c r="R4885" s="15">
        <v>61922.22</v>
      </c>
      <c r="S4885" s="54"/>
      <c r="T4885" s="54"/>
      <c r="Z4885" s="1"/>
      <c r="AA4885" s="1"/>
      <c r="XFB4885"/>
      <c r="XFC4885"/>
    </row>
    <row r="4886" spans="2:27 16382:16383" ht="21" customHeight="1">
      <c r="B4886" s="1" t="s">
        <v>40</v>
      </c>
      <c r="C4886" s="1" t="s">
        <v>140</v>
      </c>
      <c r="D4886" s="1" t="s">
        <v>20</v>
      </c>
      <c r="E4886" s="1" t="s">
        <v>21</v>
      </c>
      <c r="F4886" s="1" t="s">
        <v>227</v>
      </c>
      <c r="G4886" s="9">
        <v>40935</v>
      </c>
      <c r="H4886" s="2" t="s">
        <v>240</v>
      </c>
      <c r="I4886" s="1">
        <v>2012</v>
      </c>
      <c r="J4886" s="1">
        <v>158713662</v>
      </c>
      <c r="K4886" s="1">
        <f>_xlfn.DAYS(clean_data[[#This Row],[Ship Date]],clean_data[[#This Row],[Order Date]])</f>
        <v>1</v>
      </c>
      <c r="L4886" s="9">
        <v>40936</v>
      </c>
      <c r="M4886" s="4">
        <v>5754</v>
      </c>
      <c r="N4886" s="13">
        <v>152.58000000000001</v>
      </c>
      <c r="O4886" s="13">
        <v>97.44</v>
      </c>
      <c r="P4886" s="13">
        <v>877945.32</v>
      </c>
      <c r="Q4886" s="13">
        <v>560669.76</v>
      </c>
      <c r="R4886" s="13">
        <v>317275.56</v>
      </c>
      <c r="S4886" s="54"/>
      <c r="T4886" s="54"/>
      <c r="Z4886" s="1"/>
      <c r="AA4886" s="1"/>
      <c r="XFB4886"/>
      <c r="XFC4886"/>
    </row>
    <row r="4887" spans="2:27 16382:16383" ht="21" customHeight="1">
      <c r="B4887" s="10" t="s">
        <v>23</v>
      </c>
      <c r="C4887" s="10" t="s">
        <v>124</v>
      </c>
      <c r="D4887" s="10" t="s">
        <v>33</v>
      </c>
      <c r="E4887" s="10" t="s">
        <v>17</v>
      </c>
      <c r="F4887" s="10" t="s">
        <v>232</v>
      </c>
      <c r="G4887" s="11">
        <v>41641</v>
      </c>
      <c r="H4887" s="12" t="s">
        <v>240</v>
      </c>
      <c r="I4887" s="10">
        <v>2014</v>
      </c>
      <c r="J4887" s="10">
        <v>561534678</v>
      </c>
      <c r="K4887" s="10">
        <f>_xlfn.DAYS(clean_data[[#This Row],[Ship Date]],clean_data[[#This Row],[Order Date]])</f>
        <v>27</v>
      </c>
      <c r="L4887" s="11">
        <v>41668</v>
      </c>
      <c r="M4887" s="14">
        <v>9445</v>
      </c>
      <c r="N4887" s="15">
        <v>81.73</v>
      </c>
      <c r="O4887" s="15">
        <v>56.67</v>
      </c>
      <c r="P4887" s="15">
        <v>771939.85</v>
      </c>
      <c r="Q4887" s="15">
        <v>535248.15</v>
      </c>
      <c r="R4887" s="15">
        <v>236691.7</v>
      </c>
      <c r="S4887" s="54"/>
      <c r="T4887" s="54"/>
      <c r="Z4887" s="1"/>
      <c r="AA4887" s="1"/>
      <c r="XFB4887"/>
      <c r="XFC4887"/>
    </row>
    <row r="4888" spans="2:27 16382:16383" ht="21" customHeight="1">
      <c r="B4888" s="1" t="s">
        <v>34</v>
      </c>
      <c r="C4888" s="1" t="s">
        <v>195</v>
      </c>
      <c r="D4888" s="1" t="s">
        <v>59</v>
      </c>
      <c r="E4888" s="1" t="s">
        <v>21</v>
      </c>
      <c r="F4888" s="1" t="s">
        <v>232</v>
      </c>
      <c r="G4888" s="9">
        <v>40334</v>
      </c>
      <c r="H4888" s="2" t="s">
        <v>241</v>
      </c>
      <c r="I4888" s="1">
        <v>2010</v>
      </c>
      <c r="J4888" s="1">
        <v>919050824</v>
      </c>
      <c r="K4888" s="1">
        <f>_xlfn.DAYS(clean_data[[#This Row],[Ship Date]],clean_data[[#This Row],[Order Date]])</f>
        <v>46</v>
      </c>
      <c r="L4888" s="9">
        <v>40380</v>
      </c>
      <c r="M4888" s="4">
        <v>6417</v>
      </c>
      <c r="N4888" s="13">
        <v>9.33</v>
      </c>
      <c r="O4888" s="13">
        <v>6.92</v>
      </c>
      <c r="P4888" s="13">
        <v>59870.61</v>
      </c>
      <c r="Q4888" s="13">
        <v>44405.64</v>
      </c>
      <c r="R4888" s="13">
        <v>15464.97</v>
      </c>
      <c r="S4888" s="54"/>
      <c r="T4888" s="54"/>
      <c r="Z4888" s="1"/>
      <c r="AA4888" s="1"/>
      <c r="XFB4888"/>
      <c r="XFC4888"/>
    </row>
    <row r="4889" spans="2:27 16382:16383" ht="21" customHeight="1">
      <c r="B4889" s="10" t="s">
        <v>34</v>
      </c>
      <c r="C4889" s="10" t="s">
        <v>154</v>
      </c>
      <c r="D4889" s="10" t="s">
        <v>20</v>
      </c>
      <c r="E4889" s="10" t="s">
        <v>17</v>
      </c>
      <c r="F4889" s="10" t="s">
        <v>229</v>
      </c>
      <c r="G4889" s="11">
        <v>42173</v>
      </c>
      <c r="H4889" s="12" t="s">
        <v>241</v>
      </c>
      <c r="I4889" s="10">
        <v>2015</v>
      </c>
      <c r="J4889" s="10">
        <v>243810927</v>
      </c>
      <c r="K4889" s="10">
        <f>_xlfn.DAYS(clean_data[[#This Row],[Ship Date]],clean_data[[#This Row],[Order Date]])</f>
        <v>47</v>
      </c>
      <c r="L4889" s="11">
        <v>42220</v>
      </c>
      <c r="M4889" s="14">
        <v>7926</v>
      </c>
      <c r="N4889" s="15">
        <v>152.58000000000001</v>
      </c>
      <c r="O4889" s="15">
        <v>97.44</v>
      </c>
      <c r="P4889" s="15">
        <v>1209349.08</v>
      </c>
      <c r="Q4889" s="15">
        <v>772309.44</v>
      </c>
      <c r="R4889" s="15">
        <v>437039.64</v>
      </c>
      <c r="S4889" s="54"/>
      <c r="T4889" s="54"/>
      <c r="Z4889" s="1"/>
      <c r="AA4889" s="1"/>
      <c r="XFB4889"/>
      <c r="XFC4889"/>
    </row>
    <row r="4890" spans="2:27 16382:16383" ht="21" customHeight="1">
      <c r="B4890" s="1" t="s">
        <v>23</v>
      </c>
      <c r="C4890" s="1" t="s">
        <v>148</v>
      </c>
      <c r="D4890" s="1" t="s">
        <v>71</v>
      </c>
      <c r="E4890" s="1" t="s">
        <v>21</v>
      </c>
      <c r="F4890" s="1" t="s">
        <v>232</v>
      </c>
      <c r="G4890" s="9">
        <v>41645</v>
      </c>
      <c r="H4890" s="2" t="s">
        <v>240</v>
      </c>
      <c r="I4890" s="1">
        <v>2014</v>
      </c>
      <c r="J4890" s="1">
        <v>768676316</v>
      </c>
      <c r="K4890" s="1">
        <f>_xlfn.DAYS(clean_data[[#This Row],[Ship Date]],clean_data[[#This Row],[Order Date]])</f>
        <v>33</v>
      </c>
      <c r="L4890" s="9">
        <v>41678</v>
      </c>
      <c r="M4890" s="4">
        <v>7259</v>
      </c>
      <c r="N4890" s="13">
        <v>154.06</v>
      </c>
      <c r="O4890" s="13">
        <v>90.93</v>
      </c>
      <c r="P4890" s="13">
        <v>1118321.54</v>
      </c>
      <c r="Q4890" s="13">
        <v>660060.87</v>
      </c>
      <c r="R4890" s="13">
        <v>458260.67</v>
      </c>
      <c r="S4890" s="54"/>
      <c r="T4890" s="54"/>
      <c r="Z4890" s="1"/>
      <c r="AA4890" s="1"/>
      <c r="XFB4890"/>
      <c r="XFC4890"/>
    </row>
    <row r="4891" spans="2:27 16382:16383" ht="21" customHeight="1">
      <c r="B4891" s="10" t="s">
        <v>40</v>
      </c>
      <c r="C4891" s="10" t="s">
        <v>156</v>
      </c>
      <c r="D4891" s="10" t="s">
        <v>20</v>
      </c>
      <c r="E4891" s="10" t="s">
        <v>17</v>
      </c>
      <c r="F4891" s="10" t="s">
        <v>229</v>
      </c>
      <c r="G4891" s="11">
        <v>40539</v>
      </c>
      <c r="H4891" s="12" t="s">
        <v>228</v>
      </c>
      <c r="I4891" s="10">
        <v>2010</v>
      </c>
      <c r="J4891" s="10">
        <v>296820819</v>
      </c>
      <c r="K4891" s="10">
        <f>_xlfn.DAYS(clean_data[[#This Row],[Ship Date]],clean_data[[#This Row],[Order Date]])</f>
        <v>45</v>
      </c>
      <c r="L4891" s="11">
        <v>40584</v>
      </c>
      <c r="M4891" s="14">
        <v>4731</v>
      </c>
      <c r="N4891" s="15">
        <v>152.58000000000001</v>
      </c>
      <c r="O4891" s="15">
        <v>97.44</v>
      </c>
      <c r="P4891" s="15">
        <v>721855.98</v>
      </c>
      <c r="Q4891" s="15">
        <v>460988.64</v>
      </c>
      <c r="R4891" s="15">
        <v>260867.34</v>
      </c>
      <c r="S4891" s="54"/>
      <c r="T4891" s="54"/>
      <c r="Z4891" s="1"/>
      <c r="AA4891" s="1"/>
      <c r="XFB4891"/>
      <c r="XFC4891"/>
    </row>
    <row r="4892" spans="2:27 16382:16383" ht="21" customHeight="1">
      <c r="B4892" s="1" t="s">
        <v>14</v>
      </c>
      <c r="C4892" s="1" t="s">
        <v>108</v>
      </c>
      <c r="D4892" s="1" t="s">
        <v>25</v>
      </c>
      <c r="E4892" s="1" t="s">
        <v>21</v>
      </c>
      <c r="F4892" s="1" t="s">
        <v>229</v>
      </c>
      <c r="G4892" s="9">
        <v>41033</v>
      </c>
      <c r="H4892" s="2" t="s">
        <v>233</v>
      </c>
      <c r="I4892" s="1">
        <v>2012</v>
      </c>
      <c r="J4892" s="1">
        <v>751730763</v>
      </c>
      <c r="K4892" s="1">
        <f>_xlfn.DAYS(clean_data[[#This Row],[Ship Date]],clean_data[[#This Row],[Order Date]])</f>
        <v>38</v>
      </c>
      <c r="L4892" s="9">
        <v>41071</v>
      </c>
      <c r="M4892" s="4">
        <v>2693</v>
      </c>
      <c r="N4892" s="13">
        <v>47.45</v>
      </c>
      <c r="O4892" s="13">
        <v>31.79</v>
      </c>
      <c r="P4892" s="13">
        <v>127782.85</v>
      </c>
      <c r="Q4892" s="13">
        <v>85610.47</v>
      </c>
      <c r="R4892" s="13">
        <v>42172.38</v>
      </c>
      <c r="S4892" s="54"/>
      <c r="T4892" s="54"/>
      <c r="Z4892" s="1"/>
      <c r="AA4892" s="1"/>
      <c r="XFB4892"/>
      <c r="XFC4892"/>
    </row>
    <row r="4893" spans="2:27 16382:16383" ht="21" customHeight="1">
      <c r="B4893" s="10" t="s">
        <v>14</v>
      </c>
      <c r="C4893" s="10" t="s">
        <v>185</v>
      </c>
      <c r="D4893" s="10" t="s">
        <v>50</v>
      </c>
      <c r="E4893" s="10" t="s">
        <v>17</v>
      </c>
      <c r="F4893" s="10" t="s">
        <v>232</v>
      </c>
      <c r="G4893" s="11">
        <v>41546</v>
      </c>
      <c r="H4893" s="12" t="s">
        <v>231</v>
      </c>
      <c r="I4893" s="10">
        <v>2013</v>
      </c>
      <c r="J4893" s="10">
        <v>527204978</v>
      </c>
      <c r="K4893" s="10">
        <f>_xlfn.DAYS(clean_data[[#This Row],[Ship Date]],clean_data[[#This Row],[Order Date]])</f>
        <v>4</v>
      </c>
      <c r="L4893" s="11">
        <v>41550</v>
      </c>
      <c r="M4893" s="14">
        <v>523</v>
      </c>
      <c r="N4893" s="15">
        <v>421.89</v>
      </c>
      <c r="O4893" s="15">
        <v>364.69</v>
      </c>
      <c r="P4893" s="15">
        <v>220648.47</v>
      </c>
      <c r="Q4893" s="15">
        <v>190732.87</v>
      </c>
      <c r="R4893" s="15">
        <v>29915.599999999999</v>
      </c>
      <c r="S4893" s="54"/>
      <c r="T4893" s="54"/>
      <c r="Z4893" s="1"/>
      <c r="AA4893" s="1"/>
      <c r="XFB4893"/>
      <c r="XFC4893"/>
    </row>
    <row r="4894" spans="2:27 16382:16383" ht="21" customHeight="1">
      <c r="B4894" s="1" t="s">
        <v>23</v>
      </c>
      <c r="C4894" s="1" t="s">
        <v>128</v>
      </c>
      <c r="D4894" s="1" t="s">
        <v>45</v>
      </c>
      <c r="E4894" s="1" t="s">
        <v>21</v>
      </c>
      <c r="F4894" s="1" t="s">
        <v>232</v>
      </c>
      <c r="G4894" s="9">
        <v>40886</v>
      </c>
      <c r="H4894" s="2" t="s">
        <v>228</v>
      </c>
      <c r="I4894" s="1">
        <v>2011</v>
      </c>
      <c r="J4894" s="1">
        <v>337354791</v>
      </c>
      <c r="K4894" s="1">
        <f>_xlfn.DAYS(clean_data[[#This Row],[Ship Date]],clean_data[[#This Row],[Order Date]])</f>
        <v>50</v>
      </c>
      <c r="L4894" s="9">
        <v>40936</v>
      </c>
      <c r="M4894" s="4">
        <v>9634</v>
      </c>
      <c r="N4894" s="13">
        <v>437.2</v>
      </c>
      <c r="O4894" s="13">
        <v>263.33</v>
      </c>
      <c r="P4894" s="13">
        <v>4211984.8</v>
      </c>
      <c r="Q4894" s="13">
        <v>2536921.2200000002</v>
      </c>
      <c r="R4894" s="13">
        <v>1675063.58</v>
      </c>
      <c r="S4894" s="54"/>
      <c r="T4894" s="54"/>
      <c r="Z4894" s="1"/>
      <c r="AA4894" s="1"/>
      <c r="XFB4894"/>
      <c r="XFC4894"/>
    </row>
    <row r="4895" spans="2:27 16382:16383" ht="21" customHeight="1">
      <c r="B4895" s="10" t="s">
        <v>31</v>
      </c>
      <c r="C4895" s="10" t="s">
        <v>248</v>
      </c>
      <c r="D4895" s="10" t="s">
        <v>36</v>
      </c>
      <c r="E4895" s="10" t="s">
        <v>17</v>
      </c>
      <c r="F4895" s="10" t="s">
        <v>227</v>
      </c>
      <c r="G4895" s="11">
        <v>42397</v>
      </c>
      <c r="H4895" s="12" t="s">
        <v>240</v>
      </c>
      <c r="I4895" s="10">
        <v>2016</v>
      </c>
      <c r="J4895" s="10">
        <v>966604030</v>
      </c>
      <c r="K4895" s="10">
        <f>_xlfn.DAYS(clean_data[[#This Row],[Ship Date]],clean_data[[#This Row],[Order Date]])</f>
        <v>19</v>
      </c>
      <c r="L4895" s="11">
        <v>42416</v>
      </c>
      <c r="M4895" s="14">
        <v>8467</v>
      </c>
      <c r="N4895" s="15">
        <v>109.28</v>
      </c>
      <c r="O4895" s="15">
        <v>35.840000000000003</v>
      </c>
      <c r="P4895" s="15">
        <v>925273.76</v>
      </c>
      <c r="Q4895" s="15">
        <v>303457.28000000003</v>
      </c>
      <c r="R4895" s="15">
        <v>621816.48</v>
      </c>
      <c r="S4895" s="54"/>
      <c r="T4895" s="54"/>
      <c r="Z4895" s="1"/>
      <c r="AA4895" s="1"/>
      <c r="XFB4895"/>
      <c r="XFC4895"/>
    </row>
    <row r="4896" spans="2:27 16382:16383" ht="21" customHeight="1">
      <c r="B4896" s="1" t="s">
        <v>34</v>
      </c>
      <c r="C4896" s="1" t="s">
        <v>199</v>
      </c>
      <c r="D4896" s="1" t="s">
        <v>43</v>
      </c>
      <c r="E4896" s="1" t="s">
        <v>21</v>
      </c>
      <c r="F4896" s="1" t="s">
        <v>232</v>
      </c>
      <c r="G4896" s="9">
        <v>41516</v>
      </c>
      <c r="H4896" s="2" t="s">
        <v>238</v>
      </c>
      <c r="I4896" s="1">
        <v>2013</v>
      </c>
      <c r="J4896" s="1">
        <v>119689023</v>
      </c>
      <c r="K4896" s="1">
        <f>_xlfn.DAYS(clean_data[[#This Row],[Ship Date]],clean_data[[#This Row],[Order Date]])</f>
        <v>20</v>
      </c>
      <c r="L4896" s="9">
        <v>41536</v>
      </c>
      <c r="M4896" s="4">
        <v>7497</v>
      </c>
      <c r="N4896" s="13">
        <v>651.21</v>
      </c>
      <c r="O4896" s="13">
        <v>524.96</v>
      </c>
      <c r="P4896" s="13">
        <v>4882121.37</v>
      </c>
      <c r="Q4896" s="13">
        <v>3935625.12</v>
      </c>
      <c r="R4896" s="13">
        <v>946496.25</v>
      </c>
      <c r="S4896" s="54"/>
      <c r="T4896" s="54"/>
      <c r="Z4896" s="1"/>
      <c r="AA4896" s="1"/>
      <c r="XFB4896"/>
      <c r="XFC4896"/>
    </row>
    <row r="4897" spans="2:27 16382:16383" ht="21" customHeight="1">
      <c r="B4897" s="10" t="s">
        <v>34</v>
      </c>
      <c r="C4897" s="10" t="s">
        <v>35</v>
      </c>
      <c r="D4897" s="10" t="s">
        <v>16</v>
      </c>
      <c r="E4897" s="10" t="s">
        <v>21</v>
      </c>
      <c r="F4897" s="10" t="s">
        <v>235</v>
      </c>
      <c r="G4897" s="11">
        <v>40984</v>
      </c>
      <c r="H4897" s="12" t="s">
        <v>236</v>
      </c>
      <c r="I4897" s="10">
        <v>2012</v>
      </c>
      <c r="J4897" s="10">
        <v>971658599</v>
      </c>
      <c r="K4897" s="10">
        <f>_xlfn.DAYS(clean_data[[#This Row],[Ship Date]],clean_data[[#This Row],[Order Date]])</f>
        <v>48</v>
      </c>
      <c r="L4897" s="11">
        <v>41032</v>
      </c>
      <c r="M4897" s="14">
        <v>4227</v>
      </c>
      <c r="N4897" s="15">
        <v>255.28</v>
      </c>
      <c r="O4897" s="15">
        <v>159.41999999999999</v>
      </c>
      <c r="P4897" s="15">
        <v>1079068.56</v>
      </c>
      <c r="Q4897" s="15">
        <v>673868.34</v>
      </c>
      <c r="R4897" s="15">
        <v>405200.22</v>
      </c>
      <c r="S4897" s="54"/>
      <c r="T4897" s="54"/>
      <c r="Z4897" s="1"/>
      <c r="AA4897" s="1"/>
      <c r="XFB4897"/>
      <c r="XFC4897"/>
    </row>
    <row r="4898" spans="2:27 16382:16383" ht="21" customHeight="1">
      <c r="B4898" s="1" t="s">
        <v>23</v>
      </c>
      <c r="C4898" s="1" t="s">
        <v>128</v>
      </c>
      <c r="D4898" s="1" t="s">
        <v>50</v>
      </c>
      <c r="E4898" s="1" t="s">
        <v>21</v>
      </c>
      <c r="F4898" s="1" t="s">
        <v>227</v>
      </c>
      <c r="G4898" s="9">
        <v>41164</v>
      </c>
      <c r="H4898" s="2" t="s">
        <v>231</v>
      </c>
      <c r="I4898" s="1">
        <v>2012</v>
      </c>
      <c r="J4898" s="1">
        <v>917874085</v>
      </c>
      <c r="K4898" s="1">
        <f>_xlfn.DAYS(clean_data[[#This Row],[Ship Date]],clean_data[[#This Row],[Order Date]])</f>
        <v>11</v>
      </c>
      <c r="L4898" s="9">
        <v>41175</v>
      </c>
      <c r="M4898" s="4">
        <v>8194</v>
      </c>
      <c r="N4898" s="13">
        <v>421.89</v>
      </c>
      <c r="O4898" s="13">
        <v>364.69</v>
      </c>
      <c r="P4898" s="13">
        <v>3456966.66</v>
      </c>
      <c r="Q4898" s="13">
        <v>2988269.86</v>
      </c>
      <c r="R4898" s="13">
        <v>468696.8</v>
      </c>
      <c r="S4898" s="54"/>
      <c r="T4898" s="54"/>
      <c r="Z4898" s="1"/>
      <c r="AA4898" s="1"/>
      <c r="XFB4898"/>
      <c r="XFC4898"/>
    </row>
    <row r="4899" spans="2:27 16382:16383" ht="21" customHeight="1">
      <c r="B4899" s="10" t="s">
        <v>26</v>
      </c>
      <c r="C4899" s="10" t="s">
        <v>30</v>
      </c>
      <c r="D4899" s="10" t="s">
        <v>33</v>
      </c>
      <c r="E4899" s="10" t="s">
        <v>21</v>
      </c>
      <c r="F4899" s="10" t="s">
        <v>235</v>
      </c>
      <c r="G4899" s="11">
        <v>41425</v>
      </c>
      <c r="H4899" s="12" t="s">
        <v>233</v>
      </c>
      <c r="I4899" s="10">
        <v>2013</v>
      </c>
      <c r="J4899" s="10">
        <v>124009311</v>
      </c>
      <c r="K4899" s="10">
        <f>_xlfn.DAYS(clean_data[[#This Row],[Ship Date]],clean_data[[#This Row],[Order Date]])</f>
        <v>8</v>
      </c>
      <c r="L4899" s="11">
        <v>41433</v>
      </c>
      <c r="M4899" s="14">
        <v>5966</v>
      </c>
      <c r="N4899" s="15">
        <v>81.73</v>
      </c>
      <c r="O4899" s="15">
        <v>56.67</v>
      </c>
      <c r="P4899" s="15">
        <v>487601.18</v>
      </c>
      <c r="Q4899" s="15">
        <v>338093.22</v>
      </c>
      <c r="R4899" s="15">
        <v>149507.96</v>
      </c>
      <c r="S4899" s="54"/>
      <c r="T4899" s="54"/>
      <c r="Z4899" s="1"/>
      <c r="AA4899" s="1"/>
      <c r="XFB4899"/>
      <c r="XFC4899"/>
    </row>
    <row r="4900" spans="2:27 16382:16383" ht="21" customHeight="1">
      <c r="B4900" s="1" t="s">
        <v>23</v>
      </c>
      <c r="C4900" s="1" t="s">
        <v>112</v>
      </c>
      <c r="D4900" s="1" t="s">
        <v>28</v>
      </c>
      <c r="E4900" s="1" t="s">
        <v>17</v>
      </c>
      <c r="F4900" s="1" t="s">
        <v>229</v>
      </c>
      <c r="G4900" s="9">
        <v>41525</v>
      </c>
      <c r="H4900" s="2" t="s">
        <v>231</v>
      </c>
      <c r="I4900" s="1">
        <v>2013</v>
      </c>
      <c r="J4900" s="1">
        <v>176050603</v>
      </c>
      <c r="K4900" s="1">
        <f>_xlfn.DAYS(clean_data[[#This Row],[Ship Date]],clean_data[[#This Row],[Order Date]])</f>
        <v>50</v>
      </c>
      <c r="L4900" s="9">
        <v>41575</v>
      </c>
      <c r="M4900" s="4">
        <v>6140</v>
      </c>
      <c r="N4900" s="13">
        <v>205.7</v>
      </c>
      <c r="O4900" s="13">
        <v>117.11</v>
      </c>
      <c r="P4900" s="13">
        <v>1262998</v>
      </c>
      <c r="Q4900" s="13">
        <v>719055.4</v>
      </c>
      <c r="R4900" s="13">
        <v>543942.6</v>
      </c>
      <c r="S4900" s="54"/>
      <c r="T4900" s="54"/>
      <c r="Z4900" s="1"/>
      <c r="AA4900" s="1"/>
      <c r="XFB4900"/>
      <c r="XFC4900"/>
    </row>
    <row r="4901" spans="2:27 16382:16383" ht="21" customHeight="1">
      <c r="B4901" s="10" t="s">
        <v>23</v>
      </c>
      <c r="C4901" s="10" t="s">
        <v>155</v>
      </c>
      <c r="D4901" s="10" t="s">
        <v>50</v>
      </c>
      <c r="E4901" s="10" t="s">
        <v>21</v>
      </c>
      <c r="F4901" s="10" t="s">
        <v>229</v>
      </c>
      <c r="G4901" s="11">
        <v>40229</v>
      </c>
      <c r="H4901" s="12" t="s">
        <v>242</v>
      </c>
      <c r="I4901" s="10">
        <v>2010</v>
      </c>
      <c r="J4901" s="10">
        <v>930296790</v>
      </c>
      <c r="K4901" s="10">
        <f>_xlfn.DAYS(clean_data[[#This Row],[Ship Date]],clean_data[[#This Row],[Order Date]])</f>
        <v>34</v>
      </c>
      <c r="L4901" s="11">
        <v>40263</v>
      </c>
      <c r="M4901" s="14">
        <v>4348</v>
      </c>
      <c r="N4901" s="15">
        <v>421.89</v>
      </c>
      <c r="O4901" s="15">
        <v>364.69</v>
      </c>
      <c r="P4901" s="15">
        <v>1834377.72</v>
      </c>
      <c r="Q4901" s="15">
        <v>1585672.12</v>
      </c>
      <c r="R4901" s="15">
        <v>248705.6</v>
      </c>
      <c r="S4901" s="54"/>
      <c r="T4901" s="54"/>
      <c r="Z4901" s="1"/>
      <c r="AA4901" s="1"/>
      <c r="XFB4901"/>
      <c r="XFC4901"/>
    </row>
    <row r="4902" spans="2:27 16382:16383" ht="21" customHeight="1">
      <c r="B4902" s="1" t="s">
        <v>40</v>
      </c>
      <c r="C4902" s="1" t="s">
        <v>205</v>
      </c>
      <c r="D4902" s="1" t="s">
        <v>33</v>
      </c>
      <c r="E4902" s="1" t="s">
        <v>17</v>
      </c>
      <c r="F4902" s="1" t="s">
        <v>227</v>
      </c>
      <c r="G4902" s="9">
        <v>42222</v>
      </c>
      <c r="H4902" s="2" t="s">
        <v>238</v>
      </c>
      <c r="I4902" s="1">
        <v>2015</v>
      </c>
      <c r="J4902" s="1">
        <v>963359200</v>
      </c>
      <c r="K4902" s="1">
        <f>_xlfn.DAYS(clean_data[[#This Row],[Ship Date]],clean_data[[#This Row],[Order Date]])</f>
        <v>24</v>
      </c>
      <c r="L4902" s="9">
        <v>42246</v>
      </c>
      <c r="M4902" s="4">
        <v>8250</v>
      </c>
      <c r="N4902" s="13">
        <v>81.73</v>
      </c>
      <c r="O4902" s="13">
        <v>56.67</v>
      </c>
      <c r="P4902" s="13">
        <v>674272.5</v>
      </c>
      <c r="Q4902" s="13">
        <v>467527.5</v>
      </c>
      <c r="R4902" s="13">
        <v>206745</v>
      </c>
      <c r="S4902" s="54"/>
      <c r="T4902" s="54"/>
      <c r="Z4902" s="1"/>
      <c r="AA4902" s="1"/>
      <c r="XFB4902"/>
      <c r="XFC4902"/>
    </row>
    <row r="4903" spans="2:27 16382:16383" ht="21" customHeight="1">
      <c r="B4903" s="10" t="s">
        <v>40</v>
      </c>
      <c r="C4903" s="10" t="s">
        <v>200</v>
      </c>
      <c r="D4903" s="10" t="s">
        <v>50</v>
      </c>
      <c r="E4903" s="10" t="s">
        <v>21</v>
      </c>
      <c r="F4903" s="10" t="s">
        <v>232</v>
      </c>
      <c r="G4903" s="11">
        <v>42896</v>
      </c>
      <c r="H4903" s="12" t="s">
        <v>241</v>
      </c>
      <c r="I4903" s="10">
        <v>2017</v>
      </c>
      <c r="J4903" s="10">
        <v>722161662</v>
      </c>
      <c r="K4903" s="10">
        <f>_xlfn.DAYS(clean_data[[#This Row],[Ship Date]],clean_data[[#This Row],[Order Date]])</f>
        <v>19</v>
      </c>
      <c r="L4903" s="11">
        <v>42915</v>
      </c>
      <c r="M4903" s="14">
        <v>2539</v>
      </c>
      <c r="N4903" s="15">
        <v>421.89</v>
      </c>
      <c r="O4903" s="15">
        <v>364.69</v>
      </c>
      <c r="P4903" s="15">
        <v>1071178.71</v>
      </c>
      <c r="Q4903" s="15">
        <v>925947.91</v>
      </c>
      <c r="R4903" s="15">
        <v>145230.79999999999</v>
      </c>
      <c r="S4903" s="54"/>
      <c r="T4903" s="54"/>
      <c r="Z4903" s="1"/>
      <c r="AA4903" s="1"/>
      <c r="XFB4903"/>
      <c r="XFC4903"/>
    </row>
    <row r="4904" spans="2:27 16382:16383" ht="21" customHeight="1">
      <c r="B4904" s="1" t="s">
        <v>23</v>
      </c>
      <c r="C4904" s="1" t="s">
        <v>217</v>
      </c>
      <c r="D4904" s="1" t="s">
        <v>28</v>
      </c>
      <c r="E4904" s="1" t="s">
        <v>17</v>
      </c>
      <c r="F4904" s="1" t="s">
        <v>232</v>
      </c>
      <c r="G4904" s="9">
        <v>40800</v>
      </c>
      <c r="H4904" s="2" t="s">
        <v>231</v>
      </c>
      <c r="I4904" s="1">
        <v>2011</v>
      </c>
      <c r="J4904" s="1">
        <v>273940503</v>
      </c>
      <c r="K4904" s="1">
        <f>_xlfn.DAYS(clean_data[[#This Row],[Ship Date]],clean_data[[#This Row],[Order Date]])</f>
        <v>35</v>
      </c>
      <c r="L4904" s="9">
        <v>40835</v>
      </c>
      <c r="M4904" s="4">
        <v>3937</v>
      </c>
      <c r="N4904" s="13">
        <v>205.7</v>
      </c>
      <c r="O4904" s="13">
        <v>117.11</v>
      </c>
      <c r="P4904" s="13">
        <v>809840.9</v>
      </c>
      <c r="Q4904" s="13">
        <v>461062.07</v>
      </c>
      <c r="R4904" s="13">
        <v>348778.83</v>
      </c>
      <c r="S4904" s="54"/>
      <c r="T4904" s="54"/>
      <c r="Z4904" s="1"/>
      <c r="AA4904" s="1"/>
      <c r="XFB4904"/>
      <c r="XFC4904"/>
    </row>
    <row r="4905" spans="2:27 16382:16383" ht="21" customHeight="1">
      <c r="B4905" s="10" t="s">
        <v>23</v>
      </c>
      <c r="C4905" s="10" t="s">
        <v>179</v>
      </c>
      <c r="D4905" s="10" t="s">
        <v>59</v>
      </c>
      <c r="E4905" s="10" t="s">
        <v>21</v>
      </c>
      <c r="F4905" s="10" t="s">
        <v>229</v>
      </c>
      <c r="G4905" s="11">
        <v>41787</v>
      </c>
      <c r="H4905" s="12" t="s">
        <v>233</v>
      </c>
      <c r="I4905" s="10">
        <v>2014</v>
      </c>
      <c r="J4905" s="10">
        <v>656244552</v>
      </c>
      <c r="K4905" s="10">
        <f>_xlfn.DAYS(clean_data[[#This Row],[Ship Date]],clean_data[[#This Row],[Order Date]])</f>
        <v>22</v>
      </c>
      <c r="L4905" s="11">
        <v>41809</v>
      </c>
      <c r="M4905" s="14">
        <v>6201</v>
      </c>
      <c r="N4905" s="15">
        <v>9.33</v>
      </c>
      <c r="O4905" s="15">
        <v>6.92</v>
      </c>
      <c r="P4905" s="15">
        <v>57855.33</v>
      </c>
      <c r="Q4905" s="15">
        <v>42910.92</v>
      </c>
      <c r="R4905" s="15">
        <v>14944.41</v>
      </c>
      <c r="S4905" s="54"/>
      <c r="T4905" s="54"/>
      <c r="Z4905" s="1"/>
      <c r="AA4905" s="1"/>
      <c r="XFB4905"/>
      <c r="XFC4905"/>
    </row>
    <row r="4906" spans="2:27 16382:16383" ht="21" customHeight="1">
      <c r="B4906" s="1" t="s">
        <v>40</v>
      </c>
      <c r="C4906" s="1" t="s">
        <v>109</v>
      </c>
      <c r="D4906" s="1" t="s">
        <v>33</v>
      </c>
      <c r="E4906" s="1" t="s">
        <v>21</v>
      </c>
      <c r="F4906" s="1" t="s">
        <v>227</v>
      </c>
      <c r="G4906" s="9">
        <v>41032</v>
      </c>
      <c r="H4906" s="2" t="s">
        <v>233</v>
      </c>
      <c r="I4906" s="1">
        <v>2012</v>
      </c>
      <c r="J4906" s="1">
        <v>726935136</v>
      </c>
      <c r="K4906" s="1">
        <f>_xlfn.DAYS(clean_data[[#This Row],[Ship Date]],clean_data[[#This Row],[Order Date]])</f>
        <v>47</v>
      </c>
      <c r="L4906" s="9">
        <v>41079</v>
      </c>
      <c r="M4906" s="4">
        <v>5116</v>
      </c>
      <c r="N4906" s="13">
        <v>81.73</v>
      </c>
      <c r="O4906" s="13">
        <v>56.67</v>
      </c>
      <c r="P4906" s="13">
        <v>418130.68</v>
      </c>
      <c r="Q4906" s="13">
        <v>289923.71999999997</v>
      </c>
      <c r="R4906" s="13">
        <v>128206.96</v>
      </c>
      <c r="S4906" s="54"/>
      <c r="T4906" s="54"/>
      <c r="Z4906" s="1"/>
      <c r="AA4906" s="1"/>
      <c r="XFB4906"/>
      <c r="XFC4906"/>
    </row>
    <row r="4907" spans="2:27 16382:16383" ht="21" customHeight="1">
      <c r="B4907" s="10" t="s">
        <v>14</v>
      </c>
      <c r="C4907" s="10" t="s">
        <v>152</v>
      </c>
      <c r="D4907" s="10" t="s">
        <v>25</v>
      </c>
      <c r="E4907" s="10" t="s">
        <v>17</v>
      </c>
      <c r="F4907" s="10" t="s">
        <v>232</v>
      </c>
      <c r="G4907" s="11">
        <v>41018</v>
      </c>
      <c r="H4907" s="12" t="s">
        <v>239</v>
      </c>
      <c r="I4907" s="10">
        <v>2012</v>
      </c>
      <c r="J4907" s="10">
        <v>314186084</v>
      </c>
      <c r="K4907" s="10">
        <f>_xlfn.DAYS(clean_data[[#This Row],[Ship Date]],clean_data[[#This Row],[Order Date]])</f>
        <v>11</v>
      </c>
      <c r="L4907" s="11">
        <v>41029</v>
      </c>
      <c r="M4907" s="14">
        <v>3499</v>
      </c>
      <c r="N4907" s="15">
        <v>47.45</v>
      </c>
      <c r="O4907" s="15">
        <v>31.79</v>
      </c>
      <c r="P4907" s="15">
        <v>166027.54999999999</v>
      </c>
      <c r="Q4907" s="15">
        <v>111233.21</v>
      </c>
      <c r="R4907" s="15">
        <v>54794.34</v>
      </c>
      <c r="S4907" s="54"/>
      <c r="T4907" s="54"/>
      <c r="Z4907" s="1"/>
      <c r="AA4907" s="1"/>
      <c r="XFB4907"/>
      <c r="XFC4907"/>
    </row>
    <row r="4908" spans="2:27 16382:16383" ht="21" customHeight="1">
      <c r="B4908" s="1" t="s">
        <v>23</v>
      </c>
      <c r="C4908" s="1" t="s">
        <v>178</v>
      </c>
      <c r="D4908" s="1" t="s">
        <v>79</v>
      </c>
      <c r="E4908" s="1" t="s">
        <v>17</v>
      </c>
      <c r="F4908" s="1" t="s">
        <v>229</v>
      </c>
      <c r="G4908" s="9">
        <v>41848</v>
      </c>
      <c r="H4908" s="2" t="s">
        <v>230</v>
      </c>
      <c r="I4908" s="1">
        <v>2014</v>
      </c>
      <c r="J4908" s="1">
        <v>666483724</v>
      </c>
      <c r="K4908" s="1">
        <f>_xlfn.DAYS(clean_data[[#This Row],[Ship Date]],clean_data[[#This Row],[Order Date]])</f>
        <v>34</v>
      </c>
      <c r="L4908" s="9">
        <v>41882</v>
      </c>
      <c r="M4908" s="4">
        <v>6199</v>
      </c>
      <c r="N4908" s="13">
        <v>668.27</v>
      </c>
      <c r="O4908" s="13">
        <v>502.54</v>
      </c>
      <c r="P4908" s="13">
        <v>4142605.73</v>
      </c>
      <c r="Q4908" s="13">
        <v>3115245.46</v>
      </c>
      <c r="R4908" s="13">
        <v>1027360.27</v>
      </c>
      <c r="S4908" s="54"/>
      <c r="T4908" s="54"/>
      <c r="Z4908" s="1"/>
      <c r="AA4908" s="1"/>
      <c r="XFB4908"/>
      <c r="XFC4908"/>
    </row>
    <row r="4909" spans="2:27 16382:16383" ht="21" customHeight="1">
      <c r="B4909" s="10" t="s">
        <v>31</v>
      </c>
      <c r="C4909" s="10" t="s">
        <v>61</v>
      </c>
      <c r="D4909" s="10" t="s">
        <v>50</v>
      </c>
      <c r="E4909" s="10" t="s">
        <v>17</v>
      </c>
      <c r="F4909" s="10" t="s">
        <v>229</v>
      </c>
      <c r="G4909" s="11">
        <v>42632</v>
      </c>
      <c r="H4909" s="12" t="s">
        <v>231</v>
      </c>
      <c r="I4909" s="10">
        <v>2016</v>
      </c>
      <c r="J4909" s="10">
        <v>402626883</v>
      </c>
      <c r="K4909" s="10">
        <f>_xlfn.DAYS(clean_data[[#This Row],[Ship Date]],clean_data[[#This Row],[Order Date]])</f>
        <v>19</v>
      </c>
      <c r="L4909" s="11">
        <v>42651</v>
      </c>
      <c r="M4909" s="14">
        <v>5097</v>
      </c>
      <c r="N4909" s="15">
        <v>421.89</v>
      </c>
      <c r="O4909" s="15">
        <v>364.69</v>
      </c>
      <c r="P4909" s="15">
        <v>2150373.33</v>
      </c>
      <c r="Q4909" s="15">
        <v>1858824.93</v>
      </c>
      <c r="R4909" s="15">
        <v>291548.40000000002</v>
      </c>
      <c r="S4909" s="54"/>
      <c r="T4909" s="54"/>
      <c r="Z4909" s="1"/>
      <c r="AA4909" s="1"/>
      <c r="XFB4909"/>
      <c r="XFC4909"/>
    </row>
    <row r="4910" spans="2:27 16382:16383" ht="21" customHeight="1">
      <c r="B4910" s="1" t="s">
        <v>26</v>
      </c>
      <c r="C4910" s="1" t="s">
        <v>141</v>
      </c>
      <c r="D4910" s="1" t="s">
        <v>36</v>
      </c>
      <c r="E4910" s="1" t="s">
        <v>17</v>
      </c>
      <c r="F4910" s="1" t="s">
        <v>227</v>
      </c>
      <c r="G4910" s="9">
        <v>42869</v>
      </c>
      <c r="H4910" s="2" t="s">
        <v>233</v>
      </c>
      <c r="I4910" s="1">
        <v>2017</v>
      </c>
      <c r="J4910" s="1">
        <v>461726891</v>
      </c>
      <c r="K4910" s="1">
        <f>_xlfn.DAYS(clean_data[[#This Row],[Ship Date]],clean_data[[#This Row],[Order Date]])</f>
        <v>36</v>
      </c>
      <c r="L4910" s="9">
        <v>42905</v>
      </c>
      <c r="M4910" s="4">
        <v>4103</v>
      </c>
      <c r="N4910" s="13">
        <v>109.28</v>
      </c>
      <c r="O4910" s="13">
        <v>35.840000000000003</v>
      </c>
      <c r="P4910" s="13">
        <v>448375.84</v>
      </c>
      <c r="Q4910" s="13">
        <v>147051.51999999999</v>
      </c>
      <c r="R4910" s="13">
        <v>301324.32</v>
      </c>
      <c r="S4910" s="54"/>
      <c r="T4910" s="54"/>
      <c r="Z4910" s="1"/>
      <c r="AA4910" s="1"/>
      <c r="XFB4910"/>
      <c r="XFC4910"/>
    </row>
    <row r="4911" spans="2:27 16382:16383" ht="21" customHeight="1">
      <c r="B4911" s="10" t="s">
        <v>26</v>
      </c>
      <c r="C4911" s="10" t="s">
        <v>30</v>
      </c>
      <c r="D4911" s="10" t="s">
        <v>20</v>
      </c>
      <c r="E4911" s="10" t="s">
        <v>21</v>
      </c>
      <c r="F4911" s="10" t="s">
        <v>232</v>
      </c>
      <c r="G4911" s="11">
        <v>41064</v>
      </c>
      <c r="H4911" s="12" t="s">
        <v>241</v>
      </c>
      <c r="I4911" s="10">
        <v>2012</v>
      </c>
      <c r="J4911" s="10">
        <v>953207576</v>
      </c>
      <c r="K4911" s="10">
        <f>_xlfn.DAYS(clean_data[[#This Row],[Ship Date]],clean_data[[#This Row],[Order Date]])</f>
        <v>41</v>
      </c>
      <c r="L4911" s="11">
        <v>41105</v>
      </c>
      <c r="M4911" s="14">
        <v>4159</v>
      </c>
      <c r="N4911" s="15">
        <v>152.58000000000001</v>
      </c>
      <c r="O4911" s="15">
        <v>97.44</v>
      </c>
      <c r="P4911" s="15">
        <v>634580.22</v>
      </c>
      <c r="Q4911" s="15">
        <v>405252.96</v>
      </c>
      <c r="R4911" s="15">
        <v>229327.26</v>
      </c>
      <c r="S4911" s="54"/>
      <c r="T4911" s="54"/>
      <c r="Z4911" s="1"/>
      <c r="AA4911" s="1"/>
      <c r="XFB4911"/>
      <c r="XFC4911"/>
    </row>
    <row r="4912" spans="2:27 16382:16383" ht="21" customHeight="1">
      <c r="B4912" s="1" t="s">
        <v>40</v>
      </c>
      <c r="C4912" s="1" t="s">
        <v>153</v>
      </c>
      <c r="D4912" s="1" t="s">
        <v>16</v>
      </c>
      <c r="E4912" s="1" t="s">
        <v>17</v>
      </c>
      <c r="F4912" s="1" t="s">
        <v>232</v>
      </c>
      <c r="G4912" s="9">
        <v>41643</v>
      </c>
      <c r="H4912" s="2" t="s">
        <v>240</v>
      </c>
      <c r="I4912" s="1">
        <v>2014</v>
      </c>
      <c r="J4912" s="1">
        <v>706805264</v>
      </c>
      <c r="K4912" s="1">
        <f>_xlfn.DAYS(clean_data[[#This Row],[Ship Date]],clean_data[[#This Row],[Order Date]])</f>
        <v>3</v>
      </c>
      <c r="L4912" s="9">
        <v>41646</v>
      </c>
      <c r="M4912" s="4">
        <v>8239</v>
      </c>
      <c r="N4912" s="13">
        <v>255.28</v>
      </c>
      <c r="O4912" s="13">
        <v>159.41999999999999</v>
      </c>
      <c r="P4912" s="13">
        <v>2103251.92</v>
      </c>
      <c r="Q4912" s="13">
        <v>1313461.3799999999</v>
      </c>
      <c r="R4912" s="13">
        <v>789790.54</v>
      </c>
      <c r="S4912" s="54"/>
      <c r="T4912" s="54"/>
      <c r="Z4912" s="1"/>
      <c r="AA4912" s="1"/>
      <c r="XFB4912"/>
      <c r="XFC4912"/>
    </row>
    <row r="4913" spans="2:27 16382:16383" ht="21" customHeight="1">
      <c r="B4913" s="10" t="s">
        <v>23</v>
      </c>
      <c r="C4913" s="10" t="s">
        <v>120</v>
      </c>
      <c r="D4913" s="10" t="s">
        <v>50</v>
      </c>
      <c r="E4913" s="10" t="s">
        <v>17</v>
      </c>
      <c r="F4913" s="10" t="s">
        <v>235</v>
      </c>
      <c r="G4913" s="11">
        <v>42505</v>
      </c>
      <c r="H4913" s="12" t="s">
        <v>233</v>
      </c>
      <c r="I4913" s="10">
        <v>2016</v>
      </c>
      <c r="J4913" s="10">
        <v>422568786</v>
      </c>
      <c r="K4913" s="10">
        <f>_xlfn.DAYS(clean_data[[#This Row],[Ship Date]],clean_data[[#This Row],[Order Date]])</f>
        <v>33</v>
      </c>
      <c r="L4913" s="11">
        <v>42538</v>
      </c>
      <c r="M4913" s="14">
        <v>6349</v>
      </c>
      <c r="N4913" s="15">
        <v>421.89</v>
      </c>
      <c r="O4913" s="15">
        <v>364.69</v>
      </c>
      <c r="P4913" s="15">
        <v>2678579.61</v>
      </c>
      <c r="Q4913" s="15">
        <v>2315416.81</v>
      </c>
      <c r="R4913" s="15">
        <v>363162.8</v>
      </c>
      <c r="S4913" s="54"/>
      <c r="T4913" s="54"/>
      <c r="Z4913" s="1"/>
      <c r="AA4913" s="1"/>
      <c r="XFB4913"/>
      <c r="XFC4913"/>
    </row>
    <row r="4914" spans="2:27 16382:16383" ht="21" customHeight="1">
      <c r="B4914" s="1" t="s">
        <v>40</v>
      </c>
      <c r="C4914" s="1" t="s">
        <v>131</v>
      </c>
      <c r="D4914" s="1" t="s">
        <v>71</v>
      </c>
      <c r="E4914" s="1" t="s">
        <v>21</v>
      </c>
      <c r="F4914" s="1" t="s">
        <v>232</v>
      </c>
      <c r="G4914" s="9">
        <v>41940</v>
      </c>
      <c r="H4914" s="2" t="s">
        <v>237</v>
      </c>
      <c r="I4914" s="1">
        <v>2014</v>
      </c>
      <c r="J4914" s="1">
        <v>420859467</v>
      </c>
      <c r="K4914" s="1">
        <f>_xlfn.DAYS(clean_data[[#This Row],[Ship Date]],clean_data[[#This Row],[Order Date]])</f>
        <v>0</v>
      </c>
      <c r="L4914" s="9">
        <v>41940</v>
      </c>
      <c r="M4914" s="4">
        <v>524</v>
      </c>
      <c r="N4914" s="13">
        <v>154.06</v>
      </c>
      <c r="O4914" s="13">
        <v>90.93</v>
      </c>
      <c r="P4914" s="13">
        <v>80727.44</v>
      </c>
      <c r="Q4914" s="13">
        <v>47647.32</v>
      </c>
      <c r="R4914" s="13">
        <v>33080.120000000003</v>
      </c>
      <c r="S4914" s="54"/>
      <c r="T4914" s="54"/>
      <c r="Z4914" s="1"/>
      <c r="AA4914" s="1"/>
      <c r="XFB4914"/>
      <c r="XFC4914"/>
    </row>
    <row r="4915" spans="2:27 16382:16383" ht="21" customHeight="1">
      <c r="B4915" s="10" t="s">
        <v>14</v>
      </c>
      <c r="C4915" s="10" t="s">
        <v>64</v>
      </c>
      <c r="D4915" s="10" t="s">
        <v>33</v>
      </c>
      <c r="E4915" s="10" t="s">
        <v>21</v>
      </c>
      <c r="F4915" s="10" t="s">
        <v>229</v>
      </c>
      <c r="G4915" s="11">
        <v>42774</v>
      </c>
      <c r="H4915" s="12" t="s">
        <v>242</v>
      </c>
      <c r="I4915" s="10">
        <v>2017</v>
      </c>
      <c r="J4915" s="10">
        <v>192351138</v>
      </c>
      <c r="K4915" s="10">
        <f>_xlfn.DAYS(clean_data[[#This Row],[Ship Date]],clean_data[[#This Row],[Order Date]])</f>
        <v>16</v>
      </c>
      <c r="L4915" s="11">
        <v>42790</v>
      </c>
      <c r="M4915" s="14">
        <v>9831</v>
      </c>
      <c r="N4915" s="15">
        <v>81.73</v>
      </c>
      <c r="O4915" s="15">
        <v>56.67</v>
      </c>
      <c r="P4915" s="15">
        <v>803487.63</v>
      </c>
      <c r="Q4915" s="15">
        <v>557122.77</v>
      </c>
      <c r="R4915" s="15">
        <v>246364.86</v>
      </c>
      <c r="S4915" s="54"/>
      <c r="T4915" s="54"/>
      <c r="Z4915" s="1"/>
      <c r="AA4915" s="1"/>
      <c r="XFB4915"/>
      <c r="XFC4915"/>
    </row>
    <row r="4916" spans="2:27 16382:16383" ht="21" customHeight="1">
      <c r="B4916" s="1" t="s">
        <v>40</v>
      </c>
      <c r="C4916" s="1" t="s">
        <v>97</v>
      </c>
      <c r="D4916" s="1" t="s">
        <v>71</v>
      </c>
      <c r="E4916" s="1" t="s">
        <v>17</v>
      </c>
      <c r="F4916" s="1" t="s">
        <v>235</v>
      </c>
      <c r="G4916" s="9">
        <v>42691</v>
      </c>
      <c r="H4916" s="2" t="s">
        <v>234</v>
      </c>
      <c r="I4916" s="1">
        <v>2016</v>
      </c>
      <c r="J4916" s="1">
        <v>648030126</v>
      </c>
      <c r="K4916" s="1">
        <f>_xlfn.DAYS(clean_data[[#This Row],[Ship Date]],clean_data[[#This Row],[Order Date]])</f>
        <v>2</v>
      </c>
      <c r="L4916" s="9">
        <v>42693</v>
      </c>
      <c r="M4916" s="4">
        <v>5370</v>
      </c>
      <c r="N4916" s="13">
        <v>154.06</v>
      </c>
      <c r="O4916" s="13">
        <v>90.93</v>
      </c>
      <c r="P4916" s="13">
        <v>827302.2</v>
      </c>
      <c r="Q4916" s="13">
        <v>488294.1</v>
      </c>
      <c r="R4916" s="13">
        <v>339008.1</v>
      </c>
      <c r="S4916" s="54"/>
      <c r="T4916" s="54"/>
      <c r="Z4916" s="1"/>
      <c r="AA4916" s="1"/>
      <c r="XFB4916"/>
      <c r="XFC4916"/>
    </row>
    <row r="4917" spans="2:27 16382:16383" ht="21" customHeight="1">
      <c r="B4917" s="10" t="s">
        <v>23</v>
      </c>
      <c r="C4917" s="10" t="s">
        <v>138</v>
      </c>
      <c r="D4917" s="10" t="s">
        <v>71</v>
      </c>
      <c r="E4917" s="10" t="s">
        <v>17</v>
      </c>
      <c r="F4917" s="10" t="s">
        <v>232</v>
      </c>
      <c r="G4917" s="11">
        <v>41147</v>
      </c>
      <c r="H4917" s="12" t="s">
        <v>238</v>
      </c>
      <c r="I4917" s="10">
        <v>2012</v>
      </c>
      <c r="J4917" s="10">
        <v>969195258</v>
      </c>
      <c r="K4917" s="10">
        <f>_xlfn.DAYS(clean_data[[#This Row],[Ship Date]],clean_data[[#This Row],[Order Date]])</f>
        <v>22</v>
      </c>
      <c r="L4917" s="11">
        <v>41169</v>
      </c>
      <c r="M4917" s="14">
        <v>5269</v>
      </c>
      <c r="N4917" s="15">
        <v>154.06</v>
      </c>
      <c r="O4917" s="15">
        <v>90.93</v>
      </c>
      <c r="P4917" s="15">
        <v>811742.14</v>
      </c>
      <c r="Q4917" s="15">
        <v>479110.17</v>
      </c>
      <c r="R4917" s="15">
        <v>332631.96999999997</v>
      </c>
      <c r="S4917" s="54"/>
      <c r="T4917" s="54"/>
      <c r="Z4917" s="1"/>
      <c r="AA4917" s="1"/>
      <c r="XFB4917"/>
      <c r="XFC4917"/>
    </row>
    <row r="4918" spans="2:27 16382:16383" ht="21" customHeight="1">
      <c r="B4918" s="1" t="s">
        <v>23</v>
      </c>
      <c r="C4918" s="1" t="s">
        <v>94</v>
      </c>
      <c r="D4918" s="1" t="s">
        <v>43</v>
      </c>
      <c r="E4918" s="1" t="s">
        <v>17</v>
      </c>
      <c r="F4918" s="1" t="s">
        <v>229</v>
      </c>
      <c r="G4918" s="9">
        <v>40753</v>
      </c>
      <c r="H4918" s="2" t="s">
        <v>230</v>
      </c>
      <c r="I4918" s="1">
        <v>2011</v>
      </c>
      <c r="J4918" s="1">
        <v>857457864</v>
      </c>
      <c r="K4918" s="1">
        <f>_xlfn.DAYS(clean_data[[#This Row],[Ship Date]],clean_data[[#This Row],[Order Date]])</f>
        <v>49</v>
      </c>
      <c r="L4918" s="9">
        <v>40802</v>
      </c>
      <c r="M4918" s="4">
        <v>9691</v>
      </c>
      <c r="N4918" s="13">
        <v>651.21</v>
      </c>
      <c r="O4918" s="13">
        <v>524.96</v>
      </c>
      <c r="P4918" s="13">
        <v>6310876.1100000003</v>
      </c>
      <c r="Q4918" s="13">
        <v>5087387.3600000003</v>
      </c>
      <c r="R4918" s="13">
        <v>1223488.75</v>
      </c>
      <c r="S4918" s="54"/>
      <c r="T4918" s="54"/>
      <c r="Z4918" s="1"/>
      <c r="AA4918" s="1"/>
      <c r="XFB4918"/>
      <c r="XFC4918"/>
    </row>
    <row r="4919" spans="2:27 16382:16383" ht="21" customHeight="1">
      <c r="B4919" s="10" t="s">
        <v>53</v>
      </c>
      <c r="C4919" s="10" t="s">
        <v>219</v>
      </c>
      <c r="D4919" s="10" t="s">
        <v>43</v>
      </c>
      <c r="E4919" s="10" t="s">
        <v>17</v>
      </c>
      <c r="F4919" s="10" t="s">
        <v>227</v>
      </c>
      <c r="G4919" s="11">
        <v>40358</v>
      </c>
      <c r="H4919" s="12" t="s">
        <v>241</v>
      </c>
      <c r="I4919" s="10">
        <v>2010</v>
      </c>
      <c r="J4919" s="10">
        <v>984741771</v>
      </c>
      <c r="K4919" s="10">
        <f>_xlfn.DAYS(clean_data[[#This Row],[Ship Date]],clean_data[[#This Row],[Order Date]])</f>
        <v>45</v>
      </c>
      <c r="L4919" s="11">
        <v>40403</v>
      </c>
      <c r="M4919" s="14">
        <v>5828</v>
      </c>
      <c r="N4919" s="15">
        <v>651.21</v>
      </c>
      <c r="O4919" s="15">
        <v>524.96</v>
      </c>
      <c r="P4919" s="15">
        <v>3795251.88</v>
      </c>
      <c r="Q4919" s="15">
        <v>3059466.88</v>
      </c>
      <c r="R4919" s="15">
        <v>735785</v>
      </c>
      <c r="S4919" s="54"/>
      <c r="T4919" s="54"/>
      <c r="Z4919" s="1"/>
      <c r="AA4919" s="1"/>
      <c r="XFB4919"/>
      <c r="XFC4919"/>
    </row>
    <row r="4920" spans="2:27 16382:16383" ht="21" customHeight="1">
      <c r="B4920" s="1" t="s">
        <v>34</v>
      </c>
      <c r="C4920" s="1" t="s">
        <v>154</v>
      </c>
      <c r="D4920" s="1" t="s">
        <v>20</v>
      </c>
      <c r="E4920" s="1" t="s">
        <v>17</v>
      </c>
      <c r="F4920" s="1" t="s">
        <v>235</v>
      </c>
      <c r="G4920" s="9">
        <v>41969</v>
      </c>
      <c r="H4920" s="2" t="s">
        <v>234</v>
      </c>
      <c r="I4920" s="1">
        <v>2014</v>
      </c>
      <c r="J4920" s="1">
        <v>743283307</v>
      </c>
      <c r="K4920" s="1">
        <f>_xlfn.DAYS(clean_data[[#This Row],[Ship Date]],clean_data[[#This Row],[Order Date]])</f>
        <v>39</v>
      </c>
      <c r="L4920" s="9">
        <v>42008</v>
      </c>
      <c r="M4920" s="4">
        <v>2903</v>
      </c>
      <c r="N4920" s="13">
        <v>152.58000000000001</v>
      </c>
      <c r="O4920" s="13">
        <v>97.44</v>
      </c>
      <c r="P4920" s="13">
        <v>442939.74</v>
      </c>
      <c r="Q4920" s="13">
        <v>282868.32</v>
      </c>
      <c r="R4920" s="13">
        <v>160071.42000000001</v>
      </c>
      <c r="S4920" s="54"/>
      <c r="T4920" s="54"/>
      <c r="Z4920" s="1"/>
      <c r="AA4920" s="1"/>
      <c r="XFB4920"/>
      <c r="XFC4920"/>
    </row>
    <row r="4921" spans="2:27 16382:16383" ht="21" customHeight="1">
      <c r="B4921" s="10" t="s">
        <v>23</v>
      </c>
      <c r="C4921" s="10" t="s">
        <v>148</v>
      </c>
      <c r="D4921" s="10" t="s">
        <v>71</v>
      </c>
      <c r="E4921" s="10" t="s">
        <v>17</v>
      </c>
      <c r="F4921" s="10" t="s">
        <v>227</v>
      </c>
      <c r="G4921" s="11">
        <v>41065</v>
      </c>
      <c r="H4921" s="12" t="s">
        <v>241</v>
      </c>
      <c r="I4921" s="10">
        <v>2012</v>
      </c>
      <c r="J4921" s="10">
        <v>495631301</v>
      </c>
      <c r="K4921" s="10">
        <f>_xlfn.DAYS(clean_data[[#This Row],[Ship Date]],clean_data[[#This Row],[Order Date]])</f>
        <v>43</v>
      </c>
      <c r="L4921" s="11">
        <v>41108</v>
      </c>
      <c r="M4921" s="14">
        <v>7171</v>
      </c>
      <c r="N4921" s="15">
        <v>154.06</v>
      </c>
      <c r="O4921" s="15">
        <v>90.93</v>
      </c>
      <c r="P4921" s="15">
        <v>1104764.26</v>
      </c>
      <c r="Q4921" s="15">
        <v>652059.03</v>
      </c>
      <c r="R4921" s="15">
        <v>452705.23</v>
      </c>
      <c r="S4921" s="54"/>
      <c r="T4921" s="54"/>
      <c r="Z4921" s="1"/>
      <c r="AA4921" s="1"/>
      <c r="XFB4921"/>
      <c r="XFC4921"/>
    </row>
    <row r="4922" spans="2:27 16382:16383" ht="21" customHeight="1">
      <c r="B4922" s="1" t="s">
        <v>23</v>
      </c>
      <c r="C4922" s="1" t="s">
        <v>198</v>
      </c>
      <c r="D4922" s="1" t="s">
        <v>43</v>
      </c>
      <c r="E4922" s="1" t="s">
        <v>21</v>
      </c>
      <c r="F4922" s="1" t="s">
        <v>235</v>
      </c>
      <c r="G4922" s="9">
        <v>41813</v>
      </c>
      <c r="H4922" s="2" t="s">
        <v>241</v>
      </c>
      <c r="I4922" s="1">
        <v>2014</v>
      </c>
      <c r="J4922" s="1">
        <v>224647080</v>
      </c>
      <c r="K4922" s="1">
        <f>_xlfn.DAYS(clean_data[[#This Row],[Ship Date]],clean_data[[#This Row],[Order Date]])</f>
        <v>37</v>
      </c>
      <c r="L4922" s="9">
        <v>41850</v>
      </c>
      <c r="M4922" s="4">
        <v>6918</v>
      </c>
      <c r="N4922" s="13">
        <v>651.21</v>
      </c>
      <c r="O4922" s="13">
        <v>524.96</v>
      </c>
      <c r="P4922" s="13">
        <v>4505070.78</v>
      </c>
      <c r="Q4922" s="13">
        <v>3631673.28</v>
      </c>
      <c r="R4922" s="13">
        <v>873397.5</v>
      </c>
      <c r="S4922" s="54"/>
      <c r="T4922" s="54"/>
      <c r="Z4922" s="1"/>
      <c r="AA4922" s="1"/>
      <c r="XFB4922"/>
      <c r="XFC4922"/>
    </row>
    <row r="4923" spans="2:27 16382:16383" ht="21" customHeight="1">
      <c r="B4923" s="10" t="s">
        <v>23</v>
      </c>
      <c r="C4923" s="10" t="s">
        <v>132</v>
      </c>
      <c r="D4923" s="10" t="s">
        <v>43</v>
      </c>
      <c r="E4923" s="10" t="s">
        <v>21</v>
      </c>
      <c r="F4923" s="10" t="s">
        <v>235</v>
      </c>
      <c r="G4923" s="11">
        <v>41854</v>
      </c>
      <c r="H4923" s="12" t="s">
        <v>238</v>
      </c>
      <c r="I4923" s="10">
        <v>2014</v>
      </c>
      <c r="J4923" s="10">
        <v>883504474</v>
      </c>
      <c r="K4923" s="10">
        <f>_xlfn.DAYS(clean_data[[#This Row],[Ship Date]],clean_data[[#This Row],[Order Date]])</f>
        <v>36</v>
      </c>
      <c r="L4923" s="11">
        <v>41890</v>
      </c>
      <c r="M4923" s="14">
        <v>7462</v>
      </c>
      <c r="N4923" s="15">
        <v>651.21</v>
      </c>
      <c r="O4923" s="15">
        <v>524.96</v>
      </c>
      <c r="P4923" s="15">
        <v>4859329.0199999996</v>
      </c>
      <c r="Q4923" s="15">
        <v>3917251.52</v>
      </c>
      <c r="R4923" s="15">
        <v>942077.5</v>
      </c>
      <c r="S4923" s="54"/>
      <c r="T4923" s="54"/>
      <c r="Z4923" s="1"/>
      <c r="AA4923" s="1"/>
      <c r="XFB4923"/>
      <c r="XFC4923"/>
    </row>
    <row r="4924" spans="2:27 16382:16383" ht="21" customHeight="1">
      <c r="B4924" s="1" t="s">
        <v>40</v>
      </c>
      <c r="C4924" s="1" t="s">
        <v>184</v>
      </c>
      <c r="D4924" s="1" t="s">
        <v>36</v>
      </c>
      <c r="E4924" s="1" t="s">
        <v>17</v>
      </c>
      <c r="F4924" s="1" t="s">
        <v>229</v>
      </c>
      <c r="G4924" s="9">
        <v>41982</v>
      </c>
      <c r="H4924" s="2" t="s">
        <v>228</v>
      </c>
      <c r="I4924" s="1">
        <v>2014</v>
      </c>
      <c r="J4924" s="1">
        <v>345689809</v>
      </c>
      <c r="K4924" s="1">
        <f>_xlfn.DAYS(clean_data[[#This Row],[Ship Date]],clean_data[[#This Row],[Order Date]])</f>
        <v>19</v>
      </c>
      <c r="L4924" s="9">
        <v>42001</v>
      </c>
      <c r="M4924" s="4">
        <v>6151</v>
      </c>
      <c r="N4924" s="13">
        <v>109.28</v>
      </c>
      <c r="O4924" s="13">
        <v>35.840000000000003</v>
      </c>
      <c r="P4924" s="13">
        <v>672181.28</v>
      </c>
      <c r="Q4924" s="13">
        <v>220451.84</v>
      </c>
      <c r="R4924" s="13">
        <v>451729.44</v>
      </c>
      <c r="S4924" s="54"/>
      <c r="T4924" s="54"/>
      <c r="Z4924" s="1"/>
      <c r="AA4924" s="1"/>
      <c r="XFB4924"/>
      <c r="XFC4924"/>
    </row>
    <row r="4925" spans="2:27 16382:16383" ht="21" customHeight="1">
      <c r="B4925" s="10" t="s">
        <v>34</v>
      </c>
      <c r="C4925" s="10" t="s">
        <v>35</v>
      </c>
      <c r="D4925" s="10" t="s">
        <v>36</v>
      </c>
      <c r="E4925" s="10" t="s">
        <v>17</v>
      </c>
      <c r="F4925" s="10" t="s">
        <v>227</v>
      </c>
      <c r="G4925" s="11">
        <v>41999</v>
      </c>
      <c r="H4925" s="12" t="s">
        <v>228</v>
      </c>
      <c r="I4925" s="10">
        <v>2014</v>
      </c>
      <c r="J4925" s="10">
        <v>155001914</v>
      </c>
      <c r="K4925" s="10">
        <f>_xlfn.DAYS(clean_data[[#This Row],[Ship Date]],clean_data[[#This Row],[Order Date]])</f>
        <v>4</v>
      </c>
      <c r="L4925" s="11">
        <v>42003</v>
      </c>
      <c r="M4925" s="14">
        <v>7366</v>
      </c>
      <c r="N4925" s="15">
        <v>109.28</v>
      </c>
      <c r="O4925" s="15">
        <v>35.840000000000003</v>
      </c>
      <c r="P4925" s="15">
        <v>804956.48</v>
      </c>
      <c r="Q4925" s="15">
        <v>263997.44</v>
      </c>
      <c r="R4925" s="15">
        <v>540959.04</v>
      </c>
      <c r="S4925" s="54"/>
      <c r="T4925" s="54"/>
      <c r="Z4925" s="1"/>
      <c r="AA4925" s="1"/>
      <c r="XFB4925"/>
      <c r="XFC4925"/>
    </row>
    <row r="4926" spans="2:27 16382:16383" ht="21" customHeight="1">
      <c r="B4926" s="1" t="s">
        <v>23</v>
      </c>
      <c r="C4926" s="1" t="s">
        <v>51</v>
      </c>
      <c r="D4926" s="1" t="s">
        <v>43</v>
      </c>
      <c r="E4926" s="1" t="s">
        <v>21</v>
      </c>
      <c r="F4926" s="1" t="s">
        <v>229</v>
      </c>
      <c r="G4926" s="9">
        <v>42097</v>
      </c>
      <c r="H4926" s="2" t="s">
        <v>239</v>
      </c>
      <c r="I4926" s="1">
        <v>2015</v>
      </c>
      <c r="J4926" s="1">
        <v>575552117</v>
      </c>
      <c r="K4926" s="1">
        <f>_xlfn.DAYS(clean_data[[#This Row],[Ship Date]],clean_data[[#This Row],[Order Date]])</f>
        <v>23</v>
      </c>
      <c r="L4926" s="9">
        <v>42120</v>
      </c>
      <c r="M4926" s="4">
        <v>7516</v>
      </c>
      <c r="N4926" s="13">
        <v>651.21</v>
      </c>
      <c r="O4926" s="13">
        <v>524.96</v>
      </c>
      <c r="P4926" s="13">
        <v>4894494.3600000003</v>
      </c>
      <c r="Q4926" s="13">
        <v>3945599.36</v>
      </c>
      <c r="R4926" s="13">
        <v>948895</v>
      </c>
      <c r="S4926" s="54"/>
      <c r="T4926" s="54"/>
      <c r="Z4926" s="1"/>
      <c r="AA4926" s="1"/>
      <c r="XFB4926"/>
      <c r="XFC4926"/>
    </row>
    <row r="4927" spans="2:27 16382:16383" ht="21" customHeight="1">
      <c r="B4927" s="10" t="s">
        <v>23</v>
      </c>
      <c r="C4927" s="10" t="s">
        <v>191</v>
      </c>
      <c r="D4927" s="10" t="s">
        <v>16</v>
      </c>
      <c r="E4927" s="10" t="s">
        <v>21</v>
      </c>
      <c r="F4927" s="10" t="s">
        <v>235</v>
      </c>
      <c r="G4927" s="11">
        <v>41470</v>
      </c>
      <c r="H4927" s="12" t="s">
        <v>230</v>
      </c>
      <c r="I4927" s="10">
        <v>2013</v>
      </c>
      <c r="J4927" s="10">
        <v>141764247</v>
      </c>
      <c r="K4927" s="10">
        <f>_xlfn.DAYS(clean_data[[#This Row],[Ship Date]],clean_data[[#This Row],[Order Date]])</f>
        <v>45</v>
      </c>
      <c r="L4927" s="11">
        <v>41515</v>
      </c>
      <c r="M4927" s="14">
        <v>46</v>
      </c>
      <c r="N4927" s="15">
        <v>255.28</v>
      </c>
      <c r="O4927" s="15">
        <v>159.41999999999999</v>
      </c>
      <c r="P4927" s="15">
        <v>11742.88</v>
      </c>
      <c r="Q4927" s="15">
        <v>7333.32</v>
      </c>
      <c r="R4927" s="15">
        <v>4409.5600000000004</v>
      </c>
      <c r="S4927" s="54"/>
      <c r="T4927" s="54"/>
      <c r="Z4927" s="1"/>
      <c r="AA4927" s="1"/>
      <c r="XFB4927"/>
      <c r="XFC4927"/>
    </row>
    <row r="4928" spans="2:27 16382:16383" ht="21" customHeight="1">
      <c r="B4928" s="1" t="s">
        <v>23</v>
      </c>
      <c r="C4928" s="1" t="s">
        <v>181</v>
      </c>
      <c r="D4928" s="1" t="s">
        <v>71</v>
      </c>
      <c r="E4928" s="1" t="s">
        <v>21</v>
      </c>
      <c r="F4928" s="1" t="s">
        <v>227</v>
      </c>
      <c r="G4928" s="9">
        <v>42471</v>
      </c>
      <c r="H4928" s="2" t="s">
        <v>239</v>
      </c>
      <c r="I4928" s="1">
        <v>2016</v>
      </c>
      <c r="J4928" s="1">
        <v>608374631</v>
      </c>
      <c r="K4928" s="1">
        <f>_xlfn.DAYS(clean_data[[#This Row],[Ship Date]],clean_data[[#This Row],[Order Date]])</f>
        <v>1</v>
      </c>
      <c r="L4928" s="9">
        <v>42472</v>
      </c>
      <c r="M4928" s="4">
        <v>428</v>
      </c>
      <c r="N4928" s="13">
        <v>154.06</v>
      </c>
      <c r="O4928" s="13">
        <v>90.93</v>
      </c>
      <c r="P4928" s="13">
        <v>65937.679999999993</v>
      </c>
      <c r="Q4928" s="13">
        <v>38918.04</v>
      </c>
      <c r="R4928" s="13">
        <v>27019.64</v>
      </c>
      <c r="S4928" s="54"/>
      <c r="T4928" s="54"/>
      <c r="Z4928" s="1"/>
      <c r="AA4928" s="1"/>
      <c r="XFB4928"/>
      <c r="XFC4928"/>
    </row>
    <row r="4929" spans="2:27 16382:16383" ht="21" customHeight="1">
      <c r="B4929" s="10" t="s">
        <v>23</v>
      </c>
      <c r="C4929" s="10" t="s">
        <v>110</v>
      </c>
      <c r="D4929" s="10" t="s">
        <v>79</v>
      </c>
      <c r="E4929" s="10" t="s">
        <v>17</v>
      </c>
      <c r="F4929" s="10" t="s">
        <v>232</v>
      </c>
      <c r="G4929" s="11">
        <v>40925</v>
      </c>
      <c r="H4929" s="12" t="s">
        <v>240</v>
      </c>
      <c r="I4929" s="10">
        <v>2012</v>
      </c>
      <c r="J4929" s="10">
        <v>200432097</v>
      </c>
      <c r="K4929" s="10">
        <f>_xlfn.DAYS(clean_data[[#This Row],[Ship Date]],clean_data[[#This Row],[Order Date]])</f>
        <v>14</v>
      </c>
      <c r="L4929" s="11">
        <v>40939</v>
      </c>
      <c r="M4929" s="14">
        <v>1167</v>
      </c>
      <c r="N4929" s="15">
        <v>668.27</v>
      </c>
      <c r="O4929" s="15">
        <v>502.54</v>
      </c>
      <c r="P4929" s="15">
        <v>779871.09</v>
      </c>
      <c r="Q4929" s="15">
        <v>586464.18000000005</v>
      </c>
      <c r="R4929" s="15">
        <v>193406.91</v>
      </c>
      <c r="S4929" s="54"/>
      <c r="T4929" s="54"/>
      <c r="Z4929" s="1"/>
      <c r="AA4929" s="1"/>
      <c r="XFB4929"/>
      <c r="XFC4929"/>
    </row>
    <row r="4930" spans="2:27 16382:16383" ht="21" customHeight="1">
      <c r="B4930" s="1" t="s">
        <v>31</v>
      </c>
      <c r="C4930" s="1" t="s">
        <v>67</v>
      </c>
      <c r="D4930" s="1" t="s">
        <v>79</v>
      </c>
      <c r="E4930" s="1" t="s">
        <v>17</v>
      </c>
      <c r="F4930" s="1" t="s">
        <v>232</v>
      </c>
      <c r="G4930" s="9">
        <v>41343</v>
      </c>
      <c r="H4930" s="2" t="s">
        <v>236</v>
      </c>
      <c r="I4930" s="1">
        <v>2013</v>
      </c>
      <c r="J4930" s="1">
        <v>363297975</v>
      </c>
      <c r="K4930" s="1">
        <f>_xlfn.DAYS(clean_data[[#This Row],[Ship Date]],clean_data[[#This Row],[Order Date]])</f>
        <v>17</v>
      </c>
      <c r="L4930" s="9">
        <v>41360</v>
      </c>
      <c r="M4930" s="4">
        <v>6799</v>
      </c>
      <c r="N4930" s="13">
        <v>668.27</v>
      </c>
      <c r="O4930" s="13">
        <v>502.54</v>
      </c>
      <c r="P4930" s="13">
        <v>4543567.7300000004</v>
      </c>
      <c r="Q4930" s="13">
        <v>3416769.46</v>
      </c>
      <c r="R4930" s="13">
        <v>1126798.27</v>
      </c>
      <c r="S4930" s="54"/>
      <c r="T4930" s="54"/>
      <c r="Z4930" s="1"/>
      <c r="AA4930" s="1"/>
      <c r="XFB4930"/>
      <c r="XFC4930"/>
    </row>
    <row r="4931" spans="2:27 16382:16383" ht="21" customHeight="1">
      <c r="B4931" s="10" t="s">
        <v>34</v>
      </c>
      <c r="C4931" s="10" t="s">
        <v>68</v>
      </c>
      <c r="D4931" s="10" t="s">
        <v>45</v>
      </c>
      <c r="E4931" s="10" t="s">
        <v>21</v>
      </c>
      <c r="F4931" s="10" t="s">
        <v>232</v>
      </c>
      <c r="G4931" s="11">
        <v>41714</v>
      </c>
      <c r="H4931" s="12" t="s">
        <v>236</v>
      </c>
      <c r="I4931" s="10">
        <v>2014</v>
      </c>
      <c r="J4931" s="10">
        <v>812646090</v>
      </c>
      <c r="K4931" s="10">
        <f>_xlfn.DAYS(clean_data[[#This Row],[Ship Date]],clean_data[[#This Row],[Order Date]])</f>
        <v>32</v>
      </c>
      <c r="L4931" s="11">
        <v>41746</v>
      </c>
      <c r="M4931" s="14">
        <v>8892</v>
      </c>
      <c r="N4931" s="15">
        <v>437.2</v>
      </c>
      <c r="O4931" s="15">
        <v>263.33</v>
      </c>
      <c r="P4931" s="15">
        <v>3887582.4</v>
      </c>
      <c r="Q4931" s="15">
        <v>2341530.36</v>
      </c>
      <c r="R4931" s="15">
        <v>1546052.04</v>
      </c>
      <c r="S4931" s="54"/>
      <c r="T4931" s="54"/>
      <c r="Z4931" s="1"/>
      <c r="AA4931" s="1"/>
      <c r="XFB4931"/>
      <c r="XFC4931"/>
    </row>
    <row r="4932" spans="2:27 16382:16383" ht="21" customHeight="1">
      <c r="B4932" s="1" t="s">
        <v>23</v>
      </c>
      <c r="C4932" s="1" t="s">
        <v>217</v>
      </c>
      <c r="D4932" s="1" t="s">
        <v>20</v>
      </c>
      <c r="E4932" s="1" t="s">
        <v>21</v>
      </c>
      <c r="F4932" s="1" t="s">
        <v>227</v>
      </c>
      <c r="G4932" s="9">
        <v>40411</v>
      </c>
      <c r="H4932" s="2" t="s">
        <v>238</v>
      </c>
      <c r="I4932" s="1">
        <v>2010</v>
      </c>
      <c r="J4932" s="1">
        <v>884462773</v>
      </c>
      <c r="K4932" s="1">
        <f>_xlfn.DAYS(clean_data[[#This Row],[Ship Date]],clean_data[[#This Row],[Order Date]])</f>
        <v>45</v>
      </c>
      <c r="L4932" s="9">
        <v>40456</v>
      </c>
      <c r="M4932" s="4">
        <v>1044</v>
      </c>
      <c r="N4932" s="13">
        <v>152.58000000000001</v>
      </c>
      <c r="O4932" s="13">
        <v>97.44</v>
      </c>
      <c r="P4932" s="13">
        <v>159293.51999999999</v>
      </c>
      <c r="Q4932" s="13">
        <v>101727.36</v>
      </c>
      <c r="R4932" s="13">
        <v>57566.16</v>
      </c>
      <c r="S4932" s="54"/>
      <c r="T4932" s="54"/>
      <c r="Z4932" s="1"/>
      <c r="AA4932" s="1"/>
      <c r="XFB4932"/>
      <c r="XFC4932"/>
    </row>
    <row r="4933" spans="2:27 16382:16383" ht="21" customHeight="1">
      <c r="B4933" s="10" t="s">
        <v>23</v>
      </c>
      <c r="C4933" s="10" t="s">
        <v>24</v>
      </c>
      <c r="D4933" s="10" t="s">
        <v>43</v>
      </c>
      <c r="E4933" s="10" t="s">
        <v>21</v>
      </c>
      <c r="F4933" s="10" t="s">
        <v>227</v>
      </c>
      <c r="G4933" s="11">
        <v>40348</v>
      </c>
      <c r="H4933" s="12" t="s">
        <v>241</v>
      </c>
      <c r="I4933" s="10">
        <v>2010</v>
      </c>
      <c r="J4933" s="10">
        <v>885046851</v>
      </c>
      <c r="K4933" s="10">
        <f>_xlfn.DAYS(clean_data[[#This Row],[Ship Date]],clean_data[[#This Row],[Order Date]])</f>
        <v>30</v>
      </c>
      <c r="L4933" s="11">
        <v>40378</v>
      </c>
      <c r="M4933" s="14">
        <v>3886</v>
      </c>
      <c r="N4933" s="15">
        <v>651.21</v>
      </c>
      <c r="O4933" s="15">
        <v>524.96</v>
      </c>
      <c r="P4933" s="15">
        <v>2530602.06</v>
      </c>
      <c r="Q4933" s="15">
        <v>2039994.56</v>
      </c>
      <c r="R4933" s="15">
        <v>490607.5</v>
      </c>
      <c r="S4933" s="54"/>
      <c r="T4933" s="54"/>
      <c r="Z4933" s="1"/>
      <c r="AA4933" s="1"/>
      <c r="XFB4933"/>
      <c r="XFC4933"/>
    </row>
    <row r="4934" spans="2:27 16382:16383" ht="21" customHeight="1">
      <c r="B4934" s="1" t="s">
        <v>40</v>
      </c>
      <c r="C4934" s="1" t="s">
        <v>135</v>
      </c>
      <c r="D4934" s="1" t="s">
        <v>71</v>
      </c>
      <c r="E4934" s="1" t="s">
        <v>21</v>
      </c>
      <c r="F4934" s="1" t="s">
        <v>232</v>
      </c>
      <c r="G4934" s="9">
        <v>42060</v>
      </c>
      <c r="H4934" s="2" t="s">
        <v>242</v>
      </c>
      <c r="I4934" s="1">
        <v>2015</v>
      </c>
      <c r="J4934" s="1">
        <v>741009652</v>
      </c>
      <c r="K4934" s="1">
        <f>_xlfn.DAYS(clean_data[[#This Row],[Ship Date]],clean_data[[#This Row],[Order Date]])</f>
        <v>24</v>
      </c>
      <c r="L4934" s="9">
        <v>42084</v>
      </c>
      <c r="M4934" s="4">
        <v>78</v>
      </c>
      <c r="N4934" s="13">
        <v>154.06</v>
      </c>
      <c r="O4934" s="13">
        <v>90.93</v>
      </c>
      <c r="P4934" s="13">
        <v>12016.68</v>
      </c>
      <c r="Q4934" s="13">
        <v>7092.54</v>
      </c>
      <c r="R4934" s="13">
        <v>4924.1400000000003</v>
      </c>
      <c r="S4934" s="54"/>
      <c r="T4934" s="54"/>
      <c r="Z4934" s="1"/>
      <c r="AA4934" s="1"/>
      <c r="XFB4934"/>
      <c r="XFC4934"/>
    </row>
    <row r="4935" spans="2:27 16382:16383" ht="21" customHeight="1">
      <c r="B4935" s="10" t="s">
        <v>14</v>
      </c>
      <c r="C4935" s="10" t="s">
        <v>64</v>
      </c>
      <c r="D4935" s="10" t="s">
        <v>59</v>
      </c>
      <c r="E4935" s="10" t="s">
        <v>17</v>
      </c>
      <c r="F4935" s="10" t="s">
        <v>227</v>
      </c>
      <c r="G4935" s="11">
        <v>42326</v>
      </c>
      <c r="H4935" s="12" t="s">
        <v>234</v>
      </c>
      <c r="I4935" s="10">
        <v>2015</v>
      </c>
      <c r="J4935" s="10">
        <v>449275004</v>
      </c>
      <c r="K4935" s="10">
        <f>_xlfn.DAYS(clean_data[[#This Row],[Ship Date]],clean_data[[#This Row],[Order Date]])</f>
        <v>3</v>
      </c>
      <c r="L4935" s="11">
        <v>42329</v>
      </c>
      <c r="M4935" s="14">
        <v>9313</v>
      </c>
      <c r="N4935" s="15">
        <v>9.33</v>
      </c>
      <c r="O4935" s="15">
        <v>6.92</v>
      </c>
      <c r="P4935" s="15">
        <v>86890.29</v>
      </c>
      <c r="Q4935" s="15">
        <v>64445.96</v>
      </c>
      <c r="R4935" s="15">
        <v>22444.33</v>
      </c>
      <c r="S4935" s="54"/>
      <c r="T4935" s="54"/>
      <c r="Z4935" s="1"/>
      <c r="AA4935" s="1"/>
      <c r="XFB4935"/>
      <c r="XFC4935"/>
    </row>
    <row r="4936" spans="2:27 16382:16383" ht="21" customHeight="1">
      <c r="B4936" s="1" t="s">
        <v>23</v>
      </c>
      <c r="C4936" s="1" t="s">
        <v>24</v>
      </c>
      <c r="D4936" s="1" t="s">
        <v>71</v>
      </c>
      <c r="E4936" s="1" t="s">
        <v>17</v>
      </c>
      <c r="F4936" s="1" t="s">
        <v>227</v>
      </c>
      <c r="G4936" s="9">
        <v>41074</v>
      </c>
      <c r="H4936" s="2" t="s">
        <v>241</v>
      </c>
      <c r="I4936" s="1">
        <v>2012</v>
      </c>
      <c r="J4936" s="1">
        <v>527079236</v>
      </c>
      <c r="K4936" s="1">
        <f>_xlfn.DAYS(clean_data[[#This Row],[Ship Date]],clean_data[[#This Row],[Order Date]])</f>
        <v>6</v>
      </c>
      <c r="L4936" s="9">
        <v>41080</v>
      </c>
      <c r="M4936" s="4">
        <v>3314</v>
      </c>
      <c r="N4936" s="13">
        <v>154.06</v>
      </c>
      <c r="O4936" s="13">
        <v>90.93</v>
      </c>
      <c r="P4936" s="13">
        <v>510554.84</v>
      </c>
      <c r="Q4936" s="13">
        <v>301342.02</v>
      </c>
      <c r="R4936" s="13">
        <v>209212.82</v>
      </c>
      <c r="S4936" s="54"/>
      <c r="T4936" s="54"/>
      <c r="Z4936" s="1"/>
      <c r="AA4936" s="1"/>
      <c r="XFB4936"/>
      <c r="XFC4936"/>
    </row>
    <row r="4937" spans="2:27 16382:16383" ht="21" customHeight="1">
      <c r="B4937" s="10" t="s">
        <v>34</v>
      </c>
      <c r="C4937" s="10" t="s">
        <v>197</v>
      </c>
      <c r="D4937" s="10" t="s">
        <v>45</v>
      </c>
      <c r="E4937" s="10" t="s">
        <v>21</v>
      </c>
      <c r="F4937" s="10" t="s">
        <v>232</v>
      </c>
      <c r="G4937" s="11">
        <v>42775</v>
      </c>
      <c r="H4937" s="12" t="s">
        <v>242</v>
      </c>
      <c r="I4937" s="10">
        <v>2017</v>
      </c>
      <c r="J4937" s="10">
        <v>661971175</v>
      </c>
      <c r="K4937" s="10">
        <f>_xlfn.DAYS(clean_data[[#This Row],[Ship Date]],clean_data[[#This Row],[Order Date]])</f>
        <v>9</v>
      </c>
      <c r="L4937" s="11">
        <v>42784</v>
      </c>
      <c r="M4937" s="14">
        <v>836</v>
      </c>
      <c r="N4937" s="15">
        <v>437.2</v>
      </c>
      <c r="O4937" s="15">
        <v>263.33</v>
      </c>
      <c r="P4937" s="15">
        <v>365499.2</v>
      </c>
      <c r="Q4937" s="15">
        <v>220143.88</v>
      </c>
      <c r="R4937" s="15">
        <v>145355.32</v>
      </c>
      <c r="S4937" s="54"/>
      <c r="T4937" s="54"/>
      <c r="Z4937" s="1"/>
      <c r="AA4937" s="1"/>
      <c r="XFB4937"/>
      <c r="XFC4937"/>
    </row>
    <row r="4938" spans="2:27 16382:16383" ht="21" customHeight="1">
      <c r="B4938" s="1" t="s">
        <v>23</v>
      </c>
      <c r="C4938" s="1" t="s">
        <v>138</v>
      </c>
      <c r="D4938" s="1" t="s">
        <v>36</v>
      </c>
      <c r="E4938" s="1" t="s">
        <v>17</v>
      </c>
      <c r="F4938" s="1" t="s">
        <v>229</v>
      </c>
      <c r="G4938" s="9">
        <v>41222</v>
      </c>
      <c r="H4938" s="2" t="s">
        <v>234</v>
      </c>
      <c r="I4938" s="1">
        <v>2012</v>
      </c>
      <c r="J4938" s="1">
        <v>161812150</v>
      </c>
      <c r="K4938" s="1">
        <f>_xlfn.DAYS(clean_data[[#This Row],[Ship Date]],clean_data[[#This Row],[Order Date]])</f>
        <v>3</v>
      </c>
      <c r="L4938" s="9">
        <v>41225</v>
      </c>
      <c r="M4938" s="4">
        <v>2666</v>
      </c>
      <c r="N4938" s="13">
        <v>109.28</v>
      </c>
      <c r="O4938" s="13">
        <v>35.840000000000003</v>
      </c>
      <c r="P4938" s="13">
        <v>291340.48</v>
      </c>
      <c r="Q4938" s="13">
        <v>95549.440000000002</v>
      </c>
      <c r="R4938" s="13">
        <v>195791.04</v>
      </c>
      <c r="S4938" s="54"/>
      <c r="T4938" s="54"/>
      <c r="Z4938" s="1"/>
      <c r="AA4938" s="1"/>
      <c r="XFB4938"/>
      <c r="XFC4938"/>
    </row>
    <row r="4939" spans="2:27 16382:16383" ht="21" customHeight="1">
      <c r="B4939" s="10" t="s">
        <v>40</v>
      </c>
      <c r="C4939" s="10" t="s">
        <v>126</v>
      </c>
      <c r="D4939" s="10" t="s">
        <v>43</v>
      </c>
      <c r="E4939" s="10" t="s">
        <v>17</v>
      </c>
      <c r="F4939" s="10" t="s">
        <v>232</v>
      </c>
      <c r="G4939" s="11">
        <v>40280</v>
      </c>
      <c r="H4939" s="12" t="s">
        <v>239</v>
      </c>
      <c r="I4939" s="10">
        <v>2010</v>
      </c>
      <c r="J4939" s="10">
        <v>204775989</v>
      </c>
      <c r="K4939" s="10">
        <f>_xlfn.DAYS(clean_data[[#This Row],[Ship Date]],clean_data[[#This Row],[Order Date]])</f>
        <v>17</v>
      </c>
      <c r="L4939" s="11">
        <v>40297</v>
      </c>
      <c r="M4939" s="14">
        <v>6620</v>
      </c>
      <c r="N4939" s="15">
        <v>651.21</v>
      </c>
      <c r="O4939" s="15">
        <v>524.96</v>
      </c>
      <c r="P4939" s="15">
        <v>4311010.2</v>
      </c>
      <c r="Q4939" s="15">
        <v>3475235.2</v>
      </c>
      <c r="R4939" s="15">
        <v>835775</v>
      </c>
      <c r="S4939" s="54"/>
      <c r="T4939" s="54"/>
      <c r="Z4939" s="1"/>
      <c r="AA4939" s="1"/>
      <c r="XFB4939"/>
      <c r="XFC4939"/>
    </row>
    <row r="4940" spans="2:27 16382:16383" ht="21" customHeight="1">
      <c r="B4940" s="1" t="s">
        <v>23</v>
      </c>
      <c r="C4940" s="1" t="s">
        <v>148</v>
      </c>
      <c r="D4940" s="1" t="s">
        <v>45</v>
      </c>
      <c r="E4940" s="1" t="s">
        <v>21</v>
      </c>
      <c r="F4940" s="1" t="s">
        <v>235</v>
      </c>
      <c r="G4940" s="9">
        <v>41435</v>
      </c>
      <c r="H4940" s="2" t="s">
        <v>241</v>
      </c>
      <c r="I4940" s="1">
        <v>2013</v>
      </c>
      <c r="J4940" s="1">
        <v>689349019</v>
      </c>
      <c r="K4940" s="1">
        <f>_xlfn.DAYS(clean_data[[#This Row],[Ship Date]],clean_data[[#This Row],[Order Date]])</f>
        <v>43</v>
      </c>
      <c r="L4940" s="9">
        <v>41478</v>
      </c>
      <c r="M4940" s="4">
        <v>2548</v>
      </c>
      <c r="N4940" s="13">
        <v>437.2</v>
      </c>
      <c r="O4940" s="13">
        <v>263.33</v>
      </c>
      <c r="P4940" s="13">
        <v>1113985.6000000001</v>
      </c>
      <c r="Q4940" s="13">
        <v>670964.84</v>
      </c>
      <c r="R4940" s="13">
        <v>443020.76</v>
      </c>
      <c r="S4940" s="54"/>
      <c r="T4940" s="54"/>
      <c r="Z4940" s="1"/>
      <c r="AA4940" s="1"/>
      <c r="XFB4940"/>
      <c r="XFC4940"/>
    </row>
    <row r="4941" spans="2:27 16382:16383" ht="21" customHeight="1">
      <c r="B4941" s="10" t="s">
        <v>40</v>
      </c>
      <c r="C4941" s="10" t="s">
        <v>165</v>
      </c>
      <c r="D4941" s="10" t="s">
        <v>45</v>
      </c>
      <c r="E4941" s="10" t="s">
        <v>21</v>
      </c>
      <c r="F4941" s="10" t="s">
        <v>235</v>
      </c>
      <c r="G4941" s="11">
        <v>42415</v>
      </c>
      <c r="H4941" s="12" t="s">
        <v>242</v>
      </c>
      <c r="I4941" s="10">
        <v>2016</v>
      </c>
      <c r="J4941" s="10">
        <v>684330070</v>
      </c>
      <c r="K4941" s="10">
        <f>_xlfn.DAYS(clean_data[[#This Row],[Ship Date]],clean_data[[#This Row],[Order Date]])</f>
        <v>10</v>
      </c>
      <c r="L4941" s="11">
        <v>42425</v>
      </c>
      <c r="M4941" s="14">
        <v>7330</v>
      </c>
      <c r="N4941" s="15">
        <v>437.2</v>
      </c>
      <c r="O4941" s="15">
        <v>263.33</v>
      </c>
      <c r="P4941" s="15">
        <v>3204676</v>
      </c>
      <c r="Q4941" s="15">
        <v>1930208.9</v>
      </c>
      <c r="R4941" s="15">
        <v>1274467.1000000001</v>
      </c>
      <c r="S4941" s="54"/>
      <c r="T4941" s="54"/>
      <c r="Z4941" s="1"/>
      <c r="AA4941" s="1"/>
      <c r="XFB4941"/>
      <c r="XFC4941"/>
    </row>
    <row r="4942" spans="2:27 16382:16383" ht="21" customHeight="1">
      <c r="B4942" s="1" t="s">
        <v>31</v>
      </c>
      <c r="C4942" s="1" t="s">
        <v>223</v>
      </c>
      <c r="D4942" s="1" t="s">
        <v>28</v>
      </c>
      <c r="E4942" s="1" t="s">
        <v>17</v>
      </c>
      <c r="F4942" s="1" t="s">
        <v>227</v>
      </c>
      <c r="G4942" s="9">
        <v>41335</v>
      </c>
      <c r="H4942" s="2" t="s">
        <v>236</v>
      </c>
      <c r="I4942" s="1">
        <v>2013</v>
      </c>
      <c r="J4942" s="1">
        <v>678830468</v>
      </c>
      <c r="K4942" s="1">
        <f>_xlfn.DAYS(clean_data[[#This Row],[Ship Date]],clean_data[[#This Row],[Order Date]])</f>
        <v>13</v>
      </c>
      <c r="L4942" s="9">
        <v>41348</v>
      </c>
      <c r="M4942" s="4">
        <v>9876</v>
      </c>
      <c r="N4942" s="13">
        <v>205.7</v>
      </c>
      <c r="O4942" s="13">
        <v>117.11</v>
      </c>
      <c r="P4942" s="13">
        <v>2031493.2</v>
      </c>
      <c r="Q4942" s="13">
        <v>1156578.3600000001</v>
      </c>
      <c r="R4942" s="13">
        <v>874914.84</v>
      </c>
      <c r="S4942" s="54"/>
      <c r="T4942" s="54"/>
      <c r="Z4942" s="1"/>
      <c r="AA4942" s="1"/>
      <c r="XFB4942"/>
      <c r="XFC4942"/>
    </row>
    <row r="4943" spans="2:27 16382:16383" ht="21" customHeight="1">
      <c r="B4943" s="10" t="s">
        <v>40</v>
      </c>
      <c r="C4943" s="10" t="s">
        <v>200</v>
      </c>
      <c r="D4943" s="10" t="s">
        <v>16</v>
      </c>
      <c r="E4943" s="10" t="s">
        <v>21</v>
      </c>
      <c r="F4943" s="10" t="s">
        <v>235</v>
      </c>
      <c r="G4943" s="11">
        <v>40850</v>
      </c>
      <c r="H4943" s="12" t="s">
        <v>234</v>
      </c>
      <c r="I4943" s="10">
        <v>2011</v>
      </c>
      <c r="J4943" s="10">
        <v>332274043</v>
      </c>
      <c r="K4943" s="10">
        <f>_xlfn.DAYS(clean_data[[#This Row],[Ship Date]],clean_data[[#This Row],[Order Date]])</f>
        <v>32</v>
      </c>
      <c r="L4943" s="11">
        <v>40882</v>
      </c>
      <c r="M4943" s="14">
        <v>6128</v>
      </c>
      <c r="N4943" s="15">
        <v>255.28</v>
      </c>
      <c r="O4943" s="15">
        <v>159.41999999999999</v>
      </c>
      <c r="P4943" s="15">
        <v>1564355.84</v>
      </c>
      <c r="Q4943" s="15">
        <v>976925.76</v>
      </c>
      <c r="R4943" s="15">
        <v>587430.07999999996</v>
      </c>
      <c r="S4943" s="54"/>
      <c r="T4943" s="54"/>
      <c r="Z4943" s="1"/>
      <c r="AA4943" s="1"/>
      <c r="XFB4943"/>
      <c r="XFC4943"/>
    </row>
    <row r="4944" spans="2:27 16382:16383" ht="21" customHeight="1">
      <c r="B4944" s="1" t="s">
        <v>26</v>
      </c>
      <c r="C4944" s="1" t="s">
        <v>121</v>
      </c>
      <c r="D4944" s="1" t="s">
        <v>33</v>
      </c>
      <c r="E4944" s="1" t="s">
        <v>17</v>
      </c>
      <c r="F4944" s="1" t="s">
        <v>227</v>
      </c>
      <c r="G4944" s="9">
        <v>41236</v>
      </c>
      <c r="H4944" s="2" t="s">
        <v>234</v>
      </c>
      <c r="I4944" s="1">
        <v>2012</v>
      </c>
      <c r="J4944" s="1">
        <v>724397122</v>
      </c>
      <c r="K4944" s="1">
        <f>_xlfn.DAYS(clean_data[[#This Row],[Ship Date]],clean_data[[#This Row],[Order Date]])</f>
        <v>14</v>
      </c>
      <c r="L4944" s="9">
        <v>41250</v>
      </c>
      <c r="M4944" s="4">
        <v>4061</v>
      </c>
      <c r="N4944" s="13">
        <v>81.73</v>
      </c>
      <c r="O4944" s="13">
        <v>56.67</v>
      </c>
      <c r="P4944" s="13">
        <v>331905.53000000003</v>
      </c>
      <c r="Q4944" s="13">
        <v>230136.87</v>
      </c>
      <c r="R4944" s="13">
        <v>101768.66</v>
      </c>
      <c r="S4944" s="54"/>
      <c r="T4944" s="54"/>
      <c r="Z4944" s="1"/>
      <c r="AA4944" s="1"/>
      <c r="XFB4944"/>
      <c r="XFC4944"/>
    </row>
    <row r="4945" spans="2:27 16382:16383" ht="21" customHeight="1">
      <c r="B4945" s="10" t="s">
        <v>26</v>
      </c>
      <c r="C4945" s="10" t="s">
        <v>75</v>
      </c>
      <c r="D4945" s="10" t="s">
        <v>33</v>
      </c>
      <c r="E4945" s="10" t="s">
        <v>17</v>
      </c>
      <c r="F4945" s="10" t="s">
        <v>235</v>
      </c>
      <c r="G4945" s="11">
        <v>41775</v>
      </c>
      <c r="H4945" s="12" t="s">
        <v>233</v>
      </c>
      <c r="I4945" s="10">
        <v>2014</v>
      </c>
      <c r="J4945" s="10">
        <v>305248534</v>
      </c>
      <c r="K4945" s="10">
        <f>_xlfn.DAYS(clean_data[[#This Row],[Ship Date]],clean_data[[#This Row],[Order Date]])</f>
        <v>41</v>
      </c>
      <c r="L4945" s="11">
        <v>41816</v>
      </c>
      <c r="M4945" s="14">
        <v>8679</v>
      </c>
      <c r="N4945" s="15">
        <v>81.73</v>
      </c>
      <c r="O4945" s="15">
        <v>56.67</v>
      </c>
      <c r="P4945" s="15">
        <v>709334.67</v>
      </c>
      <c r="Q4945" s="15">
        <v>491838.93</v>
      </c>
      <c r="R4945" s="15">
        <v>217495.74</v>
      </c>
      <c r="S4945" s="54"/>
      <c r="T4945" s="54"/>
      <c r="Z4945" s="1"/>
      <c r="AA4945" s="1"/>
      <c r="XFB4945"/>
      <c r="XFC4945"/>
    </row>
    <row r="4946" spans="2:27 16382:16383" ht="21" customHeight="1">
      <c r="B4946" s="1" t="s">
        <v>34</v>
      </c>
      <c r="C4946" s="1" t="s">
        <v>195</v>
      </c>
      <c r="D4946" s="1" t="s">
        <v>50</v>
      </c>
      <c r="E4946" s="1" t="s">
        <v>21</v>
      </c>
      <c r="F4946" s="1" t="s">
        <v>227</v>
      </c>
      <c r="G4946" s="9">
        <v>42141</v>
      </c>
      <c r="H4946" s="2" t="s">
        <v>233</v>
      </c>
      <c r="I4946" s="1">
        <v>2015</v>
      </c>
      <c r="J4946" s="1">
        <v>745189607</v>
      </c>
      <c r="K4946" s="1">
        <f>_xlfn.DAYS(clean_data[[#This Row],[Ship Date]],clean_data[[#This Row],[Order Date]])</f>
        <v>9</v>
      </c>
      <c r="L4946" s="9">
        <v>42150</v>
      </c>
      <c r="M4946" s="4">
        <v>7019</v>
      </c>
      <c r="N4946" s="13">
        <v>421.89</v>
      </c>
      <c r="O4946" s="13">
        <v>364.69</v>
      </c>
      <c r="P4946" s="13">
        <v>2961245.91</v>
      </c>
      <c r="Q4946" s="13">
        <v>2559759.11</v>
      </c>
      <c r="R4946" s="13">
        <v>401486.8</v>
      </c>
      <c r="S4946" s="54"/>
      <c r="T4946" s="54"/>
      <c r="Z4946" s="1"/>
      <c r="AA4946" s="1"/>
      <c r="XFB4946"/>
      <c r="XFC4946"/>
    </row>
    <row r="4947" spans="2:27 16382:16383" ht="21" customHeight="1">
      <c r="B4947" s="10" t="s">
        <v>26</v>
      </c>
      <c r="C4947" s="10" t="s">
        <v>151</v>
      </c>
      <c r="D4947" s="10" t="s">
        <v>28</v>
      </c>
      <c r="E4947" s="10" t="s">
        <v>21</v>
      </c>
      <c r="F4947" s="10" t="s">
        <v>235</v>
      </c>
      <c r="G4947" s="11">
        <v>41010</v>
      </c>
      <c r="H4947" s="12" t="s">
        <v>239</v>
      </c>
      <c r="I4947" s="10">
        <v>2012</v>
      </c>
      <c r="J4947" s="10">
        <v>184894168</v>
      </c>
      <c r="K4947" s="10">
        <f>_xlfn.DAYS(clean_data[[#This Row],[Ship Date]],clean_data[[#This Row],[Order Date]])</f>
        <v>5</v>
      </c>
      <c r="L4947" s="11">
        <v>41015</v>
      </c>
      <c r="M4947" s="14">
        <v>3148</v>
      </c>
      <c r="N4947" s="15">
        <v>205.7</v>
      </c>
      <c r="O4947" s="15">
        <v>117.11</v>
      </c>
      <c r="P4947" s="15">
        <v>647543.6</v>
      </c>
      <c r="Q4947" s="15">
        <v>368662.28</v>
      </c>
      <c r="R4947" s="15">
        <v>278881.32</v>
      </c>
      <c r="S4947" s="54"/>
      <c r="T4947" s="54"/>
      <c r="Z4947" s="1"/>
      <c r="AA4947" s="1"/>
      <c r="XFB4947"/>
      <c r="XFC4947"/>
    </row>
    <row r="4948" spans="2:27 16382:16383" ht="21" customHeight="1">
      <c r="B4948" s="1" t="s">
        <v>14</v>
      </c>
      <c r="C4948" s="1" t="s">
        <v>19</v>
      </c>
      <c r="D4948" s="1" t="s">
        <v>79</v>
      </c>
      <c r="E4948" s="1" t="s">
        <v>17</v>
      </c>
      <c r="F4948" s="1" t="s">
        <v>229</v>
      </c>
      <c r="G4948" s="9">
        <v>40215</v>
      </c>
      <c r="H4948" s="2" t="s">
        <v>242</v>
      </c>
      <c r="I4948" s="1">
        <v>2010</v>
      </c>
      <c r="J4948" s="1">
        <v>885348546</v>
      </c>
      <c r="K4948" s="1">
        <f>_xlfn.DAYS(clean_data[[#This Row],[Ship Date]],clean_data[[#This Row],[Order Date]])</f>
        <v>26</v>
      </c>
      <c r="L4948" s="9">
        <v>40241</v>
      </c>
      <c r="M4948" s="4">
        <v>3164</v>
      </c>
      <c r="N4948" s="13">
        <v>668.27</v>
      </c>
      <c r="O4948" s="13">
        <v>502.54</v>
      </c>
      <c r="P4948" s="13">
        <v>2114406.2799999998</v>
      </c>
      <c r="Q4948" s="13">
        <v>1590036.56</v>
      </c>
      <c r="R4948" s="13">
        <v>524369.72</v>
      </c>
      <c r="S4948" s="54"/>
      <c r="T4948" s="54"/>
      <c r="Z4948" s="1"/>
      <c r="AA4948" s="1"/>
      <c r="XFB4948"/>
      <c r="XFC4948"/>
    </row>
    <row r="4949" spans="2:27 16382:16383" ht="21" customHeight="1">
      <c r="B4949" s="10" t="s">
        <v>23</v>
      </c>
      <c r="C4949" s="10" t="s">
        <v>181</v>
      </c>
      <c r="D4949" s="10" t="s">
        <v>79</v>
      </c>
      <c r="E4949" s="10" t="s">
        <v>21</v>
      </c>
      <c r="F4949" s="10" t="s">
        <v>227</v>
      </c>
      <c r="G4949" s="11">
        <v>40596</v>
      </c>
      <c r="H4949" s="12" t="s">
        <v>242</v>
      </c>
      <c r="I4949" s="10">
        <v>2011</v>
      </c>
      <c r="J4949" s="10">
        <v>677851569</v>
      </c>
      <c r="K4949" s="10">
        <f>_xlfn.DAYS(clean_data[[#This Row],[Ship Date]],clean_data[[#This Row],[Order Date]])</f>
        <v>8</v>
      </c>
      <c r="L4949" s="11">
        <v>40604</v>
      </c>
      <c r="M4949" s="14">
        <v>198</v>
      </c>
      <c r="N4949" s="15">
        <v>668.27</v>
      </c>
      <c r="O4949" s="15">
        <v>502.54</v>
      </c>
      <c r="P4949" s="15">
        <v>132317.46</v>
      </c>
      <c r="Q4949" s="15">
        <v>99502.92</v>
      </c>
      <c r="R4949" s="15">
        <v>32814.54</v>
      </c>
      <c r="S4949" s="54"/>
      <c r="T4949" s="54"/>
      <c r="Z4949" s="1"/>
      <c r="AA4949" s="1"/>
      <c r="XFB4949"/>
      <c r="XFC4949"/>
    </row>
    <row r="4950" spans="2:27 16382:16383" ht="21" customHeight="1">
      <c r="B4950" s="1" t="s">
        <v>40</v>
      </c>
      <c r="C4950" s="1" t="s">
        <v>113</v>
      </c>
      <c r="D4950" s="1" t="s">
        <v>71</v>
      </c>
      <c r="E4950" s="1" t="s">
        <v>17</v>
      </c>
      <c r="F4950" s="1" t="s">
        <v>232</v>
      </c>
      <c r="G4950" s="9">
        <v>40613</v>
      </c>
      <c r="H4950" s="2" t="s">
        <v>236</v>
      </c>
      <c r="I4950" s="1">
        <v>2011</v>
      </c>
      <c r="J4950" s="1">
        <v>614014565</v>
      </c>
      <c r="K4950" s="1">
        <f>_xlfn.DAYS(clean_data[[#This Row],[Ship Date]],clean_data[[#This Row],[Order Date]])</f>
        <v>2</v>
      </c>
      <c r="L4950" s="9">
        <v>40615</v>
      </c>
      <c r="M4950" s="4">
        <v>9410</v>
      </c>
      <c r="N4950" s="13">
        <v>154.06</v>
      </c>
      <c r="O4950" s="13">
        <v>90.93</v>
      </c>
      <c r="P4950" s="13">
        <v>1449704.6</v>
      </c>
      <c r="Q4950" s="13">
        <v>855651.3</v>
      </c>
      <c r="R4950" s="13">
        <v>594053.30000000005</v>
      </c>
      <c r="S4950" s="54"/>
      <c r="T4950" s="54"/>
      <c r="Z4950" s="1"/>
      <c r="AA4950" s="1"/>
      <c r="XFB4950"/>
      <c r="XFC4950"/>
    </row>
    <row r="4951" spans="2:27 16382:16383" ht="21" customHeight="1">
      <c r="B4951" s="10" t="s">
        <v>26</v>
      </c>
      <c r="C4951" s="10" t="s">
        <v>209</v>
      </c>
      <c r="D4951" s="10" t="s">
        <v>16</v>
      </c>
      <c r="E4951" s="10" t="s">
        <v>17</v>
      </c>
      <c r="F4951" s="10" t="s">
        <v>229</v>
      </c>
      <c r="G4951" s="11">
        <v>40501</v>
      </c>
      <c r="H4951" s="12" t="s">
        <v>234</v>
      </c>
      <c r="I4951" s="10">
        <v>2010</v>
      </c>
      <c r="J4951" s="10">
        <v>915761363</v>
      </c>
      <c r="K4951" s="10">
        <f>_xlfn.DAYS(clean_data[[#This Row],[Ship Date]],clean_data[[#This Row],[Order Date]])</f>
        <v>45</v>
      </c>
      <c r="L4951" s="11">
        <v>40546</v>
      </c>
      <c r="M4951" s="14">
        <v>2992</v>
      </c>
      <c r="N4951" s="15">
        <v>255.28</v>
      </c>
      <c r="O4951" s="15">
        <v>159.41999999999999</v>
      </c>
      <c r="P4951" s="15">
        <v>763797.76</v>
      </c>
      <c r="Q4951" s="15">
        <v>476984.64</v>
      </c>
      <c r="R4951" s="15">
        <v>286813.12</v>
      </c>
      <c r="S4951" s="54"/>
      <c r="T4951" s="54"/>
      <c r="Z4951" s="1"/>
      <c r="AA4951" s="1"/>
      <c r="XFB4951"/>
      <c r="XFC4951"/>
    </row>
    <row r="4952" spans="2:27 16382:16383" ht="21" customHeight="1">
      <c r="B4952" s="1" t="s">
        <v>40</v>
      </c>
      <c r="C4952" s="1" t="s">
        <v>72</v>
      </c>
      <c r="D4952" s="1" t="s">
        <v>36</v>
      </c>
      <c r="E4952" s="1" t="s">
        <v>17</v>
      </c>
      <c r="F4952" s="1" t="s">
        <v>235</v>
      </c>
      <c r="G4952" s="9">
        <v>40881</v>
      </c>
      <c r="H4952" s="2" t="s">
        <v>228</v>
      </c>
      <c r="I4952" s="1">
        <v>2011</v>
      </c>
      <c r="J4952" s="1">
        <v>525328290</v>
      </c>
      <c r="K4952" s="1">
        <f>_xlfn.DAYS(clean_data[[#This Row],[Ship Date]],clean_data[[#This Row],[Order Date]])</f>
        <v>38</v>
      </c>
      <c r="L4952" s="9">
        <v>40919</v>
      </c>
      <c r="M4952" s="4">
        <v>5170</v>
      </c>
      <c r="N4952" s="13">
        <v>109.28</v>
      </c>
      <c r="O4952" s="13">
        <v>35.840000000000003</v>
      </c>
      <c r="P4952" s="13">
        <v>564977.6</v>
      </c>
      <c r="Q4952" s="13">
        <v>185292.79999999999</v>
      </c>
      <c r="R4952" s="13">
        <v>379684.8</v>
      </c>
      <c r="S4952" s="54"/>
      <c r="T4952" s="54"/>
      <c r="Z4952" s="1"/>
      <c r="AA4952" s="1"/>
      <c r="XFB4952"/>
      <c r="XFC4952"/>
    </row>
    <row r="4953" spans="2:27 16382:16383" ht="21" customHeight="1">
      <c r="B4953" s="10" t="s">
        <v>26</v>
      </c>
      <c r="C4953" s="10" t="s">
        <v>107</v>
      </c>
      <c r="D4953" s="10" t="s">
        <v>79</v>
      </c>
      <c r="E4953" s="10" t="s">
        <v>21</v>
      </c>
      <c r="F4953" s="10" t="s">
        <v>227</v>
      </c>
      <c r="G4953" s="11">
        <v>41383</v>
      </c>
      <c r="H4953" s="12" t="s">
        <v>239</v>
      </c>
      <c r="I4953" s="10">
        <v>2013</v>
      </c>
      <c r="J4953" s="10">
        <v>255264174</v>
      </c>
      <c r="K4953" s="10">
        <f>_xlfn.DAYS(clean_data[[#This Row],[Ship Date]],clean_data[[#This Row],[Order Date]])</f>
        <v>21</v>
      </c>
      <c r="L4953" s="11">
        <v>41404</v>
      </c>
      <c r="M4953" s="14">
        <v>7197</v>
      </c>
      <c r="N4953" s="15">
        <v>668.27</v>
      </c>
      <c r="O4953" s="15">
        <v>502.54</v>
      </c>
      <c r="P4953" s="15">
        <v>4809539.1900000004</v>
      </c>
      <c r="Q4953" s="15">
        <v>3616780.38</v>
      </c>
      <c r="R4953" s="15">
        <v>1192758.81</v>
      </c>
      <c r="S4953" s="54"/>
      <c r="T4953" s="54"/>
      <c r="Z4953" s="1"/>
      <c r="AA4953" s="1"/>
      <c r="XFB4953"/>
      <c r="XFC4953"/>
    </row>
    <row r="4954" spans="2:27 16382:16383" ht="21" customHeight="1">
      <c r="B4954" s="1" t="s">
        <v>23</v>
      </c>
      <c r="C4954" s="1" t="s">
        <v>148</v>
      </c>
      <c r="D4954" s="1" t="s">
        <v>36</v>
      </c>
      <c r="E4954" s="1" t="s">
        <v>21</v>
      </c>
      <c r="F4954" s="1" t="s">
        <v>235</v>
      </c>
      <c r="G4954" s="9">
        <v>42025</v>
      </c>
      <c r="H4954" s="2" t="s">
        <v>240</v>
      </c>
      <c r="I4954" s="1">
        <v>2015</v>
      </c>
      <c r="J4954" s="1">
        <v>538430345</v>
      </c>
      <c r="K4954" s="1">
        <f>_xlfn.DAYS(clean_data[[#This Row],[Ship Date]],clean_data[[#This Row],[Order Date]])</f>
        <v>48</v>
      </c>
      <c r="L4954" s="9">
        <v>42073</v>
      </c>
      <c r="M4954" s="4">
        <v>2359</v>
      </c>
      <c r="N4954" s="13">
        <v>109.28</v>
      </c>
      <c r="O4954" s="13">
        <v>35.840000000000003</v>
      </c>
      <c r="P4954" s="13">
        <v>257791.52</v>
      </c>
      <c r="Q4954" s="13">
        <v>84546.559999999998</v>
      </c>
      <c r="R4954" s="13">
        <v>173244.96</v>
      </c>
      <c r="S4954" s="54"/>
      <c r="T4954" s="54"/>
      <c r="Z4954" s="1"/>
      <c r="AA4954" s="1"/>
      <c r="XFB4954"/>
      <c r="XFC4954"/>
    </row>
    <row r="4955" spans="2:27 16382:16383" ht="21" customHeight="1">
      <c r="B4955" s="10" t="s">
        <v>26</v>
      </c>
      <c r="C4955" s="10" t="s">
        <v>151</v>
      </c>
      <c r="D4955" s="10" t="s">
        <v>25</v>
      </c>
      <c r="E4955" s="10" t="s">
        <v>17</v>
      </c>
      <c r="F4955" s="10" t="s">
        <v>229</v>
      </c>
      <c r="G4955" s="11">
        <v>41829</v>
      </c>
      <c r="H4955" s="12" t="s">
        <v>230</v>
      </c>
      <c r="I4955" s="10">
        <v>2014</v>
      </c>
      <c r="J4955" s="10">
        <v>978000628</v>
      </c>
      <c r="K4955" s="10">
        <f>_xlfn.DAYS(clean_data[[#This Row],[Ship Date]],clean_data[[#This Row],[Order Date]])</f>
        <v>7</v>
      </c>
      <c r="L4955" s="11">
        <v>41836</v>
      </c>
      <c r="M4955" s="14">
        <v>974</v>
      </c>
      <c r="N4955" s="15">
        <v>47.45</v>
      </c>
      <c r="O4955" s="15">
        <v>31.79</v>
      </c>
      <c r="P4955" s="15">
        <v>46216.3</v>
      </c>
      <c r="Q4955" s="15">
        <v>30963.46</v>
      </c>
      <c r="R4955" s="15">
        <v>15252.84</v>
      </c>
      <c r="S4955" s="54"/>
      <c r="T4955" s="54"/>
      <c r="Z4955" s="1"/>
      <c r="AA4955" s="1"/>
      <c r="XFB4955"/>
      <c r="XFC4955"/>
    </row>
    <row r="4956" spans="2:27 16382:16383" ht="21" customHeight="1">
      <c r="B4956" s="1" t="s">
        <v>23</v>
      </c>
      <c r="C4956" s="1" t="s">
        <v>74</v>
      </c>
      <c r="D4956" s="1" t="s">
        <v>25</v>
      </c>
      <c r="E4956" s="1" t="s">
        <v>17</v>
      </c>
      <c r="F4956" s="1" t="s">
        <v>235</v>
      </c>
      <c r="G4956" s="9">
        <v>40208</v>
      </c>
      <c r="H4956" s="2" t="s">
        <v>240</v>
      </c>
      <c r="I4956" s="1">
        <v>2010</v>
      </c>
      <c r="J4956" s="1">
        <v>797461354</v>
      </c>
      <c r="K4956" s="1">
        <f>_xlfn.DAYS(clean_data[[#This Row],[Ship Date]],clean_data[[#This Row],[Order Date]])</f>
        <v>6</v>
      </c>
      <c r="L4956" s="9">
        <v>40214</v>
      </c>
      <c r="M4956" s="4">
        <v>5391</v>
      </c>
      <c r="N4956" s="13">
        <v>47.45</v>
      </c>
      <c r="O4956" s="13">
        <v>31.79</v>
      </c>
      <c r="P4956" s="13">
        <v>255802.95</v>
      </c>
      <c r="Q4956" s="13">
        <v>171379.89</v>
      </c>
      <c r="R4956" s="13">
        <v>84423.06</v>
      </c>
      <c r="S4956" s="54"/>
      <c r="T4956" s="54"/>
      <c r="Z4956" s="1"/>
      <c r="AA4956" s="1"/>
      <c r="XFB4956"/>
      <c r="XFC4956"/>
    </row>
    <row r="4957" spans="2:27 16382:16383" ht="21" customHeight="1">
      <c r="B4957" s="10" t="s">
        <v>14</v>
      </c>
      <c r="C4957" s="10" t="s">
        <v>111</v>
      </c>
      <c r="D4957" s="10" t="s">
        <v>36</v>
      </c>
      <c r="E4957" s="10" t="s">
        <v>21</v>
      </c>
      <c r="F4957" s="10" t="s">
        <v>229</v>
      </c>
      <c r="G4957" s="11">
        <v>41113</v>
      </c>
      <c r="H4957" s="12" t="s">
        <v>230</v>
      </c>
      <c r="I4957" s="10">
        <v>2012</v>
      </c>
      <c r="J4957" s="10">
        <v>190611350</v>
      </c>
      <c r="K4957" s="10">
        <f>_xlfn.DAYS(clean_data[[#This Row],[Ship Date]],clean_data[[#This Row],[Order Date]])</f>
        <v>37</v>
      </c>
      <c r="L4957" s="11">
        <v>41150</v>
      </c>
      <c r="M4957" s="14">
        <v>4989</v>
      </c>
      <c r="N4957" s="15">
        <v>109.28</v>
      </c>
      <c r="O4957" s="15">
        <v>35.840000000000003</v>
      </c>
      <c r="P4957" s="15">
        <v>545197.92000000004</v>
      </c>
      <c r="Q4957" s="15">
        <v>178805.76000000001</v>
      </c>
      <c r="R4957" s="15">
        <v>366392.16</v>
      </c>
      <c r="S4957" s="54"/>
      <c r="T4957" s="54"/>
      <c r="Z4957" s="1"/>
      <c r="AA4957" s="1"/>
      <c r="XFB4957"/>
      <c r="XFC4957"/>
    </row>
    <row r="4958" spans="2:27 16382:16383" ht="21" customHeight="1">
      <c r="B4958" s="1" t="s">
        <v>40</v>
      </c>
      <c r="C4958" s="1" t="s">
        <v>136</v>
      </c>
      <c r="D4958" s="1" t="s">
        <v>20</v>
      </c>
      <c r="E4958" s="1" t="s">
        <v>17</v>
      </c>
      <c r="F4958" s="1" t="s">
        <v>227</v>
      </c>
      <c r="G4958" s="9">
        <v>40585</v>
      </c>
      <c r="H4958" s="2" t="s">
        <v>242</v>
      </c>
      <c r="I4958" s="1">
        <v>2011</v>
      </c>
      <c r="J4958" s="1">
        <v>771561944</v>
      </c>
      <c r="K4958" s="1">
        <f>_xlfn.DAYS(clean_data[[#This Row],[Ship Date]],clean_data[[#This Row],[Order Date]])</f>
        <v>4</v>
      </c>
      <c r="L4958" s="9">
        <v>40589</v>
      </c>
      <c r="M4958" s="4">
        <v>1180</v>
      </c>
      <c r="N4958" s="13">
        <v>152.58000000000001</v>
      </c>
      <c r="O4958" s="13">
        <v>97.44</v>
      </c>
      <c r="P4958" s="13">
        <v>180044.4</v>
      </c>
      <c r="Q4958" s="13">
        <v>114979.2</v>
      </c>
      <c r="R4958" s="13">
        <v>65065.2</v>
      </c>
      <c r="S4958" s="54"/>
      <c r="T4958" s="54"/>
      <c r="Z4958" s="1"/>
      <c r="AA4958" s="1"/>
      <c r="XFB4958"/>
      <c r="XFC4958"/>
    </row>
    <row r="4959" spans="2:27 16382:16383" ht="21" customHeight="1">
      <c r="B4959" s="10" t="s">
        <v>14</v>
      </c>
      <c r="C4959" s="10" t="s">
        <v>220</v>
      </c>
      <c r="D4959" s="10" t="s">
        <v>16</v>
      </c>
      <c r="E4959" s="10" t="s">
        <v>17</v>
      </c>
      <c r="F4959" s="10" t="s">
        <v>232</v>
      </c>
      <c r="G4959" s="11">
        <v>41969</v>
      </c>
      <c r="H4959" s="12" t="s">
        <v>234</v>
      </c>
      <c r="I4959" s="10">
        <v>2014</v>
      </c>
      <c r="J4959" s="10">
        <v>624736964</v>
      </c>
      <c r="K4959" s="10">
        <f>_xlfn.DAYS(clean_data[[#This Row],[Ship Date]],clean_data[[#This Row],[Order Date]])</f>
        <v>2</v>
      </c>
      <c r="L4959" s="11">
        <v>41971</v>
      </c>
      <c r="M4959" s="14">
        <v>2406</v>
      </c>
      <c r="N4959" s="15">
        <v>255.28</v>
      </c>
      <c r="O4959" s="15">
        <v>159.41999999999999</v>
      </c>
      <c r="P4959" s="15">
        <v>614203.68000000005</v>
      </c>
      <c r="Q4959" s="15">
        <v>383564.52</v>
      </c>
      <c r="R4959" s="15">
        <v>230639.16</v>
      </c>
      <c r="S4959" s="54"/>
      <c r="T4959" s="54"/>
      <c r="Z4959" s="1"/>
      <c r="AA4959" s="1"/>
      <c r="XFB4959"/>
      <c r="XFC4959"/>
    </row>
    <row r="4960" spans="2:27 16382:16383" ht="21" customHeight="1">
      <c r="B4960" s="1" t="s">
        <v>14</v>
      </c>
      <c r="C4960" s="1" t="s">
        <v>111</v>
      </c>
      <c r="D4960" s="1" t="s">
        <v>33</v>
      </c>
      <c r="E4960" s="1" t="s">
        <v>17</v>
      </c>
      <c r="F4960" s="1" t="s">
        <v>235</v>
      </c>
      <c r="G4960" s="9">
        <v>40703</v>
      </c>
      <c r="H4960" s="2" t="s">
        <v>241</v>
      </c>
      <c r="I4960" s="1">
        <v>2011</v>
      </c>
      <c r="J4960" s="1">
        <v>154872739</v>
      </c>
      <c r="K4960" s="1">
        <f>_xlfn.DAYS(clean_data[[#This Row],[Ship Date]],clean_data[[#This Row],[Order Date]])</f>
        <v>41</v>
      </c>
      <c r="L4960" s="9">
        <v>40744</v>
      </c>
      <c r="M4960" s="4">
        <v>9140</v>
      </c>
      <c r="N4960" s="13">
        <v>81.73</v>
      </c>
      <c r="O4960" s="13">
        <v>56.67</v>
      </c>
      <c r="P4960" s="13">
        <v>747012.2</v>
      </c>
      <c r="Q4960" s="13">
        <v>517963.8</v>
      </c>
      <c r="R4960" s="13">
        <v>229048.4</v>
      </c>
      <c r="S4960" s="54"/>
      <c r="T4960" s="54"/>
      <c r="Z4960" s="1"/>
      <c r="AA4960" s="1"/>
      <c r="XFB4960"/>
      <c r="XFC4960"/>
    </row>
    <row r="4961" spans="2:27 16382:16383" ht="21" customHeight="1">
      <c r="B4961" s="10" t="s">
        <v>31</v>
      </c>
      <c r="C4961" s="10" t="s">
        <v>73</v>
      </c>
      <c r="D4961" s="10" t="s">
        <v>45</v>
      </c>
      <c r="E4961" s="10" t="s">
        <v>17</v>
      </c>
      <c r="F4961" s="10" t="s">
        <v>235</v>
      </c>
      <c r="G4961" s="11">
        <v>42291</v>
      </c>
      <c r="H4961" s="12" t="s">
        <v>237</v>
      </c>
      <c r="I4961" s="10">
        <v>2015</v>
      </c>
      <c r="J4961" s="10">
        <v>737018096</v>
      </c>
      <c r="K4961" s="10">
        <f>_xlfn.DAYS(clean_data[[#This Row],[Ship Date]],clean_data[[#This Row],[Order Date]])</f>
        <v>13</v>
      </c>
      <c r="L4961" s="11">
        <v>42304</v>
      </c>
      <c r="M4961" s="14">
        <v>8888</v>
      </c>
      <c r="N4961" s="15">
        <v>437.2</v>
      </c>
      <c r="O4961" s="15">
        <v>263.33</v>
      </c>
      <c r="P4961" s="15">
        <v>3885833.6</v>
      </c>
      <c r="Q4961" s="15">
        <v>2340477.04</v>
      </c>
      <c r="R4961" s="15">
        <v>1545356.56</v>
      </c>
      <c r="S4961" s="54"/>
      <c r="T4961" s="54"/>
      <c r="Z4961" s="1"/>
      <c r="AA4961" s="1"/>
      <c r="XFB4961"/>
      <c r="XFC4961"/>
    </row>
    <row r="4962" spans="2:27 16382:16383" ht="21" customHeight="1">
      <c r="B4962" s="1" t="s">
        <v>40</v>
      </c>
      <c r="C4962" s="1" t="s">
        <v>201</v>
      </c>
      <c r="D4962" s="1" t="s">
        <v>16</v>
      </c>
      <c r="E4962" s="1" t="s">
        <v>21</v>
      </c>
      <c r="F4962" s="1" t="s">
        <v>229</v>
      </c>
      <c r="G4962" s="9">
        <v>41566</v>
      </c>
      <c r="H4962" s="2" t="s">
        <v>237</v>
      </c>
      <c r="I4962" s="1">
        <v>2013</v>
      </c>
      <c r="J4962" s="1">
        <v>666534364</v>
      </c>
      <c r="K4962" s="1">
        <f>_xlfn.DAYS(clean_data[[#This Row],[Ship Date]],clean_data[[#This Row],[Order Date]])</f>
        <v>30</v>
      </c>
      <c r="L4962" s="9">
        <v>41596</v>
      </c>
      <c r="M4962" s="4">
        <v>1185</v>
      </c>
      <c r="N4962" s="13">
        <v>255.28</v>
      </c>
      <c r="O4962" s="13">
        <v>159.41999999999999</v>
      </c>
      <c r="P4962" s="13">
        <v>302506.8</v>
      </c>
      <c r="Q4962" s="13">
        <v>188912.7</v>
      </c>
      <c r="R4962" s="13">
        <v>113594.1</v>
      </c>
      <c r="S4962" s="54"/>
      <c r="T4962" s="54"/>
      <c r="Z4962" s="1"/>
      <c r="AA4962" s="1"/>
      <c r="XFB4962"/>
      <c r="XFC4962"/>
    </row>
    <row r="4963" spans="2:27 16382:16383" ht="21" customHeight="1">
      <c r="B4963" s="10" t="s">
        <v>34</v>
      </c>
      <c r="C4963" s="10" t="s">
        <v>60</v>
      </c>
      <c r="D4963" s="10" t="s">
        <v>33</v>
      </c>
      <c r="E4963" s="10" t="s">
        <v>21</v>
      </c>
      <c r="F4963" s="10" t="s">
        <v>229</v>
      </c>
      <c r="G4963" s="11">
        <v>40663</v>
      </c>
      <c r="H4963" s="12" t="s">
        <v>239</v>
      </c>
      <c r="I4963" s="10">
        <v>2011</v>
      </c>
      <c r="J4963" s="10">
        <v>109095370</v>
      </c>
      <c r="K4963" s="10">
        <f>_xlfn.DAYS(clean_data[[#This Row],[Ship Date]],clean_data[[#This Row],[Order Date]])</f>
        <v>37</v>
      </c>
      <c r="L4963" s="11">
        <v>40700</v>
      </c>
      <c r="M4963" s="14">
        <v>2599</v>
      </c>
      <c r="N4963" s="15">
        <v>81.73</v>
      </c>
      <c r="O4963" s="15">
        <v>56.67</v>
      </c>
      <c r="P4963" s="15">
        <v>212416.27</v>
      </c>
      <c r="Q4963" s="15">
        <v>147285.32999999999</v>
      </c>
      <c r="R4963" s="15">
        <v>65130.94</v>
      </c>
      <c r="S4963" s="54"/>
      <c r="T4963" s="54"/>
      <c r="Z4963" s="1"/>
      <c r="AA4963" s="1"/>
      <c r="XFB4963"/>
      <c r="XFC4963"/>
    </row>
    <row r="4964" spans="2:27 16382:16383" ht="21" customHeight="1">
      <c r="B4964" s="1" t="s">
        <v>31</v>
      </c>
      <c r="C4964" s="1" t="s">
        <v>223</v>
      </c>
      <c r="D4964" s="1" t="s">
        <v>20</v>
      </c>
      <c r="E4964" s="1" t="s">
        <v>21</v>
      </c>
      <c r="F4964" s="1" t="s">
        <v>227</v>
      </c>
      <c r="G4964" s="9">
        <v>42105</v>
      </c>
      <c r="H4964" s="2" t="s">
        <v>239</v>
      </c>
      <c r="I4964" s="1">
        <v>2015</v>
      </c>
      <c r="J4964" s="1">
        <v>650687444</v>
      </c>
      <c r="K4964" s="1">
        <f>_xlfn.DAYS(clean_data[[#This Row],[Ship Date]],clean_data[[#This Row],[Order Date]])</f>
        <v>47</v>
      </c>
      <c r="L4964" s="9">
        <v>42152</v>
      </c>
      <c r="M4964" s="4">
        <v>1729</v>
      </c>
      <c r="N4964" s="13">
        <v>152.58000000000001</v>
      </c>
      <c r="O4964" s="13">
        <v>97.44</v>
      </c>
      <c r="P4964" s="13">
        <v>263810.82</v>
      </c>
      <c r="Q4964" s="13">
        <v>168473.76</v>
      </c>
      <c r="R4964" s="13">
        <v>95337.06</v>
      </c>
      <c r="S4964" s="54"/>
      <c r="T4964" s="54"/>
      <c r="Z4964" s="1"/>
      <c r="AA4964" s="1"/>
      <c r="XFB4964"/>
      <c r="XFC4964"/>
    </row>
    <row r="4965" spans="2:27 16382:16383" ht="21" customHeight="1">
      <c r="B4965" s="10" t="s">
        <v>23</v>
      </c>
      <c r="C4965" s="10" t="s">
        <v>74</v>
      </c>
      <c r="D4965" s="10" t="s">
        <v>45</v>
      </c>
      <c r="E4965" s="10" t="s">
        <v>21</v>
      </c>
      <c r="F4965" s="10" t="s">
        <v>229</v>
      </c>
      <c r="G4965" s="11">
        <v>41892</v>
      </c>
      <c r="H4965" s="12" t="s">
        <v>231</v>
      </c>
      <c r="I4965" s="10">
        <v>2014</v>
      </c>
      <c r="J4965" s="10">
        <v>347609412</v>
      </c>
      <c r="K4965" s="10">
        <f>_xlfn.DAYS(clean_data[[#This Row],[Ship Date]],clean_data[[#This Row],[Order Date]])</f>
        <v>7</v>
      </c>
      <c r="L4965" s="11">
        <v>41899</v>
      </c>
      <c r="M4965" s="14">
        <v>4205</v>
      </c>
      <c r="N4965" s="15">
        <v>437.2</v>
      </c>
      <c r="O4965" s="15">
        <v>263.33</v>
      </c>
      <c r="P4965" s="15">
        <v>1838426</v>
      </c>
      <c r="Q4965" s="15">
        <v>1107302.6499999999</v>
      </c>
      <c r="R4965" s="15">
        <v>731123.35</v>
      </c>
      <c r="S4965" s="54"/>
      <c r="T4965" s="54"/>
      <c r="Z4965" s="1"/>
      <c r="AA4965" s="1"/>
      <c r="XFB4965"/>
      <c r="XFC4965"/>
    </row>
    <row r="4966" spans="2:27 16382:16383" ht="21" customHeight="1">
      <c r="B4966" s="1" t="s">
        <v>14</v>
      </c>
      <c r="C4966" s="1" t="s">
        <v>108</v>
      </c>
      <c r="D4966" s="1" t="s">
        <v>43</v>
      </c>
      <c r="E4966" s="1" t="s">
        <v>21</v>
      </c>
      <c r="F4966" s="1" t="s">
        <v>229</v>
      </c>
      <c r="G4966" s="9">
        <v>41942</v>
      </c>
      <c r="H4966" s="2" t="s">
        <v>237</v>
      </c>
      <c r="I4966" s="1">
        <v>2014</v>
      </c>
      <c r="J4966" s="1">
        <v>476472604</v>
      </c>
      <c r="K4966" s="1">
        <f>_xlfn.DAYS(clean_data[[#This Row],[Ship Date]],clean_data[[#This Row],[Order Date]])</f>
        <v>32</v>
      </c>
      <c r="L4966" s="9">
        <v>41974</v>
      </c>
      <c r="M4966" s="4">
        <v>7687</v>
      </c>
      <c r="N4966" s="13">
        <v>651.21</v>
      </c>
      <c r="O4966" s="13">
        <v>524.96</v>
      </c>
      <c r="P4966" s="13">
        <v>5005851.2699999996</v>
      </c>
      <c r="Q4966" s="13">
        <v>4035367.52</v>
      </c>
      <c r="R4966" s="13">
        <v>970483.75</v>
      </c>
      <c r="S4966" s="54"/>
      <c r="T4966" s="54"/>
      <c r="Z4966" s="1"/>
      <c r="AA4966" s="1"/>
      <c r="XFB4966"/>
      <c r="XFC4966"/>
    </row>
    <row r="4967" spans="2:27 16382:16383" ht="21" customHeight="1">
      <c r="B4967" s="10" t="s">
        <v>40</v>
      </c>
      <c r="C4967" s="10" t="s">
        <v>166</v>
      </c>
      <c r="D4967" s="10" t="s">
        <v>36</v>
      </c>
      <c r="E4967" s="10" t="s">
        <v>17</v>
      </c>
      <c r="F4967" s="10" t="s">
        <v>229</v>
      </c>
      <c r="G4967" s="11">
        <v>40415</v>
      </c>
      <c r="H4967" s="12" t="s">
        <v>238</v>
      </c>
      <c r="I4967" s="10">
        <v>2010</v>
      </c>
      <c r="J4967" s="10">
        <v>584200847</v>
      </c>
      <c r="K4967" s="10">
        <f>_xlfn.DAYS(clean_data[[#This Row],[Ship Date]],clean_data[[#This Row],[Order Date]])</f>
        <v>19</v>
      </c>
      <c r="L4967" s="11">
        <v>40434</v>
      </c>
      <c r="M4967" s="14">
        <v>6868</v>
      </c>
      <c r="N4967" s="15">
        <v>109.28</v>
      </c>
      <c r="O4967" s="15">
        <v>35.840000000000003</v>
      </c>
      <c r="P4967" s="15">
        <v>750535.04</v>
      </c>
      <c r="Q4967" s="15">
        <v>246149.12</v>
      </c>
      <c r="R4967" s="15">
        <v>504385.92</v>
      </c>
      <c r="S4967" s="54"/>
      <c r="T4967" s="54"/>
      <c r="Z4967" s="1"/>
      <c r="AA4967" s="1"/>
      <c r="XFB4967"/>
      <c r="XFC4967"/>
    </row>
    <row r="4968" spans="2:27 16382:16383" ht="21" customHeight="1">
      <c r="B4968" s="1" t="s">
        <v>34</v>
      </c>
      <c r="C4968" s="1" t="s">
        <v>195</v>
      </c>
      <c r="D4968" s="1" t="s">
        <v>25</v>
      </c>
      <c r="E4968" s="1" t="s">
        <v>21</v>
      </c>
      <c r="F4968" s="1" t="s">
        <v>227</v>
      </c>
      <c r="G4968" s="9">
        <v>41391</v>
      </c>
      <c r="H4968" s="2" t="s">
        <v>239</v>
      </c>
      <c r="I4968" s="1">
        <v>2013</v>
      </c>
      <c r="J4968" s="1">
        <v>738030469</v>
      </c>
      <c r="K4968" s="1">
        <f>_xlfn.DAYS(clean_data[[#This Row],[Ship Date]],clean_data[[#This Row],[Order Date]])</f>
        <v>34</v>
      </c>
      <c r="L4968" s="9">
        <v>41425</v>
      </c>
      <c r="M4968" s="4">
        <v>8471</v>
      </c>
      <c r="N4968" s="13">
        <v>47.45</v>
      </c>
      <c r="O4968" s="13">
        <v>31.79</v>
      </c>
      <c r="P4968" s="13">
        <v>401948.95</v>
      </c>
      <c r="Q4968" s="13">
        <v>269293.09000000003</v>
      </c>
      <c r="R4968" s="13">
        <v>132655.85999999999</v>
      </c>
      <c r="S4968" s="54"/>
      <c r="T4968" s="54"/>
      <c r="Z4968" s="1"/>
      <c r="AA4968" s="1"/>
      <c r="XFB4968"/>
      <c r="XFC4968"/>
    </row>
    <row r="4969" spans="2:27 16382:16383" ht="21" customHeight="1">
      <c r="B4969" s="10" t="s">
        <v>40</v>
      </c>
      <c r="C4969" s="10" t="s">
        <v>214</v>
      </c>
      <c r="D4969" s="10" t="s">
        <v>20</v>
      </c>
      <c r="E4969" s="10" t="s">
        <v>17</v>
      </c>
      <c r="F4969" s="10" t="s">
        <v>235</v>
      </c>
      <c r="G4969" s="11">
        <v>42423</v>
      </c>
      <c r="H4969" s="12" t="s">
        <v>242</v>
      </c>
      <c r="I4969" s="10">
        <v>2016</v>
      </c>
      <c r="J4969" s="10">
        <v>175510299</v>
      </c>
      <c r="K4969" s="10">
        <f>_xlfn.DAYS(clean_data[[#This Row],[Ship Date]],clean_data[[#This Row],[Order Date]])</f>
        <v>29</v>
      </c>
      <c r="L4969" s="11">
        <v>42452</v>
      </c>
      <c r="M4969" s="14">
        <v>6252</v>
      </c>
      <c r="N4969" s="15">
        <v>152.58000000000001</v>
      </c>
      <c r="O4969" s="15">
        <v>97.44</v>
      </c>
      <c r="P4969" s="15">
        <v>953930.16</v>
      </c>
      <c r="Q4969" s="15">
        <v>609194.88</v>
      </c>
      <c r="R4969" s="15">
        <v>344735.28</v>
      </c>
      <c r="S4969" s="54"/>
      <c r="T4969" s="54"/>
      <c r="Z4969" s="1"/>
      <c r="AA4969" s="1"/>
      <c r="XFB4969"/>
      <c r="XFC4969"/>
    </row>
    <row r="4970" spans="2:27 16382:16383" ht="21" customHeight="1">
      <c r="B4970" s="1" t="s">
        <v>14</v>
      </c>
      <c r="C4970" s="1" t="s">
        <v>211</v>
      </c>
      <c r="D4970" s="1" t="s">
        <v>59</v>
      </c>
      <c r="E4970" s="1" t="s">
        <v>21</v>
      </c>
      <c r="F4970" s="1" t="s">
        <v>227</v>
      </c>
      <c r="G4970" s="9">
        <v>41455</v>
      </c>
      <c r="H4970" s="2" t="s">
        <v>241</v>
      </c>
      <c r="I4970" s="1">
        <v>2013</v>
      </c>
      <c r="J4970" s="1">
        <v>454501664</v>
      </c>
      <c r="K4970" s="1">
        <f>_xlfn.DAYS(clean_data[[#This Row],[Ship Date]],clean_data[[#This Row],[Order Date]])</f>
        <v>18</v>
      </c>
      <c r="L4970" s="9">
        <v>41473</v>
      </c>
      <c r="M4970" s="4">
        <v>5997</v>
      </c>
      <c r="N4970" s="13">
        <v>9.33</v>
      </c>
      <c r="O4970" s="13">
        <v>6.92</v>
      </c>
      <c r="P4970" s="13">
        <v>55952.01</v>
      </c>
      <c r="Q4970" s="13">
        <v>41499.24</v>
      </c>
      <c r="R4970" s="13">
        <v>14452.77</v>
      </c>
      <c r="S4970" s="54"/>
      <c r="T4970" s="54"/>
      <c r="Z4970" s="1"/>
      <c r="AA4970" s="1"/>
      <c r="XFB4970"/>
      <c r="XFC4970"/>
    </row>
    <row r="4971" spans="2:27 16382:16383" ht="21" customHeight="1">
      <c r="B4971" s="10" t="s">
        <v>31</v>
      </c>
      <c r="C4971" s="10" t="s">
        <v>39</v>
      </c>
      <c r="D4971" s="10" t="s">
        <v>20</v>
      </c>
      <c r="E4971" s="10" t="s">
        <v>21</v>
      </c>
      <c r="F4971" s="10" t="s">
        <v>227</v>
      </c>
      <c r="G4971" s="11">
        <v>40968</v>
      </c>
      <c r="H4971" s="12" t="s">
        <v>242</v>
      </c>
      <c r="I4971" s="10">
        <v>2012</v>
      </c>
      <c r="J4971" s="10">
        <v>503178393</v>
      </c>
      <c r="K4971" s="10">
        <f>_xlfn.DAYS(clean_data[[#This Row],[Ship Date]],clean_data[[#This Row],[Order Date]])</f>
        <v>6</v>
      </c>
      <c r="L4971" s="11">
        <v>40974</v>
      </c>
      <c r="M4971" s="14">
        <v>523</v>
      </c>
      <c r="N4971" s="15">
        <v>152.58000000000001</v>
      </c>
      <c r="O4971" s="15">
        <v>97.44</v>
      </c>
      <c r="P4971" s="15">
        <v>79799.34</v>
      </c>
      <c r="Q4971" s="15">
        <v>50961.120000000003</v>
      </c>
      <c r="R4971" s="15">
        <v>28838.22</v>
      </c>
      <c r="S4971" s="54"/>
      <c r="T4971" s="54"/>
      <c r="Z4971" s="1"/>
      <c r="AA4971" s="1"/>
      <c r="XFB4971"/>
      <c r="XFC4971"/>
    </row>
    <row r="4972" spans="2:27 16382:16383" ht="21" customHeight="1">
      <c r="B4972" s="1" t="s">
        <v>26</v>
      </c>
      <c r="C4972" s="1" t="s">
        <v>104</v>
      </c>
      <c r="D4972" s="1" t="s">
        <v>16</v>
      </c>
      <c r="E4972" s="1" t="s">
        <v>17</v>
      </c>
      <c r="F4972" s="1" t="s">
        <v>227</v>
      </c>
      <c r="G4972" s="9">
        <v>41066</v>
      </c>
      <c r="H4972" s="2" t="s">
        <v>241</v>
      </c>
      <c r="I4972" s="1">
        <v>2012</v>
      </c>
      <c r="J4972" s="1">
        <v>670026814</v>
      </c>
      <c r="K4972" s="1">
        <f>_xlfn.DAYS(clean_data[[#This Row],[Ship Date]],clean_data[[#This Row],[Order Date]])</f>
        <v>9</v>
      </c>
      <c r="L4972" s="9">
        <v>41075</v>
      </c>
      <c r="M4972" s="4">
        <v>4679</v>
      </c>
      <c r="N4972" s="13">
        <v>255.28</v>
      </c>
      <c r="O4972" s="13">
        <v>159.41999999999999</v>
      </c>
      <c r="P4972" s="13">
        <v>1194455.1200000001</v>
      </c>
      <c r="Q4972" s="13">
        <v>745926.18</v>
      </c>
      <c r="R4972" s="13">
        <v>448528.94</v>
      </c>
      <c r="S4972" s="54"/>
      <c r="T4972" s="54"/>
      <c r="Z4972" s="1"/>
      <c r="AA4972" s="1"/>
      <c r="XFB4972"/>
      <c r="XFC4972"/>
    </row>
    <row r="4973" spans="2:27 16382:16383" ht="21" customHeight="1">
      <c r="B4973" s="10" t="s">
        <v>23</v>
      </c>
      <c r="C4973" s="10" t="s">
        <v>98</v>
      </c>
      <c r="D4973" s="10" t="s">
        <v>33</v>
      </c>
      <c r="E4973" s="10" t="s">
        <v>21</v>
      </c>
      <c r="F4973" s="10" t="s">
        <v>235</v>
      </c>
      <c r="G4973" s="11">
        <v>40859</v>
      </c>
      <c r="H4973" s="12" t="s">
        <v>234</v>
      </c>
      <c r="I4973" s="10">
        <v>2011</v>
      </c>
      <c r="J4973" s="10">
        <v>473845756</v>
      </c>
      <c r="K4973" s="10">
        <f>_xlfn.DAYS(clean_data[[#This Row],[Ship Date]],clean_data[[#This Row],[Order Date]])</f>
        <v>34</v>
      </c>
      <c r="L4973" s="11">
        <v>40893</v>
      </c>
      <c r="M4973" s="14">
        <v>344</v>
      </c>
      <c r="N4973" s="15">
        <v>81.73</v>
      </c>
      <c r="O4973" s="15">
        <v>56.67</v>
      </c>
      <c r="P4973" s="15">
        <v>28115.119999999999</v>
      </c>
      <c r="Q4973" s="15">
        <v>19494.48</v>
      </c>
      <c r="R4973" s="15">
        <v>8620.64</v>
      </c>
      <c r="S4973" s="54"/>
      <c r="T4973" s="54"/>
      <c r="Z4973" s="1"/>
      <c r="AA4973" s="1"/>
      <c r="XFB4973"/>
      <c r="XFC4973"/>
    </row>
    <row r="4974" spans="2:27 16382:16383" ht="21" customHeight="1">
      <c r="B4974" s="1" t="s">
        <v>31</v>
      </c>
      <c r="C4974" s="1" t="s">
        <v>89</v>
      </c>
      <c r="D4974" s="1" t="s">
        <v>36</v>
      </c>
      <c r="E4974" s="1" t="s">
        <v>17</v>
      </c>
      <c r="F4974" s="1" t="s">
        <v>232</v>
      </c>
      <c r="G4974" s="9">
        <v>42611</v>
      </c>
      <c r="H4974" s="2" t="s">
        <v>238</v>
      </c>
      <c r="I4974" s="1">
        <v>2016</v>
      </c>
      <c r="J4974" s="1">
        <v>853746545</v>
      </c>
      <c r="K4974" s="1">
        <f>_xlfn.DAYS(clean_data[[#This Row],[Ship Date]],clean_data[[#This Row],[Order Date]])</f>
        <v>47</v>
      </c>
      <c r="L4974" s="9">
        <v>42658</v>
      </c>
      <c r="M4974" s="4">
        <v>1430</v>
      </c>
      <c r="N4974" s="13">
        <v>109.28</v>
      </c>
      <c r="O4974" s="13">
        <v>35.840000000000003</v>
      </c>
      <c r="P4974" s="13">
        <v>156270.39999999999</v>
      </c>
      <c r="Q4974" s="13">
        <v>51251.199999999997</v>
      </c>
      <c r="R4974" s="13">
        <v>105019.2</v>
      </c>
      <c r="S4974" s="54"/>
      <c r="T4974" s="54"/>
      <c r="Z4974" s="1"/>
      <c r="AA4974" s="1"/>
      <c r="XFB4974"/>
      <c r="XFC4974"/>
    </row>
    <row r="4975" spans="2:27 16382:16383" ht="21" customHeight="1">
      <c r="B4975" s="10" t="s">
        <v>40</v>
      </c>
      <c r="C4975" s="10" t="s">
        <v>123</v>
      </c>
      <c r="D4975" s="10" t="s">
        <v>25</v>
      </c>
      <c r="E4975" s="10" t="s">
        <v>21</v>
      </c>
      <c r="F4975" s="10" t="s">
        <v>232</v>
      </c>
      <c r="G4975" s="11">
        <v>42062</v>
      </c>
      <c r="H4975" s="12" t="s">
        <v>242</v>
      </c>
      <c r="I4975" s="10">
        <v>2015</v>
      </c>
      <c r="J4975" s="10">
        <v>119153010</v>
      </c>
      <c r="K4975" s="10">
        <f>_xlfn.DAYS(clean_data[[#This Row],[Ship Date]],clean_data[[#This Row],[Order Date]])</f>
        <v>6</v>
      </c>
      <c r="L4975" s="11">
        <v>42068</v>
      </c>
      <c r="M4975" s="14">
        <v>8878</v>
      </c>
      <c r="N4975" s="15">
        <v>47.45</v>
      </c>
      <c r="O4975" s="15">
        <v>31.79</v>
      </c>
      <c r="P4975" s="15">
        <v>421261.1</v>
      </c>
      <c r="Q4975" s="15">
        <v>282231.62</v>
      </c>
      <c r="R4975" s="15">
        <v>139029.48000000001</v>
      </c>
      <c r="S4975" s="54"/>
      <c r="T4975" s="54"/>
      <c r="Z4975" s="1"/>
      <c r="AA4975" s="1"/>
      <c r="XFB4975"/>
      <c r="XFC4975"/>
    </row>
    <row r="4976" spans="2:27 16382:16383" ht="21" customHeight="1">
      <c r="B4976" s="1" t="s">
        <v>26</v>
      </c>
      <c r="C4976" s="1" t="s">
        <v>46</v>
      </c>
      <c r="D4976" s="1" t="s">
        <v>43</v>
      </c>
      <c r="E4976" s="1" t="s">
        <v>21</v>
      </c>
      <c r="F4976" s="1" t="s">
        <v>232</v>
      </c>
      <c r="G4976" s="9">
        <v>40872</v>
      </c>
      <c r="H4976" s="2" t="s">
        <v>234</v>
      </c>
      <c r="I4976" s="1">
        <v>2011</v>
      </c>
      <c r="J4976" s="1">
        <v>699801480</v>
      </c>
      <c r="K4976" s="1">
        <f>_xlfn.DAYS(clean_data[[#This Row],[Ship Date]],clean_data[[#This Row],[Order Date]])</f>
        <v>31</v>
      </c>
      <c r="L4976" s="9">
        <v>40903</v>
      </c>
      <c r="M4976" s="4">
        <v>5664</v>
      </c>
      <c r="N4976" s="13">
        <v>651.21</v>
      </c>
      <c r="O4976" s="13">
        <v>524.96</v>
      </c>
      <c r="P4976" s="13">
        <v>3688453.44</v>
      </c>
      <c r="Q4976" s="13">
        <v>2973373.44</v>
      </c>
      <c r="R4976" s="13">
        <v>715080</v>
      </c>
      <c r="S4976" s="54"/>
      <c r="T4976" s="54"/>
      <c r="Z4976" s="1"/>
      <c r="AA4976" s="1"/>
      <c r="XFB4976"/>
      <c r="XFC4976"/>
    </row>
    <row r="4977" spans="2:27 16382:16383" ht="21" customHeight="1">
      <c r="B4977" s="10" t="s">
        <v>34</v>
      </c>
      <c r="C4977" s="10" t="s">
        <v>243</v>
      </c>
      <c r="D4977" s="10" t="s">
        <v>50</v>
      </c>
      <c r="E4977" s="10" t="s">
        <v>17</v>
      </c>
      <c r="F4977" s="10" t="s">
        <v>229</v>
      </c>
      <c r="G4977" s="11">
        <v>42472</v>
      </c>
      <c r="H4977" s="12" t="s">
        <v>239</v>
      </c>
      <c r="I4977" s="10">
        <v>2016</v>
      </c>
      <c r="J4977" s="10">
        <v>595740783</v>
      </c>
      <c r="K4977" s="10">
        <f>_xlfn.DAYS(clean_data[[#This Row],[Ship Date]],clean_data[[#This Row],[Order Date]])</f>
        <v>31</v>
      </c>
      <c r="L4977" s="11">
        <v>42503</v>
      </c>
      <c r="M4977" s="14">
        <v>1791</v>
      </c>
      <c r="N4977" s="15">
        <v>421.89</v>
      </c>
      <c r="O4977" s="15">
        <v>364.69</v>
      </c>
      <c r="P4977" s="15">
        <v>755604.99</v>
      </c>
      <c r="Q4977" s="15">
        <v>653159.79</v>
      </c>
      <c r="R4977" s="15">
        <v>102445.2</v>
      </c>
      <c r="S4977" s="54"/>
      <c r="T4977" s="54"/>
      <c r="Z4977" s="1"/>
      <c r="AA4977" s="1"/>
      <c r="XFB4977"/>
      <c r="XFC4977"/>
    </row>
    <row r="4978" spans="2:27 16382:16383" ht="21" customHeight="1">
      <c r="B4978" s="1" t="s">
        <v>40</v>
      </c>
      <c r="C4978" s="1" t="s">
        <v>117</v>
      </c>
      <c r="D4978" s="1" t="s">
        <v>28</v>
      </c>
      <c r="E4978" s="1" t="s">
        <v>17</v>
      </c>
      <c r="F4978" s="1" t="s">
        <v>227</v>
      </c>
      <c r="G4978" s="9">
        <v>42385</v>
      </c>
      <c r="H4978" s="2" t="s">
        <v>240</v>
      </c>
      <c r="I4978" s="1">
        <v>2016</v>
      </c>
      <c r="J4978" s="1">
        <v>127332246</v>
      </c>
      <c r="K4978" s="1">
        <f>_xlfn.DAYS(clean_data[[#This Row],[Ship Date]],clean_data[[#This Row],[Order Date]])</f>
        <v>26</v>
      </c>
      <c r="L4978" s="9">
        <v>42411</v>
      </c>
      <c r="M4978" s="4">
        <v>9296</v>
      </c>
      <c r="N4978" s="13">
        <v>205.7</v>
      </c>
      <c r="O4978" s="13">
        <v>117.11</v>
      </c>
      <c r="P4978" s="13">
        <v>1912187.2</v>
      </c>
      <c r="Q4978" s="13">
        <v>1088654.56</v>
      </c>
      <c r="R4978" s="13">
        <v>823532.64</v>
      </c>
      <c r="S4978" s="54"/>
      <c r="T4978" s="54"/>
      <c r="Z4978" s="1"/>
      <c r="AA4978" s="1"/>
      <c r="XFB4978"/>
      <c r="XFC4978"/>
    </row>
    <row r="4979" spans="2:27 16382:16383" ht="21" customHeight="1">
      <c r="B4979" s="10" t="s">
        <v>40</v>
      </c>
      <c r="C4979" s="10" t="s">
        <v>126</v>
      </c>
      <c r="D4979" s="10" t="s">
        <v>43</v>
      </c>
      <c r="E4979" s="10" t="s">
        <v>17</v>
      </c>
      <c r="F4979" s="10" t="s">
        <v>227</v>
      </c>
      <c r="G4979" s="11">
        <v>40672</v>
      </c>
      <c r="H4979" s="12" t="s">
        <v>233</v>
      </c>
      <c r="I4979" s="10">
        <v>2011</v>
      </c>
      <c r="J4979" s="10">
        <v>585249698</v>
      </c>
      <c r="K4979" s="10">
        <f>_xlfn.DAYS(clean_data[[#This Row],[Ship Date]],clean_data[[#This Row],[Order Date]])</f>
        <v>27</v>
      </c>
      <c r="L4979" s="11">
        <v>40699</v>
      </c>
      <c r="M4979" s="14">
        <v>7246</v>
      </c>
      <c r="N4979" s="15">
        <v>651.21</v>
      </c>
      <c r="O4979" s="15">
        <v>524.96</v>
      </c>
      <c r="P4979" s="15">
        <v>4718667.66</v>
      </c>
      <c r="Q4979" s="15">
        <v>3803860.16</v>
      </c>
      <c r="R4979" s="15">
        <v>914807.5</v>
      </c>
      <c r="S4979" s="54"/>
      <c r="T4979" s="54"/>
      <c r="Z4979" s="1"/>
      <c r="AA4979" s="1"/>
      <c r="XFB4979"/>
      <c r="XFC4979"/>
    </row>
    <row r="4980" spans="2:27 16382:16383" ht="21" customHeight="1">
      <c r="B4980" s="1" t="s">
        <v>23</v>
      </c>
      <c r="C4980" s="1" t="s">
        <v>207</v>
      </c>
      <c r="D4980" s="1" t="s">
        <v>71</v>
      </c>
      <c r="E4980" s="1" t="s">
        <v>17</v>
      </c>
      <c r="F4980" s="1" t="s">
        <v>229</v>
      </c>
      <c r="G4980" s="9">
        <v>40548</v>
      </c>
      <c r="H4980" s="2" t="s">
        <v>240</v>
      </c>
      <c r="I4980" s="1">
        <v>2011</v>
      </c>
      <c r="J4980" s="1">
        <v>180479466</v>
      </c>
      <c r="K4980" s="1">
        <f>_xlfn.DAYS(clean_data[[#This Row],[Ship Date]],clean_data[[#This Row],[Order Date]])</f>
        <v>7</v>
      </c>
      <c r="L4980" s="9">
        <v>40555</v>
      </c>
      <c r="M4980" s="4">
        <v>6740</v>
      </c>
      <c r="N4980" s="13">
        <v>154.06</v>
      </c>
      <c r="O4980" s="13">
        <v>90.93</v>
      </c>
      <c r="P4980" s="13">
        <v>1038364.4</v>
      </c>
      <c r="Q4980" s="13">
        <v>612868.19999999995</v>
      </c>
      <c r="R4980" s="13">
        <v>425496.2</v>
      </c>
      <c r="S4980" s="54"/>
      <c r="T4980" s="54"/>
      <c r="Z4980" s="1"/>
      <c r="AA4980" s="1"/>
      <c r="XFB4980"/>
      <c r="XFC4980"/>
    </row>
    <row r="4981" spans="2:27 16382:16383" ht="21" customHeight="1">
      <c r="B4981" s="10" t="s">
        <v>40</v>
      </c>
      <c r="C4981" s="10" t="s">
        <v>153</v>
      </c>
      <c r="D4981" s="10" t="s">
        <v>20</v>
      </c>
      <c r="E4981" s="10" t="s">
        <v>21</v>
      </c>
      <c r="F4981" s="10" t="s">
        <v>227</v>
      </c>
      <c r="G4981" s="11">
        <v>41471</v>
      </c>
      <c r="H4981" s="12" t="s">
        <v>230</v>
      </c>
      <c r="I4981" s="10">
        <v>2013</v>
      </c>
      <c r="J4981" s="10">
        <v>794320380</v>
      </c>
      <c r="K4981" s="10">
        <f>_xlfn.DAYS(clean_data[[#This Row],[Ship Date]],clean_data[[#This Row],[Order Date]])</f>
        <v>27</v>
      </c>
      <c r="L4981" s="11">
        <v>41498</v>
      </c>
      <c r="M4981" s="14">
        <v>5907</v>
      </c>
      <c r="N4981" s="15">
        <v>152.58000000000001</v>
      </c>
      <c r="O4981" s="15">
        <v>97.44</v>
      </c>
      <c r="P4981" s="15">
        <v>901290.06</v>
      </c>
      <c r="Q4981" s="15">
        <v>575578.07999999996</v>
      </c>
      <c r="R4981" s="15">
        <v>325711.98</v>
      </c>
      <c r="S4981" s="54"/>
      <c r="T4981" s="54"/>
      <c r="Z4981" s="1"/>
      <c r="AA4981" s="1"/>
      <c r="XFB4981"/>
      <c r="XFC4981"/>
    </row>
    <row r="4982" spans="2:27 16382:16383" ht="21" customHeight="1">
      <c r="B4982" s="1" t="s">
        <v>26</v>
      </c>
      <c r="C4982" s="1" t="s">
        <v>176</v>
      </c>
      <c r="D4982" s="1" t="s">
        <v>33</v>
      </c>
      <c r="E4982" s="1" t="s">
        <v>21</v>
      </c>
      <c r="F4982" s="1" t="s">
        <v>232</v>
      </c>
      <c r="G4982" s="9">
        <v>40517</v>
      </c>
      <c r="H4982" s="2" t="s">
        <v>228</v>
      </c>
      <c r="I4982" s="1">
        <v>2010</v>
      </c>
      <c r="J4982" s="1">
        <v>328383767</v>
      </c>
      <c r="K4982" s="1">
        <f>_xlfn.DAYS(clean_data[[#This Row],[Ship Date]],clean_data[[#This Row],[Order Date]])</f>
        <v>13</v>
      </c>
      <c r="L4982" s="9">
        <v>40530</v>
      </c>
      <c r="M4982" s="4">
        <v>4909</v>
      </c>
      <c r="N4982" s="13">
        <v>81.73</v>
      </c>
      <c r="O4982" s="13">
        <v>56.67</v>
      </c>
      <c r="P4982" s="13">
        <v>401212.57</v>
      </c>
      <c r="Q4982" s="13">
        <v>278193.03000000003</v>
      </c>
      <c r="R4982" s="13">
        <v>123019.54</v>
      </c>
      <c r="S4982" s="54"/>
      <c r="T4982" s="54"/>
      <c r="Z4982" s="1"/>
      <c r="AA4982" s="1"/>
      <c r="XFB4982"/>
      <c r="XFC4982"/>
    </row>
    <row r="4983" spans="2:27 16382:16383" ht="21" customHeight="1">
      <c r="B4983" s="10" t="s">
        <v>40</v>
      </c>
      <c r="C4983" s="10" t="s">
        <v>102</v>
      </c>
      <c r="D4983" s="10" t="s">
        <v>43</v>
      </c>
      <c r="E4983" s="10" t="s">
        <v>17</v>
      </c>
      <c r="F4983" s="10" t="s">
        <v>235</v>
      </c>
      <c r="G4983" s="11">
        <v>42070</v>
      </c>
      <c r="H4983" s="12" t="s">
        <v>236</v>
      </c>
      <c r="I4983" s="10">
        <v>2015</v>
      </c>
      <c r="J4983" s="10">
        <v>354593455</v>
      </c>
      <c r="K4983" s="10">
        <f>_xlfn.DAYS(clean_data[[#This Row],[Ship Date]],clean_data[[#This Row],[Order Date]])</f>
        <v>27</v>
      </c>
      <c r="L4983" s="11">
        <v>42097</v>
      </c>
      <c r="M4983" s="14">
        <v>938</v>
      </c>
      <c r="N4983" s="15">
        <v>651.21</v>
      </c>
      <c r="O4983" s="15">
        <v>524.96</v>
      </c>
      <c r="P4983" s="15">
        <v>610834.98</v>
      </c>
      <c r="Q4983" s="15">
        <v>492412.48</v>
      </c>
      <c r="R4983" s="15">
        <v>118422.5</v>
      </c>
      <c r="S4983" s="54"/>
      <c r="T4983" s="54"/>
      <c r="Z4983" s="1"/>
      <c r="AA4983" s="1"/>
      <c r="XFB4983"/>
      <c r="XFC4983"/>
    </row>
    <row r="4984" spans="2:27 16382:16383" ht="21" customHeight="1">
      <c r="B4984" s="1" t="s">
        <v>31</v>
      </c>
      <c r="C4984" s="1" t="s">
        <v>96</v>
      </c>
      <c r="D4984" s="1" t="s">
        <v>25</v>
      </c>
      <c r="E4984" s="1" t="s">
        <v>21</v>
      </c>
      <c r="F4984" s="1" t="s">
        <v>235</v>
      </c>
      <c r="G4984" s="9">
        <v>42603</v>
      </c>
      <c r="H4984" s="2" t="s">
        <v>238</v>
      </c>
      <c r="I4984" s="1">
        <v>2016</v>
      </c>
      <c r="J4984" s="1">
        <v>265185773</v>
      </c>
      <c r="K4984" s="1">
        <f>_xlfn.DAYS(clean_data[[#This Row],[Ship Date]],clean_data[[#This Row],[Order Date]])</f>
        <v>45</v>
      </c>
      <c r="L4984" s="9">
        <v>42648</v>
      </c>
      <c r="M4984" s="4">
        <v>3218</v>
      </c>
      <c r="N4984" s="13">
        <v>47.45</v>
      </c>
      <c r="O4984" s="13">
        <v>31.79</v>
      </c>
      <c r="P4984" s="13">
        <v>152694.1</v>
      </c>
      <c r="Q4984" s="13">
        <v>102300.22</v>
      </c>
      <c r="R4984" s="13">
        <v>50393.88</v>
      </c>
      <c r="S4984" s="54"/>
      <c r="T4984" s="54"/>
      <c r="Z4984" s="1"/>
      <c r="AA4984" s="1"/>
      <c r="XFB4984"/>
      <c r="XFC4984"/>
    </row>
    <row r="4985" spans="2:27 16382:16383" ht="21" customHeight="1">
      <c r="B4985" s="10" t="s">
        <v>26</v>
      </c>
      <c r="C4985" s="10" t="s">
        <v>90</v>
      </c>
      <c r="D4985" s="10" t="s">
        <v>36</v>
      </c>
      <c r="E4985" s="10" t="s">
        <v>17</v>
      </c>
      <c r="F4985" s="10" t="s">
        <v>227</v>
      </c>
      <c r="G4985" s="11">
        <v>40362</v>
      </c>
      <c r="H4985" s="12" t="s">
        <v>230</v>
      </c>
      <c r="I4985" s="10">
        <v>2010</v>
      </c>
      <c r="J4985" s="10">
        <v>422709548</v>
      </c>
      <c r="K4985" s="10">
        <f>_xlfn.DAYS(clean_data[[#This Row],[Ship Date]],clean_data[[#This Row],[Order Date]])</f>
        <v>32</v>
      </c>
      <c r="L4985" s="11">
        <v>40394</v>
      </c>
      <c r="M4985" s="14">
        <v>8004</v>
      </c>
      <c r="N4985" s="15">
        <v>109.28</v>
      </c>
      <c r="O4985" s="15">
        <v>35.840000000000003</v>
      </c>
      <c r="P4985" s="15">
        <v>874677.12</v>
      </c>
      <c r="Q4985" s="15">
        <v>286863.35999999999</v>
      </c>
      <c r="R4985" s="15">
        <v>587813.76</v>
      </c>
      <c r="S4985" s="54"/>
      <c r="T4985" s="54"/>
      <c r="Z4985" s="1"/>
      <c r="AA4985" s="1"/>
      <c r="XFB4985"/>
      <c r="XFC4985"/>
    </row>
    <row r="4986" spans="2:27 16382:16383" ht="21" customHeight="1">
      <c r="B4986" s="1" t="s">
        <v>26</v>
      </c>
      <c r="C4986" s="1" t="s">
        <v>180</v>
      </c>
      <c r="D4986" s="1" t="s">
        <v>71</v>
      </c>
      <c r="E4986" s="1" t="s">
        <v>21</v>
      </c>
      <c r="F4986" s="1" t="s">
        <v>232</v>
      </c>
      <c r="G4986" s="9">
        <v>42280</v>
      </c>
      <c r="H4986" s="2" t="s">
        <v>237</v>
      </c>
      <c r="I4986" s="1">
        <v>2015</v>
      </c>
      <c r="J4986" s="1">
        <v>810026109</v>
      </c>
      <c r="K4986" s="1">
        <f>_xlfn.DAYS(clean_data[[#This Row],[Ship Date]],clean_data[[#This Row],[Order Date]])</f>
        <v>15</v>
      </c>
      <c r="L4986" s="9">
        <v>42295</v>
      </c>
      <c r="M4986" s="4">
        <v>3581</v>
      </c>
      <c r="N4986" s="13">
        <v>154.06</v>
      </c>
      <c r="O4986" s="13">
        <v>90.93</v>
      </c>
      <c r="P4986" s="13">
        <v>551688.86</v>
      </c>
      <c r="Q4986" s="13">
        <v>325620.33</v>
      </c>
      <c r="R4986" s="13">
        <v>226068.53</v>
      </c>
      <c r="S4986" s="54"/>
      <c r="T4986" s="54"/>
      <c r="Z4986" s="1"/>
      <c r="AA4986" s="1"/>
      <c r="XFB4986"/>
      <c r="XFC4986"/>
    </row>
    <row r="4987" spans="2:27 16382:16383" ht="21" customHeight="1">
      <c r="B4987" s="10" t="s">
        <v>26</v>
      </c>
      <c r="C4987" s="10" t="s">
        <v>75</v>
      </c>
      <c r="D4987" s="10" t="s">
        <v>45</v>
      </c>
      <c r="E4987" s="10" t="s">
        <v>21</v>
      </c>
      <c r="F4987" s="10" t="s">
        <v>232</v>
      </c>
      <c r="G4987" s="11">
        <v>40464</v>
      </c>
      <c r="H4987" s="12" t="s">
        <v>237</v>
      </c>
      <c r="I4987" s="10">
        <v>2010</v>
      </c>
      <c r="J4987" s="10">
        <v>580309283</v>
      </c>
      <c r="K4987" s="10">
        <f>_xlfn.DAYS(clean_data[[#This Row],[Ship Date]],clean_data[[#This Row],[Order Date]])</f>
        <v>12</v>
      </c>
      <c r="L4987" s="11">
        <v>40476</v>
      </c>
      <c r="M4987" s="14">
        <v>5268</v>
      </c>
      <c r="N4987" s="15">
        <v>437.2</v>
      </c>
      <c r="O4987" s="15">
        <v>263.33</v>
      </c>
      <c r="P4987" s="15">
        <v>2303169.6</v>
      </c>
      <c r="Q4987" s="15">
        <v>1387222.44</v>
      </c>
      <c r="R4987" s="15">
        <v>915947.16</v>
      </c>
      <c r="S4987" s="54"/>
      <c r="T4987" s="54"/>
      <c r="Z4987" s="1"/>
      <c r="AA4987" s="1"/>
      <c r="XFB4987"/>
      <c r="XFC4987"/>
    </row>
    <row r="4988" spans="2:27 16382:16383" ht="21" customHeight="1">
      <c r="B4988" s="1" t="s">
        <v>26</v>
      </c>
      <c r="C4988" s="1" t="s">
        <v>30</v>
      </c>
      <c r="D4988" s="1" t="s">
        <v>43</v>
      </c>
      <c r="E4988" s="1" t="s">
        <v>17</v>
      </c>
      <c r="F4988" s="1" t="s">
        <v>229</v>
      </c>
      <c r="G4988" s="9">
        <v>41244</v>
      </c>
      <c r="H4988" s="2" t="s">
        <v>228</v>
      </c>
      <c r="I4988" s="1">
        <v>2012</v>
      </c>
      <c r="J4988" s="1">
        <v>307045400</v>
      </c>
      <c r="K4988" s="1">
        <f>_xlfn.DAYS(clean_data[[#This Row],[Ship Date]],clean_data[[#This Row],[Order Date]])</f>
        <v>1</v>
      </c>
      <c r="L4988" s="9">
        <v>41245</v>
      </c>
      <c r="M4988" s="4">
        <v>412</v>
      </c>
      <c r="N4988" s="13">
        <v>651.21</v>
      </c>
      <c r="O4988" s="13">
        <v>524.96</v>
      </c>
      <c r="P4988" s="13">
        <v>268298.52</v>
      </c>
      <c r="Q4988" s="13">
        <v>216283.51999999999</v>
      </c>
      <c r="R4988" s="13">
        <v>52015</v>
      </c>
      <c r="S4988" s="54"/>
      <c r="T4988" s="54"/>
      <c r="Z4988" s="1"/>
      <c r="AA4988" s="1"/>
      <c r="XFB4988"/>
      <c r="XFC4988"/>
    </row>
    <row r="4989" spans="2:27 16382:16383" ht="21" customHeight="1">
      <c r="B4989" s="10" t="s">
        <v>23</v>
      </c>
      <c r="C4989" s="10" t="s">
        <v>128</v>
      </c>
      <c r="D4989" s="10" t="s">
        <v>33</v>
      </c>
      <c r="E4989" s="10" t="s">
        <v>21</v>
      </c>
      <c r="F4989" s="10" t="s">
        <v>227</v>
      </c>
      <c r="G4989" s="11">
        <v>41653</v>
      </c>
      <c r="H4989" s="12" t="s">
        <v>240</v>
      </c>
      <c r="I4989" s="10">
        <v>2014</v>
      </c>
      <c r="J4989" s="10">
        <v>634033286</v>
      </c>
      <c r="K4989" s="10">
        <f>_xlfn.DAYS(clean_data[[#This Row],[Ship Date]],clean_data[[#This Row],[Order Date]])</f>
        <v>1</v>
      </c>
      <c r="L4989" s="11">
        <v>41654</v>
      </c>
      <c r="M4989" s="14">
        <v>3394</v>
      </c>
      <c r="N4989" s="15">
        <v>81.73</v>
      </c>
      <c r="O4989" s="15">
        <v>56.67</v>
      </c>
      <c r="P4989" s="15">
        <v>277391.62</v>
      </c>
      <c r="Q4989" s="15">
        <v>192337.98</v>
      </c>
      <c r="R4989" s="15">
        <v>85053.64</v>
      </c>
      <c r="S4989" s="54"/>
      <c r="T4989" s="54"/>
      <c r="Z4989" s="1"/>
      <c r="AA4989" s="1"/>
      <c r="XFB4989"/>
      <c r="XFC4989"/>
    </row>
    <row r="4990" spans="2:27 16382:16383" ht="21" customHeight="1">
      <c r="B4990" s="1" t="s">
        <v>31</v>
      </c>
      <c r="C4990" s="1" t="s">
        <v>67</v>
      </c>
      <c r="D4990" s="1" t="s">
        <v>79</v>
      </c>
      <c r="E4990" s="1" t="s">
        <v>17</v>
      </c>
      <c r="F4990" s="1" t="s">
        <v>235</v>
      </c>
      <c r="G4990" s="9">
        <v>41882</v>
      </c>
      <c r="H4990" s="2" t="s">
        <v>238</v>
      </c>
      <c r="I4990" s="1">
        <v>2014</v>
      </c>
      <c r="J4990" s="1">
        <v>925384271</v>
      </c>
      <c r="K4990" s="1">
        <f>_xlfn.DAYS(clean_data[[#This Row],[Ship Date]],clean_data[[#This Row],[Order Date]])</f>
        <v>42</v>
      </c>
      <c r="L4990" s="9">
        <v>41924</v>
      </c>
      <c r="M4990" s="4">
        <v>625</v>
      </c>
      <c r="N4990" s="13">
        <v>668.27</v>
      </c>
      <c r="O4990" s="13">
        <v>502.54</v>
      </c>
      <c r="P4990" s="13">
        <v>417668.75</v>
      </c>
      <c r="Q4990" s="13">
        <v>314087.5</v>
      </c>
      <c r="R4990" s="13">
        <v>103581.25</v>
      </c>
      <c r="S4990" s="54"/>
      <c r="T4990" s="54"/>
      <c r="Z4990" s="1"/>
      <c r="AA4990" s="1"/>
      <c r="XFB4990"/>
      <c r="XFC4990"/>
    </row>
    <row r="4991" spans="2:27 16382:16383" ht="21" customHeight="1">
      <c r="B4991" s="10" t="s">
        <v>26</v>
      </c>
      <c r="C4991" s="10" t="s">
        <v>129</v>
      </c>
      <c r="D4991" s="10" t="s">
        <v>20</v>
      </c>
      <c r="E4991" s="10" t="s">
        <v>17</v>
      </c>
      <c r="F4991" s="10" t="s">
        <v>229</v>
      </c>
      <c r="G4991" s="11">
        <v>41129</v>
      </c>
      <c r="H4991" s="12" t="s">
        <v>238</v>
      </c>
      <c r="I4991" s="10">
        <v>2012</v>
      </c>
      <c r="J4991" s="10">
        <v>615522181</v>
      </c>
      <c r="K4991" s="10">
        <f>_xlfn.DAYS(clean_data[[#This Row],[Ship Date]],clean_data[[#This Row],[Order Date]])</f>
        <v>43</v>
      </c>
      <c r="L4991" s="11">
        <v>41172</v>
      </c>
      <c r="M4991" s="14">
        <v>5547</v>
      </c>
      <c r="N4991" s="15">
        <v>152.58000000000001</v>
      </c>
      <c r="O4991" s="15">
        <v>97.44</v>
      </c>
      <c r="P4991" s="15">
        <v>846361.26</v>
      </c>
      <c r="Q4991" s="15">
        <v>540499.68000000005</v>
      </c>
      <c r="R4991" s="15">
        <v>305861.58</v>
      </c>
      <c r="S4991" s="54"/>
      <c r="T4991" s="54"/>
      <c r="Z4991" s="1"/>
      <c r="AA4991" s="1"/>
      <c r="XFB4991"/>
      <c r="XFC4991"/>
    </row>
    <row r="4992" spans="2:27 16382:16383" ht="21" customHeight="1">
      <c r="B4992" s="1" t="s">
        <v>23</v>
      </c>
      <c r="C4992" s="1" t="s">
        <v>103</v>
      </c>
      <c r="D4992" s="1" t="s">
        <v>28</v>
      </c>
      <c r="E4992" s="1" t="s">
        <v>21</v>
      </c>
      <c r="F4992" s="1" t="s">
        <v>232</v>
      </c>
      <c r="G4992" s="9">
        <v>41743</v>
      </c>
      <c r="H4992" s="2" t="s">
        <v>239</v>
      </c>
      <c r="I4992" s="1">
        <v>2014</v>
      </c>
      <c r="J4992" s="1">
        <v>559183347</v>
      </c>
      <c r="K4992" s="1">
        <f>_xlfn.DAYS(clean_data[[#This Row],[Ship Date]],clean_data[[#This Row],[Order Date]])</f>
        <v>37</v>
      </c>
      <c r="L4992" s="9">
        <v>41780</v>
      </c>
      <c r="M4992" s="4">
        <v>3633</v>
      </c>
      <c r="N4992" s="13">
        <v>205.7</v>
      </c>
      <c r="O4992" s="13">
        <v>117.11</v>
      </c>
      <c r="P4992" s="13">
        <v>747308.1</v>
      </c>
      <c r="Q4992" s="13">
        <v>425460.63</v>
      </c>
      <c r="R4992" s="13">
        <v>321847.46999999997</v>
      </c>
      <c r="S4992" s="54"/>
      <c r="T4992" s="54"/>
      <c r="Z4992" s="1"/>
      <c r="AA4992" s="1"/>
      <c r="XFB4992"/>
      <c r="XFC4992"/>
    </row>
    <row r="4993" spans="2:27 16382:16383" ht="21" customHeight="1">
      <c r="B4993" s="10" t="s">
        <v>23</v>
      </c>
      <c r="C4993" s="10" t="s">
        <v>132</v>
      </c>
      <c r="D4993" s="10" t="s">
        <v>50</v>
      </c>
      <c r="E4993" s="10" t="s">
        <v>21</v>
      </c>
      <c r="F4993" s="10" t="s">
        <v>227</v>
      </c>
      <c r="G4993" s="11">
        <v>42317</v>
      </c>
      <c r="H4993" s="12" t="s">
        <v>234</v>
      </c>
      <c r="I4993" s="10">
        <v>2015</v>
      </c>
      <c r="J4993" s="10">
        <v>781416594</v>
      </c>
      <c r="K4993" s="10">
        <f>_xlfn.DAYS(clean_data[[#This Row],[Ship Date]],clean_data[[#This Row],[Order Date]])</f>
        <v>44</v>
      </c>
      <c r="L4993" s="11">
        <v>42361</v>
      </c>
      <c r="M4993" s="14">
        <v>7390</v>
      </c>
      <c r="N4993" s="15">
        <v>421.89</v>
      </c>
      <c r="O4993" s="15">
        <v>364.69</v>
      </c>
      <c r="P4993" s="15">
        <v>3117767.1</v>
      </c>
      <c r="Q4993" s="15">
        <v>2695059.1</v>
      </c>
      <c r="R4993" s="15">
        <v>422708</v>
      </c>
      <c r="S4993" s="54"/>
      <c r="T4993" s="54"/>
      <c r="Z4993" s="1"/>
      <c r="AA4993" s="1"/>
      <c r="XFB4993"/>
      <c r="XFC4993"/>
    </row>
    <row r="4994" spans="2:27 16382:16383" ht="21" customHeight="1">
      <c r="B4994" s="1" t="s">
        <v>31</v>
      </c>
      <c r="C4994" s="1" t="s">
        <v>96</v>
      </c>
      <c r="D4994" s="1" t="s">
        <v>36</v>
      </c>
      <c r="E4994" s="1" t="s">
        <v>21</v>
      </c>
      <c r="F4994" s="1" t="s">
        <v>232</v>
      </c>
      <c r="G4994" s="9">
        <v>41831</v>
      </c>
      <c r="H4994" s="2" t="s">
        <v>230</v>
      </c>
      <c r="I4994" s="1">
        <v>2014</v>
      </c>
      <c r="J4994" s="1">
        <v>927583253</v>
      </c>
      <c r="K4994" s="1">
        <f>_xlfn.DAYS(clean_data[[#This Row],[Ship Date]],clean_data[[#This Row],[Order Date]])</f>
        <v>50</v>
      </c>
      <c r="L4994" s="9">
        <v>41881</v>
      </c>
      <c r="M4994" s="4">
        <v>1352</v>
      </c>
      <c r="N4994" s="13">
        <v>109.28</v>
      </c>
      <c r="O4994" s="13">
        <v>35.840000000000003</v>
      </c>
      <c r="P4994" s="13">
        <v>147746.56</v>
      </c>
      <c r="Q4994" s="13">
        <v>48455.68</v>
      </c>
      <c r="R4994" s="13">
        <v>99290.880000000005</v>
      </c>
      <c r="S4994" s="54"/>
      <c r="T4994" s="54"/>
      <c r="Z4994" s="1"/>
      <c r="AA4994" s="1"/>
      <c r="XFB4994"/>
      <c r="XFC4994"/>
    </row>
    <row r="4995" spans="2:27 16382:16383" ht="21" customHeight="1">
      <c r="B4995" s="10" t="s">
        <v>23</v>
      </c>
      <c r="C4995" s="10" t="s">
        <v>138</v>
      </c>
      <c r="D4995" s="10" t="s">
        <v>36</v>
      </c>
      <c r="E4995" s="10" t="s">
        <v>21</v>
      </c>
      <c r="F4995" s="10" t="s">
        <v>235</v>
      </c>
      <c r="G4995" s="11">
        <v>41038</v>
      </c>
      <c r="H4995" s="12" t="s">
        <v>233</v>
      </c>
      <c r="I4995" s="10">
        <v>2012</v>
      </c>
      <c r="J4995" s="10">
        <v>713357150</v>
      </c>
      <c r="K4995" s="10">
        <f>_xlfn.DAYS(clean_data[[#This Row],[Ship Date]],clean_data[[#This Row],[Order Date]])</f>
        <v>25</v>
      </c>
      <c r="L4995" s="11">
        <v>41063</v>
      </c>
      <c r="M4995" s="14">
        <v>7088</v>
      </c>
      <c r="N4995" s="15">
        <v>109.28</v>
      </c>
      <c r="O4995" s="15">
        <v>35.840000000000003</v>
      </c>
      <c r="P4995" s="15">
        <v>774576.64000000001</v>
      </c>
      <c r="Q4995" s="15">
        <v>254033.92000000001</v>
      </c>
      <c r="R4995" s="15">
        <v>520542.71999999997</v>
      </c>
      <c r="S4995" s="54"/>
      <c r="T4995" s="54"/>
      <c r="Z4995" s="1"/>
      <c r="AA4995" s="1"/>
      <c r="XFB4995"/>
      <c r="XFC4995"/>
    </row>
    <row r="4996" spans="2:27 16382:16383" ht="21" customHeight="1">
      <c r="B4996" s="1" t="s">
        <v>40</v>
      </c>
      <c r="C4996" s="1" t="s">
        <v>156</v>
      </c>
      <c r="D4996" s="1" t="s">
        <v>45</v>
      </c>
      <c r="E4996" s="1" t="s">
        <v>21</v>
      </c>
      <c r="F4996" s="1" t="s">
        <v>227</v>
      </c>
      <c r="G4996" s="9">
        <v>41077</v>
      </c>
      <c r="H4996" s="2" t="s">
        <v>241</v>
      </c>
      <c r="I4996" s="1">
        <v>2012</v>
      </c>
      <c r="J4996" s="1">
        <v>374724614</v>
      </c>
      <c r="K4996" s="1">
        <f>_xlfn.DAYS(clean_data[[#This Row],[Ship Date]],clean_data[[#This Row],[Order Date]])</f>
        <v>6</v>
      </c>
      <c r="L4996" s="9">
        <v>41083</v>
      </c>
      <c r="M4996" s="4">
        <v>8195</v>
      </c>
      <c r="N4996" s="13">
        <v>437.2</v>
      </c>
      <c r="O4996" s="13">
        <v>263.33</v>
      </c>
      <c r="P4996" s="13">
        <v>3582854</v>
      </c>
      <c r="Q4996" s="13">
        <v>2157989.35</v>
      </c>
      <c r="R4996" s="13">
        <v>1424864.65</v>
      </c>
      <c r="S4996" s="54"/>
      <c r="T4996" s="54"/>
      <c r="Z4996" s="1"/>
      <c r="AA4996" s="1"/>
      <c r="XFB4996"/>
      <c r="XFC4996"/>
    </row>
    <row r="4997" spans="2:27 16382:16383" ht="21" customHeight="1">
      <c r="B4997" s="10" t="s">
        <v>34</v>
      </c>
      <c r="C4997" s="10" t="s">
        <v>182</v>
      </c>
      <c r="D4997" s="10" t="s">
        <v>79</v>
      </c>
      <c r="E4997" s="10" t="s">
        <v>21</v>
      </c>
      <c r="F4997" s="10" t="s">
        <v>229</v>
      </c>
      <c r="G4997" s="11">
        <v>42097</v>
      </c>
      <c r="H4997" s="12" t="s">
        <v>239</v>
      </c>
      <c r="I4997" s="10">
        <v>2015</v>
      </c>
      <c r="J4997" s="10">
        <v>217984473</v>
      </c>
      <c r="K4997" s="10">
        <f>_xlfn.DAYS(clean_data[[#This Row],[Ship Date]],clean_data[[#This Row],[Order Date]])</f>
        <v>17</v>
      </c>
      <c r="L4997" s="11">
        <v>42114</v>
      </c>
      <c r="M4997" s="14">
        <v>5305</v>
      </c>
      <c r="N4997" s="15">
        <v>668.27</v>
      </c>
      <c r="O4997" s="15">
        <v>502.54</v>
      </c>
      <c r="P4997" s="15">
        <v>3545172.35</v>
      </c>
      <c r="Q4997" s="15">
        <v>2665974.7000000002</v>
      </c>
      <c r="R4997" s="15">
        <v>879197.65</v>
      </c>
      <c r="S4997" s="54"/>
      <c r="T4997" s="54"/>
      <c r="Z4997" s="1"/>
      <c r="AA4997" s="1"/>
      <c r="XFB4997"/>
      <c r="XFC4997"/>
    </row>
    <row r="4998" spans="2:27 16382:16383" ht="21" customHeight="1">
      <c r="B4998" s="1" t="s">
        <v>31</v>
      </c>
      <c r="C4998" s="1" t="s">
        <v>99</v>
      </c>
      <c r="D4998" s="1" t="s">
        <v>36</v>
      </c>
      <c r="E4998" s="1" t="s">
        <v>21</v>
      </c>
      <c r="F4998" s="1" t="s">
        <v>232</v>
      </c>
      <c r="G4998" s="9">
        <v>41868</v>
      </c>
      <c r="H4998" s="2" t="s">
        <v>238</v>
      </c>
      <c r="I4998" s="1">
        <v>2014</v>
      </c>
      <c r="J4998" s="1">
        <v>169748055</v>
      </c>
      <c r="K4998" s="1">
        <f>_xlfn.DAYS(clean_data[[#This Row],[Ship Date]],clean_data[[#This Row],[Order Date]])</f>
        <v>46</v>
      </c>
      <c r="L4998" s="9">
        <v>41914</v>
      </c>
      <c r="M4998" s="4">
        <v>1077</v>
      </c>
      <c r="N4998" s="13">
        <v>109.28</v>
      </c>
      <c r="O4998" s="13">
        <v>35.840000000000003</v>
      </c>
      <c r="P4998" s="13">
        <v>117694.56</v>
      </c>
      <c r="Q4998" s="13">
        <v>38599.68</v>
      </c>
      <c r="R4998" s="13">
        <v>79094.880000000005</v>
      </c>
      <c r="S4998" s="54"/>
      <c r="T4998" s="54"/>
      <c r="Z4998" s="1"/>
      <c r="AA4998" s="1"/>
      <c r="XFB4998"/>
      <c r="XFC4998"/>
    </row>
    <row r="4999" spans="2:27 16382:16383" ht="21" customHeight="1">
      <c r="B4999" s="10" t="s">
        <v>26</v>
      </c>
      <c r="C4999" s="10" t="s">
        <v>104</v>
      </c>
      <c r="D4999" s="10" t="s">
        <v>16</v>
      </c>
      <c r="E4999" s="10" t="s">
        <v>21</v>
      </c>
      <c r="F4999" s="10" t="s">
        <v>235</v>
      </c>
      <c r="G4999" s="11">
        <v>42697</v>
      </c>
      <c r="H4999" s="12" t="s">
        <v>234</v>
      </c>
      <c r="I4999" s="10">
        <v>2016</v>
      </c>
      <c r="J4999" s="10">
        <v>226939189</v>
      </c>
      <c r="K4999" s="10">
        <f>_xlfn.DAYS(clean_data[[#This Row],[Ship Date]],clean_data[[#This Row],[Order Date]])</f>
        <v>17</v>
      </c>
      <c r="L4999" s="11">
        <v>42714</v>
      </c>
      <c r="M4999" s="14">
        <v>5204</v>
      </c>
      <c r="N4999" s="15">
        <v>255.28</v>
      </c>
      <c r="O4999" s="15">
        <v>159.41999999999999</v>
      </c>
      <c r="P4999" s="15">
        <v>1328477.1200000001</v>
      </c>
      <c r="Q4999" s="15">
        <v>829621.68</v>
      </c>
      <c r="R4999" s="15">
        <v>498855.44</v>
      </c>
      <c r="S4999" s="54"/>
      <c r="T4999" s="54"/>
      <c r="Z4999" s="1"/>
      <c r="AA4999" s="1"/>
      <c r="XFB4999"/>
      <c r="XFC4999"/>
    </row>
    <row r="5000" spans="2:27 16382:16383" ht="21" customHeight="1">
      <c r="B5000" s="1" t="s">
        <v>23</v>
      </c>
      <c r="C5000" s="1" t="s">
        <v>80</v>
      </c>
      <c r="D5000" s="1" t="s">
        <v>36</v>
      </c>
      <c r="E5000" s="1" t="s">
        <v>17</v>
      </c>
      <c r="F5000" s="1" t="s">
        <v>232</v>
      </c>
      <c r="G5000" s="9">
        <v>41751</v>
      </c>
      <c r="H5000" s="2" t="s">
        <v>239</v>
      </c>
      <c r="I5000" s="1">
        <v>2014</v>
      </c>
      <c r="J5000" s="1">
        <v>906794202</v>
      </c>
      <c r="K5000" s="1">
        <f>_xlfn.DAYS(clean_data[[#This Row],[Ship Date]],clean_data[[#This Row],[Order Date]])</f>
        <v>19</v>
      </c>
      <c r="L5000" s="9">
        <v>41770</v>
      </c>
      <c r="M5000" s="4">
        <v>9410</v>
      </c>
      <c r="N5000" s="13">
        <v>109.28</v>
      </c>
      <c r="O5000" s="13">
        <v>35.840000000000003</v>
      </c>
      <c r="P5000" s="13">
        <v>1028324.8</v>
      </c>
      <c r="Q5000" s="13">
        <v>337254.40000000002</v>
      </c>
      <c r="R5000" s="13">
        <v>691070.4</v>
      </c>
      <c r="S5000" s="54"/>
      <c r="T5000" s="54"/>
      <c r="Z5000" s="1"/>
      <c r="AA5000" s="1"/>
      <c r="XFB5000"/>
      <c r="XFC5000"/>
    </row>
    <row r="5001" spans="2:27 16382:16383" ht="21" customHeight="1">
      <c r="B5001" s="10" t="s">
        <v>40</v>
      </c>
      <c r="C5001" s="10" t="s">
        <v>136</v>
      </c>
      <c r="D5001" s="10" t="s">
        <v>71</v>
      </c>
      <c r="E5001" s="10" t="s">
        <v>17</v>
      </c>
      <c r="F5001" s="10" t="s">
        <v>232</v>
      </c>
      <c r="G5001" s="11">
        <v>40732</v>
      </c>
      <c r="H5001" s="12" t="s">
        <v>230</v>
      </c>
      <c r="I5001" s="10">
        <v>2011</v>
      </c>
      <c r="J5001" s="10">
        <v>996861922</v>
      </c>
      <c r="K5001" s="10">
        <f>_xlfn.DAYS(clean_data[[#This Row],[Ship Date]],clean_data[[#This Row],[Order Date]])</f>
        <v>30</v>
      </c>
      <c r="L5001" s="11">
        <v>40762</v>
      </c>
      <c r="M5001" s="14">
        <v>2450</v>
      </c>
      <c r="N5001" s="15">
        <v>154.06</v>
      </c>
      <c r="O5001" s="15">
        <v>90.93</v>
      </c>
      <c r="P5001" s="15">
        <v>377447</v>
      </c>
      <c r="Q5001" s="15">
        <v>222778.5</v>
      </c>
      <c r="R5001" s="15">
        <v>154668.5</v>
      </c>
      <c r="S5001" s="54"/>
      <c r="T5001" s="54"/>
      <c r="Z5001" s="1"/>
      <c r="AA5001" s="1"/>
      <c r="XFB5001"/>
      <c r="XFC5001"/>
    </row>
    <row r="5002" spans="2:27 16382:16383" ht="21" customHeight="1">
      <c r="O5002" s="16"/>
      <c r="P5002" s="17"/>
      <c r="Q5002" s="17"/>
      <c r="R5002" s="17"/>
      <c r="S5002" s="57"/>
      <c r="T5002" s="57"/>
    </row>
  </sheetData>
  <pageMargins left="0.75" right="0.75" top="1" bottom="1" header="0.5" footer="0.5"/>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030A0"/>
  </sheetPr>
  <dimension ref="B2:BL29"/>
  <sheetViews>
    <sheetView showGridLines="0" showRowColHeaders="0" zoomScaleNormal="100" workbookViewId="0"/>
  </sheetViews>
  <sheetFormatPr defaultColWidth="9.140625" defaultRowHeight="15"/>
  <cols>
    <col min="2" max="3" width="17.7109375" bestFit="1" customWidth="1"/>
    <col min="4" max="4" width="20.5703125" style="20" bestFit="1" customWidth="1"/>
    <col min="5" max="5" width="15.5703125" bestFit="1" customWidth="1"/>
    <col min="6" max="6" width="16.5703125" bestFit="1" customWidth="1"/>
    <col min="7" max="11" width="16.7109375" customWidth="1"/>
    <col min="12" max="12" width="20.5703125" style="20" bestFit="1" customWidth="1"/>
    <col min="13" max="13" width="14.5703125" bestFit="1" customWidth="1"/>
    <col min="14" max="14" width="17.7109375" bestFit="1" customWidth="1"/>
    <col min="15" max="15" width="15.7109375" customWidth="1"/>
    <col min="16" max="16" width="20" customWidth="1"/>
    <col min="17" max="17" width="17.42578125" customWidth="1"/>
    <col min="18" max="18" width="13.5703125" bestFit="1" customWidth="1"/>
    <col min="19" max="19" width="20.5703125" style="20" bestFit="1" customWidth="1"/>
    <col min="20" max="20" width="11.28515625" bestFit="1" customWidth="1"/>
    <col min="21" max="21" width="20.5703125" bestFit="1" customWidth="1"/>
    <col min="22" max="22" width="21.7109375" bestFit="1" customWidth="1"/>
    <col min="23" max="23" width="21.7109375" customWidth="1"/>
    <col min="24" max="25" width="13.5703125" bestFit="1" customWidth="1"/>
    <col min="26" max="26" width="15.28515625" bestFit="1" customWidth="1"/>
    <col min="27" max="28" width="13.5703125" bestFit="1" customWidth="1"/>
    <col min="29" max="29" width="20.5703125" style="20" bestFit="1" customWidth="1"/>
    <col min="30" max="30" width="15.7109375" bestFit="1" customWidth="1"/>
    <col min="31" max="32" width="21.7109375" bestFit="1" customWidth="1"/>
    <col min="33" max="36" width="13.5703125" bestFit="1" customWidth="1"/>
    <col min="37" max="37" width="20.5703125" style="20" bestFit="1" customWidth="1"/>
    <col min="38" max="38" width="32.42578125" bestFit="1" customWidth="1"/>
    <col min="39" max="42" width="15.5703125" bestFit="1" customWidth="1"/>
    <col min="43" max="43" width="11.28515625" bestFit="1" customWidth="1"/>
    <col min="44" max="44" width="13.5703125" bestFit="1" customWidth="1"/>
    <col min="45" max="45" width="20.5703125" style="20" bestFit="1" customWidth="1"/>
    <col min="46" max="46" width="13" bestFit="1" customWidth="1"/>
    <col min="47" max="47" width="20.5703125" bestFit="1" customWidth="1"/>
    <col min="48" max="49" width="21.7109375" bestFit="1" customWidth="1"/>
    <col min="50" max="53" width="16.140625" bestFit="1" customWidth="1"/>
    <col min="54" max="54" width="20.5703125" style="20" bestFit="1" customWidth="1"/>
    <col min="55" max="55" width="13" bestFit="1" customWidth="1"/>
    <col min="56" max="56" width="20.28515625" bestFit="1" customWidth="1"/>
    <col min="57" max="57" width="21.7109375" bestFit="1" customWidth="1"/>
    <col min="58" max="58" width="20.5703125" style="20" bestFit="1" customWidth="1"/>
    <col min="59" max="59" width="11.28515625" bestFit="1" customWidth="1"/>
    <col min="60" max="60" width="16.7109375" bestFit="1" customWidth="1"/>
    <col min="61" max="61" width="16.140625" bestFit="1" customWidth="1"/>
    <col min="62" max="62" width="20.5703125" style="20" bestFit="1" customWidth="1"/>
    <col min="63" max="63" width="32.42578125" bestFit="1" customWidth="1"/>
    <col min="64" max="64" width="32.28515625" bestFit="1" customWidth="1"/>
    <col min="65" max="5060" width="10.7109375" bestFit="1" customWidth="1"/>
    <col min="5061" max="5061" width="11.28515625" bestFit="1" customWidth="1"/>
  </cols>
  <sheetData>
    <row r="2" spans="2:64">
      <c r="J2" s="19"/>
    </row>
    <row r="3" spans="2:64">
      <c r="J3" s="19"/>
      <c r="M3" s="27"/>
      <c r="AL3" s="27"/>
      <c r="AT3" s="27"/>
      <c r="BC3" s="27"/>
      <c r="BG3" s="27"/>
      <c r="BK3" s="27"/>
    </row>
    <row r="4" spans="2:64">
      <c r="J4" s="19"/>
      <c r="L4" s="45" t="s">
        <v>255</v>
      </c>
      <c r="S4" s="45" t="s">
        <v>254</v>
      </c>
      <c r="AC4" s="45" t="s">
        <v>260</v>
      </c>
      <c r="AK4" s="45" t="s">
        <v>263</v>
      </c>
      <c r="AS4" s="45" t="s">
        <v>264</v>
      </c>
      <c r="BB4" s="45" t="s">
        <v>265</v>
      </c>
      <c r="BF4" s="45" t="s">
        <v>266</v>
      </c>
      <c r="BJ4" s="45" t="s">
        <v>267</v>
      </c>
    </row>
    <row r="5" spans="2:64">
      <c r="B5" s="46" t="s">
        <v>250</v>
      </c>
      <c r="E5" s="46" t="s">
        <v>4</v>
      </c>
      <c r="F5" s="46" t="s">
        <v>253</v>
      </c>
      <c r="G5" s="46" t="s">
        <v>251</v>
      </c>
      <c r="J5" s="19"/>
    </row>
    <row r="6" spans="2:64">
      <c r="B6" s="25">
        <v>1963223229.0900013</v>
      </c>
      <c r="E6" t="s">
        <v>229</v>
      </c>
      <c r="F6" s="25">
        <v>1174</v>
      </c>
      <c r="G6" s="25">
        <v>5926032</v>
      </c>
      <c r="H6" s="19"/>
      <c r="I6" s="21" t="s">
        <v>229</v>
      </c>
      <c r="J6" s="22">
        <f>IFERROR(VLOOKUP(I6,E:G, 2,0), "-")</f>
        <v>1174</v>
      </c>
      <c r="K6" s="19"/>
      <c r="M6" s="46" t="s">
        <v>2</v>
      </c>
      <c r="N6" s="46" t="s">
        <v>250</v>
      </c>
      <c r="T6" s="46" t="s">
        <v>270</v>
      </c>
      <c r="U6" s="48" t="s">
        <v>252</v>
      </c>
      <c r="V6" s="48" t="s">
        <v>256</v>
      </c>
      <c r="AD6" s="46" t="s">
        <v>3</v>
      </c>
      <c r="AE6" s="46" t="s">
        <v>261</v>
      </c>
      <c r="AL6" s="46" t="s">
        <v>253</v>
      </c>
      <c r="AM6" s="46" t="s">
        <v>4</v>
      </c>
      <c r="AN6" s="46"/>
      <c r="AO6" s="49"/>
      <c r="AP6" s="49"/>
      <c r="AQ6" s="49"/>
      <c r="AT6" s="49" t="s">
        <v>5</v>
      </c>
      <c r="AU6" s="46" t="s">
        <v>252</v>
      </c>
      <c r="AV6" s="46" t="s">
        <v>256</v>
      </c>
      <c r="BC6" s="46" t="s">
        <v>5</v>
      </c>
      <c r="BD6" s="46" t="s">
        <v>291</v>
      </c>
      <c r="BG6" s="46" t="s">
        <v>270</v>
      </c>
      <c r="BH6" s="46" t="s">
        <v>251</v>
      </c>
      <c r="BK6" s="46" t="s">
        <v>0</v>
      </c>
      <c r="BL6" s="46" t="s">
        <v>269</v>
      </c>
    </row>
    <row r="7" spans="2:64">
      <c r="E7" t="s">
        <v>235</v>
      </c>
      <c r="F7" s="25">
        <v>1278</v>
      </c>
      <c r="G7" s="25">
        <v>6404077</v>
      </c>
      <c r="I7" s="20" t="s">
        <v>235</v>
      </c>
      <c r="J7" s="23">
        <f>IFERROR(VLOOKUP(I7,E:G, 2,0), "-")</f>
        <v>1278</v>
      </c>
      <c r="M7" t="s">
        <v>45</v>
      </c>
      <c r="N7" s="25">
        <v>372413717.82999986</v>
      </c>
      <c r="P7" s="21" t="str">
        <f>M7</f>
        <v>Cosmetics</v>
      </c>
      <c r="Q7" s="22">
        <f>IFERROR(VLOOKUP(P7,M:N, 2,0), "-")</f>
        <v>372413717.82999986</v>
      </c>
      <c r="T7" t="s">
        <v>271</v>
      </c>
      <c r="U7" s="28">
        <v>817765368.17000031</v>
      </c>
      <c r="V7" s="25">
        <v>817765368.17000031</v>
      </c>
      <c r="Y7" s="29" t="s">
        <v>257</v>
      </c>
      <c r="Z7" s="33">
        <f>MAX(V7:V14)</f>
        <v>984503786.19999933</v>
      </c>
      <c r="AA7" s="34" t="str">
        <f>IFERROR(_xlfn.XLOOKUP(Z7,V:V,T:T), "-")</f>
        <v>2015</v>
      </c>
      <c r="AD7" t="s">
        <v>21</v>
      </c>
      <c r="AE7" s="25">
        <v>2504</v>
      </c>
      <c r="AG7" s="21" t="s">
        <v>21</v>
      </c>
      <c r="AH7" s="39">
        <f>IFERROR(GETPIVOTDATA("Sales Channel",$AD$6,"Sales Channel","Offline"),"-")</f>
        <v>2504</v>
      </c>
      <c r="AI7" s="41">
        <f>IFERROR(AH7/GETPIVOTDATA("Sales Channel",$AD$6),"-")</f>
        <v>0.50080000000000002</v>
      </c>
      <c r="AL7" s="46" t="s">
        <v>0</v>
      </c>
      <c r="AM7" s="46" t="s">
        <v>229</v>
      </c>
      <c r="AN7" s="46" t="s">
        <v>235</v>
      </c>
      <c r="AO7" s="46" t="s">
        <v>227</v>
      </c>
      <c r="AP7" s="46" t="s">
        <v>232</v>
      </c>
      <c r="AQ7" s="46" t="s">
        <v>249</v>
      </c>
      <c r="AT7" s="18" t="s">
        <v>272</v>
      </c>
      <c r="AU7" s="25">
        <v>652554998.61999989</v>
      </c>
      <c r="AV7" s="25">
        <v>652554998.61999989</v>
      </c>
      <c r="AX7" s="29" t="s">
        <v>257</v>
      </c>
      <c r="AY7" s="58">
        <f>MAX(AU7:AU18)</f>
        <v>652554998.61999989</v>
      </c>
      <c r="AZ7" s="34" t="str">
        <f>IFERROR(_xlfn.XLOOKUP(AY7,AV:AV,AT:AT), "-")</f>
        <v>Jan</v>
      </c>
      <c r="BC7" s="18" t="s">
        <v>272</v>
      </c>
      <c r="BD7" s="25">
        <v>4462.804347826087</v>
      </c>
      <c r="BG7" t="s">
        <v>271</v>
      </c>
      <c r="BH7" s="25">
        <v>264507</v>
      </c>
      <c r="BK7" t="s">
        <v>26</v>
      </c>
      <c r="BL7" s="25">
        <v>26.068493150684933</v>
      </c>
    </row>
    <row r="8" spans="2:64">
      <c r="E8" t="s">
        <v>232</v>
      </c>
      <c r="F8" s="25">
        <v>1227</v>
      </c>
      <c r="G8" s="25">
        <v>6003819</v>
      </c>
      <c r="I8" s="20" t="s">
        <v>232</v>
      </c>
      <c r="J8" s="23">
        <f>IFERROR(VLOOKUP(I8,E:G, 2,0), "-")</f>
        <v>1227</v>
      </c>
      <c r="M8" t="s">
        <v>79</v>
      </c>
      <c r="N8" s="25">
        <v>347906713.74000025</v>
      </c>
      <c r="P8" s="20" t="str">
        <f>M8</f>
        <v>Household</v>
      </c>
      <c r="Q8" s="23">
        <f>IFERROR(VLOOKUP(P8,M:N, 2,0), "-")</f>
        <v>347906713.74000025</v>
      </c>
      <c r="T8" t="s">
        <v>283</v>
      </c>
      <c r="U8" s="28">
        <v>837622220.24000001</v>
      </c>
      <c r="V8" s="25">
        <v>837622220.24000001</v>
      </c>
      <c r="W8" s="51"/>
      <c r="Y8" s="30" t="s">
        <v>258</v>
      </c>
      <c r="Z8" s="32">
        <f>AVERAGE(V7:V14)</f>
        <v>828586151.06749988</v>
      </c>
      <c r="AA8" s="37" t="str">
        <f>IFERROR(_xlfn.XLOOKUP(Z8,V:V,T:T), "-")</f>
        <v>-</v>
      </c>
      <c r="AD8" t="s">
        <v>17</v>
      </c>
      <c r="AE8" s="25">
        <v>2496</v>
      </c>
      <c r="AG8" s="26" t="s">
        <v>17</v>
      </c>
      <c r="AH8" s="40">
        <f>IFERROR(GETPIVOTDATA("Sales Channel",$AD$6,"Sales Channel","Online"), "-")</f>
        <v>2496</v>
      </c>
      <c r="AI8" s="42">
        <f>IFERROR(AH8/GETPIVOTDATA("Sales Channel",$AD$6), "-")</f>
        <v>0.49919999999999998</v>
      </c>
      <c r="AL8" t="s">
        <v>26</v>
      </c>
      <c r="AM8" s="25">
        <v>188</v>
      </c>
      <c r="AN8" s="25">
        <v>171</v>
      </c>
      <c r="AO8" s="25">
        <v>177</v>
      </c>
      <c r="AP8" s="25">
        <v>183</v>
      </c>
      <c r="AQ8" s="25">
        <v>719</v>
      </c>
      <c r="AT8" s="18" t="s">
        <v>273</v>
      </c>
      <c r="AU8" s="25">
        <v>527685167.51000035</v>
      </c>
      <c r="AV8" s="25">
        <v>527685167.51000035</v>
      </c>
      <c r="AX8" s="30" t="s">
        <v>258</v>
      </c>
      <c r="AY8" s="59">
        <f>AVERAGE(AU7:AU18)</f>
        <v>552390767.37833321</v>
      </c>
      <c r="AZ8" s="37" t="str">
        <f>IFERROR(_xlfn.XLOOKUP(AY8,AV:AV,AT:AT), "-")</f>
        <v>-</v>
      </c>
      <c r="BC8" s="18" t="s">
        <v>273</v>
      </c>
      <c r="BD8" s="25">
        <v>5721.105263157895</v>
      </c>
      <c r="BG8" t="s">
        <v>283</v>
      </c>
      <c r="BH8" s="25">
        <v>274233</v>
      </c>
      <c r="BK8" t="s">
        <v>34</v>
      </c>
      <c r="BL8" s="25">
        <v>21.404761904761905</v>
      </c>
    </row>
    <row r="9" spans="2:64">
      <c r="E9" t="s">
        <v>227</v>
      </c>
      <c r="F9" s="25">
        <v>1321</v>
      </c>
      <c r="G9" s="25">
        <v>6819563</v>
      </c>
      <c r="I9" s="20" t="s">
        <v>227</v>
      </c>
      <c r="J9" s="23">
        <f>IFERROR(VLOOKUP(I9,E:G, 2,0), "-")</f>
        <v>1321</v>
      </c>
      <c r="M9" t="s">
        <v>43</v>
      </c>
      <c r="N9" s="25">
        <v>266088035</v>
      </c>
      <c r="P9" s="20" t="str">
        <f>M9</f>
        <v>Office Supplies</v>
      </c>
      <c r="Q9" s="23">
        <f>IFERROR(VLOOKUP(P9,M:N, 2,0), "-")</f>
        <v>266088035</v>
      </c>
      <c r="T9" t="s">
        <v>284</v>
      </c>
      <c r="U9" s="28">
        <v>903647422.80000043</v>
      </c>
      <c r="V9" s="25">
        <v>903647422.80000043</v>
      </c>
      <c r="W9" s="51"/>
      <c r="Y9" s="31" t="s">
        <v>259</v>
      </c>
      <c r="Z9" s="35">
        <f>MIN(V7:V14)</f>
        <v>470552200.25999993</v>
      </c>
      <c r="AA9" s="36" t="str">
        <f>IFERROR(_xlfn.XLOOKUP(Z9,V:V,T:T), "-")</f>
        <v>2017</v>
      </c>
      <c r="AD9" s="46" t="s">
        <v>249</v>
      </c>
      <c r="AE9" s="47">
        <v>5000</v>
      </c>
      <c r="AL9" t="s">
        <v>34</v>
      </c>
      <c r="AM9" s="25">
        <v>96</v>
      </c>
      <c r="AN9" s="25">
        <v>102</v>
      </c>
      <c r="AO9" s="25">
        <v>105</v>
      </c>
      <c r="AP9" s="25">
        <v>113</v>
      </c>
      <c r="AQ9" s="25">
        <v>416</v>
      </c>
      <c r="AT9" s="18" t="s">
        <v>274</v>
      </c>
      <c r="AU9" s="25">
        <v>560722372.7900002</v>
      </c>
      <c r="AV9" s="25">
        <v>560722372.7900002</v>
      </c>
      <c r="AX9" s="31" t="s">
        <v>259</v>
      </c>
      <c r="AY9" s="60">
        <f>MIN(AU7:AU18)</f>
        <v>486706637.69999987</v>
      </c>
      <c r="AZ9" s="36" t="str">
        <f>IFERROR(_xlfn.XLOOKUP(AY9,AV:AV,AT:AT), "-")</f>
        <v>Sep</v>
      </c>
      <c r="BC9" s="18" t="s">
        <v>274</v>
      </c>
      <c r="BD9" s="25">
        <v>4479.9230769230771</v>
      </c>
      <c r="BG9" t="s">
        <v>284</v>
      </c>
      <c r="BH9" s="25">
        <v>282978</v>
      </c>
      <c r="BK9" t="s">
        <v>14</v>
      </c>
      <c r="BL9" s="25">
        <v>23.021276595744681</v>
      </c>
    </row>
    <row r="10" spans="2:64">
      <c r="E10" s="46" t="s">
        <v>249</v>
      </c>
      <c r="F10" s="47">
        <v>5000</v>
      </c>
      <c r="G10" s="47">
        <v>25153491</v>
      </c>
      <c r="I10" s="61" t="s">
        <v>249</v>
      </c>
      <c r="J10" s="62">
        <f>IFERROR(VLOOKUP(I10,E:G, 2,0), "-")</f>
        <v>5000</v>
      </c>
      <c r="M10" t="s">
        <v>16</v>
      </c>
      <c r="N10" s="25">
        <v>218073927.05999994</v>
      </c>
      <c r="P10" s="20" t="str">
        <f>M10</f>
        <v>Baby Food</v>
      </c>
      <c r="Q10" s="23">
        <f>IFERROR(VLOOKUP(P10,M:N, 2,0), "-")</f>
        <v>218073927.05999994</v>
      </c>
      <c r="T10" t="s">
        <v>285</v>
      </c>
      <c r="U10" s="28">
        <v>902880703.96000028</v>
      </c>
      <c r="V10" s="25">
        <v>902880703.96000028</v>
      </c>
      <c r="W10" s="51"/>
      <c r="AL10" t="s">
        <v>14</v>
      </c>
      <c r="AM10" s="25">
        <v>137</v>
      </c>
      <c r="AN10" s="25">
        <v>146</v>
      </c>
      <c r="AO10" s="25">
        <v>130</v>
      </c>
      <c r="AP10" s="25">
        <v>121</v>
      </c>
      <c r="AQ10" s="25">
        <v>534</v>
      </c>
      <c r="AT10" s="18" t="s">
        <v>275</v>
      </c>
      <c r="AU10" s="25">
        <v>536080922.81000012</v>
      </c>
      <c r="AV10" s="25">
        <v>536080922.81000012</v>
      </c>
      <c r="BC10" s="18" t="s">
        <v>275</v>
      </c>
      <c r="BD10" s="25">
        <v>4535.4722222222226</v>
      </c>
      <c r="BG10" t="s">
        <v>285</v>
      </c>
      <c r="BH10" s="25">
        <v>267107</v>
      </c>
      <c r="BK10" t="s">
        <v>23</v>
      </c>
      <c r="BL10" s="25">
        <v>24.123966942148762</v>
      </c>
    </row>
    <row r="11" spans="2:64">
      <c r="M11" t="s">
        <v>28</v>
      </c>
      <c r="N11" s="25">
        <v>172715152.59</v>
      </c>
      <c r="P11" s="26" t="str">
        <f>M11</f>
        <v>Cereal</v>
      </c>
      <c r="Q11" s="24">
        <f>IFERROR(VLOOKUP(P11,M:N, 2,0), "-")</f>
        <v>172715152.59</v>
      </c>
      <c r="T11" t="s">
        <v>286</v>
      </c>
      <c r="U11" s="28">
        <v>856397745.55999851</v>
      </c>
      <c r="V11" s="25">
        <v>856397745.55999851</v>
      </c>
      <c r="W11" s="51"/>
      <c r="AL11" t="s">
        <v>23</v>
      </c>
      <c r="AM11" s="25">
        <v>307</v>
      </c>
      <c r="AN11" s="25">
        <v>335</v>
      </c>
      <c r="AO11" s="25">
        <v>354</v>
      </c>
      <c r="AP11" s="25">
        <v>334</v>
      </c>
      <c r="AQ11" s="25">
        <v>1330</v>
      </c>
      <c r="AT11" s="18" t="s">
        <v>233</v>
      </c>
      <c r="AU11" s="25">
        <v>617572825.5</v>
      </c>
      <c r="AV11" s="25">
        <v>617572825.5</v>
      </c>
      <c r="BC11" s="18" t="s">
        <v>233</v>
      </c>
      <c r="BD11" s="25">
        <v>4834.5</v>
      </c>
      <c r="BG11" t="s">
        <v>286</v>
      </c>
      <c r="BH11" s="25">
        <v>252532</v>
      </c>
      <c r="BK11" t="s">
        <v>31</v>
      </c>
      <c r="BL11" s="25">
        <v>28.181818181818183</v>
      </c>
    </row>
    <row r="12" spans="2:64">
      <c r="M12" t="s">
        <v>36</v>
      </c>
      <c r="N12" s="25">
        <v>145664200.79999995</v>
      </c>
      <c r="T12" t="s">
        <v>287</v>
      </c>
      <c r="U12" s="28">
        <v>984503786.19999933</v>
      </c>
      <c r="V12" s="25">
        <v>984503786.19999933</v>
      </c>
      <c r="W12" s="51"/>
      <c r="AL12" t="s">
        <v>31</v>
      </c>
      <c r="AM12" s="25">
        <v>131</v>
      </c>
      <c r="AN12" s="25">
        <v>164</v>
      </c>
      <c r="AO12" s="25">
        <v>154</v>
      </c>
      <c r="AP12" s="25">
        <v>161</v>
      </c>
      <c r="AQ12" s="25">
        <v>610</v>
      </c>
      <c r="AT12" s="18" t="s">
        <v>276</v>
      </c>
      <c r="AU12" s="25">
        <v>580149701.44000041</v>
      </c>
      <c r="AV12" s="25">
        <v>580149701.44000041</v>
      </c>
      <c r="BC12" s="18" t="s">
        <v>276</v>
      </c>
      <c r="BD12" s="25">
        <v>4971.0232558139533</v>
      </c>
      <c r="BG12" t="s">
        <v>287</v>
      </c>
      <c r="BH12" s="25">
        <v>352261</v>
      </c>
      <c r="BK12" t="s">
        <v>53</v>
      </c>
      <c r="BL12" s="25">
        <v>22.76923076923077</v>
      </c>
    </row>
    <row r="13" spans="2:64">
      <c r="M13" t="s">
        <v>71</v>
      </c>
      <c r="N13" s="25">
        <v>131962532.89999996</v>
      </c>
      <c r="T13" t="s">
        <v>288</v>
      </c>
      <c r="U13" s="28">
        <v>855319761.35000074</v>
      </c>
      <c r="V13" s="25">
        <v>855319761.35000074</v>
      </c>
      <c r="W13" s="51"/>
      <c r="AL13" t="s">
        <v>53</v>
      </c>
      <c r="AM13" s="25">
        <v>28</v>
      </c>
      <c r="AN13" s="25">
        <v>30</v>
      </c>
      <c r="AO13" s="25">
        <v>27</v>
      </c>
      <c r="AP13" s="25">
        <v>21</v>
      </c>
      <c r="AQ13" s="25">
        <v>106</v>
      </c>
      <c r="AT13" s="18" t="s">
        <v>277</v>
      </c>
      <c r="AU13" s="25">
        <v>590523190.74999952</v>
      </c>
      <c r="AV13" s="25">
        <v>590523190.74999952</v>
      </c>
      <c r="BC13" s="18" t="s">
        <v>277</v>
      </c>
      <c r="BD13" s="25">
        <v>5463.2432432432433</v>
      </c>
      <c r="BG13" t="s">
        <v>288</v>
      </c>
      <c r="BH13" s="25">
        <v>322588</v>
      </c>
      <c r="BK13" t="s">
        <v>40</v>
      </c>
      <c r="BL13" s="25">
        <v>24.616822429906541</v>
      </c>
    </row>
    <row r="14" spans="2:64">
      <c r="M14" t="s">
        <v>50</v>
      </c>
      <c r="N14" s="25">
        <v>108748468.40000002</v>
      </c>
      <c r="T14" t="s">
        <v>289</v>
      </c>
      <c r="U14" s="28">
        <v>470552200.25999993</v>
      </c>
      <c r="V14" s="25">
        <v>470552200.25999993</v>
      </c>
      <c r="W14" s="51"/>
      <c r="AL14" t="s">
        <v>40</v>
      </c>
      <c r="AM14" s="25">
        <v>287</v>
      </c>
      <c r="AN14" s="25">
        <v>330</v>
      </c>
      <c r="AO14" s="25">
        <v>374</v>
      </c>
      <c r="AP14" s="25">
        <v>294</v>
      </c>
      <c r="AQ14" s="25">
        <v>1285</v>
      </c>
      <c r="AT14" s="18" t="s">
        <v>278</v>
      </c>
      <c r="AU14" s="25">
        <v>531634567.44999969</v>
      </c>
      <c r="AV14" s="25">
        <v>531634567.44999969</v>
      </c>
      <c r="BC14" s="18" t="s">
        <v>278</v>
      </c>
      <c r="BD14" s="25">
        <v>4780.8285714285712</v>
      </c>
      <c r="BG14" t="s">
        <v>289</v>
      </c>
      <c r="BH14" s="25">
        <v>191963</v>
      </c>
      <c r="BK14" s="46" t="s">
        <v>249</v>
      </c>
      <c r="BL14" s="47">
        <v>24.548098434004473</v>
      </c>
    </row>
    <row r="15" spans="2:64">
      <c r="M15" t="s">
        <v>20</v>
      </c>
      <c r="N15" s="25">
        <v>105928075.50000007</v>
      </c>
      <c r="T15" s="46" t="s">
        <v>249</v>
      </c>
      <c r="U15" s="50">
        <v>6628689208.539999</v>
      </c>
      <c r="V15" s="47">
        <v>6628689208.539999</v>
      </c>
      <c r="AL15" s="46" t="s">
        <v>249</v>
      </c>
      <c r="AM15" s="47">
        <v>1174</v>
      </c>
      <c r="AN15" s="47">
        <v>1278</v>
      </c>
      <c r="AO15" s="47">
        <v>1321</v>
      </c>
      <c r="AP15" s="47">
        <v>1227</v>
      </c>
      <c r="AQ15" s="47">
        <v>5000</v>
      </c>
      <c r="AT15" s="18" t="s">
        <v>279</v>
      </c>
      <c r="AU15" s="25">
        <v>486706637.69999987</v>
      </c>
      <c r="AV15" s="25">
        <v>486706637.69999987</v>
      </c>
      <c r="BC15" s="18" t="s">
        <v>279</v>
      </c>
      <c r="BD15" s="25">
        <v>5196.8780487804879</v>
      </c>
      <c r="BG15" s="46" t="s">
        <v>249</v>
      </c>
      <c r="BH15" s="47">
        <v>2208169</v>
      </c>
    </row>
    <row r="16" spans="2:64">
      <c r="M16" t="s">
        <v>33</v>
      </c>
      <c r="N16" s="25">
        <v>53500468.699999966</v>
      </c>
      <c r="AT16" s="18" t="s">
        <v>280</v>
      </c>
      <c r="AU16" s="25">
        <v>505030980.79999989</v>
      </c>
      <c r="AV16" s="25">
        <v>505030980.79999989</v>
      </c>
      <c r="BC16" s="18" t="s">
        <v>280</v>
      </c>
      <c r="BD16" s="25">
        <v>4724.4210526315792</v>
      </c>
    </row>
    <row r="17" spans="6:56">
      <c r="F17" s="38"/>
      <c r="M17" t="s">
        <v>25</v>
      </c>
      <c r="N17" s="25">
        <v>34579926.540000021</v>
      </c>
      <c r="AT17" s="18" t="s">
        <v>281</v>
      </c>
      <c r="AU17" s="25">
        <v>510930257.13999945</v>
      </c>
      <c r="AV17" s="25">
        <v>510930257.13999945</v>
      </c>
      <c r="BC17" s="18" t="s">
        <v>281</v>
      </c>
      <c r="BD17" s="25">
        <v>5188.8461538461543</v>
      </c>
    </row>
    <row r="18" spans="6:56">
      <c r="M18" t="s">
        <v>59</v>
      </c>
      <c r="N18" s="25">
        <v>5642010.0299999956</v>
      </c>
      <c r="AT18" s="18" t="s">
        <v>282</v>
      </c>
      <c r="AU18" s="25">
        <v>529097586.02999985</v>
      </c>
      <c r="AV18" s="25">
        <v>529097586.02999985</v>
      </c>
      <c r="BC18" s="18" t="s">
        <v>282</v>
      </c>
      <c r="BD18" s="25">
        <v>5101.333333333333</v>
      </c>
    </row>
    <row r="19" spans="6:56">
      <c r="M19" s="46" t="s">
        <v>249</v>
      </c>
      <c r="N19" s="47">
        <v>1963223229.0899999</v>
      </c>
      <c r="AT19" s="48" t="s">
        <v>249</v>
      </c>
      <c r="AU19" s="47">
        <v>6628689208.539999</v>
      </c>
      <c r="AV19" s="47">
        <v>6628689208.539999</v>
      </c>
      <c r="BC19" s="48" t="s">
        <v>249</v>
      </c>
      <c r="BD19" s="47">
        <v>4939.9753914988814</v>
      </c>
    </row>
    <row r="21" spans="6:56">
      <c r="T21" s="52" t="s">
        <v>270</v>
      </c>
      <c r="U21" s="52" t="s">
        <v>11</v>
      </c>
      <c r="V21" s="52" t="s">
        <v>290</v>
      </c>
    </row>
    <row r="22" spans="6:56">
      <c r="T22">
        <v>2010</v>
      </c>
      <c r="U22" s="53">
        <f>IFERROR(GETPIVOTDATA("Sum of Total Revenue2",$T$6,"Years",2010), "-")</f>
        <v>817765368.17000031</v>
      </c>
    </row>
    <row r="23" spans="6:56">
      <c r="T23">
        <v>2011</v>
      </c>
      <c r="U23" s="53">
        <f>IFERROR(GETPIVOTDATA("Sum of Total Revenue2",$T$6,"Years",2011), "-")</f>
        <v>837622220.24000001</v>
      </c>
      <c r="V23" s="51">
        <f>IFERROR((U23-U22)/U22, "-")</f>
        <v>2.4281845187985235E-2</v>
      </c>
    </row>
    <row r="24" spans="6:56">
      <c r="T24">
        <v>2012</v>
      </c>
      <c r="U24" s="53">
        <f>IFERROR(GETPIVOTDATA("Sum of Total Revenue2",$T$6,"Years",2012), "-")</f>
        <v>903647422.80000043</v>
      </c>
      <c r="V24" s="51">
        <f t="shared" ref="V24:V29" si="0">IFERROR((U24-U23)/U23, "-")</f>
        <v>7.8824559526468302E-2</v>
      </c>
    </row>
    <row r="25" spans="6:56">
      <c r="T25">
        <v>2013</v>
      </c>
      <c r="U25" s="53">
        <f>IFERROR(GETPIVOTDATA("Sum of Total Revenue2",$T$6,"Years",2013), "-")</f>
        <v>902880703.96000028</v>
      </c>
      <c r="V25" s="51">
        <f t="shared" si="0"/>
        <v>-8.4847122965772735E-4</v>
      </c>
    </row>
    <row r="26" spans="6:56">
      <c r="T26">
        <v>2014</v>
      </c>
      <c r="U26" s="53">
        <f>IFERROR(GETPIVOTDATA("Sum of Total Revenue2",$T$6,"Years",2014), "-")</f>
        <v>856397745.55999851</v>
      </c>
      <c r="V26" s="51">
        <f t="shared" si="0"/>
        <v>-5.1482945859989346E-2</v>
      </c>
    </row>
    <row r="27" spans="6:56">
      <c r="T27">
        <v>2015</v>
      </c>
      <c r="U27" s="53">
        <f>IFERROR(GETPIVOTDATA("Sum of Total Revenue2",$T$6,"Years",2015), "-")</f>
        <v>984503786.19999933</v>
      </c>
      <c r="V27" s="51">
        <f t="shared" si="0"/>
        <v>0.14958708299288231</v>
      </c>
    </row>
    <row r="28" spans="6:56">
      <c r="T28">
        <v>2016</v>
      </c>
      <c r="U28" s="53">
        <f>IFERROR(GETPIVOTDATA("Sum of Total Revenue2",$T$6,"Years",2016), "-")</f>
        <v>855319761.35000074</v>
      </c>
      <c r="V28" s="51">
        <f t="shared" si="0"/>
        <v>-0.13121739769902235</v>
      </c>
    </row>
    <row r="29" spans="6:56">
      <c r="T29">
        <v>2017</v>
      </c>
      <c r="U29" s="53">
        <f>IFERROR(GETPIVOTDATA("Sum of Total Revenue2",$T$6,"Years",2017), "-")</f>
        <v>470552200.25999993</v>
      </c>
      <c r="V29" s="51">
        <f t="shared" si="0"/>
        <v>-0.44985229907783247</v>
      </c>
    </row>
  </sheetData>
  <sheetProtection selectLockedCells="1" pivotTables="0" selectUnlockedCells="1"/>
  <pageMargins left="0.75" right="0.75" top="1" bottom="1" header="0.5" footer="0.5"/>
  <pageSetup scale="34" orientation="portrait" r:id="rId11"/>
  <drawing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F93F5"/>
  </sheetPr>
  <dimension ref="A1:T30"/>
  <sheetViews>
    <sheetView showGridLines="0" showRowColHeaders="0" zoomScaleNormal="100" workbookViewId="0"/>
  </sheetViews>
  <sheetFormatPr defaultColWidth="9.140625" defaultRowHeight="15"/>
  <cols>
    <col min="9" max="10" width="9.140625" customWidth="1"/>
  </cols>
  <sheetData>
    <row r="1" spans="1:1">
      <c r="A1" s="44"/>
    </row>
    <row r="21" spans="19:20">
      <c r="S21" s="43"/>
    </row>
    <row r="30" spans="19:20">
      <c r="T30" t="s">
        <v>262</v>
      </c>
    </row>
  </sheetData>
  <sheetProtection sheet="1" selectLockedCells="1" selectUnlockedCells="1"/>
  <pageMargins left="0.75" right="0.75" top="1" bottom="1" header="0.5" footer="0.5"/>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Source_Data</vt:lpstr>
      <vt:lpstr>Working_Sheet</vt:lpstr>
      <vt:lpstr>Pivot_Tables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imisi</dc:creator>
  <cp:lastModifiedBy>Imisi sanwoolu</cp:lastModifiedBy>
  <dcterms:created xsi:type="dcterms:W3CDTF">2023-01-18T15:17:00Z</dcterms:created>
  <dcterms:modified xsi:type="dcterms:W3CDTF">2023-07-20T22:14:25Z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1A33955B992A4AD5B088B60C6C89B242</vt:lpwstr>
  </property>
  <property fmtid="{D5CDD505-2E9C-101B-9397-08002B2CF9AE}" pid="3" name="KSOProductBuildVer">
    <vt:lpwstr>1033-11.2.0.11486</vt:lpwstr>
  </property>
</Properties>
</file>